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D:\Box Sync\IPA_Programs_PPI\07 PPI Development\CôTE D'IVOIRE\2015\Docs_in_development\"/>
    </mc:Choice>
  </mc:AlternateContent>
  <bookViews>
    <workbookView xWindow="0" yWindow="465" windowWidth="25605" windowHeight="15465"/>
  </bookViews>
  <sheets>
    <sheet name="Read" sheetId="5" r:id="rId1"/>
    <sheet name="Questionnaire" sheetId="7" r:id="rId2"/>
    <sheet name="Sampling" sheetId="11" r:id="rId3"/>
    <sheet name="Data" sheetId="2" r:id="rId4"/>
    <sheet name="Averages" sheetId="6" r:id="rId5"/>
    <sheet name="Quintiles" sheetId="9" r:id="rId6"/>
    <sheet name="Confidence" sheetId="10" r:id="rId7"/>
    <sheet name="Likelihoods" sheetId="4" r:id="rId8"/>
    <sheet name="Scoring" sheetId="3" r:id="rId9"/>
  </sheets>
  <definedNames>
    <definedName name="_xlnm.Print_Area" localSheetId="1">Questionnaire!$A$1:$D$38</definedName>
  </definedNames>
  <calcPr calcId="171027"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V9" i="2" l="1"/>
  <c r="AW9" i="2"/>
  <c r="AV10" i="2"/>
  <c r="AW10" i="2"/>
  <c r="AV11" i="2"/>
  <c r="AW11" i="2"/>
  <c r="AV12" i="2"/>
  <c r="AW12" i="2"/>
  <c r="AV13" i="2"/>
  <c r="AW13" i="2"/>
  <c r="AV14" i="2"/>
  <c r="AW14" i="2"/>
  <c r="AV15" i="2"/>
  <c r="AW15" i="2"/>
  <c r="AV16" i="2"/>
  <c r="AW16" i="2"/>
  <c r="AV17" i="2"/>
  <c r="AW17" i="2"/>
  <c r="AV18" i="2"/>
  <c r="AW18" i="2"/>
  <c r="AV19" i="2"/>
  <c r="AW19" i="2"/>
  <c r="AV20" i="2"/>
  <c r="AW20" i="2"/>
  <c r="AV21" i="2"/>
  <c r="AW21" i="2"/>
  <c r="AV22" i="2"/>
  <c r="AW22" i="2"/>
  <c r="AV23" i="2"/>
  <c r="AW23" i="2"/>
  <c r="AV24" i="2"/>
  <c r="AW24" i="2"/>
  <c r="AV25" i="2"/>
  <c r="AW25" i="2"/>
  <c r="AV26" i="2"/>
  <c r="AW26" i="2"/>
  <c r="AV27" i="2"/>
  <c r="AW27" i="2"/>
  <c r="AV28" i="2"/>
  <c r="AW28" i="2"/>
  <c r="AV29" i="2"/>
  <c r="AW29" i="2"/>
  <c r="AV30" i="2"/>
  <c r="AW30" i="2"/>
  <c r="AV31" i="2"/>
  <c r="AW31" i="2"/>
  <c r="AV32" i="2"/>
  <c r="AW32" i="2"/>
  <c r="AV33" i="2"/>
  <c r="AW33" i="2"/>
  <c r="AV34" i="2"/>
  <c r="AW34" i="2"/>
  <c r="AV35" i="2"/>
  <c r="AW35" i="2"/>
  <c r="AV36" i="2"/>
  <c r="AW36" i="2"/>
  <c r="AV37" i="2"/>
  <c r="AW37" i="2"/>
  <c r="AV38" i="2"/>
  <c r="AW38" i="2"/>
  <c r="AV39" i="2"/>
  <c r="AW39" i="2"/>
  <c r="AV40" i="2"/>
  <c r="AW40" i="2"/>
  <c r="AV41" i="2"/>
  <c r="AW41" i="2"/>
  <c r="AV42" i="2"/>
  <c r="AW42" i="2"/>
  <c r="AV43" i="2"/>
  <c r="AW43" i="2"/>
  <c r="AV44" i="2"/>
  <c r="AW44" i="2"/>
  <c r="AV45" i="2"/>
  <c r="AW45" i="2"/>
  <c r="AV46" i="2"/>
  <c r="AW46" i="2"/>
  <c r="AV47" i="2"/>
  <c r="AW47" i="2"/>
  <c r="AV48" i="2"/>
  <c r="AW48" i="2"/>
  <c r="AV49" i="2"/>
  <c r="AW49" i="2"/>
  <c r="AV50" i="2"/>
  <c r="AW50" i="2"/>
  <c r="AV51" i="2"/>
  <c r="AW51" i="2"/>
  <c r="AV52" i="2"/>
  <c r="AW52" i="2"/>
  <c r="AV53" i="2"/>
  <c r="AW53" i="2"/>
  <c r="AV54" i="2"/>
  <c r="AW54" i="2"/>
  <c r="AV55" i="2"/>
  <c r="AW55" i="2"/>
  <c r="AV56" i="2"/>
  <c r="AW56" i="2"/>
  <c r="AV57" i="2"/>
  <c r="AW57" i="2"/>
  <c r="AV58" i="2"/>
  <c r="AW58" i="2"/>
  <c r="AV59" i="2"/>
  <c r="AW59" i="2"/>
  <c r="AV60" i="2"/>
  <c r="AW60" i="2"/>
  <c r="AV61" i="2"/>
  <c r="AW61" i="2"/>
  <c r="AV62" i="2"/>
  <c r="AW62" i="2"/>
  <c r="AV63" i="2"/>
  <c r="AW63" i="2"/>
  <c r="AV64" i="2"/>
  <c r="AW64" i="2"/>
  <c r="AV65" i="2"/>
  <c r="AW65" i="2"/>
  <c r="AV66" i="2"/>
  <c r="AW66" i="2"/>
  <c r="AV67" i="2"/>
  <c r="AW67" i="2"/>
  <c r="AV68" i="2"/>
  <c r="AW68" i="2"/>
  <c r="AV69" i="2"/>
  <c r="AW69" i="2"/>
  <c r="AV70" i="2"/>
  <c r="AW70" i="2"/>
  <c r="AV71" i="2"/>
  <c r="AW71" i="2"/>
  <c r="AV72" i="2"/>
  <c r="AW72" i="2"/>
  <c r="AV73" i="2"/>
  <c r="AW73" i="2"/>
  <c r="AV74" i="2"/>
  <c r="AW74" i="2"/>
  <c r="AV75" i="2"/>
  <c r="AW75" i="2"/>
  <c r="AV76" i="2"/>
  <c r="AW76" i="2"/>
  <c r="AV77" i="2"/>
  <c r="AW77" i="2"/>
  <c r="AV78" i="2"/>
  <c r="AW78" i="2"/>
  <c r="AV79" i="2"/>
  <c r="AW79" i="2"/>
  <c r="AV80" i="2"/>
  <c r="AW80" i="2"/>
  <c r="AV81" i="2"/>
  <c r="AW81" i="2"/>
  <c r="AV82" i="2"/>
  <c r="AW82" i="2"/>
  <c r="AV83" i="2"/>
  <c r="AW83" i="2"/>
  <c r="AV84" i="2"/>
  <c r="AW84" i="2"/>
  <c r="AV85" i="2"/>
  <c r="AW85" i="2"/>
  <c r="AV86" i="2"/>
  <c r="AW86" i="2"/>
  <c r="AV87" i="2"/>
  <c r="AW87" i="2"/>
  <c r="AV88" i="2"/>
  <c r="AW88" i="2"/>
  <c r="AV89" i="2"/>
  <c r="AW89" i="2"/>
  <c r="AV90" i="2"/>
  <c r="AW90" i="2"/>
  <c r="AV91" i="2"/>
  <c r="AW91" i="2"/>
  <c r="AV92" i="2"/>
  <c r="AW92" i="2"/>
  <c r="AV93" i="2"/>
  <c r="AW93" i="2"/>
  <c r="AV94" i="2"/>
  <c r="AW94" i="2"/>
  <c r="AV95" i="2"/>
  <c r="AW95" i="2"/>
  <c r="AV96" i="2"/>
  <c r="AW96" i="2"/>
  <c r="AV97" i="2"/>
  <c r="AW97" i="2"/>
  <c r="AV98" i="2"/>
  <c r="AW98" i="2"/>
  <c r="AV99" i="2"/>
  <c r="AW99" i="2"/>
  <c r="AV100" i="2"/>
  <c r="AW100" i="2"/>
  <c r="AV101" i="2"/>
  <c r="AW101" i="2"/>
  <c r="AV102" i="2"/>
  <c r="AW102" i="2"/>
  <c r="AV103" i="2"/>
  <c r="AW103" i="2"/>
  <c r="AV104" i="2"/>
  <c r="AW104" i="2"/>
  <c r="AV105" i="2"/>
  <c r="AW105" i="2"/>
  <c r="AV106" i="2"/>
  <c r="AW106" i="2"/>
  <c r="AV107" i="2"/>
  <c r="AW107" i="2"/>
  <c r="AV108" i="2"/>
  <c r="AW108" i="2"/>
  <c r="AV109" i="2"/>
  <c r="AW109" i="2"/>
  <c r="AV110" i="2"/>
  <c r="AW110" i="2"/>
  <c r="AV111" i="2"/>
  <c r="AW111" i="2"/>
  <c r="AV112" i="2"/>
  <c r="AW112" i="2"/>
  <c r="AV113" i="2"/>
  <c r="AW113" i="2"/>
  <c r="AV114" i="2"/>
  <c r="AW114" i="2"/>
  <c r="AV115" i="2"/>
  <c r="AW115" i="2"/>
  <c r="AV116" i="2"/>
  <c r="AW116" i="2"/>
  <c r="AV117" i="2"/>
  <c r="AW117" i="2"/>
  <c r="AV118" i="2"/>
  <c r="AW118" i="2"/>
  <c r="AV119" i="2"/>
  <c r="AW119" i="2"/>
  <c r="AV120" i="2"/>
  <c r="AW120" i="2"/>
  <c r="AV121" i="2"/>
  <c r="AW121" i="2"/>
  <c r="AV122" i="2"/>
  <c r="AW122" i="2"/>
  <c r="AV123" i="2"/>
  <c r="AW123" i="2"/>
  <c r="AV124" i="2"/>
  <c r="AW124" i="2"/>
  <c r="AV125" i="2"/>
  <c r="AW125" i="2"/>
  <c r="AV126" i="2"/>
  <c r="AW126" i="2"/>
  <c r="AV127" i="2"/>
  <c r="AW127" i="2"/>
  <c r="AV128" i="2"/>
  <c r="AW128" i="2"/>
  <c r="AV129" i="2"/>
  <c r="AW129" i="2"/>
  <c r="AV130" i="2"/>
  <c r="AW130" i="2"/>
  <c r="AV131" i="2"/>
  <c r="AW131" i="2"/>
  <c r="AV132" i="2"/>
  <c r="AW132" i="2"/>
  <c r="AV133" i="2"/>
  <c r="AW133" i="2"/>
  <c r="AV134" i="2"/>
  <c r="AW134" i="2"/>
  <c r="AV135" i="2"/>
  <c r="AW135" i="2"/>
  <c r="AV136" i="2"/>
  <c r="AW136" i="2"/>
  <c r="AV137" i="2"/>
  <c r="AW137" i="2"/>
  <c r="AV138" i="2"/>
  <c r="AW138" i="2"/>
  <c r="AV139" i="2"/>
  <c r="AW139" i="2"/>
  <c r="AV140" i="2"/>
  <c r="AW140" i="2"/>
  <c r="AV141" i="2"/>
  <c r="AW141" i="2"/>
  <c r="AV142" i="2"/>
  <c r="AW142" i="2"/>
  <c r="AV143" i="2"/>
  <c r="AW143" i="2"/>
  <c r="AV144" i="2"/>
  <c r="AW144" i="2"/>
  <c r="AV145" i="2"/>
  <c r="AW145" i="2"/>
  <c r="AV146" i="2"/>
  <c r="AW146" i="2"/>
  <c r="AV147" i="2"/>
  <c r="AW147" i="2"/>
  <c r="AV148" i="2"/>
  <c r="AW148" i="2"/>
  <c r="AV149" i="2"/>
  <c r="AW149" i="2"/>
  <c r="AV150" i="2"/>
  <c r="AW150" i="2"/>
  <c r="AV151" i="2"/>
  <c r="AW151" i="2"/>
  <c r="AV152" i="2"/>
  <c r="AW152" i="2"/>
  <c r="AV153" i="2"/>
  <c r="AW153" i="2"/>
  <c r="AV154" i="2"/>
  <c r="AW154" i="2"/>
  <c r="AV155" i="2"/>
  <c r="AW155" i="2"/>
  <c r="AV156" i="2"/>
  <c r="AW156" i="2"/>
  <c r="AV157" i="2"/>
  <c r="AW157" i="2"/>
  <c r="AV158" i="2"/>
  <c r="AW158" i="2"/>
  <c r="AV159" i="2"/>
  <c r="AW159" i="2"/>
  <c r="AV160" i="2"/>
  <c r="AW160" i="2"/>
  <c r="AV161" i="2"/>
  <c r="AW161" i="2"/>
  <c r="AV162" i="2"/>
  <c r="AW162" i="2"/>
  <c r="AV163" i="2"/>
  <c r="AW163" i="2"/>
  <c r="AV164" i="2"/>
  <c r="AW164" i="2"/>
  <c r="AV165" i="2"/>
  <c r="AW165" i="2"/>
  <c r="AV166" i="2"/>
  <c r="AW166" i="2"/>
  <c r="AV167" i="2"/>
  <c r="AW167" i="2"/>
  <c r="AV168" i="2"/>
  <c r="AW168" i="2"/>
  <c r="AV169" i="2"/>
  <c r="AW169" i="2"/>
  <c r="AV170" i="2"/>
  <c r="AW170" i="2"/>
  <c r="AV171" i="2"/>
  <c r="AW171" i="2"/>
  <c r="AV172" i="2"/>
  <c r="AW172" i="2"/>
  <c r="AV173" i="2"/>
  <c r="AW173" i="2"/>
  <c r="AV174" i="2"/>
  <c r="AW174" i="2"/>
  <c r="AV175" i="2"/>
  <c r="AW175" i="2"/>
  <c r="AV176" i="2"/>
  <c r="AW176" i="2"/>
  <c r="AV177" i="2"/>
  <c r="AW177" i="2"/>
  <c r="AV178" i="2"/>
  <c r="AW178" i="2"/>
  <c r="AV179" i="2"/>
  <c r="AW179" i="2"/>
  <c r="AV180" i="2"/>
  <c r="AW180" i="2"/>
  <c r="AV181" i="2"/>
  <c r="AW181" i="2"/>
  <c r="AV182" i="2"/>
  <c r="AW182" i="2"/>
  <c r="AV183" i="2"/>
  <c r="AW183" i="2"/>
  <c r="AV184" i="2"/>
  <c r="AW184" i="2"/>
  <c r="AV185" i="2"/>
  <c r="AW185" i="2"/>
  <c r="AV186" i="2"/>
  <c r="AW186" i="2"/>
  <c r="AV187" i="2"/>
  <c r="AW187" i="2"/>
  <c r="AV188" i="2"/>
  <c r="AW188" i="2"/>
  <c r="AV189" i="2"/>
  <c r="AW189" i="2"/>
  <c r="AV190" i="2"/>
  <c r="AW190" i="2"/>
  <c r="AV191" i="2"/>
  <c r="AW191" i="2"/>
  <c r="AV192" i="2"/>
  <c r="AW192" i="2"/>
  <c r="AV193" i="2"/>
  <c r="AW193" i="2"/>
  <c r="AV194" i="2"/>
  <c r="AW194" i="2"/>
  <c r="AV195" i="2"/>
  <c r="AW195" i="2"/>
  <c r="AV196" i="2"/>
  <c r="AW196" i="2"/>
  <c r="AV197" i="2"/>
  <c r="AW197" i="2"/>
  <c r="AV198" i="2"/>
  <c r="AW198" i="2"/>
  <c r="AV199" i="2"/>
  <c r="AW199" i="2"/>
  <c r="AV200" i="2"/>
  <c r="AW200" i="2"/>
  <c r="AV201" i="2"/>
  <c r="AW201" i="2"/>
  <c r="AV202" i="2"/>
  <c r="AW202" i="2"/>
  <c r="AV203" i="2"/>
  <c r="AW203" i="2"/>
  <c r="AV204" i="2"/>
  <c r="AW204" i="2"/>
  <c r="AV205" i="2"/>
  <c r="AW205" i="2"/>
  <c r="AV206" i="2"/>
  <c r="AW206" i="2"/>
  <c r="AV207" i="2"/>
  <c r="AW207" i="2"/>
  <c r="AV208" i="2"/>
  <c r="AW208" i="2"/>
  <c r="AV209" i="2"/>
  <c r="AW209" i="2"/>
  <c r="AV210" i="2"/>
  <c r="AW210" i="2"/>
  <c r="AV211" i="2"/>
  <c r="AW211" i="2"/>
  <c r="AV212" i="2"/>
  <c r="AW212" i="2"/>
  <c r="AV213" i="2"/>
  <c r="AW213" i="2"/>
  <c r="AV214" i="2"/>
  <c r="AW214" i="2"/>
  <c r="AV215" i="2"/>
  <c r="AW215" i="2"/>
  <c r="AV216" i="2"/>
  <c r="AW216" i="2"/>
  <c r="AV217" i="2"/>
  <c r="AW217" i="2"/>
  <c r="AV218" i="2"/>
  <c r="AW218" i="2"/>
  <c r="AV219" i="2"/>
  <c r="AW219" i="2"/>
  <c r="AV220" i="2"/>
  <c r="AW220" i="2"/>
  <c r="AV221" i="2"/>
  <c r="AW221" i="2"/>
  <c r="AV222" i="2"/>
  <c r="AW222" i="2"/>
  <c r="AV223" i="2"/>
  <c r="AW223" i="2"/>
  <c r="AV224" i="2"/>
  <c r="AW224" i="2"/>
  <c r="AV225" i="2"/>
  <c r="AW225" i="2"/>
  <c r="AV226" i="2"/>
  <c r="AW226" i="2"/>
  <c r="AV227" i="2"/>
  <c r="AW227" i="2"/>
  <c r="AV228" i="2"/>
  <c r="AW228" i="2"/>
  <c r="AV229" i="2"/>
  <c r="AW229" i="2"/>
  <c r="AV230" i="2"/>
  <c r="AW230" i="2"/>
  <c r="AV231" i="2"/>
  <c r="AW231" i="2"/>
  <c r="AV232" i="2"/>
  <c r="AW232" i="2"/>
  <c r="AV233" i="2"/>
  <c r="AW233" i="2"/>
  <c r="AV234" i="2"/>
  <c r="AW234" i="2"/>
  <c r="AV235" i="2"/>
  <c r="AW235" i="2"/>
  <c r="AV236" i="2"/>
  <c r="AW236" i="2"/>
  <c r="AV237" i="2"/>
  <c r="AW237" i="2"/>
  <c r="AV238" i="2"/>
  <c r="AW238" i="2"/>
  <c r="AV239" i="2"/>
  <c r="AW239" i="2"/>
  <c r="AV240" i="2"/>
  <c r="AW240" i="2"/>
  <c r="AV241" i="2"/>
  <c r="AW241" i="2"/>
  <c r="AV242" i="2"/>
  <c r="AW242" i="2"/>
  <c r="AV243" i="2"/>
  <c r="AW243" i="2"/>
  <c r="AV244" i="2"/>
  <c r="AW244" i="2"/>
  <c r="AV245" i="2"/>
  <c r="AW245" i="2"/>
  <c r="AV246" i="2"/>
  <c r="AW246" i="2"/>
  <c r="AV247" i="2"/>
  <c r="AW247" i="2"/>
  <c r="AV248" i="2"/>
  <c r="AW248" i="2"/>
  <c r="AV249" i="2"/>
  <c r="AW249" i="2"/>
  <c r="AV250" i="2"/>
  <c r="AW250" i="2"/>
  <c r="AV251" i="2"/>
  <c r="AW251" i="2"/>
  <c r="AV252" i="2"/>
  <c r="AW252" i="2"/>
  <c r="AV253" i="2"/>
  <c r="AW253" i="2"/>
  <c r="AV254" i="2"/>
  <c r="AW254" i="2"/>
  <c r="AV255" i="2"/>
  <c r="AW255" i="2"/>
  <c r="AV256" i="2"/>
  <c r="AW256" i="2"/>
  <c r="AV257" i="2"/>
  <c r="AW257" i="2"/>
  <c r="AV258" i="2"/>
  <c r="AW258" i="2"/>
  <c r="AV259" i="2"/>
  <c r="AW259" i="2"/>
  <c r="AV260" i="2"/>
  <c r="AW260" i="2"/>
  <c r="AV261" i="2"/>
  <c r="AW261" i="2"/>
  <c r="AV262" i="2"/>
  <c r="AW262" i="2"/>
  <c r="AV263" i="2"/>
  <c r="AW263" i="2"/>
  <c r="AV264" i="2"/>
  <c r="AW264" i="2"/>
  <c r="AV265" i="2"/>
  <c r="AW265" i="2"/>
  <c r="AV266" i="2"/>
  <c r="AW266" i="2"/>
  <c r="AV267" i="2"/>
  <c r="AW267" i="2"/>
  <c r="AV268" i="2"/>
  <c r="AW268" i="2"/>
  <c r="AV269" i="2"/>
  <c r="AW269" i="2"/>
  <c r="AV270" i="2"/>
  <c r="AW270" i="2"/>
  <c r="AV271" i="2"/>
  <c r="AW271" i="2"/>
  <c r="AV272" i="2"/>
  <c r="AW272" i="2"/>
  <c r="AV273" i="2"/>
  <c r="AW273" i="2"/>
  <c r="AV274" i="2"/>
  <c r="AW274" i="2"/>
  <c r="AV275" i="2"/>
  <c r="AW275" i="2"/>
  <c r="AV276" i="2"/>
  <c r="AW276" i="2"/>
  <c r="AV277" i="2"/>
  <c r="AW277" i="2"/>
  <c r="AV278" i="2"/>
  <c r="AW278" i="2"/>
  <c r="AV279" i="2"/>
  <c r="AW279" i="2"/>
  <c r="AV280" i="2"/>
  <c r="AW280" i="2"/>
  <c r="AV281" i="2"/>
  <c r="AW281" i="2"/>
  <c r="AV282" i="2"/>
  <c r="AW282" i="2"/>
  <c r="AV283" i="2"/>
  <c r="AW283" i="2"/>
  <c r="AV284" i="2"/>
  <c r="AW284" i="2"/>
  <c r="AV285" i="2"/>
  <c r="AW285" i="2"/>
  <c r="AV286" i="2"/>
  <c r="AW286" i="2"/>
  <c r="AV287" i="2"/>
  <c r="AW287" i="2"/>
  <c r="AV288" i="2"/>
  <c r="AW288" i="2"/>
  <c r="AV289" i="2"/>
  <c r="AW289" i="2"/>
  <c r="AV290" i="2"/>
  <c r="AW290" i="2"/>
  <c r="AV291" i="2"/>
  <c r="AW291" i="2"/>
  <c r="AV292" i="2"/>
  <c r="AW292" i="2"/>
  <c r="AV293" i="2"/>
  <c r="AW293" i="2"/>
  <c r="AV294" i="2"/>
  <c r="AW294" i="2"/>
  <c r="AV295" i="2"/>
  <c r="AW295" i="2"/>
  <c r="AV296" i="2"/>
  <c r="AW296" i="2"/>
  <c r="AV297" i="2"/>
  <c r="AW297" i="2"/>
  <c r="AV298" i="2"/>
  <c r="AW298" i="2"/>
  <c r="AV299" i="2"/>
  <c r="AW299" i="2"/>
  <c r="AV300" i="2"/>
  <c r="AW300" i="2"/>
  <c r="B8" i="6" a="1"/>
  <c r="B8" i="6"/>
  <c r="D5" i="10"/>
  <c r="B11" i="10"/>
  <c r="BV9" i="2"/>
  <c r="BW9" i="2"/>
  <c r="BV10" i="2"/>
  <c r="BW10" i="2"/>
  <c r="BV11" i="2"/>
  <c r="BW11" i="2"/>
  <c r="BV12" i="2"/>
  <c r="BW12" i="2"/>
  <c r="BV13" i="2"/>
  <c r="BW13" i="2"/>
  <c r="BV14" i="2"/>
  <c r="BW14" i="2"/>
  <c r="BV15" i="2"/>
  <c r="BW15" i="2"/>
  <c r="BV16" i="2"/>
  <c r="BW16" i="2"/>
  <c r="BV17" i="2"/>
  <c r="BW17" i="2"/>
  <c r="BV18" i="2"/>
  <c r="BW18" i="2"/>
  <c r="BV19" i="2"/>
  <c r="BW19" i="2"/>
  <c r="BV20" i="2"/>
  <c r="BW20" i="2"/>
  <c r="BV21" i="2"/>
  <c r="BW21" i="2"/>
  <c r="BV22" i="2"/>
  <c r="BW22" i="2"/>
  <c r="BV23" i="2"/>
  <c r="BW23" i="2"/>
  <c r="BV24" i="2"/>
  <c r="BW24" i="2"/>
  <c r="BV25" i="2"/>
  <c r="BW25" i="2"/>
  <c r="BV26" i="2"/>
  <c r="BW26" i="2"/>
  <c r="BV27" i="2"/>
  <c r="BW27" i="2"/>
  <c r="BV28" i="2"/>
  <c r="BW28" i="2"/>
  <c r="BV29" i="2"/>
  <c r="BW29" i="2"/>
  <c r="BV30" i="2"/>
  <c r="BW30" i="2"/>
  <c r="BV31" i="2"/>
  <c r="BW31" i="2"/>
  <c r="BV32" i="2"/>
  <c r="BW32" i="2"/>
  <c r="BV33" i="2"/>
  <c r="BW33" i="2"/>
  <c r="BV34" i="2"/>
  <c r="BW34" i="2"/>
  <c r="BV35" i="2"/>
  <c r="BW35" i="2"/>
  <c r="BV36" i="2"/>
  <c r="BW36" i="2"/>
  <c r="BV37" i="2"/>
  <c r="BW37" i="2"/>
  <c r="BV38" i="2"/>
  <c r="BW38" i="2"/>
  <c r="BV39" i="2"/>
  <c r="BW39" i="2"/>
  <c r="BV40" i="2"/>
  <c r="BW40" i="2"/>
  <c r="BV41" i="2"/>
  <c r="BW41" i="2"/>
  <c r="BV42" i="2"/>
  <c r="BW42" i="2"/>
  <c r="BV43" i="2"/>
  <c r="BW43" i="2"/>
  <c r="BV44" i="2"/>
  <c r="BW44" i="2"/>
  <c r="BV45" i="2"/>
  <c r="BW45" i="2"/>
  <c r="BV46" i="2"/>
  <c r="BW46" i="2"/>
  <c r="BV47" i="2"/>
  <c r="BW47" i="2"/>
  <c r="BV48" i="2"/>
  <c r="BW48" i="2"/>
  <c r="BV49" i="2"/>
  <c r="BW49" i="2"/>
  <c r="BV50" i="2"/>
  <c r="BW50" i="2"/>
  <c r="BV51" i="2"/>
  <c r="BW51" i="2"/>
  <c r="BV52" i="2"/>
  <c r="BW52" i="2"/>
  <c r="BV53" i="2"/>
  <c r="BW53" i="2"/>
  <c r="BV54" i="2"/>
  <c r="BW54" i="2"/>
  <c r="BV55" i="2"/>
  <c r="BW55" i="2"/>
  <c r="BV56" i="2"/>
  <c r="BW56" i="2"/>
  <c r="BV57" i="2"/>
  <c r="BW57" i="2"/>
  <c r="BV58" i="2"/>
  <c r="BW58" i="2"/>
  <c r="BV59" i="2"/>
  <c r="BW59" i="2"/>
  <c r="BV60" i="2"/>
  <c r="BW60" i="2"/>
  <c r="BV61" i="2"/>
  <c r="BW61" i="2"/>
  <c r="BV62" i="2"/>
  <c r="BW62" i="2"/>
  <c r="BV63" i="2"/>
  <c r="BW63" i="2"/>
  <c r="BV64" i="2"/>
  <c r="BW64" i="2"/>
  <c r="BV65" i="2"/>
  <c r="BW65" i="2"/>
  <c r="BV66" i="2"/>
  <c r="BW66" i="2"/>
  <c r="BV67" i="2"/>
  <c r="BW67" i="2"/>
  <c r="BV68" i="2"/>
  <c r="BW68" i="2"/>
  <c r="BV69" i="2"/>
  <c r="BW69" i="2"/>
  <c r="BV70" i="2"/>
  <c r="BW70" i="2"/>
  <c r="BV71" i="2"/>
  <c r="BW71" i="2"/>
  <c r="BV72" i="2"/>
  <c r="BW72" i="2"/>
  <c r="BV73" i="2"/>
  <c r="BW73" i="2"/>
  <c r="BV74" i="2"/>
  <c r="BW74" i="2"/>
  <c r="BV75" i="2"/>
  <c r="BW75" i="2"/>
  <c r="BV76" i="2"/>
  <c r="BW76" i="2"/>
  <c r="BV77" i="2"/>
  <c r="BW77" i="2"/>
  <c r="BV78" i="2"/>
  <c r="BW78" i="2"/>
  <c r="BV79" i="2"/>
  <c r="BW79" i="2"/>
  <c r="BV80" i="2"/>
  <c r="BW80" i="2"/>
  <c r="BV81" i="2"/>
  <c r="BW81" i="2"/>
  <c r="BV82" i="2"/>
  <c r="BW82" i="2"/>
  <c r="BV83" i="2"/>
  <c r="BW83" i="2"/>
  <c r="BV84" i="2"/>
  <c r="BW84" i="2"/>
  <c r="BV85" i="2"/>
  <c r="BW85" i="2"/>
  <c r="BV86" i="2"/>
  <c r="BW86" i="2"/>
  <c r="BV87" i="2"/>
  <c r="BW87" i="2"/>
  <c r="BV88" i="2"/>
  <c r="BW88" i="2"/>
  <c r="BV89" i="2"/>
  <c r="BW89" i="2"/>
  <c r="BV90" i="2"/>
  <c r="BW90" i="2"/>
  <c r="BV91" i="2"/>
  <c r="BW91" i="2"/>
  <c r="BV92" i="2"/>
  <c r="BW92" i="2"/>
  <c r="BV93" i="2"/>
  <c r="BW93" i="2"/>
  <c r="BV94" i="2"/>
  <c r="BW94" i="2"/>
  <c r="BV95" i="2"/>
  <c r="BW95" i="2"/>
  <c r="BV96" i="2"/>
  <c r="BW96" i="2"/>
  <c r="BV97" i="2"/>
  <c r="BW97" i="2"/>
  <c r="BV98" i="2"/>
  <c r="BW98" i="2"/>
  <c r="BV99" i="2"/>
  <c r="BW99" i="2"/>
  <c r="BV100" i="2"/>
  <c r="BW100" i="2"/>
  <c r="BV101" i="2"/>
  <c r="BW101" i="2"/>
  <c r="BV102" i="2"/>
  <c r="BW102" i="2"/>
  <c r="BV103" i="2"/>
  <c r="BW103" i="2"/>
  <c r="BV104" i="2"/>
  <c r="BW104" i="2"/>
  <c r="BV105" i="2"/>
  <c r="BW105" i="2"/>
  <c r="BV106" i="2"/>
  <c r="BW106" i="2"/>
  <c r="BV107" i="2"/>
  <c r="BW107" i="2"/>
  <c r="BV108" i="2"/>
  <c r="BW108" i="2"/>
  <c r="BV109" i="2"/>
  <c r="BW109" i="2"/>
  <c r="BV110" i="2"/>
  <c r="BW110" i="2"/>
  <c r="BV111" i="2"/>
  <c r="BW111" i="2"/>
  <c r="BV112" i="2"/>
  <c r="BW112" i="2"/>
  <c r="BV113" i="2"/>
  <c r="BW113" i="2"/>
  <c r="BV114" i="2"/>
  <c r="BW114" i="2"/>
  <c r="BV115" i="2"/>
  <c r="BW115" i="2"/>
  <c r="BV116" i="2"/>
  <c r="BW116" i="2"/>
  <c r="BV117" i="2"/>
  <c r="BW117" i="2"/>
  <c r="BV118" i="2"/>
  <c r="BW118" i="2"/>
  <c r="BV119" i="2"/>
  <c r="BW119" i="2"/>
  <c r="BV120" i="2"/>
  <c r="BW120" i="2"/>
  <c r="BV121" i="2"/>
  <c r="BW121" i="2"/>
  <c r="BV122" i="2"/>
  <c r="BW122" i="2"/>
  <c r="BV123" i="2"/>
  <c r="BW123" i="2"/>
  <c r="BV124" i="2"/>
  <c r="BW124" i="2"/>
  <c r="BV125" i="2"/>
  <c r="BW125" i="2"/>
  <c r="BV126" i="2"/>
  <c r="BW126" i="2"/>
  <c r="BV127" i="2"/>
  <c r="BW127" i="2"/>
  <c r="BV128" i="2"/>
  <c r="BW128" i="2"/>
  <c r="BV129" i="2"/>
  <c r="BW129" i="2"/>
  <c r="BV130" i="2"/>
  <c r="BW130" i="2"/>
  <c r="BV131" i="2"/>
  <c r="BW131" i="2"/>
  <c r="BV132" i="2"/>
  <c r="BW132" i="2"/>
  <c r="BV133" i="2"/>
  <c r="BW133" i="2"/>
  <c r="BV134" i="2"/>
  <c r="BW134" i="2"/>
  <c r="BV135" i="2"/>
  <c r="BW135" i="2"/>
  <c r="BV136" i="2"/>
  <c r="BW136" i="2"/>
  <c r="BV137" i="2"/>
  <c r="BW137" i="2"/>
  <c r="BV138" i="2"/>
  <c r="BW138" i="2"/>
  <c r="BV139" i="2"/>
  <c r="BW139" i="2"/>
  <c r="BV140" i="2"/>
  <c r="BW140" i="2"/>
  <c r="BV141" i="2"/>
  <c r="BW141" i="2"/>
  <c r="BV142" i="2"/>
  <c r="BW142" i="2"/>
  <c r="BV143" i="2"/>
  <c r="BW143" i="2"/>
  <c r="BV144" i="2"/>
  <c r="BW144" i="2"/>
  <c r="BV145" i="2"/>
  <c r="BW145" i="2"/>
  <c r="BV146" i="2"/>
  <c r="BW146" i="2"/>
  <c r="BV147" i="2"/>
  <c r="BW147" i="2"/>
  <c r="BV148" i="2"/>
  <c r="BW148" i="2"/>
  <c r="BV149" i="2"/>
  <c r="BW149" i="2"/>
  <c r="BV150" i="2"/>
  <c r="BW150" i="2"/>
  <c r="BV151" i="2"/>
  <c r="BW151" i="2"/>
  <c r="BV152" i="2"/>
  <c r="BW152" i="2"/>
  <c r="BV153" i="2"/>
  <c r="BW153" i="2"/>
  <c r="BV154" i="2"/>
  <c r="BW154" i="2"/>
  <c r="BV155" i="2"/>
  <c r="BW155" i="2"/>
  <c r="BV156" i="2"/>
  <c r="BW156" i="2"/>
  <c r="BV157" i="2"/>
  <c r="BW157" i="2"/>
  <c r="BV158" i="2"/>
  <c r="BW158" i="2"/>
  <c r="BV159" i="2"/>
  <c r="BW159" i="2"/>
  <c r="BV160" i="2"/>
  <c r="BW160" i="2"/>
  <c r="BV161" i="2"/>
  <c r="BW161" i="2"/>
  <c r="BV162" i="2"/>
  <c r="BW162" i="2"/>
  <c r="BV163" i="2"/>
  <c r="BW163" i="2"/>
  <c r="BV164" i="2"/>
  <c r="BW164" i="2"/>
  <c r="BV165" i="2"/>
  <c r="BW165" i="2"/>
  <c r="BV166" i="2"/>
  <c r="BW166" i="2"/>
  <c r="BV167" i="2"/>
  <c r="BW167" i="2"/>
  <c r="BV168" i="2"/>
  <c r="BW168" i="2"/>
  <c r="BV169" i="2"/>
  <c r="BW169" i="2"/>
  <c r="BV170" i="2"/>
  <c r="BW170" i="2"/>
  <c r="BV171" i="2"/>
  <c r="BW171" i="2"/>
  <c r="BV172" i="2"/>
  <c r="BW172" i="2"/>
  <c r="BV173" i="2"/>
  <c r="BW173" i="2"/>
  <c r="BV174" i="2"/>
  <c r="BW174" i="2"/>
  <c r="BV175" i="2"/>
  <c r="BW175" i="2"/>
  <c r="BV176" i="2"/>
  <c r="BW176" i="2"/>
  <c r="BV177" i="2"/>
  <c r="BW177" i="2"/>
  <c r="BV178" i="2"/>
  <c r="BW178" i="2"/>
  <c r="BV179" i="2"/>
  <c r="BW179" i="2"/>
  <c r="BV180" i="2"/>
  <c r="BW180" i="2"/>
  <c r="BV181" i="2"/>
  <c r="BW181" i="2"/>
  <c r="BV182" i="2"/>
  <c r="BW182" i="2"/>
  <c r="BV183" i="2"/>
  <c r="BW183" i="2"/>
  <c r="BV184" i="2"/>
  <c r="BW184" i="2"/>
  <c r="BV185" i="2"/>
  <c r="BW185" i="2"/>
  <c r="BV186" i="2"/>
  <c r="BW186" i="2"/>
  <c r="BV187" i="2"/>
  <c r="BW187" i="2"/>
  <c r="BV188" i="2"/>
  <c r="BW188" i="2"/>
  <c r="BV189" i="2"/>
  <c r="BW189" i="2"/>
  <c r="BV190" i="2"/>
  <c r="BW190" i="2"/>
  <c r="BV191" i="2"/>
  <c r="BW191" i="2"/>
  <c r="BV192" i="2"/>
  <c r="BW192" i="2"/>
  <c r="BV193" i="2"/>
  <c r="BW193" i="2"/>
  <c r="BV194" i="2"/>
  <c r="BW194" i="2"/>
  <c r="BV195" i="2"/>
  <c r="BW195" i="2"/>
  <c r="BV196" i="2"/>
  <c r="BW196" i="2"/>
  <c r="BV197" i="2"/>
  <c r="BW197" i="2"/>
  <c r="BV198" i="2"/>
  <c r="BW198" i="2"/>
  <c r="BV199" i="2"/>
  <c r="BW199" i="2"/>
  <c r="BV200" i="2"/>
  <c r="BW200" i="2"/>
  <c r="BV201" i="2"/>
  <c r="BW201" i="2"/>
  <c r="BV202" i="2"/>
  <c r="BW202" i="2"/>
  <c r="BV203" i="2"/>
  <c r="BW203" i="2"/>
  <c r="BV204" i="2"/>
  <c r="BW204" i="2"/>
  <c r="BV205" i="2"/>
  <c r="BW205" i="2"/>
  <c r="BV206" i="2"/>
  <c r="BW206" i="2"/>
  <c r="BV207" i="2"/>
  <c r="BW207" i="2"/>
  <c r="BV208" i="2"/>
  <c r="BW208" i="2"/>
  <c r="BV209" i="2"/>
  <c r="BW209" i="2"/>
  <c r="BV210" i="2"/>
  <c r="BW210" i="2"/>
  <c r="BV211" i="2"/>
  <c r="BW211" i="2"/>
  <c r="BV212" i="2"/>
  <c r="BW212" i="2"/>
  <c r="BV213" i="2"/>
  <c r="BW213" i="2"/>
  <c r="BV214" i="2"/>
  <c r="BW214" i="2"/>
  <c r="BV215" i="2"/>
  <c r="BW215" i="2"/>
  <c r="BV216" i="2"/>
  <c r="BW216" i="2"/>
  <c r="BV217" i="2"/>
  <c r="BW217" i="2"/>
  <c r="BV218" i="2"/>
  <c r="BW218" i="2"/>
  <c r="BV219" i="2"/>
  <c r="BW219" i="2"/>
  <c r="BV220" i="2"/>
  <c r="BW220" i="2"/>
  <c r="BV221" i="2"/>
  <c r="BW221" i="2"/>
  <c r="BV222" i="2"/>
  <c r="BW222" i="2"/>
  <c r="BV223" i="2"/>
  <c r="BW223" i="2"/>
  <c r="BV224" i="2"/>
  <c r="BW224" i="2"/>
  <c r="BV225" i="2"/>
  <c r="BW225" i="2"/>
  <c r="BV226" i="2"/>
  <c r="BW226" i="2"/>
  <c r="BV227" i="2"/>
  <c r="BW227" i="2"/>
  <c r="BV228" i="2"/>
  <c r="BW228" i="2"/>
  <c r="BV229" i="2"/>
  <c r="BW229" i="2"/>
  <c r="BV230" i="2"/>
  <c r="BW230" i="2"/>
  <c r="BV231" i="2"/>
  <c r="BW231" i="2"/>
  <c r="BV232" i="2"/>
  <c r="BW232" i="2"/>
  <c r="BV233" i="2"/>
  <c r="BW233" i="2"/>
  <c r="BV234" i="2"/>
  <c r="BW234" i="2"/>
  <c r="BV235" i="2"/>
  <c r="BW235" i="2"/>
  <c r="BV236" i="2"/>
  <c r="BW236" i="2"/>
  <c r="BV237" i="2"/>
  <c r="BW237" i="2"/>
  <c r="BV238" i="2"/>
  <c r="BW238" i="2"/>
  <c r="BV239" i="2"/>
  <c r="BW239" i="2"/>
  <c r="BV240" i="2"/>
  <c r="BW240" i="2"/>
  <c r="BV241" i="2"/>
  <c r="BW241" i="2"/>
  <c r="BV242" i="2"/>
  <c r="BW242" i="2"/>
  <c r="BV243" i="2"/>
  <c r="BW243" i="2"/>
  <c r="BV244" i="2"/>
  <c r="BW244" i="2"/>
  <c r="BV245" i="2"/>
  <c r="BW245" i="2"/>
  <c r="BV246" i="2"/>
  <c r="BW246" i="2"/>
  <c r="BV247" i="2"/>
  <c r="BW247" i="2"/>
  <c r="BV248" i="2"/>
  <c r="BW248" i="2"/>
  <c r="BV249" i="2"/>
  <c r="BW249" i="2"/>
  <c r="BV250" i="2"/>
  <c r="BW250" i="2"/>
  <c r="BV251" i="2"/>
  <c r="BW251" i="2"/>
  <c r="BV252" i="2"/>
  <c r="BW252" i="2"/>
  <c r="BV253" i="2"/>
  <c r="BW253" i="2"/>
  <c r="BV254" i="2"/>
  <c r="BW254" i="2"/>
  <c r="BV255" i="2"/>
  <c r="BW255" i="2"/>
  <c r="BV256" i="2"/>
  <c r="BW256" i="2"/>
  <c r="BV257" i="2"/>
  <c r="BW257" i="2"/>
  <c r="BV258" i="2"/>
  <c r="BW258" i="2"/>
  <c r="BV259" i="2"/>
  <c r="BW259" i="2"/>
  <c r="BV260" i="2"/>
  <c r="BW260" i="2"/>
  <c r="BV261" i="2"/>
  <c r="BW261" i="2"/>
  <c r="BV262" i="2"/>
  <c r="BW262" i="2"/>
  <c r="BV263" i="2"/>
  <c r="BW263" i="2"/>
  <c r="BV264" i="2"/>
  <c r="BW264" i="2"/>
  <c r="BV265" i="2"/>
  <c r="BW265" i="2"/>
  <c r="BV266" i="2"/>
  <c r="BW266" i="2"/>
  <c r="BV267" i="2"/>
  <c r="BW267" i="2"/>
  <c r="BV268" i="2"/>
  <c r="BW268" i="2"/>
  <c r="BV269" i="2"/>
  <c r="BW269" i="2"/>
  <c r="BV270" i="2"/>
  <c r="BW270" i="2"/>
  <c r="BV271" i="2"/>
  <c r="BW271" i="2"/>
  <c r="BV272" i="2"/>
  <c r="BW272" i="2"/>
  <c r="BV273" i="2"/>
  <c r="BW273" i="2"/>
  <c r="BV274" i="2"/>
  <c r="BW274" i="2"/>
  <c r="BV275" i="2"/>
  <c r="BW275" i="2"/>
  <c r="BV276" i="2"/>
  <c r="BW276" i="2"/>
  <c r="BV277" i="2"/>
  <c r="BW277" i="2"/>
  <c r="BV278" i="2"/>
  <c r="BW278" i="2"/>
  <c r="BV279" i="2"/>
  <c r="BW279" i="2"/>
  <c r="BV280" i="2"/>
  <c r="BW280" i="2"/>
  <c r="BV281" i="2"/>
  <c r="BW281" i="2"/>
  <c r="BV282" i="2"/>
  <c r="BW282" i="2"/>
  <c r="BV283" i="2"/>
  <c r="BW283" i="2"/>
  <c r="BV284" i="2"/>
  <c r="BW284" i="2"/>
  <c r="BV285" i="2"/>
  <c r="BW285" i="2"/>
  <c r="BV286" i="2"/>
  <c r="BW286" i="2"/>
  <c r="BV287" i="2"/>
  <c r="BW287" i="2"/>
  <c r="BV288" i="2"/>
  <c r="BW288" i="2"/>
  <c r="BV289" i="2"/>
  <c r="BW289" i="2"/>
  <c r="BV290" i="2"/>
  <c r="BW290" i="2"/>
  <c r="BV291" i="2"/>
  <c r="BW291" i="2"/>
  <c r="BV292" i="2"/>
  <c r="BW292" i="2"/>
  <c r="BV293" i="2"/>
  <c r="BW293" i="2"/>
  <c r="BV294" i="2"/>
  <c r="BW294" i="2"/>
  <c r="BV295" i="2"/>
  <c r="BW295" i="2"/>
  <c r="BV296" i="2"/>
  <c r="BW296" i="2"/>
  <c r="BV297" i="2"/>
  <c r="BW297" i="2"/>
  <c r="BV298" i="2"/>
  <c r="BW298" i="2"/>
  <c r="BV299" i="2"/>
  <c r="BW299" i="2"/>
  <c r="BV300" i="2"/>
  <c r="BW300" i="2"/>
  <c r="B21" i="6" a="1"/>
  <c r="B21" i="6"/>
  <c r="BT9" i="2"/>
  <c r="BU9" i="2"/>
  <c r="BT10" i="2"/>
  <c r="BU10" i="2"/>
  <c r="BT11" i="2"/>
  <c r="BU11" i="2"/>
  <c r="BT12" i="2"/>
  <c r="BU12" i="2"/>
  <c r="BT13" i="2"/>
  <c r="BU13" i="2"/>
  <c r="BT14" i="2"/>
  <c r="BU14" i="2"/>
  <c r="BT15" i="2"/>
  <c r="BU15" i="2"/>
  <c r="BT16" i="2"/>
  <c r="BU16" i="2"/>
  <c r="BT17" i="2"/>
  <c r="BU17" i="2"/>
  <c r="BT18" i="2"/>
  <c r="BU18" i="2"/>
  <c r="BT19" i="2"/>
  <c r="BU19" i="2"/>
  <c r="BT20" i="2"/>
  <c r="BU20" i="2"/>
  <c r="BT21" i="2"/>
  <c r="BU21" i="2"/>
  <c r="BT22" i="2"/>
  <c r="BU22" i="2"/>
  <c r="BT23" i="2"/>
  <c r="BU23" i="2"/>
  <c r="BT24" i="2"/>
  <c r="BU24" i="2"/>
  <c r="BT25" i="2"/>
  <c r="BU25" i="2"/>
  <c r="BT26" i="2"/>
  <c r="BU26" i="2"/>
  <c r="BT27" i="2"/>
  <c r="BU27" i="2"/>
  <c r="BT28" i="2"/>
  <c r="BU28" i="2"/>
  <c r="BT29" i="2"/>
  <c r="BU29" i="2"/>
  <c r="BT30" i="2"/>
  <c r="BU30" i="2"/>
  <c r="BT31" i="2"/>
  <c r="BU31" i="2"/>
  <c r="BT32" i="2"/>
  <c r="BU32" i="2"/>
  <c r="BT33" i="2"/>
  <c r="BU33" i="2"/>
  <c r="BT34" i="2"/>
  <c r="BU34" i="2"/>
  <c r="BT35" i="2"/>
  <c r="BU35" i="2"/>
  <c r="BT36" i="2"/>
  <c r="BU36" i="2"/>
  <c r="BT37" i="2"/>
  <c r="BU37" i="2"/>
  <c r="BT38" i="2"/>
  <c r="BU38" i="2"/>
  <c r="BT39" i="2"/>
  <c r="BU39" i="2"/>
  <c r="BT40" i="2"/>
  <c r="BU40" i="2"/>
  <c r="BT41" i="2"/>
  <c r="BU41" i="2"/>
  <c r="BT42" i="2"/>
  <c r="BU42" i="2"/>
  <c r="BT43" i="2"/>
  <c r="BU43" i="2"/>
  <c r="BT44" i="2"/>
  <c r="BU44" i="2"/>
  <c r="BT45" i="2"/>
  <c r="BU45" i="2"/>
  <c r="BT46" i="2"/>
  <c r="BU46" i="2"/>
  <c r="BT47" i="2"/>
  <c r="BU47" i="2"/>
  <c r="BT48" i="2"/>
  <c r="BU48" i="2"/>
  <c r="BT49" i="2"/>
  <c r="BU49" i="2"/>
  <c r="BT50" i="2"/>
  <c r="BU50" i="2"/>
  <c r="BT51" i="2"/>
  <c r="BU51" i="2"/>
  <c r="BT52" i="2"/>
  <c r="BU52" i="2"/>
  <c r="BT53" i="2"/>
  <c r="BU53" i="2"/>
  <c r="BT54" i="2"/>
  <c r="BU54" i="2"/>
  <c r="BT55" i="2"/>
  <c r="BU55" i="2"/>
  <c r="BT56" i="2"/>
  <c r="BU56" i="2"/>
  <c r="BT57" i="2"/>
  <c r="BU57" i="2"/>
  <c r="BT58" i="2"/>
  <c r="BU58" i="2"/>
  <c r="BT59" i="2"/>
  <c r="BU59" i="2"/>
  <c r="BT60" i="2"/>
  <c r="BU60" i="2"/>
  <c r="BT61" i="2"/>
  <c r="BU61" i="2"/>
  <c r="BT62" i="2"/>
  <c r="BU62" i="2"/>
  <c r="BT63" i="2"/>
  <c r="BU63" i="2"/>
  <c r="BT64" i="2"/>
  <c r="BU64" i="2"/>
  <c r="BT65" i="2"/>
  <c r="BU65" i="2"/>
  <c r="BT66" i="2"/>
  <c r="BU66" i="2"/>
  <c r="BT67" i="2"/>
  <c r="BU67" i="2"/>
  <c r="BT68" i="2"/>
  <c r="BU68" i="2"/>
  <c r="BT69" i="2"/>
  <c r="BU69" i="2"/>
  <c r="BT70" i="2"/>
  <c r="BU70" i="2"/>
  <c r="BT71" i="2"/>
  <c r="BU71" i="2"/>
  <c r="BT72" i="2"/>
  <c r="BU72" i="2"/>
  <c r="BT73" i="2"/>
  <c r="BU73" i="2"/>
  <c r="BT74" i="2"/>
  <c r="BU74" i="2"/>
  <c r="BT75" i="2"/>
  <c r="BU75" i="2"/>
  <c r="BT76" i="2"/>
  <c r="BU76" i="2"/>
  <c r="BT77" i="2"/>
  <c r="BU77" i="2"/>
  <c r="BT78" i="2"/>
  <c r="BU78" i="2"/>
  <c r="BT79" i="2"/>
  <c r="BU79" i="2"/>
  <c r="BT80" i="2"/>
  <c r="BU80" i="2"/>
  <c r="BT81" i="2"/>
  <c r="BU81" i="2"/>
  <c r="BT82" i="2"/>
  <c r="BU82" i="2"/>
  <c r="BT83" i="2"/>
  <c r="BU83" i="2"/>
  <c r="BT84" i="2"/>
  <c r="BU84" i="2"/>
  <c r="BT85" i="2"/>
  <c r="BU85" i="2"/>
  <c r="BT86" i="2"/>
  <c r="BU86" i="2"/>
  <c r="BT87" i="2"/>
  <c r="BU87" i="2"/>
  <c r="BT88" i="2"/>
  <c r="BU88" i="2"/>
  <c r="BT89" i="2"/>
  <c r="BU89" i="2"/>
  <c r="BT90" i="2"/>
  <c r="BU90" i="2"/>
  <c r="BT91" i="2"/>
  <c r="BU91" i="2"/>
  <c r="BT92" i="2"/>
  <c r="BU92" i="2"/>
  <c r="BT93" i="2"/>
  <c r="BU93" i="2"/>
  <c r="BT94" i="2"/>
  <c r="BU94" i="2"/>
  <c r="BT95" i="2"/>
  <c r="BU95" i="2"/>
  <c r="BT96" i="2"/>
  <c r="BU96" i="2"/>
  <c r="BT97" i="2"/>
  <c r="BU97" i="2"/>
  <c r="BT98" i="2"/>
  <c r="BU98" i="2"/>
  <c r="BT99" i="2"/>
  <c r="BU99" i="2"/>
  <c r="BT100" i="2"/>
  <c r="BU100" i="2"/>
  <c r="BT101" i="2"/>
  <c r="BU101" i="2"/>
  <c r="BT102" i="2"/>
  <c r="BU102" i="2"/>
  <c r="BT103" i="2"/>
  <c r="BU103" i="2"/>
  <c r="BT104" i="2"/>
  <c r="BU104" i="2"/>
  <c r="BT105" i="2"/>
  <c r="BU105" i="2"/>
  <c r="BT106" i="2"/>
  <c r="BU106" i="2"/>
  <c r="BT107" i="2"/>
  <c r="BU107" i="2"/>
  <c r="BT108" i="2"/>
  <c r="BU108" i="2"/>
  <c r="BT109" i="2"/>
  <c r="BU109" i="2"/>
  <c r="BT110" i="2"/>
  <c r="BU110" i="2"/>
  <c r="BT111" i="2"/>
  <c r="BU111" i="2"/>
  <c r="BT112" i="2"/>
  <c r="BU112" i="2"/>
  <c r="BT113" i="2"/>
  <c r="BU113" i="2"/>
  <c r="BT114" i="2"/>
  <c r="BU114" i="2"/>
  <c r="BT115" i="2"/>
  <c r="BU115" i="2"/>
  <c r="BT116" i="2"/>
  <c r="BU116" i="2"/>
  <c r="BT117" i="2"/>
  <c r="BU117" i="2"/>
  <c r="BT118" i="2"/>
  <c r="BU118" i="2"/>
  <c r="BT119" i="2"/>
  <c r="BU119" i="2"/>
  <c r="BT120" i="2"/>
  <c r="BU120" i="2"/>
  <c r="BT121" i="2"/>
  <c r="BU121" i="2"/>
  <c r="BT122" i="2"/>
  <c r="BU122" i="2"/>
  <c r="BT123" i="2"/>
  <c r="BU123" i="2"/>
  <c r="BT124" i="2"/>
  <c r="BU124" i="2"/>
  <c r="BT125" i="2"/>
  <c r="BU125" i="2"/>
  <c r="BT126" i="2"/>
  <c r="BU126" i="2"/>
  <c r="BT127" i="2"/>
  <c r="BU127" i="2"/>
  <c r="BT128" i="2"/>
  <c r="BU128" i="2"/>
  <c r="BT129" i="2"/>
  <c r="BU129" i="2"/>
  <c r="BT130" i="2"/>
  <c r="BU130" i="2"/>
  <c r="BT131" i="2"/>
  <c r="BU131" i="2"/>
  <c r="BT132" i="2"/>
  <c r="BU132" i="2"/>
  <c r="BT133" i="2"/>
  <c r="BU133" i="2"/>
  <c r="BT134" i="2"/>
  <c r="BU134" i="2"/>
  <c r="BT135" i="2"/>
  <c r="BU135" i="2"/>
  <c r="BT136" i="2"/>
  <c r="BU136" i="2"/>
  <c r="BT137" i="2"/>
  <c r="BU137" i="2"/>
  <c r="BT138" i="2"/>
  <c r="BU138" i="2"/>
  <c r="BT139" i="2"/>
  <c r="BU139" i="2"/>
  <c r="BT140" i="2"/>
  <c r="BU140" i="2"/>
  <c r="BT141" i="2"/>
  <c r="BU141" i="2"/>
  <c r="BT142" i="2"/>
  <c r="BU142" i="2"/>
  <c r="BT143" i="2"/>
  <c r="BU143" i="2"/>
  <c r="BT144" i="2"/>
  <c r="BU144" i="2"/>
  <c r="BT145" i="2"/>
  <c r="BU145" i="2"/>
  <c r="BT146" i="2"/>
  <c r="BU146" i="2"/>
  <c r="BT147" i="2"/>
  <c r="BU147" i="2"/>
  <c r="BT148" i="2"/>
  <c r="BU148" i="2"/>
  <c r="BT149" i="2"/>
  <c r="BU149" i="2"/>
  <c r="BT150" i="2"/>
  <c r="BU150" i="2"/>
  <c r="BT151" i="2"/>
  <c r="BU151" i="2"/>
  <c r="BT152" i="2"/>
  <c r="BU152" i="2"/>
  <c r="BT153" i="2"/>
  <c r="BU153" i="2"/>
  <c r="BT154" i="2"/>
  <c r="BU154" i="2"/>
  <c r="BT155" i="2"/>
  <c r="BU155" i="2"/>
  <c r="BT156" i="2"/>
  <c r="BU156" i="2"/>
  <c r="BT157" i="2"/>
  <c r="BU157" i="2"/>
  <c r="BT158" i="2"/>
  <c r="BU158" i="2"/>
  <c r="BT159" i="2"/>
  <c r="BU159" i="2"/>
  <c r="BT160" i="2"/>
  <c r="BU160" i="2"/>
  <c r="BT161" i="2"/>
  <c r="BU161" i="2"/>
  <c r="BT162" i="2"/>
  <c r="BU162" i="2"/>
  <c r="BT163" i="2"/>
  <c r="BU163" i="2"/>
  <c r="BT164" i="2"/>
  <c r="BU164" i="2"/>
  <c r="BT165" i="2"/>
  <c r="BU165" i="2"/>
  <c r="BT166" i="2"/>
  <c r="BU166" i="2"/>
  <c r="BT167" i="2"/>
  <c r="BU167" i="2"/>
  <c r="BT168" i="2"/>
  <c r="BU168" i="2"/>
  <c r="BT169" i="2"/>
  <c r="BU169" i="2"/>
  <c r="BT170" i="2"/>
  <c r="BU170" i="2"/>
  <c r="BT171" i="2"/>
  <c r="BU171" i="2"/>
  <c r="BT172" i="2"/>
  <c r="BU172" i="2"/>
  <c r="BT173" i="2"/>
  <c r="BU173" i="2"/>
  <c r="BT174" i="2"/>
  <c r="BU174" i="2"/>
  <c r="BT175" i="2"/>
  <c r="BU175" i="2"/>
  <c r="BT176" i="2"/>
  <c r="BU176" i="2"/>
  <c r="BT177" i="2"/>
  <c r="BU177" i="2"/>
  <c r="BT178" i="2"/>
  <c r="BU178" i="2"/>
  <c r="BT179" i="2"/>
  <c r="BU179" i="2"/>
  <c r="BT180" i="2"/>
  <c r="BU180" i="2"/>
  <c r="BT181" i="2"/>
  <c r="BU181" i="2"/>
  <c r="BT182" i="2"/>
  <c r="BU182" i="2"/>
  <c r="BT183" i="2"/>
  <c r="BU183" i="2"/>
  <c r="BT184" i="2"/>
  <c r="BU184" i="2"/>
  <c r="BT185" i="2"/>
  <c r="BU185" i="2"/>
  <c r="BT186" i="2"/>
  <c r="BU186" i="2"/>
  <c r="BT187" i="2"/>
  <c r="BU187" i="2"/>
  <c r="BT188" i="2"/>
  <c r="BU188" i="2"/>
  <c r="BT189" i="2"/>
  <c r="BU189" i="2"/>
  <c r="BT190" i="2"/>
  <c r="BU190" i="2"/>
  <c r="BT191" i="2"/>
  <c r="BU191" i="2"/>
  <c r="BT192" i="2"/>
  <c r="BU192" i="2"/>
  <c r="BT193" i="2"/>
  <c r="BU193" i="2"/>
  <c r="BT194" i="2"/>
  <c r="BU194" i="2"/>
  <c r="BT195" i="2"/>
  <c r="BU195" i="2"/>
  <c r="BT196" i="2"/>
  <c r="BU196" i="2"/>
  <c r="BT197" i="2"/>
  <c r="BU197" i="2"/>
  <c r="BT198" i="2"/>
  <c r="BU198" i="2"/>
  <c r="BT199" i="2"/>
  <c r="BU199" i="2"/>
  <c r="BT200" i="2"/>
  <c r="BU200" i="2"/>
  <c r="BT201" i="2"/>
  <c r="BU201" i="2"/>
  <c r="BT202" i="2"/>
  <c r="BU202" i="2"/>
  <c r="BT203" i="2"/>
  <c r="BU203" i="2"/>
  <c r="BT204" i="2"/>
  <c r="BU204" i="2"/>
  <c r="BT205" i="2"/>
  <c r="BU205" i="2"/>
  <c r="BT206" i="2"/>
  <c r="BU206" i="2"/>
  <c r="BT207" i="2"/>
  <c r="BU207" i="2"/>
  <c r="BT208" i="2"/>
  <c r="BU208" i="2"/>
  <c r="BT209" i="2"/>
  <c r="BU209" i="2"/>
  <c r="BT210" i="2"/>
  <c r="BU210" i="2"/>
  <c r="BT211" i="2"/>
  <c r="BU211" i="2"/>
  <c r="BT212" i="2"/>
  <c r="BU212" i="2"/>
  <c r="BT213" i="2"/>
  <c r="BU213" i="2"/>
  <c r="BT214" i="2"/>
  <c r="BU214" i="2"/>
  <c r="BT215" i="2"/>
  <c r="BU215" i="2"/>
  <c r="BT216" i="2"/>
  <c r="BU216" i="2"/>
  <c r="BT217" i="2"/>
  <c r="BU217" i="2"/>
  <c r="BT218" i="2"/>
  <c r="BU218" i="2"/>
  <c r="BT219" i="2"/>
  <c r="BU219" i="2"/>
  <c r="BT220" i="2"/>
  <c r="BU220" i="2"/>
  <c r="BT221" i="2"/>
  <c r="BU221" i="2"/>
  <c r="BT222" i="2"/>
  <c r="BU222" i="2"/>
  <c r="BT223" i="2"/>
  <c r="BU223" i="2"/>
  <c r="BT224" i="2"/>
  <c r="BU224" i="2"/>
  <c r="BT225" i="2"/>
  <c r="BU225" i="2"/>
  <c r="BT226" i="2"/>
  <c r="BU226" i="2"/>
  <c r="BT227" i="2"/>
  <c r="BU227" i="2"/>
  <c r="BT228" i="2"/>
  <c r="BU228" i="2"/>
  <c r="BT229" i="2"/>
  <c r="BU229" i="2"/>
  <c r="BT230" i="2"/>
  <c r="BU230" i="2"/>
  <c r="BT231" i="2"/>
  <c r="BU231" i="2"/>
  <c r="BT232" i="2"/>
  <c r="BU232" i="2"/>
  <c r="BT233" i="2"/>
  <c r="BU233" i="2"/>
  <c r="BT234" i="2"/>
  <c r="BU234" i="2"/>
  <c r="BT235" i="2"/>
  <c r="BU235" i="2"/>
  <c r="BT236" i="2"/>
  <c r="BU236" i="2"/>
  <c r="BT237" i="2"/>
  <c r="BU237" i="2"/>
  <c r="BT238" i="2"/>
  <c r="BU238" i="2"/>
  <c r="BT239" i="2"/>
  <c r="BU239" i="2"/>
  <c r="BT240" i="2"/>
  <c r="BU240" i="2"/>
  <c r="BT241" i="2"/>
  <c r="BU241" i="2"/>
  <c r="BT242" i="2"/>
  <c r="BU242" i="2"/>
  <c r="BT243" i="2"/>
  <c r="BU243" i="2"/>
  <c r="BT244" i="2"/>
  <c r="BU244" i="2"/>
  <c r="BT245" i="2"/>
  <c r="BU245" i="2"/>
  <c r="BT246" i="2"/>
  <c r="BU246" i="2"/>
  <c r="BT247" i="2"/>
  <c r="BU247" i="2"/>
  <c r="BT248" i="2"/>
  <c r="BU248" i="2"/>
  <c r="BT249" i="2"/>
  <c r="BU249" i="2"/>
  <c r="BT250" i="2"/>
  <c r="BU250" i="2"/>
  <c r="BT251" i="2"/>
  <c r="BU251" i="2"/>
  <c r="BT252" i="2"/>
  <c r="BU252" i="2"/>
  <c r="BT253" i="2"/>
  <c r="BU253" i="2"/>
  <c r="BT254" i="2"/>
  <c r="BU254" i="2"/>
  <c r="BT255" i="2"/>
  <c r="BU255" i="2"/>
  <c r="BT256" i="2"/>
  <c r="BU256" i="2"/>
  <c r="BT257" i="2"/>
  <c r="BU257" i="2"/>
  <c r="BT258" i="2"/>
  <c r="BU258" i="2"/>
  <c r="BT259" i="2"/>
  <c r="BU259" i="2"/>
  <c r="BT260" i="2"/>
  <c r="BU260" i="2"/>
  <c r="BT261" i="2"/>
  <c r="BU261" i="2"/>
  <c r="BT262" i="2"/>
  <c r="BU262" i="2"/>
  <c r="BT263" i="2"/>
  <c r="BU263" i="2"/>
  <c r="BT264" i="2"/>
  <c r="BU264" i="2"/>
  <c r="BT265" i="2"/>
  <c r="BU265" i="2"/>
  <c r="BT266" i="2"/>
  <c r="BU266" i="2"/>
  <c r="BT267" i="2"/>
  <c r="BU267" i="2"/>
  <c r="BT268" i="2"/>
  <c r="BU268" i="2"/>
  <c r="BT269" i="2"/>
  <c r="BU269" i="2"/>
  <c r="BT270" i="2"/>
  <c r="BU270" i="2"/>
  <c r="BT271" i="2"/>
  <c r="BU271" i="2"/>
  <c r="BT272" i="2"/>
  <c r="BU272" i="2"/>
  <c r="BT273" i="2"/>
  <c r="BU273" i="2"/>
  <c r="BT274" i="2"/>
  <c r="BU274" i="2"/>
  <c r="BT275" i="2"/>
  <c r="BU275" i="2"/>
  <c r="BT276" i="2"/>
  <c r="BU276" i="2"/>
  <c r="BT277" i="2"/>
  <c r="BU277" i="2"/>
  <c r="BT278" i="2"/>
  <c r="BU278" i="2"/>
  <c r="BT279" i="2"/>
  <c r="BU279" i="2"/>
  <c r="BT280" i="2"/>
  <c r="BU280" i="2"/>
  <c r="BT281" i="2"/>
  <c r="BU281" i="2"/>
  <c r="BT282" i="2"/>
  <c r="BU282" i="2"/>
  <c r="BT283" i="2"/>
  <c r="BU283" i="2"/>
  <c r="BT284" i="2"/>
  <c r="BU284" i="2"/>
  <c r="BT285" i="2"/>
  <c r="BU285" i="2"/>
  <c r="BT286" i="2"/>
  <c r="BU286" i="2"/>
  <c r="BT287" i="2"/>
  <c r="BU287" i="2"/>
  <c r="BT288" i="2"/>
  <c r="BU288" i="2"/>
  <c r="BT289" i="2"/>
  <c r="BU289" i="2"/>
  <c r="BT290" i="2"/>
  <c r="BU290" i="2"/>
  <c r="BT291" i="2"/>
  <c r="BU291" i="2"/>
  <c r="BT292" i="2"/>
  <c r="BU292" i="2"/>
  <c r="BT293" i="2"/>
  <c r="BU293" i="2"/>
  <c r="BT294" i="2"/>
  <c r="BU294" i="2"/>
  <c r="BT295" i="2"/>
  <c r="BU295" i="2"/>
  <c r="BT296" i="2"/>
  <c r="BU296" i="2"/>
  <c r="BT297" i="2"/>
  <c r="BU297" i="2"/>
  <c r="BT298" i="2"/>
  <c r="BU298" i="2"/>
  <c r="BT299" i="2"/>
  <c r="BU299" i="2"/>
  <c r="BT300" i="2"/>
  <c r="BU300" i="2"/>
  <c r="B20" i="6" a="1"/>
  <c r="B20" i="6"/>
  <c r="BR9" i="2"/>
  <c r="BS9" i="2"/>
  <c r="BR10" i="2"/>
  <c r="BS10" i="2"/>
  <c r="BR11" i="2"/>
  <c r="BS11" i="2"/>
  <c r="BR12" i="2"/>
  <c r="BS12" i="2"/>
  <c r="BR13" i="2"/>
  <c r="BS13" i="2"/>
  <c r="BR14" i="2"/>
  <c r="BS14" i="2"/>
  <c r="BR15" i="2"/>
  <c r="BS15" i="2"/>
  <c r="BR16" i="2"/>
  <c r="BS16" i="2"/>
  <c r="BR17" i="2"/>
  <c r="BS17" i="2"/>
  <c r="BR18" i="2"/>
  <c r="BS18" i="2"/>
  <c r="BR19" i="2"/>
  <c r="BS19" i="2"/>
  <c r="BR20" i="2"/>
  <c r="BS20" i="2"/>
  <c r="BR21" i="2"/>
  <c r="BS21" i="2"/>
  <c r="BR22" i="2"/>
  <c r="BS22" i="2"/>
  <c r="BR23" i="2"/>
  <c r="BS23" i="2"/>
  <c r="BR24" i="2"/>
  <c r="BS24" i="2"/>
  <c r="BR25" i="2"/>
  <c r="BS25" i="2"/>
  <c r="BR26" i="2"/>
  <c r="BS26" i="2"/>
  <c r="BR27" i="2"/>
  <c r="BS27" i="2"/>
  <c r="BR28" i="2"/>
  <c r="BS28" i="2"/>
  <c r="BR29" i="2"/>
  <c r="BS29" i="2"/>
  <c r="BR30" i="2"/>
  <c r="BS30" i="2"/>
  <c r="BR31" i="2"/>
  <c r="BS31" i="2"/>
  <c r="BR32" i="2"/>
  <c r="BS32" i="2"/>
  <c r="BR33" i="2"/>
  <c r="BS33" i="2"/>
  <c r="BR34" i="2"/>
  <c r="BS34" i="2"/>
  <c r="BR35" i="2"/>
  <c r="BS35" i="2"/>
  <c r="BR36" i="2"/>
  <c r="BS36" i="2"/>
  <c r="BR37" i="2"/>
  <c r="BS37" i="2"/>
  <c r="BR38" i="2"/>
  <c r="BS38" i="2"/>
  <c r="BR39" i="2"/>
  <c r="BS39" i="2"/>
  <c r="BR40" i="2"/>
  <c r="BS40" i="2"/>
  <c r="BR41" i="2"/>
  <c r="BS41" i="2"/>
  <c r="BR42" i="2"/>
  <c r="BS42" i="2"/>
  <c r="BR43" i="2"/>
  <c r="BS43" i="2"/>
  <c r="BR44" i="2"/>
  <c r="BS44" i="2"/>
  <c r="BR45" i="2"/>
  <c r="BS45" i="2"/>
  <c r="BR46" i="2"/>
  <c r="BS46" i="2"/>
  <c r="BR47" i="2"/>
  <c r="BS47" i="2"/>
  <c r="BR48" i="2"/>
  <c r="BS48" i="2"/>
  <c r="BR49" i="2"/>
  <c r="BS49" i="2"/>
  <c r="BR50" i="2"/>
  <c r="BS50" i="2"/>
  <c r="BR51" i="2"/>
  <c r="BS51" i="2"/>
  <c r="BR52" i="2"/>
  <c r="BS52" i="2"/>
  <c r="BR53" i="2"/>
  <c r="BS53" i="2"/>
  <c r="BR54" i="2"/>
  <c r="BS54" i="2"/>
  <c r="BR55" i="2"/>
  <c r="BS55" i="2"/>
  <c r="BR56" i="2"/>
  <c r="BS56" i="2"/>
  <c r="BR57" i="2"/>
  <c r="BS57" i="2"/>
  <c r="BR58" i="2"/>
  <c r="BS58" i="2"/>
  <c r="BR59" i="2"/>
  <c r="BS59" i="2"/>
  <c r="BR60" i="2"/>
  <c r="BS60" i="2"/>
  <c r="BR61" i="2"/>
  <c r="BS61" i="2"/>
  <c r="BR62" i="2"/>
  <c r="BS62" i="2"/>
  <c r="BR63" i="2"/>
  <c r="BS63" i="2"/>
  <c r="BR64" i="2"/>
  <c r="BS64" i="2"/>
  <c r="BR65" i="2"/>
  <c r="BS65" i="2"/>
  <c r="BR66" i="2"/>
  <c r="BS66" i="2"/>
  <c r="BR67" i="2"/>
  <c r="BS67" i="2"/>
  <c r="BR68" i="2"/>
  <c r="BS68" i="2"/>
  <c r="BR69" i="2"/>
  <c r="BS69" i="2"/>
  <c r="BR70" i="2"/>
  <c r="BS70" i="2"/>
  <c r="BR71" i="2"/>
  <c r="BS71" i="2"/>
  <c r="BR72" i="2"/>
  <c r="BS72" i="2"/>
  <c r="BR73" i="2"/>
  <c r="BS73" i="2"/>
  <c r="BR74" i="2"/>
  <c r="BS74" i="2"/>
  <c r="BR75" i="2"/>
  <c r="BS75" i="2"/>
  <c r="BR76" i="2"/>
  <c r="BS76" i="2"/>
  <c r="BR77" i="2"/>
  <c r="BS77" i="2"/>
  <c r="BR78" i="2"/>
  <c r="BS78" i="2"/>
  <c r="BR79" i="2"/>
  <c r="BS79" i="2"/>
  <c r="BR80" i="2"/>
  <c r="BS80" i="2"/>
  <c r="BR81" i="2"/>
  <c r="BS81" i="2"/>
  <c r="BR82" i="2"/>
  <c r="BS82" i="2"/>
  <c r="BR83" i="2"/>
  <c r="BS83" i="2"/>
  <c r="BR84" i="2"/>
  <c r="BS84" i="2"/>
  <c r="BR85" i="2"/>
  <c r="BS85" i="2"/>
  <c r="BR86" i="2"/>
  <c r="BS86" i="2"/>
  <c r="BR87" i="2"/>
  <c r="BS87" i="2"/>
  <c r="BR88" i="2"/>
  <c r="BS88" i="2"/>
  <c r="BR89" i="2"/>
  <c r="BS89" i="2"/>
  <c r="BR90" i="2"/>
  <c r="BS90" i="2"/>
  <c r="BR91" i="2"/>
  <c r="BS91" i="2"/>
  <c r="BR92" i="2"/>
  <c r="BS92" i="2"/>
  <c r="BR93" i="2"/>
  <c r="BS93" i="2"/>
  <c r="BR94" i="2"/>
  <c r="BS94" i="2"/>
  <c r="BR95" i="2"/>
  <c r="BS95" i="2"/>
  <c r="BR96" i="2"/>
  <c r="BS96" i="2"/>
  <c r="BR97" i="2"/>
  <c r="BS97" i="2"/>
  <c r="BR98" i="2"/>
  <c r="BS98" i="2"/>
  <c r="BR99" i="2"/>
  <c r="BS99" i="2"/>
  <c r="BR100" i="2"/>
  <c r="BS100" i="2"/>
  <c r="BR101" i="2"/>
  <c r="BS101" i="2"/>
  <c r="BR102" i="2"/>
  <c r="BS102" i="2"/>
  <c r="BR103" i="2"/>
  <c r="BS103" i="2"/>
  <c r="BR104" i="2"/>
  <c r="BS104" i="2"/>
  <c r="BR105" i="2"/>
  <c r="BS105" i="2"/>
  <c r="BR106" i="2"/>
  <c r="BS106" i="2"/>
  <c r="BR107" i="2"/>
  <c r="BS107" i="2"/>
  <c r="BR108" i="2"/>
  <c r="BS108" i="2"/>
  <c r="BR109" i="2"/>
  <c r="BS109" i="2"/>
  <c r="BR110" i="2"/>
  <c r="BS110" i="2"/>
  <c r="BR111" i="2"/>
  <c r="BS111" i="2"/>
  <c r="BR112" i="2"/>
  <c r="BS112" i="2"/>
  <c r="BR113" i="2"/>
  <c r="BS113" i="2"/>
  <c r="BR114" i="2"/>
  <c r="BS114" i="2"/>
  <c r="BR115" i="2"/>
  <c r="BS115" i="2"/>
  <c r="BR116" i="2"/>
  <c r="BS116" i="2"/>
  <c r="BR117" i="2"/>
  <c r="BS117" i="2"/>
  <c r="BR118" i="2"/>
  <c r="BS118" i="2"/>
  <c r="BR119" i="2"/>
  <c r="BS119" i="2"/>
  <c r="BR120" i="2"/>
  <c r="BS120" i="2"/>
  <c r="BR121" i="2"/>
  <c r="BS121" i="2"/>
  <c r="BR122" i="2"/>
  <c r="BS122" i="2"/>
  <c r="BR123" i="2"/>
  <c r="BS123" i="2"/>
  <c r="BR124" i="2"/>
  <c r="BS124" i="2"/>
  <c r="BR125" i="2"/>
  <c r="BS125" i="2"/>
  <c r="BR126" i="2"/>
  <c r="BS126" i="2"/>
  <c r="BR127" i="2"/>
  <c r="BS127" i="2"/>
  <c r="BR128" i="2"/>
  <c r="BS128" i="2"/>
  <c r="BR129" i="2"/>
  <c r="BS129" i="2"/>
  <c r="BR130" i="2"/>
  <c r="BS130" i="2"/>
  <c r="BR131" i="2"/>
  <c r="BS131" i="2"/>
  <c r="BR132" i="2"/>
  <c r="BS132" i="2"/>
  <c r="BR133" i="2"/>
  <c r="BS133" i="2"/>
  <c r="BR134" i="2"/>
  <c r="BS134" i="2"/>
  <c r="BR135" i="2"/>
  <c r="BS135" i="2"/>
  <c r="BR136" i="2"/>
  <c r="BS136" i="2"/>
  <c r="BR137" i="2"/>
  <c r="BS137" i="2"/>
  <c r="BR138" i="2"/>
  <c r="BS138" i="2"/>
  <c r="BR139" i="2"/>
  <c r="BS139" i="2"/>
  <c r="BR140" i="2"/>
  <c r="BS140" i="2"/>
  <c r="BR141" i="2"/>
  <c r="BS141" i="2"/>
  <c r="BR142" i="2"/>
  <c r="BS142" i="2"/>
  <c r="BR143" i="2"/>
  <c r="BS143" i="2"/>
  <c r="BR144" i="2"/>
  <c r="BS144" i="2"/>
  <c r="BR145" i="2"/>
  <c r="BS145" i="2"/>
  <c r="BR146" i="2"/>
  <c r="BS146" i="2"/>
  <c r="BR147" i="2"/>
  <c r="BS147" i="2"/>
  <c r="BR148" i="2"/>
  <c r="BS148" i="2"/>
  <c r="BR149" i="2"/>
  <c r="BS149" i="2"/>
  <c r="BR150" i="2"/>
  <c r="BS150" i="2"/>
  <c r="BR151" i="2"/>
  <c r="BS151" i="2"/>
  <c r="BR152" i="2"/>
  <c r="BS152" i="2"/>
  <c r="BR153" i="2"/>
  <c r="BS153" i="2"/>
  <c r="BR154" i="2"/>
  <c r="BS154" i="2"/>
  <c r="BR155" i="2"/>
  <c r="BS155" i="2"/>
  <c r="BR156" i="2"/>
  <c r="BS156" i="2"/>
  <c r="BR157" i="2"/>
  <c r="BS157" i="2"/>
  <c r="BR158" i="2"/>
  <c r="BS158" i="2"/>
  <c r="BR159" i="2"/>
  <c r="BS159" i="2"/>
  <c r="BR160" i="2"/>
  <c r="BS160" i="2"/>
  <c r="BR161" i="2"/>
  <c r="BS161" i="2"/>
  <c r="BR162" i="2"/>
  <c r="BS162" i="2"/>
  <c r="BR163" i="2"/>
  <c r="BS163" i="2"/>
  <c r="BR164" i="2"/>
  <c r="BS164" i="2"/>
  <c r="BR165" i="2"/>
  <c r="BS165" i="2"/>
  <c r="BR166" i="2"/>
  <c r="BS166" i="2"/>
  <c r="BR167" i="2"/>
  <c r="BS167" i="2"/>
  <c r="BR168" i="2"/>
  <c r="BS168" i="2"/>
  <c r="BR169" i="2"/>
  <c r="BS169" i="2"/>
  <c r="BR170" i="2"/>
  <c r="BS170" i="2"/>
  <c r="BR171" i="2"/>
  <c r="BS171" i="2"/>
  <c r="BR172" i="2"/>
  <c r="BS172" i="2"/>
  <c r="BR173" i="2"/>
  <c r="BS173" i="2"/>
  <c r="BR174" i="2"/>
  <c r="BS174" i="2"/>
  <c r="BR175" i="2"/>
  <c r="BS175" i="2"/>
  <c r="BR176" i="2"/>
  <c r="BS176" i="2"/>
  <c r="BR177" i="2"/>
  <c r="BS177" i="2"/>
  <c r="BR178" i="2"/>
  <c r="BS178" i="2"/>
  <c r="BR179" i="2"/>
  <c r="BS179" i="2"/>
  <c r="BR180" i="2"/>
  <c r="BS180" i="2"/>
  <c r="BR181" i="2"/>
  <c r="BS181" i="2"/>
  <c r="BR182" i="2"/>
  <c r="BS182" i="2"/>
  <c r="BR183" i="2"/>
  <c r="BS183" i="2"/>
  <c r="BR184" i="2"/>
  <c r="BS184" i="2"/>
  <c r="BR185" i="2"/>
  <c r="BS185" i="2"/>
  <c r="BR186" i="2"/>
  <c r="BS186" i="2"/>
  <c r="BR187" i="2"/>
  <c r="BS187" i="2"/>
  <c r="BR188" i="2"/>
  <c r="BS188" i="2"/>
  <c r="BR189" i="2"/>
  <c r="BS189" i="2"/>
  <c r="BR190" i="2"/>
  <c r="BS190" i="2"/>
  <c r="BR191" i="2"/>
  <c r="BS191" i="2"/>
  <c r="BR192" i="2"/>
  <c r="BS192" i="2"/>
  <c r="BR193" i="2"/>
  <c r="BS193" i="2"/>
  <c r="BR194" i="2"/>
  <c r="BS194" i="2"/>
  <c r="BR195" i="2"/>
  <c r="BS195" i="2"/>
  <c r="BR196" i="2"/>
  <c r="BS196" i="2"/>
  <c r="BR197" i="2"/>
  <c r="BS197" i="2"/>
  <c r="BR198" i="2"/>
  <c r="BS198" i="2"/>
  <c r="BR199" i="2"/>
  <c r="BS199" i="2"/>
  <c r="BR200" i="2"/>
  <c r="BS200" i="2"/>
  <c r="BR201" i="2"/>
  <c r="BS201" i="2"/>
  <c r="BR202" i="2"/>
  <c r="BS202" i="2"/>
  <c r="BR203" i="2"/>
  <c r="BS203" i="2"/>
  <c r="BR204" i="2"/>
  <c r="BS204" i="2"/>
  <c r="BR205" i="2"/>
  <c r="BS205" i="2"/>
  <c r="BR206" i="2"/>
  <c r="BS206" i="2"/>
  <c r="BR207" i="2"/>
  <c r="BS207" i="2"/>
  <c r="BR208" i="2"/>
  <c r="BS208" i="2"/>
  <c r="BR209" i="2"/>
  <c r="BS209" i="2"/>
  <c r="BR210" i="2"/>
  <c r="BS210" i="2"/>
  <c r="BR211" i="2"/>
  <c r="BS211" i="2"/>
  <c r="BR212" i="2"/>
  <c r="BS212" i="2"/>
  <c r="BR213" i="2"/>
  <c r="BS213" i="2"/>
  <c r="BR214" i="2"/>
  <c r="BS214" i="2"/>
  <c r="BR215" i="2"/>
  <c r="BS215" i="2"/>
  <c r="BR216" i="2"/>
  <c r="BS216" i="2"/>
  <c r="BR217" i="2"/>
  <c r="BS217" i="2"/>
  <c r="BR218" i="2"/>
  <c r="BS218" i="2"/>
  <c r="BR219" i="2"/>
  <c r="BS219" i="2"/>
  <c r="BR220" i="2"/>
  <c r="BS220" i="2"/>
  <c r="BR221" i="2"/>
  <c r="BS221" i="2"/>
  <c r="BR222" i="2"/>
  <c r="BS222" i="2"/>
  <c r="BR223" i="2"/>
  <c r="BS223" i="2"/>
  <c r="BR224" i="2"/>
  <c r="BS224" i="2"/>
  <c r="BR225" i="2"/>
  <c r="BS225" i="2"/>
  <c r="BR226" i="2"/>
  <c r="BS226" i="2"/>
  <c r="BR227" i="2"/>
  <c r="BS227" i="2"/>
  <c r="BR228" i="2"/>
  <c r="BS228" i="2"/>
  <c r="BR229" i="2"/>
  <c r="BS229" i="2"/>
  <c r="BR230" i="2"/>
  <c r="BS230" i="2"/>
  <c r="BR231" i="2"/>
  <c r="BS231" i="2"/>
  <c r="BR232" i="2"/>
  <c r="BS232" i="2"/>
  <c r="BR233" i="2"/>
  <c r="BS233" i="2"/>
  <c r="BR234" i="2"/>
  <c r="BS234" i="2"/>
  <c r="BR235" i="2"/>
  <c r="BS235" i="2"/>
  <c r="BR236" i="2"/>
  <c r="BS236" i="2"/>
  <c r="BR237" i="2"/>
  <c r="BS237" i="2"/>
  <c r="BR238" i="2"/>
  <c r="BS238" i="2"/>
  <c r="BR239" i="2"/>
  <c r="BS239" i="2"/>
  <c r="BR240" i="2"/>
  <c r="BS240" i="2"/>
  <c r="BR241" i="2"/>
  <c r="BS241" i="2"/>
  <c r="BR242" i="2"/>
  <c r="BS242" i="2"/>
  <c r="BR243" i="2"/>
  <c r="BS243" i="2"/>
  <c r="BR244" i="2"/>
  <c r="BS244" i="2"/>
  <c r="BR245" i="2"/>
  <c r="BS245" i="2"/>
  <c r="BR246" i="2"/>
  <c r="BS246" i="2"/>
  <c r="BR247" i="2"/>
  <c r="BS247" i="2"/>
  <c r="BR248" i="2"/>
  <c r="BS248" i="2"/>
  <c r="BR249" i="2"/>
  <c r="BS249" i="2"/>
  <c r="BR250" i="2"/>
  <c r="BS250" i="2"/>
  <c r="BR251" i="2"/>
  <c r="BS251" i="2"/>
  <c r="BR252" i="2"/>
  <c r="BS252" i="2"/>
  <c r="BR253" i="2"/>
  <c r="BS253" i="2"/>
  <c r="BR254" i="2"/>
  <c r="BS254" i="2"/>
  <c r="BR255" i="2"/>
  <c r="BS255" i="2"/>
  <c r="BR256" i="2"/>
  <c r="BS256" i="2"/>
  <c r="BR257" i="2"/>
  <c r="BS257" i="2"/>
  <c r="BR258" i="2"/>
  <c r="BS258" i="2"/>
  <c r="BR259" i="2"/>
  <c r="BS259" i="2"/>
  <c r="BR260" i="2"/>
  <c r="BS260" i="2"/>
  <c r="BR261" i="2"/>
  <c r="BS261" i="2"/>
  <c r="BR262" i="2"/>
  <c r="BS262" i="2"/>
  <c r="BR263" i="2"/>
  <c r="BS263" i="2"/>
  <c r="BR264" i="2"/>
  <c r="BS264" i="2"/>
  <c r="BR265" i="2"/>
  <c r="BS265" i="2"/>
  <c r="BR266" i="2"/>
  <c r="BS266" i="2"/>
  <c r="BR267" i="2"/>
  <c r="BS267" i="2"/>
  <c r="BR268" i="2"/>
  <c r="BS268" i="2"/>
  <c r="BR269" i="2"/>
  <c r="BS269" i="2"/>
  <c r="BR270" i="2"/>
  <c r="BS270" i="2"/>
  <c r="BR271" i="2"/>
  <c r="BS271" i="2"/>
  <c r="BR272" i="2"/>
  <c r="BS272" i="2"/>
  <c r="BR273" i="2"/>
  <c r="BS273" i="2"/>
  <c r="BR274" i="2"/>
  <c r="BS274" i="2"/>
  <c r="BR275" i="2"/>
  <c r="BS275" i="2"/>
  <c r="BR276" i="2"/>
  <c r="BS276" i="2"/>
  <c r="BR277" i="2"/>
  <c r="BS277" i="2"/>
  <c r="BR278" i="2"/>
  <c r="BS278" i="2"/>
  <c r="BR279" i="2"/>
  <c r="BS279" i="2"/>
  <c r="BR280" i="2"/>
  <c r="BS280" i="2"/>
  <c r="BR281" i="2"/>
  <c r="BS281" i="2"/>
  <c r="BR282" i="2"/>
  <c r="BS282" i="2"/>
  <c r="BR283" i="2"/>
  <c r="BS283" i="2"/>
  <c r="BR284" i="2"/>
  <c r="BS284" i="2"/>
  <c r="BR285" i="2"/>
  <c r="BS285" i="2"/>
  <c r="BR286" i="2"/>
  <c r="BS286" i="2"/>
  <c r="BR287" i="2"/>
  <c r="BS287" i="2"/>
  <c r="BR288" i="2"/>
  <c r="BS288" i="2"/>
  <c r="BR289" i="2"/>
  <c r="BS289" i="2"/>
  <c r="BR290" i="2"/>
  <c r="BS290" i="2"/>
  <c r="BR291" i="2"/>
  <c r="BS291" i="2"/>
  <c r="BR292" i="2"/>
  <c r="BS292" i="2"/>
  <c r="BR293" i="2"/>
  <c r="BS293" i="2"/>
  <c r="BR294" i="2"/>
  <c r="BS294" i="2"/>
  <c r="BR295" i="2"/>
  <c r="BS295" i="2"/>
  <c r="BR296" i="2"/>
  <c r="BS296" i="2"/>
  <c r="BR297" i="2"/>
  <c r="BS297" i="2"/>
  <c r="BR298" i="2"/>
  <c r="BS298" i="2"/>
  <c r="BR299" i="2"/>
  <c r="BS299" i="2"/>
  <c r="BR300" i="2"/>
  <c r="BS300" i="2"/>
  <c r="B19" i="6" a="1"/>
  <c r="B19" i="6"/>
  <c r="BP9" i="2"/>
  <c r="BQ9" i="2"/>
  <c r="BP10" i="2"/>
  <c r="BQ10" i="2"/>
  <c r="BP11" i="2"/>
  <c r="BQ11" i="2"/>
  <c r="BP12" i="2"/>
  <c r="BQ12" i="2"/>
  <c r="BP13" i="2"/>
  <c r="BQ13" i="2"/>
  <c r="BP14" i="2"/>
  <c r="BQ14" i="2"/>
  <c r="BP15" i="2"/>
  <c r="BQ15" i="2"/>
  <c r="BP16" i="2"/>
  <c r="BQ16" i="2"/>
  <c r="BP17" i="2"/>
  <c r="BQ17" i="2"/>
  <c r="BP18" i="2"/>
  <c r="BQ18" i="2"/>
  <c r="BP19" i="2"/>
  <c r="BQ19" i="2"/>
  <c r="BP20" i="2"/>
  <c r="BQ20" i="2"/>
  <c r="BP21" i="2"/>
  <c r="BQ21" i="2"/>
  <c r="BP22" i="2"/>
  <c r="BQ22" i="2"/>
  <c r="BP23" i="2"/>
  <c r="BQ23" i="2"/>
  <c r="BP24" i="2"/>
  <c r="BQ24" i="2"/>
  <c r="BP25" i="2"/>
  <c r="BQ25" i="2"/>
  <c r="BP26" i="2"/>
  <c r="BQ26" i="2"/>
  <c r="BP27" i="2"/>
  <c r="BQ27" i="2"/>
  <c r="BP28" i="2"/>
  <c r="BQ28" i="2"/>
  <c r="BP29" i="2"/>
  <c r="BQ29" i="2"/>
  <c r="BP30" i="2"/>
  <c r="BQ30" i="2"/>
  <c r="BP31" i="2"/>
  <c r="BQ31" i="2"/>
  <c r="BP32" i="2"/>
  <c r="BQ32" i="2"/>
  <c r="BP33" i="2"/>
  <c r="BQ33" i="2"/>
  <c r="BP34" i="2"/>
  <c r="BQ34" i="2"/>
  <c r="BP35" i="2"/>
  <c r="BQ35" i="2"/>
  <c r="BP36" i="2"/>
  <c r="BQ36" i="2"/>
  <c r="BP37" i="2"/>
  <c r="BQ37" i="2"/>
  <c r="BP38" i="2"/>
  <c r="BQ38" i="2"/>
  <c r="BP39" i="2"/>
  <c r="BQ39" i="2"/>
  <c r="BP40" i="2"/>
  <c r="BQ40" i="2"/>
  <c r="BP41" i="2"/>
  <c r="BQ41" i="2"/>
  <c r="BP42" i="2"/>
  <c r="BQ42" i="2"/>
  <c r="BP43" i="2"/>
  <c r="BQ43" i="2"/>
  <c r="BP44" i="2"/>
  <c r="BQ44" i="2"/>
  <c r="BP45" i="2"/>
  <c r="BQ45" i="2"/>
  <c r="BP46" i="2"/>
  <c r="BQ46" i="2"/>
  <c r="BP47" i="2"/>
  <c r="BQ47" i="2"/>
  <c r="BP48" i="2"/>
  <c r="BQ48" i="2"/>
  <c r="BP49" i="2"/>
  <c r="BQ49" i="2"/>
  <c r="BP50" i="2"/>
  <c r="BQ50" i="2"/>
  <c r="BP51" i="2"/>
  <c r="BQ51" i="2"/>
  <c r="BP52" i="2"/>
  <c r="BQ52" i="2"/>
  <c r="BP53" i="2"/>
  <c r="BQ53" i="2"/>
  <c r="BP54" i="2"/>
  <c r="BQ54" i="2"/>
  <c r="BP55" i="2"/>
  <c r="BQ55" i="2"/>
  <c r="BP56" i="2"/>
  <c r="BQ56" i="2"/>
  <c r="BP57" i="2"/>
  <c r="BQ57" i="2"/>
  <c r="BP58" i="2"/>
  <c r="BQ58" i="2"/>
  <c r="BP59" i="2"/>
  <c r="BQ59" i="2"/>
  <c r="BP60" i="2"/>
  <c r="BQ60" i="2"/>
  <c r="BP61" i="2"/>
  <c r="BQ61" i="2"/>
  <c r="BP62" i="2"/>
  <c r="BQ62" i="2"/>
  <c r="BP63" i="2"/>
  <c r="BQ63" i="2"/>
  <c r="BP64" i="2"/>
  <c r="BQ64" i="2"/>
  <c r="BP65" i="2"/>
  <c r="BQ65" i="2"/>
  <c r="BP66" i="2"/>
  <c r="BQ66" i="2"/>
  <c r="BP67" i="2"/>
  <c r="BQ67" i="2"/>
  <c r="BP68" i="2"/>
  <c r="BQ68" i="2"/>
  <c r="BP69" i="2"/>
  <c r="BQ69" i="2"/>
  <c r="BP70" i="2"/>
  <c r="BQ70" i="2"/>
  <c r="BP71" i="2"/>
  <c r="BQ71" i="2"/>
  <c r="BP72" i="2"/>
  <c r="BQ72" i="2"/>
  <c r="BP73" i="2"/>
  <c r="BQ73" i="2"/>
  <c r="BP74" i="2"/>
  <c r="BQ74" i="2"/>
  <c r="BP75" i="2"/>
  <c r="BQ75" i="2"/>
  <c r="BP76" i="2"/>
  <c r="BQ76" i="2"/>
  <c r="BP77" i="2"/>
  <c r="BQ77" i="2"/>
  <c r="BP78" i="2"/>
  <c r="BQ78" i="2"/>
  <c r="BP79" i="2"/>
  <c r="BQ79" i="2"/>
  <c r="BP80" i="2"/>
  <c r="BQ80" i="2"/>
  <c r="BP81" i="2"/>
  <c r="BQ81" i="2"/>
  <c r="BP82" i="2"/>
  <c r="BQ82" i="2"/>
  <c r="BP83" i="2"/>
  <c r="BQ83" i="2"/>
  <c r="BP84" i="2"/>
  <c r="BQ84" i="2"/>
  <c r="BP85" i="2"/>
  <c r="BQ85" i="2"/>
  <c r="BP86" i="2"/>
  <c r="BQ86" i="2"/>
  <c r="BP87" i="2"/>
  <c r="BQ87" i="2"/>
  <c r="BP88" i="2"/>
  <c r="BQ88" i="2"/>
  <c r="BP89" i="2"/>
  <c r="BQ89" i="2"/>
  <c r="BP90" i="2"/>
  <c r="BQ90" i="2"/>
  <c r="BP91" i="2"/>
  <c r="BQ91" i="2"/>
  <c r="BP92" i="2"/>
  <c r="BQ92" i="2"/>
  <c r="BP93" i="2"/>
  <c r="BQ93" i="2"/>
  <c r="BP94" i="2"/>
  <c r="BQ94" i="2"/>
  <c r="BP95" i="2"/>
  <c r="BQ95" i="2"/>
  <c r="BP96" i="2"/>
  <c r="BQ96" i="2"/>
  <c r="BP97" i="2"/>
  <c r="BQ97" i="2"/>
  <c r="BP98" i="2"/>
  <c r="BQ98" i="2"/>
  <c r="BP99" i="2"/>
  <c r="BQ99" i="2"/>
  <c r="BP100" i="2"/>
  <c r="BQ100" i="2"/>
  <c r="BP101" i="2"/>
  <c r="BQ101" i="2"/>
  <c r="BP102" i="2"/>
  <c r="BQ102" i="2"/>
  <c r="BP103" i="2"/>
  <c r="BQ103" i="2"/>
  <c r="BP104" i="2"/>
  <c r="BQ104" i="2"/>
  <c r="BP105" i="2"/>
  <c r="BQ105" i="2"/>
  <c r="BP106" i="2"/>
  <c r="BQ106" i="2"/>
  <c r="BP107" i="2"/>
  <c r="BQ107" i="2"/>
  <c r="BP108" i="2"/>
  <c r="BQ108" i="2"/>
  <c r="BP109" i="2"/>
  <c r="BQ109" i="2"/>
  <c r="BP110" i="2"/>
  <c r="BQ110" i="2"/>
  <c r="BP111" i="2"/>
  <c r="BQ111" i="2"/>
  <c r="BP112" i="2"/>
  <c r="BQ112" i="2"/>
  <c r="BP113" i="2"/>
  <c r="BQ113" i="2"/>
  <c r="BP114" i="2"/>
  <c r="BQ114" i="2"/>
  <c r="BP115" i="2"/>
  <c r="BQ115" i="2"/>
  <c r="BP116" i="2"/>
  <c r="BQ116" i="2"/>
  <c r="BP117" i="2"/>
  <c r="BQ117" i="2"/>
  <c r="BP118" i="2"/>
  <c r="BQ118" i="2"/>
  <c r="BP119" i="2"/>
  <c r="BQ119" i="2"/>
  <c r="BP120" i="2"/>
  <c r="BQ120" i="2"/>
  <c r="BP121" i="2"/>
  <c r="BQ121" i="2"/>
  <c r="BP122" i="2"/>
  <c r="BQ122" i="2"/>
  <c r="BP123" i="2"/>
  <c r="BQ123" i="2"/>
  <c r="BP124" i="2"/>
  <c r="BQ124" i="2"/>
  <c r="BP125" i="2"/>
  <c r="BQ125" i="2"/>
  <c r="BP126" i="2"/>
  <c r="BQ126" i="2"/>
  <c r="BP127" i="2"/>
  <c r="BQ127" i="2"/>
  <c r="BP128" i="2"/>
  <c r="BQ128" i="2"/>
  <c r="BP129" i="2"/>
  <c r="BQ129" i="2"/>
  <c r="BP130" i="2"/>
  <c r="BQ130" i="2"/>
  <c r="BP131" i="2"/>
  <c r="BQ131" i="2"/>
  <c r="BP132" i="2"/>
  <c r="BQ132" i="2"/>
  <c r="BP133" i="2"/>
  <c r="BQ133" i="2"/>
  <c r="BP134" i="2"/>
  <c r="BQ134" i="2"/>
  <c r="BP135" i="2"/>
  <c r="BQ135" i="2"/>
  <c r="BP136" i="2"/>
  <c r="BQ136" i="2"/>
  <c r="BP137" i="2"/>
  <c r="BQ137" i="2"/>
  <c r="BP138" i="2"/>
  <c r="BQ138" i="2"/>
  <c r="BP139" i="2"/>
  <c r="BQ139" i="2"/>
  <c r="BP140" i="2"/>
  <c r="BQ140" i="2"/>
  <c r="BP141" i="2"/>
  <c r="BQ141" i="2"/>
  <c r="BP142" i="2"/>
  <c r="BQ142" i="2"/>
  <c r="BP143" i="2"/>
  <c r="BQ143" i="2"/>
  <c r="BP144" i="2"/>
  <c r="BQ144" i="2"/>
  <c r="BP145" i="2"/>
  <c r="BQ145" i="2"/>
  <c r="BP146" i="2"/>
  <c r="BQ146" i="2"/>
  <c r="BP147" i="2"/>
  <c r="BQ147" i="2"/>
  <c r="BP148" i="2"/>
  <c r="BQ148" i="2"/>
  <c r="BP149" i="2"/>
  <c r="BQ149" i="2"/>
  <c r="BP150" i="2"/>
  <c r="BQ150" i="2"/>
  <c r="BP151" i="2"/>
  <c r="BQ151" i="2"/>
  <c r="BP152" i="2"/>
  <c r="BQ152" i="2"/>
  <c r="BP153" i="2"/>
  <c r="BQ153" i="2"/>
  <c r="BP154" i="2"/>
  <c r="BQ154" i="2"/>
  <c r="BP155" i="2"/>
  <c r="BQ155" i="2"/>
  <c r="BP156" i="2"/>
  <c r="BQ156" i="2"/>
  <c r="BP157" i="2"/>
  <c r="BQ157" i="2"/>
  <c r="BP158" i="2"/>
  <c r="BQ158" i="2"/>
  <c r="BP159" i="2"/>
  <c r="BQ159" i="2"/>
  <c r="BP160" i="2"/>
  <c r="BQ160" i="2"/>
  <c r="BP161" i="2"/>
  <c r="BQ161" i="2"/>
  <c r="BP162" i="2"/>
  <c r="BQ162" i="2"/>
  <c r="BP163" i="2"/>
  <c r="BQ163" i="2"/>
  <c r="BP164" i="2"/>
  <c r="BQ164" i="2"/>
  <c r="BP165" i="2"/>
  <c r="BQ165" i="2"/>
  <c r="BP166" i="2"/>
  <c r="BQ166" i="2"/>
  <c r="BP167" i="2"/>
  <c r="BQ167" i="2"/>
  <c r="BP168" i="2"/>
  <c r="BQ168" i="2"/>
  <c r="BP169" i="2"/>
  <c r="BQ169" i="2"/>
  <c r="BP170" i="2"/>
  <c r="BQ170" i="2"/>
  <c r="BP171" i="2"/>
  <c r="BQ171" i="2"/>
  <c r="BP172" i="2"/>
  <c r="BQ172" i="2"/>
  <c r="BP173" i="2"/>
  <c r="BQ173" i="2"/>
  <c r="BP174" i="2"/>
  <c r="BQ174" i="2"/>
  <c r="BP175" i="2"/>
  <c r="BQ175" i="2"/>
  <c r="BP176" i="2"/>
  <c r="BQ176" i="2"/>
  <c r="BP177" i="2"/>
  <c r="BQ177" i="2"/>
  <c r="BP178" i="2"/>
  <c r="BQ178" i="2"/>
  <c r="BP179" i="2"/>
  <c r="BQ179" i="2"/>
  <c r="BP180" i="2"/>
  <c r="BQ180" i="2"/>
  <c r="BP181" i="2"/>
  <c r="BQ181" i="2"/>
  <c r="BP182" i="2"/>
  <c r="BQ182" i="2"/>
  <c r="BP183" i="2"/>
  <c r="BQ183" i="2"/>
  <c r="BP184" i="2"/>
  <c r="BQ184" i="2"/>
  <c r="BP185" i="2"/>
  <c r="BQ185" i="2"/>
  <c r="BP186" i="2"/>
  <c r="BQ186" i="2"/>
  <c r="BP187" i="2"/>
  <c r="BQ187" i="2"/>
  <c r="BP188" i="2"/>
  <c r="BQ188" i="2"/>
  <c r="BP189" i="2"/>
  <c r="BQ189" i="2"/>
  <c r="BP190" i="2"/>
  <c r="BQ190" i="2"/>
  <c r="BP191" i="2"/>
  <c r="BQ191" i="2"/>
  <c r="BP192" i="2"/>
  <c r="BQ192" i="2"/>
  <c r="BP193" i="2"/>
  <c r="BQ193" i="2"/>
  <c r="BP194" i="2"/>
  <c r="BQ194" i="2"/>
  <c r="BP195" i="2"/>
  <c r="BQ195" i="2"/>
  <c r="BP196" i="2"/>
  <c r="BQ196" i="2"/>
  <c r="BP197" i="2"/>
  <c r="BQ197" i="2"/>
  <c r="BP198" i="2"/>
  <c r="BQ198" i="2"/>
  <c r="BP199" i="2"/>
  <c r="BQ199" i="2"/>
  <c r="BP200" i="2"/>
  <c r="BQ200" i="2"/>
  <c r="BP201" i="2"/>
  <c r="BQ201" i="2"/>
  <c r="BP202" i="2"/>
  <c r="BQ202" i="2"/>
  <c r="BP203" i="2"/>
  <c r="BQ203" i="2"/>
  <c r="BP204" i="2"/>
  <c r="BQ204" i="2"/>
  <c r="BP205" i="2"/>
  <c r="BQ205" i="2"/>
  <c r="BP206" i="2"/>
  <c r="BQ206" i="2"/>
  <c r="BP207" i="2"/>
  <c r="BQ207" i="2"/>
  <c r="BP208" i="2"/>
  <c r="BQ208" i="2"/>
  <c r="BP209" i="2"/>
  <c r="BQ209" i="2"/>
  <c r="BP210" i="2"/>
  <c r="BQ210" i="2"/>
  <c r="BP211" i="2"/>
  <c r="BQ211" i="2"/>
  <c r="BP212" i="2"/>
  <c r="BQ212" i="2"/>
  <c r="BP213" i="2"/>
  <c r="BQ213" i="2"/>
  <c r="BP214" i="2"/>
  <c r="BQ214" i="2"/>
  <c r="BP215" i="2"/>
  <c r="BQ215" i="2"/>
  <c r="BP216" i="2"/>
  <c r="BQ216" i="2"/>
  <c r="BP217" i="2"/>
  <c r="BQ217" i="2"/>
  <c r="BP218" i="2"/>
  <c r="BQ218" i="2"/>
  <c r="BP219" i="2"/>
  <c r="BQ219" i="2"/>
  <c r="BP220" i="2"/>
  <c r="BQ220" i="2"/>
  <c r="BP221" i="2"/>
  <c r="BQ221" i="2"/>
  <c r="BP222" i="2"/>
  <c r="BQ222" i="2"/>
  <c r="BP223" i="2"/>
  <c r="BQ223" i="2"/>
  <c r="BP224" i="2"/>
  <c r="BQ224" i="2"/>
  <c r="BP225" i="2"/>
  <c r="BQ225" i="2"/>
  <c r="BP226" i="2"/>
  <c r="BQ226" i="2"/>
  <c r="BP227" i="2"/>
  <c r="BQ227" i="2"/>
  <c r="BP228" i="2"/>
  <c r="BQ228" i="2"/>
  <c r="BP229" i="2"/>
  <c r="BQ229" i="2"/>
  <c r="BP230" i="2"/>
  <c r="BQ230" i="2"/>
  <c r="BP231" i="2"/>
  <c r="BQ231" i="2"/>
  <c r="BP232" i="2"/>
  <c r="BQ232" i="2"/>
  <c r="BP233" i="2"/>
  <c r="BQ233" i="2"/>
  <c r="BP234" i="2"/>
  <c r="BQ234" i="2"/>
  <c r="BP235" i="2"/>
  <c r="BQ235" i="2"/>
  <c r="BP236" i="2"/>
  <c r="BQ236" i="2"/>
  <c r="BP237" i="2"/>
  <c r="BQ237" i="2"/>
  <c r="BP238" i="2"/>
  <c r="BQ238" i="2"/>
  <c r="BP239" i="2"/>
  <c r="BQ239" i="2"/>
  <c r="BP240" i="2"/>
  <c r="BQ240" i="2"/>
  <c r="BP241" i="2"/>
  <c r="BQ241" i="2"/>
  <c r="BP242" i="2"/>
  <c r="BQ242" i="2"/>
  <c r="BP243" i="2"/>
  <c r="BQ243" i="2"/>
  <c r="BP244" i="2"/>
  <c r="BQ244" i="2"/>
  <c r="BP245" i="2"/>
  <c r="BQ245" i="2"/>
  <c r="BP246" i="2"/>
  <c r="BQ246" i="2"/>
  <c r="BP247" i="2"/>
  <c r="BQ247" i="2"/>
  <c r="BP248" i="2"/>
  <c r="BQ248" i="2"/>
  <c r="BP249" i="2"/>
  <c r="BQ249" i="2"/>
  <c r="BP250" i="2"/>
  <c r="BQ250" i="2"/>
  <c r="BP251" i="2"/>
  <c r="BQ251" i="2"/>
  <c r="BP252" i="2"/>
  <c r="BQ252" i="2"/>
  <c r="BP253" i="2"/>
  <c r="BQ253" i="2"/>
  <c r="BP254" i="2"/>
  <c r="BQ254" i="2"/>
  <c r="BP255" i="2"/>
  <c r="BQ255" i="2"/>
  <c r="BP256" i="2"/>
  <c r="BQ256" i="2"/>
  <c r="BP257" i="2"/>
  <c r="BQ257" i="2"/>
  <c r="BP258" i="2"/>
  <c r="BQ258" i="2"/>
  <c r="BP259" i="2"/>
  <c r="BQ259" i="2"/>
  <c r="BP260" i="2"/>
  <c r="BQ260" i="2"/>
  <c r="BP261" i="2"/>
  <c r="BQ261" i="2"/>
  <c r="BP262" i="2"/>
  <c r="BQ262" i="2"/>
  <c r="BP263" i="2"/>
  <c r="BQ263" i="2"/>
  <c r="BP264" i="2"/>
  <c r="BQ264" i="2"/>
  <c r="BP265" i="2"/>
  <c r="BQ265" i="2"/>
  <c r="BP266" i="2"/>
  <c r="BQ266" i="2"/>
  <c r="BP267" i="2"/>
  <c r="BQ267" i="2"/>
  <c r="BP268" i="2"/>
  <c r="BQ268" i="2"/>
  <c r="BP269" i="2"/>
  <c r="BQ269" i="2"/>
  <c r="BP270" i="2"/>
  <c r="BQ270" i="2"/>
  <c r="BP271" i="2"/>
  <c r="BQ271" i="2"/>
  <c r="BP272" i="2"/>
  <c r="BQ272" i="2"/>
  <c r="BP273" i="2"/>
  <c r="BQ273" i="2"/>
  <c r="BP274" i="2"/>
  <c r="BQ274" i="2"/>
  <c r="BP275" i="2"/>
  <c r="BQ275" i="2"/>
  <c r="BP276" i="2"/>
  <c r="BQ276" i="2"/>
  <c r="BP277" i="2"/>
  <c r="BQ277" i="2"/>
  <c r="BP278" i="2"/>
  <c r="BQ278" i="2"/>
  <c r="BP279" i="2"/>
  <c r="BQ279" i="2"/>
  <c r="BP280" i="2"/>
  <c r="BQ280" i="2"/>
  <c r="BP281" i="2"/>
  <c r="BQ281" i="2"/>
  <c r="BP282" i="2"/>
  <c r="BQ282" i="2"/>
  <c r="BP283" i="2"/>
  <c r="BQ283" i="2"/>
  <c r="BP284" i="2"/>
  <c r="BQ284" i="2"/>
  <c r="BP285" i="2"/>
  <c r="BQ285" i="2"/>
  <c r="BP286" i="2"/>
  <c r="BQ286" i="2"/>
  <c r="BP287" i="2"/>
  <c r="BQ287" i="2"/>
  <c r="BP288" i="2"/>
  <c r="BQ288" i="2"/>
  <c r="BP289" i="2"/>
  <c r="BQ289" i="2"/>
  <c r="BP290" i="2"/>
  <c r="BQ290" i="2"/>
  <c r="BP291" i="2"/>
  <c r="BQ291" i="2"/>
  <c r="BP292" i="2"/>
  <c r="BQ292" i="2"/>
  <c r="BP293" i="2"/>
  <c r="BQ293" i="2"/>
  <c r="BP294" i="2"/>
  <c r="BQ294" i="2"/>
  <c r="BP295" i="2"/>
  <c r="BQ295" i="2"/>
  <c r="BP296" i="2"/>
  <c r="BQ296" i="2"/>
  <c r="BP297" i="2"/>
  <c r="BQ297" i="2"/>
  <c r="BP298" i="2"/>
  <c r="BQ298" i="2"/>
  <c r="BP299" i="2"/>
  <c r="BQ299" i="2"/>
  <c r="BP300" i="2"/>
  <c r="BQ300" i="2"/>
  <c r="B18" i="6" a="1"/>
  <c r="B18" i="6"/>
  <c r="BN9" i="2"/>
  <c r="BO9" i="2"/>
  <c r="BN10" i="2"/>
  <c r="BO10" i="2"/>
  <c r="BN11" i="2"/>
  <c r="BO11" i="2"/>
  <c r="BN12" i="2"/>
  <c r="BO12" i="2"/>
  <c r="BN13" i="2"/>
  <c r="BO13" i="2"/>
  <c r="BN14" i="2"/>
  <c r="BO14" i="2"/>
  <c r="BN15" i="2"/>
  <c r="BO15" i="2"/>
  <c r="BN16" i="2"/>
  <c r="BO16" i="2"/>
  <c r="BN17" i="2"/>
  <c r="BO17" i="2"/>
  <c r="BN18" i="2"/>
  <c r="BO18" i="2"/>
  <c r="BN19" i="2"/>
  <c r="BO19" i="2"/>
  <c r="BN20" i="2"/>
  <c r="BO20" i="2"/>
  <c r="BN21" i="2"/>
  <c r="BO21" i="2"/>
  <c r="BN22" i="2"/>
  <c r="BO22" i="2"/>
  <c r="BN23" i="2"/>
  <c r="BO23" i="2"/>
  <c r="BN24" i="2"/>
  <c r="BO24" i="2"/>
  <c r="BN25" i="2"/>
  <c r="BO25" i="2"/>
  <c r="BN26" i="2"/>
  <c r="BO26" i="2"/>
  <c r="BN27" i="2"/>
  <c r="BO27" i="2"/>
  <c r="BN28" i="2"/>
  <c r="BO28" i="2"/>
  <c r="BN29" i="2"/>
  <c r="BO29" i="2"/>
  <c r="BN30" i="2"/>
  <c r="BO30" i="2"/>
  <c r="BN31" i="2"/>
  <c r="BO31" i="2"/>
  <c r="BN32" i="2"/>
  <c r="BO32" i="2"/>
  <c r="BN33" i="2"/>
  <c r="BO33" i="2"/>
  <c r="BN34" i="2"/>
  <c r="BO34" i="2"/>
  <c r="BN35" i="2"/>
  <c r="BO35" i="2"/>
  <c r="BN36" i="2"/>
  <c r="BO36" i="2"/>
  <c r="BN37" i="2"/>
  <c r="BO37" i="2"/>
  <c r="BN38" i="2"/>
  <c r="BO38" i="2"/>
  <c r="BN39" i="2"/>
  <c r="BO39" i="2"/>
  <c r="BN40" i="2"/>
  <c r="BO40" i="2"/>
  <c r="BN41" i="2"/>
  <c r="BO41" i="2"/>
  <c r="BN42" i="2"/>
  <c r="BO42" i="2"/>
  <c r="BN43" i="2"/>
  <c r="BO43" i="2"/>
  <c r="BN44" i="2"/>
  <c r="BO44" i="2"/>
  <c r="BN45" i="2"/>
  <c r="BO45" i="2"/>
  <c r="BN46" i="2"/>
  <c r="BO46" i="2"/>
  <c r="BN47" i="2"/>
  <c r="BO47" i="2"/>
  <c r="BN48" i="2"/>
  <c r="BO48" i="2"/>
  <c r="BN49" i="2"/>
  <c r="BO49" i="2"/>
  <c r="BN50" i="2"/>
  <c r="BO50" i="2"/>
  <c r="BN51" i="2"/>
  <c r="BO51" i="2"/>
  <c r="BN52" i="2"/>
  <c r="BO52" i="2"/>
  <c r="BN53" i="2"/>
  <c r="BO53" i="2"/>
  <c r="BN54" i="2"/>
  <c r="BO54" i="2"/>
  <c r="BN55" i="2"/>
  <c r="BO55" i="2"/>
  <c r="BN56" i="2"/>
  <c r="BO56" i="2"/>
  <c r="BN57" i="2"/>
  <c r="BO57" i="2"/>
  <c r="BN58" i="2"/>
  <c r="BO58" i="2"/>
  <c r="BN59" i="2"/>
  <c r="BO59" i="2"/>
  <c r="BN60" i="2"/>
  <c r="BO60" i="2"/>
  <c r="BN61" i="2"/>
  <c r="BO61" i="2"/>
  <c r="BN62" i="2"/>
  <c r="BO62" i="2"/>
  <c r="BN63" i="2"/>
  <c r="BO63" i="2"/>
  <c r="BN64" i="2"/>
  <c r="BO64" i="2"/>
  <c r="BN65" i="2"/>
  <c r="BO65" i="2"/>
  <c r="BN66" i="2"/>
  <c r="BO66" i="2"/>
  <c r="BN67" i="2"/>
  <c r="BO67" i="2"/>
  <c r="BN68" i="2"/>
  <c r="BO68" i="2"/>
  <c r="BN69" i="2"/>
  <c r="BO69" i="2"/>
  <c r="BN70" i="2"/>
  <c r="BO70" i="2"/>
  <c r="BN71" i="2"/>
  <c r="BO71" i="2"/>
  <c r="BN72" i="2"/>
  <c r="BO72" i="2"/>
  <c r="BN73" i="2"/>
  <c r="BO73" i="2"/>
  <c r="BN74" i="2"/>
  <c r="BO74" i="2"/>
  <c r="BN75" i="2"/>
  <c r="BO75" i="2"/>
  <c r="BN76" i="2"/>
  <c r="BO76" i="2"/>
  <c r="BN77" i="2"/>
  <c r="BO77" i="2"/>
  <c r="BN78" i="2"/>
  <c r="BO78" i="2"/>
  <c r="BN79" i="2"/>
  <c r="BO79" i="2"/>
  <c r="BN80" i="2"/>
  <c r="BO80" i="2"/>
  <c r="BN81" i="2"/>
  <c r="BO81" i="2"/>
  <c r="BN82" i="2"/>
  <c r="BO82" i="2"/>
  <c r="BN83" i="2"/>
  <c r="BO83" i="2"/>
  <c r="BN84" i="2"/>
  <c r="BO84" i="2"/>
  <c r="BN85" i="2"/>
  <c r="BO85" i="2"/>
  <c r="BN86" i="2"/>
  <c r="BO86" i="2"/>
  <c r="BN87" i="2"/>
  <c r="BO87" i="2"/>
  <c r="BN88" i="2"/>
  <c r="BO88" i="2"/>
  <c r="BN89" i="2"/>
  <c r="BO89" i="2"/>
  <c r="BN90" i="2"/>
  <c r="BO90" i="2"/>
  <c r="BN91" i="2"/>
  <c r="BO91" i="2"/>
  <c r="BN92" i="2"/>
  <c r="BO92" i="2"/>
  <c r="BN93" i="2"/>
  <c r="BO93" i="2"/>
  <c r="BN94" i="2"/>
  <c r="BO94" i="2"/>
  <c r="BN95" i="2"/>
  <c r="BO95" i="2"/>
  <c r="BN96" i="2"/>
  <c r="BO96" i="2"/>
  <c r="BN97" i="2"/>
  <c r="BO97" i="2"/>
  <c r="BN98" i="2"/>
  <c r="BO98" i="2"/>
  <c r="BN99" i="2"/>
  <c r="BO99" i="2"/>
  <c r="BN100" i="2"/>
  <c r="BO100" i="2"/>
  <c r="BN101" i="2"/>
  <c r="BO101" i="2"/>
  <c r="BN102" i="2"/>
  <c r="BO102" i="2"/>
  <c r="BN103" i="2"/>
  <c r="BO103" i="2"/>
  <c r="BN104" i="2"/>
  <c r="BO104" i="2"/>
  <c r="BN105" i="2"/>
  <c r="BO105" i="2"/>
  <c r="BN106" i="2"/>
  <c r="BO106" i="2"/>
  <c r="BN107" i="2"/>
  <c r="BO107" i="2"/>
  <c r="BN108" i="2"/>
  <c r="BO108" i="2"/>
  <c r="BN109" i="2"/>
  <c r="BO109" i="2"/>
  <c r="BN110" i="2"/>
  <c r="BO110" i="2"/>
  <c r="BN111" i="2"/>
  <c r="BO111" i="2"/>
  <c r="BN112" i="2"/>
  <c r="BO112" i="2"/>
  <c r="BN113" i="2"/>
  <c r="BO113" i="2"/>
  <c r="BN114" i="2"/>
  <c r="BO114" i="2"/>
  <c r="BN115" i="2"/>
  <c r="BO115" i="2"/>
  <c r="BN116" i="2"/>
  <c r="BO116" i="2"/>
  <c r="BN117" i="2"/>
  <c r="BO117" i="2"/>
  <c r="BN118" i="2"/>
  <c r="BO118" i="2"/>
  <c r="BN119" i="2"/>
  <c r="BO119" i="2"/>
  <c r="BN120" i="2"/>
  <c r="BO120" i="2"/>
  <c r="BN121" i="2"/>
  <c r="BO121" i="2"/>
  <c r="BN122" i="2"/>
  <c r="BO122" i="2"/>
  <c r="BN123" i="2"/>
  <c r="BO123" i="2"/>
  <c r="BN124" i="2"/>
  <c r="BO124" i="2"/>
  <c r="BN125" i="2"/>
  <c r="BO125" i="2"/>
  <c r="BN126" i="2"/>
  <c r="BO126" i="2"/>
  <c r="BN127" i="2"/>
  <c r="BO127" i="2"/>
  <c r="BN128" i="2"/>
  <c r="BO128" i="2"/>
  <c r="BN129" i="2"/>
  <c r="BO129" i="2"/>
  <c r="BN130" i="2"/>
  <c r="BO130" i="2"/>
  <c r="BN131" i="2"/>
  <c r="BO131" i="2"/>
  <c r="BN132" i="2"/>
  <c r="BO132" i="2"/>
  <c r="BN133" i="2"/>
  <c r="BO133" i="2"/>
  <c r="BN134" i="2"/>
  <c r="BO134" i="2"/>
  <c r="BN135" i="2"/>
  <c r="BO135" i="2"/>
  <c r="BN136" i="2"/>
  <c r="BO136" i="2"/>
  <c r="BN137" i="2"/>
  <c r="BO137" i="2"/>
  <c r="BN138" i="2"/>
  <c r="BO138" i="2"/>
  <c r="BN139" i="2"/>
  <c r="BO139" i="2"/>
  <c r="BN140" i="2"/>
  <c r="BO140" i="2"/>
  <c r="BN141" i="2"/>
  <c r="BO141" i="2"/>
  <c r="BN142" i="2"/>
  <c r="BO142" i="2"/>
  <c r="BN143" i="2"/>
  <c r="BO143" i="2"/>
  <c r="BN144" i="2"/>
  <c r="BO144" i="2"/>
  <c r="BN145" i="2"/>
  <c r="BO145" i="2"/>
  <c r="BN146" i="2"/>
  <c r="BO146" i="2"/>
  <c r="BN147" i="2"/>
  <c r="BO147" i="2"/>
  <c r="BN148" i="2"/>
  <c r="BO148" i="2"/>
  <c r="BN149" i="2"/>
  <c r="BO149" i="2"/>
  <c r="BN150" i="2"/>
  <c r="BO150" i="2"/>
  <c r="BN151" i="2"/>
  <c r="BO151" i="2"/>
  <c r="BN152" i="2"/>
  <c r="BO152" i="2"/>
  <c r="BN153" i="2"/>
  <c r="BO153" i="2"/>
  <c r="BN154" i="2"/>
  <c r="BO154" i="2"/>
  <c r="BN155" i="2"/>
  <c r="BO155" i="2"/>
  <c r="BN156" i="2"/>
  <c r="BO156" i="2"/>
  <c r="BN157" i="2"/>
  <c r="BO157" i="2"/>
  <c r="BN158" i="2"/>
  <c r="BO158" i="2"/>
  <c r="BN159" i="2"/>
  <c r="BO159" i="2"/>
  <c r="BN160" i="2"/>
  <c r="BO160" i="2"/>
  <c r="BN161" i="2"/>
  <c r="BO161" i="2"/>
  <c r="BN162" i="2"/>
  <c r="BO162" i="2"/>
  <c r="BN163" i="2"/>
  <c r="BO163" i="2"/>
  <c r="BN164" i="2"/>
  <c r="BO164" i="2"/>
  <c r="BN165" i="2"/>
  <c r="BO165" i="2"/>
  <c r="BN166" i="2"/>
  <c r="BO166" i="2"/>
  <c r="BN167" i="2"/>
  <c r="BO167" i="2"/>
  <c r="BN168" i="2"/>
  <c r="BO168" i="2"/>
  <c r="BN169" i="2"/>
  <c r="BO169" i="2"/>
  <c r="BN170" i="2"/>
  <c r="BO170" i="2"/>
  <c r="BN171" i="2"/>
  <c r="BO171" i="2"/>
  <c r="BN172" i="2"/>
  <c r="BO172" i="2"/>
  <c r="BN173" i="2"/>
  <c r="BO173" i="2"/>
  <c r="BN174" i="2"/>
  <c r="BO174" i="2"/>
  <c r="BN175" i="2"/>
  <c r="BO175" i="2"/>
  <c r="BN176" i="2"/>
  <c r="BO176" i="2"/>
  <c r="BN177" i="2"/>
  <c r="BO177" i="2"/>
  <c r="BN178" i="2"/>
  <c r="BO178" i="2"/>
  <c r="BN179" i="2"/>
  <c r="BO179" i="2"/>
  <c r="BN180" i="2"/>
  <c r="BO180" i="2"/>
  <c r="BN181" i="2"/>
  <c r="BO181" i="2"/>
  <c r="BN182" i="2"/>
  <c r="BO182" i="2"/>
  <c r="BN183" i="2"/>
  <c r="BO183" i="2"/>
  <c r="BN184" i="2"/>
  <c r="BO184" i="2"/>
  <c r="BN185" i="2"/>
  <c r="BO185" i="2"/>
  <c r="BN186" i="2"/>
  <c r="BO186" i="2"/>
  <c r="BN187" i="2"/>
  <c r="BO187" i="2"/>
  <c r="BN188" i="2"/>
  <c r="BO188" i="2"/>
  <c r="BN189" i="2"/>
  <c r="BO189" i="2"/>
  <c r="BN190" i="2"/>
  <c r="BO190" i="2"/>
  <c r="BN191" i="2"/>
  <c r="BO191" i="2"/>
  <c r="BN192" i="2"/>
  <c r="BO192" i="2"/>
  <c r="BN193" i="2"/>
  <c r="BO193" i="2"/>
  <c r="BN194" i="2"/>
  <c r="BO194" i="2"/>
  <c r="BN195" i="2"/>
  <c r="BO195" i="2"/>
  <c r="BN196" i="2"/>
  <c r="BO196" i="2"/>
  <c r="BN197" i="2"/>
  <c r="BO197" i="2"/>
  <c r="BN198" i="2"/>
  <c r="BO198" i="2"/>
  <c r="BN199" i="2"/>
  <c r="BO199" i="2"/>
  <c r="BN200" i="2"/>
  <c r="BO200" i="2"/>
  <c r="BN201" i="2"/>
  <c r="BO201" i="2"/>
  <c r="BN202" i="2"/>
  <c r="BO202" i="2"/>
  <c r="BN203" i="2"/>
  <c r="BO203" i="2"/>
  <c r="BN204" i="2"/>
  <c r="BO204" i="2"/>
  <c r="BN205" i="2"/>
  <c r="BO205" i="2"/>
  <c r="BN206" i="2"/>
  <c r="BO206" i="2"/>
  <c r="BN207" i="2"/>
  <c r="BO207" i="2"/>
  <c r="BN208" i="2"/>
  <c r="BO208" i="2"/>
  <c r="BN209" i="2"/>
  <c r="BO209" i="2"/>
  <c r="BN210" i="2"/>
  <c r="BO210" i="2"/>
  <c r="BN211" i="2"/>
  <c r="BO211" i="2"/>
  <c r="BN212" i="2"/>
  <c r="BO212" i="2"/>
  <c r="BN213" i="2"/>
  <c r="BO213" i="2"/>
  <c r="BN214" i="2"/>
  <c r="BO214" i="2"/>
  <c r="BN215" i="2"/>
  <c r="BO215" i="2"/>
  <c r="BN216" i="2"/>
  <c r="BO216" i="2"/>
  <c r="BN217" i="2"/>
  <c r="BO217" i="2"/>
  <c r="BN218" i="2"/>
  <c r="BO218" i="2"/>
  <c r="BN219" i="2"/>
  <c r="BO219" i="2"/>
  <c r="BN220" i="2"/>
  <c r="BO220" i="2"/>
  <c r="BN221" i="2"/>
  <c r="BO221" i="2"/>
  <c r="BN222" i="2"/>
  <c r="BO222" i="2"/>
  <c r="BN223" i="2"/>
  <c r="BO223" i="2"/>
  <c r="BN224" i="2"/>
  <c r="BO224" i="2"/>
  <c r="BN225" i="2"/>
  <c r="BO225" i="2"/>
  <c r="BN226" i="2"/>
  <c r="BO226" i="2"/>
  <c r="BN227" i="2"/>
  <c r="BO227" i="2"/>
  <c r="BN228" i="2"/>
  <c r="BO228" i="2"/>
  <c r="BN229" i="2"/>
  <c r="BO229" i="2"/>
  <c r="BN230" i="2"/>
  <c r="BO230" i="2"/>
  <c r="BN231" i="2"/>
  <c r="BO231" i="2"/>
  <c r="BN232" i="2"/>
  <c r="BO232" i="2"/>
  <c r="BN233" i="2"/>
  <c r="BO233" i="2"/>
  <c r="BN234" i="2"/>
  <c r="BO234" i="2"/>
  <c r="BN235" i="2"/>
  <c r="BO235" i="2"/>
  <c r="BN236" i="2"/>
  <c r="BO236" i="2"/>
  <c r="BN237" i="2"/>
  <c r="BO237" i="2"/>
  <c r="BN238" i="2"/>
  <c r="BO238" i="2"/>
  <c r="BN239" i="2"/>
  <c r="BO239" i="2"/>
  <c r="BN240" i="2"/>
  <c r="BO240" i="2"/>
  <c r="BN241" i="2"/>
  <c r="BO241" i="2"/>
  <c r="BN242" i="2"/>
  <c r="BO242" i="2"/>
  <c r="BN243" i="2"/>
  <c r="BO243" i="2"/>
  <c r="BN244" i="2"/>
  <c r="BO244" i="2"/>
  <c r="BN245" i="2"/>
  <c r="BO245" i="2"/>
  <c r="BN246" i="2"/>
  <c r="BO246" i="2"/>
  <c r="BN247" i="2"/>
  <c r="BO247" i="2"/>
  <c r="BN248" i="2"/>
  <c r="BO248" i="2"/>
  <c r="BN249" i="2"/>
  <c r="BO249" i="2"/>
  <c r="BN250" i="2"/>
  <c r="BO250" i="2"/>
  <c r="BN251" i="2"/>
  <c r="BO251" i="2"/>
  <c r="BN252" i="2"/>
  <c r="BO252" i="2"/>
  <c r="BN253" i="2"/>
  <c r="BO253" i="2"/>
  <c r="BN254" i="2"/>
  <c r="BO254" i="2"/>
  <c r="BN255" i="2"/>
  <c r="BO255" i="2"/>
  <c r="BN256" i="2"/>
  <c r="BO256" i="2"/>
  <c r="BN257" i="2"/>
  <c r="BO257" i="2"/>
  <c r="BN258" i="2"/>
  <c r="BO258" i="2"/>
  <c r="BN259" i="2"/>
  <c r="BO259" i="2"/>
  <c r="BN260" i="2"/>
  <c r="BO260" i="2"/>
  <c r="BN261" i="2"/>
  <c r="BO261" i="2"/>
  <c r="BN262" i="2"/>
  <c r="BO262" i="2"/>
  <c r="BN263" i="2"/>
  <c r="BO263" i="2"/>
  <c r="BN264" i="2"/>
  <c r="BO264" i="2"/>
  <c r="BN265" i="2"/>
  <c r="BO265" i="2"/>
  <c r="BN266" i="2"/>
  <c r="BO266" i="2"/>
  <c r="BN267" i="2"/>
  <c r="BO267" i="2"/>
  <c r="BN268" i="2"/>
  <c r="BO268" i="2"/>
  <c r="BN269" i="2"/>
  <c r="BO269" i="2"/>
  <c r="BN270" i="2"/>
  <c r="BO270" i="2"/>
  <c r="BN271" i="2"/>
  <c r="BO271" i="2"/>
  <c r="BN272" i="2"/>
  <c r="BO272" i="2"/>
  <c r="BN273" i="2"/>
  <c r="BO273" i="2"/>
  <c r="BN274" i="2"/>
  <c r="BO274" i="2"/>
  <c r="BN275" i="2"/>
  <c r="BO275" i="2"/>
  <c r="BN276" i="2"/>
  <c r="BO276" i="2"/>
  <c r="BN277" i="2"/>
  <c r="BO277" i="2"/>
  <c r="BN278" i="2"/>
  <c r="BO278" i="2"/>
  <c r="BN279" i="2"/>
  <c r="BO279" i="2"/>
  <c r="BN280" i="2"/>
  <c r="BO280" i="2"/>
  <c r="BN281" i="2"/>
  <c r="BO281" i="2"/>
  <c r="BN282" i="2"/>
  <c r="BO282" i="2"/>
  <c r="BN283" i="2"/>
  <c r="BO283" i="2"/>
  <c r="BN284" i="2"/>
  <c r="BO284" i="2"/>
  <c r="BN285" i="2"/>
  <c r="BO285" i="2"/>
  <c r="BN286" i="2"/>
  <c r="BO286" i="2"/>
  <c r="BN287" i="2"/>
  <c r="BO287" i="2"/>
  <c r="BN288" i="2"/>
  <c r="BO288" i="2"/>
  <c r="BN289" i="2"/>
  <c r="BO289" i="2"/>
  <c r="BN290" i="2"/>
  <c r="BO290" i="2"/>
  <c r="BN291" i="2"/>
  <c r="BO291" i="2"/>
  <c r="BN292" i="2"/>
  <c r="BO292" i="2"/>
  <c r="BN293" i="2"/>
  <c r="BO293" i="2"/>
  <c r="BN294" i="2"/>
  <c r="BO294" i="2"/>
  <c r="BN295" i="2"/>
  <c r="BO295" i="2"/>
  <c r="BN296" i="2"/>
  <c r="BO296" i="2"/>
  <c r="BN297" i="2"/>
  <c r="BO297" i="2"/>
  <c r="BN298" i="2"/>
  <c r="BO298" i="2"/>
  <c r="BN299" i="2"/>
  <c r="BO299" i="2"/>
  <c r="BN300" i="2"/>
  <c r="BO300" i="2"/>
  <c r="B17" i="6" a="1"/>
  <c r="B17" i="6"/>
  <c r="BL9" i="2"/>
  <c r="BM9" i="2"/>
  <c r="BL10" i="2"/>
  <c r="BM10" i="2"/>
  <c r="BL11" i="2"/>
  <c r="BM11" i="2"/>
  <c r="BL12" i="2"/>
  <c r="BM12" i="2"/>
  <c r="BL13" i="2"/>
  <c r="BM13" i="2"/>
  <c r="BL14" i="2"/>
  <c r="BM14" i="2"/>
  <c r="BL15" i="2"/>
  <c r="BM15" i="2"/>
  <c r="BL16" i="2"/>
  <c r="BM16" i="2"/>
  <c r="BL17" i="2"/>
  <c r="BM17" i="2"/>
  <c r="BL18" i="2"/>
  <c r="BM18" i="2"/>
  <c r="BL19" i="2"/>
  <c r="BM19" i="2"/>
  <c r="BL20" i="2"/>
  <c r="BM20" i="2"/>
  <c r="BL21" i="2"/>
  <c r="BM21" i="2"/>
  <c r="BL22" i="2"/>
  <c r="BM22" i="2"/>
  <c r="BL23" i="2"/>
  <c r="BM23" i="2"/>
  <c r="BL24" i="2"/>
  <c r="BM24" i="2"/>
  <c r="BL25" i="2"/>
  <c r="BM25" i="2"/>
  <c r="BL26" i="2"/>
  <c r="BM26" i="2"/>
  <c r="BL27" i="2"/>
  <c r="BM27" i="2"/>
  <c r="BL28" i="2"/>
  <c r="BM28" i="2"/>
  <c r="BL29" i="2"/>
  <c r="BM29" i="2"/>
  <c r="BL30" i="2"/>
  <c r="BM30" i="2"/>
  <c r="BL31" i="2"/>
  <c r="BM31" i="2"/>
  <c r="BL32" i="2"/>
  <c r="BM32" i="2"/>
  <c r="BL33" i="2"/>
  <c r="BM33" i="2"/>
  <c r="BL34" i="2"/>
  <c r="BM34" i="2"/>
  <c r="BL35" i="2"/>
  <c r="BM35" i="2"/>
  <c r="BL36" i="2"/>
  <c r="BM36" i="2"/>
  <c r="BL37" i="2"/>
  <c r="BM37" i="2"/>
  <c r="BL38" i="2"/>
  <c r="BM38" i="2"/>
  <c r="BL39" i="2"/>
  <c r="BM39" i="2"/>
  <c r="BL40" i="2"/>
  <c r="BM40" i="2"/>
  <c r="BL41" i="2"/>
  <c r="BM41" i="2"/>
  <c r="BL42" i="2"/>
  <c r="BM42" i="2"/>
  <c r="BL43" i="2"/>
  <c r="BM43" i="2"/>
  <c r="BL44" i="2"/>
  <c r="BM44" i="2"/>
  <c r="BL45" i="2"/>
  <c r="BM45" i="2"/>
  <c r="BL46" i="2"/>
  <c r="BM46" i="2"/>
  <c r="BL47" i="2"/>
  <c r="BM47" i="2"/>
  <c r="BL48" i="2"/>
  <c r="BM48" i="2"/>
  <c r="BL49" i="2"/>
  <c r="BM49" i="2"/>
  <c r="BL50" i="2"/>
  <c r="BM50" i="2"/>
  <c r="BL51" i="2"/>
  <c r="BM51" i="2"/>
  <c r="BL52" i="2"/>
  <c r="BM52" i="2"/>
  <c r="BL53" i="2"/>
  <c r="BM53" i="2"/>
  <c r="BL54" i="2"/>
  <c r="BM54" i="2"/>
  <c r="BL55" i="2"/>
  <c r="BM55" i="2"/>
  <c r="BL56" i="2"/>
  <c r="BM56" i="2"/>
  <c r="BL57" i="2"/>
  <c r="BM57" i="2"/>
  <c r="BL58" i="2"/>
  <c r="BM58" i="2"/>
  <c r="BL59" i="2"/>
  <c r="BM59" i="2"/>
  <c r="BL60" i="2"/>
  <c r="BM60" i="2"/>
  <c r="BL61" i="2"/>
  <c r="BM61" i="2"/>
  <c r="BL62" i="2"/>
  <c r="BM62" i="2"/>
  <c r="BL63" i="2"/>
  <c r="BM63" i="2"/>
  <c r="BL64" i="2"/>
  <c r="BM64" i="2"/>
  <c r="BL65" i="2"/>
  <c r="BM65" i="2"/>
  <c r="BL66" i="2"/>
  <c r="BM66" i="2"/>
  <c r="BL67" i="2"/>
  <c r="BM67" i="2"/>
  <c r="BL68" i="2"/>
  <c r="BM68" i="2"/>
  <c r="BL69" i="2"/>
  <c r="BM69" i="2"/>
  <c r="BL70" i="2"/>
  <c r="BM70" i="2"/>
  <c r="BL71" i="2"/>
  <c r="BM71" i="2"/>
  <c r="BL72" i="2"/>
  <c r="BM72" i="2"/>
  <c r="BL73" i="2"/>
  <c r="BM73" i="2"/>
  <c r="BL74" i="2"/>
  <c r="BM74" i="2"/>
  <c r="BL75" i="2"/>
  <c r="BM75" i="2"/>
  <c r="BL76" i="2"/>
  <c r="BM76" i="2"/>
  <c r="BL77" i="2"/>
  <c r="BM77" i="2"/>
  <c r="BL78" i="2"/>
  <c r="BM78" i="2"/>
  <c r="BL79" i="2"/>
  <c r="BM79" i="2"/>
  <c r="BL80" i="2"/>
  <c r="BM80" i="2"/>
  <c r="BL81" i="2"/>
  <c r="BM81" i="2"/>
  <c r="BL82" i="2"/>
  <c r="BM82" i="2"/>
  <c r="BL83" i="2"/>
  <c r="BM83" i="2"/>
  <c r="BL84" i="2"/>
  <c r="BM84" i="2"/>
  <c r="BL85" i="2"/>
  <c r="BM85" i="2"/>
  <c r="BL86" i="2"/>
  <c r="BM86" i="2"/>
  <c r="BL87" i="2"/>
  <c r="BM87" i="2"/>
  <c r="BL88" i="2"/>
  <c r="BM88" i="2"/>
  <c r="BL89" i="2"/>
  <c r="BM89" i="2"/>
  <c r="BL90" i="2"/>
  <c r="BM90" i="2"/>
  <c r="BL91" i="2"/>
  <c r="BM91" i="2"/>
  <c r="BL92" i="2"/>
  <c r="BM92" i="2"/>
  <c r="BL93" i="2"/>
  <c r="BM93" i="2"/>
  <c r="BL94" i="2"/>
  <c r="BM94" i="2"/>
  <c r="BL95" i="2"/>
  <c r="BM95" i="2"/>
  <c r="BL96" i="2"/>
  <c r="BM96" i="2"/>
  <c r="BL97" i="2"/>
  <c r="BM97" i="2"/>
  <c r="BL98" i="2"/>
  <c r="BM98" i="2"/>
  <c r="BL99" i="2"/>
  <c r="BM99" i="2"/>
  <c r="BL100" i="2"/>
  <c r="BM100" i="2"/>
  <c r="BL101" i="2"/>
  <c r="BM101" i="2"/>
  <c r="BL102" i="2"/>
  <c r="BM102" i="2"/>
  <c r="BL103" i="2"/>
  <c r="BM103" i="2"/>
  <c r="BL104" i="2"/>
  <c r="BM104" i="2"/>
  <c r="BL105" i="2"/>
  <c r="BM105" i="2"/>
  <c r="BL106" i="2"/>
  <c r="BM106" i="2"/>
  <c r="BL107" i="2"/>
  <c r="BM107" i="2"/>
  <c r="BL108" i="2"/>
  <c r="BM108" i="2"/>
  <c r="BL109" i="2"/>
  <c r="BM109" i="2"/>
  <c r="BL110" i="2"/>
  <c r="BM110" i="2"/>
  <c r="BL111" i="2"/>
  <c r="BM111" i="2"/>
  <c r="BL112" i="2"/>
  <c r="BM112" i="2"/>
  <c r="BL113" i="2"/>
  <c r="BM113" i="2"/>
  <c r="BL114" i="2"/>
  <c r="BM114" i="2"/>
  <c r="BL115" i="2"/>
  <c r="BM115" i="2"/>
  <c r="BL116" i="2"/>
  <c r="BM116" i="2"/>
  <c r="BL117" i="2"/>
  <c r="BM117" i="2"/>
  <c r="BL118" i="2"/>
  <c r="BM118" i="2"/>
  <c r="BL119" i="2"/>
  <c r="BM119" i="2"/>
  <c r="BL120" i="2"/>
  <c r="BM120" i="2"/>
  <c r="BL121" i="2"/>
  <c r="BM121" i="2"/>
  <c r="BL122" i="2"/>
  <c r="BM122" i="2"/>
  <c r="BL123" i="2"/>
  <c r="BM123" i="2"/>
  <c r="BL124" i="2"/>
  <c r="BM124" i="2"/>
  <c r="BL125" i="2"/>
  <c r="BM125" i="2"/>
  <c r="BL126" i="2"/>
  <c r="BM126" i="2"/>
  <c r="BL127" i="2"/>
  <c r="BM127" i="2"/>
  <c r="BL128" i="2"/>
  <c r="BM128" i="2"/>
  <c r="BL129" i="2"/>
  <c r="BM129" i="2"/>
  <c r="BL130" i="2"/>
  <c r="BM130" i="2"/>
  <c r="BL131" i="2"/>
  <c r="BM131" i="2"/>
  <c r="BL132" i="2"/>
  <c r="BM132" i="2"/>
  <c r="BL133" i="2"/>
  <c r="BM133" i="2"/>
  <c r="BL134" i="2"/>
  <c r="BM134" i="2"/>
  <c r="BL135" i="2"/>
  <c r="BM135" i="2"/>
  <c r="BL136" i="2"/>
  <c r="BM136" i="2"/>
  <c r="BL137" i="2"/>
  <c r="BM137" i="2"/>
  <c r="BL138" i="2"/>
  <c r="BM138" i="2"/>
  <c r="BL139" i="2"/>
  <c r="BM139" i="2"/>
  <c r="BL140" i="2"/>
  <c r="BM140" i="2"/>
  <c r="BL141" i="2"/>
  <c r="BM141" i="2"/>
  <c r="BL142" i="2"/>
  <c r="BM142" i="2"/>
  <c r="BL143" i="2"/>
  <c r="BM143" i="2"/>
  <c r="BL144" i="2"/>
  <c r="BM144" i="2"/>
  <c r="BL145" i="2"/>
  <c r="BM145" i="2"/>
  <c r="BL146" i="2"/>
  <c r="BM146" i="2"/>
  <c r="BL147" i="2"/>
  <c r="BM147" i="2"/>
  <c r="BL148" i="2"/>
  <c r="BM148" i="2"/>
  <c r="BL149" i="2"/>
  <c r="BM149" i="2"/>
  <c r="BL150" i="2"/>
  <c r="BM150" i="2"/>
  <c r="BL151" i="2"/>
  <c r="BM151" i="2"/>
  <c r="BL152" i="2"/>
  <c r="BM152" i="2"/>
  <c r="BL153" i="2"/>
  <c r="BM153" i="2"/>
  <c r="BL154" i="2"/>
  <c r="BM154" i="2"/>
  <c r="BL155" i="2"/>
  <c r="BM155" i="2"/>
  <c r="BL156" i="2"/>
  <c r="BM156" i="2"/>
  <c r="BL157" i="2"/>
  <c r="BM157" i="2"/>
  <c r="BL158" i="2"/>
  <c r="BM158" i="2"/>
  <c r="BL159" i="2"/>
  <c r="BM159" i="2"/>
  <c r="BL160" i="2"/>
  <c r="BM160" i="2"/>
  <c r="BL161" i="2"/>
  <c r="BM161" i="2"/>
  <c r="BL162" i="2"/>
  <c r="BM162" i="2"/>
  <c r="BL163" i="2"/>
  <c r="BM163" i="2"/>
  <c r="BL164" i="2"/>
  <c r="BM164" i="2"/>
  <c r="BL165" i="2"/>
  <c r="BM165" i="2"/>
  <c r="BL166" i="2"/>
  <c r="BM166" i="2"/>
  <c r="BL167" i="2"/>
  <c r="BM167" i="2"/>
  <c r="BL168" i="2"/>
  <c r="BM168" i="2"/>
  <c r="BL169" i="2"/>
  <c r="BM169" i="2"/>
  <c r="BL170" i="2"/>
  <c r="BM170" i="2"/>
  <c r="BL171" i="2"/>
  <c r="BM171" i="2"/>
  <c r="BL172" i="2"/>
  <c r="BM172" i="2"/>
  <c r="BL173" i="2"/>
  <c r="BM173" i="2"/>
  <c r="BL174" i="2"/>
  <c r="BM174" i="2"/>
  <c r="BL175" i="2"/>
  <c r="BM175" i="2"/>
  <c r="BL176" i="2"/>
  <c r="BM176" i="2"/>
  <c r="BL177" i="2"/>
  <c r="BM177" i="2"/>
  <c r="BL178" i="2"/>
  <c r="BM178" i="2"/>
  <c r="BL179" i="2"/>
  <c r="BM179" i="2"/>
  <c r="BL180" i="2"/>
  <c r="BM180" i="2"/>
  <c r="BL181" i="2"/>
  <c r="BM181" i="2"/>
  <c r="BL182" i="2"/>
  <c r="BM182" i="2"/>
  <c r="BL183" i="2"/>
  <c r="BM183" i="2"/>
  <c r="BL184" i="2"/>
  <c r="BM184" i="2"/>
  <c r="BL185" i="2"/>
  <c r="BM185" i="2"/>
  <c r="BL186" i="2"/>
  <c r="BM186" i="2"/>
  <c r="BL187" i="2"/>
  <c r="BM187" i="2"/>
  <c r="BL188" i="2"/>
  <c r="BM188" i="2"/>
  <c r="BL189" i="2"/>
  <c r="BM189" i="2"/>
  <c r="BL190" i="2"/>
  <c r="BM190" i="2"/>
  <c r="BL191" i="2"/>
  <c r="BM191" i="2"/>
  <c r="BL192" i="2"/>
  <c r="BM192" i="2"/>
  <c r="BL193" i="2"/>
  <c r="BM193" i="2"/>
  <c r="BL194" i="2"/>
  <c r="BM194" i="2"/>
  <c r="BL195" i="2"/>
  <c r="BM195" i="2"/>
  <c r="BL196" i="2"/>
  <c r="BM196" i="2"/>
  <c r="BL197" i="2"/>
  <c r="BM197" i="2"/>
  <c r="BL198" i="2"/>
  <c r="BM198" i="2"/>
  <c r="BL199" i="2"/>
  <c r="BM199" i="2"/>
  <c r="BL200" i="2"/>
  <c r="BM200" i="2"/>
  <c r="BL201" i="2"/>
  <c r="BM201" i="2"/>
  <c r="BL202" i="2"/>
  <c r="BM202" i="2"/>
  <c r="BL203" i="2"/>
  <c r="BM203" i="2"/>
  <c r="BL204" i="2"/>
  <c r="BM204" i="2"/>
  <c r="BL205" i="2"/>
  <c r="BM205" i="2"/>
  <c r="BL206" i="2"/>
  <c r="BM206" i="2"/>
  <c r="BL207" i="2"/>
  <c r="BM207" i="2"/>
  <c r="BL208" i="2"/>
  <c r="BM208" i="2"/>
  <c r="BL209" i="2"/>
  <c r="BM209" i="2"/>
  <c r="BL210" i="2"/>
  <c r="BM210" i="2"/>
  <c r="BL211" i="2"/>
  <c r="BM211" i="2"/>
  <c r="BL212" i="2"/>
  <c r="BM212" i="2"/>
  <c r="BL213" i="2"/>
  <c r="BM213" i="2"/>
  <c r="BL214" i="2"/>
  <c r="BM214" i="2"/>
  <c r="BL215" i="2"/>
  <c r="BM215" i="2"/>
  <c r="BL216" i="2"/>
  <c r="BM216" i="2"/>
  <c r="BL217" i="2"/>
  <c r="BM217" i="2"/>
  <c r="BL218" i="2"/>
  <c r="BM218" i="2"/>
  <c r="BL219" i="2"/>
  <c r="BM219" i="2"/>
  <c r="BL220" i="2"/>
  <c r="BM220" i="2"/>
  <c r="BL221" i="2"/>
  <c r="BM221" i="2"/>
  <c r="BL222" i="2"/>
  <c r="BM222" i="2"/>
  <c r="BL223" i="2"/>
  <c r="BM223" i="2"/>
  <c r="BL224" i="2"/>
  <c r="BM224" i="2"/>
  <c r="BL225" i="2"/>
  <c r="BM225" i="2"/>
  <c r="BL226" i="2"/>
  <c r="BM226" i="2"/>
  <c r="BL227" i="2"/>
  <c r="BM227" i="2"/>
  <c r="BL228" i="2"/>
  <c r="BM228" i="2"/>
  <c r="BL229" i="2"/>
  <c r="BM229" i="2"/>
  <c r="BL230" i="2"/>
  <c r="BM230" i="2"/>
  <c r="BL231" i="2"/>
  <c r="BM231" i="2"/>
  <c r="BL232" i="2"/>
  <c r="BM232" i="2"/>
  <c r="BL233" i="2"/>
  <c r="BM233" i="2"/>
  <c r="BL234" i="2"/>
  <c r="BM234" i="2"/>
  <c r="BL235" i="2"/>
  <c r="BM235" i="2"/>
  <c r="BL236" i="2"/>
  <c r="BM236" i="2"/>
  <c r="BL237" i="2"/>
  <c r="BM237" i="2"/>
  <c r="BL238" i="2"/>
  <c r="BM238" i="2"/>
  <c r="BL239" i="2"/>
  <c r="BM239" i="2"/>
  <c r="BL240" i="2"/>
  <c r="BM240" i="2"/>
  <c r="BL241" i="2"/>
  <c r="BM241" i="2"/>
  <c r="BL242" i="2"/>
  <c r="BM242" i="2"/>
  <c r="BL243" i="2"/>
  <c r="BM243" i="2"/>
  <c r="BL244" i="2"/>
  <c r="BM244" i="2"/>
  <c r="BL245" i="2"/>
  <c r="BM245" i="2"/>
  <c r="BL246" i="2"/>
  <c r="BM246" i="2"/>
  <c r="BL247" i="2"/>
  <c r="BM247" i="2"/>
  <c r="BL248" i="2"/>
  <c r="BM248" i="2"/>
  <c r="BL249" i="2"/>
  <c r="BM249" i="2"/>
  <c r="BL250" i="2"/>
  <c r="BM250" i="2"/>
  <c r="BL251" i="2"/>
  <c r="BM251" i="2"/>
  <c r="BL252" i="2"/>
  <c r="BM252" i="2"/>
  <c r="BL253" i="2"/>
  <c r="BM253" i="2"/>
  <c r="BL254" i="2"/>
  <c r="BM254" i="2"/>
  <c r="BL255" i="2"/>
  <c r="BM255" i="2"/>
  <c r="BL256" i="2"/>
  <c r="BM256" i="2"/>
  <c r="BL257" i="2"/>
  <c r="BM257" i="2"/>
  <c r="BL258" i="2"/>
  <c r="BM258" i="2"/>
  <c r="BL259" i="2"/>
  <c r="BM259" i="2"/>
  <c r="BL260" i="2"/>
  <c r="BM260" i="2"/>
  <c r="BL261" i="2"/>
  <c r="BM261" i="2"/>
  <c r="BL262" i="2"/>
  <c r="BM262" i="2"/>
  <c r="BL263" i="2"/>
  <c r="BM263" i="2"/>
  <c r="BL264" i="2"/>
  <c r="BM264" i="2"/>
  <c r="BL265" i="2"/>
  <c r="BM265" i="2"/>
  <c r="BL266" i="2"/>
  <c r="BM266" i="2"/>
  <c r="BL267" i="2"/>
  <c r="BM267" i="2"/>
  <c r="BL268" i="2"/>
  <c r="BM268" i="2"/>
  <c r="BL269" i="2"/>
  <c r="BM269" i="2"/>
  <c r="BL270" i="2"/>
  <c r="BM270" i="2"/>
  <c r="BL271" i="2"/>
  <c r="BM271" i="2"/>
  <c r="BL272" i="2"/>
  <c r="BM272" i="2"/>
  <c r="BL273" i="2"/>
  <c r="BM273" i="2"/>
  <c r="BL274" i="2"/>
  <c r="BM274" i="2"/>
  <c r="BL275" i="2"/>
  <c r="BM275" i="2"/>
  <c r="BL276" i="2"/>
  <c r="BM276" i="2"/>
  <c r="BL277" i="2"/>
  <c r="BM277" i="2"/>
  <c r="BL278" i="2"/>
  <c r="BM278" i="2"/>
  <c r="BL279" i="2"/>
  <c r="BM279" i="2"/>
  <c r="BL280" i="2"/>
  <c r="BM280" i="2"/>
  <c r="BL281" i="2"/>
  <c r="BM281" i="2"/>
  <c r="BL282" i="2"/>
  <c r="BM282" i="2"/>
  <c r="BL283" i="2"/>
  <c r="BM283" i="2"/>
  <c r="BL284" i="2"/>
  <c r="BM284" i="2"/>
  <c r="BL285" i="2"/>
  <c r="BM285" i="2"/>
  <c r="BL286" i="2"/>
  <c r="BM286" i="2"/>
  <c r="BL287" i="2"/>
  <c r="BM287" i="2"/>
  <c r="BL288" i="2"/>
  <c r="BM288" i="2"/>
  <c r="BL289" i="2"/>
  <c r="BM289" i="2"/>
  <c r="BL290" i="2"/>
  <c r="BM290" i="2"/>
  <c r="BL291" i="2"/>
  <c r="BM291" i="2"/>
  <c r="BL292" i="2"/>
  <c r="BM292" i="2"/>
  <c r="BL293" i="2"/>
  <c r="BM293" i="2"/>
  <c r="BL294" i="2"/>
  <c r="BM294" i="2"/>
  <c r="BL295" i="2"/>
  <c r="BM295" i="2"/>
  <c r="BL296" i="2"/>
  <c r="BM296" i="2"/>
  <c r="BL297" i="2"/>
  <c r="BM297" i="2"/>
  <c r="BL298" i="2"/>
  <c r="BM298" i="2"/>
  <c r="BL299" i="2"/>
  <c r="BM299" i="2"/>
  <c r="BL300" i="2"/>
  <c r="BM300" i="2"/>
  <c r="B16" i="6" a="1"/>
  <c r="B16" i="6"/>
  <c r="BJ9" i="2"/>
  <c r="BK9" i="2"/>
  <c r="BJ10" i="2"/>
  <c r="BK10" i="2"/>
  <c r="BJ11" i="2"/>
  <c r="BK11" i="2"/>
  <c r="BJ12" i="2"/>
  <c r="BK12" i="2"/>
  <c r="BJ13" i="2"/>
  <c r="BK13" i="2"/>
  <c r="BJ14" i="2"/>
  <c r="BK14" i="2"/>
  <c r="BJ15" i="2"/>
  <c r="BK15" i="2"/>
  <c r="BJ16" i="2"/>
  <c r="BK16" i="2"/>
  <c r="BJ17" i="2"/>
  <c r="BK17" i="2"/>
  <c r="BJ18" i="2"/>
  <c r="BK18" i="2"/>
  <c r="BJ19" i="2"/>
  <c r="BK19" i="2"/>
  <c r="BJ20" i="2"/>
  <c r="BK20" i="2"/>
  <c r="BJ21" i="2"/>
  <c r="BK21" i="2"/>
  <c r="BJ22" i="2"/>
  <c r="BK22" i="2"/>
  <c r="BJ23" i="2"/>
  <c r="BK23" i="2"/>
  <c r="BJ24" i="2"/>
  <c r="BK24" i="2"/>
  <c r="BJ25" i="2"/>
  <c r="BK25" i="2"/>
  <c r="BJ26" i="2"/>
  <c r="BK26" i="2"/>
  <c r="BJ27" i="2"/>
  <c r="BK27" i="2"/>
  <c r="BJ28" i="2"/>
  <c r="BK28" i="2"/>
  <c r="BJ29" i="2"/>
  <c r="BK29" i="2"/>
  <c r="BJ30" i="2"/>
  <c r="BK30" i="2"/>
  <c r="BJ31" i="2"/>
  <c r="BK31" i="2"/>
  <c r="BJ32" i="2"/>
  <c r="BK32" i="2"/>
  <c r="BJ33" i="2"/>
  <c r="BK33" i="2"/>
  <c r="BJ34" i="2"/>
  <c r="BK34" i="2"/>
  <c r="BJ35" i="2"/>
  <c r="BK35" i="2"/>
  <c r="BJ36" i="2"/>
  <c r="BK36" i="2"/>
  <c r="BJ37" i="2"/>
  <c r="BK37" i="2"/>
  <c r="BJ38" i="2"/>
  <c r="BK38" i="2"/>
  <c r="BJ39" i="2"/>
  <c r="BK39" i="2"/>
  <c r="BJ40" i="2"/>
  <c r="BK40" i="2"/>
  <c r="BJ41" i="2"/>
  <c r="BK41" i="2"/>
  <c r="BJ42" i="2"/>
  <c r="BK42" i="2"/>
  <c r="BJ43" i="2"/>
  <c r="BK43" i="2"/>
  <c r="BJ44" i="2"/>
  <c r="BK44" i="2"/>
  <c r="BJ45" i="2"/>
  <c r="BK45" i="2"/>
  <c r="BJ46" i="2"/>
  <c r="BK46" i="2"/>
  <c r="BJ47" i="2"/>
  <c r="BK47" i="2"/>
  <c r="BJ48" i="2"/>
  <c r="BK48" i="2"/>
  <c r="BJ49" i="2"/>
  <c r="BK49" i="2"/>
  <c r="BJ50" i="2"/>
  <c r="BK50" i="2"/>
  <c r="BJ51" i="2"/>
  <c r="BK51" i="2"/>
  <c r="BJ52" i="2"/>
  <c r="BK52" i="2"/>
  <c r="BJ53" i="2"/>
  <c r="BK53" i="2"/>
  <c r="BJ54" i="2"/>
  <c r="BK54" i="2"/>
  <c r="BJ55" i="2"/>
  <c r="BK55" i="2"/>
  <c r="BJ56" i="2"/>
  <c r="BK56" i="2"/>
  <c r="BJ57" i="2"/>
  <c r="BK57" i="2"/>
  <c r="BJ58" i="2"/>
  <c r="BK58" i="2"/>
  <c r="BJ59" i="2"/>
  <c r="BK59" i="2"/>
  <c r="BJ60" i="2"/>
  <c r="BK60" i="2"/>
  <c r="BJ61" i="2"/>
  <c r="BK61" i="2"/>
  <c r="BJ62" i="2"/>
  <c r="BK62" i="2"/>
  <c r="BJ63" i="2"/>
  <c r="BK63" i="2"/>
  <c r="BJ64" i="2"/>
  <c r="BK64" i="2"/>
  <c r="BJ65" i="2"/>
  <c r="BK65" i="2"/>
  <c r="BJ66" i="2"/>
  <c r="BK66" i="2"/>
  <c r="BJ67" i="2"/>
  <c r="BK67" i="2"/>
  <c r="BJ68" i="2"/>
  <c r="BK68" i="2"/>
  <c r="BJ69" i="2"/>
  <c r="BK69" i="2"/>
  <c r="BJ70" i="2"/>
  <c r="BK70" i="2"/>
  <c r="BJ71" i="2"/>
  <c r="BK71" i="2"/>
  <c r="BJ72" i="2"/>
  <c r="BK72" i="2"/>
  <c r="BJ73" i="2"/>
  <c r="BK73" i="2"/>
  <c r="BJ74" i="2"/>
  <c r="BK74" i="2"/>
  <c r="BJ75" i="2"/>
  <c r="BK75" i="2"/>
  <c r="BJ76" i="2"/>
  <c r="BK76" i="2"/>
  <c r="BJ77" i="2"/>
  <c r="BK77" i="2"/>
  <c r="BJ78" i="2"/>
  <c r="BK78" i="2"/>
  <c r="BJ79" i="2"/>
  <c r="BK79" i="2"/>
  <c r="BJ80" i="2"/>
  <c r="BK80" i="2"/>
  <c r="BJ81" i="2"/>
  <c r="BK81" i="2"/>
  <c r="BJ82" i="2"/>
  <c r="BK82" i="2"/>
  <c r="BJ83" i="2"/>
  <c r="BK83" i="2"/>
  <c r="BJ84" i="2"/>
  <c r="BK84" i="2"/>
  <c r="BJ85" i="2"/>
  <c r="BK85" i="2"/>
  <c r="BJ86" i="2"/>
  <c r="BK86" i="2"/>
  <c r="BJ87" i="2"/>
  <c r="BK87" i="2"/>
  <c r="BJ88" i="2"/>
  <c r="BK88" i="2"/>
  <c r="BJ89" i="2"/>
  <c r="BK89" i="2"/>
  <c r="BJ90" i="2"/>
  <c r="BK90" i="2"/>
  <c r="BJ91" i="2"/>
  <c r="BK91" i="2"/>
  <c r="BJ92" i="2"/>
  <c r="BK92" i="2"/>
  <c r="BJ93" i="2"/>
  <c r="BK93" i="2"/>
  <c r="BJ94" i="2"/>
  <c r="BK94" i="2"/>
  <c r="BJ95" i="2"/>
  <c r="BK95" i="2"/>
  <c r="BJ96" i="2"/>
  <c r="BK96" i="2"/>
  <c r="BJ97" i="2"/>
  <c r="BK97" i="2"/>
  <c r="BJ98" i="2"/>
  <c r="BK98" i="2"/>
  <c r="BJ99" i="2"/>
  <c r="BK99" i="2"/>
  <c r="BJ100" i="2"/>
  <c r="BK100" i="2"/>
  <c r="BJ101" i="2"/>
  <c r="BK101" i="2"/>
  <c r="BJ102" i="2"/>
  <c r="BK102" i="2"/>
  <c r="BJ103" i="2"/>
  <c r="BK103" i="2"/>
  <c r="BJ104" i="2"/>
  <c r="BK104" i="2"/>
  <c r="BJ105" i="2"/>
  <c r="BK105" i="2"/>
  <c r="BJ106" i="2"/>
  <c r="BK106" i="2"/>
  <c r="BJ107" i="2"/>
  <c r="BK107" i="2"/>
  <c r="BJ108" i="2"/>
  <c r="BK108" i="2"/>
  <c r="BJ109" i="2"/>
  <c r="BK109" i="2"/>
  <c r="BJ110" i="2"/>
  <c r="BK110" i="2"/>
  <c r="BJ111" i="2"/>
  <c r="BK111" i="2"/>
  <c r="BJ112" i="2"/>
  <c r="BK112" i="2"/>
  <c r="BJ113" i="2"/>
  <c r="BK113" i="2"/>
  <c r="BJ114" i="2"/>
  <c r="BK114" i="2"/>
  <c r="BJ115" i="2"/>
  <c r="BK115" i="2"/>
  <c r="BJ116" i="2"/>
  <c r="BK116" i="2"/>
  <c r="BJ117" i="2"/>
  <c r="BK117" i="2"/>
  <c r="BJ118" i="2"/>
  <c r="BK118" i="2"/>
  <c r="BJ119" i="2"/>
  <c r="BK119" i="2"/>
  <c r="BJ120" i="2"/>
  <c r="BK120" i="2"/>
  <c r="BJ121" i="2"/>
  <c r="BK121" i="2"/>
  <c r="BJ122" i="2"/>
  <c r="BK122" i="2"/>
  <c r="BJ123" i="2"/>
  <c r="BK123" i="2"/>
  <c r="BJ124" i="2"/>
  <c r="BK124" i="2"/>
  <c r="BJ125" i="2"/>
  <c r="BK125" i="2"/>
  <c r="BJ126" i="2"/>
  <c r="BK126" i="2"/>
  <c r="BJ127" i="2"/>
  <c r="BK127" i="2"/>
  <c r="BJ128" i="2"/>
  <c r="BK128" i="2"/>
  <c r="BJ129" i="2"/>
  <c r="BK129" i="2"/>
  <c r="BJ130" i="2"/>
  <c r="BK130" i="2"/>
  <c r="BJ131" i="2"/>
  <c r="BK131" i="2"/>
  <c r="BJ132" i="2"/>
  <c r="BK132" i="2"/>
  <c r="BJ133" i="2"/>
  <c r="BK133" i="2"/>
  <c r="BJ134" i="2"/>
  <c r="BK134" i="2"/>
  <c r="BJ135" i="2"/>
  <c r="BK135" i="2"/>
  <c r="BJ136" i="2"/>
  <c r="BK136" i="2"/>
  <c r="BJ137" i="2"/>
  <c r="BK137" i="2"/>
  <c r="BJ138" i="2"/>
  <c r="BK138" i="2"/>
  <c r="BJ139" i="2"/>
  <c r="BK139" i="2"/>
  <c r="BJ140" i="2"/>
  <c r="BK140" i="2"/>
  <c r="BJ141" i="2"/>
  <c r="BK141" i="2"/>
  <c r="BJ142" i="2"/>
  <c r="BK142" i="2"/>
  <c r="BJ143" i="2"/>
  <c r="BK143" i="2"/>
  <c r="BJ144" i="2"/>
  <c r="BK144" i="2"/>
  <c r="BJ145" i="2"/>
  <c r="BK145" i="2"/>
  <c r="BJ146" i="2"/>
  <c r="BK146" i="2"/>
  <c r="BJ147" i="2"/>
  <c r="BK147" i="2"/>
  <c r="BJ148" i="2"/>
  <c r="BK148" i="2"/>
  <c r="BJ149" i="2"/>
  <c r="BK149" i="2"/>
  <c r="BJ150" i="2"/>
  <c r="BK150" i="2"/>
  <c r="BJ151" i="2"/>
  <c r="BK151" i="2"/>
  <c r="BJ152" i="2"/>
  <c r="BK152" i="2"/>
  <c r="BJ153" i="2"/>
  <c r="BK153" i="2"/>
  <c r="BJ154" i="2"/>
  <c r="BK154" i="2"/>
  <c r="BJ155" i="2"/>
  <c r="BK155" i="2"/>
  <c r="BJ156" i="2"/>
  <c r="BK156" i="2"/>
  <c r="BJ157" i="2"/>
  <c r="BK157" i="2"/>
  <c r="BJ158" i="2"/>
  <c r="BK158" i="2"/>
  <c r="BJ159" i="2"/>
  <c r="BK159" i="2"/>
  <c r="BJ160" i="2"/>
  <c r="BK160" i="2"/>
  <c r="BJ161" i="2"/>
  <c r="BK161" i="2"/>
  <c r="BJ162" i="2"/>
  <c r="BK162" i="2"/>
  <c r="BJ163" i="2"/>
  <c r="BK163" i="2"/>
  <c r="BJ164" i="2"/>
  <c r="BK164" i="2"/>
  <c r="BJ165" i="2"/>
  <c r="BK165" i="2"/>
  <c r="BJ166" i="2"/>
  <c r="BK166" i="2"/>
  <c r="BJ167" i="2"/>
  <c r="BK167" i="2"/>
  <c r="BJ168" i="2"/>
  <c r="BK168" i="2"/>
  <c r="BJ169" i="2"/>
  <c r="BK169" i="2"/>
  <c r="BJ170" i="2"/>
  <c r="BK170" i="2"/>
  <c r="BJ171" i="2"/>
  <c r="BK171" i="2"/>
  <c r="BJ172" i="2"/>
  <c r="BK172" i="2"/>
  <c r="BJ173" i="2"/>
  <c r="BK173" i="2"/>
  <c r="BJ174" i="2"/>
  <c r="BK174" i="2"/>
  <c r="BJ175" i="2"/>
  <c r="BK175" i="2"/>
  <c r="BJ176" i="2"/>
  <c r="BK176" i="2"/>
  <c r="BJ177" i="2"/>
  <c r="BK177" i="2"/>
  <c r="BJ178" i="2"/>
  <c r="BK178" i="2"/>
  <c r="BJ179" i="2"/>
  <c r="BK179" i="2"/>
  <c r="BJ180" i="2"/>
  <c r="BK180" i="2"/>
  <c r="BJ181" i="2"/>
  <c r="BK181" i="2"/>
  <c r="BJ182" i="2"/>
  <c r="BK182" i="2"/>
  <c r="BJ183" i="2"/>
  <c r="BK183" i="2"/>
  <c r="BJ184" i="2"/>
  <c r="BK184" i="2"/>
  <c r="BJ185" i="2"/>
  <c r="BK185" i="2"/>
  <c r="BJ186" i="2"/>
  <c r="BK186" i="2"/>
  <c r="BJ187" i="2"/>
  <c r="BK187" i="2"/>
  <c r="BJ188" i="2"/>
  <c r="BK188" i="2"/>
  <c r="BJ189" i="2"/>
  <c r="BK189" i="2"/>
  <c r="BJ190" i="2"/>
  <c r="BK190" i="2"/>
  <c r="BJ191" i="2"/>
  <c r="BK191" i="2"/>
  <c r="BJ192" i="2"/>
  <c r="BK192" i="2"/>
  <c r="BJ193" i="2"/>
  <c r="BK193" i="2"/>
  <c r="BJ194" i="2"/>
  <c r="BK194" i="2"/>
  <c r="BJ195" i="2"/>
  <c r="BK195" i="2"/>
  <c r="BJ196" i="2"/>
  <c r="BK196" i="2"/>
  <c r="BJ197" i="2"/>
  <c r="BK197" i="2"/>
  <c r="BJ198" i="2"/>
  <c r="BK198" i="2"/>
  <c r="BJ199" i="2"/>
  <c r="BK199" i="2"/>
  <c r="BJ200" i="2"/>
  <c r="BK200" i="2"/>
  <c r="BJ201" i="2"/>
  <c r="BK201" i="2"/>
  <c r="BJ202" i="2"/>
  <c r="BK202" i="2"/>
  <c r="BJ203" i="2"/>
  <c r="BK203" i="2"/>
  <c r="BJ204" i="2"/>
  <c r="BK204" i="2"/>
  <c r="BJ205" i="2"/>
  <c r="BK205" i="2"/>
  <c r="BJ206" i="2"/>
  <c r="BK206" i="2"/>
  <c r="BJ207" i="2"/>
  <c r="BK207" i="2"/>
  <c r="BJ208" i="2"/>
  <c r="BK208" i="2"/>
  <c r="BJ209" i="2"/>
  <c r="BK209" i="2"/>
  <c r="BJ210" i="2"/>
  <c r="BK210" i="2"/>
  <c r="BJ211" i="2"/>
  <c r="BK211" i="2"/>
  <c r="BJ212" i="2"/>
  <c r="BK212" i="2"/>
  <c r="BJ213" i="2"/>
  <c r="BK213" i="2"/>
  <c r="BJ214" i="2"/>
  <c r="BK214" i="2"/>
  <c r="BJ215" i="2"/>
  <c r="BK215" i="2"/>
  <c r="BJ216" i="2"/>
  <c r="BK216" i="2"/>
  <c r="BJ217" i="2"/>
  <c r="BK217" i="2"/>
  <c r="BJ218" i="2"/>
  <c r="BK218" i="2"/>
  <c r="BJ219" i="2"/>
  <c r="BK219" i="2"/>
  <c r="BJ220" i="2"/>
  <c r="BK220" i="2"/>
  <c r="BJ221" i="2"/>
  <c r="BK221" i="2"/>
  <c r="BJ222" i="2"/>
  <c r="BK222" i="2"/>
  <c r="BJ223" i="2"/>
  <c r="BK223" i="2"/>
  <c r="BJ224" i="2"/>
  <c r="BK224" i="2"/>
  <c r="BJ225" i="2"/>
  <c r="BK225" i="2"/>
  <c r="BJ226" i="2"/>
  <c r="BK226" i="2"/>
  <c r="BJ227" i="2"/>
  <c r="BK227" i="2"/>
  <c r="BJ228" i="2"/>
  <c r="BK228" i="2"/>
  <c r="BJ229" i="2"/>
  <c r="BK229" i="2"/>
  <c r="BJ230" i="2"/>
  <c r="BK230" i="2"/>
  <c r="BJ231" i="2"/>
  <c r="BK231" i="2"/>
  <c r="BJ232" i="2"/>
  <c r="BK232" i="2"/>
  <c r="BJ233" i="2"/>
  <c r="BK233" i="2"/>
  <c r="BJ234" i="2"/>
  <c r="BK234" i="2"/>
  <c r="BJ235" i="2"/>
  <c r="BK235" i="2"/>
  <c r="BJ236" i="2"/>
  <c r="BK236" i="2"/>
  <c r="BJ237" i="2"/>
  <c r="BK237" i="2"/>
  <c r="BJ238" i="2"/>
  <c r="BK238" i="2"/>
  <c r="BJ239" i="2"/>
  <c r="BK239" i="2"/>
  <c r="BJ240" i="2"/>
  <c r="BK240" i="2"/>
  <c r="BJ241" i="2"/>
  <c r="BK241" i="2"/>
  <c r="BJ242" i="2"/>
  <c r="BK242" i="2"/>
  <c r="BJ243" i="2"/>
  <c r="BK243" i="2"/>
  <c r="BJ244" i="2"/>
  <c r="BK244" i="2"/>
  <c r="BJ245" i="2"/>
  <c r="BK245" i="2"/>
  <c r="BJ246" i="2"/>
  <c r="BK246" i="2"/>
  <c r="BJ247" i="2"/>
  <c r="BK247" i="2"/>
  <c r="BJ248" i="2"/>
  <c r="BK248" i="2"/>
  <c r="BJ249" i="2"/>
  <c r="BK249" i="2"/>
  <c r="BJ250" i="2"/>
  <c r="BK250" i="2"/>
  <c r="BJ251" i="2"/>
  <c r="BK251" i="2"/>
  <c r="BJ252" i="2"/>
  <c r="BK252" i="2"/>
  <c r="BJ253" i="2"/>
  <c r="BK253" i="2"/>
  <c r="BJ254" i="2"/>
  <c r="BK254" i="2"/>
  <c r="BJ255" i="2"/>
  <c r="BK255" i="2"/>
  <c r="BJ256" i="2"/>
  <c r="BK256" i="2"/>
  <c r="BJ257" i="2"/>
  <c r="BK257" i="2"/>
  <c r="BJ258" i="2"/>
  <c r="BK258" i="2"/>
  <c r="BJ259" i="2"/>
  <c r="BK259" i="2"/>
  <c r="BJ260" i="2"/>
  <c r="BK260" i="2"/>
  <c r="BJ261" i="2"/>
  <c r="BK261" i="2"/>
  <c r="BJ262" i="2"/>
  <c r="BK262" i="2"/>
  <c r="BJ263" i="2"/>
  <c r="BK263" i="2"/>
  <c r="BJ264" i="2"/>
  <c r="BK264" i="2"/>
  <c r="BJ265" i="2"/>
  <c r="BK265" i="2"/>
  <c r="BJ266" i="2"/>
  <c r="BK266" i="2"/>
  <c r="BJ267" i="2"/>
  <c r="BK267" i="2"/>
  <c r="BJ268" i="2"/>
  <c r="BK268" i="2"/>
  <c r="BJ269" i="2"/>
  <c r="BK269" i="2"/>
  <c r="BJ270" i="2"/>
  <c r="BK270" i="2"/>
  <c r="BJ271" i="2"/>
  <c r="BK271" i="2"/>
  <c r="BJ272" i="2"/>
  <c r="BK272" i="2"/>
  <c r="BJ273" i="2"/>
  <c r="BK273" i="2"/>
  <c r="BJ274" i="2"/>
  <c r="BK274" i="2"/>
  <c r="BJ275" i="2"/>
  <c r="BK275" i="2"/>
  <c r="BJ276" i="2"/>
  <c r="BK276" i="2"/>
  <c r="BJ277" i="2"/>
  <c r="BK277" i="2"/>
  <c r="BJ278" i="2"/>
  <c r="BK278" i="2"/>
  <c r="BJ279" i="2"/>
  <c r="BK279" i="2"/>
  <c r="BJ280" i="2"/>
  <c r="BK280" i="2"/>
  <c r="BJ281" i="2"/>
  <c r="BK281" i="2"/>
  <c r="BJ282" i="2"/>
  <c r="BK282" i="2"/>
  <c r="BJ283" i="2"/>
  <c r="BK283" i="2"/>
  <c r="BJ284" i="2"/>
  <c r="BK284" i="2"/>
  <c r="BJ285" i="2"/>
  <c r="BK285" i="2"/>
  <c r="BJ286" i="2"/>
  <c r="BK286" i="2"/>
  <c r="BJ287" i="2"/>
  <c r="BK287" i="2"/>
  <c r="BJ288" i="2"/>
  <c r="BK288" i="2"/>
  <c r="BJ289" i="2"/>
  <c r="BK289" i="2"/>
  <c r="BJ290" i="2"/>
  <c r="BK290" i="2"/>
  <c r="BJ291" i="2"/>
  <c r="BK291" i="2"/>
  <c r="BJ292" i="2"/>
  <c r="BK292" i="2"/>
  <c r="BJ293" i="2"/>
  <c r="BK293" i="2"/>
  <c r="BJ294" i="2"/>
  <c r="BK294" i="2"/>
  <c r="BJ295" i="2"/>
  <c r="BK295" i="2"/>
  <c r="BJ296" i="2"/>
  <c r="BK296" i="2"/>
  <c r="BJ297" i="2"/>
  <c r="BK297" i="2"/>
  <c r="BJ298" i="2"/>
  <c r="BK298" i="2"/>
  <c r="BJ299" i="2"/>
  <c r="BK299" i="2"/>
  <c r="BJ300" i="2"/>
  <c r="BK300" i="2"/>
  <c r="B15" i="6" a="1"/>
  <c r="B15" i="6"/>
  <c r="BH9" i="2"/>
  <c r="BI9" i="2"/>
  <c r="BH10" i="2"/>
  <c r="BI10" i="2"/>
  <c r="BH11" i="2"/>
  <c r="BI11" i="2"/>
  <c r="BH12" i="2"/>
  <c r="BI12" i="2"/>
  <c r="BH13" i="2"/>
  <c r="BI13" i="2"/>
  <c r="BH14" i="2"/>
  <c r="BI14" i="2"/>
  <c r="BH15" i="2"/>
  <c r="BI15" i="2"/>
  <c r="BH16" i="2"/>
  <c r="BI16" i="2"/>
  <c r="BH17" i="2"/>
  <c r="BI17" i="2"/>
  <c r="BH18" i="2"/>
  <c r="BI18" i="2"/>
  <c r="BH19" i="2"/>
  <c r="BI19" i="2"/>
  <c r="BH20" i="2"/>
  <c r="BI20" i="2"/>
  <c r="BH21" i="2"/>
  <c r="BI21" i="2"/>
  <c r="BH22" i="2"/>
  <c r="BI22" i="2"/>
  <c r="BH23" i="2"/>
  <c r="BI23" i="2"/>
  <c r="BH24" i="2"/>
  <c r="BI24" i="2"/>
  <c r="BH25" i="2"/>
  <c r="BI25" i="2"/>
  <c r="BH26" i="2"/>
  <c r="BI26" i="2"/>
  <c r="BH27" i="2"/>
  <c r="BI27" i="2"/>
  <c r="BH28" i="2"/>
  <c r="BI28" i="2"/>
  <c r="BH29" i="2"/>
  <c r="BI29" i="2"/>
  <c r="BH30" i="2"/>
  <c r="BI30" i="2"/>
  <c r="BH31" i="2"/>
  <c r="BI31" i="2"/>
  <c r="BH32" i="2"/>
  <c r="BI32" i="2"/>
  <c r="BH33" i="2"/>
  <c r="BI33" i="2"/>
  <c r="BH34" i="2"/>
  <c r="BI34" i="2"/>
  <c r="BH35" i="2"/>
  <c r="BI35" i="2"/>
  <c r="BH36" i="2"/>
  <c r="BI36" i="2"/>
  <c r="BH37" i="2"/>
  <c r="BI37" i="2"/>
  <c r="BH38" i="2"/>
  <c r="BI38" i="2"/>
  <c r="BH39" i="2"/>
  <c r="BI39" i="2"/>
  <c r="BH40" i="2"/>
  <c r="BI40" i="2"/>
  <c r="BH41" i="2"/>
  <c r="BI41" i="2"/>
  <c r="BH42" i="2"/>
  <c r="BI42" i="2"/>
  <c r="BH43" i="2"/>
  <c r="BI43" i="2"/>
  <c r="BH44" i="2"/>
  <c r="BI44" i="2"/>
  <c r="BH45" i="2"/>
  <c r="BI45" i="2"/>
  <c r="BH46" i="2"/>
  <c r="BI46" i="2"/>
  <c r="BH47" i="2"/>
  <c r="BI47" i="2"/>
  <c r="BH48" i="2"/>
  <c r="BI48" i="2"/>
  <c r="BH49" i="2"/>
  <c r="BI49" i="2"/>
  <c r="BH50" i="2"/>
  <c r="BI50" i="2"/>
  <c r="BH51" i="2"/>
  <c r="BI51" i="2"/>
  <c r="BH52" i="2"/>
  <c r="BI52" i="2"/>
  <c r="BH53" i="2"/>
  <c r="BI53" i="2"/>
  <c r="BH54" i="2"/>
  <c r="BI54" i="2"/>
  <c r="BH55" i="2"/>
  <c r="BI55" i="2"/>
  <c r="BH56" i="2"/>
  <c r="BI56" i="2"/>
  <c r="BH57" i="2"/>
  <c r="BI57" i="2"/>
  <c r="BH58" i="2"/>
  <c r="BI58" i="2"/>
  <c r="BH59" i="2"/>
  <c r="BI59" i="2"/>
  <c r="BH60" i="2"/>
  <c r="BI60" i="2"/>
  <c r="BH61" i="2"/>
  <c r="BI61" i="2"/>
  <c r="BH62" i="2"/>
  <c r="BI62" i="2"/>
  <c r="BH63" i="2"/>
  <c r="BI63" i="2"/>
  <c r="BH64" i="2"/>
  <c r="BI64" i="2"/>
  <c r="BH65" i="2"/>
  <c r="BI65" i="2"/>
  <c r="BH66" i="2"/>
  <c r="BI66" i="2"/>
  <c r="BH67" i="2"/>
  <c r="BI67" i="2"/>
  <c r="BH68" i="2"/>
  <c r="BI68" i="2"/>
  <c r="BH69" i="2"/>
  <c r="BI69" i="2"/>
  <c r="BH70" i="2"/>
  <c r="BI70" i="2"/>
  <c r="BH71" i="2"/>
  <c r="BI71" i="2"/>
  <c r="BH72" i="2"/>
  <c r="BI72" i="2"/>
  <c r="BH73" i="2"/>
  <c r="BI73" i="2"/>
  <c r="BH74" i="2"/>
  <c r="BI74" i="2"/>
  <c r="BH75" i="2"/>
  <c r="BI75" i="2"/>
  <c r="BH76" i="2"/>
  <c r="BI76" i="2"/>
  <c r="BH77" i="2"/>
  <c r="BI77" i="2"/>
  <c r="BH78" i="2"/>
  <c r="BI78" i="2"/>
  <c r="BH79" i="2"/>
  <c r="BI79" i="2"/>
  <c r="BH80" i="2"/>
  <c r="BI80" i="2"/>
  <c r="BH81" i="2"/>
  <c r="BI81" i="2"/>
  <c r="BH82" i="2"/>
  <c r="BI82" i="2"/>
  <c r="BH83" i="2"/>
  <c r="BI83" i="2"/>
  <c r="BH84" i="2"/>
  <c r="BI84" i="2"/>
  <c r="BH85" i="2"/>
  <c r="BI85" i="2"/>
  <c r="BH86" i="2"/>
  <c r="BI86" i="2"/>
  <c r="BH87" i="2"/>
  <c r="BI87" i="2"/>
  <c r="BH88" i="2"/>
  <c r="BI88" i="2"/>
  <c r="BH89" i="2"/>
  <c r="BI89" i="2"/>
  <c r="BH90" i="2"/>
  <c r="BI90" i="2"/>
  <c r="BH91" i="2"/>
  <c r="BI91" i="2"/>
  <c r="BH92" i="2"/>
  <c r="BI92" i="2"/>
  <c r="BH93" i="2"/>
  <c r="BI93" i="2"/>
  <c r="BH94" i="2"/>
  <c r="BI94" i="2"/>
  <c r="BH95" i="2"/>
  <c r="BI95" i="2"/>
  <c r="BH96" i="2"/>
  <c r="BI96" i="2"/>
  <c r="BH97" i="2"/>
  <c r="BI97" i="2"/>
  <c r="BH98" i="2"/>
  <c r="BI98" i="2"/>
  <c r="BH99" i="2"/>
  <c r="BI99" i="2"/>
  <c r="BH100" i="2"/>
  <c r="BI100" i="2"/>
  <c r="BH101" i="2"/>
  <c r="BI101" i="2"/>
  <c r="BH102" i="2"/>
  <c r="BI102" i="2"/>
  <c r="BH103" i="2"/>
  <c r="BI103" i="2"/>
  <c r="BH104" i="2"/>
  <c r="BI104" i="2"/>
  <c r="BH105" i="2"/>
  <c r="BI105" i="2"/>
  <c r="BH106" i="2"/>
  <c r="BI106" i="2"/>
  <c r="BH107" i="2"/>
  <c r="BI107" i="2"/>
  <c r="BH108" i="2"/>
  <c r="BI108" i="2"/>
  <c r="BH109" i="2"/>
  <c r="BI109" i="2"/>
  <c r="BH110" i="2"/>
  <c r="BI110" i="2"/>
  <c r="BH111" i="2"/>
  <c r="BI111" i="2"/>
  <c r="BH112" i="2"/>
  <c r="BI112" i="2"/>
  <c r="BH113" i="2"/>
  <c r="BI113" i="2"/>
  <c r="BH114" i="2"/>
  <c r="BI114" i="2"/>
  <c r="BH115" i="2"/>
  <c r="BI115" i="2"/>
  <c r="BH116" i="2"/>
  <c r="BI116" i="2"/>
  <c r="BH117" i="2"/>
  <c r="BI117" i="2"/>
  <c r="BH118" i="2"/>
  <c r="BI118" i="2"/>
  <c r="BH119" i="2"/>
  <c r="BI119" i="2"/>
  <c r="BH120" i="2"/>
  <c r="BI120" i="2"/>
  <c r="BH121" i="2"/>
  <c r="BI121" i="2"/>
  <c r="BH122" i="2"/>
  <c r="BI122" i="2"/>
  <c r="BH123" i="2"/>
  <c r="BI123" i="2"/>
  <c r="BH124" i="2"/>
  <c r="BI124" i="2"/>
  <c r="BH125" i="2"/>
  <c r="BI125" i="2"/>
  <c r="BH126" i="2"/>
  <c r="BI126" i="2"/>
  <c r="BH127" i="2"/>
  <c r="BI127" i="2"/>
  <c r="BH128" i="2"/>
  <c r="BI128" i="2"/>
  <c r="BH129" i="2"/>
  <c r="BI129" i="2"/>
  <c r="BH130" i="2"/>
  <c r="BI130" i="2"/>
  <c r="BH131" i="2"/>
  <c r="BI131" i="2"/>
  <c r="BH132" i="2"/>
  <c r="BI132" i="2"/>
  <c r="BH133" i="2"/>
  <c r="BI133" i="2"/>
  <c r="BH134" i="2"/>
  <c r="BI134" i="2"/>
  <c r="BH135" i="2"/>
  <c r="BI135" i="2"/>
  <c r="BH136" i="2"/>
  <c r="BI136" i="2"/>
  <c r="BH137" i="2"/>
  <c r="BI137" i="2"/>
  <c r="BH138" i="2"/>
  <c r="BI138" i="2"/>
  <c r="BH139" i="2"/>
  <c r="BI139" i="2"/>
  <c r="BH140" i="2"/>
  <c r="BI140" i="2"/>
  <c r="BH141" i="2"/>
  <c r="BI141" i="2"/>
  <c r="BH142" i="2"/>
  <c r="BI142" i="2"/>
  <c r="BH143" i="2"/>
  <c r="BI143" i="2"/>
  <c r="BH144" i="2"/>
  <c r="BI144" i="2"/>
  <c r="BH145" i="2"/>
  <c r="BI145" i="2"/>
  <c r="BH146" i="2"/>
  <c r="BI146" i="2"/>
  <c r="BH147" i="2"/>
  <c r="BI147" i="2"/>
  <c r="BH148" i="2"/>
  <c r="BI148" i="2"/>
  <c r="BH149" i="2"/>
  <c r="BI149" i="2"/>
  <c r="BH150" i="2"/>
  <c r="BI150" i="2"/>
  <c r="BH151" i="2"/>
  <c r="BI151" i="2"/>
  <c r="BH152" i="2"/>
  <c r="BI152" i="2"/>
  <c r="BH153" i="2"/>
  <c r="BI153" i="2"/>
  <c r="BH154" i="2"/>
  <c r="BI154" i="2"/>
  <c r="BH155" i="2"/>
  <c r="BI155" i="2"/>
  <c r="BH156" i="2"/>
  <c r="BI156" i="2"/>
  <c r="BH157" i="2"/>
  <c r="BI157" i="2"/>
  <c r="BH158" i="2"/>
  <c r="BI158" i="2"/>
  <c r="BH159" i="2"/>
  <c r="BI159" i="2"/>
  <c r="BH160" i="2"/>
  <c r="BI160" i="2"/>
  <c r="BH161" i="2"/>
  <c r="BI161" i="2"/>
  <c r="BH162" i="2"/>
  <c r="BI162" i="2"/>
  <c r="BH163" i="2"/>
  <c r="BI163" i="2"/>
  <c r="BH164" i="2"/>
  <c r="BI164" i="2"/>
  <c r="BH165" i="2"/>
  <c r="BI165" i="2"/>
  <c r="BH166" i="2"/>
  <c r="BI166" i="2"/>
  <c r="BH167" i="2"/>
  <c r="BI167" i="2"/>
  <c r="BH168" i="2"/>
  <c r="BI168" i="2"/>
  <c r="BH169" i="2"/>
  <c r="BI169" i="2"/>
  <c r="BH170" i="2"/>
  <c r="BI170" i="2"/>
  <c r="BH171" i="2"/>
  <c r="BI171" i="2"/>
  <c r="BH172" i="2"/>
  <c r="BI172" i="2"/>
  <c r="BH173" i="2"/>
  <c r="BI173" i="2"/>
  <c r="BH174" i="2"/>
  <c r="BI174" i="2"/>
  <c r="BH175" i="2"/>
  <c r="BI175" i="2"/>
  <c r="BH176" i="2"/>
  <c r="BI176" i="2"/>
  <c r="BH177" i="2"/>
  <c r="BI177" i="2"/>
  <c r="BH178" i="2"/>
  <c r="BI178" i="2"/>
  <c r="BH179" i="2"/>
  <c r="BI179" i="2"/>
  <c r="BH180" i="2"/>
  <c r="BI180" i="2"/>
  <c r="BH181" i="2"/>
  <c r="BI181" i="2"/>
  <c r="BH182" i="2"/>
  <c r="BI182" i="2"/>
  <c r="BH183" i="2"/>
  <c r="BI183" i="2"/>
  <c r="BH184" i="2"/>
  <c r="BI184" i="2"/>
  <c r="BH185" i="2"/>
  <c r="BI185" i="2"/>
  <c r="BH186" i="2"/>
  <c r="BI186" i="2"/>
  <c r="BH187" i="2"/>
  <c r="BI187" i="2"/>
  <c r="BH188" i="2"/>
  <c r="BI188" i="2"/>
  <c r="BH189" i="2"/>
  <c r="BI189" i="2"/>
  <c r="BH190" i="2"/>
  <c r="BI190" i="2"/>
  <c r="BH191" i="2"/>
  <c r="BI191" i="2"/>
  <c r="BH192" i="2"/>
  <c r="BI192" i="2"/>
  <c r="BH193" i="2"/>
  <c r="BI193" i="2"/>
  <c r="BH194" i="2"/>
  <c r="BI194" i="2"/>
  <c r="BH195" i="2"/>
  <c r="BI195" i="2"/>
  <c r="BH196" i="2"/>
  <c r="BI196" i="2"/>
  <c r="BH197" i="2"/>
  <c r="BI197" i="2"/>
  <c r="BH198" i="2"/>
  <c r="BI198" i="2"/>
  <c r="BH199" i="2"/>
  <c r="BI199" i="2"/>
  <c r="BH200" i="2"/>
  <c r="BI200" i="2"/>
  <c r="BH201" i="2"/>
  <c r="BI201" i="2"/>
  <c r="BH202" i="2"/>
  <c r="BI202" i="2"/>
  <c r="BH203" i="2"/>
  <c r="BI203" i="2"/>
  <c r="BH204" i="2"/>
  <c r="BI204" i="2"/>
  <c r="BH205" i="2"/>
  <c r="BI205" i="2"/>
  <c r="BH206" i="2"/>
  <c r="BI206" i="2"/>
  <c r="BH207" i="2"/>
  <c r="BI207" i="2"/>
  <c r="BH208" i="2"/>
  <c r="BI208" i="2"/>
  <c r="BH209" i="2"/>
  <c r="BI209" i="2"/>
  <c r="BH210" i="2"/>
  <c r="BI210" i="2"/>
  <c r="BH211" i="2"/>
  <c r="BI211" i="2"/>
  <c r="BH212" i="2"/>
  <c r="BI212" i="2"/>
  <c r="BH213" i="2"/>
  <c r="BI213" i="2"/>
  <c r="BH214" i="2"/>
  <c r="BI214" i="2"/>
  <c r="BH215" i="2"/>
  <c r="BI215" i="2"/>
  <c r="BH216" i="2"/>
  <c r="BI216" i="2"/>
  <c r="BH217" i="2"/>
  <c r="BI217" i="2"/>
  <c r="BH218" i="2"/>
  <c r="BI218" i="2"/>
  <c r="BH219" i="2"/>
  <c r="BI219" i="2"/>
  <c r="BH220" i="2"/>
  <c r="BI220" i="2"/>
  <c r="BH221" i="2"/>
  <c r="BI221" i="2"/>
  <c r="BH222" i="2"/>
  <c r="BI222" i="2"/>
  <c r="BH223" i="2"/>
  <c r="BI223" i="2"/>
  <c r="BH224" i="2"/>
  <c r="BI224" i="2"/>
  <c r="BH225" i="2"/>
  <c r="BI225" i="2"/>
  <c r="BH226" i="2"/>
  <c r="BI226" i="2"/>
  <c r="BH227" i="2"/>
  <c r="BI227" i="2"/>
  <c r="BH228" i="2"/>
  <c r="BI228" i="2"/>
  <c r="BH229" i="2"/>
  <c r="BI229" i="2"/>
  <c r="BH230" i="2"/>
  <c r="BI230" i="2"/>
  <c r="BH231" i="2"/>
  <c r="BI231" i="2"/>
  <c r="BH232" i="2"/>
  <c r="BI232" i="2"/>
  <c r="BH233" i="2"/>
  <c r="BI233" i="2"/>
  <c r="BH234" i="2"/>
  <c r="BI234" i="2"/>
  <c r="BH235" i="2"/>
  <c r="BI235" i="2"/>
  <c r="BH236" i="2"/>
  <c r="BI236" i="2"/>
  <c r="BH237" i="2"/>
  <c r="BI237" i="2"/>
  <c r="BH238" i="2"/>
  <c r="BI238" i="2"/>
  <c r="BH239" i="2"/>
  <c r="BI239" i="2"/>
  <c r="BH240" i="2"/>
  <c r="BI240" i="2"/>
  <c r="BH241" i="2"/>
  <c r="BI241" i="2"/>
  <c r="BH242" i="2"/>
  <c r="BI242" i="2"/>
  <c r="BH243" i="2"/>
  <c r="BI243" i="2"/>
  <c r="BH244" i="2"/>
  <c r="BI244" i="2"/>
  <c r="BH245" i="2"/>
  <c r="BI245" i="2"/>
  <c r="BH246" i="2"/>
  <c r="BI246" i="2"/>
  <c r="BH247" i="2"/>
  <c r="BI247" i="2"/>
  <c r="BH248" i="2"/>
  <c r="BI248" i="2"/>
  <c r="BH249" i="2"/>
  <c r="BI249" i="2"/>
  <c r="BH250" i="2"/>
  <c r="BI250" i="2"/>
  <c r="BH251" i="2"/>
  <c r="BI251" i="2"/>
  <c r="BH252" i="2"/>
  <c r="BI252" i="2"/>
  <c r="BH253" i="2"/>
  <c r="BI253" i="2"/>
  <c r="BH254" i="2"/>
  <c r="BI254" i="2"/>
  <c r="BH255" i="2"/>
  <c r="BI255" i="2"/>
  <c r="BH256" i="2"/>
  <c r="BI256" i="2"/>
  <c r="BH257" i="2"/>
  <c r="BI257" i="2"/>
  <c r="BH258" i="2"/>
  <c r="BI258" i="2"/>
  <c r="BH259" i="2"/>
  <c r="BI259" i="2"/>
  <c r="BH260" i="2"/>
  <c r="BI260" i="2"/>
  <c r="BH261" i="2"/>
  <c r="BI261" i="2"/>
  <c r="BH262" i="2"/>
  <c r="BI262" i="2"/>
  <c r="BH263" i="2"/>
  <c r="BI263" i="2"/>
  <c r="BH264" i="2"/>
  <c r="BI264" i="2"/>
  <c r="BH265" i="2"/>
  <c r="BI265" i="2"/>
  <c r="BH266" i="2"/>
  <c r="BI266" i="2"/>
  <c r="BH267" i="2"/>
  <c r="BI267" i="2"/>
  <c r="BH268" i="2"/>
  <c r="BI268" i="2"/>
  <c r="BH269" i="2"/>
  <c r="BI269" i="2"/>
  <c r="BH270" i="2"/>
  <c r="BI270" i="2"/>
  <c r="BH271" i="2"/>
  <c r="BI271" i="2"/>
  <c r="BH272" i="2"/>
  <c r="BI272" i="2"/>
  <c r="BH273" i="2"/>
  <c r="BI273" i="2"/>
  <c r="BH274" i="2"/>
  <c r="BI274" i="2"/>
  <c r="BH275" i="2"/>
  <c r="BI275" i="2"/>
  <c r="BH276" i="2"/>
  <c r="BI276" i="2"/>
  <c r="BH277" i="2"/>
  <c r="BI277" i="2"/>
  <c r="BH278" i="2"/>
  <c r="BI278" i="2"/>
  <c r="BH279" i="2"/>
  <c r="BI279" i="2"/>
  <c r="BH280" i="2"/>
  <c r="BI280" i="2"/>
  <c r="BH281" i="2"/>
  <c r="BI281" i="2"/>
  <c r="BH282" i="2"/>
  <c r="BI282" i="2"/>
  <c r="BH283" i="2"/>
  <c r="BI283" i="2"/>
  <c r="BH284" i="2"/>
  <c r="BI284" i="2"/>
  <c r="BH285" i="2"/>
  <c r="BI285" i="2"/>
  <c r="BH286" i="2"/>
  <c r="BI286" i="2"/>
  <c r="BH287" i="2"/>
  <c r="BI287" i="2"/>
  <c r="BH288" i="2"/>
  <c r="BI288" i="2"/>
  <c r="BH289" i="2"/>
  <c r="BI289" i="2"/>
  <c r="BH290" i="2"/>
  <c r="BI290" i="2"/>
  <c r="BH291" i="2"/>
  <c r="BI291" i="2"/>
  <c r="BH292" i="2"/>
  <c r="BI292" i="2"/>
  <c r="BH293" i="2"/>
  <c r="BI293" i="2"/>
  <c r="BH294" i="2"/>
  <c r="BI294" i="2"/>
  <c r="BH295" i="2"/>
  <c r="BI295" i="2"/>
  <c r="BH296" i="2"/>
  <c r="BI296" i="2"/>
  <c r="BH297" i="2"/>
  <c r="BI297" i="2"/>
  <c r="BH298" i="2"/>
  <c r="BI298" i="2"/>
  <c r="BH299" i="2"/>
  <c r="BI299" i="2"/>
  <c r="BH300" i="2"/>
  <c r="BI300" i="2"/>
  <c r="B14" i="6" a="1"/>
  <c r="B14" i="6"/>
  <c r="BF9" i="2"/>
  <c r="BG9" i="2"/>
  <c r="BF10" i="2"/>
  <c r="BG10" i="2"/>
  <c r="BF11" i="2"/>
  <c r="BG11" i="2"/>
  <c r="BF12" i="2"/>
  <c r="BG12" i="2"/>
  <c r="BF13" i="2"/>
  <c r="BG13" i="2"/>
  <c r="BF14" i="2"/>
  <c r="BG14" i="2"/>
  <c r="BF15" i="2"/>
  <c r="BG15" i="2"/>
  <c r="BF16" i="2"/>
  <c r="BG16" i="2"/>
  <c r="BF17" i="2"/>
  <c r="BG17" i="2"/>
  <c r="BF18" i="2"/>
  <c r="BG18" i="2"/>
  <c r="BF19" i="2"/>
  <c r="BG19" i="2"/>
  <c r="BF20" i="2"/>
  <c r="BG20" i="2"/>
  <c r="BF21" i="2"/>
  <c r="BG21" i="2"/>
  <c r="BF22" i="2"/>
  <c r="BG22" i="2"/>
  <c r="BF23" i="2"/>
  <c r="BG23" i="2"/>
  <c r="BF24" i="2"/>
  <c r="BG24" i="2"/>
  <c r="BF25" i="2"/>
  <c r="BG25" i="2"/>
  <c r="BF26" i="2"/>
  <c r="BG26" i="2"/>
  <c r="BF27" i="2"/>
  <c r="BG27" i="2"/>
  <c r="BF28" i="2"/>
  <c r="BG28" i="2"/>
  <c r="BF29" i="2"/>
  <c r="BG29" i="2"/>
  <c r="BF30" i="2"/>
  <c r="BG30" i="2"/>
  <c r="BF31" i="2"/>
  <c r="BG31" i="2"/>
  <c r="BF32" i="2"/>
  <c r="BG32" i="2"/>
  <c r="BF33" i="2"/>
  <c r="BG33" i="2"/>
  <c r="BF34" i="2"/>
  <c r="BG34" i="2"/>
  <c r="BF35" i="2"/>
  <c r="BG35" i="2"/>
  <c r="BF36" i="2"/>
  <c r="BG36" i="2"/>
  <c r="BF37" i="2"/>
  <c r="BG37" i="2"/>
  <c r="BF38" i="2"/>
  <c r="BG38" i="2"/>
  <c r="BF39" i="2"/>
  <c r="BG39" i="2"/>
  <c r="BF40" i="2"/>
  <c r="BG40" i="2"/>
  <c r="BF41" i="2"/>
  <c r="BG41" i="2"/>
  <c r="BF42" i="2"/>
  <c r="BG42" i="2"/>
  <c r="BF43" i="2"/>
  <c r="BG43" i="2"/>
  <c r="BF44" i="2"/>
  <c r="BG44" i="2"/>
  <c r="BF45" i="2"/>
  <c r="BG45" i="2"/>
  <c r="BF46" i="2"/>
  <c r="BG46" i="2"/>
  <c r="BF47" i="2"/>
  <c r="BG47" i="2"/>
  <c r="BF48" i="2"/>
  <c r="BG48" i="2"/>
  <c r="BF49" i="2"/>
  <c r="BG49" i="2"/>
  <c r="BF50" i="2"/>
  <c r="BG50" i="2"/>
  <c r="BF51" i="2"/>
  <c r="BG51" i="2"/>
  <c r="BF52" i="2"/>
  <c r="BG52" i="2"/>
  <c r="BF53" i="2"/>
  <c r="BG53" i="2"/>
  <c r="BF54" i="2"/>
  <c r="BG54" i="2"/>
  <c r="BF55" i="2"/>
  <c r="BG55" i="2"/>
  <c r="BF56" i="2"/>
  <c r="BG56" i="2"/>
  <c r="BF57" i="2"/>
  <c r="BG57" i="2"/>
  <c r="BF58" i="2"/>
  <c r="BG58" i="2"/>
  <c r="BF59" i="2"/>
  <c r="BG59" i="2"/>
  <c r="BF60" i="2"/>
  <c r="BG60" i="2"/>
  <c r="BF61" i="2"/>
  <c r="BG61" i="2"/>
  <c r="BF62" i="2"/>
  <c r="BG62" i="2"/>
  <c r="BF63" i="2"/>
  <c r="BG63" i="2"/>
  <c r="BF64" i="2"/>
  <c r="BG64" i="2"/>
  <c r="BF65" i="2"/>
  <c r="BG65" i="2"/>
  <c r="BF66" i="2"/>
  <c r="BG66" i="2"/>
  <c r="BF67" i="2"/>
  <c r="BG67" i="2"/>
  <c r="BF68" i="2"/>
  <c r="BG68" i="2"/>
  <c r="BF69" i="2"/>
  <c r="BG69" i="2"/>
  <c r="BF70" i="2"/>
  <c r="BG70" i="2"/>
  <c r="BF71" i="2"/>
  <c r="BG71" i="2"/>
  <c r="BF72" i="2"/>
  <c r="BG72" i="2"/>
  <c r="BF73" i="2"/>
  <c r="BG73" i="2"/>
  <c r="BF74" i="2"/>
  <c r="BG74" i="2"/>
  <c r="BF75" i="2"/>
  <c r="BG75" i="2"/>
  <c r="BF76" i="2"/>
  <c r="BG76" i="2"/>
  <c r="BF77" i="2"/>
  <c r="BG77" i="2"/>
  <c r="BF78" i="2"/>
  <c r="BG78" i="2"/>
  <c r="BF79" i="2"/>
  <c r="BG79" i="2"/>
  <c r="BF80" i="2"/>
  <c r="BG80" i="2"/>
  <c r="BF81" i="2"/>
  <c r="BG81" i="2"/>
  <c r="BF82" i="2"/>
  <c r="BG82" i="2"/>
  <c r="BF83" i="2"/>
  <c r="BG83" i="2"/>
  <c r="BF84" i="2"/>
  <c r="BG84" i="2"/>
  <c r="BF85" i="2"/>
  <c r="BG85" i="2"/>
  <c r="BF86" i="2"/>
  <c r="BG86" i="2"/>
  <c r="BF87" i="2"/>
  <c r="BG87" i="2"/>
  <c r="BF88" i="2"/>
  <c r="BG88" i="2"/>
  <c r="BF89" i="2"/>
  <c r="BG89" i="2"/>
  <c r="BF90" i="2"/>
  <c r="BG90" i="2"/>
  <c r="BF91" i="2"/>
  <c r="BG91" i="2"/>
  <c r="BF92" i="2"/>
  <c r="BG92" i="2"/>
  <c r="BF93" i="2"/>
  <c r="BG93" i="2"/>
  <c r="BF94" i="2"/>
  <c r="BG94" i="2"/>
  <c r="BF95" i="2"/>
  <c r="BG95" i="2"/>
  <c r="BF96" i="2"/>
  <c r="BG96" i="2"/>
  <c r="BF97" i="2"/>
  <c r="BG97" i="2"/>
  <c r="BF98" i="2"/>
  <c r="BG98" i="2"/>
  <c r="BF99" i="2"/>
  <c r="BG99" i="2"/>
  <c r="BF100" i="2"/>
  <c r="BG100" i="2"/>
  <c r="BF101" i="2"/>
  <c r="BG101" i="2"/>
  <c r="BF102" i="2"/>
  <c r="BG102" i="2"/>
  <c r="BF103" i="2"/>
  <c r="BG103" i="2"/>
  <c r="BF104" i="2"/>
  <c r="BG104" i="2"/>
  <c r="BF105" i="2"/>
  <c r="BG105" i="2"/>
  <c r="BF106" i="2"/>
  <c r="BG106" i="2"/>
  <c r="BF107" i="2"/>
  <c r="BG107" i="2"/>
  <c r="BF108" i="2"/>
  <c r="BG108" i="2"/>
  <c r="BF109" i="2"/>
  <c r="BG109" i="2"/>
  <c r="BF110" i="2"/>
  <c r="BG110" i="2"/>
  <c r="BF111" i="2"/>
  <c r="BG111" i="2"/>
  <c r="BF112" i="2"/>
  <c r="BG112" i="2"/>
  <c r="BF113" i="2"/>
  <c r="BG113" i="2"/>
  <c r="BF114" i="2"/>
  <c r="BG114" i="2"/>
  <c r="BF115" i="2"/>
  <c r="BG115" i="2"/>
  <c r="BF116" i="2"/>
  <c r="BG116" i="2"/>
  <c r="BF117" i="2"/>
  <c r="BG117" i="2"/>
  <c r="BF118" i="2"/>
  <c r="BG118" i="2"/>
  <c r="BF119" i="2"/>
  <c r="BG119" i="2"/>
  <c r="BF120" i="2"/>
  <c r="BG120" i="2"/>
  <c r="BF121" i="2"/>
  <c r="BG121" i="2"/>
  <c r="BF122" i="2"/>
  <c r="BG122" i="2"/>
  <c r="BF123" i="2"/>
  <c r="BG123" i="2"/>
  <c r="BF124" i="2"/>
  <c r="BG124" i="2"/>
  <c r="BF125" i="2"/>
  <c r="BG125" i="2"/>
  <c r="BF126" i="2"/>
  <c r="BG126" i="2"/>
  <c r="BF127" i="2"/>
  <c r="BG127" i="2"/>
  <c r="BF128" i="2"/>
  <c r="BG128" i="2"/>
  <c r="BF129" i="2"/>
  <c r="BG129" i="2"/>
  <c r="BF130" i="2"/>
  <c r="BG130" i="2"/>
  <c r="BF131" i="2"/>
  <c r="BG131" i="2"/>
  <c r="BF132" i="2"/>
  <c r="BG132" i="2"/>
  <c r="BF133" i="2"/>
  <c r="BG133" i="2"/>
  <c r="BF134" i="2"/>
  <c r="BG134" i="2"/>
  <c r="BF135" i="2"/>
  <c r="BG135" i="2"/>
  <c r="BF136" i="2"/>
  <c r="BG136" i="2"/>
  <c r="BF137" i="2"/>
  <c r="BG137" i="2"/>
  <c r="BF138" i="2"/>
  <c r="BG138" i="2"/>
  <c r="BF139" i="2"/>
  <c r="BG139" i="2"/>
  <c r="BF140" i="2"/>
  <c r="BG140" i="2"/>
  <c r="BF141" i="2"/>
  <c r="BG141" i="2"/>
  <c r="BF142" i="2"/>
  <c r="BG142" i="2"/>
  <c r="BF143" i="2"/>
  <c r="BG143" i="2"/>
  <c r="BF144" i="2"/>
  <c r="BG144" i="2"/>
  <c r="BF145" i="2"/>
  <c r="BG145" i="2"/>
  <c r="BF146" i="2"/>
  <c r="BG146" i="2"/>
  <c r="BF147" i="2"/>
  <c r="BG147" i="2"/>
  <c r="BF148" i="2"/>
  <c r="BG148" i="2"/>
  <c r="BF149" i="2"/>
  <c r="BG149" i="2"/>
  <c r="BF150" i="2"/>
  <c r="BG150" i="2"/>
  <c r="BF151" i="2"/>
  <c r="BG151" i="2"/>
  <c r="BF152" i="2"/>
  <c r="BG152" i="2"/>
  <c r="BF153" i="2"/>
  <c r="BG153" i="2"/>
  <c r="BF154" i="2"/>
  <c r="BG154" i="2"/>
  <c r="BF155" i="2"/>
  <c r="BG155" i="2"/>
  <c r="BF156" i="2"/>
  <c r="BG156" i="2"/>
  <c r="BF157" i="2"/>
  <c r="BG157" i="2"/>
  <c r="BF158" i="2"/>
  <c r="BG158" i="2"/>
  <c r="BF159" i="2"/>
  <c r="BG159" i="2"/>
  <c r="BF160" i="2"/>
  <c r="BG160" i="2"/>
  <c r="BF161" i="2"/>
  <c r="BG161" i="2"/>
  <c r="BF162" i="2"/>
  <c r="BG162" i="2"/>
  <c r="BF163" i="2"/>
  <c r="BG163" i="2"/>
  <c r="BF164" i="2"/>
  <c r="BG164" i="2"/>
  <c r="BF165" i="2"/>
  <c r="BG165" i="2"/>
  <c r="BF166" i="2"/>
  <c r="BG166" i="2"/>
  <c r="BF167" i="2"/>
  <c r="BG167" i="2"/>
  <c r="BF168" i="2"/>
  <c r="BG168" i="2"/>
  <c r="BF169" i="2"/>
  <c r="BG169" i="2"/>
  <c r="BF170" i="2"/>
  <c r="BG170" i="2"/>
  <c r="BF171" i="2"/>
  <c r="BG171" i="2"/>
  <c r="BF172" i="2"/>
  <c r="BG172" i="2"/>
  <c r="BF173" i="2"/>
  <c r="BG173" i="2"/>
  <c r="BF174" i="2"/>
  <c r="BG174" i="2"/>
  <c r="BF175" i="2"/>
  <c r="BG175" i="2"/>
  <c r="BF176" i="2"/>
  <c r="BG176" i="2"/>
  <c r="BF177" i="2"/>
  <c r="BG177" i="2"/>
  <c r="BF178" i="2"/>
  <c r="BG178" i="2"/>
  <c r="BF179" i="2"/>
  <c r="BG179" i="2"/>
  <c r="BF180" i="2"/>
  <c r="BG180" i="2"/>
  <c r="BF181" i="2"/>
  <c r="BG181" i="2"/>
  <c r="BF182" i="2"/>
  <c r="BG182" i="2"/>
  <c r="BF183" i="2"/>
  <c r="BG183" i="2"/>
  <c r="BF184" i="2"/>
  <c r="BG184" i="2"/>
  <c r="BF185" i="2"/>
  <c r="BG185" i="2"/>
  <c r="BF186" i="2"/>
  <c r="BG186" i="2"/>
  <c r="BF187" i="2"/>
  <c r="BG187" i="2"/>
  <c r="BF188" i="2"/>
  <c r="BG188" i="2"/>
  <c r="BF189" i="2"/>
  <c r="BG189" i="2"/>
  <c r="BF190" i="2"/>
  <c r="BG190" i="2"/>
  <c r="BF191" i="2"/>
  <c r="BG191" i="2"/>
  <c r="BF192" i="2"/>
  <c r="BG192" i="2"/>
  <c r="BF193" i="2"/>
  <c r="BG193" i="2"/>
  <c r="BF194" i="2"/>
  <c r="BG194" i="2"/>
  <c r="BF195" i="2"/>
  <c r="BG195" i="2"/>
  <c r="BF196" i="2"/>
  <c r="BG196" i="2"/>
  <c r="BF197" i="2"/>
  <c r="BG197" i="2"/>
  <c r="BF198" i="2"/>
  <c r="BG198" i="2"/>
  <c r="BF199" i="2"/>
  <c r="BG199" i="2"/>
  <c r="BF200" i="2"/>
  <c r="BG200" i="2"/>
  <c r="BF201" i="2"/>
  <c r="BG201" i="2"/>
  <c r="BF202" i="2"/>
  <c r="BG202" i="2"/>
  <c r="BF203" i="2"/>
  <c r="BG203" i="2"/>
  <c r="BF204" i="2"/>
  <c r="BG204" i="2"/>
  <c r="BF205" i="2"/>
  <c r="BG205" i="2"/>
  <c r="BF206" i="2"/>
  <c r="BG206" i="2"/>
  <c r="BF207" i="2"/>
  <c r="BG207" i="2"/>
  <c r="BF208" i="2"/>
  <c r="BG208" i="2"/>
  <c r="BF209" i="2"/>
  <c r="BG209" i="2"/>
  <c r="BF210" i="2"/>
  <c r="BG210" i="2"/>
  <c r="BF211" i="2"/>
  <c r="BG211" i="2"/>
  <c r="BF212" i="2"/>
  <c r="BG212" i="2"/>
  <c r="BF213" i="2"/>
  <c r="BG213" i="2"/>
  <c r="BF214" i="2"/>
  <c r="BG214" i="2"/>
  <c r="BF215" i="2"/>
  <c r="BG215" i="2"/>
  <c r="BF216" i="2"/>
  <c r="BG216" i="2"/>
  <c r="BF217" i="2"/>
  <c r="BG217" i="2"/>
  <c r="BF218" i="2"/>
  <c r="BG218" i="2"/>
  <c r="BF219" i="2"/>
  <c r="BG219" i="2"/>
  <c r="BF220" i="2"/>
  <c r="BG220" i="2"/>
  <c r="BF221" i="2"/>
  <c r="BG221" i="2"/>
  <c r="BF222" i="2"/>
  <c r="BG222" i="2"/>
  <c r="BF223" i="2"/>
  <c r="BG223" i="2"/>
  <c r="BF224" i="2"/>
  <c r="BG224" i="2"/>
  <c r="BF225" i="2"/>
  <c r="BG225" i="2"/>
  <c r="BF226" i="2"/>
  <c r="BG226" i="2"/>
  <c r="BF227" i="2"/>
  <c r="BG227" i="2"/>
  <c r="BF228" i="2"/>
  <c r="BG228" i="2"/>
  <c r="BF229" i="2"/>
  <c r="BG229" i="2"/>
  <c r="BF230" i="2"/>
  <c r="BG230" i="2"/>
  <c r="BF231" i="2"/>
  <c r="BG231" i="2"/>
  <c r="BF232" i="2"/>
  <c r="BG232" i="2"/>
  <c r="BF233" i="2"/>
  <c r="BG233" i="2"/>
  <c r="BF234" i="2"/>
  <c r="BG234" i="2"/>
  <c r="BF235" i="2"/>
  <c r="BG235" i="2"/>
  <c r="BF236" i="2"/>
  <c r="BG236" i="2"/>
  <c r="BF237" i="2"/>
  <c r="BG237" i="2"/>
  <c r="BF238" i="2"/>
  <c r="BG238" i="2"/>
  <c r="BF239" i="2"/>
  <c r="BG239" i="2"/>
  <c r="BF240" i="2"/>
  <c r="BG240" i="2"/>
  <c r="BF241" i="2"/>
  <c r="BG241" i="2"/>
  <c r="BF242" i="2"/>
  <c r="BG242" i="2"/>
  <c r="BF243" i="2"/>
  <c r="BG243" i="2"/>
  <c r="BF244" i="2"/>
  <c r="BG244" i="2"/>
  <c r="BF245" i="2"/>
  <c r="BG245" i="2"/>
  <c r="BF246" i="2"/>
  <c r="BG246" i="2"/>
  <c r="BF247" i="2"/>
  <c r="BG247" i="2"/>
  <c r="BF248" i="2"/>
  <c r="BG248" i="2"/>
  <c r="BF249" i="2"/>
  <c r="BG249" i="2"/>
  <c r="BF250" i="2"/>
  <c r="BG250" i="2"/>
  <c r="BF251" i="2"/>
  <c r="BG251" i="2"/>
  <c r="BF252" i="2"/>
  <c r="BG252" i="2"/>
  <c r="BF253" i="2"/>
  <c r="BG253" i="2"/>
  <c r="BF254" i="2"/>
  <c r="BG254" i="2"/>
  <c r="BF255" i="2"/>
  <c r="BG255" i="2"/>
  <c r="BF256" i="2"/>
  <c r="BG256" i="2"/>
  <c r="BF257" i="2"/>
  <c r="BG257" i="2"/>
  <c r="BF258" i="2"/>
  <c r="BG258" i="2"/>
  <c r="BF259" i="2"/>
  <c r="BG259" i="2"/>
  <c r="BF260" i="2"/>
  <c r="BG260" i="2"/>
  <c r="BF261" i="2"/>
  <c r="BG261" i="2"/>
  <c r="BF262" i="2"/>
  <c r="BG262" i="2"/>
  <c r="BF263" i="2"/>
  <c r="BG263" i="2"/>
  <c r="BF264" i="2"/>
  <c r="BG264" i="2"/>
  <c r="BF265" i="2"/>
  <c r="BG265" i="2"/>
  <c r="BF266" i="2"/>
  <c r="BG266" i="2"/>
  <c r="BF267" i="2"/>
  <c r="BG267" i="2"/>
  <c r="BF268" i="2"/>
  <c r="BG268" i="2"/>
  <c r="BF269" i="2"/>
  <c r="BG269" i="2"/>
  <c r="BF270" i="2"/>
  <c r="BG270" i="2"/>
  <c r="BF271" i="2"/>
  <c r="BG271" i="2"/>
  <c r="BF272" i="2"/>
  <c r="BG272" i="2"/>
  <c r="BF273" i="2"/>
  <c r="BG273" i="2"/>
  <c r="BF274" i="2"/>
  <c r="BG274" i="2"/>
  <c r="BF275" i="2"/>
  <c r="BG275" i="2"/>
  <c r="BF276" i="2"/>
  <c r="BG276" i="2"/>
  <c r="BF277" i="2"/>
  <c r="BG277" i="2"/>
  <c r="BF278" i="2"/>
  <c r="BG278" i="2"/>
  <c r="BF279" i="2"/>
  <c r="BG279" i="2"/>
  <c r="BF280" i="2"/>
  <c r="BG280" i="2"/>
  <c r="BF281" i="2"/>
  <c r="BG281" i="2"/>
  <c r="BF282" i="2"/>
  <c r="BG282" i="2"/>
  <c r="BF283" i="2"/>
  <c r="BG283" i="2"/>
  <c r="BF284" i="2"/>
  <c r="BG284" i="2"/>
  <c r="BF285" i="2"/>
  <c r="BG285" i="2"/>
  <c r="BF286" i="2"/>
  <c r="BG286" i="2"/>
  <c r="BF287" i="2"/>
  <c r="BG287" i="2"/>
  <c r="BF288" i="2"/>
  <c r="BG288" i="2"/>
  <c r="BF289" i="2"/>
  <c r="BG289" i="2"/>
  <c r="BF290" i="2"/>
  <c r="BG290" i="2"/>
  <c r="BF291" i="2"/>
  <c r="BG291" i="2"/>
  <c r="BF292" i="2"/>
  <c r="BG292" i="2"/>
  <c r="BF293" i="2"/>
  <c r="BG293" i="2"/>
  <c r="BF294" i="2"/>
  <c r="BG294" i="2"/>
  <c r="BF295" i="2"/>
  <c r="BG295" i="2"/>
  <c r="BF296" i="2"/>
  <c r="BG296" i="2"/>
  <c r="BF297" i="2"/>
  <c r="BG297" i="2"/>
  <c r="BF298" i="2"/>
  <c r="BG298" i="2"/>
  <c r="BF299" i="2"/>
  <c r="BG299" i="2"/>
  <c r="BF300" i="2"/>
  <c r="BG300" i="2"/>
  <c r="B13" i="6" a="1"/>
  <c r="B13" i="6"/>
  <c r="BD9" i="2"/>
  <c r="BE9" i="2"/>
  <c r="BD10" i="2"/>
  <c r="BE10" i="2"/>
  <c r="BD11" i="2"/>
  <c r="BE11" i="2"/>
  <c r="BD12" i="2"/>
  <c r="BE12" i="2"/>
  <c r="BD13" i="2"/>
  <c r="BE13" i="2"/>
  <c r="BD14" i="2"/>
  <c r="BE14" i="2"/>
  <c r="BD15" i="2"/>
  <c r="BE15" i="2"/>
  <c r="BD16" i="2"/>
  <c r="BE16" i="2"/>
  <c r="BD17" i="2"/>
  <c r="BE17" i="2"/>
  <c r="BD18" i="2"/>
  <c r="BE18" i="2"/>
  <c r="BD19" i="2"/>
  <c r="BE19" i="2"/>
  <c r="BD20" i="2"/>
  <c r="BE20" i="2"/>
  <c r="BD21" i="2"/>
  <c r="BE21" i="2"/>
  <c r="BD22" i="2"/>
  <c r="BE22" i="2"/>
  <c r="BD23" i="2"/>
  <c r="BE23" i="2"/>
  <c r="BD24" i="2"/>
  <c r="BE24" i="2"/>
  <c r="BD25" i="2"/>
  <c r="BE25" i="2"/>
  <c r="BD26" i="2"/>
  <c r="BE26" i="2"/>
  <c r="BD27" i="2"/>
  <c r="BE27" i="2"/>
  <c r="BD28" i="2"/>
  <c r="BE28" i="2"/>
  <c r="BD29" i="2"/>
  <c r="BE29" i="2"/>
  <c r="BD30" i="2"/>
  <c r="BE30" i="2"/>
  <c r="BD31" i="2"/>
  <c r="BE31" i="2"/>
  <c r="BD32" i="2"/>
  <c r="BE32" i="2"/>
  <c r="BD33" i="2"/>
  <c r="BE33" i="2"/>
  <c r="BD34" i="2"/>
  <c r="BE34" i="2"/>
  <c r="BD35" i="2"/>
  <c r="BE35" i="2"/>
  <c r="BD36" i="2"/>
  <c r="BE36" i="2"/>
  <c r="BD37" i="2"/>
  <c r="BE37" i="2"/>
  <c r="BD38" i="2"/>
  <c r="BE38" i="2"/>
  <c r="BD39" i="2"/>
  <c r="BE39" i="2"/>
  <c r="BD40" i="2"/>
  <c r="BE40" i="2"/>
  <c r="BD41" i="2"/>
  <c r="BE41" i="2"/>
  <c r="BD42" i="2"/>
  <c r="BE42" i="2"/>
  <c r="BD43" i="2"/>
  <c r="BE43" i="2"/>
  <c r="BD44" i="2"/>
  <c r="BE44" i="2"/>
  <c r="BD45" i="2"/>
  <c r="BE45" i="2"/>
  <c r="BD46" i="2"/>
  <c r="BE46" i="2"/>
  <c r="BD47" i="2"/>
  <c r="BE47" i="2"/>
  <c r="BD48" i="2"/>
  <c r="BE48" i="2"/>
  <c r="BD49" i="2"/>
  <c r="BE49" i="2"/>
  <c r="BD50" i="2"/>
  <c r="BE50" i="2"/>
  <c r="BD51" i="2"/>
  <c r="BE51" i="2"/>
  <c r="BD52" i="2"/>
  <c r="BE52" i="2"/>
  <c r="BD53" i="2"/>
  <c r="BE53" i="2"/>
  <c r="BD54" i="2"/>
  <c r="BE54" i="2"/>
  <c r="BD55" i="2"/>
  <c r="BE55" i="2"/>
  <c r="BD56" i="2"/>
  <c r="BE56" i="2"/>
  <c r="BD57" i="2"/>
  <c r="BE57" i="2"/>
  <c r="BD58" i="2"/>
  <c r="BE58" i="2"/>
  <c r="BD59" i="2"/>
  <c r="BE59" i="2"/>
  <c r="BD60" i="2"/>
  <c r="BE60" i="2"/>
  <c r="BD61" i="2"/>
  <c r="BE61" i="2"/>
  <c r="BD62" i="2"/>
  <c r="BE62" i="2"/>
  <c r="BD63" i="2"/>
  <c r="BE63" i="2"/>
  <c r="BD64" i="2"/>
  <c r="BE64" i="2"/>
  <c r="BD65" i="2"/>
  <c r="BE65" i="2"/>
  <c r="BD66" i="2"/>
  <c r="BE66" i="2"/>
  <c r="BD67" i="2"/>
  <c r="BE67" i="2"/>
  <c r="BD68" i="2"/>
  <c r="BE68" i="2"/>
  <c r="BD69" i="2"/>
  <c r="BE69" i="2"/>
  <c r="BD70" i="2"/>
  <c r="BE70" i="2"/>
  <c r="BD71" i="2"/>
  <c r="BE71" i="2"/>
  <c r="BD72" i="2"/>
  <c r="BE72" i="2"/>
  <c r="BD73" i="2"/>
  <c r="BE73" i="2"/>
  <c r="BD74" i="2"/>
  <c r="BE74" i="2"/>
  <c r="BD75" i="2"/>
  <c r="BE75" i="2"/>
  <c r="BD76" i="2"/>
  <c r="BE76" i="2"/>
  <c r="BD77" i="2"/>
  <c r="BE77" i="2"/>
  <c r="BD78" i="2"/>
  <c r="BE78" i="2"/>
  <c r="BD79" i="2"/>
  <c r="BE79" i="2"/>
  <c r="BD80" i="2"/>
  <c r="BE80" i="2"/>
  <c r="BD81" i="2"/>
  <c r="BE81" i="2"/>
  <c r="BD82" i="2"/>
  <c r="BE82" i="2"/>
  <c r="BD83" i="2"/>
  <c r="BE83" i="2"/>
  <c r="BD84" i="2"/>
  <c r="BE84" i="2"/>
  <c r="BD85" i="2"/>
  <c r="BE85" i="2"/>
  <c r="BD86" i="2"/>
  <c r="BE86" i="2"/>
  <c r="BD87" i="2"/>
  <c r="BE87" i="2"/>
  <c r="BD88" i="2"/>
  <c r="BE88" i="2"/>
  <c r="BD89" i="2"/>
  <c r="BE89" i="2"/>
  <c r="BD90" i="2"/>
  <c r="BE90" i="2"/>
  <c r="BD91" i="2"/>
  <c r="BE91" i="2"/>
  <c r="BD92" i="2"/>
  <c r="BE92" i="2"/>
  <c r="BD93" i="2"/>
  <c r="BE93" i="2"/>
  <c r="BD94" i="2"/>
  <c r="BE94" i="2"/>
  <c r="BD95" i="2"/>
  <c r="BE95" i="2"/>
  <c r="BD96" i="2"/>
  <c r="BE96" i="2"/>
  <c r="BD97" i="2"/>
  <c r="BE97" i="2"/>
  <c r="BD98" i="2"/>
  <c r="BE98" i="2"/>
  <c r="BD99" i="2"/>
  <c r="BE99" i="2"/>
  <c r="BD100" i="2"/>
  <c r="BE100" i="2"/>
  <c r="BD101" i="2"/>
  <c r="BE101" i="2"/>
  <c r="BD102" i="2"/>
  <c r="BE102" i="2"/>
  <c r="BD103" i="2"/>
  <c r="BE103" i="2"/>
  <c r="BD104" i="2"/>
  <c r="BE104" i="2"/>
  <c r="BD105" i="2"/>
  <c r="BE105" i="2"/>
  <c r="BD106" i="2"/>
  <c r="BE106" i="2"/>
  <c r="BD107" i="2"/>
  <c r="BE107" i="2"/>
  <c r="BD108" i="2"/>
  <c r="BE108" i="2"/>
  <c r="BD109" i="2"/>
  <c r="BE109" i="2"/>
  <c r="BD110" i="2"/>
  <c r="BE110" i="2"/>
  <c r="BD111" i="2"/>
  <c r="BE111" i="2"/>
  <c r="BD112" i="2"/>
  <c r="BE112" i="2"/>
  <c r="BD113" i="2"/>
  <c r="BE113" i="2"/>
  <c r="BD114" i="2"/>
  <c r="BE114" i="2"/>
  <c r="BD115" i="2"/>
  <c r="BE115" i="2"/>
  <c r="BD116" i="2"/>
  <c r="BE116" i="2"/>
  <c r="BD117" i="2"/>
  <c r="BE117" i="2"/>
  <c r="BD118" i="2"/>
  <c r="BE118" i="2"/>
  <c r="BD119" i="2"/>
  <c r="BE119" i="2"/>
  <c r="BD120" i="2"/>
  <c r="BE120" i="2"/>
  <c r="BD121" i="2"/>
  <c r="BE121" i="2"/>
  <c r="BD122" i="2"/>
  <c r="BE122" i="2"/>
  <c r="BD123" i="2"/>
  <c r="BE123" i="2"/>
  <c r="BD124" i="2"/>
  <c r="BE124" i="2"/>
  <c r="BD125" i="2"/>
  <c r="BE125" i="2"/>
  <c r="BD126" i="2"/>
  <c r="BE126" i="2"/>
  <c r="BD127" i="2"/>
  <c r="BE127" i="2"/>
  <c r="BD128" i="2"/>
  <c r="BE128" i="2"/>
  <c r="BD129" i="2"/>
  <c r="BE129" i="2"/>
  <c r="BD130" i="2"/>
  <c r="BE130" i="2"/>
  <c r="BD131" i="2"/>
  <c r="BE131" i="2"/>
  <c r="BD132" i="2"/>
  <c r="BE132" i="2"/>
  <c r="BD133" i="2"/>
  <c r="BE133" i="2"/>
  <c r="BD134" i="2"/>
  <c r="BE134" i="2"/>
  <c r="BD135" i="2"/>
  <c r="BE135" i="2"/>
  <c r="BD136" i="2"/>
  <c r="BE136" i="2"/>
  <c r="BD137" i="2"/>
  <c r="BE137" i="2"/>
  <c r="BD138" i="2"/>
  <c r="BE138" i="2"/>
  <c r="BD139" i="2"/>
  <c r="BE139" i="2"/>
  <c r="BD140" i="2"/>
  <c r="BE140" i="2"/>
  <c r="BD141" i="2"/>
  <c r="BE141" i="2"/>
  <c r="BD142" i="2"/>
  <c r="BE142" i="2"/>
  <c r="BD143" i="2"/>
  <c r="BE143" i="2"/>
  <c r="BD144" i="2"/>
  <c r="BE144" i="2"/>
  <c r="BD145" i="2"/>
  <c r="BE145" i="2"/>
  <c r="BD146" i="2"/>
  <c r="BE146" i="2"/>
  <c r="BD147" i="2"/>
  <c r="BE147" i="2"/>
  <c r="BD148" i="2"/>
  <c r="BE148" i="2"/>
  <c r="BD149" i="2"/>
  <c r="BE149" i="2"/>
  <c r="BD150" i="2"/>
  <c r="BE150" i="2"/>
  <c r="BD151" i="2"/>
  <c r="BE151" i="2"/>
  <c r="BD152" i="2"/>
  <c r="BE152" i="2"/>
  <c r="BD153" i="2"/>
  <c r="BE153" i="2"/>
  <c r="BD154" i="2"/>
  <c r="BE154" i="2"/>
  <c r="BD155" i="2"/>
  <c r="BE155" i="2"/>
  <c r="BD156" i="2"/>
  <c r="BE156" i="2"/>
  <c r="BD157" i="2"/>
  <c r="BE157" i="2"/>
  <c r="BD158" i="2"/>
  <c r="BE158" i="2"/>
  <c r="BD159" i="2"/>
  <c r="BE159" i="2"/>
  <c r="BD160" i="2"/>
  <c r="BE160" i="2"/>
  <c r="BD161" i="2"/>
  <c r="BE161" i="2"/>
  <c r="BD162" i="2"/>
  <c r="BE162" i="2"/>
  <c r="BD163" i="2"/>
  <c r="BE163" i="2"/>
  <c r="BD164" i="2"/>
  <c r="BE164" i="2"/>
  <c r="BD165" i="2"/>
  <c r="BE165" i="2"/>
  <c r="BD166" i="2"/>
  <c r="BE166" i="2"/>
  <c r="BD167" i="2"/>
  <c r="BE167" i="2"/>
  <c r="BD168" i="2"/>
  <c r="BE168" i="2"/>
  <c r="BD169" i="2"/>
  <c r="BE169" i="2"/>
  <c r="BD170" i="2"/>
  <c r="BE170" i="2"/>
  <c r="BD171" i="2"/>
  <c r="BE171" i="2"/>
  <c r="BD172" i="2"/>
  <c r="BE172" i="2"/>
  <c r="BD173" i="2"/>
  <c r="BE173" i="2"/>
  <c r="BD174" i="2"/>
  <c r="BE174" i="2"/>
  <c r="BD175" i="2"/>
  <c r="BE175" i="2"/>
  <c r="BD176" i="2"/>
  <c r="BE176" i="2"/>
  <c r="BD177" i="2"/>
  <c r="BE177" i="2"/>
  <c r="BD178" i="2"/>
  <c r="BE178" i="2"/>
  <c r="BD179" i="2"/>
  <c r="BE179" i="2"/>
  <c r="BD180" i="2"/>
  <c r="BE180" i="2"/>
  <c r="BD181" i="2"/>
  <c r="BE181" i="2"/>
  <c r="BD182" i="2"/>
  <c r="BE182" i="2"/>
  <c r="BD183" i="2"/>
  <c r="BE183" i="2"/>
  <c r="BD184" i="2"/>
  <c r="BE184" i="2"/>
  <c r="BD185" i="2"/>
  <c r="BE185" i="2"/>
  <c r="BD186" i="2"/>
  <c r="BE186" i="2"/>
  <c r="BD187" i="2"/>
  <c r="BE187" i="2"/>
  <c r="BD188" i="2"/>
  <c r="BE188" i="2"/>
  <c r="BD189" i="2"/>
  <c r="BE189" i="2"/>
  <c r="BD190" i="2"/>
  <c r="BE190" i="2"/>
  <c r="BD191" i="2"/>
  <c r="BE191" i="2"/>
  <c r="BD192" i="2"/>
  <c r="BE192" i="2"/>
  <c r="BD193" i="2"/>
  <c r="BE193" i="2"/>
  <c r="BD194" i="2"/>
  <c r="BE194" i="2"/>
  <c r="BD195" i="2"/>
  <c r="BE195" i="2"/>
  <c r="BD196" i="2"/>
  <c r="BE196" i="2"/>
  <c r="BD197" i="2"/>
  <c r="BE197" i="2"/>
  <c r="BD198" i="2"/>
  <c r="BE198" i="2"/>
  <c r="BD199" i="2"/>
  <c r="BE199" i="2"/>
  <c r="BD200" i="2"/>
  <c r="BE200" i="2"/>
  <c r="BD201" i="2"/>
  <c r="BE201" i="2"/>
  <c r="BD202" i="2"/>
  <c r="BE202" i="2"/>
  <c r="BD203" i="2"/>
  <c r="BE203" i="2"/>
  <c r="BD204" i="2"/>
  <c r="BE204" i="2"/>
  <c r="BD205" i="2"/>
  <c r="BE205" i="2"/>
  <c r="BD206" i="2"/>
  <c r="BE206" i="2"/>
  <c r="BD207" i="2"/>
  <c r="BE207" i="2"/>
  <c r="BD208" i="2"/>
  <c r="BE208" i="2"/>
  <c r="BD209" i="2"/>
  <c r="BE209" i="2"/>
  <c r="BD210" i="2"/>
  <c r="BE210" i="2"/>
  <c r="BD211" i="2"/>
  <c r="BE211" i="2"/>
  <c r="BD212" i="2"/>
  <c r="BE212" i="2"/>
  <c r="BD213" i="2"/>
  <c r="BE213" i="2"/>
  <c r="BD214" i="2"/>
  <c r="BE214" i="2"/>
  <c r="BD215" i="2"/>
  <c r="BE215" i="2"/>
  <c r="BD216" i="2"/>
  <c r="BE216" i="2"/>
  <c r="BD217" i="2"/>
  <c r="BE217" i="2"/>
  <c r="BD218" i="2"/>
  <c r="BE218" i="2"/>
  <c r="BD219" i="2"/>
  <c r="BE219" i="2"/>
  <c r="BD220" i="2"/>
  <c r="BE220" i="2"/>
  <c r="BD221" i="2"/>
  <c r="BE221" i="2"/>
  <c r="BD222" i="2"/>
  <c r="BE222" i="2"/>
  <c r="BD223" i="2"/>
  <c r="BE223" i="2"/>
  <c r="BD224" i="2"/>
  <c r="BE224" i="2"/>
  <c r="BD225" i="2"/>
  <c r="BE225" i="2"/>
  <c r="BD226" i="2"/>
  <c r="BE226" i="2"/>
  <c r="BD227" i="2"/>
  <c r="BE227" i="2"/>
  <c r="BD228" i="2"/>
  <c r="BE228" i="2"/>
  <c r="BD229" i="2"/>
  <c r="BE229" i="2"/>
  <c r="BD230" i="2"/>
  <c r="BE230" i="2"/>
  <c r="BD231" i="2"/>
  <c r="BE231" i="2"/>
  <c r="BD232" i="2"/>
  <c r="BE232" i="2"/>
  <c r="BD233" i="2"/>
  <c r="BE233" i="2"/>
  <c r="BD234" i="2"/>
  <c r="BE234" i="2"/>
  <c r="BD235" i="2"/>
  <c r="BE235" i="2"/>
  <c r="BD236" i="2"/>
  <c r="BE236" i="2"/>
  <c r="BD237" i="2"/>
  <c r="BE237" i="2"/>
  <c r="BD238" i="2"/>
  <c r="BE238" i="2"/>
  <c r="BD239" i="2"/>
  <c r="BE239" i="2"/>
  <c r="BD240" i="2"/>
  <c r="BE240" i="2"/>
  <c r="BD241" i="2"/>
  <c r="BE241" i="2"/>
  <c r="BD242" i="2"/>
  <c r="BE242" i="2"/>
  <c r="BD243" i="2"/>
  <c r="BE243" i="2"/>
  <c r="BD244" i="2"/>
  <c r="BE244" i="2"/>
  <c r="BD245" i="2"/>
  <c r="BE245" i="2"/>
  <c r="BD246" i="2"/>
  <c r="BE246" i="2"/>
  <c r="BD247" i="2"/>
  <c r="BE247" i="2"/>
  <c r="BD248" i="2"/>
  <c r="BE248" i="2"/>
  <c r="BD249" i="2"/>
  <c r="BE249" i="2"/>
  <c r="BD250" i="2"/>
  <c r="BE250" i="2"/>
  <c r="BD251" i="2"/>
  <c r="BE251" i="2"/>
  <c r="BD252" i="2"/>
  <c r="BE252" i="2"/>
  <c r="BD253" i="2"/>
  <c r="BE253" i="2"/>
  <c r="BD254" i="2"/>
  <c r="BE254" i="2"/>
  <c r="BD255" i="2"/>
  <c r="BE255" i="2"/>
  <c r="BD256" i="2"/>
  <c r="BE256" i="2"/>
  <c r="BD257" i="2"/>
  <c r="BE257" i="2"/>
  <c r="BD258" i="2"/>
  <c r="BE258" i="2"/>
  <c r="BD259" i="2"/>
  <c r="BE259" i="2"/>
  <c r="BD260" i="2"/>
  <c r="BE260" i="2"/>
  <c r="BD261" i="2"/>
  <c r="BE261" i="2"/>
  <c r="BD262" i="2"/>
  <c r="BE262" i="2"/>
  <c r="BD263" i="2"/>
  <c r="BE263" i="2"/>
  <c r="BD264" i="2"/>
  <c r="BE264" i="2"/>
  <c r="BD265" i="2"/>
  <c r="BE265" i="2"/>
  <c r="BD266" i="2"/>
  <c r="BE266" i="2"/>
  <c r="BD267" i="2"/>
  <c r="BE267" i="2"/>
  <c r="BD268" i="2"/>
  <c r="BE268" i="2"/>
  <c r="BD269" i="2"/>
  <c r="BE269" i="2"/>
  <c r="BD270" i="2"/>
  <c r="BE270" i="2"/>
  <c r="BD271" i="2"/>
  <c r="BE271" i="2"/>
  <c r="BD272" i="2"/>
  <c r="BE272" i="2"/>
  <c r="BD273" i="2"/>
  <c r="BE273" i="2"/>
  <c r="BD274" i="2"/>
  <c r="BE274" i="2"/>
  <c r="BD275" i="2"/>
  <c r="BE275" i="2"/>
  <c r="BD276" i="2"/>
  <c r="BE276" i="2"/>
  <c r="BD277" i="2"/>
  <c r="BE277" i="2"/>
  <c r="BD278" i="2"/>
  <c r="BE278" i="2"/>
  <c r="BD279" i="2"/>
  <c r="BE279" i="2"/>
  <c r="BD280" i="2"/>
  <c r="BE280" i="2"/>
  <c r="BD281" i="2"/>
  <c r="BE281" i="2"/>
  <c r="BD282" i="2"/>
  <c r="BE282" i="2"/>
  <c r="BD283" i="2"/>
  <c r="BE283" i="2"/>
  <c r="BD284" i="2"/>
  <c r="BE284" i="2"/>
  <c r="BD285" i="2"/>
  <c r="BE285" i="2"/>
  <c r="BD286" i="2"/>
  <c r="BE286" i="2"/>
  <c r="BD287" i="2"/>
  <c r="BE287" i="2"/>
  <c r="BD288" i="2"/>
  <c r="BE288" i="2"/>
  <c r="BD289" i="2"/>
  <c r="BE289" i="2"/>
  <c r="BD290" i="2"/>
  <c r="BE290" i="2"/>
  <c r="BD291" i="2"/>
  <c r="BE291" i="2"/>
  <c r="BD292" i="2"/>
  <c r="BE292" i="2"/>
  <c r="BD293" i="2"/>
  <c r="BE293" i="2"/>
  <c r="BD294" i="2"/>
  <c r="BE294" i="2"/>
  <c r="BD295" i="2"/>
  <c r="BE295" i="2"/>
  <c r="BD296" i="2"/>
  <c r="BE296" i="2"/>
  <c r="BD297" i="2"/>
  <c r="BE297" i="2"/>
  <c r="BD298" i="2"/>
  <c r="BE298" i="2"/>
  <c r="BD299" i="2"/>
  <c r="BE299" i="2"/>
  <c r="BD300" i="2"/>
  <c r="BE300" i="2"/>
  <c r="B12" i="6" a="1"/>
  <c r="B12" i="6"/>
  <c r="BB9" i="2"/>
  <c r="BC9" i="2"/>
  <c r="BB10" i="2"/>
  <c r="BC10" i="2"/>
  <c r="BB11" i="2"/>
  <c r="BC11" i="2"/>
  <c r="BB12" i="2"/>
  <c r="BC12" i="2"/>
  <c r="BB13" i="2"/>
  <c r="BC13" i="2"/>
  <c r="BB14" i="2"/>
  <c r="BC14" i="2"/>
  <c r="BB15" i="2"/>
  <c r="BC15" i="2"/>
  <c r="BB16" i="2"/>
  <c r="BC16" i="2"/>
  <c r="BB17" i="2"/>
  <c r="BC17" i="2"/>
  <c r="BB18" i="2"/>
  <c r="BC18" i="2"/>
  <c r="BB19" i="2"/>
  <c r="BC19" i="2"/>
  <c r="BB20" i="2"/>
  <c r="BC20" i="2"/>
  <c r="BB21" i="2"/>
  <c r="BC21" i="2"/>
  <c r="BB22" i="2"/>
  <c r="BC22" i="2"/>
  <c r="BB23" i="2"/>
  <c r="BC23" i="2"/>
  <c r="BB24" i="2"/>
  <c r="BC24" i="2"/>
  <c r="BB25" i="2"/>
  <c r="BC25" i="2"/>
  <c r="BB26" i="2"/>
  <c r="BC26" i="2"/>
  <c r="BB27" i="2"/>
  <c r="BC27" i="2"/>
  <c r="BB28" i="2"/>
  <c r="BC28" i="2"/>
  <c r="BB29" i="2"/>
  <c r="BC29" i="2"/>
  <c r="BB30" i="2"/>
  <c r="BC30" i="2"/>
  <c r="BB31" i="2"/>
  <c r="BC31" i="2"/>
  <c r="BB32" i="2"/>
  <c r="BC32" i="2"/>
  <c r="BB33" i="2"/>
  <c r="BC33" i="2"/>
  <c r="BB34" i="2"/>
  <c r="BC34" i="2"/>
  <c r="BB35" i="2"/>
  <c r="BC35" i="2"/>
  <c r="BB36" i="2"/>
  <c r="BC36" i="2"/>
  <c r="BB37" i="2"/>
  <c r="BC37" i="2"/>
  <c r="BB38" i="2"/>
  <c r="BC38" i="2"/>
  <c r="BB39" i="2"/>
  <c r="BC39" i="2"/>
  <c r="BB40" i="2"/>
  <c r="BC40" i="2"/>
  <c r="BB41" i="2"/>
  <c r="BC41" i="2"/>
  <c r="BB42" i="2"/>
  <c r="BC42" i="2"/>
  <c r="BB43" i="2"/>
  <c r="BC43" i="2"/>
  <c r="BB44" i="2"/>
  <c r="BC44" i="2"/>
  <c r="BB45" i="2"/>
  <c r="BC45" i="2"/>
  <c r="BB46" i="2"/>
  <c r="BC46" i="2"/>
  <c r="BB47" i="2"/>
  <c r="BC47" i="2"/>
  <c r="BB48" i="2"/>
  <c r="BC48" i="2"/>
  <c r="BB49" i="2"/>
  <c r="BC49" i="2"/>
  <c r="BB50" i="2"/>
  <c r="BC50" i="2"/>
  <c r="BB51" i="2"/>
  <c r="BC51" i="2"/>
  <c r="BB52" i="2"/>
  <c r="BC52" i="2"/>
  <c r="BB53" i="2"/>
  <c r="BC53" i="2"/>
  <c r="BB54" i="2"/>
  <c r="BC54" i="2"/>
  <c r="BB55" i="2"/>
  <c r="BC55" i="2"/>
  <c r="BB56" i="2"/>
  <c r="BC56" i="2"/>
  <c r="BB57" i="2"/>
  <c r="BC57" i="2"/>
  <c r="BB58" i="2"/>
  <c r="BC58" i="2"/>
  <c r="BB59" i="2"/>
  <c r="BC59" i="2"/>
  <c r="BB60" i="2"/>
  <c r="BC60" i="2"/>
  <c r="BB61" i="2"/>
  <c r="BC61" i="2"/>
  <c r="BB62" i="2"/>
  <c r="BC62" i="2"/>
  <c r="BB63" i="2"/>
  <c r="BC63" i="2"/>
  <c r="BB64" i="2"/>
  <c r="BC64" i="2"/>
  <c r="BB65" i="2"/>
  <c r="BC65" i="2"/>
  <c r="BB66" i="2"/>
  <c r="BC66" i="2"/>
  <c r="BB67" i="2"/>
  <c r="BC67" i="2"/>
  <c r="BB68" i="2"/>
  <c r="BC68" i="2"/>
  <c r="BB69" i="2"/>
  <c r="BC69" i="2"/>
  <c r="BB70" i="2"/>
  <c r="BC70" i="2"/>
  <c r="BB71" i="2"/>
  <c r="BC71" i="2"/>
  <c r="BB72" i="2"/>
  <c r="BC72" i="2"/>
  <c r="BB73" i="2"/>
  <c r="BC73" i="2"/>
  <c r="BB74" i="2"/>
  <c r="BC74" i="2"/>
  <c r="BB75" i="2"/>
  <c r="BC75" i="2"/>
  <c r="BB76" i="2"/>
  <c r="BC76" i="2"/>
  <c r="BB77" i="2"/>
  <c r="BC77" i="2"/>
  <c r="BB78" i="2"/>
  <c r="BC78" i="2"/>
  <c r="BB79" i="2"/>
  <c r="BC79" i="2"/>
  <c r="BB80" i="2"/>
  <c r="BC80" i="2"/>
  <c r="BB81" i="2"/>
  <c r="BC81" i="2"/>
  <c r="BB82" i="2"/>
  <c r="BC82" i="2"/>
  <c r="BB83" i="2"/>
  <c r="BC83" i="2"/>
  <c r="BB84" i="2"/>
  <c r="BC84" i="2"/>
  <c r="BB85" i="2"/>
  <c r="BC85" i="2"/>
  <c r="BB86" i="2"/>
  <c r="BC86" i="2"/>
  <c r="BB87" i="2"/>
  <c r="BC87" i="2"/>
  <c r="BB88" i="2"/>
  <c r="BC88" i="2"/>
  <c r="BB89" i="2"/>
  <c r="BC89" i="2"/>
  <c r="BB90" i="2"/>
  <c r="BC90" i="2"/>
  <c r="BB91" i="2"/>
  <c r="BC91" i="2"/>
  <c r="BB92" i="2"/>
  <c r="BC92" i="2"/>
  <c r="BB93" i="2"/>
  <c r="BC93" i="2"/>
  <c r="BB94" i="2"/>
  <c r="BC94" i="2"/>
  <c r="BB95" i="2"/>
  <c r="BC95" i="2"/>
  <c r="BB96" i="2"/>
  <c r="BC96" i="2"/>
  <c r="BB97" i="2"/>
  <c r="BC97" i="2"/>
  <c r="BB98" i="2"/>
  <c r="BC98" i="2"/>
  <c r="BB99" i="2"/>
  <c r="BC99" i="2"/>
  <c r="BB100" i="2"/>
  <c r="BC100" i="2"/>
  <c r="BB101" i="2"/>
  <c r="BC101" i="2"/>
  <c r="BB102" i="2"/>
  <c r="BC102" i="2"/>
  <c r="BB103" i="2"/>
  <c r="BC103" i="2"/>
  <c r="BB104" i="2"/>
  <c r="BC104" i="2"/>
  <c r="BB105" i="2"/>
  <c r="BC105" i="2"/>
  <c r="BB106" i="2"/>
  <c r="BC106" i="2"/>
  <c r="BB107" i="2"/>
  <c r="BC107" i="2"/>
  <c r="BB108" i="2"/>
  <c r="BC108" i="2"/>
  <c r="BB109" i="2"/>
  <c r="BC109" i="2"/>
  <c r="BB110" i="2"/>
  <c r="BC110" i="2"/>
  <c r="BB111" i="2"/>
  <c r="BC111" i="2"/>
  <c r="BB112" i="2"/>
  <c r="BC112" i="2"/>
  <c r="BB113" i="2"/>
  <c r="BC113" i="2"/>
  <c r="BB114" i="2"/>
  <c r="BC114" i="2"/>
  <c r="BB115" i="2"/>
  <c r="BC115" i="2"/>
  <c r="BB116" i="2"/>
  <c r="BC116" i="2"/>
  <c r="BB117" i="2"/>
  <c r="BC117" i="2"/>
  <c r="BB118" i="2"/>
  <c r="BC118" i="2"/>
  <c r="BB119" i="2"/>
  <c r="BC119" i="2"/>
  <c r="BB120" i="2"/>
  <c r="BC120" i="2"/>
  <c r="BB121" i="2"/>
  <c r="BC121" i="2"/>
  <c r="BB122" i="2"/>
  <c r="BC122" i="2"/>
  <c r="BB123" i="2"/>
  <c r="BC123" i="2"/>
  <c r="BB124" i="2"/>
  <c r="BC124" i="2"/>
  <c r="BB125" i="2"/>
  <c r="BC125" i="2"/>
  <c r="BB126" i="2"/>
  <c r="BC126" i="2"/>
  <c r="BB127" i="2"/>
  <c r="BC127" i="2"/>
  <c r="BB128" i="2"/>
  <c r="BC128" i="2"/>
  <c r="BB129" i="2"/>
  <c r="BC129" i="2"/>
  <c r="BB130" i="2"/>
  <c r="BC130" i="2"/>
  <c r="BB131" i="2"/>
  <c r="BC131" i="2"/>
  <c r="BB132" i="2"/>
  <c r="BC132" i="2"/>
  <c r="BB133" i="2"/>
  <c r="BC133" i="2"/>
  <c r="BB134" i="2"/>
  <c r="BC134" i="2"/>
  <c r="BB135" i="2"/>
  <c r="BC135" i="2"/>
  <c r="BB136" i="2"/>
  <c r="BC136" i="2"/>
  <c r="BB137" i="2"/>
  <c r="BC137" i="2"/>
  <c r="BB138" i="2"/>
  <c r="BC138" i="2"/>
  <c r="BB139" i="2"/>
  <c r="BC139" i="2"/>
  <c r="BB140" i="2"/>
  <c r="BC140" i="2"/>
  <c r="BB141" i="2"/>
  <c r="BC141" i="2"/>
  <c r="BB142" i="2"/>
  <c r="BC142" i="2"/>
  <c r="BB143" i="2"/>
  <c r="BC143" i="2"/>
  <c r="BB144" i="2"/>
  <c r="BC144" i="2"/>
  <c r="BB145" i="2"/>
  <c r="BC145" i="2"/>
  <c r="BB146" i="2"/>
  <c r="BC146" i="2"/>
  <c r="BB147" i="2"/>
  <c r="BC147" i="2"/>
  <c r="BB148" i="2"/>
  <c r="BC148" i="2"/>
  <c r="BB149" i="2"/>
  <c r="BC149" i="2"/>
  <c r="BB150" i="2"/>
  <c r="BC150" i="2"/>
  <c r="BB151" i="2"/>
  <c r="BC151" i="2"/>
  <c r="BB152" i="2"/>
  <c r="BC152" i="2"/>
  <c r="BB153" i="2"/>
  <c r="BC153" i="2"/>
  <c r="BB154" i="2"/>
  <c r="BC154" i="2"/>
  <c r="BB155" i="2"/>
  <c r="BC155" i="2"/>
  <c r="BB156" i="2"/>
  <c r="BC156" i="2"/>
  <c r="BB157" i="2"/>
  <c r="BC157" i="2"/>
  <c r="BB158" i="2"/>
  <c r="BC158" i="2"/>
  <c r="BB159" i="2"/>
  <c r="BC159" i="2"/>
  <c r="BB160" i="2"/>
  <c r="BC160" i="2"/>
  <c r="BB161" i="2"/>
  <c r="BC161" i="2"/>
  <c r="BB162" i="2"/>
  <c r="BC162" i="2"/>
  <c r="BB163" i="2"/>
  <c r="BC163" i="2"/>
  <c r="BB164" i="2"/>
  <c r="BC164" i="2"/>
  <c r="BB165" i="2"/>
  <c r="BC165" i="2"/>
  <c r="BB166" i="2"/>
  <c r="BC166" i="2"/>
  <c r="BB167" i="2"/>
  <c r="BC167" i="2"/>
  <c r="BB168" i="2"/>
  <c r="BC168" i="2"/>
  <c r="BB169" i="2"/>
  <c r="BC169" i="2"/>
  <c r="BB170" i="2"/>
  <c r="BC170" i="2"/>
  <c r="BB171" i="2"/>
  <c r="BC171" i="2"/>
  <c r="BB172" i="2"/>
  <c r="BC172" i="2"/>
  <c r="BB173" i="2"/>
  <c r="BC173" i="2"/>
  <c r="BB174" i="2"/>
  <c r="BC174" i="2"/>
  <c r="BB175" i="2"/>
  <c r="BC175" i="2"/>
  <c r="BB176" i="2"/>
  <c r="BC176" i="2"/>
  <c r="BB177" i="2"/>
  <c r="BC177" i="2"/>
  <c r="BB178" i="2"/>
  <c r="BC178" i="2"/>
  <c r="BB179" i="2"/>
  <c r="BC179" i="2"/>
  <c r="BB180" i="2"/>
  <c r="BC180" i="2"/>
  <c r="BB181" i="2"/>
  <c r="BC181" i="2"/>
  <c r="BB182" i="2"/>
  <c r="BC182" i="2"/>
  <c r="BB183" i="2"/>
  <c r="BC183" i="2"/>
  <c r="BB184" i="2"/>
  <c r="BC184" i="2"/>
  <c r="BB185" i="2"/>
  <c r="BC185" i="2"/>
  <c r="BB186" i="2"/>
  <c r="BC186" i="2"/>
  <c r="BB187" i="2"/>
  <c r="BC187" i="2"/>
  <c r="BB188" i="2"/>
  <c r="BC188" i="2"/>
  <c r="BB189" i="2"/>
  <c r="BC189" i="2"/>
  <c r="BB190" i="2"/>
  <c r="BC190" i="2"/>
  <c r="BB191" i="2"/>
  <c r="BC191" i="2"/>
  <c r="BB192" i="2"/>
  <c r="BC192" i="2"/>
  <c r="BB193" i="2"/>
  <c r="BC193" i="2"/>
  <c r="BB194" i="2"/>
  <c r="BC194" i="2"/>
  <c r="BB195" i="2"/>
  <c r="BC195" i="2"/>
  <c r="BB196" i="2"/>
  <c r="BC196" i="2"/>
  <c r="BB197" i="2"/>
  <c r="BC197" i="2"/>
  <c r="BB198" i="2"/>
  <c r="BC198" i="2"/>
  <c r="BB199" i="2"/>
  <c r="BC199" i="2"/>
  <c r="BB200" i="2"/>
  <c r="BC200" i="2"/>
  <c r="BB201" i="2"/>
  <c r="BC201" i="2"/>
  <c r="BB202" i="2"/>
  <c r="BC202" i="2"/>
  <c r="BB203" i="2"/>
  <c r="BC203" i="2"/>
  <c r="BB204" i="2"/>
  <c r="BC204" i="2"/>
  <c r="BB205" i="2"/>
  <c r="BC205" i="2"/>
  <c r="BB206" i="2"/>
  <c r="BC206" i="2"/>
  <c r="BB207" i="2"/>
  <c r="BC207" i="2"/>
  <c r="BB208" i="2"/>
  <c r="BC208" i="2"/>
  <c r="BB209" i="2"/>
  <c r="BC209" i="2"/>
  <c r="BB210" i="2"/>
  <c r="BC210" i="2"/>
  <c r="BB211" i="2"/>
  <c r="BC211" i="2"/>
  <c r="BB212" i="2"/>
  <c r="BC212" i="2"/>
  <c r="BB213" i="2"/>
  <c r="BC213" i="2"/>
  <c r="BB214" i="2"/>
  <c r="BC214" i="2"/>
  <c r="BB215" i="2"/>
  <c r="BC215" i="2"/>
  <c r="BB216" i="2"/>
  <c r="BC216" i="2"/>
  <c r="BB217" i="2"/>
  <c r="BC217" i="2"/>
  <c r="BB218" i="2"/>
  <c r="BC218" i="2"/>
  <c r="BB219" i="2"/>
  <c r="BC219" i="2"/>
  <c r="BB220" i="2"/>
  <c r="BC220" i="2"/>
  <c r="BB221" i="2"/>
  <c r="BC221" i="2"/>
  <c r="BB222" i="2"/>
  <c r="BC222" i="2"/>
  <c r="BB223" i="2"/>
  <c r="BC223" i="2"/>
  <c r="BB224" i="2"/>
  <c r="BC224" i="2"/>
  <c r="BB225" i="2"/>
  <c r="BC225" i="2"/>
  <c r="BB226" i="2"/>
  <c r="BC226" i="2"/>
  <c r="BB227" i="2"/>
  <c r="BC227" i="2"/>
  <c r="BB228" i="2"/>
  <c r="BC228" i="2"/>
  <c r="BB229" i="2"/>
  <c r="BC229" i="2"/>
  <c r="BB230" i="2"/>
  <c r="BC230" i="2"/>
  <c r="BB231" i="2"/>
  <c r="BC231" i="2"/>
  <c r="BB232" i="2"/>
  <c r="BC232" i="2"/>
  <c r="BB233" i="2"/>
  <c r="BC233" i="2"/>
  <c r="BB234" i="2"/>
  <c r="BC234" i="2"/>
  <c r="BB235" i="2"/>
  <c r="BC235" i="2"/>
  <c r="BB236" i="2"/>
  <c r="BC236" i="2"/>
  <c r="BB237" i="2"/>
  <c r="BC237" i="2"/>
  <c r="BB238" i="2"/>
  <c r="BC238" i="2"/>
  <c r="BB239" i="2"/>
  <c r="BC239" i="2"/>
  <c r="BB240" i="2"/>
  <c r="BC240" i="2"/>
  <c r="BB241" i="2"/>
  <c r="BC241" i="2"/>
  <c r="BB242" i="2"/>
  <c r="BC242" i="2"/>
  <c r="BB243" i="2"/>
  <c r="BC243" i="2"/>
  <c r="BB244" i="2"/>
  <c r="BC244" i="2"/>
  <c r="BB245" i="2"/>
  <c r="BC245" i="2"/>
  <c r="BB246" i="2"/>
  <c r="BC246" i="2"/>
  <c r="BB247" i="2"/>
  <c r="BC247" i="2"/>
  <c r="BB248" i="2"/>
  <c r="BC248" i="2"/>
  <c r="BB249" i="2"/>
  <c r="BC249" i="2"/>
  <c r="BB250" i="2"/>
  <c r="BC250" i="2"/>
  <c r="BB251" i="2"/>
  <c r="BC251" i="2"/>
  <c r="BB252" i="2"/>
  <c r="BC252" i="2"/>
  <c r="BB253" i="2"/>
  <c r="BC253" i="2"/>
  <c r="BB254" i="2"/>
  <c r="BC254" i="2"/>
  <c r="BB255" i="2"/>
  <c r="BC255" i="2"/>
  <c r="BB256" i="2"/>
  <c r="BC256" i="2"/>
  <c r="BB257" i="2"/>
  <c r="BC257" i="2"/>
  <c r="BB258" i="2"/>
  <c r="BC258" i="2"/>
  <c r="BB259" i="2"/>
  <c r="BC259" i="2"/>
  <c r="BB260" i="2"/>
  <c r="BC260" i="2"/>
  <c r="BB261" i="2"/>
  <c r="BC261" i="2"/>
  <c r="BB262" i="2"/>
  <c r="BC262" i="2"/>
  <c r="BB263" i="2"/>
  <c r="BC263" i="2"/>
  <c r="BB264" i="2"/>
  <c r="BC264" i="2"/>
  <c r="BB265" i="2"/>
  <c r="BC265" i="2"/>
  <c r="BB266" i="2"/>
  <c r="BC266" i="2"/>
  <c r="BB267" i="2"/>
  <c r="BC267" i="2"/>
  <c r="BB268" i="2"/>
  <c r="BC268" i="2"/>
  <c r="BB269" i="2"/>
  <c r="BC269" i="2"/>
  <c r="BB270" i="2"/>
  <c r="BC270" i="2"/>
  <c r="BB271" i="2"/>
  <c r="BC271" i="2"/>
  <c r="BB272" i="2"/>
  <c r="BC272" i="2"/>
  <c r="BB273" i="2"/>
  <c r="BC273" i="2"/>
  <c r="BB274" i="2"/>
  <c r="BC274" i="2"/>
  <c r="BB275" i="2"/>
  <c r="BC275" i="2"/>
  <c r="BB276" i="2"/>
  <c r="BC276" i="2"/>
  <c r="BB277" i="2"/>
  <c r="BC277" i="2"/>
  <c r="BB278" i="2"/>
  <c r="BC278" i="2"/>
  <c r="BB279" i="2"/>
  <c r="BC279" i="2"/>
  <c r="BB280" i="2"/>
  <c r="BC280" i="2"/>
  <c r="BB281" i="2"/>
  <c r="BC281" i="2"/>
  <c r="BB282" i="2"/>
  <c r="BC282" i="2"/>
  <c r="BB283" i="2"/>
  <c r="BC283" i="2"/>
  <c r="BB284" i="2"/>
  <c r="BC284" i="2"/>
  <c r="BB285" i="2"/>
  <c r="BC285" i="2"/>
  <c r="BB286" i="2"/>
  <c r="BC286" i="2"/>
  <c r="BB287" i="2"/>
  <c r="BC287" i="2"/>
  <c r="BB288" i="2"/>
  <c r="BC288" i="2"/>
  <c r="BB289" i="2"/>
  <c r="BC289" i="2"/>
  <c r="BB290" i="2"/>
  <c r="BC290" i="2"/>
  <c r="BB291" i="2"/>
  <c r="BC291" i="2"/>
  <c r="BB292" i="2"/>
  <c r="BC292" i="2"/>
  <c r="BB293" i="2"/>
  <c r="BC293" i="2"/>
  <c r="BB294" i="2"/>
  <c r="BC294" i="2"/>
  <c r="BB295" i="2"/>
  <c r="BC295" i="2"/>
  <c r="BB296" i="2"/>
  <c r="BC296" i="2"/>
  <c r="BB297" i="2"/>
  <c r="BC297" i="2"/>
  <c r="BB298" i="2"/>
  <c r="BC298" i="2"/>
  <c r="BB299" i="2"/>
  <c r="BC299" i="2"/>
  <c r="BB300" i="2"/>
  <c r="BC300" i="2"/>
  <c r="B11" i="6" a="1"/>
  <c r="B11" i="6"/>
  <c r="AZ9" i="2"/>
  <c r="BA9" i="2"/>
  <c r="AZ10" i="2"/>
  <c r="BA10" i="2"/>
  <c r="AZ11" i="2"/>
  <c r="BA11" i="2"/>
  <c r="AZ12" i="2"/>
  <c r="BA12" i="2"/>
  <c r="AZ13" i="2"/>
  <c r="BA13" i="2"/>
  <c r="AZ14" i="2"/>
  <c r="BA14" i="2"/>
  <c r="AZ15" i="2"/>
  <c r="BA15" i="2"/>
  <c r="AZ16" i="2"/>
  <c r="BA16" i="2"/>
  <c r="AZ17" i="2"/>
  <c r="BA17" i="2"/>
  <c r="AZ18" i="2"/>
  <c r="BA18" i="2"/>
  <c r="AZ19" i="2"/>
  <c r="BA19" i="2"/>
  <c r="AZ20" i="2"/>
  <c r="BA20" i="2"/>
  <c r="AZ21" i="2"/>
  <c r="BA21" i="2"/>
  <c r="AZ22" i="2"/>
  <c r="BA22" i="2"/>
  <c r="AZ23" i="2"/>
  <c r="BA23" i="2"/>
  <c r="AZ24" i="2"/>
  <c r="BA24" i="2"/>
  <c r="AZ25" i="2"/>
  <c r="BA25" i="2"/>
  <c r="AZ26" i="2"/>
  <c r="BA26" i="2"/>
  <c r="AZ27" i="2"/>
  <c r="BA27" i="2"/>
  <c r="AZ28" i="2"/>
  <c r="BA28" i="2"/>
  <c r="AZ29" i="2"/>
  <c r="BA29" i="2"/>
  <c r="AZ30" i="2"/>
  <c r="BA30" i="2"/>
  <c r="AZ31" i="2"/>
  <c r="BA31" i="2"/>
  <c r="AZ32" i="2"/>
  <c r="BA32" i="2"/>
  <c r="AZ33" i="2"/>
  <c r="BA33" i="2"/>
  <c r="AZ34" i="2"/>
  <c r="BA34" i="2"/>
  <c r="AZ35" i="2"/>
  <c r="BA35" i="2"/>
  <c r="AZ36" i="2"/>
  <c r="BA36" i="2"/>
  <c r="AZ37" i="2"/>
  <c r="BA37" i="2"/>
  <c r="AZ38" i="2"/>
  <c r="BA38" i="2"/>
  <c r="AZ39" i="2"/>
  <c r="BA39" i="2"/>
  <c r="AZ40" i="2"/>
  <c r="BA40" i="2"/>
  <c r="AZ41" i="2"/>
  <c r="BA41" i="2"/>
  <c r="AZ42" i="2"/>
  <c r="BA42" i="2"/>
  <c r="AZ43" i="2"/>
  <c r="BA43" i="2"/>
  <c r="AZ44" i="2"/>
  <c r="BA44" i="2"/>
  <c r="AZ45" i="2"/>
  <c r="BA45" i="2"/>
  <c r="AZ46" i="2"/>
  <c r="BA46" i="2"/>
  <c r="AZ47" i="2"/>
  <c r="BA47" i="2"/>
  <c r="AZ48" i="2"/>
  <c r="BA48" i="2"/>
  <c r="AZ49" i="2"/>
  <c r="BA49" i="2"/>
  <c r="AZ50" i="2"/>
  <c r="BA50" i="2"/>
  <c r="AZ51" i="2"/>
  <c r="BA51" i="2"/>
  <c r="AZ52" i="2"/>
  <c r="BA52" i="2"/>
  <c r="AZ53" i="2"/>
  <c r="BA53" i="2"/>
  <c r="AZ54" i="2"/>
  <c r="BA54" i="2"/>
  <c r="AZ55" i="2"/>
  <c r="BA55" i="2"/>
  <c r="AZ56" i="2"/>
  <c r="BA56" i="2"/>
  <c r="AZ57" i="2"/>
  <c r="BA57" i="2"/>
  <c r="AZ58" i="2"/>
  <c r="BA58" i="2"/>
  <c r="AZ59" i="2"/>
  <c r="BA59" i="2"/>
  <c r="AZ60" i="2"/>
  <c r="BA60" i="2"/>
  <c r="AZ61" i="2"/>
  <c r="BA61" i="2"/>
  <c r="AZ62" i="2"/>
  <c r="BA62" i="2"/>
  <c r="AZ63" i="2"/>
  <c r="BA63" i="2"/>
  <c r="AZ64" i="2"/>
  <c r="BA64" i="2"/>
  <c r="AZ65" i="2"/>
  <c r="BA65" i="2"/>
  <c r="AZ66" i="2"/>
  <c r="BA66" i="2"/>
  <c r="AZ67" i="2"/>
  <c r="BA67" i="2"/>
  <c r="AZ68" i="2"/>
  <c r="BA68" i="2"/>
  <c r="AZ69" i="2"/>
  <c r="BA69" i="2"/>
  <c r="AZ70" i="2"/>
  <c r="BA70" i="2"/>
  <c r="AZ71" i="2"/>
  <c r="BA71" i="2"/>
  <c r="AZ72" i="2"/>
  <c r="BA72" i="2"/>
  <c r="AZ73" i="2"/>
  <c r="BA73" i="2"/>
  <c r="AZ74" i="2"/>
  <c r="BA74" i="2"/>
  <c r="AZ75" i="2"/>
  <c r="BA75" i="2"/>
  <c r="AZ76" i="2"/>
  <c r="BA76" i="2"/>
  <c r="AZ77" i="2"/>
  <c r="BA77" i="2"/>
  <c r="AZ78" i="2"/>
  <c r="BA78" i="2"/>
  <c r="AZ79" i="2"/>
  <c r="BA79" i="2"/>
  <c r="AZ80" i="2"/>
  <c r="BA80" i="2"/>
  <c r="AZ81" i="2"/>
  <c r="BA81" i="2"/>
  <c r="AZ82" i="2"/>
  <c r="BA82" i="2"/>
  <c r="AZ83" i="2"/>
  <c r="BA83" i="2"/>
  <c r="AZ84" i="2"/>
  <c r="BA84" i="2"/>
  <c r="AZ85" i="2"/>
  <c r="BA85" i="2"/>
  <c r="AZ86" i="2"/>
  <c r="BA86" i="2"/>
  <c r="AZ87" i="2"/>
  <c r="BA87" i="2"/>
  <c r="AZ88" i="2"/>
  <c r="BA88" i="2"/>
  <c r="AZ89" i="2"/>
  <c r="BA89" i="2"/>
  <c r="AZ90" i="2"/>
  <c r="BA90" i="2"/>
  <c r="AZ91" i="2"/>
  <c r="BA91" i="2"/>
  <c r="AZ92" i="2"/>
  <c r="BA92" i="2"/>
  <c r="AZ93" i="2"/>
  <c r="BA93" i="2"/>
  <c r="AZ94" i="2"/>
  <c r="BA94" i="2"/>
  <c r="AZ95" i="2"/>
  <c r="BA95" i="2"/>
  <c r="AZ96" i="2"/>
  <c r="BA96" i="2"/>
  <c r="AZ97" i="2"/>
  <c r="BA97" i="2"/>
  <c r="AZ98" i="2"/>
  <c r="BA98" i="2"/>
  <c r="AZ99" i="2"/>
  <c r="BA99" i="2"/>
  <c r="AZ100" i="2"/>
  <c r="BA100" i="2"/>
  <c r="AZ101" i="2"/>
  <c r="BA101" i="2"/>
  <c r="AZ102" i="2"/>
  <c r="BA102" i="2"/>
  <c r="AZ103" i="2"/>
  <c r="BA103" i="2"/>
  <c r="AZ104" i="2"/>
  <c r="BA104" i="2"/>
  <c r="AZ105" i="2"/>
  <c r="BA105" i="2"/>
  <c r="AZ106" i="2"/>
  <c r="BA106" i="2"/>
  <c r="AZ107" i="2"/>
  <c r="BA107" i="2"/>
  <c r="AZ108" i="2"/>
  <c r="BA108" i="2"/>
  <c r="AZ109" i="2"/>
  <c r="BA109" i="2"/>
  <c r="AZ110" i="2"/>
  <c r="BA110" i="2"/>
  <c r="AZ111" i="2"/>
  <c r="BA111" i="2"/>
  <c r="AZ112" i="2"/>
  <c r="BA112" i="2"/>
  <c r="AZ113" i="2"/>
  <c r="BA113" i="2"/>
  <c r="AZ114" i="2"/>
  <c r="BA114" i="2"/>
  <c r="AZ115" i="2"/>
  <c r="BA115" i="2"/>
  <c r="AZ116" i="2"/>
  <c r="BA116" i="2"/>
  <c r="AZ117" i="2"/>
  <c r="BA117" i="2"/>
  <c r="AZ118" i="2"/>
  <c r="BA118" i="2"/>
  <c r="AZ119" i="2"/>
  <c r="BA119" i="2"/>
  <c r="AZ120" i="2"/>
  <c r="BA120" i="2"/>
  <c r="AZ121" i="2"/>
  <c r="BA121" i="2"/>
  <c r="AZ122" i="2"/>
  <c r="BA122" i="2"/>
  <c r="AZ123" i="2"/>
  <c r="BA123" i="2"/>
  <c r="AZ124" i="2"/>
  <c r="BA124" i="2"/>
  <c r="AZ125" i="2"/>
  <c r="BA125" i="2"/>
  <c r="AZ126" i="2"/>
  <c r="BA126" i="2"/>
  <c r="AZ127" i="2"/>
  <c r="BA127" i="2"/>
  <c r="AZ128" i="2"/>
  <c r="BA128" i="2"/>
  <c r="AZ129" i="2"/>
  <c r="BA129" i="2"/>
  <c r="AZ130" i="2"/>
  <c r="BA130" i="2"/>
  <c r="AZ131" i="2"/>
  <c r="BA131" i="2"/>
  <c r="AZ132" i="2"/>
  <c r="BA132" i="2"/>
  <c r="AZ133" i="2"/>
  <c r="BA133" i="2"/>
  <c r="AZ134" i="2"/>
  <c r="BA134" i="2"/>
  <c r="AZ135" i="2"/>
  <c r="BA135" i="2"/>
  <c r="AZ136" i="2"/>
  <c r="BA136" i="2"/>
  <c r="AZ137" i="2"/>
  <c r="BA137" i="2"/>
  <c r="AZ138" i="2"/>
  <c r="BA138" i="2"/>
  <c r="AZ139" i="2"/>
  <c r="BA139" i="2"/>
  <c r="AZ140" i="2"/>
  <c r="BA140" i="2"/>
  <c r="AZ141" i="2"/>
  <c r="BA141" i="2"/>
  <c r="AZ142" i="2"/>
  <c r="BA142" i="2"/>
  <c r="AZ143" i="2"/>
  <c r="BA143" i="2"/>
  <c r="AZ144" i="2"/>
  <c r="BA144" i="2"/>
  <c r="AZ145" i="2"/>
  <c r="BA145" i="2"/>
  <c r="AZ146" i="2"/>
  <c r="BA146" i="2"/>
  <c r="AZ147" i="2"/>
  <c r="BA147" i="2"/>
  <c r="AZ148" i="2"/>
  <c r="BA148" i="2"/>
  <c r="AZ149" i="2"/>
  <c r="BA149" i="2"/>
  <c r="AZ150" i="2"/>
  <c r="BA150" i="2"/>
  <c r="AZ151" i="2"/>
  <c r="BA151" i="2"/>
  <c r="AZ152" i="2"/>
  <c r="BA152" i="2"/>
  <c r="AZ153" i="2"/>
  <c r="BA153" i="2"/>
  <c r="AZ154" i="2"/>
  <c r="BA154" i="2"/>
  <c r="AZ155" i="2"/>
  <c r="BA155" i="2"/>
  <c r="AZ156" i="2"/>
  <c r="BA156" i="2"/>
  <c r="AZ157" i="2"/>
  <c r="BA157" i="2"/>
  <c r="AZ158" i="2"/>
  <c r="BA158" i="2"/>
  <c r="AZ159" i="2"/>
  <c r="BA159" i="2"/>
  <c r="AZ160" i="2"/>
  <c r="BA160" i="2"/>
  <c r="AZ161" i="2"/>
  <c r="BA161" i="2"/>
  <c r="AZ162" i="2"/>
  <c r="BA162" i="2"/>
  <c r="AZ163" i="2"/>
  <c r="BA163" i="2"/>
  <c r="AZ164" i="2"/>
  <c r="BA164" i="2"/>
  <c r="AZ165" i="2"/>
  <c r="BA165" i="2"/>
  <c r="AZ166" i="2"/>
  <c r="BA166" i="2"/>
  <c r="AZ167" i="2"/>
  <c r="BA167" i="2"/>
  <c r="AZ168" i="2"/>
  <c r="BA168" i="2"/>
  <c r="AZ169" i="2"/>
  <c r="BA169" i="2"/>
  <c r="AZ170" i="2"/>
  <c r="BA170" i="2"/>
  <c r="AZ171" i="2"/>
  <c r="BA171" i="2"/>
  <c r="AZ172" i="2"/>
  <c r="BA172" i="2"/>
  <c r="AZ173" i="2"/>
  <c r="BA173" i="2"/>
  <c r="AZ174" i="2"/>
  <c r="BA174" i="2"/>
  <c r="AZ175" i="2"/>
  <c r="BA175" i="2"/>
  <c r="AZ176" i="2"/>
  <c r="BA176" i="2"/>
  <c r="AZ177" i="2"/>
  <c r="BA177" i="2"/>
  <c r="AZ178" i="2"/>
  <c r="BA178" i="2"/>
  <c r="AZ179" i="2"/>
  <c r="BA179" i="2"/>
  <c r="AZ180" i="2"/>
  <c r="BA180" i="2"/>
  <c r="AZ181" i="2"/>
  <c r="BA181" i="2"/>
  <c r="AZ182" i="2"/>
  <c r="BA182" i="2"/>
  <c r="AZ183" i="2"/>
  <c r="BA183" i="2"/>
  <c r="AZ184" i="2"/>
  <c r="BA184" i="2"/>
  <c r="AZ185" i="2"/>
  <c r="BA185" i="2"/>
  <c r="AZ186" i="2"/>
  <c r="BA186" i="2"/>
  <c r="AZ187" i="2"/>
  <c r="BA187" i="2"/>
  <c r="AZ188" i="2"/>
  <c r="BA188" i="2"/>
  <c r="AZ189" i="2"/>
  <c r="BA189" i="2"/>
  <c r="AZ190" i="2"/>
  <c r="BA190" i="2"/>
  <c r="AZ191" i="2"/>
  <c r="BA191" i="2"/>
  <c r="AZ192" i="2"/>
  <c r="BA192" i="2"/>
  <c r="AZ193" i="2"/>
  <c r="BA193" i="2"/>
  <c r="AZ194" i="2"/>
  <c r="BA194" i="2"/>
  <c r="AZ195" i="2"/>
  <c r="BA195" i="2"/>
  <c r="AZ196" i="2"/>
  <c r="BA196" i="2"/>
  <c r="AZ197" i="2"/>
  <c r="BA197" i="2"/>
  <c r="AZ198" i="2"/>
  <c r="BA198" i="2"/>
  <c r="AZ199" i="2"/>
  <c r="BA199" i="2"/>
  <c r="AZ200" i="2"/>
  <c r="BA200" i="2"/>
  <c r="AZ201" i="2"/>
  <c r="BA201" i="2"/>
  <c r="AZ202" i="2"/>
  <c r="BA202" i="2"/>
  <c r="AZ203" i="2"/>
  <c r="BA203" i="2"/>
  <c r="AZ204" i="2"/>
  <c r="BA204" i="2"/>
  <c r="AZ205" i="2"/>
  <c r="BA205" i="2"/>
  <c r="AZ206" i="2"/>
  <c r="BA206" i="2"/>
  <c r="AZ207" i="2"/>
  <c r="BA207" i="2"/>
  <c r="AZ208" i="2"/>
  <c r="BA208" i="2"/>
  <c r="AZ209" i="2"/>
  <c r="BA209" i="2"/>
  <c r="AZ210" i="2"/>
  <c r="BA210" i="2"/>
  <c r="AZ211" i="2"/>
  <c r="BA211" i="2"/>
  <c r="AZ212" i="2"/>
  <c r="BA212" i="2"/>
  <c r="AZ213" i="2"/>
  <c r="BA213" i="2"/>
  <c r="AZ214" i="2"/>
  <c r="BA214" i="2"/>
  <c r="AZ215" i="2"/>
  <c r="BA215" i="2"/>
  <c r="AZ216" i="2"/>
  <c r="BA216" i="2"/>
  <c r="AZ217" i="2"/>
  <c r="BA217" i="2"/>
  <c r="AZ218" i="2"/>
  <c r="BA218" i="2"/>
  <c r="AZ219" i="2"/>
  <c r="BA219" i="2"/>
  <c r="AZ220" i="2"/>
  <c r="BA220" i="2"/>
  <c r="AZ221" i="2"/>
  <c r="BA221" i="2"/>
  <c r="AZ222" i="2"/>
  <c r="BA222" i="2"/>
  <c r="AZ223" i="2"/>
  <c r="BA223" i="2"/>
  <c r="AZ224" i="2"/>
  <c r="BA224" i="2"/>
  <c r="AZ225" i="2"/>
  <c r="BA225" i="2"/>
  <c r="AZ226" i="2"/>
  <c r="BA226" i="2"/>
  <c r="AZ227" i="2"/>
  <c r="BA227" i="2"/>
  <c r="AZ228" i="2"/>
  <c r="BA228" i="2"/>
  <c r="AZ229" i="2"/>
  <c r="BA229" i="2"/>
  <c r="AZ230" i="2"/>
  <c r="BA230" i="2"/>
  <c r="AZ231" i="2"/>
  <c r="BA231" i="2"/>
  <c r="AZ232" i="2"/>
  <c r="BA232" i="2"/>
  <c r="AZ233" i="2"/>
  <c r="BA233" i="2"/>
  <c r="AZ234" i="2"/>
  <c r="BA234" i="2"/>
  <c r="AZ235" i="2"/>
  <c r="BA235" i="2"/>
  <c r="AZ236" i="2"/>
  <c r="BA236" i="2"/>
  <c r="AZ237" i="2"/>
  <c r="BA237" i="2"/>
  <c r="AZ238" i="2"/>
  <c r="BA238" i="2"/>
  <c r="AZ239" i="2"/>
  <c r="BA239" i="2"/>
  <c r="AZ240" i="2"/>
  <c r="BA240" i="2"/>
  <c r="AZ241" i="2"/>
  <c r="BA241" i="2"/>
  <c r="AZ242" i="2"/>
  <c r="BA242" i="2"/>
  <c r="AZ243" i="2"/>
  <c r="BA243" i="2"/>
  <c r="AZ244" i="2"/>
  <c r="BA244" i="2"/>
  <c r="AZ245" i="2"/>
  <c r="BA245" i="2"/>
  <c r="AZ246" i="2"/>
  <c r="BA246" i="2"/>
  <c r="AZ247" i="2"/>
  <c r="BA247" i="2"/>
  <c r="AZ248" i="2"/>
  <c r="BA248" i="2"/>
  <c r="AZ249" i="2"/>
  <c r="BA249" i="2"/>
  <c r="AZ250" i="2"/>
  <c r="BA250" i="2"/>
  <c r="AZ251" i="2"/>
  <c r="BA251" i="2"/>
  <c r="AZ252" i="2"/>
  <c r="BA252" i="2"/>
  <c r="AZ253" i="2"/>
  <c r="BA253" i="2"/>
  <c r="AZ254" i="2"/>
  <c r="BA254" i="2"/>
  <c r="AZ255" i="2"/>
  <c r="BA255" i="2"/>
  <c r="AZ256" i="2"/>
  <c r="BA256" i="2"/>
  <c r="AZ257" i="2"/>
  <c r="BA257" i="2"/>
  <c r="AZ258" i="2"/>
  <c r="BA258" i="2"/>
  <c r="AZ259" i="2"/>
  <c r="BA259" i="2"/>
  <c r="AZ260" i="2"/>
  <c r="BA260" i="2"/>
  <c r="AZ261" i="2"/>
  <c r="BA261" i="2"/>
  <c r="AZ262" i="2"/>
  <c r="BA262" i="2"/>
  <c r="AZ263" i="2"/>
  <c r="BA263" i="2"/>
  <c r="AZ264" i="2"/>
  <c r="BA264" i="2"/>
  <c r="AZ265" i="2"/>
  <c r="BA265" i="2"/>
  <c r="AZ266" i="2"/>
  <c r="BA266" i="2"/>
  <c r="AZ267" i="2"/>
  <c r="BA267" i="2"/>
  <c r="AZ268" i="2"/>
  <c r="BA268" i="2"/>
  <c r="AZ269" i="2"/>
  <c r="BA269" i="2"/>
  <c r="AZ270" i="2"/>
  <c r="BA270" i="2"/>
  <c r="AZ271" i="2"/>
  <c r="BA271" i="2"/>
  <c r="AZ272" i="2"/>
  <c r="BA272" i="2"/>
  <c r="AZ273" i="2"/>
  <c r="BA273" i="2"/>
  <c r="AZ274" i="2"/>
  <c r="BA274" i="2"/>
  <c r="AZ275" i="2"/>
  <c r="BA275" i="2"/>
  <c r="AZ276" i="2"/>
  <c r="BA276" i="2"/>
  <c r="AZ277" i="2"/>
  <c r="BA277" i="2"/>
  <c r="AZ278" i="2"/>
  <c r="BA278" i="2"/>
  <c r="AZ279" i="2"/>
  <c r="BA279" i="2"/>
  <c r="AZ280" i="2"/>
  <c r="BA280" i="2"/>
  <c r="AZ281" i="2"/>
  <c r="BA281" i="2"/>
  <c r="AZ282" i="2"/>
  <c r="BA282" i="2"/>
  <c r="AZ283" i="2"/>
  <c r="BA283" i="2"/>
  <c r="AZ284" i="2"/>
  <c r="BA284" i="2"/>
  <c r="AZ285" i="2"/>
  <c r="BA285" i="2"/>
  <c r="AZ286" i="2"/>
  <c r="BA286" i="2"/>
  <c r="AZ287" i="2"/>
  <c r="BA287" i="2"/>
  <c r="AZ288" i="2"/>
  <c r="BA288" i="2"/>
  <c r="AZ289" i="2"/>
  <c r="BA289" i="2"/>
  <c r="AZ290" i="2"/>
  <c r="BA290" i="2"/>
  <c r="AZ291" i="2"/>
  <c r="BA291" i="2"/>
  <c r="AZ292" i="2"/>
  <c r="BA292" i="2"/>
  <c r="AZ293" i="2"/>
  <c r="BA293" i="2"/>
  <c r="AZ294" i="2"/>
  <c r="BA294" i="2"/>
  <c r="AZ295" i="2"/>
  <c r="BA295" i="2"/>
  <c r="AZ296" i="2"/>
  <c r="BA296" i="2"/>
  <c r="AZ297" i="2"/>
  <c r="BA297" i="2"/>
  <c r="AZ298" i="2"/>
  <c r="BA298" i="2"/>
  <c r="AZ299" i="2"/>
  <c r="BA299" i="2"/>
  <c r="AZ300" i="2"/>
  <c r="BA300" i="2"/>
  <c r="B10" i="6" a="1"/>
  <c r="B10" i="6"/>
  <c r="AX9" i="2"/>
  <c r="AY9" i="2"/>
  <c r="AX10" i="2"/>
  <c r="AY10" i="2"/>
  <c r="AX11" i="2"/>
  <c r="AY11" i="2"/>
  <c r="AX12" i="2"/>
  <c r="AY12" i="2"/>
  <c r="AX13" i="2"/>
  <c r="AY13" i="2"/>
  <c r="AX14" i="2"/>
  <c r="AY14" i="2"/>
  <c r="AX15" i="2"/>
  <c r="AY15" i="2"/>
  <c r="AX16" i="2"/>
  <c r="AY16" i="2"/>
  <c r="AX17" i="2"/>
  <c r="AY17" i="2"/>
  <c r="AX18" i="2"/>
  <c r="AY18" i="2"/>
  <c r="AX19" i="2"/>
  <c r="AY19" i="2"/>
  <c r="AX20" i="2"/>
  <c r="AY20" i="2"/>
  <c r="AX21" i="2"/>
  <c r="AY21" i="2"/>
  <c r="AX22" i="2"/>
  <c r="AY22" i="2"/>
  <c r="AX23" i="2"/>
  <c r="AY23" i="2"/>
  <c r="AX24" i="2"/>
  <c r="AY24" i="2"/>
  <c r="AX25" i="2"/>
  <c r="AY25" i="2"/>
  <c r="AX26" i="2"/>
  <c r="AY26" i="2"/>
  <c r="AX27" i="2"/>
  <c r="AY27" i="2"/>
  <c r="AX28" i="2"/>
  <c r="AY28" i="2"/>
  <c r="AX29" i="2"/>
  <c r="AY29" i="2"/>
  <c r="AX30" i="2"/>
  <c r="AY30" i="2"/>
  <c r="AX31" i="2"/>
  <c r="AY31" i="2"/>
  <c r="AX32" i="2"/>
  <c r="AY32" i="2"/>
  <c r="AX33" i="2"/>
  <c r="AY33" i="2"/>
  <c r="AX34" i="2"/>
  <c r="AY34" i="2"/>
  <c r="AX35" i="2"/>
  <c r="AY35" i="2"/>
  <c r="AX36" i="2"/>
  <c r="AY36" i="2"/>
  <c r="AX37" i="2"/>
  <c r="AY37" i="2"/>
  <c r="AX38" i="2"/>
  <c r="AY38" i="2"/>
  <c r="AX39" i="2"/>
  <c r="AY39" i="2"/>
  <c r="AX40" i="2"/>
  <c r="AY40" i="2"/>
  <c r="AX41" i="2"/>
  <c r="AY41" i="2"/>
  <c r="AX42" i="2"/>
  <c r="AY42" i="2"/>
  <c r="AX43" i="2"/>
  <c r="AY43" i="2"/>
  <c r="AX44" i="2"/>
  <c r="AY44" i="2"/>
  <c r="AX45" i="2"/>
  <c r="AY45" i="2"/>
  <c r="AX46" i="2"/>
  <c r="AY46" i="2"/>
  <c r="AX47" i="2"/>
  <c r="AY47" i="2"/>
  <c r="AX48" i="2"/>
  <c r="AY48" i="2"/>
  <c r="AX49" i="2"/>
  <c r="AY49" i="2"/>
  <c r="AX50" i="2"/>
  <c r="AY50" i="2"/>
  <c r="AX51" i="2"/>
  <c r="AY51" i="2"/>
  <c r="AX52" i="2"/>
  <c r="AY52" i="2"/>
  <c r="AX53" i="2"/>
  <c r="AY53" i="2"/>
  <c r="AX54" i="2"/>
  <c r="AY54" i="2"/>
  <c r="AX55" i="2"/>
  <c r="AY55" i="2"/>
  <c r="AX56" i="2"/>
  <c r="AY56" i="2"/>
  <c r="AX57" i="2"/>
  <c r="AY57" i="2"/>
  <c r="AX58" i="2"/>
  <c r="AY58" i="2"/>
  <c r="AX59" i="2"/>
  <c r="AY59" i="2"/>
  <c r="AX60" i="2"/>
  <c r="AY60" i="2"/>
  <c r="AX61" i="2"/>
  <c r="AY61" i="2"/>
  <c r="AX62" i="2"/>
  <c r="AY62" i="2"/>
  <c r="AX63" i="2"/>
  <c r="AY63" i="2"/>
  <c r="AX64" i="2"/>
  <c r="AY64" i="2"/>
  <c r="AX65" i="2"/>
  <c r="AY65" i="2"/>
  <c r="AX66" i="2"/>
  <c r="AY66" i="2"/>
  <c r="AX67" i="2"/>
  <c r="AY67" i="2"/>
  <c r="AX68" i="2"/>
  <c r="AY68" i="2"/>
  <c r="AX69" i="2"/>
  <c r="AY69" i="2"/>
  <c r="AX70" i="2"/>
  <c r="AY70" i="2"/>
  <c r="AX71" i="2"/>
  <c r="AY71" i="2"/>
  <c r="AX72" i="2"/>
  <c r="AY72" i="2"/>
  <c r="AX73" i="2"/>
  <c r="AY73" i="2"/>
  <c r="AX74" i="2"/>
  <c r="AY74" i="2"/>
  <c r="AX75" i="2"/>
  <c r="AY75" i="2"/>
  <c r="AX76" i="2"/>
  <c r="AY76" i="2"/>
  <c r="AX77" i="2"/>
  <c r="AY77" i="2"/>
  <c r="AX78" i="2"/>
  <c r="AY78" i="2"/>
  <c r="AX79" i="2"/>
  <c r="AY79" i="2"/>
  <c r="AX80" i="2"/>
  <c r="AY80" i="2"/>
  <c r="AX81" i="2"/>
  <c r="AY81" i="2"/>
  <c r="AX82" i="2"/>
  <c r="AY82" i="2"/>
  <c r="AX83" i="2"/>
  <c r="AY83" i="2"/>
  <c r="AX84" i="2"/>
  <c r="AY84" i="2"/>
  <c r="AX85" i="2"/>
  <c r="AY85" i="2"/>
  <c r="AX86" i="2"/>
  <c r="AY86" i="2"/>
  <c r="AX87" i="2"/>
  <c r="AY87" i="2"/>
  <c r="AX88" i="2"/>
  <c r="AY88" i="2"/>
  <c r="AX89" i="2"/>
  <c r="AY89" i="2"/>
  <c r="AX90" i="2"/>
  <c r="AY90" i="2"/>
  <c r="AX91" i="2"/>
  <c r="AY91" i="2"/>
  <c r="AX92" i="2"/>
  <c r="AY92" i="2"/>
  <c r="AX93" i="2"/>
  <c r="AY93" i="2"/>
  <c r="AX94" i="2"/>
  <c r="AY94" i="2"/>
  <c r="AX95" i="2"/>
  <c r="AY95" i="2"/>
  <c r="AX96" i="2"/>
  <c r="AY96" i="2"/>
  <c r="AX97" i="2"/>
  <c r="AY97" i="2"/>
  <c r="AX98" i="2"/>
  <c r="AY98" i="2"/>
  <c r="AX99" i="2"/>
  <c r="AY99" i="2"/>
  <c r="AX100" i="2"/>
  <c r="AY100" i="2"/>
  <c r="AX101" i="2"/>
  <c r="AY101" i="2"/>
  <c r="AX102" i="2"/>
  <c r="AY102" i="2"/>
  <c r="AX103" i="2"/>
  <c r="AY103" i="2"/>
  <c r="AX104" i="2"/>
  <c r="AY104" i="2"/>
  <c r="AX105" i="2"/>
  <c r="AY105" i="2"/>
  <c r="AX106" i="2"/>
  <c r="AY106" i="2"/>
  <c r="AX107" i="2"/>
  <c r="AY107" i="2"/>
  <c r="AX108" i="2"/>
  <c r="AY108" i="2"/>
  <c r="AX109" i="2"/>
  <c r="AY109" i="2"/>
  <c r="AX110" i="2"/>
  <c r="AY110" i="2"/>
  <c r="AX111" i="2"/>
  <c r="AY111" i="2"/>
  <c r="AX112" i="2"/>
  <c r="AY112" i="2"/>
  <c r="AX113" i="2"/>
  <c r="AY113" i="2"/>
  <c r="AX114" i="2"/>
  <c r="AY114" i="2"/>
  <c r="AX115" i="2"/>
  <c r="AY115" i="2"/>
  <c r="AX116" i="2"/>
  <c r="AY116" i="2"/>
  <c r="AX117" i="2"/>
  <c r="AY117" i="2"/>
  <c r="AX118" i="2"/>
  <c r="AY118" i="2"/>
  <c r="AX119" i="2"/>
  <c r="AY119" i="2"/>
  <c r="AX120" i="2"/>
  <c r="AY120" i="2"/>
  <c r="AX121" i="2"/>
  <c r="AY121" i="2"/>
  <c r="AX122" i="2"/>
  <c r="AY122" i="2"/>
  <c r="AX123" i="2"/>
  <c r="AY123" i="2"/>
  <c r="AX124" i="2"/>
  <c r="AY124" i="2"/>
  <c r="AX125" i="2"/>
  <c r="AY125" i="2"/>
  <c r="AX126" i="2"/>
  <c r="AY126" i="2"/>
  <c r="AX127" i="2"/>
  <c r="AY127" i="2"/>
  <c r="AX128" i="2"/>
  <c r="AY128" i="2"/>
  <c r="AX129" i="2"/>
  <c r="AY129" i="2"/>
  <c r="AX130" i="2"/>
  <c r="AY130" i="2"/>
  <c r="AX131" i="2"/>
  <c r="AY131" i="2"/>
  <c r="AX132" i="2"/>
  <c r="AY132" i="2"/>
  <c r="AX133" i="2"/>
  <c r="AY133" i="2"/>
  <c r="AX134" i="2"/>
  <c r="AY134" i="2"/>
  <c r="AX135" i="2"/>
  <c r="AY135" i="2"/>
  <c r="AX136" i="2"/>
  <c r="AY136" i="2"/>
  <c r="AX137" i="2"/>
  <c r="AY137" i="2"/>
  <c r="AX138" i="2"/>
  <c r="AY138" i="2"/>
  <c r="AX139" i="2"/>
  <c r="AY139" i="2"/>
  <c r="AX140" i="2"/>
  <c r="AY140" i="2"/>
  <c r="AX141" i="2"/>
  <c r="AY141" i="2"/>
  <c r="AX142" i="2"/>
  <c r="AY142" i="2"/>
  <c r="AX143" i="2"/>
  <c r="AY143" i="2"/>
  <c r="AX144" i="2"/>
  <c r="AY144" i="2"/>
  <c r="AX145" i="2"/>
  <c r="AY145" i="2"/>
  <c r="AX146" i="2"/>
  <c r="AY146" i="2"/>
  <c r="AX147" i="2"/>
  <c r="AY147" i="2"/>
  <c r="AX148" i="2"/>
  <c r="AY148" i="2"/>
  <c r="AX149" i="2"/>
  <c r="AY149" i="2"/>
  <c r="AX150" i="2"/>
  <c r="AY150" i="2"/>
  <c r="AX151" i="2"/>
  <c r="AY151" i="2"/>
  <c r="AX152" i="2"/>
  <c r="AY152" i="2"/>
  <c r="AX153" i="2"/>
  <c r="AY153" i="2"/>
  <c r="AX154" i="2"/>
  <c r="AY154" i="2"/>
  <c r="AX155" i="2"/>
  <c r="AY155" i="2"/>
  <c r="AX156" i="2"/>
  <c r="AY156" i="2"/>
  <c r="AX157" i="2"/>
  <c r="AY157" i="2"/>
  <c r="AX158" i="2"/>
  <c r="AY158" i="2"/>
  <c r="AX159" i="2"/>
  <c r="AY159" i="2"/>
  <c r="AX160" i="2"/>
  <c r="AY160" i="2"/>
  <c r="AX161" i="2"/>
  <c r="AY161" i="2"/>
  <c r="AX162" i="2"/>
  <c r="AY162" i="2"/>
  <c r="AX163" i="2"/>
  <c r="AY163" i="2"/>
  <c r="AX164" i="2"/>
  <c r="AY164" i="2"/>
  <c r="AX165" i="2"/>
  <c r="AY165" i="2"/>
  <c r="AX166" i="2"/>
  <c r="AY166" i="2"/>
  <c r="AX167" i="2"/>
  <c r="AY167" i="2"/>
  <c r="AX168" i="2"/>
  <c r="AY168" i="2"/>
  <c r="AX169" i="2"/>
  <c r="AY169" i="2"/>
  <c r="AX170" i="2"/>
  <c r="AY170" i="2"/>
  <c r="AX171" i="2"/>
  <c r="AY171" i="2"/>
  <c r="AX172" i="2"/>
  <c r="AY172" i="2"/>
  <c r="AX173" i="2"/>
  <c r="AY173" i="2"/>
  <c r="AX174" i="2"/>
  <c r="AY174" i="2"/>
  <c r="AX175" i="2"/>
  <c r="AY175" i="2"/>
  <c r="AX176" i="2"/>
  <c r="AY176" i="2"/>
  <c r="AX177" i="2"/>
  <c r="AY177" i="2"/>
  <c r="AX178" i="2"/>
  <c r="AY178" i="2"/>
  <c r="AX179" i="2"/>
  <c r="AY179" i="2"/>
  <c r="AX180" i="2"/>
  <c r="AY180" i="2"/>
  <c r="AX181" i="2"/>
  <c r="AY181" i="2"/>
  <c r="AX182" i="2"/>
  <c r="AY182" i="2"/>
  <c r="AX183" i="2"/>
  <c r="AY183" i="2"/>
  <c r="AX184" i="2"/>
  <c r="AY184" i="2"/>
  <c r="AX185" i="2"/>
  <c r="AY185" i="2"/>
  <c r="AX186" i="2"/>
  <c r="AY186" i="2"/>
  <c r="AX187" i="2"/>
  <c r="AY187" i="2"/>
  <c r="AX188" i="2"/>
  <c r="AY188" i="2"/>
  <c r="AX189" i="2"/>
  <c r="AY189" i="2"/>
  <c r="AX190" i="2"/>
  <c r="AY190" i="2"/>
  <c r="AX191" i="2"/>
  <c r="AY191" i="2"/>
  <c r="AX192" i="2"/>
  <c r="AY192" i="2"/>
  <c r="AX193" i="2"/>
  <c r="AY193" i="2"/>
  <c r="AX194" i="2"/>
  <c r="AY194" i="2"/>
  <c r="AX195" i="2"/>
  <c r="AY195" i="2"/>
  <c r="AX196" i="2"/>
  <c r="AY196" i="2"/>
  <c r="AX197" i="2"/>
  <c r="AY197" i="2"/>
  <c r="AX198" i="2"/>
  <c r="AY198" i="2"/>
  <c r="AX199" i="2"/>
  <c r="AY199" i="2"/>
  <c r="AX200" i="2"/>
  <c r="AY200" i="2"/>
  <c r="AX201" i="2"/>
  <c r="AY201" i="2"/>
  <c r="AX202" i="2"/>
  <c r="AY202" i="2"/>
  <c r="AX203" i="2"/>
  <c r="AY203" i="2"/>
  <c r="AX204" i="2"/>
  <c r="AY204" i="2"/>
  <c r="AX205" i="2"/>
  <c r="AY205" i="2"/>
  <c r="AX206" i="2"/>
  <c r="AY206" i="2"/>
  <c r="AX207" i="2"/>
  <c r="AY207" i="2"/>
  <c r="AX208" i="2"/>
  <c r="AY208" i="2"/>
  <c r="AX209" i="2"/>
  <c r="AY209" i="2"/>
  <c r="AX210" i="2"/>
  <c r="AY210" i="2"/>
  <c r="AX211" i="2"/>
  <c r="AY211" i="2"/>
  <c r="AX212" i="2"/>
  <c r="AY212" i="2"/>
  <c r="AX213" i="2"/>
  <c r="AY213" i="2"/>
  <c r="AX214" i="2"/>
  <c r="AY214" i="2"/>
  <c r="AX215" i="2"/>
  <c r="AY215" i="2"/>
  <c r="AX216" i="2"/>
  <c r="AY216" i="2"/>
  <c r="AX217" i="2"/>
  <c r="AY217" i="2"/>
  <c r="AX218" i="2"/>
  <c r="AY218" i="2"/>
  <c r="AX219" i="2"/>
  <c r="AY219" i="2"/>
  <c r="AX220" i="2"/>
  <c r="AY220" i="2"/>
  <c r="AX221" i="2"/>
  <c r="AY221" i="2"/>
  <c r="AX222" i="2"/>
  <c r="AY222" i="2"/>
  <c r="AX223" i="2"/>
  <c r="AY223" i="2"/>
  <c r="AX224" i="2"/>
  <c r="AY224" i="2"/>
  <c r="AX225" i="2"/>
  <c r="AY225" i="2"/>
  <c r="AX226" i="2"/>
  <c r="AY226" i="2"/>
  <c r="AX227" i="2"/>
  <c r="AY227" i="2"/>
  <c r="AX228" i="2"/>
  <c r="AY228" i="2"/>
  <c r="AX229" i="2"/>
  <c r="AY229" i="2"/>
  <c r="AX230" i="2"/>
  <c r="AY230" i="2"/>
  <c r="AX231" i="2"/>
  <c r="AY231" i="2"/>
  <c r="AX232" i="2"/>
  <c r="AY232" i="2"/>
  <c r="AX233" i="2"/>
  <c r="AY233" i="2"/>
  <c r="AX234" i="2"/>
  <c r="AY234" i="2"/>
  <c r="AX235" i="2"/>
  <c r="AY235" i="2"/>
  <c r="AX236" i="2"/>
  <c r="AY236" i="2"/>
  <c r="AX237" i="2"/>
  <c r="AY237" i="2"/>
  <c r="AX238" i="2"/>
  <c r="AY238" i="2"/>
  <c r="AX239" i="2"/>
  <c r="AY239" i="2"/>
  <c r="AX240" i="2"/>
  <c r="AY240" i="2"/>
  <c r="AX241" i="2"/>
  <c r="AY241" i="2"/>
  <c r="AX242" i="2"/>
  <c r="AY242" i="2"/>
  <c r="AX243" i="2"/>
  <c r="AY243" i="2"/>
  <c r="AX244" i="2"/>
  <c r="AY244" i="2"/>
  <c r="AX245" i="2"/>
  <c r="AY245" i="2"/>
  <c r="AX246" i="2"/>
  <c r="AY246" i="2"/>
  <c r="AX247" i="2"/>
  <c r="AY247" i="2"/>
  <c r="AX248" i="2"/>
  <c r="AY248" i="2"/>
  <c r="AX249" i="2"/>
  <c r="AY249" i="2"/>
  <c r="AX250" i="2"/>
  <c r="AY250" i="2"/>
  <c r="AX251" i="2"/>
  <c r="AY251" i="2"/>
  <c r="AX252" i="2"/>
  <c r="AY252" i="2"/>
  <c r="AX253" i="2"/>
  <c r="AY253" i="2"/>
  <c r="AX254" i="2"/>
  <c r="AY254" i="2"/>
  <c r="AX255" i="2"/>
  <c r="AY255" i="2"/>
  <c r="AX256" i="2"/>
  <c r="AY256" i="2"/>
  <c r="AX257" i="2"/>
  <c r="AY257" i="2"/>
  <c r="AX258" i="2"/>
  <c r="AY258" i="2"/>
  <c r="AX259" i="2"/>
  <c r="AY259" i="2"/>
  <c r="AX260" i="2"/>
  <c r="AY260" i="2"/>
  <c r="AX261" i="2"/>
  <c r="AY261" i="2"/>
  <c r="AX262" i="2"/>
  <c r="AY262" i="2"/>
  <c r="AX263" i="2"/>
  <c r="AY263" i="2"/>
  <c r="AX264" i="2"/>
  <c r="AY264" i="2"/>
  <c r="AX265" i="2"/>
  <c r="AY265" i="2"/>
  <c r="AX266" i="2"/>
  <c r="AY266" i="2"/>
  <c r="AX267" i="2"/>
  <c r="AY267" i="2"/>
  <c r="AX268" i="2"/>
  <c r="AY268" i="2"/>
  <c r="AX269" i="2"/>
  <c r="AY269" i="2"/>
  <c r="AX270" i="2"/>
  <c r="AY270" i="2"/>
  <c r="AX271" i="2"/>
  <c r="AY271" i="2"/>
  <c r="AX272" i="2"/>
  <c r="AY272" i="2"/>
  <c r="AX273" i="2"/>
  <c r="AY273" i="2"/>
  <c r="AX274" i="2"/>
  <c r="AY274" i="2"/>
  <c r="AX275" i="2"/>
  <c r="AY275" i="2"/>
  <c r="AX276" i="2"/>
  <c r="AY276" i="2"/>
  <c r="AX277" i="2"/>
  <c r="AY277" i="2"/>
  <c r="AX278" i="2"/>
  <c r="AY278" i="2"/>
  <c r="AX279" i="2"/>
  <c r="AY279" i="2"/>
  <c r="AX280" i="2"/>
  <c r="AY280" i="2"/>
  <c r="AX281" i="2"/>
  <c r="AY281" i="2"/>
  <c r="AX282" i="2"/>
  <c r="AY282" i="2"/>
  <c r="AX283" i="2"/>
  <c r="AY283" i="2"/>
  <c r="AX284" i="2"/>
  <c r="AY284" i="2"/>
  <c r="AX285" i="2"/>
  <c r="AY285" i="2"/>
  <c r="AX286" i="2"/>
  <c r="AY286" i="2"/>
  <c r="AX287" i="2"/>
  <c r="AY287" i="2"/>
  <c r="AX288" i="2"/>
  <c r="AY288" i="2"/>
  <c r="AX289" i="2"/>
  <c r="AY289" i="2"/>
  <c r="AX290" i="2"/>
  <c r="AY290" i="2"/>
  <c r="AX291" i="2"/>
  <c r="AY291" i="2"/>
  <c r="AX292" i="2"/>
  <c r="AY292" i="2"/>
  <c r="AX293" i="2"/>
  <c r="AY293" i="2"/>
  <c r="AX294" i="2"/>
  <c r="AY294" i="2"/>
  <c r="AX295" i="2"/>
  <c r="AY295" i="2"/>
  <c r="AX296" i="2"/>
  <c r="AY296" i="2"/>
  <c r="AX297" i="2"/>
  <c r="AY297" i="2"/>
  <c r="AX298" i="2"/>
  <c r="AY298" i="2"/>
  <c r="AX299" i="2"/>
  <c r="AY299" i="2"/>
  <c r="AX300" i="2"/>
  <c r="AY300" i="2"/>
  <c r="B9" i="6" a="1"/>
  <c r="B9" i="6"/>
  <c r="C30" i="9"/>
  <c r="L11" i="11"/>
  <c r="M11" i="11"/>
  <c r="N11" i="11"/>
  <c r="O11" i="11"/>
  <c r="P11" i="11"/>
  <c r="Q11" i="11"/>
  <c r="R11" i="11"/>
  <c r="S11" i="11"/>
  <c r="T11" i="11"/>
  <c r="U11" i="11"/>
  <c r="V11" i="11"/>
  <c r="W11" i="11"/>
  <c r="X11" i="11"/>
  <c r="Y11" i="11"/>
  <c r="Z11" i="11"/>
  <c r="AA11" i="11"/>
  <c r="AB11" i="11"/>
  <c r="AC11" i="11"/>
  <c r="AD11" i="11"/>
  <c r="AE11" i="11"/>
  <c r="L12" i="11"/>
  <c r="M12" i="11"/>
  <c r="N12" i="11"/>
  <c r="O12" i="11"/>
  <c r="P12" i="11"/>
  <c r="Q12" i="11"/>
  <c r="R12" i="11"/>
  <c r="S12" i="11"/>
  <c r="T12" i="11"/>
  <c r="U12" i="11"/>
  <c r="V12" i="11"/>
  <c r="W12" i="11"/>
  <c r="X12" i="11"/>
  <c r="Y12" i="11"/>
  <c r="Z12" i="11"/>
  <c r="AA12" i="11"/>
  <c r="AB12" i="11"/>
  <c r="AC12" i="11"/>
  <c r="AD12" i="11"/>
  <c r="AE12" i="11"/>
  <c r="L13" i="11"/>
  <c r="M13" i="11"/>
  <c r="N13" i="11"/>
  <c r="O13" i="11"/>
  <c r="P13" i="11"/>
  <c r="Q13" i="11"/>
  <c r="R13" i="11"/>
  <c r="S13" i="11"/>
  <c r="T13" i="11"/>
  <c r="U13" i="11"/>
  <c r="V13" i="11"/>
  <c r="W13" i="11"/>
  <c r="X13" i="11"/>
  <c r="Y13" i="11"/>
  <c r="Z13" i="11"/>
  <c r="AA13" i="11"/>
  <c r="AB13" i="11"/>
  <c r="AC13" i="11"/>
  <c r="AD13" i="11"/>
  <c r="AE13" i="11"/>
  <c r="L14" i="11"/>
  <c r="M14" i="11"/>
  <c r="N14" i="11"/>
  <c r="O14" i="11"/>
  <c r="P14" i="11"/>
  <c r="Q14" i="11"/>
  <c r="R14" i="11"/>
  <c r="S14" i="11"/>
  <c r="T14" i="11"/>
  <c r="U14" i="11"/>
  <c r="V14" i="11"/>
  <c r="W14" i="11"/>
  <c r="X14" i="11"/>
  <c r="Y14" i="11"/>
  <c r="Z14" i="11"/>
  <c r="AA14" i="11"/>
  <c r="AB14" i="11"/>
  <c r="AC14" i="11"/>
  <c r="AD14" i="11"/>
  <c r="AE14" i="11"/>
  <c r="L15" i="11"/>
  <c r="M15" i="11"/>
  <c r="N15" i="11"/>
  <c r="O15" i="11"/>
  <c r="P15" i="11"/>
  <c r="Q15" i="11"/>
  <c r="R15" i="11"/>
  <c r="S15" i="11"/>
  <c r="T15" i="11"/>
  <c r="U15" i="11"/>
  <c r="V15" i="11"/>
  <c r="W15" i="11"/>
  <c r="X15" i="11"/>
  <c r="Y15" i="11"/>
  <c r="Z15" i="11"/>
  <c r="AA15" i="11"/>
  <c r="AB15" i="11"/>
  <c r="AC15" i="11"/>
  <c r="AD15" i="11"/>
  <c r="AE15" i="11"/>
  <c r="L16" i="11"/>
  <c r="M16" i="11"/>
  <c r="N16" i="11"/>
  <c r="O16" i="11"/>
  <c r="P16" i="11"/>
  <c r="Q16" i="11"/>
  <c r="R16" i="11"/>
  <c r="S16" i="11"/>
  <c r="T16" i="11"/>
  <c r="U16" i="11"/>
  <c r="V16" i="11"/>
  <c r="W16" i="11"/>
  <c r="X16" i="11"/>
  <c r="Y16" i="11"/>
  <c r="Z16" i="11"/>
  <c r="AA16" i="11"/>
  <c r="AB16" i="11"/>
  <c r="AC16" i="11"/>
  <c r="AD16" i="11"/>
  <c r="AE16" i="11"/>
  <c r="L17" i="11"/>
  <c r="M17" i="11"/>
  <c r="N17" i="11"/>
  <c r="O17" i="11"/>
  <c r="P17" i="11"/>
  <c r="Q17" i="11"/>
  <c r="R17" i="11"/>
  <c r="S17" i="11"/>
  <c r="T17" i="11"/>
  <c r="U17" i="11"/>
  <c r="V17" i="11"/>
  <c r="W17" i="11"/>
  <c r="X17" i="11"/>
  <c r="Y17" i="11"/>
  <c r="Z17" i="11"/>
  <c r="AA17" i="11"/>
  <c r="AB17" i="11"/>
  <c r="AC17" i="11"/>
  <c r="AD17" i="11"/>
  <c r="AE17" i="11"/>
  <c r="L18" i="11"/>
  <c r="M18" i="11"/>
  <c r="N18" i="11"/>
  <c r="O18" i="11"/>
  <c r="P18" i="11"/>
  <c r="Q18" i="11"/>
  <c r="R18" i="11"/>
  <c r="S18" i="11"/>
  <c r="T18" i="11"/>
  <c r="U18" i="11"/>
  <c r="V18" i="11"/>
  <c r="W18" i="11"/>
  <c r="X18" i="11"/>
  <c r="Y18" i="11"/>
  <c r="Z18" i="11"/>
  <c r="AA18" i="11"/>
  <c r="AB18" i="11"/>
  <c r="AC18" i="11"/>
  <c r="AD18" i="11"/>
  <c r="AE18" i="11"/>
  <c r="L19" i="11"/>
  <c r="M19" i="11"/>
  <c r="N19" i="11"/>
  <c r="O19" i="11"/>
  <c r="P19" i="11"/>
  <c r="Q19" i="11"/>
  <c r="R19" i="11"/>
  <c r="S19" i="11"/>
  <c r="T19" i="11"/>
  <c r="U19" i="11"/>
  <c r="V19" i="11"/>
  <c r="W19" i="11"/>
  <c r="X19" i="11"/>
  <c r="Y19" i="11"/>
  <c r="Z19" i="11"/>
  <c r="AA19" i="11"/>
  <c r="AB19" i="11"/>
  <c r="AC19" i="11"/>
  <c r="AD19" i="11"/>
  <c r="AE19" i="11"/>
  <c r="L20" i="11"/>
  <c r="M20" i="11"/>
  <c r="N20" i="11"/>
  <c r="O20" i="11"/>
  <c r="P20" i="11"/>
  <c r="Q20" i="11"/>
  <c r="R20" i="11"/>
  <c r="S20" i="11"/>
  <c r="T20" i="11"/>
  <c r="U20" i="11"/>
  <c r="V20" i="11"/>
  <c r="W20" i="11"/>
  <c r="X20" i="11"/>
  <c r="Y20" i="11"/>
  <c r="Z20" i="11"/>
  <c r="AA20" i="11"/>
  <c r="AB20" i="11"/>
  <c r="AC20" i="11"/>
  <c r="AD20" i="11"/>
  <c r="AE20" i="11"/>
  <c r="L21" i="11"/>
  <c r="M21" i="11"/>
  <c r="N21" i="11"/>
  <c r="O21" i="11"/>
  <c r="P21" i="11"/>
  <c r="Q21" i="11"/>
  <c r="R21" i="11"/>
  <c r="S21" i="11"/>
  <c r="T21" i="11"/>
  <c r="U21" i="11"/>
  <c r="V21" i="11"/>
  <c r="W21" i="11"/>
  <c r="X21" i="11"/>
  <c r="Y21" i="11"/>
  <c r="Z21" i="11"/>
  <c r="AA21" i="11"/>
  <c r="AB21" i="11"/>
  <c r="AC21" i="11"/>
  <c r="AD21" i="11"/>
  <c r="AE21" i="11"/>
  <c r="L22" i="11"/>
  <c r="M22" i="11"/>
  <c r="N22" i="11"/>
  <c r="O22" i="11"/>
  <c r="P22" i="11"/>
  <c r="Q22" i="11"/>
  <c r="R22" i="11"/>
  <c r="S22" i="11"/>
  <c r="T22" i="11"/>
  <c r="U22" i="11"/>
  <c r="V22" i="11"/>
  <c r="W22" i="11"/>
  <c r="X22" i="11"/>
  <c r="Y22" i="11"/>
  <c r="Z22" i="11"/>
  <c r="AA22" i="11"/>
  <c r="AB22" i="11"/>
  <c r="AC22" i="11"/>
  <c r="AD22" i="11"/>
  <c r="AE22" i="11"/>
  <c r="L23" i="11"/>
  <c r="M23" i="11"/>
  <c r="N23" i="11"/>
  <c r="O23" i="11"/>
  <c r="P23" i="11"/>
  <c r="Q23" i="11"/>
  <c r="R23" i="11"/>
  <c r="S23" i="11"/>
  <c r="T23" i="11"/>
  <c r="U23" i="11"/>
  <c r="V23" i="11"/>
  <c r="W23" i="11"/>
  <c r="X23" i="11"/>
  <c r="Y23" i="11"/>
  <c r="Z23" i="11"/>
  <c r="AA23" i="11"/>
  <c r="AB23" i="11"/>
  <c r="AC23" i="11"/>
  <c r="AD23" i="11"/>
  <c r="AE23" i="11"/>
  <c r="AB10" i="11"/>
  <c r="AC10" i="11"/>
  <c r="AD10" i="11"/>
  <c r="AE10" i="11"/>
  <c r="W10" i="11"/>
  <c r="X10" i="11"/>
  <c r="Y10" i="11"/>
  <c r="Z10" i="11"/>
  <c r="R10" i="11"/>
  <c r="S10" i="11"/>
  <c r="T10" i="11"/>
  <c r="U10" i="11"/>
  <c r="M10" i="11"/>
  <c r="N10" i="11"/>
  <c r="O10" i="11"/>
  <c r="P10" i="11"/>
  <c r="AA10" i="11"/>
  <c r="V10" i="11"/>
  <c r="Q10" i="11"/>
  <c r="L10" i="11"/>
  <c r="G11" i="11"/>
  <c r="H11" i="11"/>
  <c r="I11" i="11"/>
  <c r="J11" i="11"/>
  <c r="K11" i="11"/>
  <c r="G12" i="11"/>
  <c r="H12" i="11"/>
  <c r="I12" i="11"/>
  <c r="J12" i="11"/>
  <c r="K12" i="11"/>
  <c r="G13" i="11"/>
  <c r="H13" i="11"/>
  <c r="I13" i="11"/>
  <c r="J13" i="11"/>
  <c r="K13" i="11"/>
  <c r="G14" i="11"/>
  <c r="H14" i="11"/>
  <c r="I14" i="11"/>
  <c r="J14" i="11"/>
  <c r="K14" i="11"/>
  <c r="G15" i="11"/>
  <c r="H15" i="11"/>
  <c r="I15" i="11"/>
  <c r="J15" i="11"/>
  <c r="K15" i="11"/>
  <c r="G16" i="11"/>
  <c r="H16" i="11"/>
  <c r="I16" i="11"/>
  <c r="J16" i="11"/>
  <c r="K16" i="11"/>
  <c r="G17" i="11"/>
  <c r="H17" i="11"/>
  <c r="I17" i="11"/>
  <c r="J17" i="11"/>
  <c r="K17" i="11"/>
  <c r="G18" i="11"/>
  <c r="H18" i="11"/>
  <c r="I18" i="11"/>
  <c r="J18" i="11"/>
  <c r="K18" i="11"/>
  <c r="G19" i="11"/>
  <c r="H19" i="11"/>
  <c r="I19" i="11"/>
  <c r="J19" i="11"/>
  <c r="K19" i="11"/>
  <c r="G20" i="11"/>
  <c r="H20" i="11"/>
  <c r="I20" i="11"/>
  <c r="J20" i="11"/>
  <c r="K20" i="11"/>
  <c r="G21" i="11"/>
  <c r="H21" i="11"/>
  <c r="I21" i="11"/>
  <c r="J21" i="11"/>
  <c r="K21" i="11"/>
  <c r="G22" i="11"/>
  <c r="H22" i="11"/>
  <c r="I22" i="11"/>
  <c r="J22" i="11"/>
  <c r="K22" i="11"/>
  <c r="G23" i="11"/>
  <c r="H23" i="11"/>
  <c r="I23" i="11"/>
  <c r="J23" i="11"/>
  <c r="K23" i="11"/>
  <c r="H10" i="11"/>
  <c r="I10" i="11"/>
  <c r="J10" i="11"/>
  <c r="K10" i="11"/>
  <c r="G10" i="11"/>
  <c r="B11" i="11"/>
  <c r="C11" i="11"/>
  <c r="D11" i="11"/>
  <c r="E11" i="11"/>
  <c r="F11" i="11"/>
  <c r="B12" i="11"/>
  <c r="C12" i="11"/>
  <c r="D12" i="11"/>
  <c r="E12" i="11"/>
  <c r="F12" i="11"/>
  <c r="B13" i="11"/>
  <c r="C13" i="11"/>
  <c r="D13" i="11"/>
  <c r="E13" i="11"/>
  <c r="F13" i="11"/>
  <c r="B14" i="11"/>
  <c r="C14" i="11"/>
  <c r="D14" i="11"/>
  <c r="E14" i="11"/>
  <c r="F14" i="11"/>
  <c r="B15" i="11"/>
  <c r="C15" i="11"/>
  <c r="D15" i="11"/>
  <c r="E15" i="11"/>
  <c r="F15" i="11"/>
  <c r="B16" i="11"/>
  <c r="C16" i="11"/>
  <c r="D16" i="11"/>
  <c r="E16" i="11"/>
  <c r="F16" i="11"/>
  <c r="B17" i="11"/>
  <c r="C17" i="11"/>
  <c r="D17" i="11"/>
  <c r="E17" i="11"/>
  <c r="F17" i="11"/>
  <c r="B18" i="11"/>
  <c r="C18" i="11"/>
  <c r="D18" i="11"/>
  <c r="E18" i="11"/>
  <c r="F18" i="11"/>
  <c r="B19" i="11"/>
  <c r="C19" i="11"/>
  <c r="D19" i="11"/>
  <c r="E19" i="11"/>
  <c r="F19" i="11"/>
  <c r="B20" i="11"/>
  <c r="C20" i="11"/>
  <c r="D20" i="11"/>
  <c r="E20" i="11"/>
  <c r="F20" i="11"/>
  <c r="B21" i="11"/>
  <c r="C21" i="11"/>
  <c r="D21" i="11"/>
  <c r="E21" i="11"/>
  <c r="F21" i="11"/>
  <c r="B22" i="11"/>
  <c r="C22" i="11"/>
  <c r="D22" i="11"/>
  <c r="E22" i="11"/>
  <c r="F22" i="11"/>
  <c r="B23" i="11"/>
  <c r="C23" i="11"/>
  <c r="D23" i="11"/>
  <c r="E23" i="11"/>
  <c r="F23" i="11"/>
  <c r="C10" i="11"/>
  <c r="D10" i="11"/>
  <c r="E10" i="11"/>
  <c r="F10" i="11"/>
  <c r="B10" i="11"/>
  <c r="D30" i="9"/>
  <c r="E30" i="9"/>
  <c r="F30" i="9"/>
  <c r="G30" i="9"/>
  <c r="H30" i="9"/>
  <c r="I30" i="9"/>
  <c r="J30" i="9"/>
  <c r="K30" i="9"/>
  <c r="L30" i="9"/>
  <c r="M30" i="9"/>
  <c r="N30" i="9"/>
  <c r="O30" i="9"/>
  <c r="P30" i="9"/>
  <c r="Q30" i="9"/>
  <c r="R30" i="9"/>
  <c r="S30" i="9"/>
  <c r="C31" i="9"/>
  <c r="D31" i="9"/>
  <c r="E31" i="9"/>
  <c r="F31" i="9"/>
  <c r="G31" i="9"/>
  <c r="H31" i="9"/>
  <c r="I31" i="9"/>
  <c r="J31" i="9"/>
  <c r="K31" i="9"/>
  <c r="L31" i="9"/>
  <c r="M31" i="9"/>
  <c r="N31" i="9"/>
  <c r="O31" i="9"/>
  <c r="P31" i="9"/>
  <c r="Q31" i="9"/>
  <c r="R31" i="9"/>
  <c r="S31" i="9"/>
  <c r="C32" i="9"/>
  <c r="D32" i="9"/>
  <c r="E32" i="9"/>
  <c r="F32" i="9"/>
  <c r="G32" i="9"/>
  <c r="H32" i="9"/>
  <c r="I32" i="9"/>
  <c r="J32" i="9"/>
  <c r="K32" i="9"/>
  <c r="L32" i="9"/>
  <c r="M32" i="9"/>
  <c r="N32" i="9"/>
  <c r="O32" i="9"/>
  <c r="P32" i="9"/>
  <c r="Q32" i="9"/>
  <c r="R32" i="9"/>
  <c r="S32" i="9"/>
  <c r="C33" i="9"/>
  <c r="D33" i="9"/>
  <c r="E33" i="9"/>
  <c r="F33" i="9"/>
  <c r="G33" i="9"/>
  <c r="H33" i="9"/>
  <c r="I33" i="9"/>
  <c r="J33" i="9"/>
  <c r="K33" i="9"/>
  <c r="L33" i="9"/>
  <c r="M33" i="9"/>
  <c r="N33" i="9"/>
  <c r="O33" i="9"/>
  <c r="P33" i="9"/>
  <c r="Q33" i="9"/>
  <c r="R33" i="9"/>
  <c r="S33" i="9"/>
  <c r="C34" i="9"/>
  <c r="D34" i="9"/>
  <c r="E34" i="9"/>
  <c r="F34" i="9"/>
  <c r="G34" i="9"/>
  <c r="H34" i="9"/>
  <c r="I34" i="9"/>
  <c r="J34" i="9"/>
  <c r="K34" i="9"/>
  <c r="L34" i="9"/>
  <c r="M34" i="9"/>
  <c r="N34" i="9"/>
  <c r="O34" i="9"/>
  <c r="P34" i="9"/>
  <c r="Q34" i="9"/>
  <c r="R34" i="9"/>
  <c r="S34" i="9"/>
  <c r="B34" i="9"/>
  <c r="B33" i="9"/>
  <c r="B32" i="9"/>
  <c r="B31" i="9"/>
  <c r="B30" i="9"/>
  <c r="F13" i="10"/>
  <c r="J13" i="10"/>
  <c r="C14" i="10"/>
  <c r="G14" i="10"/>
  <c r="K14" i="10"/>
  <c r="D15" i="10"/>
  <c r="H15" i="10"/>
  <c r="L15" i="10"/>
  <c r="E16" i="10"/>
  <c r="I16" i="10"/>
  <c r="M16" i="10"/>
  <c r="F17" i="10"/>
  <c r="J17" i="10"/>
  <c r="C18" i="10"/>
  <c r="G18" i="10"/>
  <c r="K18" i="10"/>
  <c r="D19" i="10"/>
  <c r="H19" i="10"/>
  <c r="L19" i="10"/>
  <c r="E20" i="10"/>
  <c r="I20" i="10"/>
  <c r="M20" i="10"/>
  <c r="F21" i="10"/>
  <c r="J21" i="10"/>
  <c r="C22" i="10"/>
  <c r="G22" i="10"/>
  <c r="K22" i="10"/>
  <c r="D23" i="10"/>
  <c r="H23" i="10"/>
  <c r="L23" i="10"/>
  <c r="E24" i="10"/>
  <c r="I24" i="10"/>
  <c r="M24" i="10"/>
  <c r="I15" i="10"/>
  <c r="J16" i="10"/>
  <c r="C17" i="10"/>
  <c r="K17" i="10"/>
  <c r="H18" i="10"/>
  <c r="E19" i="10"/>
  <c r="M19" i="10"/>
  <c r="F20" i="10"/>
  <c r="C21" i="10"/>
  <c r="G21" i="10"/>
  <c r="D22" i="10"/>
  <c r="L22" i="10"/>
  <c r="E23" i="10"/>
  <c r="M23" i="10"/>
  <c r="J24" i="10"/>
  <c r="H13" i="10"/>
  <c r="E14" i="10"/>
  <c r="M14" i="10"/>
  <c r="J15" i="10"/>
  <c r="G16" i="10"/>
  <c r="D17" i="10"/>
  <c r="L17" i="10"/>
  <c r="I18" i="10"/>
  <c r="F19" i="10"/>
  <c r="C20" i="10"/>
  <c r="K20" i="10"/>
  <c r="H21" i="10"/>
  <c r="E22" i="10"/>
  <c r="M22" i="10"/>
  <c r="J23" i="10"/>
  <c r="G24" i="10"/>
  <c r="I13" i="10"/>
  <c r="F14" i="10"/>
  <c r="C15" i="10"/>
  <c r="K15" i="10"/>
  <c r="H16" i="10"/>
  <c r="E17" i="10"/>
  <c r="M17" i="10"/>
  <c r="J18" i="10"/>
  <c r="G19" i="10"/>
  <c r="D20" i="10"/>
  <c r="L20" i="10"/>
  <c r="I21" i="10"/>
  <c r="F22" i="10"/>
  <c r="C23" i="10"/>
  <c r="K23" i="10"/>
  <c r="H24" i="10"/>
  <c r="C13" i="10"/>
  <c r="G13" i="10"/>
  <c r="K13" i="10"/>
  <c r="D14" i="10"/>
  <c r="H14" i="10"/>
  <c r="L14" i="10"/>
  <c r="E15" i="10"/>
  <c r="M15" i="10"/>
  <c r="F16" i="10"/>
  <c r="G17" i="10"/>
  <c r="D18" i="10"/>
  <c r="L18" i="10"/>
  <c r="I19" i="10"/>
  <c r="J20" i="10"/>
  <c r="K21" i="10"/>
  <c r="H22" i="10"/>
  <c r="I23" i="10"/>
  <c r="F24" i="10"/>
  <c r="D13" i="10"/>
  <c r="L13" i="10"/>
  <c r="I14" i="10"/>
  <c r="F15" i="10"/>
  <c r="C16" i="10"/>
  <c r="K16" i="10"/>
  <c r="H17" i="10"/>
  <c r="E18" i="10"/>
  <c r="M18" i="10"/>
  <c r="J19" i="10"/>
  <c r="G20" i="10"/>
  <c r="D21" i="10"/>
  <c r="L21" i="10"/>
  <c r="I22" i="10"/>
  <c r="F23" i="10"/>
  <c r="C24" i="10"/>
  <c r="K24" i="10"/>
  <c r="E13" i="10"/>
  <c r="M13" i="10"/>
  <c r="J14" i="10"/>
  <c r="G15" i="10"/>
  <c r="D16" i="10"/>
  <c r="L16" i="10"/>
  <c r="I17" i="10"/>
  <c r="F18" i="10"/>
  <c r="C19" i="10"/>
  <c r="K19" i="10"/>
  <c r="H20" i="10"/>
  <c r="E21" i="10"/>
  <c r="M21" i="10"/>
  <c r="J22" i="10"/>
  <c r="G23" i="10"/>
  <c r="D24" i="10"/>
  <c r="L24" i="10"/>
  <c r="B21" i="10"/>
  <c r="B17" i="10"/>
  <c r="B12" i="10"/>
  <c r="B20" i="10"/>
  <c r="B16" i="10"/>
  <c r="B23" i="10"/>
  <c r="B15" i="10"/>
  <c r="B22" i="10"/>
  <c r="B18" i="10"/>
  <c r="B14" i="10"/>
  <c r="B24" i="10"/>
  <c r="B13" i="10"/>
  <c r="B19" i="10"/>
  <c r="M12" i="10"/>
  <c r="F12" i="10"/>
  <c r="J12" i="10"/>
  <c r="G12" i="10"/>
  <c r="D12" i="10"/>
  <c r="I12" i="10"/>
  <c r="L12" i="10"/>
  <c r="K12" i="10"/>
  <c r="C12" i="10"/>
  <c r="H12" i="10"/>
  <c r="E12" i="10"/>
  <c r="F11" i="10"/>
  <c r="I11" i="10"/>
  <c r="L11" i="10"/>
  <c r="K11" i="10"/>
  <c r="J11" i="10"/>
  <c r="E11" i="10"/>
  <c r="G11" i="10"/>
  <c r="M11" i="10"/>
  <c r="C11" i="10"/>
  <c r="D11" i="10"/>
  <c r="H11" i="10"/>
</calcChain>
</file>

<file path=xl/sharedStrings.xml><?xml version="1.0" encoding="utf-8"?>
<sst xmlns="http://schemas.openxmlformats.org/spreadsheetml/2006/main" count="593" uniqueCount="234">
  <si>
    <t>National Poverty Line</t>
  </si>
  <si>
    <t>PPI Score</t>
  </si>
  <si>
    <t>$1.25/day 2005</t>
  </si>
  <si>
    <t>$1.00/day 2011</t>
  </si>
  <si>
    <t>$1.90/day 2011</t>
  </si>
  <si>
    <t>$5.50/day 2011</t>
  </si>
  <si>
    <t>x</t>
  </si>
  <si>
    <t>$2.50/day 2005</t>
  </si>
  <si>
    <t>$5.00/day 2005</t>
  </si>
  <si>
    <t>Response Options</t>
  </si>
  <si>
    <t>Household ID</t>
  </si>
  <si>
    <t>Question</t>
  </si>
  <si>
    <t>Questions</t>
  </si>
  <si>
    <t>Response</t>
  </si>
  <si>
    <t>A</t>
  </si>
  <si>
    <t>B</t>
  </si>
  <si>
    <t>C</t>
  </si>
  <si>
    <t>D</t>
  </si>
  <si>
    <t>E</t>
  </si>
  <si>
    <t>F</t>
  </si>
  <si>
    <t>G</t>
  </si>
  <si>
    <t>H</t>
  </si>
  <si>
    <t>I</t>
  </si>
  <si>
    <t>J</t>
  </si>
  <si>
    <t>HHID</t>
  </si>
  <si>
    <t>1A</t>
  </si>
  <si>
    <t>1B</t>
  </si>
  <si>
    <t>1C</t>
  </si>
  <si>
    <t>1D</t>
  </si>
  <si>
    <t>1E</t>
  </si>
  <si>
    <t>1F</t>
  </si>
  <si>
    <t>1G</t>
  </si>
  <si>
    <t>1H</t>
  </si>
  <si>
    <t>2A</t>
  </si>
  <si>
    <t>2B</t>
  </si>
  <si>
    <t>3A</t>
  </si>
  <si>
    <t>3B</t>
  </si>
  <si>
    <t>4A</t>
  </si>
  <si>
    <t>4B</t>
  </si>
  <si>
    <t>5A</t>
  </si>
  <si>
    <t>5B</t>
  </si>
  <si>
    <t>6A</t>
  </si>
  <si>
    <t>6B</t>
  </si>
  <si>
    <t>7A</t>
  </si>
  <si>
    <t>7B</t>
  </si>
  <si>
    <t>8A</t>
  </si>
  <si>
    <t>8B</t>
  </si>
  <si>
    <t>9A</t>
  </si>
  <si>
    <t>9B</t>
  </si>
  <si>
    <t>10A</t>
  </si>
  <si>
    <t>10B</t>
  </si>
  <si>
    <t>Code</t>
  </si>
  <si>
    <t>125S</t>
  </si>
  <si>
    <t>125P</t>
  </si>
  <si>
    <t>250S</t>
  </si>
  <si>
    <t>250P</t>
  </si>
  <si>
    <t>500S</t>
  </si>
  <si>
    <t>190S</t>
  </si>
  <si>
    <t>550S</t>
  </si>
  <si>
    <t>20S</t>
  </si>
  <si>
    <t>40S</t>
  </si>
  <si>
    <t>60S</t>
  </si>
  <si>
    <t>80S</t>
  </si>
  <si>
    <t>500P</t>
  </si>
  <si>
    <t>190P</t>
  </si>
  <si>
    <t>550P</t>
  </si>
  <si>
    <t>20P</t>
  </si>
  <si>
    <t>40P</t>
  </si>
  <si>
    <t>60P</t>
  </si>
  <si>
    <t>80P</t>
  </si>
  <si>
    <t>Line</t>
  </si>
  <si>
    <t>National</t>
  </si>
  <si>
    <t>Poverty Likelihood</t>
  </si>
  <si>
    <t>About</t>
  </si>
  <si>
    <t>It is built, owned, and maintained by Innovations for Poverty Action. Reach out to ppi@poverty-action.org with questions or comments.</t>
  </si>
  <si>
    <t>20-40% (2nd Quintile)</t>
  </si>
  <si>
    <t>40-60% (Average)</t>
  </si>
  <si>
    <t>60-80% (4th Quintile)</t>
  </si>
  <si>
    <t>Beneficiary PPI Data</t>
  </si>
  <si>
    <t>$3.20/day 2011</t>
  </si>
  <si>
    <t>Confidence Level</t>
  </si>
  <si>
    <t>150% National Poverty Line</t>
  </si>
  <si>
    <t>200% National Poverty Line</t>
  </si>
  <si>
    <t>150% National</t>
  </si>
  <si>
    <t>200% National</t>
  </si>
  <si>
    <t>15NS</t>
  </si>
  <si>
    <t>15NP</t>
  </si>
  <si>
    <t>20NS</t>
  </si>
  <si>
    <t>20NP</t>
  </si>
  <si>
    <t>NS</t>
  </si>
  <si>
    <t>NP</t>
  </si>
  <si>
    <t>Sample Size (determined from Data):</t>
  </si>
  <si>
    <t>Lower</t>
  </si>
  <si>
    <t>Bound</t>
  </si>
  <si>
    <t>Upper</t>
  </si>
  <si>
    <t>Enter the number of households that the surveyed sample represents (i.e. total number of beneficiary households or population size) here:</t>
  </si>
  <si>
    <t>Margin of Error</t>
  </si>
  <si>
    <t>Instructions: Enter the number of households that the surveyed sample represents (i.e. total number of beneficiary households or population size) here:</t>
  </si>
  <si>
    <t>Questionaire</t>
  </si>
  <si>
    <t>Sampling</t>
  </si>
  <si>
    <t>Data</t>
  </si>
  <si>
    <t>Averages</t>
  </si>
  <si>
    <t>Quintiles</t>
  </si>
  <si>
    <t>Confidence</t>
  </si>
  <si>
    <t>Scoring</t>
  </si>
  <si>
    <t>Likelihoods</t>
  </si>
  <si>
    <t>Look-up table with the appropriate poverty likelihoods for each PPI score value - included for reference</t>
  </si>
  <si>
    <t>Tabs: Table of Contents</t>
  </si>
  <si>
    <t>Notes</t>
  </si>
  <si>
    <t>Any Instructions are highlighted in Blue</t>
  </si>
  <si>
    <t>Information on how to Interperate the charts or tables is highlighed in Yellow</t>
  </si>
  <si>
    <t>Beneficiary Household Poverty Rate</t>
  </si>
  <si>
    <t>Interpret: 20% of the population is in each quintile, based on consumption distribution. See what percent of households of the survey data fall in each quintile, compared to national and regional rates.</t>
  </si>
  <si>
    <t>PPI Survey questions and answer options - can be printed and used for conducting the survey</t>
  </si>
  <si>
    <t>Sample size calculator - enter the total population size and look up your desired confidence level to see the required sample size</t>
  </si>
  <si>
    <t>Enter all your PPI survey data &amp; see the households' PPI scores and poverty likelihoods automatically populate</t>
  </si>
  <si>
    <t>See the beneficiary household poverty rates automatically populated from the PPI survey data and compare against benchmarks</t>
  </si>
  <si>
    <t>See the beneficiary households' consumption distribution automatically populated from the survey data and compare to benchmarks</t>
  </si>
  <si>
    <t>Look-up table with the points for each response and poverty line - used to calculate the PPI score and included for reference</t>
  </si>
  <si>
    <t>Confidence intervals - enter the total population size (in households) and see the confidence intervals for your PPI survey data results</t>
  </si>
  <si>
    <t>Enter the survey responses by placing any character or text in the cell corresponding with the household's answer to the PPI question. Make sure to leave cells blank that are not corresponding to the household's answers. See the PPI scores and poverty likelihoods calculate accordingly.</t>
  </si>
  <si>
    <t>This is the PPI Scorecard, which provides the points allocated to response options across all poverty lines and is used to calculate PPI scores. It is included for reference.</t>
  </si>
  <si>
    <t>Interpret: The Beneficiary Household Poverty Rate is the average of the individual household poverty likelihoods from the survey data in the Data tab. Compare it against the national and regional poverty rates given, as relevant.</t>
  </si>
  <si>
    <t>Quintiles for Population Consumption Distribution Across Individuals</t>
  </si>
  <si>
    <t>2011 International Poverty Lines</t>
  </si>
  <si>
    <t>2005 International Poverty Lines</t>
  </si>
  <si>
    <t>PPI Survey Questions</t>
  </si>
  <si>
    <t>ID</t>
  </si>
  <si>
    <t>c</t>
  </si>
  <si>
    <t>6C</t>
  </si>
  <si>
    <t>6D</t>
  </si>
  <si>
    <t>X</t>
  </si>
  <si>
    <r>
      <t>This workbook converts Poverty Probability Index (PPI</t>
    </r>
    <r>
      <rPr>
        <vertAlign val="superscript"/>
        <sz val="12"/>
        <rFont val="Arial"/>
        <family val="2"/>
      </rPr>
      <t>®</t>
    </r>
    <r>
      <rPr>
        <sz val="12"/>
        <rFont val="Arial"/>
        <family val="2"/>
      </rPr>
      <t>) survey response data into poverty likelihoods, rates, and confidence intervals.</t>
    </r>
  </si>
  <si>
    <t>Bottom 20th Percentile</t>
  </si>
  <si>
    <t>Bottom 40th Percentile</t>
  </si>
  <si>
    <t>Bottom 60th Percentile</t>
  </si>
  <si>
    <t>Bottom 80th Percentile</t>
  </si>
  <si>
    <t>Interpret: In order to have the true poverty level within [Margin of Error] percent of the estimated average for [Confidence Level] percent of samples, survey the sample size given in the chart below.</t>
  </si>
  <si>
    <t>Interpret: For [Confidence Level] percent of all samples, the true poverty rate of the population lies within [lower] and [upper].</t>
  </si>
  <si>
    <t>This is the look-up table used to convert PPI scores into poverty likelihoods, included for reference.</t>
  </si>
  <si>
    <t>0-20% (Bottom 20% - Poorest)</t>
  </si>
  <si>
    <t>80-100% (Top 20% - Richest)</t>
  </si>
  <si>
    <t>3C</t>
  </si>
  <si>
    <t>Rural</t>
  </si>
  <si>
    <t>Urban</t>
  </si>
  <si>
    <t>3D</t>
  </si>
  <si>
    <t>6E</t>
  </si>
  <si>
    <t>320S</t>
  </si>
  <si>
    <t>320P</t>
  </si>
  <si>
    <t>**Note: The Quintiles are established based on the population (i.e. 20% of individuals in Burkina Faso are in each quintile), and the given percentages are based on household rates. Thus, the national rates are not 20% because average household size varies across quintiles.</t>
  </si>
  <si>
    <t>K</t>
  </si>
  <si>
    <t>L</t>
  </si>
  <si>
    <t>M</t>
  </si>
  <si>
    <t>N</t>
  </si>
  <si>
    <t>1J</t>
  </si>
  <si>
    <t>1K</t>
  </si>
  <si>
    <t>1L</t>
  </si>
  <si>
    <t>1M</t>
  </si>
  <si>
    <t>1I</t>
  </si>
  <si>
    <t>1N</t>
  </si>
  <si>
    <t>4C</t>
  </si>
  <si>
    <t>Rural Poverty Rate</t>
  </si>
  <si>
    <t>Urban Poverty Rate</t>
  </si>
  <si>
    <t>National Poverty Rate</t>
  </si>
  <si>
    <t>It is based on a model built with data from the 2015 Enquête sur le Niveau de Vie des Ménages in Côte d’Ivoire conducted by the Institut National de la Statistique.</t>
  </si>
  <si>
    <r>
      <t>Côte d’Ivoire 2015 PPI</t>
    </r>
    <r>
      <rPr>
        <b/>
        <vertAlign val="superscript"/>
        <sz val="11"/>
        <rFont val="Arial"/>
        <family val="2"/>
      </rPr>
      <t>®</t>
    </r>
    <r>
      <rPr>
        <b/>
        <sz val="11"/>
        <rFont val="Arial"/>
        <family val="2"/>
      </rPr>
      <t xml:space="preserve"> Survey Questionnaire</t>
    </r>
  </si>
  <si>
    <r>
      <t>Côte d’Ivoire 2015 PPI</t>
    </r>
    <r>
      <rPr>
        <b/>
        <vertAlign val="superscript"/>
        <sz val="12"/>
        <color rgb="FF056EB7"/>
        <rFont val="Arial"/>
        <family val="2"/>
      </rPr>
      <t>®</t>
    </r>
  </si>
  <si>
    <t>www.povertyindex.org/côte-d’ivoire</t>
  </si>
  <si>
    <t xml:space="preserve">Dans quel district réside ce ménage? / In which district does this household reside? </t>
  </si>
  <si>
    <t>Bas-Sassandra</t>
  </si>
  <si>
    <t>Gôh-Djiboua</t>
  </si>
  <si>
    <t>Lacs</t>
  </si>
  <si>
    <t>Lagunes</t>
  </si>
  <si>
    <t>Montagnes</t>
  </si>
  <si>
    <t>Savanes</t>
  </si>
  <si>
    <t>Woroba</t>
  </si>
  <si>
    <t>Zanzan</t>
  </si>
  <si>
    <t>Combien de membres le ménage a-t-il? / How many members does the household have?</t>
  </si>
  <si>
    <t>Quel est le plus haut niveau d'éducation que le chef de ménage a achevée? / What is the highest educational level that the household head has completed?</t>
  </si>
  <si>
    <t>Primaire / Primary</t>
  </si>
  <si>
    <t>Secondaire / Secondary</t>
  </si>
  <si>
    <t>Superior / Higher</t>
  </si>
  <si>
    <t>Est-ce que tous les enfants de 6 à 16 ans fréquentaient l'école cette année scolaire? / Did all children aged 6 to 16 attend school this school year?</t>
  </si>
  <si>
    <t>Quel est le mode d'approvisionnement en eau? / What is the mode of water supply?</t>
  </si>
  <si>
    <t>Eau de robinet dans le logement / Tap water in the dwelling</t>
  </si>
  <si>
    <t>Eau de robinet dans la cour / Tap water in the yard</t>
  </si>
  <si>
    <t>Eau de robinet à l’extérieur / Tap water outside of the property</t>
  </si>
  <si>
    <t>Puits dans la cour / Well in the yard</t>
  </si>
  <si>
    <t>Puits public / Public well</t>
  </si>
  <si>
    <t>Pompe villageoise / Village pump</t>
  </si>
  <si>
    <t>Eau de surface (marigot, rivière, etc) ou autre / Surface water (creek, river, etc.) or other</t>
  </si>
  <si>
    <t>Quel type de toilette utilisez-vous? / What type of toilet do you use?</t>
  </si>
  <si>
    <t>W-C à l’intérieur / W-C inside</t>
  </si>
  <si>
    <t>W-C à l’extérieur / W-C outside</t>
  </si>
  <si>
    <t>Latrines dans la cour / Latrines in the yard</t>
  </si>
  <si>
    <t>Latrines hors de la cour / Latrines out of the yard</t>
  </si>
  <si>
    <t>Où prenez-vous votre douche? / Where do you take your shower?</t>
  </si>
  <si>
    <t>Le ménage a-t-il possédé un vélomoteur, une voiture, ou une camionnette en bon état de fonctionnement au cours des 3 derniers mois? / Did the household own a moped, car or van in good working order in the last 3 months?</t>
  </si>
  <si>
    <t>Le ménage a-t-il possédé un ventilateur en bon état de fonctionnement au cours des 3 derniers mois? / Did the household own a fan in good working order in the last 3 months?</t>
  </si>
  <si>
    <t>Le ménage a-t-il possédé un lit en bon état de fonctionnement au cours des 3 derniers mois? / Did the household own a bed in good working order in the last 3 months?</t>
  </si>
  <si>
    <t>5C</t>
  </si>
  <si>
    <t>5D</t>
  </si>
  <si>
    <t>5E</t>
  </si>
  <si>
    <t>5F</t>
  </si>
  <si>
    <t>5G</t>
  </si>
  <si>
    <t>7C</t>
  </si>
  <si>
    <t>7D</t>
  </si>
  <si>
    <t>8C</t>
  </si>
  <si>
    <t>100S</t>
  </si>
  <si>
    <t>100P</t>
  </si>
  <si>
    <t>Abidjan</t>
  </si>
  <si>
    <t>Yamoussoukro</t>
  </si>
  <si>
    <t>Trois ou moins / Three or less</t>
  </si>
  <si>
    <t>Quatre ou plus / Four or more</t>
  </si>
  <si>
    <t>Le ménage possède une voiture ou une camionnette / The household owns a car or van</t>
  </si>
  <si>
    <t>Le ménage possède un vélomoteur et ne possède pas de voiture ou de camionnette / The household owns a moped and does not own a car or van</t>
  </si>
  <si>
    <t>Aucun / None</t>
  </si>
  <si>
    <t>Il n'y a pas d'enfants de 6 à 16 / There are no children aged 6 to 16</t>
  </si>
  <si>
    <t>Tous les enfants de 6 à 16 ont fréquenté l'école cette année / All children aged 6 to 16 attended school this year</t>
  </si>
  <si>
    <t>Au moins un enfant de 6 à 16 n'a pas fréquenté l'école cette année / At least one child aged 6 to 16 did not attend school this year</t>
  </si>
  <si>
    <t>Dehors / Outside</t>
  </si>
  <si>
    <t>Douche rudimentaire / Rudimentary shower</t>
  </si>
  <si>
    <t>Salle de bain / Bathroom</t>
  </si>
  <si>
    <t>Autre / Other</t>
  </si>
  <si>
    <t xml:space="preserve"> </t>
  </si>
  <si>
    <t>Vallée du Bandama</t>
  </si>
  <si>
    <t>Comoé</t>
  </si>
  <si>
    <t>Denguélé</t>
  </si>
  <si>
    <t>Marahoué</t>
  </si>
  <si>
    <t>Dans la nature (pas de toilette) ou autre / In nature (no toilet) or other</t>
  </si>
  <si>
    <t>Non / No</t>
  </si>
  <si>
    <t>Oui / Yes</t>
  </si>
  <si>
    <t>*2015 Household Poverty Rates based on the 2015 Enquête sur le Niveau de Vie des Ménages in Côte d’Ivoire conducted by the Institut National de la Statistique, to be used for comparison and benchmarking</t>
  </si>
  <si>
    <t>*2015 Quintiles for Population Consumption Distributions are based on the 2015 Enquête sur le Niveau de Vie des Ménages in Côte d’Ivoire conducted by the Institut National de la Statistique, to be used for comparison and benchmarking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</si>
</sst>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_(* #,##0_);_(* \(#,##0\);_(* &quot;-&quot;??_);_(@_)"/>
  </numFmts>
  <fonts count="42">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4E7F"/>
      <name val="Arial"/>
      <family val="2"/>
    </font>
    <font>
      <sz val="11"/>
      <color rgb="FF004E7F"/>
      <name val="Arial"/>
      <family val="2"/>
    </font>
    <font>
      <sz val="11"/>
      <color theme="1"/>
      <name val="Arial"/>
      <family val="2"/>
    </font>
    <font>
      <sz val="10"/>
      <color theme="1"/>
      <name val="Calibri"/>
      <family val="2"/>
      <scheme val="minor"/>
    </font>
    <font>
      <sz val="10"/>
      <color theme="1"/>
      <name val="Arial"/>
      <family val="2"/>
    </font>
    <font>
      <b/>
      <i/>
      <sz val="10"/>
      <color rgb="FF004E7F"/>
      <name val="Arial"/>
      <family val="2"/>
    </font>
    <font>
      <sz val="11"/>
      <color theme="8" tint="-0.499984740745262"/>
      <name val="Arial"/>
      <family val="2"/>
    </font>
    <font>
      <b/>
      <sz val="12"/>
      <name val="Arial"/>
      <family val="2"/>
    </font>
    <font>
      <sz val="11"/>
      <name val="Arial"/>
      <family val="2"/>
    </font>
    <font>
      <b/>
      <sz val="11"/>
      <name val="Arial"/>
      <family val="2"/>
    </font>
    <font>
      <sz val="12"/>
      <name val="Arial"/>
      <family val="2"/>
    </font>
    <font>
      <vertAlign val="superscript"/>
      <sz val="12"/>
      <name val="Arial"/>
      <family val="2"/>
    </font>
    <font>
      <b/>
      <sz val="12"/>
      <color rgb="FF056EB7"/>
      <name val="Arial"/>
      <family val="2"/>
    </font>
    <font>
      <b/>
      <vertAlign val="superscript"/>
      <sz val="12"/>
      <color rgb="FF056EB7"/>
      <name val="Arial"/>
      <family val="2"/>
    </font>
    <font>
      <sz val="11"/>
      <name val="Calibri"/>
      <family val="2"/>
      <scheme val="minor"/>
    </font>
    <font>
      <b/>
      <i/>
      <sz val="11"/>
      <name val="Arial"/>
      <family val="2"/>
    </font>
    <font>
      <i/>
      <sz val="11"/>
      <name val="Arial"/>
      <family val="2"/>
    </font>
    <font>
      <u/>
      <sz val="11"/>
      <color theme="10"/>
      <name val="Calibri"/>
      <family val="2"/>
      <scheme val="minor"/>
    </font>
    <font>
      <sz val="11"/>
      <color rgb="FF000000"/>
      <name val="Arial"/>
      <family val="2"/>
    </font>
    <font>
      <b/>
      <vertAlign val="superscript"/>
      <sz val="11"/>
      <name val="Arial"/>
      <family val="2"/>
    </font>
    <font>
      <sz val="10"/>
      <name val="Arial"/>
      <family val="2"/>
    </font>
    <font>
      <sz val="10"/>
      <name val="Arial"/>
      <family val="2"/>
    </font>
    <font>
      <u/>
      <sz val="12"/>
      <color theme="10"/>
      <name val="Arial"/>
    </font>
    <font>
      <sz val="11"/>
      <name val="Arial "/>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1F5BF"/>
        <bgColor indexed="64"/>
      </patternFill>
    </fill>
    <fill>
      <patternFill patternType="solid">
        <fgColor rgb="FFF1F5BF"/>
        <bgColor theme="9" tint="0.79998168889431442"/>
      </patternFill>
    </fill>
  </fills>
  <borders count="10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4" tint="-0.499984740745262"/>
      </right>
      <top/>
      <bottom/>
      <diagonal/>
    </border>
    <border>
      <left style="thin">
        <color theme="4" tint="-0.499984740745262"/>
      </left>
      <right/>
      <top/>
      <bottom/>
      <diagonal/>
    </border>
    <border>
      <left/>
      <right style="thin">
        <color theme="4" tint="-0.499984740745262"/>
      </right>
      <top style="thin">
        <color theme="4" tint="-0.499984740745262"/>
      </top>
      <bottom/>
      <diagonal/>
    </border>
    <border>
      <left/>
      <right/>
      <top/>
      <bottom style="thin">
        <color theme="4" tint="-0.499984740745262"/>
      </bottom>
      <diagonal/>
    </border>
    <border>
      <left/>
      <right style="thin">
        <color auto="1"/>
      </right>
      <top/>
      <bottom/>
      <diagonal/>
    </border>
    <border>
      <left/>
      <right/>
      <top style="thin">
        <color auto="1"/>
      </top>
      <bottom/>
      <diagonal/>
    </border>
    <border>
      <left/>
      <right/>
      <top/>
      <bottom style="thin">
        <color auto="1"/>
      </bottom>
      <diagonal/>
    </border>
    <border>
      <left style="thin">
        <color auto="1"/>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top style="thin">
        <color auto="1"/>
      </top>
      <bottom/>
      <diagonal/>
    </border>
    <border>
      <left/>
      <right style="thin">
        <color auto="1"/>
      </right>
      <top style="thin">
        <color auto="1"/>
      </top>
      <bottom/>
      <diagonal/>
    </border>
    <border>
      <left/>
      <right style="medium">
        <color auto="1"/>
      </right>
      <top/>
      <bottom/>
      <diagonal/>
    </border>
    <border>
      <left/>
      <right style="medium">
        <color auto="1"/>
      </right>
      <top style="thin">
        <color theme="4" tint="-0.499984740745262"/>
      </top>
      <bottom/>
      <diagonal/>
    </border>
    <border>
      <left style="medium">
        <color auto="1"/>
      </left>
      <right/>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theme="0" tint="-0.14996795556505021"/>
      </top>
      <bottom style="thin">
        <color theme="0" tint="-0.14996795556505021"/>
      </bottom>
      <diagonal/>
    </border>
    <border>
      <left/>
      <right style="thin">
        <color auto="1"/>
      </right>
      <top style="thin">
        <color theme="0" tint="-0.14996795556505021"/>
      </top>
      <bottom style="thin">
        <color auto="1"/>
      </bottom>
      <diagonal/>
    </border>
    <border>
      <left/>
      <right style="thin">
        <color auto="1"/>
      </right>
      <top style="thin">
        <color theme="0" tint="-0.14996795556505021"/>
      </top>
      <bottom style="thin">
        <color theme="0" tint="-0.14996795556505021"/>
      </bottom>
      <diagonal/>
    </border>
    <border>
      <left style="thin">
        <color auto="1"/>
      </left>
      <right style="thin">
        <color theme="0" tint="-0.14996795556505021"/>
      </right>
      <top style="thin">
        <color theme="0" tint="-0.14996795556505021"/>
      </top>
      <bottom style="thin">
        <color theme="0" tint="-0.14996795556505021"/>
      </bottom>
      <diagonal/>
    </border>
    <border>
      <left style="thin">
        <color auto="1"/>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auto="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theme="0" tint="-0.14996795556505021"/>
      </left>
      <right style="thin">
        <color auto="1"/>
      </right>
      <top style="thin">
        <color theme="0" tint="-0.14996795556505021"/>
      </top>
      <bottom style="thin">
        <color auto="1"/>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style="medium">
        <color auto="1"/>
      </right>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style="medium">
        <color auto="1"/>
      </left>
      <right style="thin">
        <color theme="4" tint="-0.499984740745262"/>
      </right>
      <top/>
      <bottom style="thin">
        <color theme="4" tint="-0.499984740745262"/>
      </bottom>
      <diagonal/>
    </border>
    <border>
      <left/>
      <right style="medium">
        <color auto="1"/>
      </right>
      <top style="thin">
        <color auto="1"/>
      </top>
      <bottom style="thin">
        <color auto="1"/>
      </bottom>
      <diagonal/>
    </border>
    <border>
      <left style="medium">
        <color auto="1"/>
      </left>
      <right/>
      <top style="thin">
        <color auto="1"/>
      </top>
      <bottom style="thin">
        <color auto="1"/>
      </bottom>
      <diagonal/>
    </border>
    <border>
      <left/>
      <right style="thin">
        <color theme="4" tint="-0.499984740745262"/>
      </right>
      <top style="thin">
        <color auto="1"/>
      </top>
      <bottom style="thin">
        <color auto="1"/>
      </bottom>
      <diagonal/>
    </border>
    <border>
      <left style="thin">
        <color theme="4" tint="-0.499984740745262"/>
      </left>
      <right/>
      <top style="thin">
        <color auto="1"/>
      </top>
      <bottom style="thin">
        <color auto="1"/>
      </bottom>
      <diagonal/>
    </border>
    <border>
      <left style="thin">
        <color auto="1"/>
      </left>
      <right style="thin">
        <color auto="1"/>
      </right>
      <top style="thin">
        <color auto="1"/>
      </top>
      <bottom style="thin">
        <color theme="4" tint="-0.499984740745262"/>
      </bottom>
      <diagonal/>
    </border>
    <border>
      <left style="thin">
        <color auto="1"/>
      </left>
      <right style="thin">
        <color auto="1"/>
      </right>
      <top style="thin">
        <color theme="0" tint="-0.14996795556505021"/>
      </top>
      <bottom style="thin">
        <color theme="4" tint="-0.499984740745262"/>
      </bottom>
      <diagonal/>
    </border>
    <border>
      <left style="thin">
        <color auto="1"/>
      </left>
      <right style="thin">
        <color auto="1"/>
      </right>
      <top style="thin">
        <color auto="1"/>
      </top>
      <bottom style="thin">
        <color rgb="FF004E7F"/>
      </bottom>
      <diagonal/>
    </border>
    <border>
      <left style="thin">
        <color auto="1"/>
      </left>
      <right style="thin">
        <color auto="1"/>
      </right>
      <top/>
      <bottom style="thin">
        <color theme="0" tint="-0.14996795556505021"/>
      </bottom>
      <diagonal/>
    </border>
    <border>
      <left style="thin">
        <color theme="0" tint="-0.14996795556505021"/>
      </left>
      <right style="thin">
        <color theme="0" tint="-0.14996795556505021"/>
      </right>
      <top style="thin">
        <color rgb="FF004E7F"/>
      </top>
      <bottom style="thin">
        <color theme="0" tint="-0.14996795556505021"/>
      </bottom>
      <diagonal/>
    </border>
    <border>
      <left style="thin">
        <color auto="1"/>
      </left>
      <right style="thin">
        <color theme="0" tint="-0.14996795556505021"/>
      </right>
      <top style="thin">
        <color rgb="FF004E7F"/>
      </top>
      <bottom style="thin">
        <color theme="0" tint="-0.14996795556505021"/>
      </bottom>
      <diagonal/>
    </border>
    <border>
      <left style="thin">
        <color theme="0" tint="-0.14996795556505021"/>
      </left>
      <right style="thin">
        <color auto="1"/>
      </right>
      <top style="thin">
        <color rgb="FF004E7F"/>
      </top>
      <bottom style="thin">
        <color theme="0" tint="-0.14996795556505021"/>
      </bottom>
      <diagonal/>
    </border>
    <border>
      <left style="thin">
        <color theme="0" tint="-0.14996795556505021"/>
      </left>
      <right style="thin">
        <color auto="1"/>
      </right>
      <top style="thin">
        <color auto="1"/>
      </top>
      <bottom/>
      <diagonal/>
    </border>
    <border>
      <left style="thin">
        <color auto="1"/>
      </left>
      <right/>
      <top style="thin">
        <color theme="0" tint="-0.1499679555650502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rgb="FF004E7F"/>
      </bottom>
      <diagonal/>
    </border>
    <border>
      <left style="thin">
        <color auto="1"/>
      </left>
      <right style="thin">
        <color theme="0" tint="-0.14996795556505021"/>
      </right>
      <top style="thin">
        <color auto="1"/>
      </top>
      <bottom style="thin">
        <color rgb="FF004E7F"/>
      </bottom>
      <diagonal/>
    </border>
    <border>
      <left style="thin">
        <color theme="0" tint="-0.14996795556505021"/>
      </left>
      <right style="thin">
        <color theme="0" tint="-0.14996795556505021"/>
      </right>
      <top style="thin">
        <color auto="1"/>
      </top>
      <bottom style="thin">
        <color rgb="FF004E7F"/>
      </bottom>
      <diagonal/>
    </border>
    <border>
      <left style="thin">
        <color theme="0" tint="-0.14996795556505021"/>
      </left>
      <right style="thin">
        <color auto="1"/>
      </right>
      <top style="thin">
        <color auto="1"/>
      </top>
      <bottom style="thin">
        <color rgb="FF004E7F"/>
      </bottom>
      <diagonal/>
    </border>
    <border>
      <left style="thin">
        <color theme="0" tint="-0.14996795556505021"/>
      </left>
      <right style="thin">
        <color theme="4" tint="-0.499984740745262"/>
      </right>
      <top style="thin">
        <color auto="1"/>
      </top>
      <bottom style="thin">
        <color rgb="FF004E7F"/>
      </bottom>
      <diagonal/>
    </border>
    <border>
      <left style="thin">
        <color auto="1"/>
      </left>
      <right/>
      <top style="thin">
        <color rgb="FF004E7F"/>
      </top>
      <bottom style="thin">
        <color theme="0" tint="-0.14996795556505021"/>
      </bottom>
      <diagonal/>
    </border>
    <border>
      <left style="thin">
        <color theme="0" tint="-0.14996795556505021"/>
      </left>
      <right style="thin">
        <color theme="4" tint="-0.499984740745262"/>
      </right>
      <top style="thin">
        <color rgb="FF004E7F"/>
      </top>
      <bottom style="thin">
        <color theme="0" tint="-0.14996795556505021"/>
      </bottom>
      <diagonal/>
    </border>
    <border>
      <left style="thin">
        <color auto="1"/>
      </left>
      <right/>
      <top style="thin">
        <color theme="0" tint="-0.14996795556505021"/>
      </top>
      <bottom style="thin">
        <color theme="0" tint="-0.14996795556505021"/>
      </bottom>
      <diagonal/>
    </border>
    <border>
      <left style="thin">
        <color theme="0" tint="-0.14996795556505021"/>
      </left>
      <right style="thin">
        <color theme="4" tint="-0.499984740745262"/>
      </right>
      <top style="thin">
        <color theme="0" tint="-0.14996795556505021"/>
      </top>
      <bottom style="thin">
        <color theme="0" tint="-0.14996795556505021"/>
      </bottom>
      <diagonal/>
    </border>
    <border>
      <left style="thin">
        <color theme="0" tint="-0.14996795556505021"/>
      </left>
      <right style="thin">
        <color theme="4" tint="-0.499984740745262"/>
      </right>
      <top style="thin">
        <color theme="0" tint="-0.14996795556505021"/>
      </top>
      <bottom style="thin">
        <color auto="1"/>
      </bottom>
      <diagonal/>
    </border>
    <border>
      <left style="thin">
        <color auto="1"/>
      </left>
      <right style="thin">
        <color theme="0" tint="-0.14996795556505021"/>
      </right>
      <top style="thin">
        <color auto="1"/>
      </top>
      <bottom/>
      <diagonal/>
    </border>
    <border>
      <left style="thin">
        <color theme="0" tint="-0.14996795556505021"/>
      </left>
      <right style="thin">
        <color theme="0" tint="-0.14996795556505021"/>
      </right>
      <top style="thin">
        <color auto="1"/>
      </top>
      <bottom/>
      <diagonal/>
    </border>
    <border>
      <left style="thin">
        <color theme="4" tint="-0.499984740745262"/>
      </left>
      <right/>
      <top style="thin">
        <color auto="1"/>
      </top>
      <bottom style="thin">
        <color theme="4" tint="-0.499984740745262"/>
      </bottom>
      <diagonal/>
    </border>
    <border>
      <left/>
      <right/>
      <top style="thin">
        <color auto="1"/>
      </top>
      <bottom style="thin">
        <color theme="4" tint="-0.499984740745262"/>
      </bottom>
      <diagonal/>
    </border>
    <border>
      <left style="thin">
        <color auto="1"/>
      </left>
      <right/>
      <top style="thin">
        <color auto="1"/>
      </top>
      <bottom style="thin">
        <color theme="4" tint="-0.499984740745262"/>
      </bottom>
      <diagonal/>
    </border>
    <border>
      <left/>
      <right style="medium">
        <color auto="1"/>
      </right>
      <top style="thin">
        <color auto="1"/>
      </top>
      <bottom style="thin">
        <color theme="4" tint="-0.499984740745262"/>
      </bottom>
      <diagonal/>
    </border>
    <border>
      <left/>
      <right style="thin">
        <color auto="1"/>
      </right>
      <top style="thin">
        <color auto="1"/>
      </top>
      <bottom style="thin">
        <color rgb="FF004E7F"/>
      </bottom>
      <diagonal/>
    </border>
    <border>
      <left/>
      <right style="thin">
        <color auto="1"/>
      </right>
      <top style="thin">
        <color rgb="FF004E7F"/>
      </top>
      <bottom style="thin">
        <color theme="0" tint="-0.14996795556505021"/>
      </bottom>
      <diagonal/>
    </border>
    <border>
      <left style="thin">
        <color theme="3"/>
      </left>
      <right/>
      <top style="thin">
        <color theme="3"/>
      </top>
      <bottom/>
      <diagonal/>
    </border>
    <border>
      <left style="thin">
        <color theme="3"/>
      </left>
      <right/>
      <top/>
      <bottom style="thin">
        <color theme="3"/>
      </bottom>
      <diagonal/>
    </border>
    <border>
      <left style="thin">
        <color theme="3"/>
      </left>
      <right/>
      <top style="thin">
        <color auto="1"/>
      </top>
      <bottom/>
      <diagonal/>
    </border>
    <border>
      <left style="thin">
        <color theme="3"/>
      </left>
      <right/>
      <top/>
      <bottom style="thin">
        <color auto="1"/>
      </bottom>
      <diagonal/>
    </border>
    <border>
      <left style="thin">
        <color auto="1"/>
      </left>
      <right/>
      <top style="thin">
        <color auto="1"/>
      </top>
      <bottom style="thin">
        <color theme="0" tint="-0.14996795556505021"/>
      </bottom>
      <diagonal/>
    </border>
    <border>
      <left/>
      <right style="thin">
        <color auto="1"/>
      </right>
      <top style="thin">
        <color auto="1"/>
      </top>
      <bottom style="thin">
        <color theme="0" tint="-0.14996795556505021"/>
      </bottom>
      <diagonal/>
    </border>
    <border>
      <left style="thin">
        <color theme="3"/>
      </left>
      <right style="thin">
        <color auto="1"/>
      </right>
      <top style="thin">
        <color auto="1"/>
      </top>
      <bottom/>
      <diagonal/>
    </border>
    <border>
      <left style="thin">
        <color theme="3"/>
      </left>
      <right style="thin">
        <color auto="1"/>
      </right>
      <top/>
      <bottom/>
      <diagonal/>
    </border>
    <border>
      <left style="thin">
        <color theme="3"/>
      </left>
      <right style="thin">
        <color auto="1"/>
      </right>
      <top/>
      <bottom style="thin">
        <color theme="3"/>
      </bottom>
      <diagonal/>
    </border>
    <border>
      <left style="thin">
        <color theme="3"/>
      </left>
      <right style="thin">
        <color auto="1"/>
      </right>
      <top style="thin">
        <color theme="3"/>
      </top>
      <bottom/>
      <diagonal/>
    </border>
    <border>
      <left style="thin">
        <color theme="3"/>
      </left>
      <right style="thin">
        <color auto="1"/>
      </right>
      <top/>
      <bottom style="thin">
        <color auto="1"/>
      </bottom>
      <diagonal/>
    </border>
    <border>
      <left style="thin">
        <color theme="3"/>
      </left>
      <right/>
      <top/>
      <bottom/>
      <diagonal/>
    </border>
    <border>
      <left/>
      <right/>
      <top style="thin">
        <color theme="4" tint="-0.499984740745262"/>
      </top>
      <bottom/>
      <diagonal/>
    </border>
    <border>
      <left style="thin">
        <color theme="4" tint="-0.499984740745262"/>
      </left>
      <right style="thin">
        <color theme="4" tint="-0.499984740745262"/>
      </right>
      <top/>
      <bottom/>
      <diagonal/>
    </border>
    <border>
      <left style="thin">
        <color auto="1"/>
      </left>
      <right/>
      <top style="thin">
        <color theme="0" tint="-0.14996795556505021"/>
      </top>
      <bottom style="thin">
        <color theme="4" tint="-0.499984740745262"/>
      </bottom>
      <diagonal/>
    </border>
    <border>
      <left/>
      <right/>
      <top style="thin">
        <color auto="1"/>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style="thin">
        <color auto="1"/>
      </bottom>
      <diagonal/>
    </border>
    <border>
      <left style="thin">
        <color auto="1"/>
      </left>
      <right style="thin">
        <color auto="1"/>
      </right>
      <top style="thin">
        <color auto="1"/>
      </top>
      <bottom style="thin">
        <color theme="0" tint="-0.14996795556505021"/>
      </bottom>
      <diagonal/>
    </border>
    <border>
      <left style="thin">
        <color auto="1"/>
      </left>
      <right style="thin">
        <color auto="1"/>
      </right>
      <top style="thin">
        <color theme="0" tint="-0.14996795556505021"/>
      </top>
      <bottom style="thin">
        <color auto="1"/>
      </bottom>
      <diagonal/>
    </border>
    <border>
      <left style="thin">
        <color auto="1"/>
      </left>
      <right style="thin">
        <color theme="0" tint="-0.14996795556505021"/>
      </right>
      <top style="thin">
        <color auto="1"/>
      </top>
      <bottom style="thin">
        <color theme="0" tint="-0.14996795556505021"/>
      </bottom>
      <diagonal/>
    </border>
    <border>
      <left style="thin">
        <color theme="0" tint="-0.14996795556505021"/>
      </left>
      <right style="thin">
        <color theme="0" tint="-0.14996795556505021"/>
      </right>
      <top style="thin">
        <color auto="1"/>
      </top>
      <bottom style="thin">
        <color theme="0" tint="-0.14996795556505021"/>
      </bottom>
      <diagonal/>
    </border>
    <border>
      <left style="thin">
        <color theme="0" tint="-0.14996795556505021"/>
      </left>
      <right style="thin">
        <color auto="1"/>
      </right>
      <top style="thin">
        <color auto="1"/>
      </top>
      <bottom style="thin">
        <color theme="0" tint="-0.14996795556505021"/>
      </bottom>
      <diagonal/>
    </border>
    <border>
      <left style="thin">
        <color theme="0" tint="-0.14996795556505021"/>
      </left>
      <right style="thin">
        <color theme="0" tint="-0.14993743705557422"/>
      </right>
      <top style="thin">
        <color auto="1"/>
      </top>
      <bottom style="thin">
        <color rgb="FF004E7F"/>
      </bottom>
      <diagonal/>
    </border>
    <border>
      <left style="thin">
        <color theme="0" tint="-0.14996795556505021"/>
      </left>
      <right style="thin">
        <color theme="0" tint="-0.14993743705557422"/>
      </right>
      <top style="thin">
        <color rgb="FF004E7F"/>
      </top>
      <bottom style="thin">
        <color theme="0" tint="-0.14996795556505021"/>
      </bottom>
      <diagonal/>
    </border>
    <border>
      <left style="thin">
        <color theme="0" tint="-0.14996795556505021"/>
      </left>
      <right style="thin">
        <color theme="0" tint="-0.14993743705557422"/>
      </right>
      <top style="thin">
        <color theme="0" tint="-0.14996795556505021"/>
      </top>
      <bottom style="thin">
        <color theme="0" tint="-0.14996795556505021"/>
      </bottom>
      <diagonal/>
    </border>
    <border>
      <left style="thin">
        <color theme="0" tint="-0.14996795556505021"/>
      </left>
      <right style="thin">
        <color theme="0" tint="-0.14993743705557422"/>
      </right>
      <top style="thin">
        <color theme="0" tint="-0.14996795556505021"/>
      </top>
      <bottom style="thin">
        <color auto="1"/>
      </bottom>
      <diagonal/>
    </border>
    <border>
      <left/>
      <right style="thin">
        <color theme="3"/>
      </right>
      <top style="thin">
        <color auto="1"/>
      </top>
      <bottom style="thin">
        <color theme="0" tint="-0.14996795556505021"/>
      </bottom>
      <diagonal/>
    </border>
  </borders>
  <cellStyleXfs count="49">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35" fillId="0" borderId="0" applyNumberFormat="0" applyFill="0" applyBorder="0" applyAlignment="0" applyProtection="0"/>
    <xf numFmtId="0" fontId="38" fillId="0" borderId="0"/>
    <xf numFmtId="43" fontId="38" fillId="0" borderId="0" applyFont="0" applyFill="0" applyBorder="0" applyAlignment="0" applyProtection="0"/>
    <xf numFmtId="0" fontId="39" fillId="0" borderId="0"/>
    <xf numFmtId="9" fontId="38" fillId="0" borderId="0" applyFont="0" applyFill="0" applyBorder="0" applyAlignment="0" applyProtection="0"/>
  </cellStyleXfs>
  <cellXfs count="439">
    <xf numFmtId="0" fontId="0" fillId="0" borderId="0" xfId="0"/>
    <xf numFmtId="0" fontId="0" fillId="0" borderId="0" xfId="0"/>
    <xf numFmtId="0" fontId="0" fillId="0" borderId="0" xfId="0" applyBorder="1"/>
    <xf numFmtId="0" fontId="20" fillId="0" borderId="0" xfId="0" applyFont="1"/>
    <xf numFmtId="0" fontId="20" fillId="0" borderId="0" xfId="0" applyFont="1" applyBorder="1"/>
    <xf numFmtId="0" fontId="19" fillId="0" borderId="0" xfId="0" applyFont="1" applyAlignment="1">
      <alignment wrapText="1"/>
    </xf>
    <xf numFmtId="0" fontId="19" fillId="0" borderId="0" xfId="0" applyFont="1" applyBorder="1" applyAlignment="1">
      <alignment wrapText="1"/>
    </xf>
    <xf numFmtId="0" fontId="21" fillId="0" borderId="0" xfId="0" applyFont="1"/>
    <xf numFmtId="0" fontId="22" fillId="0" borderId="0" xfId="0" applyFont="1"/>
    <xf numFmtId="0" fontId="22" fillId="0" borderId="0" xfId="0" applyFont="1" applyProtection="1">
      <protection locked="0"/>
    </xf>
    <xf numFmtId="0" fontId="18" fillId="0" borderId="0" xfId="0" applyFont="1" applyBorder="1" applyProtection="1">
      <protection locked="0"/>
    </xf>
    <xf numFmtId="164" fontId="18" fillId="0" borderId="0" xfId="42" applyNumberFormat="1" applyFont="1" applyBorder="1" applyProtection="1">
      <protection locked="0"/>
    </xf>
    <xf numFmtId="0" fontId="18" fillId="0" borderId="0" xfId="0" applyFont="1"/>
    <xf numFmtId="0" fontId="18" fillId="0" borderId="0" xfId="0" applyFont="1" applyAlignment="1">
      <alignment horizontal="center"/>
    </xf>
    <xf numFmtId="0" fontId="18" fillId="0" borderId="0" xfId="0" applyFont="1" applyFill="1"/>
    <xf numFmtId="0" fontId="18" fillId="0" borderId="0" xfId="0" applyFont="1" applyBorder="1"/>
    <xf numFmtId="0" fontId="18" fillId="0" borderId="0" xfId="0" applyFont="1" applyBorder="1" applyAlignment="1">
      <alignment wrapText="1"/>
    </xf>
    <xf numFmtId="0" fontId="0" fillId="0" borderId="0" xfId="0" applyFill="1"/>
    <xf numFmtId="0" fontId="23" fillId="0" borderId="0" xfId="0" applyFont="1" applyBorder="1" applyAlignment="1"/>
    <xf numFmtId="0" fontId="23" fillId="0" borderId="0" xfId="0" applyFont="1" applyFill="1" applyBorder="1" applyAlignment="1"/>
    <xf numFmtId="0" fontId="18" fillId="35" borderId="18" xfId="0" applyFont="1" applyFill="1" applyBorder="1"/>
    <xf numFmtId="0" fontId="20" fillId="0" borderId="0" xfId="0" applyFont="1" applyAlignment="1">
      <alignment horizontal="left" vertical="center"/>
    </xf>
    <xf numFmtId="0" fontId="19" fillId="0" borderId="0" xfId="0" applyFont="1" applyBorder="1" applyAlignment="1">
      <alignment horizontal="left" vertical="center"/>
    </xf>
    <xf numFmtId="0" fontId="19" fillId="0"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24" fillId="0" borderId="0" xfId="0" applyFont="1" applyFill="1" applyBorder="1" applyAlignment="1">
      <alignment horizontal="left" vertical="center"/>
    </xf>
    <xf numFmtId="0" fontId="24" fillId="0" borderId="0" xfId="0" applyFont="1" applyFill="1" applyBorder="1"/>
    <xf numFmtId="16" fontId="19" fillId="0" borderId="0" xfId="0" applyNumberFormat="1" applyFont="1" applyFill="1" applyBorder="1" applyAlignment="1">
      <alignment horizontal="left" vertical="center"/>
    </xf>
    <xf numFmtId="0" fontId="19" fillId="0" borderId="0" xfId="0" applyFont="1" applyBorder="1" applyAlignment="1">
      <alignment horizontal="center" wrapText="1"/>
    </xf>
    <xf numFmtId="0" fontId="26" fillId="0" borderId="0" xfId="0" applyFont="1"/>
    <xf numFmtId="0" fontId="26" fillId="0" borderId="0" xfId="0" applyFont="1" applyBorder="1" applyAlignment="1">
      <alignment wrapText="1"/>
    </xf>
    <xf numFmtId="0" fontId="26" fillId="35" borderId="0" xfId="0" applyFont="1" applyFill="1" applyAlignment="1">
      <alignment horizontal="left" vertical="center"/>
    </xf>
    <xf numFmtId="0" fontId="26" fillId="35" borderId="0" xfId="0" applyFont="1" applyFill="1" applyAlignment="1">
      <alignment horizontal="left" vertical="center" wrapText="1"/>
    </xf>
    <xf numFmtId="0" fontId="26" fillId="34" borderId="0" xfId="0" applyFont="1" applyFill="1" applyAlignment="1">
      <alignment horizontal="left" vertical="center"/>
    </xf>
    <xf numFmtId="0" fontId="26" fillId="34" borderId="0" xfId="0" applyFont="1" applyFill="1" applyBorder="1" applyAlignment="1">
      <alignment horizontal="left" vertical="center" wrapText="1"/>
    </xf>
    <xf numFmtId="0" fontId="26" fillId="37" borderId="0" xfId="0" applyFont="1" applyFill="1" applyAlignment="1">
      <alignment horizontal="left" vertical="center"/>
    </xf>
    <xf numFmtId="0" fontId="26" fillId="37" borderId="0" xfId="0" applyFont="1" applyFill="1" applyBorder="1" applyAlignment="1">
      <alignment horizontal="left" vertical="center" wrapText="1"/>
    </xf>
    <xf numFmtId="0" fontId="26" fillId="37" borderId="0" xfId="0" applyFont="1" applyFill="1" applyAlignment="1">
      <alignment horizontal="left" vertical="center" wrapText="1"/>
    </xf>
    <xf numFmtId="0" fontId="26" fillId="0" borderId="0" xfId="0" applyFont="1" applyAlignment="1">
      <alignment wrapText="1"/>
    </xf>
    <xf numFmtId="0" fontId="26" fillId="38" borderId="0" xfId="0" applyFont="1" applyFill="1" applyAlignment="1">
      <alignment horizontal="left" vertical="center"/>
    </xf>
    <xf numFmtId="0" fontId="26" fillId="38" borderId="0" xfId="0" applyFont="1" applyFill="1" applyAlignment="1">
      <alignment horizontal="left" vertical="center" wrapText="1"/>
    </xf>
    <xf numFmtId="0" fontId="26" fillId="0" borderId="0" xfId="0" applyFont="1" applyBorder="1"/>
    <xf numFmtId="0" fontId="27" fillId="33" borderId="28" xfId="0" applyFont="1" applyFill="1" applyBorder="1" applyAlignment="1">
      <alignment horizontal="center" vertical="center"/>
    </xf>
    <xf numFmtId="0" fontId="27" fillId="33" borderId="27" xfId="0" applyFont="1" applyFill="1" applyBorder="1" applyAlignment="1">
      <alignment horizontal="left" vertical="center"/>
    </xf>
    <xf numFmtId="0" fontId="30" fillId="0" borderId="0" xfId="0" applyFont="1"/>
    <xf numFmtId="0" fontId="32" fillId="0" borderId="0" xfId="0" applyFont="1"/>
    <xf numFmtId="0" fontId="27" fillId="36" borderId="18" xfId="0" applyFont="1" applyFill="1" applyBorder="1" applyAlignment="1">
      <alignment wrapText="1"/>
    </xf>
    <xf numFmtId="0" fontId="26" fillId="0" borderId="0" xfId="0" applyFont="1" applyBorder="1" applyAlignment="1">
      <alignment horizontal="center" wrapText="1"/>
    </xf>
    <xf numFmtId="0" fontId="27" fillId="0" borderId="29" xfId="0" applyFont="1" applyBorder="1" applyAlignment="1">
      <alignment horizontal="center" vertical="center" wrapText="1"/>
    </xf>
    <xf numFmtId="0" fontId="27" fillId="0" borderId="18" xfId="0" applyFont="1" applyBorder="1" applyAlignment="1">
      <alignment horizontal="center" vertical="center" wrapText="1"/>
    </xf>
    <xf numFmtId="0" fontId="19" fillId="0" borderId="0" xfId="0" applyFont="1" applyBorder="1"/>
    <xf numFmtId="0" fontId="27" fillId="0" borderId="13" xfId="0" applyFont="1" applyBorder="1" applyAlignment="1" applyProtection="1">
      <alignment vertical="center" textRotation="180" wrapText="1"/>
      <protection locked="0"/>
    </xf>
    <xf numFmtId="0" fontId="26" fillId="0" borderId="0" xfId="0" applyFont="1" applyFill="1" applyBorder="1" applyAlignment="1" applyProtection="1">
      <alignment horizontal="center" vertical="center" textRotation="180"/>
      <protection locked="0"/>
    </xf>
    <xf numFmtId="164" fontId="26" fillId="0" borderId="12" xfId="42" applyNumberFormat="1" applyFont="1" applyFill="1" applyBorder="1" applyAlignment="1" applyProtection="1">
      <alignment horizontal="center" vertical="center" textRotation="180" wrapText="1"/>
      <protection locked="0"/>
    </xf>
    <xf numFmtId="0" fontId="26" fillId="0" borderId="11" xfId="0" applyFont="1" applyFill="1" applyBorder="1" applyAlignment="1" applyProtection="1">
      <alignment horizontal="center" vertical="center" textRotation="180"/>
      <protection locked="0"/>
    </xf>
    <xf numFmtId="164" fontId="26" fillId="0" borderId="24" xfId="42" applyNumberFormat="1" applyFont="1" applyFill="1" applyBorder="1" applyAlignment="1" applyProtection="1">
      <alignment horizontal="center" vertical="center" textRotation="180" wrapText="1"/>
      <protection locked="0"/>
    </xf>
    <xf numFmtId="164" fontId="26" fillId="0" borderId="0" xfId="42" applyNumberFormat="1" applyFont="1" applyFill="1" applyBorder="1" applyAlignment="1" applyProtection="1">
      <alignment horizontal="center" vertical="center" textRotation="180" wrapText="1"/>
      <protection locked="0"/>
    </xf>
    <xf numFmtId="164" fontId="26" fillId="0" borderId="23" xfId="42" applyNumberFormat="1" applyFont="1" applyFill="1" applyBorder="1" applyAlignment="1" applyProtection="1">
      <alignment horizontal="center" vertical="center" textRotation="180" wrapText="1"/>
      <protection locked="0"/>
    </xf>
    <xf numFmtId="0" fontId="26" fillId="0" borderId="25" xfId="0" applyFont="1" applyFill="1" applyBorder="1" applyAlignment="1" applyProtection="1">
      <alignment horizontal="center" vertical="center" textRotation="180"/>
      <protection locked="0"/>
    </xf>
    <xf numFmtId="0" fontId="26" fillId="0" borderId="0" xfId="0" applyFont="1" applyBorder="1" applyAlignment="1" applyProtection="1">
      <alignment horizontal="center"/>
      <protection locked="0"/>
    </xf>
    <xf numFmtId="0" fontId="26" fillId="0" borderId="16" xfId="0" applyFont="1" applyBorder="1" applyAlignment="1" applyProtection="1">
      <alignment horizontal="center"/>
      <protection locked="0"/>
    </xf>
    <xf numFmtId="0" fontId="26" fillId="0" borderId="21" xfId="0" applyFont="1" applyBorder="1" applyAlignment="1" applyProtection="1">
      <alignment horizontal="center" vertical="center" textRotation="180" wrapText="1"/>
      <protection locked="0"/>
    </xf>
    <xf numFmtId="0" fontId="26" fillId="0" borderId="15" xfId="0" applyFont="1" applyBorder="1" applyAlignment="1" applyProtection="1">
      <alignment horizontal="center" vertical="center" textRotation="180" wrapText="1"/>
      <protection locked="0"/>
    </xf>
    <xf numFmtId="0" fontId="26" fillId="0" borderId="21" xfId="0" applyFont="1" applyFill="1" applyBorder="1" applyAlignment="1" applyProtection="1">
      <alignment horizontal="center" vertical="center" textRotation="180" wrapText="1"/>
      <protection locked="0"/>
    </xf>
    <xf numFmtId="0" fontId="26" fillId="0" borderId="15" xfId="0" applyFont="1" applyFill="1" applyBorder="1" applyAlignment="1" applyProtection="1">
      <alignment horizontal="center" vertical="center" textRotation="180" wrapText="1"/>
      <protection locked="0"/>
    </xf>
    <xf numFmtId="0" fontId="26" fillId="0" borderId="22" xfId="0" applyFont="1" applyBorder="1" applyAlignment="1" applyProtection="1">
      <alignment horizontal="center" vertical="center" textRotation="180" wrapText="1"/>
      <protection locked="0"/>
    </xf>
    <xf numFmtId="0" fontId="27" fillId="0" borderId="26" xfId="0" applyFont="1" applyBorder="1" applyAlignment="1" applyProtection="1">
      <alignment horizontal="center"/>
      <protection locked="0"/>
    </xf>
    <xf numFmtId="0" fontId="27" fillId="0" borderId="27" xfId="0" applyFont="1" applyBorder="1" applyAlignment="1" applyProtection="1">
      <alignment horizontal="center"/>
      <protection locked="0"/>
    </xf>
    <xf numFmtId="0" fontId="27" fillId="0" borderId="26" xfId="0" applyFont="1" applyFill="1" applyBorder="1" applyAlignment="1" applyProtection="1">
      <alignment horizontal="center"/>
      <protection locked="0"/>
    </xf>
    <xf numFmtId="0" fontId="26" fillId="0" borderId="0" xfId="0" applyFont="1" applyBorder="1" applyAlignment="1" applyProtection="1">
      <alignment horizontal="center" vertical="center" textRotation="180" wrapText="1"/>
      <protection locked="0"/>
    </xf>
    <xf numFmtId="0" fontId="27" fillId="0" borderId="18" xfId="0" applyFont="1" applyBorder="1" applyAlignment="1" applyProtection="1">
      <alignment horizontal="center"/>
      <protection locked="0"/>
    </xf>
    <xf numFmtId="0" fontId="33" fillId="0" borderId="0" xfId="0" applyFont="1" applyFill="1" applyBorder="1" applyAlignment="1"/>
    <xf numFmtId="0" fontId="26" fillId="0" borderId="18" xfId="0" applyFont="1" applyBorder="1" applyAlignment="1">
      <alignment horizontal="center" vertical="center"/>
    </xf>
    <xf numFmtId="0" fontId="26" fillId="0" borderId="18" xfId="0" applyFont="1" applyBorder="1" applyAlignment="1">
      <alignment horizontal="center" vertical="center" wrapText="1"/>
    </xf>
    <xf numFmtId="0" fontId="26" fillId="0" borderId="30" xfId="0" applyFont="1" applyBorder="1" applyAlignment="1">
      <alignment horizontal="center" vertical="center"/>
    </xf>
    <xf numFmtId="0" fontId="26" fillId="39" borderId="30" xfId="0" applyFont="1" applyFill="1" applyBorder="1" applyAlignment="1">
      <alignment horizontal="center" vertical="center"/>
    </xf>
    <xf numFmtId="0" fontId="26" fillId="0" borderId="17" xfId="0" applyFont="1" applyBorder="1" applyAlignment="1" applyProtection="1">
      <alignment horizontal="right" indent="1"/>
      <protection locked="0"/>
    </xf>
    <xf numFmtId="0" fontId="26" fillId="0" borderId="0" xfId="0" applyFont="1" applyBorder="1" applyAlignment="1" applyProtection="1">
      <alignment horizontal="right" indent="1"/>
      <protection locked="0"/>
    </xf>
    <xf numFmtId="0" fontId="26" fillId="0" borderId="14" xfId="0" applyFont="1" applyBorder="1" applyAlignment="1" applyProtection="1">
      <alignment horizontal="right" indent="1"/>
      <protection locked="0"/>
    </xf>
    <xf numFmtId="0" fontId="26" fillId="0" borderId="0" xfId="0" applyFont="1" applyFill="1" applyBorder="1" applyAlignment="1" applyProtection="1">
      <alignment horizontal="right" indent="1"/>
      <protection locked="0"/>
    </xf>
    <xf numFmtId="0" fontId="26" fillId="0" borderId="20" xfId="0" applyFont="1" applyBorder="1" applyAlignment="1" applyProtection="1">
      <alignment horizontal="right" indent="1"/>
      <protection locked="0"/>
    </xf>
    <xf numFmtId="0" fontId="26" fillId="0" borderId="16" xfId="0" applyFont="1" applyBorder="1" applyAlignment="1" applyProtection="1">
      <alignment horizontal="right" indent="1"/>
      <protection locked="0"/>
    </xf>
    <xf numFmtId="0" fontId="26" fillId="0" borderId="19" xfId="0" applyFont="1" applyBorder="1" applyAlignment="1" applyProtection="1">
      <alignment horizontal="right" indent="1"/>
      <protection locked="0"/>
    </xf>
    <xf numFmtId="0" fontId="26" fillId="0" borderId="0" xfId="0" applyFont="1" applyBorder="1" applyAlignment="1">
      <alignment horizontal="center" vertical="center"/>
    </xf>
    <xf numFmtId="0" fontId="26" fillId="0" borderId="50" xfId="0" applyFont="1" applyBorder="1" applyAlignment="1">
      <alignment horizontal="center" vertical="center" wrapText="1"/>
    </xf>
    <xf numFmtId="0" fontId="27" fillId="0" borderId="48" xfId="0" applyFont="1" applyBorder="1" applyAlignment="1">
      <alignment horizontal="center" vertical="center" wrapText="1"/>
    </xf>
    <xf numFmtId="0" fontId="26" fillId="0" borderId="51" xfId="0" applyFont="1" applyBorder="1" applyAlignment="1">
      <alignment horizontal="center" vertical="center"/>
    </xf>
    <xf numFmtId="0" fontId="26" fillId="0" borderId="49" xfId="0" applyFont="1" applyBorder="1" applyAlignment="1">
      <alignment horizontal="center" vertical="center"/>
    </xf>
    <xf numFmtId="0" fontId="19" fillId="0" borderId="0" xfId="0" applyFont="1"/>
    <xf numFmtId="0" fontId="19" fillId="0" borderId="0" xfId="0" applyFont="1" applyFill="1"/>
    <xf numFmtId="0" fontId="26" fillId="0" borderId="0" xfId="0" applyFont="1" applyAlignment="1"/>
    <xf numFmtId="164" fontId="26" fillId="0" borderId="0" xfId="42" applyNumberFormat="1" applyFont="1" applyFill="1" applyBorder="1" applyAlignment="1">
      <alignment horizontal="center"/>
    </xf>
    <xf numFmtId="0" fontId="26" fillId="0" borderId="0" xfId="0" applyFont="1" applyFill="1"/>
    <xf numFmtId="0" fontId="27" fillId="0" borderId="0" xfId="0" applyFont="1" applyBorder="1"/>
    <xf numFmtId="0" fontId="27" fillId="0" borderId="0" xfId="0" applyFont="1" applyFill="1" applyAlignment="1"/>
    <xf numFmtId="0" fontId="27" fillId="0" borderId="18" xfId="0" applyFont="1" applyBorder="1" applyAlignment="1">
      <alignment horizontal="center" vertical="center"/>
    </xf>
    <xf numFmtId="0" fontId="27" fillId="0" borderId="59" xfId="0" applyFont="1" applyBorder="1" applyAlignment="1">
      <alignment horizontal="center" vertical="center"/>
    </xf>
    <xf numFmtId="0" fontId="27" fillId="0" borderId="60" xfId="0" applyFont="1" applyBorder="1" applyAlignment="1">
      <alignment horizontal="center" vertical="center" wrapText="1"/>
    </xf>
    <xf numFmtId="0" fontId="27" fillId="0" borderId="61" xfId="0" applyFont="1" applyBorder="1" applyAlignment="1">
      <alignment horizontal="center" vertical="center" wrapText="1"/>
    </xf>
    <xf numFmtId="0" fontId="27" fillId="0" borderId="62" xfId="0" applyFont="1" applyBorder="1" applyAlignment="1">
      <alignment horizontal="center" vertical="center" wrapText="1"/>
    </xf>
    <xf numFmtId="0" fontId="27" fillId="0" borderId="63" xfId="0" applyFont="1" applyBorder="1" applyAlignment="1">
      <alignment horizontal="center" vertical="center" wrapText="1"/>
    </xf>
    <xf numFmtId="0" fontId="26" fillId="39" borderId="64" xfId="0" applyFont="1" applyFill="1" applyBorder="1" applyAlignment="1">
      <alignment horizontal="center" vertical="center"/>
    </xf>
    <xf numFmtId="0" fontId="26" fillId="0" borderId="66" xfId="0" applyFont="1" applyBorder="1" applyAlignment="1">
      <alignment horizontal="center" vertical="center"/>
    </xf>
    <xf numFmtId="0" fontId="26" fillId="39" borderId="66" xfId="0" applyFont="1" applyFill="1" applyBorder="1" applyAlignment="1">
      <alignment horizontal="center" vertical="center"/>
    </xf>
    <xf numFmtId="0" fontId="26" fillId="0" borderId="66" xfId="0" applyFont="1" applyFill="1" applyBorder="1" applyAlignment="1">
      <alignment horizontal="center" vertical="center"/>
    </xf>
    <xf numFmtId="0" fontId="26" fillId="39" borderId="56" xfId="0" applyFont="1" applyFill="1" applyBorder="1" applyAlignment="1">
      <alignment horizontal="center" vertical="center"/>
    </xf>
    <xf numFmtId="164" fontId="26" fillId="39" borderId="53" xfId="42" applyNumberFormat="1" applyFont="1" applyFill="1" applyBorder="1" applyAlignment="1">
      <alignment horizontal="right" vertical="center" indent="2"/>
    </xf>
    <xf numFmtId="164" fontId="26" fillId="39" borderId="52" xfId="42" applyNumberFormat="1" applyFont="1" applyFill="1" applyBorder="1" applyAlignment="1">
      <alignment horizontal="right" vertical="center" indent="2"/>
    </xf>
    <xf numFmtId="164" fontId="26" fillId="39" borderId="54" xfId="42" applyNumberFormat="1" applyFont="1" applyFill="1" applyBorder="1" applyAlignment="1">
      <alignment horizontal="right" vertical="center" indent="2"/>
    </xf>
    <xf numFmtId="164" fontId="26" fillId="39" borderId="65" xfId="42" applyNumberFormat="1" applyFont="1" applyFill="1" applyBorder="1" applyAlignment="1">
      <alignment horizontal="right" vertical="center" indent="2"/>
    </xf>
    <xf numFmtId="164" fontId="26" fillId="0" borderId="33" xfId="42" applyNumberFormat="1" applyFont="1" applyBorder="1" applyAlignment="1">
      <alignment horizontal="right" vertical="center" indent="2"/>
    </xf>
    <xf numFmtId="164" fontId="26" fillId="0" borderId="35" xfId="42" applyNumberFormat="1" applyFont="1" applyBorder="1" applyAlignment="1">
      <alignment horizontal="right" vertical="center" indent="2"/>
    </xf>
    <xf numFmtId="164" fontId="26" fillId="0" borderId="36" xfId="42" applyNumberFormat="1" applyFont="1" applyBorder="1" applyAlignment="1">
      <alignment horizontal="right" vertical="center" indent="2"/>
    </xf>
    <xf numFmtId="164" fontId="26" fillId="0" borderId="67" xfId="42" applyNumberFormat="1" applyFont="1" applyBorder="1" applyAlignment="1">
      <alignment horizontal="right" vertical="center" indent="2"/>
    </xf>
    <xf numFmtId="164" fontId="26" fillId="39" borderId="33" xfId="42" applyNumberFormat="1" applyFont="1" applyFill="1" applyBorder="1" applyAlignment="1">
      <alignment horizontal="right" vertical="center" indent="2"/>
    </xf>
    <xf numFmtId="164" fontId="26" fillId="39" borderId="35" xfId="42" applyNumberFormat="1" applyFont="1" applyFill="1" applyBorder="1" applyAlignment="1">
      <alignment horizontal="right" vertical="center" indent="2"/>
    </xf>
    <xf numFmtId="164" fontId="26" fillId="39" borderId="36" xfId="42" applyNumberFormat="1" applyFont="1" applyFill="1" applyBorder="1" applyAlignment="1">
      <alignment horizontal="right" vertical="center" indent="2"/>
    </xf>
    <xf numFmtId="164" fontId="26" fillId="39" borderId="67" xfId="42" applyNumberFormat="1" applyFont="1" applyFill="1" applyBorder="1" applyAlignment="1">
      <alignment horizontal="right" vertical="center" indent="2"/>
    </xf>
    <xf numFmtId="164" fontId="26" fillId="0" borderId="33" xfId="42" applyNumberFormat="1" applyFont="1" applyFill="1" applyBorder="1" applyAlignment="1">
      <alignment horizontal="right" vertical="center" indent="2"/>
    </xf>
    <xf numFmtId="164" fontId="26" fillId="0" borderId="35" xfId="42" applyNumberFormat="1" applyFont="1" applyFill="1" applyBorder="1" applyAlignment="1">
      <alignment horizontal="right" vertical="center" indent="2"/>
    </xf>
    <xf numFmtId="164" fontId="26" fillId="0" borderId="36" xfId="42" applyNumberFormat="1" applyFont="1" applyFill="1" applyBorder="1" applyAlignment="1">
      <alignment horizontal="right" vertical="center" indent="2"/>
    </xf>
    <xf numFmtId="164" fontId="26" fillId="0" borderId="67" xfId="42" applyNumberFormat="1" applyFont="1" applyFill="1" applyBorder="1" applyAlignment="1">
      <alignment horizontal="right" vertical="center" indent="2"/>
    </xf>
    <xf numFmtId="164" fontId="26" fillId="39" borderId="34" xfId="42" applyNumberFormat="1" applyFont="1" applyFill="1" applyBorder="1" applyAlignment="1">
      <alignment horizontal="right" vertical="center" indent="2"/>
    </xf>
    <xf numFmtId="164" fontId="26" fillId="39" borderId="37" xfId="42" applyNumberFormat="1" applyFont="1" applyFill="1" applyBorder="1" applyAlignment="1">
      <alignment horizontal="right" vertical="center" indent="2"/>
    </xf>
    <xf numFmtId="164" fontId="26" fillId="39" borderId="38" xfId="42" applyNumberFormat="1" applyFont="1" applyFill="1" applyBorder="1" applyAlignment="1">
      <alignment horizontal="right" vertical="center" indent="2"/>
    </xf>
    <xf numFmtId="164" fontId="26" fillId="39" borderId="68" xfId="42" applyNumberFormat="1" applyFont="1" applyFill="1" applyBorder="1" applyAlignment="1">
      <alignment horizontal="right" vertical="center" indent="2"/>
    </xf>
    <xf numFmtId="0" fontId="27" fillId="0" borderId="28" xfId="0" applyFont="1" applyBorder="1" applyAlignment="1" applyProtection="1">
      <alignment horizontal="center"/>
      <protection locked="0"/>
    </xf>
    <xf numFmtId="0" fontId="0" fillId="0" borderId="0" xfId="0" applyFill="1" applyBorder="1"/>
    <xf numFmtId="0" fontId="26" fillId="0" borderId="0" xfId="0" applyFont="1" applyFill="1" applyBorder="1"/>
    <xf numFmtId="0" fontId="27" fillId="0" borderId="0" xfId="0" applyFont="1" applyFill="1" applyBorder="1" applyAlignment="1">
      <alignment wrapText="1"/>
    </xf>
    <xf numFmtId="0" fontId="35" fillId="0" borderId="0" xfId="44"/>
    <xf numFmtId="0" fontId="27" fillId="0" borderId="69" xfId="0" applyFont="1" applyBorder="1" applyAlignment="1">
      <alignment horizontal="center" vertical="center" wrapText="1"/>
    </xf>
    <xf numFmtId="0" fontId="27" fillId="0" borderId="70" xfId="0" applyFont="1" applyBorder="1" applyAlignment="1">
      <alignment horizontal="center" vertical="center" wrapText="1"/>
    </xf>
    <xf numFmtId="0" fontId="27" fillId="0" borderId="55" xfId="0" applyFont="1" applyBorder="1" applyAlignment="1">
      <alignment horizontal="center" vertical="center" wrapText="1"/>
    </xf>
    <xf numFmtId="0" fontId="26" fillId="0" borderId="0" xfId="0" applyFont="1" applyAlignment="1">
      <alignment horizontal="left"/>
    </xf>
    <xf numFmtId="0" fontId="0" fillId="0" borderId="0" xfId="0" applyNumberFormat="1"/>
    <xf numFmtId="0" fontId="26" fillId="0" borderId="17" xfId="42" applyNumberFormat="1" applyFont="1" applyFill="1" applyBorder="1" applyAlignment="1" applyProtection="1">
      <alignment horizontal="center" vertical="center" textRotation="180" wrapText="1"/>
      <protection locked="0"/>
    </xf>
    <xf numFmtId="0" fontId="26" fillId="0" borderId="0" xfId="42" applyNumberFormat="1" applyFont="1" applyFill="1" applyBorder="1" applyAlignment="1" applyProtection="1">
      <alignment horizontal="center" vertical="center" textRotation="180" wrapText="1"/>
      <protection locked="0"/>
    </xf>
    <xf numFmtId="164" fontId="26" fillId="0" borderId="10" xfId="42" applyNumberFormat="1" applyFont="1" applyFill="1" applyBorder="1" applyAlignment="1" applyProtection="1">
      <alignment horizontal="center" vertical="center" textRotation="180" wrapText="1"/>
      <protection locked="0"/>
    </xf>
    <xf numFmtId="0" fontId="27" fillId="0" borderId="28" xfId="0" applyFont="1" applyFill="1" applyBorder="1" applyAlignment="1" applyProtection="1">
      <alignment horizontal="center"/>
      <protection locked="0"/>
    </xf>
    <xf numFmtId="0" fontId="27" fillId="0" borderId="45" xfId="0" applyFont="1" applyBorder="1" applyAlignment="1" applyProtection="1">
      <alignment horizontal="center"/>
      <protection locked="0"/>
    </xf>
    <xf numFmtId="164" fontId="27" fillId="0" borderId="46" xfId="42" applyNumberFormat="1" applyFont="1" applyBorder="1" applyAlignment="1" applyProtection="1">
      <alignment horizontal="center"/>
      <protection locked="0"/>
    </xf>
    <xf numFmtId="0" fontId="27" fillId="0" borderId="47" xfId="0" applyFont="1" applyBorder="1" applyAlignment="1" applyProtection="1">
      <alignment horizontal="center"/>
      <protection locked="0"/>
    </xf>
    <xf numFmtId="164" fontId="27" fillId="0" borderId="44" xfId="42" applyNumberFormat="1" applyFont="1" applyBorder="1" applyAlignment="1" applyProtection="1">
      <alignment horizontal="center"/>
      <protection locked="0"/>
    </xf>
    <xf numFmtId="164" fontId="27" fillId="0" borderId="26" xfId="42" applyNumberFormat="1" applyFont="1" applyBorder="1" applyAlignment="1" applyProtection="1">
      <alignment horizontal="center"/>
      <protection locked="0"/>
    </xf>
    <xf numFmtId="0" fontId="27" fillId="0" borderId="28" xfId="42" applyNumberFormat="1" applyFont="1" applyBorder="1" applyAlignment="1" applyProtection="1">
      <alignment horizontal="center"/>
      <protection locked="0"/>
    </xf>
    <xf numFmtId="164" fontId="27" fillId="0" borderId="27" xfId="42" applyNumberFormat="1" applyFont="1" applyBorder="1" applyAlignment="1" applyProtection="1">
      <alignment horizontal="center"/>
      <protection locked="0"/>
    </xf>
    <xf numFmtId="0" fontId="27" fillId="0" borderId="26" xfId="42" applyNumberFormat="1" applyFont="1" applyBorder="1" applyAlignment="1" applyProtection="1">
      <alignment horizontal="center"/>
      <protection locked="0"/>
    </xf>
    <xf numFmtId="0" fontId="27" fillId="33" borderId="16" xfId="0" applyFont="1" applyFill="1" applyBorder="1" applyAlignment="1" applyProtection="1">
      <alignment vertical="center" wrapText="1"/>
      <protection locked="0"/>
    </xf>
    <xf numFmtId="0" fontId="26" fillId="33" borderId="0" xfId="0" applyFont="1" applyFill="1" applyBorder="1" applyProtection="1">
      <protection locked="0"/>
    </xf>
    <xf numFmtId="164" fontId="26" fillId="33" borderId="0" xfId="42" applyNumberFormat="1" applyFont="1" applyFill="1" applyBorder="1" applyProtection="1">
      <protection locked="0"/>
    </xf>
    <xf numFmtId="0" fontId="27" fillId="33" borderId="0" xfId="0" applyFont="1" applyFill="1" applyBorder="1" applyAlignment="1" applyProtection="1">
      <alignment wrapText="1"/>
      <protection locked="0"/>
    </xf>
    <xf numFmtId="0" fontId="27" fillId="33" borderId="0" xfId="0" applyNumberFormat="1" applyFont="1" applyFill="1" applyBorder="1" applyAlignment="1" applyProtection="1">
      <alignment wrapText="1"/>
      <protection locked="0"/>
    </xf>
    <xf numFmtId="0" fontId="27" fillId="0" borderId="75" xfId="0" applyFont="1" applyBorder="1" applyAlignment="1">
      <alignment horizontal="center" vertical="center" wrapText="1"/>
    </xf>
    <xf numFmtId="164" fontId="26" fillId="39" borderId="76" xfId="42" applyNumberFormat="1" applyFont="1" applyFill="1" applyBorder="1" applyAlignment="1">
      <alignment horizontal="right" vertical="center" indent="2"/>
    </xf>
    <xf numFmtId="164" fontId="26" fillId="0" borderId="32" xfId="42" applyNumberFormat="1" applyFont="1" applyBorder="1" applyAlignment="1">
      <alignment horizontal="right" vertical="center" indent="2"/>
    </xf>
    <xf numFmtId="164" fontId="26" fillId="39" borderId="32" xfId="42" applyNumberFormat="1" applyFont="1" applyFill="1" applyBorder="1" applyAlignment="1">
      <alignment horizontal="right" vertical="center" indent="2"/>
    </xf>
    <xf numFmtId="164" fontId="26" fillId="0" borderId="32" xfId="42" applyNumberFormat="1" applyFont="1" applyFill="1" applyBorder="1" applyAlignment="1">
      <alignment horizontal="right" vertical="center" indent="2"/>
    </xf>
    <xf numFmtId="164" fontId="26" fillId="39" borderId="31" xfId="42" applyNumberFormat="1" applyFont="1" applyFill="1" applyBorder="1" applyAlignment="1">
      <alignment horizontal="right" vertical="center" indent="2"/>
    </xf>
    <xf numFmtId="0" fontId="27" fillId="0" borderId="29" xfId="0" applyFont="1" applyBorder="1" applyAlignment="1">
      <alignment horizontal="center" vertical="center"/>
    </xf>
    <xf numFmtId="0" fontId="27" fillId="0" borderId="28" xfId="0" applyFont="1" applyBorder="1" applyAlignment="1" applyProtection="1">
      <alignment horizontal="center"/>
      <protection locked="0"/>
    </xf>
    <xf numFmtId="0" fontId="26" fillId="0" borderId="18" xfId="0" applyFont="1" applyFill="1" applyBorder="1" applyAlignment="1">
      <alignment horizontal="center" vertical="center" wrapText="1"/>
    </xf>
    <xf numFmtId="0" fontId="26" fillId="0" borderId="28" xfId="0" applyFont="1" applyBorder="1" applyAlignment="1">
      <alignment horizontal="center" vertical="center" wrapText="1"/>
    </xf>
    <xf numFmtId="0" fontId="26" fillId="0" borderId="27" xfId="0" applyFont="1" applyBorder="1" applyAlignment="1">
      <alignment horizontal="center" vertical="center" wrapText="1"/>
    </xf>
    <xf numFmtId="0" fontId="26" fillId="0" borderId="22" xfId="0" applyFont="1" applyFill="1" applyBorder="1" applyAlignment="1" applyProtection="1">
      <alignment horizontal="center" vertical="center" textRotation="180" wrapText="1"/>
      <protection locked="0"/>
    </xf>
    <xf numFmtId="0" fontId="27" fillId="0" borderId="27" xfId="0" applyFont="1" applyFill="1" applyBorder="1" applyAlignment="1" applyProtection="1">
      <alignment horizontal="center"/>
      <protection locked="0"/>
    </xf>
    <xf numFmtId="164" fontId="27" fillId="0" borderId="47" xfId="42" applyNumberFormat="1" applyFont="1" applyBorder="1" applyAlignment="1" applyProtection="1">
      <alignment horizontal="center"/>
      <protection locked="0"/>
    </xf>
    <xf numFmtId="164" fontId="26" fillId="0" borderId="89" xfId="42" applyNumberFormat="1" applyFont="1" applyFill="1" applyBorder="1" applyAlignment="1" applyProtection="1">
      <alignment horizontal="center" vertical="center" textRotation="180" wrapText="1"/>
      <protection locked="0"/>
    </xf>
    <xf numFmtId="0" fontId="26" fillId="0" borderId="28" xfId="0" applyFont="1" applyFill="1" applyBorder="1" applyAlignment="1" applyProtection="1">
      <alignment horizontal="center" vertical="center" textRotation="180"/>
      <protection locked="0"/>
    </xf>
    <xf numFmtId="164" fontId="26" fillId="0" borderId="27" xfId="42" applyNumberFormat="1" applyFont="1" applyFill="1" applyBorder="1" applyAlignment="1" applyProtection="1">
      <alignment horizontal="center" vertical="center" textRotation="180" wrapText="1"/>
      <protection locked="0"/>
    </xf>
    <xf numFmtId="164" fontId="27" fillId="0" borderId="57" xfId="42" applyNumberFormat="1" applyFont="1" applyBorder="1" applyAlignment="1" applyProtection="1">
      <alignment horizontal="center"/>
      <protection locked="0"/>
    </xf>
    <xf numFmtId="0" fontId="26" fillId="38" borderId="81" xfId="0" applyFont="1" applyFill="1" applyBorder="1" applyAlignment="1">
      <alignment horizontal="center" vertical="center" wrapText="1"/>
    </xf>
    <xf numFmtId="0" fontId="26" fillId="0" borderId="66" xfId="0" applyFont="1" applyFill="1" applyBorder="1" applyAlignment="1">
      <alignment horizontal="center" vertical="center" wrapText="1"/>
    </xf>
    <xf numFmtId="0" fontId="26" fillId="38" borderId="66" xfId="0" applyFont="1" applyFill="1" applyBorder="1" applyAlignment="1">
      <alignment horizontal="center" vertical="center" wrapText="1"/>
    </xf>
    <xf numFmtId="0" fontId="26" fillId="0" borderId="56" xfId="0" applyFont="1" applyFill="1" applyBorder="1" applyAlignment="1">
      <alignment horizontal="center" vertical="center" wrapText="1"/>
    </xf>
    <xf numFmtId="9" fontId="27" fillId="0" borderId="55" xfId="0" applyNumberFormat="1" applyFont="1" applyBorder="1" applyAlignment="1">
      <alignment horizontal="center"/>
    </xf>
    <xf numFmtId="0" fontId="26" fillId="0" borderId="81" xfId="0" applyFont="1" applyFill="1" applyBorder="1" applyAlignment="1">
      <alignment horizontal="center" vertical="center" wrapText="1"/>
    </xf>
    <xf numFmtId="0" fontId="26" fillId="38" borderId="56" xfId="0" applyFont="1" applyFill="1" applyBorder="1" applyAlignment="1">
      <alignment horizontal="center" vertical="center" wrapText="1"/>
    </xf>
    <xf numFmtId="0" fontId="27" fillId="0" borderId="21" xfId="0" applyFont="1" applyBorder="1" applyAlignment="1">
      <alignment horizontal="center" vertical="center" wrapText="1"/>
    </xf>
    <xf numFmtId="0" fontId="26" fillId="0" borderId="25" xfId="0" applyFont="1" applyBorder="1" applyAlignment="1" applyProtection="1">
      <alignment horizontal="right" indent="1"/>
    </xf>
    <xf numFmtId="164" fontId="26" fillId="0" borderId="10" xfId="42" applyNumberFormat="1" applyFont="1" applyBorder="1" applyAlignment="1" applyProtection="1">
      <alignment horizontal="right" indent="1"/>
    </xf>
    <xf numFmtId="0" fontId="26" fillId="0" borderId="0" xfId="0" applyFont="1" applyBorder="1" applyAlignment="1" applyProtection="1">
      <alignment horizontal="right" indent="1"/>
    </xf>
    <xf numFmtId="1" fontId="26" fillId="0" borderId="11" xfId="42" applyNumberFormat="1" applyFont="1" applyBorder="1" applyAlignment="1" applyProtection="1">
      <alignment horizontal="right" indent="1"/>
    </xf>
    <xf numFmtId="164" fontId="26" fillId="0" borderId="23" xfId="42" applyNumberFormat="1" applyFont="1" applyBorder="1" applyAlignment="1" applyProtection="1">
      <alignment horizontal="right" indent="1"/>
    </xf>
    <xf numFmtId="164" fontId="26" fillId="0" borderId="0" xfId="42" applyNumberFormat="1" applyFont="1" applyBorder="1" applyAlignment="1" applyProtection="1">
      <alignment horizontal="right" indent="1"/>
    </xf>
    <xf numFmtId="0" fontId="26" fillId="0" borderId="17" xfId="0" applyFont="1" applyBorder="1" applyAlignment="1" applyProtection="1">
      <alignment horizontal="right" indent="1"/>
    </xf>
    <xf numFmtId="164" fontId="26" fillId="0" borderId="14" xfId="42" applyNumberFormat="1" applyFont="1" applyBorder="1" applyAlignment="1" applyProtection="1">
      <alignment horizontal="right" indent="1"/>
    </xf>
    <xf numFmtId="0" fontId="26" fillId="0" borderId="17" xfId="0" applyNumberFormat="1" applyFont="1" applyBorder="1" applyAlignment="1" applyProtection="1">
      <alignment horizontal="right" indent="1"/>
    </xf>
    <xf numFmtId="0" fontId="26" fillId="0" borderId="0" xfId="0" applyNumberFormat="1" applyFont="1" applyBorder="1" applyAlignment="1" applyProtection="1">
      <alignment horizontal="right" indent="1"/>
    </xf>
    <xf numFmtId="164" fontId="26" fillId="0" borderId="58" xfId="42" applyNumberFormat="1" applyFont="1" applyBorder="1" applyAlignment="1" applyProtection="1">
      <alignment horizontal="right" indent="1"/>
    </xf>
    <xf numFmtId="0" fontId="26" fillId="38" borderId="66" xfId="0" applyFont="1" applyFill="1" applyBorder="1" applyAlignment="1">
      <alignment horizontal="center" vertical="center"/>
    </xf>
    <xf numFmtId="0" fontId="26" fillId="0" borderId="91" xfId="0" applyFont="1" applyFill="1" applyBorder="1" applyAlignment="1">
      <alignment horizontal="center" vertical="center"/>
    </xf>
    <xf numFmtId="9" fontId="27" fillId="0" borderId="22" xfId="0" applyNumberFormat="1" applyFont="1" applyBorder="1" applyAlignment="1">
      <alignment horizontal="center"/>
    </xf>
    <xf numFmtId="0" fontId="20" fillId="38" borderId="95" xfId="0" applyFont="1" applyFill="1" applyBorder="1" applyAlignment="1">
      <alignment horizontal="left" vertical="center" wrapText="1"/>
    </xf>
    <xf numFmtId="0" fontId="20" fillId="38" borderId="95" xfId="0" applyFont="1" applyFill="1" applyBorder="1" applyAlignment="1">
      <alignment horizontal="left" vertical="center"/>
    </xf>
    <xf numFmtId="0" fontId="20" fillId="38" borderId="30" xfId="0" applyFont="1" applyFill="1" applyBorder="1" applyAlignment="1">
      <alignment horizontal="left" vertical="center" wrapText="1"/>
    </xf>
    <xf numFmtId="0" fontId="20" fillId="38" borderId="30" xfId="0" applyFont="1" applyFill="1" applyBorder="1" applyAlignment="1">
      <alignment horizontal="left" vertical="center"/>
    </xf>
    <xf numFmtId="0" fontId="20" fillId="38" borderId="96" xfId="0" applyFont="1" applyFill="1" applyBorder="1" applyAlignment="1">
      <alignment horizontal="left" vertical="center" wrapText="1"/>
    </xf>
    <xf numFmtId="0" fontId="20" fillId="38" borderId="96" xfId="0" applyFont="1" applyFill="1" applyBorder="1" applyAlignment="1">
      <alignment horizontal="left" vertical="center"/>
    </xf>
    <xf numFmtId="0" fontId="20" fillId="0" borderId="95" xfId="0" applyFont="1" applyFill="1" applyBorder="1" applyAlignment="1">
      <alignment horizontal="left" vertical="center" wrapText="1"/>
    </xf>
    <xf numFmtId="0" fontId="20" fillId="0" borderId="95" xfId="0" applyFont="1" applyFill="1" applyBorder="1" applyAlignment="1">
      <alignment horizontal="left" vertical="center"/>
    </xf>
    <xf numFmtId="0" fontId="20" fillId="0" borderId="96" xfId="0" applyFont="1" applyFill="1" applyBorder="1" applyAlignment="1">
      <alignment horizontal="left" vertical="center" wrapText="1"/>
    </xf>
    <xf numFmtId="0" fontId="20" fillId="0" borderId="96" xfId="0" applyFont="1" applyFill="1" applyBorder="1" applyAlignment="1">
      <alignment horizontal="left" vertical="center"/>
    </xf>
    <xf numFmtId="0" fontId="20" fillId="0" borderId="30" xfId="0" applyFont="1" applyFill="1" applyBorder="1" applyAlignment="1">
      <alignment horizontal="left" vertical="center" wrapText="1"/>
    </xf>
    <xf numFmtId="0" fontId="36" fillId="38" borderId="30" xfId="0" applyFont="1" applyFill="1" applyBorder="1" applyAlignment="1">
      <alignment horizontal="left" vertical="center" wrapText="1"/>
    </xf>
    <xf numFmtId="0" fontId="36" fillId="38" borderId="96" xfId="0" applyFont="1" applyFill="1" applyBorder="1" applyAlignment="1">
      <alignment horizontal="left" vertical="center" wrapText="1"/>
    </xf>
    <xf numFmtId="0" fontId="36" fillId="0" borderId="95" xfId="0" applyFont="1" applyFill="1" applyBorder="1" applyAlignment="1">
      <alignment horizontal="left" vertical="center" wrapText="1"/>
    </xf>
    <xf numFmtId="0" fontId="36" fillId="0" borderId="30" xfId="0" applyFont="1" applyFill="1" applyBorder="1" applyAlignment="1">
      <alignment horizontal="left" vertical="center" wrapText="1"/>
    </xf>
    <xf numFmtId="0" fontId="36" fillId="0" borderId="96" xfId="0" applyFont="1" applyFill="1" applyBorder="1" applyAlignment="1">
      <alignment horizontal="left" vertical="center" wrapText="1"/>
    </xf>
    <xf numFmtId="0" fontId="36" fillId="38" borderId="95" xfId="0" applyFont="1" applyFill="1" applyBorder="1" applyAlignment="1">
      <alignment horizontal="left" vertical="center" wrapText="1"/>
    </xf>
    <xf numFmtId="164" fontId="27" fillId="0" borderId="69" xfId="0" applyNumberFormat="1" applyFont="1" applyBorder="1" applyAlignment="1">
      <alignment horizontal="center" vertical="center" wrapText="1"/>
    </xf>
    <xf numFmtId="164" fontId="27" fillId="0" borderId="70" xfId="0" applyNumberFormat="1" applyFont="1" applyBorder="1" applyAlignment="1">
      <alignment horizontal="center" vertical="center" wrapText="1"/>
    </xf>
    <xf numFmtId="164" fontId="27" fillId="0" borderId="55" xfId="0" applyNumberFormat="1" applyFont="1" applyBorder="1" applyAlignment="1">
      <alignment horizontal="center"/>
    </xf>
    <xf numFmtId="165" fontId="26" fillId="38" borderId="97" xfId="43" applyNumberFormat="1" applyFont="1" applyFill="1" applyBorder="1" applyAlignment="1">
      <alignment horizontal="right" indent="1"/>
    </xf>
    <xf numFmtId="165" fontId="26" fillId="38" borderId="98" xfId="43" applyNumberFormat="1" applyFont="1" applyFill="1" applyBorder="1" applyAlignment="1">
      <alignment horizontal="right" indent="1"/>
    </xf>
    <xf numFmtId="165" fontId="26" fillId="38" borderId="99" xfId="43" applyNumberFormat="1" applyFont="1" applyFill="1" applyBorder="1" applyAlignment="1">
      <alignment horizontal="right" indent="1"/>
    </xf>
    <xf numFmtId="165" fontId="26" fillId="0" borderId="33" xfId="43" applyNumberFormat="1" applyFont="1" applyFill="1" applyBorder="1" applyAlignment="1">
      <alignment horizontal="right" indent="1"/>
    </xf>
    <xf numFmtId="165" fontId="26" fillId="0" borderId="35" xfId="43" applyNumberFormat="1" applyFont="1" applyFill="1" applyBorder="1" applyAlignment="1">
      <alignment horizontal="right" indent="1"/>
    </xf>
    <xf numFmtId="165" fontId="26" fillId="0" borderId="36" xfId="43" applyNumberFormat="1" applyFont="1" applyFill="1" applyBorder="1" applyAlignment="1">
      <alignment horizontal="right" indent="1"/>
    </xf>
    <xf numFmtId="165" fontId="26" fillId="38" borderId="34" xfId="43" applyNumberFormat="1" applyFont="1" applyFill="1" applyBorder="1" applyAlignment="1">
      <alignment horizontal="right" indent="1"/>
    </xf>
    <xf numFmtId="165" fontId="26" fillId="38" borderId="37" xfId="43" applyNumberFormat="1" applyFont="1" applyFill="1" applyBorder="1" applyAlignment="1">
      <alignment horizontal="right" indent="1"/>
    </xf>
    <xf numFmtId="165" fontId="26" fillId="38" borderId="38" xfId="43" applyNumberFormat="1" applyFont="1" applyFill="1" applyBorder="1" applyAlignment="1">
      <alignment horizontal="right" indent="1"/>
    </xf>
    <xf numFmtId="165" fontId="26" fillId="0" borderId="97" xfId="43" applyNumberFormat="1" applyFont="1" applyFill="1" applyBorder="1" applyAlignment="1">
      <alignment horizontal="right" indent="1"/>
    </xf>
    <xf numFmtId="165" fontId="26" fillId="0" borderId="98" xfId="43" applyNumberFormat="1" applyFont="1" applyFill="1" applyBorder="1" applyAlignment="1">
      <alignment horizontal="right" indent="1"/>
    </xf>
    <xf numFmtId="165" fontId="26" fillId="0" borderId="99" xfId="43" applyNumberFormat="1" applyFont="1" applyFill="1" applyBorder="1" applyAlignment="1">
      <alignment horizontal="right" indent="1"/>
    </xf>
    <xf numFmtId="165" fontId="26" fillId="38" borderId="33" xfId="43" applyNumberFormat="1" applyFont="1" applyFill="1" applyBorder="1" applyAlignment="1">
      <alignment horizontal="right" indent="1"/>
    </xf>
    <xf numFmtId="165" fontId="26" fillId="38" borderId="35" xfId="43" applyNumberFormat="1" applyFont="1" applyFill="1" applyBorder="1" applyAlignment="1">
      <alignment horizontal="right" indent="1"/>
    </xf>
    <xf numFmtId="165" fontId="26" fillId="38" borderId="36" xfId="43" applyNumberFormat="1" applyFont="1" applyFill="1" applyBorder="1" applyAlignment="1">
      <alignment horizontal="right" indent="1"/>
    </xf>
    <xf numFmtId="165" fontId="26" fillId="0" borderId="34" xfId="43" applyNumberFormat="1" applyFont="1" applyFill="1" applyBorder="1" applyAlignment="1">
      <alignment horizontal="right" indent="1"/>
    </xf>
    <xf numFmtId="165" fontId="26" fillId="0" borderId="37" xfId="43" applyNumberFormat="1" applyFont="1" applyFill="1" applyBorder="1" applyAlignment="1">
      <alignment horizontal="right" indent="1"/>
    </xf>
    <xf numFmtId="165" fontId="26" fillId="0" borderId="38" xfId="43" applyNumberFormat="1" applyFont="1" applyFill="1" applyBorder="1" applyAlignment="1">
      <alignment horizontal="right" indent="1"/>
    </xf>
    <xf numFmtId="0" fontId="40" fillId="0" borderId="0" xfId="44" applyFont="1"/>
    <xf numFmtId="164" fontId="26" fillId="38" borderId="30" xfId="42" applyNumberFormat="1" applyFont="1" applyFill="1" applyBorder="1" applyAlignment="1">
      <alignment horizontal="right" indent="1"/>
    </xf>
    <xf numFmtId="0" fontId="26" fillId="38" borderId="81" xfId="0" applyFont="1" applyFill="1" applyBorder="1" applyAlignment="1">
      <alignment horizontal="center" vertical="center"/>
    </xf>
    <xf numFmtId="164" fontId="27" fillId="0" borderId="51" xfId="42" applyNumberFormat="1" applyFont="1" applyBorder="1" applyAlignment="1">
      <alignment horizontal="right" vertical="center" indent="1"/>
    </xf>
    <xf numFmtId="164" fontId="26" fillId="0" borderId="51" xfId="42" applyNumberFormat="1" applyFont="1" applyBorder="1" applyAlignment="1">
      <alignment horizontal="right" vertical="center" indent="1"/>
    </xf>
    <xf numFmtId="164" fontId="27" fillId="39" borderId="30" xfId="42" applyNumberFormat="1" applyFont="1" applyFill="1" applyBorder="1" applyAlignment="1">
      <alignment horizontal="right" vertical="center" indent="1"/>
    </xf>
    <xf numFmtId="164" fontId="26" fillId="39" borderId="30" xfId="42" applyNumberFormat="1" applyFont="1" applyFill="1" applyBorder="1" applyAlignment="1">
      <alignment horizontal="right" vertical="center" indent="1"/>
    </xf>
    <xf numFmtId="164" fontId="27" fillId="0" borderId="30" xfId="42" applyNumberFormat="1" applyFont="1" applyBorder="1" applyAlignment="1">
      <alignment horizontal="right" vertical="center" indent="1"/>
    </xf>
    <xf numFmtId="164" fontId="26" fillId="0" borderId="30" xfId="42" applyNumberFormat="1" applyFont="1" applyBorder="1" applyAlignment="1">
      <alignment horizontal="right" vertical="center" indent="1"/>
    </xf>
    <xf numFmtId="164" fontId="27" fillId="0" borderId="49" xfId="42" applyNumberFormat="1" applyFont="1" applyBorder="1" applyAlignment="1">
      <alignment horizontal="right" vertical="center" indent="1"/>
    </xf>
    <xf numFmtId="164" fontId="26" fillId="0" borderId="49" xfId="42" applyNumberFormat="1" applyFont="1" applyBorder="1" applyAlignment="1">
      <alignment horizontal="right" vertical="center" indent="1"/>
    </xf>
    <xf numFmtId="164" fontId="26" fillId="38" borderId="82" xfId="42" applyNumberFormat="1" applyFont="1" applyFill="1" applyBorder="1" applyAlignment="1">
      <alignment horizontal="right" indent="2"/>
    </xf>
    <xf numFmtId="164" fontId="26" fillId="0" borderId="32" xfId="42" applyNumberFormat="1" applyFont="1" applyFill="1" applyBorder="1" applyAlignment="1">
      <alignment horizontal="right" indent="2"/>
    </xf>
    <xf numFmtId="164" fontId="26" fillId="38" borderId="32" xfId="42" applyNumberFormat="1" applyFont="1" applyFill="1" applyBorder="1" applyAlignment="1">
      <alignment horizontal="right" indent="2"/>
    </xf>
    <xf numFmtId="164" fontId="26" fillId="0" borderId="31" xfId="42" applyNumberFormat="1" applyFont="1" applyFill="1" applyBorder="1" applyAlignment="1">
      <alignment horizontal="right" indent="2"/>
    </xf>
    <xf numFmtId="164" fontId="27" fillId="38" borderId="95" xfId="42" applyNumberFormat="1" applyFont="1" applyFill="1" applyBorder="1" applyAlignment="1">
      <alignment horizontal="right" vertical="center" indent="1"/>
    </xf>
    <xf numFmtId="164" fontId="26" fillId="38" borderId="81" xfId="42" applyNumberFormat="1" applyFont="1" applyFill="1" applyBorder="1" applyAlignment="1">
      <alignment horizontal="right" indent="1"/>
    </xf>
    <xf numFmtId="164" fontId="26" fillId="38" borderId="95" xfId="42" applyNumberFormat="1" applyFont="1" applyFill="1" applyBorder="1" applyAlignment="1">
      <alignment horizontal="right" indent="1"/>
    </xf>
    <xf numFmtId="164" fontId="26" fillId="38" borderId="82" xfId="42" applyNumberFormat="1" applyFont="1" applyFill="1" applyBorder="1" applyAlignment="1">
      <alignment horizontal="right" indent="1"/>
    </xf>
    <xf numFmtId="164" fontId="26" fillId="38" borderId="95" xfId="42" applyNumberFormat="1" applyFont="1" applyFill="1" applyBorder="1" applyAlignment="1">
      <alignment horizontal="right" vertical="center" indent="1"/>
    </xf>
    <xf numFmtId="164" fontId="20" fillId="38" borderId="95" xfId="42" applyNumberFormat="1" applyFont="1" applyFill="1" applyBorder="1" applyAlignment="1">
      <alignment horizontal="right" indent="1"/>
    </xf>
    <xf numFmtId="164" fontId="27" fillId="0" borderId="30" xfId="42" applyNumberFormat="1" applyFont="1" applyFill="1" applyBorder="1" applyAlignment="1">
      <alignment horizontal="right" vertical="center" indent="1"/>
    </xf>
    <xf numFmtId="164" fontId="26" fillId="0" borderId="66" xfId="42" applyNumberFormat="1" applyFont="1" applyFill="1" applyBorder="1" applyAlignment="1">
      <alignment horizontal="right" indent="1"/>
    </xf>
    <xf numFmtId="164" fontId="26" fillId="0" borderId="30" xfId="42" applyNumberFormat="1" applyFont="1" applyFill="1" applyBorder="1" applyAlignment="1">
      <alignment horizontal="right" indent="1"/>
    </xf>
    <xf numFmtId="164" fontId="26" fillId="0" borderId="32" xfId="42" applyNumberFormat="1" applyFont="1" applyFill="1" applyBorder="1" applyAlignment="1">
      <alignment horizontal="right" indent="1"/>
    </xf>
    <xf numFmtId="164" fontId="26" fillId="0" borderId="30" xfId="42" applyNumberFormat="1" applyFont="1" applyFill="1" applyBorder="1" applyAlignment="1">
      <alignment horizontal="right" vertical="center" indent="1"/>
    </xf>
    <xf numFmtId="164" fontId="20" fillId="0" borderId="30" xfId="42" applyNumberFormat="1" applyFont="1" applyBorder="1" applyAlignment="1">
      <alignment horizontal="right" indent="1"/>
    </xf>
    <xf numFmtId="164" fontId="27" fillId="38" borderId="30" xfId="42" applyNumberFormat="1" applyFont="1" applyFill="1" applyBorder="1" applyAlignment="1">
      <alignment horizontal="right" vertical="center" indent="1"/>
    </xf>
    <xf numFmtId="164" fontId="26" fillId="38" borderId="66" xfId="42" applyNumberFormat="1" applyFont="1" applyFill="1" applyBorder="1" applyAlignment="1">
      <alignment horizontal="right" indent="1"/>
    </xf>
    <xf numFmtId="164" fontId="26" fillId="38" borderId="32" xfId="42" applyNumberFormat="1" applyFont="1" applyFill="1" applyBorder="1" applyAlignment="1">
      <alignment horizontal="right" indent="1"/>
    </xf>
    <xf numFmtId="164" fontId="26" fillId="38" borderId="30" xfId="42" applyNumberFormat="1" applyFont="1" applyFill="1" applyBorder="1" applyAlignment="1">
      <alignment horizontal="right" vertical="center" indent="1"/>
    </xf>
    <xf numFmtId="164" fontId="20" fillId="38" borderId="30" xfId="42" applyNumberFormat="1" applyFont="1" applyFill="1" applyBorder="1" applyAlignment="1">
      <alignment horizontal="right" indent="1"/>
    </xf>
    <xf numFmtId="164" fontId="27" fillId="0" borderId="96" xfId="42" applyNumberFormat="1" applyFont="1" applyFill="1" applyBorder="1" applyAlignment="1">
      <alignment horizontal="right" vertical="center" indent="1"/>
    </xf>
    <xf numFmtId="164" fontId="26" fillId="0" borderId="56" xfId="42" applyNumberFormat="1" applyFont="1" applyFill="1" applyBorder="1" applyAlignment="1">
      <alignment horizontal="right" indent="1"/>
    </xf>
    <xf numFmtId="164" fontId="26" fillId="0" borderId="96" xfId="42" applyNumberFormat="1" applyFont="1" applyFill="1" applyBorder="1" applyAlignment="1">
      <alignment horizontal="right" indent="1"/>
    </xf>
    <xf numFmtId="164" fontId="26" fillId="0" borderId="31" xfId="42" applyNumberFormat="1" applyFont="1" applyFill="1" applyBorder="1" applyAlignment="1">
      <alignment horizontal="right" indent="1"/>
    </xf>
    <xf numFmtId="164" fontId="26" fillId="0" borderId="96" xfId="42" applyNumberFormat="1" applyFont="1" applyFill="1" applyBorder="1" applyAlignment="1">
      <alignment horizontal="right" vertical="center" indent="1"/>
    </xf>
    <xf numFmtId="164" fontId="20" fillId="0" borderId="96" xfId="42" applyNumberFormat="1" applyFont="1" applyBorder="1" applyAlignment="1">
      <alignment horizontal="right" indent="1"/>
    </xf>
    <xf numFmtId="164" fontId="26" fillId="38" borderId="97" xfId="42" applyNumberFormat="1" applyFont="1" applyFill="1" applyBorder="1" applyAlignment="1">
      <alignment horizontal="right" indent="2"/>
    </xf>
    <xf numFmtId="164" fontId="26" fillId="38" borderId="92" xfId="42" applyNumberFormat="1" applyFont="1" applyFill="1" applyBorder="1" applyAlignment="1">
      <alignment horizontal="right" indent="2"/>
    </xf>
    <xf numFmtId="164" fontId="26" fillId="0" borderId="33" xfId="42" applyNumberFormat="1" applyFont="1" applyFill="1" applyBorder="1" applyAlignment="1">
      <alignment horizontal="right" indent="2"/>
    </xf>
    <xf numFmtId="164" fontId="26" fillId="0" borderId="93" xfId="42" applyNumberFormat="1" applyFont="1" applyFill="1" applyBorder="1" applyAlignment="1">
      <alignment horizontal="right" indent="2"/>
    </xf>
    <xf numFmtId="164" fontId="26" fillId="38" borderId="34" xfId="42" applyNumberFormat="1" applyFont="1" applyFill="1" applyBorder="1" applyAlignment="1">
      <alignment horizontal="right" indent="2"/>
    </xf>
    <xf numFmtId="164" fontId="26" fillId="38" borderId="94" xfId="42" applyNumberFormat="1" applyFont="1" applyFill="1" applyBorder="1" applyAlignment="1">
      <alignment horizontal="right" indent="2"/>
    </xf>
    <xf numFmtId="164" fontId="26" fillId="38" borderId="31" xfId="42" applyNumberFormat="1" applyFont="1" applyFill="1" applyBorder="1" applyAlignment="1">
      <alignment horizontal="right" indent="2"/>
    </xf>
    <xf numFmtId="164" fontId="26" fillId="0" borderId="97" xfId="42" applyNumberFormat="1" applyFont="1" applyFill="1" applyBorder="1" applyAlignment="1">
      <alignment horizontal="right" indent="2"/>
    </xf>
    <xf numFmtId="164" fontId="26" fillId="0" borderId="92" xfId="42" applyNumberFormat="1" applyFont="1" applyFill="1" applyBorder="1" applyAlignment="1">
      <alignment horizontal="right" indent="2"/>
    </xf>
    <xf numFmtId="164" fontId="26" fillId="0" borderId="82" xfId="42" applyNumberFormat="1" applyFont="1" applyFill="1" applyBorder="1" applyAlignment="1">
      <alignment horizontal="right" indent="2"/>
    </xf>
    <xf numFmtId="164" fontId="26" fillId="38" borderId="33" xfId="42" applyNumberFormat="1" applyFont="1" applyFill="1" applyBorder="1" applyAlignment="1">
      <alignment horizontal="right" indent="2"/>
    </xf>
    <xf numFmtId="164" fontId="26" fillId="38" borderId="93" xfId="42" applyNumberFormat="1" applyFont="1" applyFill="1" applyBorder="1" applyAlignment="1">
      <alignment horizontal="right" indent="2"/>
    </xf>
    <xf numFmtId="164" fontId="26" fillId="0" borderId="34" xfId="42" applyNumberFormat="1" applyFont="1" applyFill="1" applyBorder="1" applyAlignment="1">
      <alignment horizontal="right" indent="2"/>
    </xf>
    <xf numFmtId="164" fontId="26" fillId="0" borderId="94" xfId="42" applyNumberFormat="1" applyFont="1" applyFill="1" applyBorder="1" applyAlignment="1">
      <alignment horizontal="right" indent="2"/>
    </xf>
    <xf numFmtId="0" fontId="27" fillId="0" borderId="100" xfId="0" applyFont="1" applyBorder="1" applyAlignment="1">
      <alignment horizontal="center" vertical="center" wrapText="1"/>
    </xf>
    <xf numFmtId="164" fontId="26" fillId="39" borderId="101" xfId="42" applyNumberFormat="1" applyFont="1" applyFill="1" applyBorder="1" applyAlignment="1">
      <alignment horizontal="right" vertical="center" indent="2"/>
    </xf>
    <xf numFmtId="164" fontId="26" fillId="0" borderId="102" xfId="42" applyNumberFormat="1" applyFont="1" applyBorder="1" applyAlignment="1">
      <alignment horizontal="right" vertical="center" indent="2"/>
    </xf>
    <xf numFmtId="164" fontId="26" fillId="39" borderId="102" xfId="42" applyNumberFormat="1" applyFont="1" applyFill="1" applyBorder="1" applyAlignment="1">
      <alignment horizontal="right" vertical="center" indent="2"/>
    </xf>
    <xf numFmtId="164" fontId="26" fillId="0" borderId="102" xfId="42" applyNumberFormat="1" applyFont="1" applyFill="1" applyBorder="1" applyAlignment="1">
      <alignment horizontal="right" vertical="center" indent="2"/>
    </xf>
    <xf numFmtId="164" fontId="26" fillId="39" borderId="103" xfId="42" applyNumberFormat="1" applyFont="1" applyFill="1" applyBorder="1" applyAlignment="1">
      <alignment horizontal="right" vertical="center" indent="2"/>
    </xf>
    <xf numFmtId="0" fontId="20" fillId="38" borderId="104" xfId="0" applyFont="1" applyFill="1" applyBorder="1" applyAlignment="1">
      <alignment horizontal="left" vertical="center"/>
    </xf>
    <xf numFmtId="0" fontId="20" fillId="0" borderId="32" xfId="0" applyFont="1" applyFill="1" applyBorder="1" applyAlignment="1">
      <alignment horizontal="left" vertical="center"/>
    </xf>
    <xf numFmtId="0" fontId="20" fillId="38" borderId="32" xfId="0" applyFont="1" applyFill="1" applyBorder="1" applyAlignment="1">
      <alignment horizontal="left" vertical="center"/>
    </xf>
    <xf numFmtId="0" fontId="20" fillId="0" borderId="31" xfId="0" applyFont="1" applyFill="1" applyBorder="1" applyAlignment="1">
      <alignment horizontal="left" vertical="center"/>
    </xf>
    <xf numFmtId="0" fontId="20" fillId="38" borderId="82" xfId="0" applyFont="1" applyFill="1" applyBorder="1" applyAlignment="1">
      <alignment horizontal="left" vertical="center"/>
    </xf>
    <xf numFmtId="0" fontId="20" fillId="38" borderId="82" xfId="0" applyFont="1" applyFill="1" applyBorder="1" applyAlignment="1">
      <alignment horizontal="left" vertical="center" wrapText="1"/>
    </xf>
    <xf numFmtId="0" fontId="20" fillId="0" borderId="32" xfId="0" applyFont="1" applyFill="1" applyBorder="1" applyAlignment="1">
      <alignment horizontal="left" vertical="center" wrapText="1"/>
    </xf>
    <xf numFmtId="0" fontId="20" fillId="38" borderId="31" xfId="0" applyFont="1" applyFill="1" applyBorder="1" applyAlignment="1">
      <alignment horizontal="left" vertical="center" wrapText="1"/>
    </xf>
    <xf numFmtId="0" fontId="20" fillId="0" borderId="81" xfId="0" applyFont="1" applyFill="1" applyBorder="1" applyAlignment="1">
      <alignment horizontal="left" vertical="center" wrapText="1"/>
    </xf>
    <xf numFmtId="0" fontId="20" fillId="38" borderId="66" xfId="0" applyFont="1" applyFill="1" applyBorder="1" applyAlignment="1">
      <alignment horizontal="left" vertical="center" wrapText="1"/>
    </xf>
    <xf numFmtId="0" fontId="20" fillId="0" borderId="66" xfId="0" applyFont="1" applyFill="1" applyBorder="1" applyAlignment="1">
      <alignment horizontal="left" vertical="center" wrapText="1"/>
    </xf>
    <xf numFmtId="0" fontId="20" fillId="0" borderId="56" xfId="0" applyFont="1" applyFill="1" applyBorder="1" applyAlignment="1">
      <alignment horizontal="left" vertical="center" wrapText="1"/>
    </xf>
    <xf numFmtId="0" fontId="20" fillId="38" borderId="81" xfId="0" applyFont="1" applyFill="1" applyBorder="1" applyAlignment="1">
      <alignment horizontal="left" vertical="center" wrapText="1"/>
    </xf>
    <xf numFmtId="0" fontId="20" fillId="38" borderId="56" xfId="0" applyFont="1" applyFill="1" applyBorder="1" applyAlignment="1">
      <alignment horizontal="left" vertical="center" wrapText="1"/>
    </xf>
    <xf numFmtId="0" fontId="20" fillId="33" borderId="66" xfId="0" applyFont="1" applyFill="1" applyBorder="1" applyAlignment="1">
      <alignment horizontal="left" vertical="center" wrapText="1"/>
    </xf>
    <xf numFmtId="0" fontId="36" fillId="33" borderId="30" xfId="0" applyFont="1" applyFill="1" applyBorder="1" applyAlignment="1">
      <alignment horizontal="left" vertical="center" wrapText="1"/>
    </xf>
    <xf numFmtId="0" fontId="20" fillId="33" borderId="95" xfId="0" applyFont="1" applyFill="1" applyBorder="1" applyAlignment="1">
      <alignment horizontal="left" vertical="center" wrapText="1"/>
    </xf>
    <xf numFmtId="0" fontId="36" fillId="33" borderId="82" xfId="0" applyFont="1" applyFill="1" applyBorder="1" applyAlignment="1">
      <alignment horizontal="left" vertical="center" wrapText="1"/>
    </xf>
    <xf numFmtId="0" fontId="36" fillId="38" borderId="32" xfId="0" applyFont="1" applyFill="1" applyBorder="1" applyAlignment="1">
      <alignment horizontal="left" vertical="center" wrapText="1"/>
    </xf>
    <xf numFmtId="0" fontId="20" fillId="33" borderId="96" xfId="0" applyFont="1" applyFill="1" applyBorder="1" applyAlignment="1">
      <alignment horizontal="left" vertical="center" wrapText="1"/>
    </xf>
    <xf numFmtId="0" fontId="36" fillId="33" borderId="31" xfId="0" applyFont="1" applyFill="1" applyBorder="1" applyAlignment="1">
      <alignment horizontal="left" vertical="center" wrapText="1"/>
    </xf>
    <xf numFmtId="0" fontId="36" fillId="38" borderId="82" xfId="0" applyFont="1" applyFill="1" applyBorder="1" applyAlignment="1">
      <alignment horizontal="left" vertical="center" wrapText="1"/>
    </xf>
    <xf numFmtId="0" fontId="36" fillId="0" borderId="31" xfId="0" applyFont="1" applyFill="1" applyBorder="1" applyAlignment="1">
      <alignment horizontal="left" vertical="center" wrapText="1"/>
    </xf>
    <xf numFmtId="0" fontId="26" fillId="38" borderId="97" xfId="0" applyFont="1" applyFill="1" applyBorder="1" applyAlignment="1">
      <alignment horizontal="right" vertical="center" indent="2"/>
    </xf>
    <xf numFmtId="0" fontId="26" fillId="38" borderId="98" xfId="0" applyFont="1" applyFill="1" applyBorder="1" applyAlignment="1">
      <alignment horizontal="right" vertical="center" indent="2"/>
    </xf>
    <xf numFmtId="0" fontId="26" fillId="38" borderId="99" xfId="0" applyFont="1" applyFill="1" applyBorder="1" applyAlignment="1">
      <alignment horizontal="right" vertical="center" indent="2"/>
    </xf>
    <xf numFmtId="0" fontId="26" fillId="0" borderId="33" xfId="0" applyFont="1" applyBorder="1" applyAlignment="1">
      <alignment horizontal="right" vertical="center" indent="2"/>
    </xf>
    <xf numFmtId="0" fontId="26" fillId="0" borderId="35" xfId="0" applyFont="1" applyBorder="1" applyAlignment="1">
      <alignment horizontal="right" vertical="center" indent="2"/>
    </xf>
    <xf numFmtId="0" fontId="26" fillId="0" borderId="36" xfId="0" applyFont="1" applyBorder="1" applyAlignment="1">
      <alignment horizontal="right" vertical="center" indent="2"/>
    </xf>
    <xf numFmtId="0" fontId="26" fillId="38" borderId="33" xfId="0" applyFont="1" applyFill="1" applyBorder="1" applyAlignment="1">
      <alignment horizontal="right" vertical="center" indent="2"/>
    </xf>
    <xf numFmtId="0" fontId="26" fillId="38" borderId="35" xfId="0" applyFont="1" applyFill="1" applyBorder="1" applyAlignment="1">
      <alignment horizontal="right" vertical="center" indent="2"/>
    </xf>
    <xf numFmtId="0" fontId="26" fillId="38" borderId="36" xfId="0" applyFont="1" applyFill="1" applyBorder="1" applyAlignment="1">
      <alignment horizontal="right" vertical="center" indent="2"/>
    </xf>
    <xf numFmtId="0" fontId="26" fillId="0" borderId="34" xfId="0" applyFont="1" applyBorder="1" applyAlignment="1">
      <alignment horizontal="right" vertical="center" indent="2"/>
    </xf>
    <xf numFmtId="0" fontId="26" fillId="0" borderId="37" xfId="0" applyFont="1" applyBorder="1" applyAlignment="1">
      <alignment horizontal="right" vertical="center" indent="2"/>
    </xf>
    <xf numFmtId="0" fontId="26" fillId="0" borderId="38" xfId="0" applyFont="1" applyBorder="1" applyAlignment="1">
      <alignment horizontal="right" vertical="center" indent="2"/>
    </xf>
    <xf numFmtId="0" fontId="26" fillId="0" borderId="34" xfId="0" applyFont="1" applyFill="1" applyBorder="1" applyAlignment="1">
      <alignment horizontal="right" vertical="center" indent="2"/>
    </xf>
    <xf numFmtId="0" fontId="26" fillId="0" borderId="37" xfId="0" applyFont="1" applyFill="1" applyBorder="1" applyAlignment="1">
      <alignment horizontal="right" vertical="center" indent="2"/>
    </xf>
    <xf numFmtId="0" fontId="26" fillId="0" borderId="33" xfId="0" applyFont="1" applyFill="1" applyBorder="1" applyAlignment="1">
      <alignment horizontal="right" vertical="center" indent="2"/>
    </xf>
    <xf numFmtId="0" fontId="26" fillId="0" borderId="35" xfId="0" applyFont="1" applyFill="1" applyBorder="1" applyAlignment="1">
      <alignment horizontal="right" vertical="center" indent="2"/>
    </xf>
    <xf numFmtId="0" fontId="26" fillId="0" borderId="36" xfId="0" applyFont="1" applyFill="1" applyBorder="1" applyAlignment="1">
      <alignment horizontal="right" vertical="center" indent="2"/>
    </xf>
    <xf numFmtId="0" fontId="26" fillId="0" borderId="38" xfId="0" applyFont="1" applyFill="1" applyBorder="1" applyAlignment="1">
      <alignment horizontal="right" vertical="center" indent="2"/>
    </xf>
    <xf numFmtId="0" fontId="26" fillId="38" borderId="34" xfId="0" applyFont="1" applyFill="1" applyBorder="1" applyAlignment="1">
      <alignment horizontal="right" vertical="center" indent="2"/>
    </xf>
    <xf numFmtId="0" fontId="26" fillId="38" borderId="37" xfId="0" applyFont="1" applyFill="1" applyBorder="1" applyAlignment="1">
      <alignment horizontal="right" vertical="center" indent="2"/>
    </xf>
    <xf numFmtId="0" fontId="26" fillId="38" borderId="38" xfId="0" applyFont="1" applyFill="1" applyBorder="1" applyAlignment="1">
      <alignment horizontal="right" vertical="center" indent="2"/>
    </xf>
    <xf numFmtId="0" fontId="26" fillId="0" borderId="97" xfId="0" applyFont="1" applyFill="1" applyBorder="1" applyAlignment="1">
      <alignment horizontal="right" vertical="center" indent="2"/>
    </xf>
    <xf numFmtId="0" fontId="26" fillId="0" borderId="98" xfId="0" applyFont="1" applyFill="1" applyBorder="1" applyAlignment="1">
      <alignment horizontal="right" vertical="center" indent="2"/>
    </xf>
    <xf numFmtId="0" fontId="26" fillId="0" borderId="99" xfId="0" applyFont="1" applyFill="1" applyBorder="1" applyAlignment="1">
      <alignment horizontal="right" vertical="center" indent="2"/>
    </xf>
    <xf numFmtId="0" fontId="20" fillId="38" borderId="33" xfId="0" applyFont="1" applyFill="1" applyBorder="1" applyAlignment="1">
      <alignment horizontal="right" vertical="center" indent="2"/>
    </xf>
    <xf numFmtId="0" fontId="20" fillId="38" borderId="35" xfId="0" applyFont="1" applyFill="1" applyBorder="1" applyAlignment="1">
      <alignment horizontal="right" vertical="center" indent="2"/>
    </xf>
    <xf numFmtId="0" fontId="20" fillId="38" borderId="36" xfId="0" applyFont="1" applyFill="1" applyBorder="1" applyAlignment="1">
      <alignment horizontal="right" vertical="center" indent="2"/>
    </xf>
    <xf numFmtId="0" fontId="20" fillId="0" borderId="33" xfId="0" applyFont="1" applyBorder="1" applyAlignment="1">
      <alignment horizontal="right" vertical="center" indent="2"/>
    </xf>
    <xf numFmtId="0" fontId="20" fillId="0" borderId="35" xfId="0" applyFont="1" applyBorder="1" applyAlignment="1">
      <alignment horizontal="right" vertical="center" indent="2"/>
    </xf>
    <xf numFmtId="0" fontId="20" fillId="0" borderId="36" xfId="0" applyFont="1" applyBorder="1" applyAlignment="1">
      <alignment horizontal="right" vertical="center" indent="2"/>
    </xf>
    <xf numFmtId="0" fontId="20" fillId="38" borderId="34" xfId="0" applyFont="1" applyFill="1" applyBorder="1" applyAlignment="1">
      <alignment horizontal="right" vertical="center" indent="2"/>
    </xf>
    <xf numFmtId="0" fontId="20" fillId="38" borderId="37" xfId="0" applyFont="1" applyFill="1" applyBorder="1" applyAlignment="1">
      <alignment horizontal="right" vertical="center" indent="2"/>
    </xf>
    <xf numFmtId="0" fontId="20" fillId="38" borderId="38" xfId="0" applyFont="1" applyFill="1" applyBorder="1" applyAlignment="1">
      <alignment horizontal="right" vertical="center" indent="2"/>
    </xf>
    <xf numFmtId="0" fontId="20" fillId="0" borderId="97" xfId="0" applyFont="1" applyBorder="1" applyAlignment="1">
      <alignment horizontal="right" vertical="center" indent="2"/>
    </xf>
    <xf numFmtId="0" fontId="20" fillId="0" borderId="98" xfId="0" applyFont="1" applyBorder="1" applyAlignment="1">
      <alignment horizontal="right" vertical="center" indent="2"/>
    </xf>
    <xf numFmtId="0" fontId="20" fillId="0" borderId="99" xfId="0" applyFont="1" applyBorder="1" applyAlignment="1">
      <alignment horizontal="right" vertical="center" indent="2"/>
    </xf>
    <xf numFmtId="0" fontId="20" fillId="0" borderId="34" xfId="0" applyFont="1" applyBorder="1" applyAlignment="1">
      <alignment horizontal="right" vertical="center" indent="2"/>
    </xf>
    <xf numFmtId="0" fontId="20" fillId="0" borderId="37" xfId="0" applyFont="1" applyBorder="1" applyAlignment="1">
      <alignment horizontal="right" vertical="center" indent="2"/>
    </xf>
    <xf numFmtId="0" fontId="20" fillId="0" borderId="38" xfId="0" applyFont="1" applyBorder="1" applyAlignment="1">
      <alignment horizontal="right" vertical="center" indent="2"/>
    </xf>
    <xf numFmtId="0" fontId="20" fillId="0" borderId="34" xfId="0" applyFont="1" applyFill="1" applyBorder="1" applyAlignment="1">
      <alignment horizontal="right" vertical="center" indent="2"/>
    </xf>
    <xf numFmtId="0" fontId="20" fillId="0" borderId="37" xfId="0" applyFont="1" applyFill="1" applyBorder="1" applyAlignment="1">
      <alignment horizontal="right" vertical="center" indent="2"/>
    </xf>
    <xf numFmtId="0" fontId="20" fillId="38" borderId="97" xfId="0" applyFont="1" applyFill="1" applyBorder="1" applyAlignment="1">
      <alignment horizontal="right" vertical="center" indent="2"/>
    </xf>
    <xf numFmtId="0" fontId="20" fillId="38" borderId="98" xfId="0" applyFont="1" applyFill="1" applyBorder="1" applyAlignment="1">
      <alignment horizontal="right" vertical="center" indent="2"/>
    </xf>
    <xf numFmtId="0" fontId="20" fillId="38" borderId="99" xfId="0" applyFont="1" applyFill="1" applyBorder="1" applyAlignment="1">
      <alignment horizontal="right" vertical="center" indent="2"/>
    </xf>
    <xf numFmtId="0" fontId="20" fillId="0" borderId="38" xfId="0" applyFont="1" applyFill="1" applyBorder="1" applyAlignment="1">
      <alignment horizontal="right" vertical="center" indent="2"/>
    </xf>
    <xf numFmtId="0" fontId="41" fillId="38" borderId="97" xfId="0" applyFont="1" applyFill="1" applyBorder="1" applyAlignment="1">
      <alignment horizontal="right" vertical="center" indent="2"/>
    </xf>
    <xf numFmtId="0" fontId="41" fillId="38" borderId="98" xfId="0" applyFont="1" applyFill="1" applyBorder="1" applyAlignment="1">
      <alignment horizontal="right" vertical="center" indent="2"/>
    </xf>
    <xf numFmtId="0" fontId="41" fillId="38" borderId="99" xfId="0" applyFont="1" applyFill="1" applyBorder="1" applyAlignment="1">
      <alignment horizontal="right" vertical="center" indent="2"/>
    </xf>
    <xf numFmtId="0" fontId="41" fillId="0" borderId="33" xfId="0" applyFont="1" applyFill="1" applyBorder="1" applyAlignment="1">
      <alignment horizontal="right" vertical="center" indent="2"/>
    </xf>
    <xf numFmtId="0" fontId="41" fillId="0" borderId="35" xfId="0" applyFont="1" applyFill="1" applyBorder="1" applyAlignment="1">
      <alignment horizontal="right" vertical="center" indent="2"/>
    </xf>
    <xf numFmtId="0" fontId="41" fillId="0" borderId="36" xfId="0" applyFont="1" applyFill="1" applyBorder="1" applyAlignment="1">
      <alignment horizontal="right" vertical="center" indent="2"/>
    </xf>
    <xf numFmtId="0" fontId="41" fillId="38" borderId="33" xfId="0" applyFont="1" applyFill="1" applyBorder="1" applyAlignment="1">
      <alignment horizontal="right" vertical="center" indent="2"/>
    </xf>
    <xf numFmtId="0" fontId="41" fillId="38" borderId="35" xfId="0" applyFont="1" applyFill="1" applyBorder="1" applyAlignment="1">
      <alignment horizontal="right" vertical="center" indent="2"/>
    </xf>
    <xf numFmtId="0" fontId="41" fillId="38" borderId="36" xfId="0" applyFont="1" applyFill="1" applyBorder="1" applyAlignment="1">
      <alignment horizontal="right" vertical="center" indent="2"/>
    </xf>
    <xf numFmtId="0" fontId="41" fillId="38" borderId="34" xfId="0" applyFont="1" applyFill="1" applyBorder="1" applyAlignment="1">
      <alignment horizontal="right" vertical="center" indent="2"/>
    </xf>
    <xf numFmtId="0" fontId="41" fillId="38" borderId="37" xfId="0" applyFont="1" applyFill="1" applyBorder="1" applyAlignment="1">
      <alignment horizontal="right" vertical="center" indent="2"/>
    </xf>
    <xf numFmtId="0" fontId="41" fillId="38" borderId="38" xfId="0" applyFont="1" applyFill="1" applyBorder="1" applyAlignment="1">
      <alignment horizontal="right" vertical="center" indent="2"/>
    </xf>
    <xf numFmtId="0" fontId="25" fillId="0" borderId="0" xfId="0" applyFont="1" applyFill="1" applyAlignment="1">
      <alignment horizontal="center" wrapText="1"/>
    </xf>
    <xf numFmtId="0" fontId="27" fillId="0" borderId="0" xfId="0" applyFont="1" applyFill="1" applyAlignment="1">
      <alignment horizontal="left" wrapText="1"/>
    </xf>
    <xf numFmtId="0" fontId="27" fillId="0" borderId="0" xfId="0" applyFont="1" applyFill="1" applyAlignment="1">
      <alignment horizontal="center" wrapText="1"/>
    </xf>
    <xf numFmtId="0" fontId="26" fillId="35" borderId="0" xfId="0" applyFont="1" applyFill="1" applyAlignment="1">
      <alignment horizontal="center"/>
    </xf>
    <xf numFmtId="0" fontId="26" fillId="34" borderId="0" xfId="0" applyFont="1" applyFill="1" applyAlignment="1">
      <alignment horizontal="center"/>
    </xf>
    <xf numFmtId="0" fontId="28" fillId="0" borderId="0" xfId="0" applyFont="1" applyAlignment="1">
      <alignment horizontal="center" wrapText="1"/>
    </xf>
    <xf numFmtId="0" fontId="28" fillId="0" borderId="0" xfId="0" applyFont="1" applyBorder="1" applyAlignment="1">
      <alignment horizontal="center" wrapText="1"/>
    </xf>
    <xf numFmtId="0" fontId="20" fillId="0" borderId="18" xfId="0" applyFont="1" applyFill="1" applyBorder="1" applyAlignment="1">
      <alignment horizontal="left" vertical="center" wrapText="1"/>
    </xf>
    <xf numFmtId="0" fontId="36" fillId="38" borderId="18" xfId="0" applyFont="1" applyFill="1" applyBorder="1" applyAlignment="1">
      <alignment horizontal="center" vertical="center" wrapText="1"/>
    </xf>
    <xf numFmtId="0" fontId="20" fillId="38" borderId="18" xfId="0" applyFont="1" applyFill="1" applyBorder="1" applyAlignment="1">
      <alignment horizontal="left" vertical="center" wrapText="1"/>
    </xf>
    <xf numFmtId="0" fontId="36" fillId="0" borderId="18" xfId="0" applyFont="1" applyFill="1" applyBorder="1" applyAlignment="1">
      <alignment horizontal="center" vertical="center" wrapText="1"/>
    </xf>
    <xf numFmtId="0" fontId="27" fillId="38" borderId="18" xfId="0" applyFont="1" applyFill="1" applyBorder="1" applyAlignment="1">
      <alignment horizontal="center" vertical="center"/>
    </xf>
    <xf numFmtId="0" fontId="20" fillId="38" borderId="18" xfId="0" applyFont="1" applyFill="1" applyBorder="1" applyAlignment="1">
      <alignment horizontal="center" vertical="center"/>
    </xf>
    <xf numFmtId="0" fontId="20" fillId="0" borderId="18" xfId="0" applyFont="1" applyFill="1" applyBorder="1" applyAlignment="1">
      <alignment horizontal="center" vertical="center"/>
    </xf>
    <xf numFmtId="0" fontId="27" fillId="36" borderId="0" xfId="0" applyFont="1" applyFill="1" applyBorder="1" applyAlignment="1">
      <alignment horizontal="left" wrapText="1"/>
    </xf>
    <xf numFmtId="9" fontId="27" fillId="0" borderId="21" xfId="0" applyNumberFormat="1" applyFont="1" applyBorder="1" applyAlignment="1">
      <alignment horizontal="center"/>
    </xf>
    <xf numFmtId="9" fontId="27" fillId="0" borderId="15" xfId="0" applyNumberFormat="1" applyFont="1" applyBorder="1" applyAlignment="1">
      <alignment horizontal="center"/>
    </xf>
    <xf numFmtId="9" fontId="27" fillId="0" borderId="22" xfId="0" applyNumberFormat="1" applyFont="1" applyBorder="1" applyAlignment="1">
      <alignment horizontal="center"/>
    </xf>
    <xf numFmtId="9" fontId="27" fillId="0" borderId="69" xfId="0" applyNumberFormat="1" applyFont="1" applyBorder="1" applyAlignment="1">
      <alignment horizontal="center"/>
    </xf>
    <xf numFmtId="9" fontId="27" fillId="0" borderId="70" xfId="0" applyNumberFormat="1" applyFont="1" applyBorder="1" applyAlignment="1">
      <alignment horizontal="center"/>
    </xf>
    <xf numFmtId="9" fontId="27" fillId="0" borderId="55" xfId="0" applyNumberFormat="1" applyFont="1" applyBorder="1" applyAlignment="1">
      <alignment horizontal="center"/>
    </xf>
    <xf numFmtId="0" fontId="33" fillId="34" borderId="0" xfId="0" applyFont="1" applyFill="1" applyBorder="1" applyAlignment="1">
      <alignment horizontal="left"/>
    </xf>
    <xf numFmtId="0" fontId="26" fillId="0" borderId="26" xfId="0" applyFont="1" applyFill="1" applyBorder="1" applyAlignment="1" applyProtection="1">
      <alignment horizontal="center" vertical="center" wrapText="1"/>
      <protection locked="0"/>
    </xf>
    <xf numFmtId="0" fontId="26" fillId="0" borderId="44" xfId="0" applyFont="1" applyFill="1" applyBorder="1" applyAlignment="1" applyProtection="1">
      <alignment horizontal="center" vertical="center" wrapText="1"/>
      <protection locked="0"/>
    </xf>
    <xf numFmtId="0" fontId="27" fillId="0" borderId="18" xfId="0" applyFont="1" applyBorder="1" applyAlignment="1" applyProtection="1">
      <alignment horizontal="center"/>
      <protection locked="0"/>
    </xf>
    <xf numFmtId="0" fontId="27" fillId="0" borderId="39" xfId="0" applyFont="1" applyBorder="1" applyAlignment="1" applyProtection="1">
      <alignment horizontal="center" vertical="center" wrapText="1"/>
      <protection locked="0"/>
    </xf>
    <xf numFmtId="0" fontId="26" fillId="33" borderId="15" xfId="0" applyFont="1" applyFill="1" applyBorder="1" applyAlignment="1" applyProtection="1">
      <alignment horizontal="center" vertical="center" wrapText="1"/>
      <protection locked="0"/>
    </xf>
    <xf numFmtId="0" fontId="26" fillId="33" borderId="21" xfId="0" applyFont="1" applyFill="1" applyBorder="1" applyAlignment="1" applyProtection="1">
      <alignment horizontal="center" vertical="center" wrapText="1"/>
      <protection locked="0"/>
    </xf>
    <xf numFmtId="0" fontId="26" fillId="33" borderId="22" xfId="0" applyFont="1" applyFill="1" applyBorder="1" applyAlignment="1" applyProtection="1">
      <alignment horizontal="center" vertical="center" wrapText="1"/>
      <protection locked="0"/>
    </xf>
    <xf numFmtId="0" fontId="26" fillId="33" borderId="26" xfId="0" applyFont="1" applyFill="1" applyBorder="1" applyAlignment="1" applyProtection="1">
      <alignment horizontal="center" vertical="center" wrapText="1"/>
      <protection locked="0"/>
    </xf>
    <xf numFmtId="0" fontId="26" fillId="0" borderId="28" xfId="0" applyFont="1" applyFill="1" applyBorder="1" applyAlignment="1" applyProtection="1">
      <alignment horizontal="center" vertical="center" wrapText="1"/>
      <protection locked="0"/>
    </xf>
    <xf numFmtId="0" fontId="26" fillId="0" borderId="27" xfId="0" applyFont="1" applyFill="1" applyBorder="1" applyAlignment="1" applyProtection="1">
      <alignment horizontal="center" vertical="center" wrapText="1"/>
      <protection locked="0"/>
    </xf>
    <xf numFmtId="0" fontId="27" fillId="0" borderId="43" xfId="0" applyFont="1" applyBorder="1" applyAlignment="1" applyProtection="1">
      <alignment horizontal="center" vertical="center" wrapText="1"/>
      <protection locked="0"/>
    </xf>
    <xf numFmtId="0" fontId="27" fillId="0" borderId="90" xfId="0" applyFont="1" applyBorder="1" applyAlignment="1" applyProtection="1">
      <alignment horizontal="center" vertical="center" wrapText="1"/>
      <protection locked="0"/>
    </xf>
    <xf numFmtId="0" fontId="27" fillId="0" borderId="41" xfId="0" applyFont="1" applyBorder="1" applyAlignment="1" applyProtection="1">
      <alignment horizontal="center" vertical="center" wrapText="1"/>
      <protection locked="0"/>
    </xf>
    <xf numFmtId="0" fontId="27" fillId="0" borderId="42" xfId="0" applyFont="1" applyBorder="1" applyAlignment="1" applyProtection="1">
      <alignment horizontal="center" vertical="center" wrapText="1"/>
      <protection locked="0"/>
    </xf>
    <xf numFmtId="0" fontId="27" fillId="0" borderId="40" xfId="0" applyFont="1" applyBorder="1" applyAlignment="1" applyProtection="1">
      <alignment horizontal="center" vertical="center" wrapText="1"/>
      <protection locked="0"/>
    </xf>
    <xf numFmtId="0" fontId="27" fillId="0" borderId="26" xfId="0" applyFont="1" applyBorder="1" applyAlignment="1" applyProtection="1">
      <alignment horizontal="center"/>
      <protection locked="0"/>
    </xf>
    <xf numFmtId="0" fontId="27" fillId="0" borderId="45" xfId="0" applyFont="1" applyBorder="1" applyAlignment="1" applyProtection="1">
      <alignment horizontal="center"/>
      <protection locked="0"/>
    </xf>
    <xf numFmtId="0" fontId="27" fillId="0" borderId="44" xfId="0" applyFont="1" applyBorder="1" applyAlignment="1" applyProtection="1">
      <alignment horizontal="center"/>
      <protection locked="0"/>
    </xf>
    <xf numFmtId="0" fontId="27" fillId="36" borderId="16" xfId="0" applyFont="1" applyFill="1" applyBorder="1" applyAlignment="1" applyProtection="1">
      <alignment horizontal="left" vertical="center" wrapText="1"/>
      <protection locked="0"/>
    </xf>
    <xf numFmtId="0" fontId="27" fillId="0" borderId="21" xfId="0" applyFont="1" applyBorder="1" applyAlignment="1" applyProtection="1">
      <alignment horizontal="center" vertical="center" wrapText="1"/>
      <protection locked="0"/>
    </xf>
    <xf numFmtId="0" fontId="27" fillId="0" borderId="22" xfId="0" applyFont="1" applyBorder="1" applyAlignment="1" applyProtection="1">
      <alignment horizontal="center" vertical="center" wrapText="1"/>
      <protection locked="0"/>
    </xf>
    <xf numFmtId="0" fontId="27" fillId="0" borderId="72" xfId="0" applyFont="1" applyBorder="1" applyAlignment="1" applyProtection="1">
      <alignment horizontal="center" vertical="center" wrapText="1"/>
      <protection locked="0"/>
    </xf>
    <xf numFmtId="0" fontId="27" fillId="0" borderId="73" xfId="0" applyFont="1" applyBorder="1" applyAlignment="1" applyProtection="1">
      <alignment horizontal="center" vertical="center" wrapText="1"/>
      <protection locked="0"/>
    </xf>
    <xf numFmtId="0" fontId="27" fillId="0" borderId="74" xfId="0" applyFont="1" applyBorder="1" applyAlignment="1" applyProtection="1">
      <alignment horizontal="center" vertical="center" wrapText="1"/>
      <protection locked="0"/>
    </xf>
    <xf numFmtId="0" fontId="27" fillId="0" borderId="71" xfId="0" applyFont="1" applyBorder="1" applyAlignment="1" applyProtection="1">
      <alignment horizontal="center" vertical="center" wrapText="1"/>
      <protection locked="0"/>
    </xf>
    <xf numFmtId="0" fontId="26" fillId="33" borderId="28" xfId="0" applyFont="1" applyFill="1" applyBorder="1" applyAlignment="1" applyProtection="1">
      <alignment horizontal="center" vertical="center" wrapText="1"/>
      <protection locked="0"/>
    </xf>
    <xf numFmtId="0" fontId="26" fillId="33" borderId="27" xfId="0" applyFont="1" applyFill="1" applyBorder="1" applyAlignment="1" applyProtection="1">
      <alignment horizontal="center" vertical="center" wrapText="1"/>
      <protection locked="0"/>
    </xf>
    <xf numFmtId="0" fontId="33" fillId="34" borderId="0" xfId="0" applyFont="1" applyFill="1" applyBorder="1" applyAlignment="1">
      <alignment horizontal="left" wrapText="1"/>
    </xf>
    <xf numFmtId="0" fontId="34" fillId="0" borderId="0" xfId="0" applyFont="1" applyAlignment="1">
      <alignment horizontal="left" wrapText="1"/>
    </xf>
    <xf numFmtId="0" fontId="27" fillId="35" borderId="0" xfId="0" applyFont="1" applyFill="1" applyBorder="1" applyAlignment="1">
      <alignment horizontal="left" wrapText="1"/>
    </xf>
    <xf numFmtId="0" fontId="33" fillId="34" borderId="0" xfId="0" applyFont="1" applyFill="1" applyBorder="1" applyAlignment="1">
      <alignment horizontal="center"/>
    </xf>
    <xf numFmtId="9" fontId="27" fillId="0" borderId="29" xfId="0" applyNumberFormat="1" applyFont="1" applyBorder="1" applyAlignment="1">
      <alignment horizontal="center"/>
    </xf>
    <xf numFmtId="0" fontId="27" fillId="0" borderId="0" xfId="0" applyFont="1" applyBorder="1" applyAlignment="1">
      <alignment horizontal="left" wrapText="1"/>
    </xf>
    <xf numFmtId="0" fontId="27" fillId="35" borderId="0" xfId="0" applyFont="1" applyFill="1" applyAlignment="1">
      <alignment horizontal="left"/>
    </xf>
    <xf numFmtId="0" fontId="20" fillId="38" borderId="83" xfId="0" applyFont="1" applyFill="1" applyBorder="1" applyAlignment="1">
      <alignment horizontal="left" vertical="center" wrapText="1"/>
    </xf>
    <xf numFmtId="0" fontId="20" fillId="38" borderId="84" xfId="0" applyFont="1" applyFill="1" applyBorder="1" applyAlignment="1">
      <alignment horizontal="left" vertical="center" wrapText="1"/>
    </xf>
    <xf numFmtId="0" fontId="20" fillId="0" borderId="83" xfId="0" applyFont="1" applyFill="1" applyBorder="1" applyAlignment="1">
      <alignment horizontal="left" vertical="center" wrapText="1"/>
    </xf>
    <xf numFmtId="0" fontId="20" fillId="0" borderId="87" xfId="0" applyFont="1" applyFill="1" applyBorder="1" applyAlignment="1">
      <alignment horizontal="left" vertical="center" wrapText="1"/>
    </xf>
    <xf numFmtId="0" fontId="20" fillId="38" borderId="87" xfId="0" applyFont="1" applyFill="1" applyBorder="1" applyAlignment="1">
      <alignment horizontal="left" vertical="center" wrapText="1"/>
    </xf>
    <xf numFmtId="0" fontId="20" fillId="0" borderId="84" xfId="0" applyFont="1" applyFill="1" applyBorder="1" applyAlignment="1">
      <alignment horizontal="left" vertical="center" wrapText="1"/>
    </xf>
    <xf numFmtId="0" fontId="20" fillId="0" borderId="85" xfId="0" applyFont="1" applyFill="1" applyBorder="1" applyAlignment="1">
      <alignment horizontal="left" vertical="center" wrapText="1"/>
    </xf>
    <xf numFmtId="0" fontId="20" fillId="38" borderId="77" xfId="0" applyFont="1" applyFill="1" applyBorder="1" applyAlignment="1">
      <alignment horizontal="left" vertical="center" wrapText="1"/>
    </xf>
    <xf numFmtId="0" fontId="20" fillId="38" borderId="88" xfId="0" applyFont="1" applyFill="1" applyBorder="1" applyAlignment="1">
      <alignment horizontal="left" vertical="center" wrapText="1"/>
    </xf>
    <xf numFmtId="0" fontId="20" fillId="0" borderId="79" xfId="0" applyFont="1" applyFill="1" applyBorder="1" applyAlignment="1">
      <alignment horizontal="left" vertical="center" wrapText="1"/>
    </xf>
    <xf numFmtId="0" fontId="20" fillId="0" borderId="88" xfId="0" applyFont="1" applyFill="1" applyBorder="1" applyAlignment="1">
      <alignment horizontal="left" vertical="center" wrapText="1"/>
    </xf>
    <xf numFmtId="0" fontId="20" fillId="0" borderId="80" xfId="0" applyFont="1" applyFill="1" applyBorder="1" applyAlignment="1">
      <alignment horizontal="left" vertical="center" wrapText="1"/>
    </xf>
    <xf numFmtId="0" fontId="20" fillId="38" borderId="78" xfId="0" applyFont="1" applyFill="1" applyBorder="1" applyAlignment="1">
      <alignment horizontal="left" vertical="center" wrapText="1"/>
    </xf>
    <xf numFmtId="0" fontId="20" fillId="0" borderId="86" xfId="0" applyFont="1" applyFill="1" applyBorder="1" applyAlignment="1">
      <alignment horizontal="left" vertical="center" wrapText="1"/>
    </xf>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Comma 2" xfId="46"/>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7"/>
    <cellStyle name="Normal 3" xfId="45"/>
    <cellStyle name="Note" xfId="15" builtinId="10" customBuiltin="1"/>
    <cellStyle name="Output" xfId="10" builtinId="21" customBuiltin="1"/>
    <cellStyle name="Percent" xfId="42" builtinId="5"/>
    <cellStyle name="Percent 2" xfId="48"/>
    <cellStyle name="Title" xfId="1" builtinId="15" customBuiltin="1"/>
    <cellStyle name="Total" xfId="17" builtinId="25" customBuiltin="1"/>
    <cellStyle name="Warning Text" xfId="14" builtinId="11" customBuiltin="1"/>
  </cellStyles>
  <dxfs count="79">
    <dxf>
      <font>
        <b val="0"/>
        <i val="0"/>
        <strike val="0"/>
        <condense val="0"/>
        <extend val="0"/>
        <outline val="0"/>
        <shadow val="0"/>
        <u val="none"/>
        <vertAlign val="baseline"/>
        <sz val="10"/>
        <color rgb="FF004E7F"/>
        <name val="Arial"/>
        <scheme val="none"/>
      </font>
      <numFmt numFmtId="164" formatCode="0.0%"/>
      <alignment horizontal="right" vertical="bottom" textRotation="0" wrapText="0" indent="1" justifyLastLine="0" shrinkToFit="0" readingOrder="0"/>
      <border diagonalUp="0" diagonalDown="0">
        <left style="thin">
          <color auto="1"/>
        </left>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0" formatCode="General"/>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164" formatCode="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0" formatCode="General"/>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164" formatCode="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0" formatCode="General"/>
      <alignment horizontal="right" vertical="bottom" textRotation="0" wrapText="0" indent="1" justifyLastLine="0" shrinkToFit="0" readingOrder="0"/>
      <border diagonalUp="0" diagonalDown="0">
        <left style="medium">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164" formatCode="0.0%"/>
      <alignment horizontal="right" vertical="bottom" textRotation="0" wrapText="0" indent="1" justifyLastLine="0" shrinkToFit="0" readingOrder="0"/>
      <border diagonalUp="0" diagonalDown="0">
        <left style="thin">
          <color auto="1"/>
        </left>
        <right style="thin">
          <color indexed="64"/>
        </right>
        <top/>
        <bottom/>
        <vertical/>
        <horizontal/>
      </border>
      <protection locked="1" hidden="0"/>
    </dxf>
    <dxf>
      <font>
        <b val="0"/>
        <i val="0"/>
        <strike val="0"/>
        <condense val="0"/>
        <extend val="0"/>
        <outline val="0"/>
        <shadow val="0"/>
        <u val="none"/>
        <vertAlign val="baseline"/>
        <sz val="10"/>
        <color auto="1"/>
        <name val="Arial"/>
        <scheme val="none"/>
      </font>
      <numFmt numFmtId="0" formatCode="General"/>
      <alignment horizontal="right" vertical="bottom" textRotation="0" wrapText="0" indent="1" justifyLastLine="0" shrinkToFit="0" readingOrder="0"/>
      <border diagonalUp="0" diagonalDown="0">
        <left style="medium">
          <color indexed="64"/>
        </left>
        <right/>
        <top/>
        <bottom/>
        <vertical/>
        <horizontal/>
      </border>
      <protection locked="1" hidden="0"/>
    </dxf>
    <dxf>
      <font>
        <b val="0"/>
        <i val="0"/>
        <strike val="0"/>
        <condense val="0"/>
        <extend val="0"/>
        <outline val="0"/>
        <shadow val="0"/>
        <u val="none"/>
        <vertAlign val="baseline"/>
        <sz val="10"/>
        <color auto="1"/>
        <name val="Arial"/>
        <scheme val="none"/>
      </font>
      <numFmt numFmtId="164" formatCode="0.0%"/>
      <alignment horizontal="right" vertical="bottom" textRotation="0" wrapText="0" indent="1" justifyLastLine="0" shrinkToFit="0" readingOrder="0"/>
      <border diagonalUp="0" diagonalDown="0">
        <left/>
        <right style="thin">
          <color theme="4" tint="-0.499984740745262"/>
        </right>
        <top/>
        <bottom/>
        <vertical/>
        <horizontal/>
      </border>
      <protection locked="1" hidden="0"/>
    </dxf>
    <dxf>
      <font>
        <b val="0"/>
        <i val="0"/>
        <strike val="0"/>
        <condense val="0"/>
        <extend val="0"/>
        <outline val="0"/>
        <shadow val="0"/>
        <u val="none"/>
        <vertAlign val="baseline"/>
        <sz val="10"/>
        <color auto="1"/>
        <name val="Arial"/>
        <scheme val="none"/>
      </font>
      <numFmt numFmtId="0" formatCode="General"/>
      <alignment horizontal="right" vertical="bottom" textRotation="0" wrapText="0" indent="1" justifyLastLine="0" shrinkToFit="0" readingOrder="0"/>
      <border diagonalUp="0" diagonalDown="0">
        <left style="thin">
          <color theme="4" tint="-0.499984740745262"/>
        </left>
        <right/>
        <top/>
        <bottom/>
        <vertical/>
        <horizontal/>
      </border>
      <protection locked="1" hidden="0"/>
    </dxf>
    <dxf>
      <font>
        <b val="0"/>
        <i val="0"/>
        <strike val="0"/>
        <condense val="0"/>
        <extend val="0"/>
        <outline val="0"/>
        <shadow val="0"/>
        <u val="none"/>
        <vertAlign val="baseline"/>
        <sz val="11"/>
        <color auto="1"/>
        <name val="Arial"/>
        <scheme val="none"/>
      </font>
      <numFmt numFmtId="164" formatCode="0.0%"/>
      <alignment horizontal="right" vertical="bottom" textRotation="0" wrapText="0" indent="1" justifyLastLine="0" shrinkToFit="0" readingOrder="0"/>
      <border diagonalUp="0" diagonalDown="0">
        <left/>
        <right style="thin">
          <color theme="4" tint="-0.499984740745262"/>
        </right>
        <top/>
        <bottom/>
        <vertical/>
        <horizontal/>
      </border>
      <protection locked="1" hidden="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1" justifyLastLine="0" shrinkToFit="0" readingOrder="0"/>
      <border diagonalUp="0" diagonalDown="0">
        <left style="thin">
          <color auto="1"/>
        </left>
        <right/>
        <top/>
        <bottom/>
        <vertical/>
        <horizontal/>
      </border>
      <protection locked="1" hidden="0"/>
    </dxf>
    <dxf>
      <font>
        <b val="0"/>
        <i val="0"/>
        <strike val="0"/>
        <condense val="0"/>
        <extend val="0"/>
        <outline val="0"/>
        <shadow val="0"/>
        <u val="none"/>
        <vertAlign val="baseline"/>
        <sz val="11"/>
        <color auto="1"/>
        <name val="Arial"/>
        <scheme val="none"/>
      </font>
      <numFmt numFmtId="164" formatCode="0.0%"/>
      <alignment horizontal="right" vertical="bottom" textRotation="0" wrapText="0" indent="1" justifyLastLine="0" shrinkToFit="0" readingOrder="0"/>
      <protection locked="1" hidden="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1" justifyLastLine="0" shrinkToFit="0" readingOrder="0"/>
      <protection locked="1" hidden="0"/>
    </dxf>
    <dxf>
      <font>
        <b val="0"/>
        <i val="0"/>
        <strike val="0"/>
        <condense val="0"/>
        <extend val="0"/>
        <outline val="0"/>
        <shadow val="0"/>
        <u val="none"/>
        <vertAlign val="baseline"/>
        <sz val="11"/>
        <color auto="1"/>
        <name val="Arial"/>
        <scheme val="none"/>
      </font>
      <numFmt numFmtId="164" formatCode="0.0%"/>
      <alignment horizontal="right" vertical="bottom" textRotation="0" wrapText="0" indent="1" justifyLastLine="0" shrinkToFit="0" readingOrder="0"/>
      <border diagonalUp="0" diagonalDown="0">
        <left/>
        <right style="thin">
          <color auto="1"/>
        </right>
        <top/>
        <bottom/>
        <vertical/>
        <horizontal/>
      </border>
      <protection locked="1" hidden="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1" justifyLastLine="0" shrinkToFit="0" readingOrder="0"/>
      <border diagonalUp="0" diagonalDown="0">
        <left style="thin">
          <color auto="1"/>
        </left>
        <right/>
        <top/>
        <bottom/>
        <vertical/>
        <horizontal/>
      </border>
      <protection locked="1" hidden="0"/>
    </dxf>
    <dxf>
      <font>
        <b val="0"/>
        <i val="0"/>
        <strike val="0"/>
        <condense val="0"/>
        <extend val="0"/>
        <outline val="0"/>
        <shadow val="0"/>
        <u val="none"/>
        <vertAlign val="baseline"/>
        <sz val="10"/>
        <color auto="1"/>
        <name val="Arial"/>
        <scheme val="none"/>
      </font>
      <numFmt numFmtId="164" formatCode="0.0%"/>
      <alignment horizontal="right" vertical="bottom" textRotation="0" wrapText="0" indent="1" justifyLastLine="0" shrinkToFit="0" readingOrder="0"/>
      <protection locked="1" hidden="0"/>
    </dxf>
    <dxf>
      <font>
        <b val="0"/>
        <i val="0"/>
        <strike val="0"/>
        <condense val="0"/>
        <extend val="0"/>
        <outline val="0"/>
        <shadow val="0"/>
        <u val="none"/>
        <vertAlign val="baseline"/>
        <sz val="10"/>
        <color auto="1"/>
        <name val="Arial"/>
        <scheme val="none"/>
      </font>
      <numFmt numFmtId="0" formatCode="General"/>
      <alignment horizontal="right" vertical="bottom" textRotation="0" wrapText="0" indent="1" justifyLastLine="0" shrinkToFit="0" readingOrder="0"/>
      <protection locked="1" hidden="0"/>
    </dxf>
    <dxf>
      <font>
        <b val="0"/>
        <i val="0"/>
        <strike val="0"/>
        <condense val="0"/>
        <extend val="0"/>
        <outline val="0"/>
        <shadow val="0"/>
        <u val="none"/>
        <vertAlign val="baseline"/>
        <sz val="10"/>
        <color auto="1"/>
        <name val="Arial"/>
        <scheme val="none"/>
      </font>
      <numFmt numFmtId="164" formatCode="0.0%"/>
      <alignment horizontal="right" vertical="bottom" textRotation="0" wrapText="0" indent="1" justifyLastLine="0" shrinkToFit="0" readingOrder="0"/>
      <border diagonalUp="0" diagonalDown="0">
        <left/>
        <right style="thin">
          <color auto="1"/>
        </right>
        <top/>
        <bottom/>
        <vertical/>
        <horizontal/>
      </border>
      <protection locked="1" hidden="0"/>
    </dxf>
    <dxf>
      <font>
        <b val="0"/>
        <i val="0"/>
        <strike val="0"/>
        <condense val="0"/>
        <extend val="0"/>
        <outline val="0"/>
        <shadow val="0"/>
        <u val="none"/>
        <vertAlign val="baseline"/>
        <sz val="10"/>
        <color auto="1"/>
        <name val="Arial"/>
        <scheme val="none"/>
      </font>
      <numFmt numFmtId="0" formatCode="General"/>
      <alignment horizontal="right" vertical="bottom" textRotation="0" wrapText="0" indent="1" justifyLastLine="0" shrinkToFit="0" readingOrder="0"/>
      <border diagonalUp="0" diagonalDown="0">
        <left style="thin">
          <color auto="1"/>
        </left>
        <right/>
        <top/>
        <bottom/>
        <vertical/>
        <horizontal/>
      </border>
      <protection locked="1" hidden="0"/>
    </dxf>
    <dxf>
      <font>
        <b val="0"/>
        <i val="0"/>
        <strike val="0"/>
        <condense val="0"/>
        <extend val="0"/>
        <outline val="0"/>
        <shadow val="0"/>
        <u val="none"/>
        <vertAlign val="baseline"/>
        <sz val="10"/>
        <color rgb="FF004E7F"/>
        <name val="Arial"/>
        <scheme val="none"/>
      </font>
      <numFmt numFmtId="164" formatCode="0.0%"/>
      <alignment horizontal="right" vertical="bottom" textRotation="0" wrapText="0" indent="1" justifyLastLine="0" shrinkToFit="0" readingOrder="0"/>
      <border diagonalUp="0" diagonalDown="0">
        <left style="thin">
          <color auto="1"/>
        </left>
        <right style="medium">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0" formatCode="General"/>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1"/>
        <color auto="1"/>
        <name val="Arial"/>
        <scheme val="none"/>
      </font>
      <numFmt numFmtId="164" formatCode="0.0%"/>
      <alignment horizontal="right" vertical="bottom" textRotation="0" wrapText="0" indent="1" justifyLastLine="0" shrinkToFit="0" readingOrder="0"/>
      <border diagonalUp="0" diagonalDown="0">
        <left/>
        <right style="medium">
          <color indexed="64"/>
        </right>
        <vertical/>
      </border>
      <protection locked="1" hidden="0"/>
    </dxf>
    <dxf>
      <font>
        <b val="0"/>
        <i val="0"/>
        <strike val="0"/>
        <condense val="0"/>
        <extend val="0"/>
        <outline val="0"/>
        <shadow val="0"/>
        <u val="none"/>
        <vertAlign val="baseline"/>
        <sz val="11"/>
        <color auto="1"/>
        <name val="Arial"/>
        <scheme val="none"/>
      </font>
      <numFmt numFmtId="1" formatCode="0"/>
      <alignment horizontal="right" vertical="bottom" textRotation="0" wrapText="0" indent="1" justifyLastLine="0" shrinkToFit="0" readingOrder="0"/>
      <border diagonalUp="0" diagonalDown="0">
        <left style="thin">
          <color theme="4" tint="-0.499984740745262"/>
        </left>
        <right/>
        <vertical/>
      </border>
      <protection locked="1" hidden="0"/>
    </dxf>
    <dxf>
      <font>
        <b val="0"/>
        <i val="0"/>
        <strike val="0"/>
        <condense val="0"/>
        <extend val="0"/>
        <outline val="0"/>
        <shadow val="0"/>
        <u val="none"/>
        <vertAlign val="baseline"/>
        <sz val="10"/>
        <color rgb="FF004E7F"/>
        <name val="Arial"/>
        <scheme val="none"/>
      </font>
      <numFmt numFmtId="164" formatCode="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0" formatCode="General"/>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164" formatCode="0.0%"/>
      <alignment horizontal="right" vertical="bottom" textRotation="0" wrapText="0" indent="1"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numFmt numFmtId="0" formatCode="General"/>
      <alignment horizontal="right" vertical="bottom" textRotation="0" wrapText="0" indent="1" justifyLastLine="0" shrinkToFit="0" readingOrder="0"/>
      <border diagonalUp="0" diagonalDown="0">
        <left style="medium">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left/>
        <right style="thin">
          <color indexed="64"/>
        </right>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border diagonalUp="0" diagonalDown="0">
        <left style="thin">
          <color auto="1"/>
        </left>
        <right/>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border diagonalUp="0" diagonalDown="0">
        <left/>
        <right style="thin">
          <color indexed="64"/>
        </right>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border diagonalUp="0" diagonalDown="0">
        <left style="thin">
          <color auto="1"/>
        </left>
        <right/>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left/>
        <right style="thin">
          <color indexed="64"/>
        </right>
        <vertical/>
      </border>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border diagonalUp="0" diagonalDown="0">
        <left style="thin">
          <color auto="1"/>
        </left>
        <right/>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left/>
        <right style="thin">
          <color auto="1"/>
        </right>
        <vertical/>
      </border>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left/>
        <right/>
        <top style="thin">
          <color auto="1"/>
        </top>
        <bottom style="thin">
          <color auto="1"/>
        </bottom>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border diagonalUp="0" diagonalDown="0">
        <left style="thin">
          <color indexed="64"/>
        </left>
        <right/>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border diagonalUp="0" diagonalDown="0">
        <left/>
        <right style="thin">
          <color indexed="64"/>
        </right>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border diagonalUp="0" diagonalDown="0">
        <left style="thin">
          <color auto="1"/>
        </left>
        <right/>
        <vertical/>
      </border>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1"/>
        <color auto="1"/>
        <name val="Arial"/>
        <scheme val="none"/>
      </font>
      <alignment horizontal="right" vertical="bottom" textRotation="0" wrapText="0" indent="1" justifyLastLine="0" shrinkToFit="0" readingOrder="0"/>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4E7F"/>
        <name val="Arial"/>
        <scheme val="none"/>
      </font>
      <alignment horizontal="right" vertical="bottom" textRotation="0" wrapText="0" indent="1" justifyLastLine="0" shrinkToFit="0" readingOrder="0"/>
      <border diagonalUp="0" diagonalDown="0" outline="0">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4E7F"/>
        <name val="Arial"/>
        <scheme val="none"/>
      </font>
      <alignment horizontal="center" vertical="bottom" textRotation="0" wrapText="0" indent="0" justifyLastLine="0" shrinkToFit="0"/>
      <border diagonalUp="0" diagonalDown="0" outline="0">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4E7F"/>
        <name val="Arial"/>
        <scheme val="none"/>
      </font>
      <protection locked="0" hidden="0"/>
    </dxf>
    <dxf>
      <border>
        <bottom style="thin">
          <color auto="1"/>
        </bottom>
      </border>
    </dxf>
    <dxf>
      <font>
        <b val="0"/>
        <i val="0"/>
        <strike val="0"/>
        <condense val="0"/>
        <extend val="0"/>
        <outline val="0"/>
        <shadow val="0"/>
        <u val="none"/>
        <vertAlign val="baseline"/>
        <sz val="10"/>
        <color rgb="FF004E7F"/>
        <name val="Arial"/>
        <scheme val="none"/>
      </font>
      <border diagonalUp="0" diagonalDown="0">
        <left style="thin">
          <color auto="1"/>
        </left>
        <right style="thin">
          <color auto="1"/>
        </right>
        <top/>
        <bottom/>
        <vertical style="thin">
          <color auto="1"/>
        </vertical>
        <horizontal/>
      </border>
      <protection locked="0" hidden="0"/>
    </dxf>
    <dxf>
      <fill>
        <patternFill>
          <bgColor rgb="FFF1F5BF"/>
        </patternFill>
      </fill>
      <border>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border>
    </dxf>
  </dxfs>
  <tableStyles count="1" defaultTableStyle="TableStyleMedium2" defaultPivotStyle="PivotStyleLight16">
    <tableStyle name="PPI Table Style" pivot="0" count="1">
      <tableStyleElement type="firstRowStripe" dxfId="78"/>
    </tableStyle>
  </tableStyles>
  <colors>
    <mruColors>
      <color rgb="FFF1F5BF"/>
      <color rgb="FF056EB7"/>
      <color rgb="FF004E7F"/>
      <color rgb="FFB1BB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rial" charset="0"/>
                <a:ea typeface="Arial" charset="0"/>
                <a:cs typeface="Arial" charset="0"/>
              </a:rPr>
              <a:t>Comparing Poverty Rates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Averages!$C$7</c:f>
              <c:strCache>
                <c:ptCount val="1"/>
                <c:pt idx="0">
                  <c:v>National Poverty 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Averages!$A$8:$A$21</c:f>
              <c:strCache>
                <c:ptCount val="14"/>
                <c:pt idx="0">
                  <c:v>National Poverty Line</c:v>
                </c:pt>
                <c:pt idx="1">
                  <c:v>150% National</c:v>
                </c:pt>
                <c:pt idx="2">
                  <c:v>200% National</c:v>
                </c:pt>
                <c:pt idx="3">
                  <c:v>$1.00/day 2011</c:v>
                </c:pt>
                <c:pt idx="4">
                  <c:v>$1.90/day 2011</c:v>
                </c:pt>
                <c:pt idx="5">
                  <c:v>$3.20/day 2011</c:v>
                </c:pt>
                <c:pt idx="6">
                  <c:v>$5.50/day 2011</c:v>
                </c:pt>
                <c:pt idx="7">
                  <c:v>$1.25/day 2005</c:v>
                </c:pt>
                <c:pt idx="8">
                  <c:v>$2.50/day 2005</c:v>
                </c:pt>
                <c:pt idx="9">
                  <c:v>$5.00/day 2005</c:v>
                </c:pt>
                <c:pt idx="10">
                  <c:v>Bottom 20th Percentile</c:v>
                </c:pt>
                <c:pt idx="11">
                  <c:v>Bottom 40th Percentile</c:v>
                </c:pt>
                <c:pt idx="12">
                  <c:v>Bottom 60th Percentile</c:v>
                </c:pt>
                <c:pt idx="13">
                  <c:v>Bottom 80th Percentile</c:v>
                </c:pt>
              </c:strCache>
            </c:strRef>
          </c:cat>
          <c:val>
            <c:numRef>
              <c:f>Averages!$C$8:$C$21</c:f>
              <c:numCache>
                <c:formatCode>0.0%</c:formatCode>
                <c:ptCount val="14"/>
                <c:pt idx="0">
                  <c:v>0.31993794441223145</c:v>
                </c:pt>
                <c:pt idx="1">
                  <c:v>0.59271848201751709</c:v>
                </c:pt>
                <c:pt idx="2">
                  <c:v>0.72997981309890747</c:v>
                </c:pt>
                <c:pt idx="3">
                  <c:v>3.7133999168872833E-2</c:v>
                </c:pt>
                <c:pt idx="4">
                  <c:v>0.17212513089179993</c:v>
                </c:pt>
                <c:pt idx="5">
                  <c:v>0.41822412610054016</c:v>
                </c:pt>
                <c:pt idx="6">
                  <c:v>0.69659829139709473</c:v>
                </c:pt>
                <c:pt idx="7">
                  <c:v>0.20424844324588776</c:v>
                </c:pt>
                <c:pt idx="8">
                  <c:v>0.55086052417755127</c:v>
                </c:pt>
                <c:pt idx="9">
                  <c:v>0.84643459320068359</c:v>
                </c:pt>
                <c:pt idx="10">
                  <c:v>0.20007669925689697</c:v>
                </c:pt>
                <c:pt idx="11">
                  <c:v>0.40000081062316895</c:v>
                </c:pt>
                <c:pt idx="12">
                  <c:v>0.60022497177124023</c:v>
                </c:pt>
                <c:pt idx="13">
                  <c:v>0.80005371570587158</c:v>
                </c:pt>
              </c:numCache>
            </c:numRef>
          </c:val>
          <c:extLst>
            <c:ext xmlns:c16="http://schemas.microsoft.com/office/drawing/2014/chart" uri="{C3380CC4-5D6E-409C-BE32-E72D297353CC}">
              <c16:uniqueId val="{00000000-107C-4751-99BC-9B7190CBBDFD}"/>
            </c:ext>
          </c:extLst>
        </c:ser>
        <c:ser>
          <c:idx val="1"/>
          <c:order val="1"/>
          <c:tx>
            <c:strRef>
              <c:f>Averages!$D$7</c:f>
              <c:strCache>
                <c:ptCount val="1"/>
                <c:pt idx="0">
                  <c:v>Rural Poverty 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Averages!$A$8:$A$21</c:f>
              <c:strCache>
                <c:ptCount val="14"/>
                <c:pt idx="0">
                  <c:v>National Poverty Line</c:v>
                </c:pt>
                <c:pt idx="1">
                  <c:v>150% National</c:v>
                </c:pt>
                <c:pt idx="2">
                  <c:v>200% National</c:v>
                </c:pt>
                <c:pt idx="3">
                  <c:v>$1.00/day 2011</c:v>
                </c:pt>
                <c:pt idx="4">
                  <c:v>$1.90/day 2011</c:v>
                </c:pt>
                <c:pt idx="5">
                  <c:v>$3.20/day 2011</c:v>
                </c:pt>
                <c:pt idx="6">
                  <c:v>$5.50/day 2011</c:v>
                </c:pt>
                <c:pt idx="7">
                  <c:v>$1.25/day 2005</c:v>
                </c:pt>
                <c:pt idx="8">
                  <c:v>$2.50/day 2005</c:v>
                </c:pt>
                <c:pt idx="9">
                  <c:v>$5.00/day 2005</c:v>
                </c:pt>
                <c:pt idx="10">
                  <c:v>Bottom 20th Percentile</c:v>
                </c:pt>
                <c:pt idx="11">
                  <c:v>Bottom 40th Percentile</c:v>
                </c:pt>
                <c:pt idx="12">
                  <c:v>Bottom 60th Percentile</c:v>
                </c:pt>
                <c:pt idx="13">
                  <c:v>Bottom 80th Percentile</c:v>
                </c:pt>
              </c:strCache>
            </c:strRef>
          </c:cat>
          <c:val>
            <c:numRef>
              <c:f>Averages!$D$8:$D$21</c:f>
              <c:numCache>
                <c:formatCode>0.0%</c:formatCode>
                <c:ptCount val="14"/>
                <c:pt idx="0">
                  <c:v>0.39553013443946838</c:v>
                </c:pt>
                <c:pt idx="1">
                  <c:v>0.67764604091644287</c:v>
                </c:pt>
                <c:pt idx="2">
                  <c:v>0.79414951801300049</c:v>
                </c:pt>
                <c:pt idx="3">
                  <c:v>5.3608812391757965E-2</c:v>
                </c:pt>
                <c:pt idx="4">
                  <c:v>0.22797185182571411</c:v>
                </c:pt>
                <c:pt idx="5">
                  <c:v>0.49864849448204041</c:v>
                </c:pt>
                <c:pt idx="6">
                  <c:v>0.7690279483795166</c:v>
                </c:pt>
                <c:pt idx="7">
                  <c:v>0.26516315340995789</c:v>
                </c:pt>
                <c:pt idx="8">
                  <c:v>0.63633114099502563</c:v>
                </c:pt>
                <c:pt idx="9">
                  <c:v>0.89308035373687744</c:v>
                </c:pt>
                <c:pt idx="10">
                  <c:v>0.26083028316497803</c:v>
                </c:pt>
                <c:pt idx="11">
                  <c:v>0.48026886582374573</c:v>
                </c:pt>
                <c:pt idx="12">
                  <c:v>0.68507283926010132</c:v>
                </c:pt>
                <c:pt idx="13">
                  <c:v>0.85264396667480469</c:v>
                </c:pt>
              </c:numCache>
            </c:numRef>
          </c:val>
          <c:extLst>
            <c:ext xmlns:c16="http://schemas.microsoft.com/office/drawing/2014/chart" uri="{C3380CC4-5D6E-409C-BE32-E72D297353CC}">
              <c16:uniqueId val="{00000001-107C-4751-99BC-9B7190CBBDFD}"/>
            </c:ext>
          </c:extLst>
        </c:ser>
        <c:ser>
          <c:idx val="2"/>
          <c:order val="2"/>
          <c:tx>
            <c:strRef>
              <c:f>Averages!$E$7</c:f>
              <c:strCache>
                <c:ptCount val="1"/>
                <c:pt idx="0">
                  <c:v>Urban Poverty 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Averages!$A$8:$A$21</c:f>
              <c:strCache>
                <c:ptCount val="14"/>
                <c:pt idx="0">
                  <c:v>National Poverty Line</c:v>
                </c:pt>
                <c:pt idx="1">
                  <c:v>150% National</c:v>
                </c:pt>
                <c:pt idx="2">
                  <c:v>200% National</c:v>
                </c:pt>
                <c:pt idx="3">
                  <c:v>$1.00/day 2011</c:v>
                </c:pt>
                <c:pt idx="4">
                  <c:v>$1.90/day 2011</c:v>
                </c:pt>
                <c:pt idx="5">
                  <c:v>$3.20/day 2011</c:v>
                </c:pt>
                <c:pt idx="6">
                  <c:v>$5.50/day 2011</c:v>
                </c:pt>
                <c:pt idx="7">
                  <c:v>$1.25/day 2005</c:v>
                </c:pt>
                <c:pt idx="8">
                  <c:v>$2.50/day 2005</c:v>
                </c:pt>
                <c:pt idx="9">
                  <c:v>$5.00/day 2005</c:v>
                </c:pt>
                <c:pt idx="10">
                  <c:v>Bottom 20th Percentile</c:v>
                </c:pt>
                <c:pt idx="11">
                  <c:v>Bottom 40th Percentile</c:v>
                </c:pt>
                <c:pt idx="12">
                  <c:v>Bottom 60th Percentile</c:v>
                </c:pt>
                <c:pt idx="13">
                  <c:v>Bottom 80th Percentile</c:v>
                </c:pt>
              </c:strCache>
            </c:strRef>
          </c:cat>
          <c:val>
            <c:numRef>
              <c:f>Averages!$E$8:$E$21</c:f>
              <c:numCache>
                <c:formatCode>0.0%</c:formatCode>
                <c:ptCount val="14"/>
                <c:pt idx="0">
                  <c:v>0.23799267411231995</c:v>
                </c:pt>
                <c:pt idx="1">
                  <c:v>0.50065326690673828</c:v>
                </c:pt>
                <c:pt idx="2">
                  <c:v>0.66041696071624756</c:v>
                </c:pt>
                <c:pt idx="3">
                  <c:v>1.9274573773145676E-2</c:v>
                </c:pt>
                <c:pt idx="4">
                  <c:v>0.11158484220504761</c:v>
                </c:pt>
                <c:pt idx="5">
                  <c:v>0.33104056119918823</c:v>
                </c:pt>
                <c:pt idx="6">
                  <c:v>0.61808139085769653</c:v>
                </c:pt>
                <c:pt idx="7">
                  <c:v>0.13821421563625336</c:v>
                </c:pt>
                <c:pt idx="8">
                  <c:v>0.45820656418800354</c:v>
                </c:pt>
                <c:pt idx="9">
                  <c:v>0.79586857557296753</c:v>
                </c:pt>
                <c:pt idx="10">
                  <c:v>0.13421712815761566</c:v>
                </c:pt>
                <c:pt idx="11">
                  <c:v>0.31298670172691345</c:v>
                </c:pt>
                <c:pt idx="12">
                  <c:v>0.50824606418609619</c:v>
                </c:pt>
                <c:pt idx="13">
                  <c:v>0.74304360151290894</c:v>
                </c:pt>
              </c:numCache>
            </c:numRef>
          </c:val>
          <c:extLst>
            <c:ext xmlns:c16="http://schemas.microsoft.com/office/drawing/2014/chart" uri="{C3380CC4-5D6E-409C-BE32-E72D297353CC}">
              <c16:uniqueId val="{00000002-107C-4751-99BC-9B7190CBBDFD}"/>
            </c:ext>
          </c:extLst>
        </c:ser>
        <c:ser>
          <c:idx val="3"/>
          <c:order val="3"/>
          <c:tx>
            <c:strRef>
              <c:f>Averages!$B$7</c:f>
              <c:strCache>
                <c:ptCount val="1"/>
                <c:pt idx="0">
                  <c:v>Beneficiary Household Poverty Rate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Averages!$A$8:$A$21</c:f>
              <c:strCache>
                <c:ptCount val="14"/>
                <c:pt idx="0">
                  <c:v>National Poverty Line</c:v>
                </c:pt>
                <c:pt idx="1">
                  <c:v>150% National</c:v>
                </c:pt>
                <c:pt idx="2">
                  <c:v>200% National</c:v>
                </c:pt>
                <c:pt idx="3">
                  <c:v>$1.00/day 2011</c:v>
                </c:pt>
                <c:pt idx="4">
                  <c:v>$1.90/day 2011</c:v>
                </c:pt>
                <c:pt idx="5">
                  <c:v>$3.20/day 2011</c:v>
                </c:pt>
                <c:pt idx="6">
                  <c:v>$5.50/day 2011</c:v>
                </c:pt>
                <c:pt idx="7">
                  <c:v>$1.25/day 2005</c:v>
                </c:pt>
                <c:pt idx="8">
                  <c:v>$2.50/day 2005</c:v>
                </c:pt>
                <c:pt idx="9">
                  <c:v>$5.00/day 2005</c:v>
                </c:pt>
                <c:pt idx="10">
                  <c:v>Bottom 20th Percentile</c:v>
                </c:pt>
                <c:pt idx="11">
                  <c:v>Bottom 40th Percentile</c:v>
                </c:pt>
                <c:pt idx="12">
                  <c:v>Bottom 60th Percentile</c:v>
                </c:pt>
                <c:pt idx="13">
                  <c:v>Bottom 80th Percentile</c:v>
                </c:pt>
              </c:strCache>
            </c:strRef>
          </c:cat>
          <c:val>
            <c:numRef>
              <c:f>Averages!$B$8:$B$21</c:f>
              <c:numCache>
                <c:formatCode>0.0%</c:formatCode>
                <c:ptCount val="14"/>
                <c:pt idx="0">
                  <c:v>0.2301474302854575</c:v>
                </c:pt>
                <c:pt idx="1">
                  <c:v>0.53528456708850547</c:v>
                </c:pt>
                <c:pt idx="2">
                  <c:v>0.67473234127517756</c:v>
                </c:pt>
                <c:pt idx="3">
                  <c:v>2.1061912959949899E-2</c:v>
                </c:pt>
                <c:pt idx="4">
                  <c:v>0.12352815460941804</c:v>
                </c:pt>
                <c:pt idx="5">
                  <c:v>0.33200275884464753</c:v>
                </c:pt>
                <c:pt idx="6">
                  <c:v>0.64451963817454305</c:v>
                </c:pt>
                <c:pt idx="7">
                  <c:v>0.15528218767781304</c:v>
                </c:pt>
                <c:pt idx="8">
                  <c:v>0.48722107583414154</c:v>
                </c:pt>
                <c:pt idx="9">
                  <c:v>0.77311011895074544</c:v>
                </c:pt>
                <c:pt idx="10">
                  <c:v>0.15005162215380036</c:v>
                </c:pt>
                <c:pt idx="11">
                  <c:v>0.31686267668921153</c:v>
                </c:pt>
                <c:pt idx="12">
                  <c:v>0.53257840309263949</c:v>
                </c:pt>
                <c:pt idx="13">
                  <c:v>0.72525223451362208</c:v>
                </c:pt>
              </c:numCache>
            </c:numRef>
          </c:val>
          <c:extLst>
            <c:ext xmlns:c16="http://schemas.microsoft.com/office/drawing/2014/chart" uri="{C3380CC4-5D6E-409C-BE32-E72D297353CC}">
              <c16:uniqueId val="{00000006-107C-4751-99BC-9B7190CBBDFD}"/>
            </c:ext>
          </c:extLst>
        </c:ser>
        <c:dLbls>
          <c:showLegendKey val="0"/>
          <c:showVal val="1"/>
          <c:showCatName val="0"/>
          <c:showSerName val="0"/>
          <c:showPercent val="0"/>
          <c:showBubbleSize val="0"/>
        </c:dLbls>
        <c:gapWidth val="75"/>
        <c:overlap val="40"/>
        <c:axId val="-1222240384"/>
        <c:axId val="-1222238064"/>
      </c:barChart>
      <c:catAx>
        <c:axId val="-1222240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charset="0"/>
                <a:ea typeface="Arial" charset="0"/>
                <a:cs typeface="Arial" charset="0"/>
              </a:defRPr>
            </a:pPr>
            <a:endParaRPr lang="en-US"/>
          </a:p>
        </c:txPr>
        <c:crossAx val="-1222238064"/>
        <c:crosses val="autoZero"/>
        <c:auto val="1"/>
        <c:lblAlgn val="ctr"/>
        <c:lblOffset val="100"/>
        <c:noMultiLvlLbl val="0"/>
      </c:catAx>
      <c:valAx>
        <c:axId val="-122223806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240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charset="0"/>
              <a:ea typeface="Arial" charset="0"/>
              <a:cs typeface="Arial"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rial" charset="0"/>
                <a:ea typeface="Arial" charset="0"/>
                <a:cs typeface="Arial" charset="0"/>
              </a:rPr>
              <a:t>Percent</a:t>
            </a:r>
            <a:r>
              <a:rPr lang="en-US" baseline="0">
                <a:solidFill>
                  <a:sysClr val="windowText" lastClr="000000"/>
                </a:solidFill>
                <a:latin typeface="Arial" charset="0"/>
                <a:ea typeface="Arial" charset="0"/>
                <a:cs typeface="Arial" charset="0"/>
              </a:rPr>
              <a:t> of Households in Population </a:t>
            </a:r>
            <a:r>
              <a:rPr lang="en-US">
                <a:solidFill>
                  <a:sysClr val="windowText" lastClr="000000"/>
                </a:solidFill>
                <a:latin typeface="Arial" charset="0"/>
                <a:ea typeface="Arial" charset="0"/>
                <a:cs typeface="Arial" charset="0"/>
              </a:rPr>
              <a:t>Quintiles for Wealth</a:t>
            </a:r>
            <a:r>
              <a:rPr lang="en-US" baseline="0">
                <a:solidFill>
                  <a:sysClr val="windowText" lastClr="000000"/>
                </a:solidFill>
                <a:latin typeface="Arial" charset="0"/>
                <a:ea typeface="Arial" charset="0"/>
                <a:cs typeface="Arial" charset="0"/>
              </a:rPr>
              <a:t> Distribution of Beneficiaries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00273099771006E-2"/>
          <c:y val="0.14649386295918901"/>
          <c:w val="0.97794486215538901"/>
          <c:h val="0.691569530185138"/>
        </c:manualLayout>
      </c:layout>
      <c:barChart>
        <c:barDir val="col"/>
        <c:grouping val="percentStacked"/>
        <c:varyColors val="0"/>
        <c:ser>
          <c:idx val="0"/>
          <c:order val="0"/>
          <c:tx>
            <c:strRef>
              <c:f>Quintiles!$A$30</c:f>
              <c:strCache>
                <c:ptCount val="1"/>
                <c:pt idx="0">
                  <c:v>0-20% (Bottom 20% - Poorest)</c:v>
                </c:pt>
              </c:strCache>
            </c:strRef>
          </c:tx>
          <c:spPr>
            <a:solidFill>
              <a:srgbClr val="056EB7">
                <a:alpha val="9804"/>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Quintiles!$B$29:$S$29</c:f>
              <c:strCache>
                <c:ptCount val="18"/>
                <c:pt idx="0">
                  <c:v>Beneficiary PPI Data</c:v>
                </c:pt>
                <c:pt idx="1">
                  <c:v>National</c:v>
                </c:pt>
                <c:pt idx="2">
                  <c:v>Rural</c:v>
                </c:pt>
                <c:pt idx="3">
                  <c:v>Urban</c:v>
                </c:pt>
                <c:pt idx="4">
                  <c:v>Abidjan</c:v>
                </c:pt>
                <c:pt idx="5">
                  <c:v>Yamoussoukro</c:v>
                </c:pt>
                <c:pt idx="6">
                  <c:v>Bas-Sassandra</c:v>
                </c:pt>
                <c:pt idx="7">
                  <c:v>Comoé</c:v>
                </c:pt>
                <c:pt idx="8">
                  <c:v>Denguélé</c:v>
                </c:pt>
                <c:pt idx="9">
                  <c:v>Gôh-Djiboua</c:v>
                </c:pt>
                <c:pt idx="10">
                  <c:v>Lacs</c:v>
                </c:pt>
                <c:pt idx="11">
                  <c:v>Lagunes</c:v>
                </c:pt>
                <c:pt idx="12">
                  <c:v>Montagnes</c:v>
                </c:pt>
                <c:pt idx="13">
                  <c:v>Marahoué</c:v>
                </c:pt>
                <c:pt idx="14">
                  <c:v>Savanes</c:v>
                </c:pt>
                <c:pt idx="15">
                  <c:v>Vallée du Bandama</c:v>
                </c:pt>
                <c:pt idx="16">
                  <c:v>Woroba</c:v>
                </c:pt>
                <c:pt idx="17">
                  <c:v>Zanzan</c:v>
                </c:pt>
              </c:strCache>
            </c:strRef>
          </c:cat>
          <c:val>
            <c:numRef>
              <c:f>Quintiles!$B$30:$S$30</c:f>
              <c:numCache>
                <c:formatCode>0.0%</c:formatCode>
                <c:ptCount val="18"/>
                <c:pt idx="0">
                  <c:v>0.15005162215380036</c:v>
                </c:pt>
                <c:pt idx="1">
                  <c:v>0.20007669925689697</c:v>
                </c:pt>
                <c:pt idx="2">
                  <c:v>0.26083028316497803</c:v>
                </c:pt>
                <c:pt idx="3">
                  <c:v>0.13421712815761566</c:v>
                </c:pt>
                <c:pt idx="4">
                  <c:v>7.9497680068016052E-2</c:v>
                </c:pt>
                <c:pt idx="5">
                  <c:v>0.15829627215862274</c:v>
                </c:pt>
                <c:pt idx="6">
                  <c:v>0.14819152653217316</c:v>
                </c:pt>
                <c:pt idx="7">
                  <c:v>0.18342693150043488</c:v>
                </c:pt>
                <c:pt idx="8">
                  <c:v>0.39395326375961304</c:v>
                </c:pt>
                <c:pt idx="9">
                  <c:v>0.25554320216178894</c:v>
                </c:pt>
                <c:pt idx="10">
                  <c:v>0.22650010883808136</c:v>
                </c:pt>
                <c:pt idx="11">
                  <c:v>0.22498440742492676</c:v>
                </c:pt>
                <c:pt idx="12">
                  <c:v>0.21957246959209442</c:v>
                </c:pt>
                <c:pt idx="13">
                  <c:v>0.26392954587936401</c:v>
                </c:pt>
                <c:pt idx="14">
                  <c:v>0.2695581316947937</c:v>
                </c:pt>
                <c:pt idx="15">
                  <c:v>0.22210533916950226</c:v>
                </c:pt>
                <c:pt idx="16">
                  <c:v>0.27712640166282654</c:v>
                </c:pt>
                <c:pt idx="17">
                  <c:v>0.26629191637039185</c:v>
                </c:pt>
              </c:numCache>
            </c:numRef>
          </c:val>
          <c:extLst>
            <c:ext xmlns:c16="http://schemas.microsoft.com/office/drawing/2014/chart" uri="{C3380CC4-5D6E-409C-BE32-E72D297353CC}">
              <c16:uniqueId val="{00000000-5C8D-4664-BFAF-FD9512558A37}"/>
            </c:ext>
          </c:extLst>
        </c:ser>
        <c:ser>
          <c:idx val="1"/>
          <c:order val="1"/>
          <c:tx>
            <c:strRef>
              <c:f>Quintiles!$A$31</c:f>
              <c:strCache>
                <c:ptCount val="1"/>
                <c:pt idx="0">
                  <c:v>20-40% (2nd Quintile)</c:v>
                </c:pt>
              </c:strCache>
            </c:strRef>
          </c:tx>
          <c:spPr>
            <a:solidFill>
              <a:srgbClr val="056EB7">
                <a:alpha val="29804"/>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Quintiles!$B$29:$S$29</c:f>
              <c:strCache>
                <c:ptCount val="18"/>
                <c:pt idx="0">
                  <c:v>Beneficiary PPI Data</c:v>
                </c:pt>
                <c:pt idx="1">
                  <c:v>National</c:v>
                </c:pt>
                <c:pt idx="2">
                  <c:v>Rural</c:v>
                </c:pt>
                <c:pt idx="3">
                  <c:v>Urban</c:v>
                </c:pt>
                <c:pt idx="4">
                  <c:v>Abidjan</c:v>
                </c:pt>
                <c:pt idx="5">
                  <c:v>Yamoussoukro</c:v>
                </c:pt>
                <c:pt idx="6">
                  <c:v>Bas-Sassandra</c:v>
                </c:pt>
                <c:pt idx="7">
                  <c:v>Comoé</c:v>
                </c:pt>
                <c:pt idx="8">
                  <c:v>Denguélé</c:v>
                </c:pt>
                <c:pt idx="9">
                  <c:v>Gôh-Djiboua</c:v>
                </c:pt>
                <c:pt idx="10">
                  <c:v>Lacs</c:v>
                </c:pt>
                <c:pt idx="11">
                  <c:v>Lagunes</c:v>
                </c:pt>
                <c:pt idx="12">
                  <c:v>Montagnes</c:v>
                </c:pt>
                <c:pt idx="13">
                  <c:v>Marahoué</c:v>
                </c:pt>
                <c:pt idx="14">
                  <c:v>Savanes</c:v>
                </c:pt>
                <c:pt idx="15">
                  <c:v>Vallée du Bandama</c:v>
                </c:pt>
                <c:pt idx="16">
                  <c:v>Woroba</c:v>
                </c:pt>
                <c:pt idx="17">
                  <c:v>Zanzan</c:v>
                </c:pt>
              </c:strCache>
            </c:strRef>
          </c:cat>
          <c:val>
            <c:numRef>
              <c:f>Quintiles!$B$31:$S$31</c:f>
              <c:numCache>
                <c:formatCode>0.0%</c:formatCode>
                <c:ptCount val="18"/>
                <c:pt idx="0">
                  <c:v>0.16681105453541117</c:v>
                </c:pt>
                <c:pt idx="1">
                  <c:v>0.19992411136627197</c:v>
                </c:pt>
                <c:pt idx="2">
                  <c:v>0.2194385826587677</c:v>
                </c:pt>
                <c:pt idx="3">
                  <c:v>0.17876957356929779</c:v>
                </c:pt>
                <c:pt idx="4">
                  <c:v>0.14409446716308594</c:v>
                </c:pt>
                <c:pt idx="5">
                  <c:v>0.19190923869609833</c:v>
                </c:pt>
                <c:pt idx="6">
                  <c:v>0.18110044300556183</c:v>
                </c:pt>
                <c:pt idx="7">
                  <c:v>0.16757901012897491</c:v>
                </c:pt>
                <c:pt idx="8">
                  <c:v>0.20483756065368652</c:v>
                </c:pt>
                <c:pt idx="9">
                  <c:v>0.20388537645339966</c:v>
                </c:pt>
                <c:pt idx="10">
                  <c:v>0.2570556253194809</c:v>
                </c:pt>
                <c:pt idx="11">
                  <c:v>0.17315924167633057</c:v>
                </c:pt>
                <c:pt idx="12">
                  <c:v>0.186855748295784</c:v>
                </c:pt>
                <c:pt idx="13">
                  <c:v>0.24081927537918091</c:v>
                </c:pt>
                <c:pt idx="14">
                  <c:v>0.23652607202529907</c:v>
                </c:pt>
                <c:pt idx="15">
                  <c:v>0.2538309246301651</c:v>
                </c:pt>
                <c:pt idx="16">
                  <c:v>0.2849133312702179</c:v>
                </c:pt>
                <c:pt idx="17">
                  <c:v>0.23709291219711304</c:v>
                </c:pt>
              </c:numCache>
            </c:numRef>
          </c:val>
          <c:extLst>
            <c:ext xmlns:c16="http://schemas.microsoft.com/office/drawing/2014/chart" uri="{C3380CC4-5D6E-409C-BE32-E72D297353CC}">
              <c16:uniqueId val="{00000005-5C8D-4664-BFAF-FD9512558A37}"/>
            </c:ext>
          </c:extLst>
        </c:ser>
        <c:ser>
          <c:idx val="2"/>
          <c:order val="2"/>
          <c:tx>
            <c:strRef>
              <c:f>Quintiles!$A$32</c:f>
              <c:strCache>
                <c:ptCount val="1"/>
                <c:pt idx="0">
                  <c:v>40-60% (Average)</c:v>
                </c:pt>
              </c:strCache>
            </c:strRef>
          </c:tx>
          <c:spPr>
            <a:solidFill>
              <a:srgbClr val="056EB7">
                <a:alpha val="50196"/>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Quintiles!$B$29:$S$29</c:f>
              <c:strCache>
                <c:ptCount val="18"/>
                <c:pt idx="0">
                  <c:v>Beneficiary PPI Data</c:v>
                </c:pt>
                <c:pt idx="1">
                  <c:v>National</c:v>
                </c:pt>
                <c:pt idx="2">
                  <c:v>Rural</c:v>
                </c:pt>
                <c:pt idx="3">
                  <c:v>Urban</c:v>
                </c:pt>
                <c:pt idx="4">
                  <c:v>Abidjan</c:v>
                </c:pt>
                <c:pt idx="5">
                  <c:v>Yamoussoukro</c:v>
                </c:pt>
                <c:pt idx="6">
                  <c:v>Bas-Sassandra</c:v>
                </c:pt>
                <c:pt idx="7">
                  <c:v>Comoé</c:v>
                </c:pt>
                <c:pt idx="8">
                  <c:v>Denguélé</c:v>
                </c:pt>
                <c:pt idx="9">
                  <c:v>Gôh-Djiboua</c:v>
                </c:pt>
                <c:pt idx="10">
                  <c:v>Lacs</c:v>
                </c:pt>
                <c:pt idx="11">
                  <c:v>Lagunes</c:v>
                </c:pt>
                <c:pt idx="12">
                  <c:v>Montagnes</c:v>
                </c:pt>
                <c:pt idx="13">
                  <c:v>Marahoué</c:v>
                </c:pt>
                <c:pt idx="14">
                  <c:v>Savanes</c:v>
                </c:pt>
                <c:pt idx="15">
                  <c:v>Vallée du Bandama</c:v>
                </c:pt>
                <c:pt idx="16">
                  <c:v>Woroba</c:v>
                </c:pt>
                <c:pt idx="17">
                  <c:v>Zanzan</c:v>
                </c:pt>
              </c:strCache>
            </c:strRef>
          </c:cat>
          <c:val>
            <c:numRef>
              <c:f>Quintiles!$B$32:$S$32</c:f>
              <c:numCache>
                <c:formatCode>0.0%</c:formatCode>
                <c:ptCount val="18"/>
                <c:pt idx="0">
                  <c:v>0.21571572640342795</c:v>
                </c:pt>
                <c:pt idx="1">
                  <c:v>0.20022416114807129</c:v>
                </c:pt>
                <c:pt idx="2">
                  <c:v>0.20480397343635559</c:v>
                </c:pt>
                <c:pt idx="3">
                  <c:v>0.19525936245918274</c:v>
                </c:pt>
                <c:pt idx="4">
                  <c:v>0.1898176521062851</c:v>
                </c:pt>
                <c:pt idx="5">
                  <c:v>0.18275478482246399</c:v>
                </c:pt>
                <c:pt idx="6">
                  <c:v>0.23472681641578674</c:v>
                </c:pt>
                <c:pt idx="7">
                  <c:v>0.22709217667579651</c:v>
                </c:pt>
                <c:pt idx="8">
                  <c:v>0.14457494020462036</c:v>
                </c:pt>
                <c:pt idx="9">
                  <c:v>0.19505992531776428</c:v>
                </c:pt>
                <c:pt idx="10">
                  <c:v>0.19190824031829834</c:v>
                </c:pt>
                <c:pt idx="11">
                  <c:v>0.19117361307144165</c:v>
                </c:pt>
                <c:pt idx="12">
                  <c:v>0.19123953580856323</c:v>
                </c:pt>
                <c:pt idx="13">
                  <c:v>0.19379591941833496</c:v>
                </c:pt>
                <c:pt idx="14">
                  <c:v>0.21183109283447266</c:v>
                </c:pt>
                <c:pt idx="15">
                  <c:v>0.20374378561973572</c:v>
                </c:pt>
                <c:pt idx="16">
                  <c:v>0.19084411859512329</c:v>
                </c:pt>
                <c:pt idx="17">
                  <c:v>0.20385724306106567</c:v>
                </c:pt>
              </c:numCache>
            </c:numRef>
          </c:val>
          <c:extLst>
            <c:ext xmlns:c16="http://schemas.microsoft.com/office/drawing/2014/chart" uri="{C3380CC4-5D6E-409C-BE32-E72D297353CC}">
              <c16:uniqueId val="{00000006-5C8D-4664-BFAF-FD9512558A37}"/>
            </c:ext>
          </c:extLst>
        </c:ser>
        <c:ser>
          <c:idx val="3"/>
          <c:order val="3"/>
          <c:tx>
            <c:strRef>
              <c:f>Quintiles!$A$33</c:f>
              <c:strCache>
                <c:ptCount val="1"/>
                <c:pt idx="0">
                  <c:v>60-80% (4th Quintile)</c:v>
                </c:pt>
              </c:strCache>
            </c:strRef>
          </c:tx>
          <c:spPr>
            <a:solidFill>
              <a:srgbClr val="056EB7">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Quintiles!$B$29:$S$29</c:f>
              <c:strCache>
                <c:ptCount val="18"/>
                <c:pt idx="0">
                  <c:v>Beneficiary PPI Data</c:v>
                </c:pt>
                <c:pt idx="1">
                  <c:v>National</c:v>
                </c:pt>
                <c:pt idx="2">
                  <c:v>Rural</c:v>
                </c:pt>
                <c:pt idx="3">
                  <c:v>Urban</c:v>
                </c:pt>
                <c:pt idx="4">
                  <c:v>Abidjan</c:v>
                </c:pt>
                <c:pt idx="5">
                  <c:v>Yamoussoukro</c:v>
                </c:pt>
                <c:pt idx="6">
                  <c:v>Bas-Sassandra</c:v>
                </c:pt>
                <c:pt idx="7">
                  <c:v>Comoé</c:v>
                </c:pt>
                <c:pt idx="8">
                  <c:v>Denguélé</c:v>
                </c:pt>
                <c:pt idx="9">
                  <c:v>Gôh-Djiboua</c:v>
                </c:pt>
                <c:pt idx="10">
                  <c:v>Lacs</c:v>
                </c:pt>
                <c:pt idx="11">
                  <c:v>Lagunes</c:v>
                </c:pt>
                <c:pt idx="12">
                  <c:v>Montagnes</c:v>
                </c:pt>
                <c:pt idx="13">
                  <c:v>Marahoué</c:v>
                </c:pt>
                <c:pt idx="14">
                  <c:v>Savanes</c:v>
                </c:pt>
                <c:pt idx="15">
                  <c:v>Vallée du Bandama</c:v>
                </c:pt>
                <c:pt idx="16">
                  <c:v>Woroba</c:v>
                </c:pt>
                <c:pt idx="17">
                  <c:v>Zanzan</c:v>
                </c:pt>
              </c:strCache>
            </c:strRef>
          </c:cat>
          <c:val>
            <c:numRef>
              <c:f>Quintiles!$B$33:$S$33</c:f>
              <c:numCache>
                <c:formatCode>0.0%</c:formatCode>
                <c:ptCount val="18"/>
                <c:pt idx="0">
                  <c:v>0.1926738314209826</c:v>
                </c:pt>
                <c:pt idx="1">
                  <c:v>0.19982874393463135</c:v>
                </c:pt>
                <c:pt idx="2">
                  <c:v>0.16757112741470337</c:v>
                </c:pt>
                <c:pt idx="3">
                  <c:v>0.23479753732681274</c:v>
                </c:pt>
                <c:pt idx="4">
                  <c:v>0.25763073563575745</c:v>
                </c:pt>
                <c:pt idx="5">
                  <c:v>0.24091255664825439</c:v>
                </c:pt>
                <c:pt idx="6">
                  <c:v>0.20709139108657837</c:v>
                </c:pt>
                <c:pt idx="7">
                  <c:v>0.2276880145072937</c:v>
                </c:pt>
                <c:pt idx="8">
                  <c:v>0.12257945537567139</c:v>
                </c:pt>
                <c:pt idx="9">
                  <c:v>0.19180160760879517</c:v>
                </c:pt>
                <c:pt idx="10">
                  <c:v>0.17934691905975342</c:v>
                </c:pt>
                <c:pt idx="11">
                  <c:v>0.18632620573043823</c:v>
                </c:pt>
                <c:pt idx="12">
                  <c:v>0.1764298677444458</c:v>
                </c:pt>
                <c:pt idx="13">
                  <c:v>0.17707318067550659</c:v>
                </c:pt>
                <c:pt idx="14">
                  <c:v>0.17801749706268311</c:v>
                </c:pt>
                <c:pt idx="15">
                  <c:v>0.18094116449356079</c:v>
                </c:pt>
                <c:pt idx="16">
                  <c:v>0.17064368724822998</c:v>
                </c:pt>
                <c:pt idx="17">
                  <c:v>0.16939622163772583</c:v>
                </c:pt>
              </c:numCache>
            </c:numRef>
          </c:val>
          <c:extLst>
            <c:ext xmlns:c16="http://schemas.microsoft.com/office/drawing/2014/chart" uri="{C3380CC4-5D6E-409C-BE32-E72D297353CC}">
              <c16:uniqueId val="{00000007-5C8D-4664-BFAF-FD9512558A37}"/>
            </c:ext>
          </c:extLst>
        </c:ser>
        <c:ser>
          <c:idx val="4"/>
          <c:order val="4"/>
          <c:tx>
            <c:strRef>
              <c:f>Quintiles!$A$34</c:f>
              <c:strCache>
                <c:ptCount val="1"/>
                <c:pt idx="0">
                  <c:v>80-100% (Top 20% - Richest)</c:v>
                </c:pt>
              </c:strCache>
            </c:strRef>
          </c:tx>
          <c:spPr>
            <a:solidFill>
              <a:srgbClr val="056EB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Quintiles!$B$29:$S$29</c:f>
              <c:strCache>
                <c:ptCount val="18"/>
                <c:pt idx="0">
                  <c:v>Beneficiary PPI Data</c:v>
                </c:pt>
                <c:pt idx="1">
                  <c:v>National</c:v>
                </c:pt>
                <c:pt idx="2">
                  <c:v>Rural</c:v>
                </c:pt>
                <c:pt idx="3">
                  <c:v>Urban</c:v>
                </c:pt>
                <c:pt idx="4">
                  <c:v>Abidjan</c:v>
                </c:pt>
                <c:pt idx="5">
                  <c:v>Yamoussoukro</c:v>
                </c:pt>
                <c:pt idx="6">
                  <c:v>Bas-Sassandra</c:v>
                </c:pt>
                <c:pt idx="7">
                  <c:v>Comoé</c:v>
                </c:pt>
                <c:pt idx="8">
                  <c:v>Denguélé</c:v>
                </c:pt>
                <c:pt idx="9">
                  <c:v>Gôh-Djiboua</c:v>
                </c:pt>
                <c:pt idx="10">
                  <c:v>Lacs</c:v>
                </c:pt>
                <c:pt idx="11">
                  <c:v>Lagunes</c:v>
                </c:pt>
                <c:pt idx="12">
                  <c:v>Montagnes</c:v>
                </c:pt>
                <c:pt idx="13">
                  <c:v>Marahoué</c:v>
                </c:pt>
                <c:pt idx="14">
                  <c:v>Savanes</c:v>
                </c:pt>
                <c:pt idx="15">
                  <c:v>Vallée du Bandama</c:v>
                </c:pt>
                <c:pt idx="16">
                  <c:v>Woroba</c:v>
                </c:pt>
                <c:pt idx="17">
                  <c:v>Zanzan</c:v>
                </c:pt>
              </c:strCache>
            </c:strRef>
          </c:cat>
          <c:val>
            <c:numRef>
              <c:f>Quintiles!$B$34:$S$34</c:f>
              <c:numCache>
                <c:formatCode>0.0%</c:formatCode>
                <c:ptCount val="18"/>
                <c:pt idx="0">
                  <c:v>0.27474776548637792</c:v>
                </c:pt>
                <c:pt idx="1">
                  <c:v>0.19994628429412842</c:v>
                </c:pt>
                <c:pt idx="2">
                  <c:v>0.14735603332519531</c:v>
                </c:pt>
                <c:pt idx="3">
                  <c:v>0.25695639848709106</c:v>
                </c:pt>
                <c:pt idx="4">
                  <c:v>0.32895946502685547</c:v>
                </c:pt>
                <c:pt idx="5">
                  <c:v>0.22612714767456055</c:v>
                </c:pt>
                <c:pt idx="6">
                  <c:v>0.2288898229598999</c:v>
                </c:pt>
                <c:pt idx="7">
                  <c:v>0.1942138671875</c:v>
                </c:pt>
                <c:pt idx="8">
                  <c:v>0.13405478000640869</c:v>
                </c:pt>
                <c:pt idx="9">
                  <c:v>0.15370988845825195</c:v>
                </c:pt>
                <c:pt idx="10">
                  <c:v>0.14518910646438599</c:v>
                </c:pt>
                <c:pt idx="11">
                  <c:v>0.22435653209686279</c:v>
                </c:pt>
                <c:pt idx="12">
                  <c:v>0.22590237855911255</c:v>
                </c:pt>
                <c:pt idx="13">
                  <c:v>0.12438207864761353</c:v>
                </c:pt>
                <c:pt idx="14">
                  <c:v>0.10406720638275146</c:v>
                </c:pt>
                <c:pt idx="15">
                  <c:v>0.13937878608703613</c:v>
                </c:pt>
                <c:pt idx="16">
                  <c:v>7.6472461223602295E-2</c:v>
                </c:pt>
                <c:pt idx="17">
                  <c:v>0.12336170673370361</c:v>
                </c:pt>
              </c:numCache>
            </c:numRef>
          </c:val>
          <c:extLst>
            <c:ext xmlns:c16="http://schemas.microsoft.com/office/drawing/2014/chart" uri="{C3380CC4-5D6E-409C-BE32-E72D297353CC}">
              <c16:uniqueId val="{00000008-5C8D-4664-BFAF-FD9512558A37}"/>
            </c:ext>
          </c:extLst>
        </c:ser>
        <c:dLbls>
          <c:showLegendKey val="0"/>
          <c:showVal val="1"/>
          <c:showCatName val="0"/>
          <c:showSerName val="0"/>
          <c:showPercent val="0"/>
          <c:showBubbleSize val="0"/>
        </c:dLbls>
        <c:gapWidth val="95"/>
        <c:overlap val="100"/>
        <c:axId val="-1222852128"/>
        <c:axId val="-1222849808"/>
      </c:barChart>
      <c:catAx>
        <c:axId val="-122285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charset="0"/>
                <a:ea typeface="Arial" charset="0"/>
                <a:cs typeface="Arial" charset="0"/>
              </a:defRPr>
            </a:pPr>
            <a:endParaRPr lang="en-US"/>
          </a:p>
        </c:txPr>
        <c:crossAx val="-1222849808"/>
        <c:crosses val="autoZero"/>
        <c:auto val="1"/>
        <c:lblAlgn val="ctr"/>
        <c:lblOffset val="100"/>
        <c:noMultiLvlLbl val="0"/>
      </c:catAx>
      <c:valAx>
        <c:axId val="-12228498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222852128"/>
        <c:crosses val="autoZero"/>
        <c:crossBetween val="between"/>
      </c:valAx>
      <c:spPr>
        <a:noFill/>
        <a:ln>
          <a:noFill/>
        </a:ln>
        <a:effectLst/>
      </c:spPr>
    </c:plotArea>
    <c:legend>
      <c:legendPos val="t"/>
      <c:layout>
        <c:manualLayout>
          <c:xMode val="edge"/>
          <c:yMode val="edge"/>
          <c:x val="0.24820047531567899"/>
          <c:y val="0.91869328592486499"/>
          <c:w val="0.50159847048376305"/>
          <c:h val="6.32026895514465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charset="0"/>
              <a:ea typeface="Arial" charset="0"/>
              <a:cs typeface="Arial" charset="0"/>
            </a:defRPr>
          </a:pPr>
          <a:endParaRPr lang="en-US"/>
        </a:p>
      </c:txPr>
    </c:legend>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12700</xdr:rowOff>
    </xdr:from>
    <xdr:to>
      <xdr:col>5</xdr:col>
      <xdr:colOff>604940</xdr:colOff>
      <xdr:row>7</xdr:row>
      <xdr:rowOff>25399</xdr:rowOff>
    </xdr:to>
    <xdr:pic>
      <xdr:nvPicPr>
        <xdr:cNvPr id="2" name="Picture 1">
          <a:extLst>
            <a:ext uri="{FF2B5EF4-FFF2-40B4-BE49-F238E27FC236}">
              <a16:creationId xmlns:a16="http://schemas.microsoft.com/office/drawing/2014/main" id="{2784E045-14DE-4D7F-9995-1A610BE498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33100" y="203200"/>
          <a:ext cx="2786165" cy="13461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24</xdr:row>
      <xdr:rowOff>138406</xdr:rowOff>
    </xdr:from>
    <xdr:to>
      <xdr:col>6</xdr:col>
      <xdr:colOff>361950</xdr:colOff>
      <xdr:row>65</xdr:row>
      <xdr:rowOff>85618</xdr:rowOff>
    </xdr:to>
    <xdr:graphicFrame macro="">
      <xdr:nvGraphicFramePr>
        <xdr:cNvPr id="2" name="Chart 1">
          <a:extLst>
            <a:ext uri="{FF2B5EF4-FFF2-40B4-BE49-F238E27FC236}">
              <a16:creationId xmlns:a16="http://schemas.microsoft.com/office/drawing/2014/main" id="{2A9713A5-ABCA-4F2E-AB7B-D420AEC47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6</xdr:row>
      <xdr:rowOff>9525</xdr:rowOff>
    </xdr:from>
    <xdr:to>
      <xdr:col>19</xdr:col>
      <xdr:colOff>0</xdr:colOff>
      <xdr:row>27</xdr:row>
      <xdr:rowOff>0</xdr:rowOff>
    </xdr:to>
    <xdr:graphicFrame macro="">
      <xdr:nvGraphicFramePr>
        <xdr:cNvPr id="2" name="Chart 1">
          <a:extLst>
            <a:ext uri="{FF2B5EF4-FFF2-40B4-BE49-F238E27FC236}">
              <a16:creationId xmlns:a16="http://schemas.microsoft.com/office/drawing/2014/main" id="{5C69E876-52C1-46B4-B172-5C7B7E254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5" name="Table5" displayName="Table5" ref="A8:BW300" totalsRowShown="0" headerRowDxfId="77" dataDxfId="75" headerRowBorderDxfId="76">
  <autoFilter ref="A8:BW3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autoFilter>
  <tableColumns count="75">
    <tableColumn id="1" name="HHID" dataDxfId="74"/>
    <tableColumn id="2" name="1A" dataDxfId="73"/>
    <tableColumn id="3" name="1B" dataDxfId="72"/>
    <tableColumn id="4" name="1C" dataDxfId="71"/>
    <tableColumn id="5" name="1D" dataDxfId="70"/>
    <tableColumn id="81" name="1E" dataDxfId="69"/>
    <tableColumn id="80" name="1F" dataDxfId="68"/>
    <tableColumn id="79" name="1G" dataDxfId="67"/>
    <tableColumn id="87" name="1H" dataDxfId="66"/>
    <tableColumn id="86" name="1I" dataDxfId="65"/>
    <tableColumn id="85" name="1J" dataDxfId="64"/>
    <tableColumn id="84" name="1K" dataDxfId="63"/>
    <tableColumn id="83" name="1L" dataDxfId="62"/>
    <tableColumn id="82" name="1M" dataDxfId="61"/>
    <tableColumn id="78" name="1N" dataDxfId="60"/>
    <tableColumn id="77" name="2A" dataDxfId="59"/>
    <tableColumn id="76" name="2B" dataDxfId="58"/>
    <tableColumn id="34" name="3A" dataDxfId="57"/>
    <tableColumn id="6" name="3B" dataDxfId="56"/>
    <tableColumn id="29" name="3C" dataDxfId="55"/>
    <tableColumn id="28" name="3D" dataDxfId="54"/>
    <tableColumn id="27" name="4A" dataDxfId="53"/>
    <tableColumn id="7" name="4B" dataDxfId="52"/>
    <tableColumn id="8" name="4C" dataDxfId="51"/>
    <tableColumn id="9" name="5A" dataDxfId="50"/>
    <tableColumn id="10" name="5B" dataDxfId="49"/>
    <tableColumn id="11" name="5C" dataDxfId="48"/>
    <tableColumn id="12" name="5D" dataDxfId="47"/>
    <tableColumn id="91" name="5E" dataDxfId="46"/>
    <tableColumn id="97" name="5F" dataDxfId="45"/>
    <tableColumn id="99" name="5G" dataDxfId="44"/>
    <tableColumn id="96" name="6A" dataDxfId="43"/>
    <tableColumn id="95" name="6B" dataDxfId="42"/>
    <tableColumn id="92" name="6C" dataDxfId="41"/>
    <tableColumn id="13" name="6D" dataDxfId="40"/>
    <tableColumn id="14" name="6E" dataDxfId="39"/>
    <tableColumn id="66" name="7A" dataDxfId="38"/>
    <tableColumn id="65" name="7B" dataDxfId="37"/>
    <tableColumn id="98" name="7C" dataDxfId="36"/>
    <tableColumn id="94" name="7D" dataDxfId="35"/>
    <tableColumn id="100" name="8A" dataDxfId="34"/>
    <tableColumn id="93" name="8B" dataDxfId="33"/>
    <tableColumn id="90" name="8C" dataDxfId="32"/>
    <tableColumn id="89" name="9A" dataDxfId="31"/>
    <tableColumn id="64" name="9B" dataDxfId="30"/>
    <tableColumn id="15" name="10A" dataDxfId="29"/>
    <tableColumn id="16" name="10B" dataDxfId="28"/>
    <tableColumn id="60" name="NS" dataDxfId="27">
      <calculatedColumnFormula>IF(AND(COUNTBLANK($B9:$O9)=13,COUNTBLANK($P9:$Q9)=1,COUNTBLANK($R9:$U9)=3,COUNTBLANK($V9:$X9)=2,COUNTBLANK($Y9:$AE9)=6,COUNTBLANK($AF9:$AJ9)=4,COUNTBLANK($AK9:AN9)=3,COUNTBLANK($AO9:$AQ9)=2,COUNTBLANK($AR9:$AS9)=1,COUNTBLANK($AT9:$AU9)=1),IF(Data!$B9&lt;&gt;"",Scoring!$D$7)+IF(Data!$C9&lt;&gt;"",Scoring!$D$8)+IF(Data!$D9&lt;&gt;"",Scoring!$D$9)+IF(Data!$E9&lt;&gt;"",Scoring!$D$10)+IF(Data!$F9&lt;&gt;"",Scoring!$D$11)+IF(Data!$G9&lt;&gt;"",Scoring!$D$12)+IF(Data!$H9&lt;&gt;"",Scoring!$D$13)+IF(Data!$I9&lt;&gt;"",Scoring!$D$14)+IF(Data!$J9&lt;&gt;"",Scoring!$D$15)+IF(Data!$K9&lt;&gt;"",Scoring!$D$16)+IF(Data!$L9&lt;&gt;"",Scoring!$D$17)+IF(Data!$M9&lt;&gt;"",Scoring!$D$18)+IF(Data!$N9&lt;&gt;"",Scoring!$D$19)+IF(Data!$O9&lt;&gt;"",Scoring!$D$20)+IF(Data!$P9&lt;&gt;"",Scoring!$D$21)+IF(Data!$Q9&lt;&gt;"",Scoring!$D$22)+IF(Data!$R9&lt;&gt;"",Scoring!$D$23)+IF(Data!$S9&lt;&gt;"",Scoring!$D$24)+IF(Data!$T9&lt;&gt;"",Scoring!$D$25)+IF(Data!$U9&lt;&gt;"",Scoring!$D$26)+IF(Data!$V9&lt;&gt;"",Scoring!$D$27)+IF(Data!$W9&lt;&gt;"",Scoring!$D$28)+IF(Data!$X9&lt;&gt;"",Scoring!$D$29)+IF(Data!$Y9&lt;&gt;"",Scoring!$D$30)+IF(Data!$Z9&lt;&gt;"",Scoring!$D$31)+IF(Data!$AA9&lt;&gt;"",Scoring!$D$32)+IF(Data!$AB9&lt;&gt;"",Scoring!$D$33)+IF(Data!$AC9&lt;&gt;"",Scoring!$D$34)+IF(Data!$AD9&lt;&gt;"",Scoring!$D$35)+IF(Data!$AE9&lt;&gt;"",Scoring!$D$36)+IF(Data!$AF9&lt;&gt;"",Scoring!$D$37)+IF(Data!$AG9&lt;&gt;"",Scoring!$D$38)+IF(Data!$AH9&lt;&gt;"",Scoring!$D$39)+IF(Data!$AI9&lt;&gt;"",Scoring!$D$40)+IF(Data!$AJ9&lt;&gt;"",Scoring!$D$41)+IF(Data!$AK9&lt;&gt;"",Scoring!$D$42)+IF(Data!$AL9&lt;&gt;"",Scoring!$D$43)+IF(Data!$AM9&lt;&gt;"",Scoring!$D$44)+IF(Data!$AN9&lt;&gt;"",Scoring!$D$45)+IF(Data!$AO9&lt;&gt;"",Scoring!$D$46)+IF(Data!$AP9&lt;&gt;"",Scoring!$D$47)+IF(Data!$AQ9&lt;&gt;"",Scoring!$D$48)+IF(Data!$AR9&lt;&gt;"",Scoring!$D$49)+IF(Data!$AS9&lt;&gt;"",Scoring!$D$50)+IF(Data!$AT9&lt;&gt;"",Scoring!$D$51)+IF(Data!$AU9&lt;&gt;"",Scoring!$D$52),"")</calculatedColumnFormula>
    </tableColumn>
    <tableColumn id="61" name="NP" dataDxfId="26" dataCellStyle="Percent">
      <calculatedColumnFormula>IF(AV9&lt;&gt;"",LOOKUP(AV9,Likelihoods!$A$7:$A$107,Likelihoods!B$7:B$107),"")</calculatedColumnFormula>
    </tableColumn>
    <tableColumn id="30" name="15NS" dataDxfId="25" dataCellStyle="Percent">
      <calculatedColumnFormula>IF(AND(COUNTBLANK($B9:$O9)=13,COUNTBLANK($P9:$Q9)=1,COUNTBLANK($R9:$U9)=3,COUNTBLANK($V9:$X9)=2,COUNTBLANK($Y9:$AE9)=6,COUNTBLANK($AF9:$AJ9)=4,COUNTBLANK($AK9:AN9)=3,COUNTBLANK($AO9:$AQ9)=2,COUNTBLANK($AR9:$AS9)=1,COUNTBLANK($AT9:$AU9)=1),IF(Data!$B9&lt;&gt;"",Scoring!$E$7)+IF(Data!$C9&lt;&gt;"",Scoring!$E$8)+IF(Data!$D9&lt;&gt;"",Scoring!$E$9)+IF(Data!$E9&lt;&gt;"",Scoring!$E$10)+IF(Data!$F9&lt;&gt;"",Scoring!$E$11)+IF(Data!$G9&lt;&gt;"",Scoring!$E$12)+IF(Data!$H9&lt;&gt;"",Scoring!$E$13)+IF(Data!$I9&lt;&gt;"",Scoring!$E$14)+IF(Data!$J9&lt;&gt;"",Scoring!$E$15)+IF(Data!$K9&lt;&gt;"",Scoring!$E$16)+IF(Data!$L9&lt;&gt;"",Scoring!$E$17)+IF(Data!$M9&lt;&gt;"",Scoring!$E$18)+IF(Data!$N9&lt;&gt;"",Scoring!$E$19)+IF(Data!$O9&lt;&gt;"",Scoring!$E$20)+IF(Data!$P9&lt;&gt;"",Scoring!$E$21)+IF(Data!$Q9&lt;&gt;"",Scoring!$E$22)+IF(Data!$R9&lt;&gt;"",Scoring!$E$23)+IF(Data!$S9&lt;&gt;"",Scoring!$E$24)+IF(Data!$T9&lt;&gt;"",Scoring!$E$25)+IF(Data!$U9&lt;&gt;"",Scoring!$E$26)+IF(Data!$V9&lt;&gt;"",Scoring!$E$27)+IF(Data!$W9&lt;&gt;"",Scoring!$E$28)+IF(Data!$X9&lt;&gt;"",Scoring!$E$29)+IF(Data!$Y9&lt;&gt;"",Scoring!$E$30)+IF(Data!$Z9&lt;&gt;"",Scoring!$E$31)+IF(Data!$AA9&lt;&gt;"",Scoring!$E$32)+IF(Data!$AB9&lt;&gt;"",Scoring!$E$33)+IF(Data!$AC9&lt;&gt;"",Scoring!$E$34)+IF(Data!$AD9&lt;&gt;"",Scoring!$E$35)+IF(Data!$AE9&lt;&gt;"",Scoring!$E$36)+IF(Data!$AF9&lt;&gt;"",Scoring!$E$37)+IF(Data!$AG9&lt;&gt;"",Scoring!$E$38)+IF(Data!$AH9&lt;&gt;"",Scoring!$E$39)+IF(Data!$AI9&lt;&gt;"",Scoring!$E$40)+IF(Data!$AJ9&lt;&gt;"",Scoring!$E$41)+IF(Data!$AK9&lt;&gt;"",Scoring!$E$42)+IF(Data!$AL9&lt;&gt;"",Scoring!$E$43)+IF(Data!$AM9&lt;&gt;"",Scoring!$E$44)+IF(Data!$AN9&lt;&gt;"",Scoring!$E$45)+IF(Data!$AO9&lt;&gt;"",Scoring!$E$46)+IF(Data!$AP9&lt;&gt;"",Scoring!$E$47)+IF(Data!$AQ9&lt;&gt;"",Scoring!$E$48)+IF(Data!$AR9&lt;&gt;"",Scoring!$E$49)+IF(Data!$AS9&lt;&gt;"",Scoring!$E$50)+IF(Data!$AT9&lt;&gt;"",Scoring!$E$51)+IF(Data!$AU9&lt;&gt;"",Scoring!$E$52),"")</calculatedColumnFormula>
    </tableColumn>
    <tableColumn id="31" name="15NP" dataDxfId="24" dataCellStyle="Percent">
      <calculatedColumnFormula>IF(AX9&lt;&gt;"",LOOKUP(AX9,Likelihoods!$A$7:$A$107,Likelihoods!C$7:C$107),"")</calculatedColumnFormula>
    </tableColumn>
    <tableColumn id="102" name="20NS" dataDxfId="23" dataCellStyle="Percent">
      <calculatedColumnFormula>IF(AND(COUNTBLANK($B9:$O9)=13,COUNTBLANK($P9:$Q9)=1,COUNTBLANK($R9:$U9)=3,COUNTBLANK($V9:$X9)=2,COUNTBLANK($Y9:$AE9)=6,COUNTBLANK($AF9:$AJ9)=4,COUNTBLANK($AK9:AN9)=3,COUNTBLANK($AO9:$AQ9)=2,COUNTBLANK($AR9:$AS9)=1,COUNTBLANK($AT9:$AU9)=1),IF(Data!$B9&lt;&gt;"",Scoring!$F$7)+IF(Data!$C9&lt;&gt;"",Scoring!$F$8)+IF(Data!$D9&lt;&gt;"",Scoring!$F$9)+IF(Data!$E9&lt;&gt;"",Scoring!$F$10)+IF(Data!$F9&lt;&gt;"",Scoring!$F$11)+IF(Data!$G9&lt;&gt;"",Scoring!$F$12)+IF(Data!$H9&lt;&gt;"",Scoring!$F$13)+IF(Data!$I9&lt;&gt;"",Scoring!$F$14)+IF(Data!$J9&lt;&gt;"",Scoring!$F$15)+IF(Data!$K9&lt;&gt;"",Scoring!$F$16)+IF(Data!$L9&lt;&gt;"",Scoring!$F$17)+IF(Data!$M9&lt;&gt;"",Scoring!$F$18)+IF(Data!$N9&lt;&gt;"",Scoring!$F$19)+IF(Data!$O9&lt;&gt;"",Scoring!$F$20)+IF(Data!$P9&lt;&gt;"",Scoring!$F$21)+IF(Data!$Q9&lt;&gt;"",Scoring!$F$22)+IF(Data!$R9&lt;&gt;"",Scoring!$F$23)+IF(Data!$S9&lt;&gt;"",Scoring!$F$24)+IF(Data!$T9&lt;&gt;"",Scoring!$F$25)+IF(Data!$U9&lt;&gt;"",Scoring!$F$26)+IF(Data!$V9&lt;&gt;"",Scoring!$F$27)+IF(Data!$W9&lt;&gt;"",Scoring!$F$28)+IF(Data!$X9&lt;&gt;"",Scoring!$F$29)+IF(Data!$Y9&lt;&gt;"",Scoring!$F$30)+IF(Data!$Z9&lt;&gt;"",Scoring!$F$31)+IF(Data!$AA9&lt;&gt;"",Scoring!$F$32)+IF(Data!$AB9&lt;&gt;"",Scoring!$F$33)+IF(Data!$AC9&lt;&gt;"",Scoring!$F$34)+IF(Data!$AD9&lt;&gt;"",Scoring!$F$35)+IF(Data!$AE9&lt;&gt;"",Scoring!$F$36)+IF(Data!$AF9&lt;&gt;"",Scoring!$F$37)+IF(Data!$AG9&lt;&gt;"",Scoring!$F$38)+IF(Data!$AH9&lt;&gt;"",Scoring!$F$39)+IF(Data!$AI9&lt;&gt;"",Scoring!$F$40)+IF(Data!$AJ9&lt;&gt;"",Scoring!$F$41)+IF(Data!$AK9&lt;&gt;"",Scoring!$F$42)+IF(Data!$AL9&lt;&gt;"",Scoring!$F$43)+IF(Data!$AM9&lt;&gt;"",Scoring!$F$44)+IF(Data!$AN9&lt;&gt;"",Scoring!$F$45)+IF(Data!$AO9&lt;&gt;"",Scoring!$F$46)+IF(Data!$AP9&lt;&gt;"",Scoring!$F$47)+IF(Data!$AQ9&lt;&gt;"",Scoring!$F$48)+IF(Data!$AR9&lt;&gt;"",Scoring!$F$49)+IF(Data!$AS9&lt;&gt;"",Scoring!$F$50)+IF(Data!$AT9&lt;&gt;"",Scoring!$F$51)+IF(Data!$AU9&lt;&gt;"",Scoring!$F$52),"")</calculatedColumnFormula>
    </tableColumn>
    <tableColumn id="101" name="20NP" dataDxfId="22" dataCellStyle="Percent">
      <calculatedColumnFormula>IF(AZ9&lt;&gt;"",LOOKUP(AZ9,Likelihoods!$A$7:$A$107,Likelihoods!D$7:D$107),"")</calculatedColumnFormula>
    </tableColumn>
    <tableColumn id="32" name="100S" dataDxfId="21" dataCellStyle="Percent">
      <calculatedColumnFormula>IF(AND(COUNTBLANK($B9:$O9)=13,COUNTBLANK($P9:$Q9)=1,COUNTBLANK($R9:$U9)=3,COUNTBLANK($V9:$X9)=2,COUNTBLANK($Y9:$AE9)=6,COUNTBLANK($AF9:$AJ9)=4,COUNTBLANK($AK9:AN9)=3,COUNTBLANK($AO9:$AQ9)=2,COUNTBLANK($AR9:$AS9)=1,COUNTBLANK($AT9:$AU9)=1),IF(Data!$B9&lt;&gt;"",Scoring!$G$7)+IF(Data!$C9&lt;&gt;"",Scoring!$G$8)+IF(Data!$D9&lt;&gt;"",Scoring!$G$9)+IF(Data!$E9&lt;&gt;"",Scoring!$G$10)+IF(Data!$F9&lt;&gt;"",Scoring!$G$11)+IF(Data!$G9&lt;&gt;"",Scoring!$G$12)+IF(Data!$H9&lt;&gt;"",Scoring!$G$13)+IF(Data!$I9&lt;&gt;"",Scoring!$G$14)+IF(Data!$J9&lt;&gt;"",Scoring!$G$15)+IF(Data!$K9&lt;&gt;"",Scoring!$G$16)+IF(Data!$L9&lt;&gt;"",Scoring!$G$17)+IF(Data!$M9&lt;&gt;"",Scoring!$G$18)+IF(Data!$N9&lt;&gt;"",Scoring!$G$19)+IF(Data!$O9&lt;&gt;"",Scoring!$G$20)+IF(Data!$P9&lt;&gt;"",Scoring!$G$21)+IF(Data!$Q9&lt;&gt;"",Scoring!$G$22)+IF(Data!$R9&lt;&gt;"",Scoring!$G$23)+IF(Data!$S9&lt;&gt;"",Scoring!$G$24)+IF(Data!$T9&lt;&gt;"",Scoring!$G$25)+IF(Data!$U9&lt;&gt;"",Scoring!$G$26)+IF(Data!$V9&lt;&gt;"",Scoring!$G$27)+IF(Data!$W9&lt;&gt;"",Scoring!$G$28)+IF(Data!$X9&lt;&gt;"",Scoring!$G$29)+IF(Data!$Y9&lt;&gt;"",Scoring!$G$30)+IF(Data!$Z9&lt;&gt;"",Scoring!$G$31)+IF(Data!$AA9&lt;&gt;"",Scoring!$G$32)+IF(Data!$AB9&lt;&gt;"",Scoring!$G$33)+IF(Data!$AC9&lt;&gt;"",Scoring!$G$34)+IF(Data!$AD9&lt;&gt;"",Scoring!$G$35)+IF(Data!$AE9&lt;&gt;"",Scoring!$G$36)+IF(Data!$AF9&lt;&gt;"",Scoring!$G$37)+IF(Data!$AG9&lt;&gt;"",Scoring!$G$38)+IF(Data!$AH9&lt;&gt;"",Scoring!$G$39)+IF(Data!$AI9&lt;&gt;"",Scoring!$G$40)+IF(Data!$AJ9&lt;&gt;"",Scoring!$G$41)+IF(Data!$AK9&lt;&gt;"",Scoring!$G$42)+IF(Data!$AL9&lt;&gt;"",Scoring!$G$43)+IF(Data!$AM9&lt;&gt;"",Scoring!$G$44)+IF(Data!$AN9&lt;&gt;"",Scoring!$G$45)+IF(Data!$AO9&lt;&gt;"",Scoring!$G$46)+IF(Data!$AP9&lt;&gt;"",Scoring!$G$47)+IF(Data!$AQ9&lt;&gt;"",Scoring!$G$48)+IF(Data!$AR9&lt;&gt;"",Scoring!$G$49)+IF(Data!$AS9&lt;&gt;"",Scoring!$G$50)+IF(Data!$AT9&lt;&gt;"",Scoring!$G$51)+IF(Data!$AU9&lt;&gt;"",Scoring!$G$52),"")</calculatedColumnFormula>
    </tableColumn>
    <tableColumn id="33" name="100P" dataDxfId="20" dataCellStyle="Percent">
      <calculatedColumnFormula>IF(BB9&lt;&gt;"",LOOKUP(BB9,Likelihoods!$A$7:$A$107,Likelihoods!E$7:E$107),"")</calculatedColumnFormula>
    </tableColumn>
    <tableColumn id="42" name="190S" dataDxfId="19">
      <calculatedColumnFormula>IF(AND(COUNTBLANK($B9:$O9)=13,COUNTBLANK($P9:$Q9)=1,COUNTBLANK($R9:$U9)=3,COUNTBLANK($V9:$X9)=2,COUNTBLANK($Y9:$AE9)=6,COUNTBLANK($AF9:$AJ9)=4,COUNTBLANK($AK9:AN9)=3,COUNTBLANK($AO9:$AQ9)=2,COUNTBLANK($AR9:$AS9)=1,COUNTBLANK($AT9:$AU9)=1),IF(Data!$B9&lt;&gt;"",Scoring!$H$7)+IF(Data!$C9&lt;&gt;"",Scoring!$H$8)+IF(Data!$D9&lt;&gt;"",Scoring!$H$9)+IF(Data!$E9&lt;&gt;"",Scoring!$H$10)+IF(Data!$F9&lt;&gt;"",Scoring!$H$11)+IF(Data!$G9&lt;&gt;"",Scoring!$H$12)+IF(Data!$H9&lt;&gt;"",Scoring!$H$13)+IF(Data!$I9&lt;&gt;"",Scoring!$H$14)+IF(Data!$J9&lt;&gt;"",Scoring!$H$15)+IF(Data!$K9&lt;&gt;"",Scoring!$H$16)+IF(Data!$L9&lt;&gt;"",Scoring!$H$17)+IF(Data!$M9&lt;&gt;"",Scoring!$H$18)+IF(Data!$N9&lt;&gt;"",Scoring!$H$19)+IF(Data!$O9&lt;&gt;"",Scoring!$H$20)+IF(Data!$P9&lt;&gt;"",Scoring!$H$21)+IF(Data!$Q9&lt;&gt;"",Scoring!$H$22)+IF(Data!$R9&lt;&gt;"",Scoring!$H$23)+IF(Data!$S9&lt;&gt;"",Scoring!$H$24)+IF(Data!$T9&lt;&gt;"",Scoring!$H$25)+IF(Data!$U9&lt;&gt;"",Scoring!$H$26)+IF(Data!$V9&lt;&gt;"",Scoring!$H$27)+IF(Data!$W9&lt;&gt;"",Scoring!$H$28)+IF(Data!$X9&lt;&gt;"",Scoring!$H$29)+IF(Data!$Y9&lt;&gt;"",Scoring!$H$30)+IF(Data!$Z9&lt;&gt;"",Scoring!$H$31)+IF(Data!$AA9&lt;&gt;"",Scoring!$H$32)+IF(Data!$AB9&lt;&gt;"",Scoring!$H$33)+IF(Data!$AC9&lt;&gt;"",Scoring!$H$34)+IF(Data!$AD9&lt;&gt;"",Scoring!$H$35)+IF(Data!$AE9&lt;&gt;"",Scoring!$H$36)+IF(Data!$AF9&lt;&gt;"",Scoring!$H$37)+IF(Data!$AG9&lt;&gt;"",Scoring!$H$38)+IF(Data!$AH9&lt;&gt;"",Scoring!$H$39)+IF(Data!$AI9&lt;&gt;"",Scoring!$H$40)+IF(Data!$AJ9&lt;&gt;"",Scoring!$H$41)+IF(Data!$AK9&lt;&gt;"",Scoring!$H$42)+IF(Data!$AL9&lt;&gt;"",Scoring!$H$43)+IF(Data!$AM9&lt;&gt;"",Scoring!$H$44)+IF(Data!$AN9&lt;&gt;"",Scoring!$H$45)+IF(Data!$AO9&lt;&gt;"",Scoring!$H$46)+IF(Data!$AP9&lt;&gt;"",Scoring!$H$47)+IF(Data!$AQ9&lt;&gt;"",Scoring!$H$48)+IF(Data!$AR9&lt;&gt;"",Scoring!$H$49)+IF(Data!$AS9&lt;&gt;"",Scoring!$H$50)+IF(Data!$AT9&lt;&gt;"",Scoring!$H$51)+IF(Data!$AU9&lt;&gt;"",Scoring!$H$52),"")</calculatedColumnFormula>
    </tableColumn>
    <tableColumn id="43" name="190P" dataDxfId="18" dataCellStyle="Percent">
      <calculatedColumnFormula>IF(BD9&lt;&gt;"",LOOKUP(BD9,Likelihoods!$A$7:$A$107,Likelihoods!F$7:F$107),"")</calculatedColumnFormula>
    </tableColumn>
    <tableColumn id="44" name="320S" dataDxfId="17">
      <calculatedColumnFormula>IF(AND(COUNTBLANK($B9:$O9)=13,COUNTBLANK($P9:$Q9)=1,COUNTBLANK($R9:$U9)=3,COUNTBLANK($V9:$X9)=2,COUNTBLANK($Y9:$AE9)=6,COUNTBLANK($AF9:$AJ9)=4,COUNTBLANK($AK9:AN9)=3,COUNTBLANK($AO9:$AQ9)=2,COUNTBLANK($AR9:$AS9)=1,COUNTBLANK($AT9:$AU9)=1),IF(Data!$B9&lt;&gt;"",Scoring!$I$7)+IF(Data!$C9&lt;&gt;"",Scoring!$I$8)+IF(Data!$D9&lt;&gt;"",Scoring!$I$9)+IF(Data!$E9&lt;&gt;"",Scoring!$I$10)+IF(Data!$F9&lt;&gt;"",Scoring!$I$11)+IF(Data!$G9&lt;&gt;"",Scoring!$I$12)+IF(Data!$H9&lt;&gt;"",Scoring!$I$13)+IF(Data!$I9&lt;&gt;"",Scoring!$I$14)+IF(Data!$J9&lt;&gt;"",Scoring!$I$15)+IF(Data!$K9&lt;&gt;"",Scoring!$I$16)+IF(Data!$L9&lt;&gt;"",Scoring!$I$17)+IF(Data!$M9&lt;&gt;"",Scoring!$I$18)+IF(Data!$N9&lt;&gt;"",Scoring!$I$19)+IF(Data!$O9&lt;&gt;"",Scoring!$I$20)+IF(Data!$P9&lt;&gt;"",Scoring!$I$21)+IF(Data!$Q9&lt;&gt;"",Scoring!$I$22)+IF(Data!$R9&lt;&gt;"",Scoring!$I$23)+IF(Data!$S9&lt;&gt;"",Scoring!$I$24)+IF(Data!$T9&lt;&gt;"",Scoring!$I$25)+IF(Data!$U9&lt;&gt;"",Scoring!$I$26)+IF(Data!$V9&lt;&gt;"",Scoring!$I$27)+IF(Data!$W9&lt;&gt;"",Scoring!$I$28)+IF(Data!$X9&lt;&gt;"",Scoring!$I$29)+IF(Data!$Y9&lt;&gt;"",Scoring!$I$30)+IF(Data!$Z9&lt;&gt;"",Scoring!$I$31)+IF(Data!$AA9&lt;&gt;"",Scoring!$I$32)+IF(Data!$AB9&lt;&gt;"",Scoring!$I$33)+IF(Data!$AC9&lt;&gt;"",Scoring!$I$34)+IF(Data!$AD9&lt;&gt;"",Scoring!$I$35)+IF(Data!$AE9&lt;&gt;"",Scoring!$I$36)+IF(Data!$AF9&lt;&gt;"",Scoring!$I$37)+IF(Data!$AG9&lt;&gt;"",Scoring!$I$38)+IF(Data!$AH9&lt;&gt;"",Scoring!$I$39)+IF(Data!$AI9&lt;&gt;"",Scoring!$I$40)+IF(Data!$AJ9&lt;&gt;"",Scoring!$I$41)+IF(Data!$AK9&lt;&gt;"",Scoring!$I$42)+IF(Data!$AL9&lt;&gt;"",Scoring!$I$43)+IF(Data!$AM9&lt;&gt;"",Scoring!$I$44)+IF(Data!$AN9&lt;&gt;"",Scoring!$I$45)+IF(Data!$AO9&lt;&gt;"",Scoring!$I$46)+IF(Data!$AP9&lt;&gt;"",Scoring!$I$47)+IF(Data!$AQ9&lt;&gt;"",Scoring!$I$48)+IF(Data!$AR9&lt;&gt;"",Scoring!$I$49)+IF(Data!$AS9&lt;&gt;"",Scoring!$I$50)+IF(Data!$AT9&lt;&gt;"",Scoring!$I$51)+IF(Data!$AU9&lt;&gt;"",Scoring!$I$52),"")</calculatedColumnFormula>
    </tableColumn>
    <tableColumn id="45" name="320P" dataDxfId="16" dataCellStyle="Percent">
      <calculatedColumnFormula>IF(BF9&lt;&gt;"",LOOKUP(BF9,Likelihoods!$A$7:$A$107,Likelihoods!G$7:G$107),"")</calculatedColumnFormula>
    </tableColumn>
    <tableColumn id="71" name="550S" dataDxfId="15" dataCellStyle="Percent">
      <calculatedColumnFormula>IF(AND(COUNTBLANK($B9:$O9)=13,COUNTBLANK($P9:$Q9)=1,COUNTBLANK($R9:$U9)=3,COUNTBLANK($V9:$X9)=2,COUNTBLANK($Y9:$AE9)=6,COUNTBLANK($AF9:$AJ9)=4,COUNTBLANK($AK9:AN9)=3,COUNTBLANK($AO9:$AQ9)=2,COUNTBLANK($AR9:$AS9)=1,COUNTBLANK($AT9:$AU9)=1),IF(Data!$B9&lt;&gt;"",Scoring!$J$7)+IF(Data!$C9&lt;&gt;"",Scoring!$J$8)+IF(Data!$D9&lt;&gt;"",Scoring!$J$9)+IF(Data!$E9&lt;&gt;"",Scoring!$J$10)+IF(Data!$F9&lt;&gt;"",Scoring!$J$11)+IF(Data!$G9&lt;&gt;"",Scoring!$J$12)+IF(Data!$H9&lt;&gt;"",Scoring!$J$13)+IF(Data!$I9&lt;&gt;"",Scoring!$J$14)+IF(Data!$J9&lt;&gt;"",Scoring!$J$15)+IF(Data!$K9&lt;&gt;"",Scoring!$J$16)+IF(Data!$L9&lt;&gt;"",Scoring!$J$17)+IF(Data!$M9&lt;&gt;"",Scoring!$J$18)+IF(Data!$N9&lt;&gt;"",Scoring!$J$19)+IF(Data!$O9&lt;&gt;"",Scoring!$J$20)+IF(Data!$P9&lt;&gt;"",Scoring!$J$21)+IF(Data!$Q9&lt;&gt;"",Scoring!$J$22)+IF(Data!$R9&lt;&gt;"",Scoring!$J$23)+IF(Data!$S9&lt;&gt;"",Scoring!$J$24)+IF(Data!$T9&lt;&gt;"",Scoring!$J$25)+IF(Data!$U9&lt;&gt;"",Scoring!$J$26)+IF(Data!$V9&lt;&gt;"",Scoring!$J$27)+IF(Data!$W9&lt;&gt;"",Scoring!$J$28)+IF(Data!$X9&lt;&gt;"",Scoring!$J$29)+IF(Data!$Y9&lt;&gt;"",Scoring!$J$30)+IF(Data!$Z9&lt;&gt;"",Scoring!$J$31)+IF(Data!$AA9&lt;&gt;"",Scoring!$J$32)+IF(Data!$AB9&lt;&gt;"",Scoring!$J$33)+IF(Data!$AC9&lt;&gt;"",Scoring!$J$34)+IF(Data!$AD9&lt;&gt;"",Scoring!$J$35)+IF(Data!$AE9&lt;&gt;"",Scoring!$J$36)+IF(Data!$AF9&lt;&gt;"",Scoring!$J$37)+IF(Data!$AG9&lt;&gt;"",Scoring!$J$38)+IF(Data!$AH9&lt;&gt;"",Scoring!$J$39)+IF(Data!$AI9&lt;&gt;"",Scoring!$J$40)+IF(Data!$AJ9&lt;&gt;"",Scoring!$J$41)+IF(Data!$AK9&lt;&gt;"",Scoring!$J$42)+IF(Data!$AL9&lt;&gt;"",Scoring!$J$43)+IF(Data!$AM9&lt;&gt;"",Scoring!$J$44)+IF(Data!$AN9&lt;&gt;"",Scoring!$J$45)+IF(Data!$AO9&lt;&gt;"",Scoring!$J$46)+IF(Data!$AP9&lt;&gt;"",Scoring!$J$47)+IF(Data!$AQ9&lt;&gt;"",Scoring!$J$48)+IF(Data!$AR9&lt;&gt;"",Scoring!$J$49)+IF(Data!$AS9&lt;&gt;"",Scoring!$J$50)+IF(Data!$AT9&lt;&gt;"",Scoring!$J$51)+IF(Data!$AU9&lt;&gt;"",Scoring!$J$52),"")</calculatedColumnFormula>
    </tableColumn>
    <tableColumn id="75" name="550P" dataDxfId="14" dataCellStyle="Percent">
      <calculatedColumnFormula>IF(BH9&lt;&gt;"",LOOKUP(BH9,Likelihoods!$A$7:$A$107,Likelihoods!H$7:H$107),"")</calculatedColumnFormula>
    </tableColumn>
    <tableColumn id="74" name="125S" dataDxfId="13" dataCellStyle="Percent">
      <calculatedColumnFormula>IF(AND(COUNTBLANK($B9:$O9)=13,COUNTBLANK($P9:$Q9)=1,COUNTBLANK($R9:$U9)=3,COUNTBLANK($V9:$X9)=2,COUNTBLANK($Y9:$AE9)=6,COUNTBLANK($AF9:$AJ9)=4,COUNTBLANK($AK9:AN9)=3,COUNTBLANK($AO9:$AQ9)=2,COUNTBLANK($AR9:$AS9)=1,COUNTBLANK($AT9:$AU9)=1),IF(Data!$B9&lt;&gt;"",Scoring!$K$7)+IF(Data!$C9&lt;&gt;"",Scoring!$K$8)+IF(Data!$D9&lt;&gt;"",Scoring!$K$9)+IF(Data!$E9&lt;&gt;"",Scoring!$K$10)+IF(Data!$F9&lt;&gt;"",Scoring!$K$11)+IF(Data!$G9&lt;&gt;"",Scoring!$K$12)+IF(Data!$H9&lt;&gt;"",Scoring!$K$13)+IF(Data!$I9&lt;&gt;"",Scoring!$K$14)+IF(Data!$J9&lt;&gt;"",Scoring!$K$15)+IF(Data!$K9&lt;&gt;"",Scoring!$K$16)+IF(Data!$L9&lt;&gt;"",Scoring!$K$17)+IF(Data!$M9&lt;&gt;"",Scoring!$K$18)+IF(Data!$N9&lt;&gt;"",Scoring!$K$19)+IF(Data!$O9&lt;&gt;"",Scoring!$K$20)+IF(Data!$P9&lt;&gt;"",Scoring!$K$21)+IF(Data!$Q9&lt;&gt;"",Scoring!$K$22)+IF(Data!$R9&lt;&gt;"",Scoring!$K$23)+IF(Data!$S9&lt;&gt;"",Scoring!$K$24)+IF(Data!$T9&lt;&gt;"",Scoring!$K$25)+IF(Data!$U9&lt;&gt;"",Scoring!$K$26)+IF(Data!$V9&lt;&gt;"",Scoring!$K$27)+IF(Data!$W9&lt;&gt;"",Scoring!$K$28)+IF(Data!$X9&lt;&gt;"",Scoring!$K$29)+IF(Data!$Y9&lt;&gt;"",Scoring!$K$30)+IF(Data!$Z9&lt;&gt;"",Scoring!$K$31)+IF(Data!$AA9&lt;&gt;"",Scoring!$K$32)+IF(Data!$AB9&lt;&gt;"",Scoring!$K$33)+IF(Data!$AC9&lt;&gt;"",Scoring!$K$34)+IF(Data!$AD9&lt;&gt;"",Scoring!$K$35)+IF(Data!$AE9&lt;&gt;"",Scoring!$K$36)+IF(Data!$AF9&lt;&gt;"",Scoring!$K$37)+IF(Data!$AG9&lt;&gt;"",Scoring!$K$38)+IF(Data!$AH9&lt;&gt;"",Scoring!$K$39)+IF(Data!$AI9&lt;&gt;"",Scoring!$K$40)+IF(Data!$AJ9&lt;&gt;"",Scoring!$K$41)+IF(Data!$AK9&lt;&gt;"",Scoring!$K$42)+IF(Data!$AL9&lt;&gt;"",Scoring!$K$43)+IF(Data!$AM9&lt;&gt;"",Scoring!$K$44)+IF(Data!$AN9&lt;&gt;"",Scoring!$K$45)+IF(Data!$AO9&lt;&gt;"",Scoring!$K$46)+IF(Data!$AP9&lt;&gt;"",Scoring!$K$47)+IF(Data!$AQ9&lt;&gt;"",Scoring!$K$48)+IF(Data!$AR9&lt;&gt;"",Scoring!$K$49)+IF(Data!$AS9&lt;&gt;"",Scoring!$K$50)+IF(Data!$AT9&lt;&gt;"",Scoring!$K$51)+IF(Data!$AU9&lt;&gt;"",Scoring!$K$52),"")</calculatedColumnFormula>
    </tableColumn>
    <tableColumn id="73" name="125P" dataDxfId="12" dataCellStyle="Percent">
      <calculatedColumnFormula>IF(BJ9&lt;&gt;"",LOOKUP(BJ9,Likelihoods!$A$7:$A$107,Likelihoods!I$7:I$107),"")</calculatedColumnFormula>
    </tableColumn>
    <tableColumn id="72" name="250S" dataDxfId="11" dataCellStyle="Percent">
      <calculatedColumnFormula>IF(AND(COUNTBLANK($B9:$O9)=13,COUNTBLANK($P9:$Q9)=1,COUNTBLANK($R9:$U9)=3,COUNTBLANK($V9:$X9)=2,COUNTBLANK($Y9:$AE9)=6,COUNTBLANK($AF9:$AJ9)=4,COUNTBLANK($AK9:AN9)=3,COUNTBLANK($AO9:$AQ9)=2,COUNTBLANK($AR9:$AS9)=1,COUNTBLANK($AT9:$AU9)=1),IF(Data!$B9&lt;&gt;"",Scoring!$L$7)+IF(Data!$C9&lt;&gt;"",Scoring!$L$8)+IF(Data!$D9&lt;&gt;"",Scoring!$L$9)+IF(Data!$E9&lt;&gt;"",Scoring!$L$10)+IF(Data!$F9&lt;&gt;"",Scoring!$L$11)+IF(Data!$G9&lt;&gt;"",Scoring!$L$12)+IF(Data!$H9&lt;&gt;"",Scoring!$L$13)+IF(Data!$I9&lt;&gt;"",Scoring!$L$14)+IF(Data!$J9&lt;&gt;"",Scoring!$L$15)+IF(Data!$K9&lt;&gt;"",Scoring!$L$16)+IF(Data!$L9&lt;&gt;"",Scoring!$L$17)+IF(Data!$M9&lt;&gt;"",Scoring!$L$18)+IF(Data!$N9&lt;&gt;"",Scoring!$L$19)+IF(Data!$O9&lt;&gt;"",Scoring!$L$20)+IF(Data!$P9&lt;&gt;"",Scoring!$L$21)+IF(Data!$Q9&lt;&gt;"",Scoring!$L$22)+IF(Data!$R9&lt;&gt;"",Scoring!$L$23)+IF(Data!$S9&lt;&gt;"",Scoring!$L$24)+IF(Data!$T9&lt;&gt;"",Scoring!$L$25)+IF(Data!$U9&lt;&gt;"",Scoring!$L$26)+IF(Data!$V9&lt;&gt;"",Scoring!$L$27)+IF(Data!$W9&lt;&gt;"",Scoring!$L$28)+IF(Data!$X9&lt;&gt;"",Scoring!$L$29)+IF(Data!$Y9&lt;&gt;"",Scoring!$L$30)+IF(Data!$Z9&lt;&gt;"",Scoring!$L$31)+IF(Data!$AA9&lt;&gt;"",Scoring!$L$32)+IF(Data!$AB9&lt;&gt;"",Scoring!$L$33)+IF(Data!$AC9&lt;&gt;"",Scoring!$L$34)+IF(Data!$AD9&lt;&gt;"",Scoring!$L$35)+IF(Data!$AE9&lt;&gt;"",Scoring!$L$36)+IF(Data!$AF9&lt;&gt;"",Scoring!$L$37)+IF(Data!$AG9&lt;&gt;"",Scoring!$L$38)+IF(Data!$AH9&lt;&gt;"",Scoring!$L$39)+IF(Data!$AI9&lt;&gt;"",Scoring!$L$40)+IF(Data!$AJ9&lt;&gt;"",Scoring!$L$41)+IF(Data!$AK9&lt;&gt;"",Scoring!$L$42)+IF(Data!$AL9&lt;&gt;"",Scoring!$L$43)+IF(Data!$AM9&lt;&gt;"",Scoring!$L$44)+IF(Data!$AN9&lt;&gt;"",Scoring!$L$45)+IF(Data!$AO9&lt;&gt;"",Scoring!$L$46)+IF(Data!$AP9&lt;&gt;"",Scoring!$L$47)+IF(Data!$AQ9&lt;&gt;"",Scoring!$L$48)+IF(Data!$AR9&lt;&gt;"",Scoring!$L$49)+IF(Data!$AS9&lt;&gt;"",Scoring!$L$50)+IF(Data!$AT9&lt;&gt;"",Scoring!$L$51)+IF(Data!$AU9&lt;&gt;"",Scoring!$L$52),"")</calculatedColumnFormula>
    </tableColumn>
    <tableColumn id="69" name="250P" dataDxfId="10" dataCellStyle="Percent">
      <calculatedColumnFormula>IF(BL9&lt;&gt;"",LOOKUP(BL9,Likelihoods!$A$7:$A$107,Likelihoods!J$7:J$107),"")</calculatedColumnFormula>
    </tableColumn>
    <tableColumn id="46" name="500S" dataDxfId="9">
      <calculatedColumnFormula>IF(AND(COUNTBLANK($B9:$O9)=13,COUNTBLANK($P9:$Q9)=1,COUNTBLANK($R9:$U9)=3,COUNTBLANK($V9:$X9)=2,COUNTBLANK($Y9:$AE9)=6,COUNTBLANK($AF9:$AJ9)=4,COUNTBLANK($AK9:AN9)=3,COUNTBLANK($AO9:$AQ9)=2,COUNTBLANK($AR9:$AS9)=1,COUNTBLANK($AT9:$AU9)=1),IF(Data!$B9&lt;&gt;"",Scoring!$M$7)+IF(Data!$C9&lt;&gt;"",Scoring!$M$8)+IF(Data!$D9&lt;&gt;"",Scoring!$M$9)+IF(Data!$E9&lt;&gt;"",Scoring!$M$10)+IF(Data!$F9&lt;&gt;"",Scoring!$M$11)+IF(Data!$G9&lt;&gt;"",Scoring!$M$12)+IF(Data!$H9&lt;&gt;"",Scoring!$M$13)+IF(Data!$I9&lt;&gt;"",Scoring!$M$14)+IF(Data!$J9&lt;&gt;"",Scoring!$M$15)+IF(Data!$K9&lt;&gt;"",Scoring!$M$16)+IF(Data!$L9&lt;&gt;"",Scoring!$M$17)+IF(Data!$M9&lt;&gt;"",Scoring!$M$18)+IF(Data!$N9&lt;&gt;"",Scoring!$M$19)+IF(Data!$O9&lt;&gt;"",Scoring!$M$20)+IF(Data!$P9&lt;&gt;"",Scoring!$M$21)+IF(Data!$Q9&lt;&gt;"",Scoring!$M$22)+IF(Data!$R9&lt;&gt;"",Scoring!$M$23)+IF(Data!$S9&lt;&gt;"",Scoring!$M$24)+IF(Data!$T9&lt;&gt;"",Scoring!$M$25)+IF(Data!$U9&lt;&gt;"",Scoring!$M$26)+IF(Data!$V9&lt;&gt;"",Scoring!$M$27)+IF(Data!$W9&lt;&gt;"",Scoring!$M$28)+IF(Data!$X9&lt;&gt;"",Scoring!$M$29)+IF(Data!$Y9&lt;&gt;"",Scoring!$M$30)+IF(Data!$Z9&lt;&gt;"",Scoring!$M$31)+IF(Data!$AA9&lt;&gt;"",Scoring!$M$32)+IF(Data!$AB9&lt;&gt;"",Scoring!$M$33)+IF(Data!$AC9&lt;&gt;"",Scoring!$M$34)+IF(Data!$AD9&lt;&gt;"",Scoring!$M$35)+IF(Data!$AE9&lt;&gt;"",Scoring!$M$36)+IF(Data!$AF9&lt;&gt;"",Scoring!$M$37)+IF(Data!$AG9&lt;&gt;"",Scoring!$M$38)+IF(Data!$AH9&lt;&gt;"",Scoring!$M$39)+IF(Data!$AI9&lt;&gt;"",Scoring!$M$40)+IF(Data!$AJ9&lt;&gt;"",Scoring!$M$41)+IF(Data!$AK9&lt;&gt;"",Scoring!$M$42)+IF(Data!$AL9&lt;&gt;"",Scoring!$M$43)+IF(Data!$AM9&lt;&gt;"",Scoring!$M$44)+IF(Data!$AN9&lt;&gt;"",Scoring!$M$45)+IF(Data!$AO9&lt;&gt;"",Scoring!$M$46)+IF(Data!$AP9&lt;&gt;"",Scoring!$M$47)+IF(Data!$AQ9&lt;&gt;"",Scoring!$M$48)+IF(Data!$AR9&lt;&gt;"",Scoring!$M$49)+IF(Data!$AS9&lt;&gt;"",Scoring!$M$50)+IF(Data!$AT9&lt;&gt;"",Scoring!$M$51)+IF(Data!$AU9&lt;&gt;"",Scoring!$M$52),"")</calculatedColumnFormula>
    </tableColumn>
    <tableColumn id="47" name="500P" dataDxfId="8" dataCellStyle="Percent">
      <calculatedColumnFormula>IF(BN9&lt;&gt;"",LOOKUP(BN9,Likelihoods!$A$7:$A$107,Likelihoods!K$7:K$107),"")</calculatedColumnFormula>
    </tableColumn>
    <tableColumn id="48" name="20S" dataDxfId="7">
      <calculatedColumnFormula>IF(AND(COUNTBLANK($B9:$O9)=13,COUNTBLANK($P9:$Q9)=1,COUNTBLANK($R9:$U9)=3,COUNTBLANK($V9:$X9)=2,COUNTBLANK($Y9:$AE9)=6,COUNTBLANK($AF9:$AJ9)=4,COUNTBLANK($AK9:AN9)=3,COUNTBLANK($AO9:$AQ9)=2,COUNTBLANK($AR9:$AS9)=1,COUNTBLANK($AT9:$AU9)=1),IF(Data!$B9&lt;&gt;"",Scoring!$N$7)+IF(Data!$C9&lt;&gt;"",Scoring!$N$8)+IF(Data!$D9&lt;&gt;"",Scoring!$N$9)+IF(Data!$E9&lt;&gt;"",Scoring!$N$10)+IF(Data!$F9&lt;&gt;"",Scoring!$N$11)+IF(Data!$G9&lt;&gt;"",Scoring!$N$12)+IF(Data!$H9&lt;&gt;"",Scoring!$N$13)+IF(Data!$I9&lt;&gt;"",Scoring!$N$14)+IF(Data!$J9&lt;&gt;"",Scoring!$N$15)+IF(Data!$K9&lt;&gt;"",Scoring!$N$16)+IF(Data!$L9&lt;&gt;"",Scoring!$N$17)+IF(Data!$M9&lt;&gt;"",Scoring!$N$18)+IF(Data!$N9&lt;&gt;"",Scoring!$N$19)+IF(Data!$O9&lt;&gt;"",Scoring!$N$20)+IF(Data!$P9&lt;&gt;"",Scoring!$N$21)+IF(Data!$Q9&lt;&gt;"",Scoring!$N$22)+IF(Data!$R9&lt;&gt;"",Scoring!$N$23)+IF(Data!$S9&lt;&gt;"",Scoring!$N$24)+IF(Data!$T9&lt;&gt;"",Scoring!$N$25)+IF(Data!$U9&lt;&gt;"",Scoring!$N$26)+IF(Data!$V9&lt;&gt;"",Scoring!$N$27)+IF(Data!$W9&lt;&gt;"",Scoring!$N$28)+IF(Data!$X9&lt;&gt;"",Scoring!$N$29)+IF(Data!$Y9&lt;&gt;"",Scoring!$N$30)+IF(Data!$Z9&lt;&gt;"",Scoring!$N$31)+IF(Data!$AA9&lt;&gt;"",Scoring!$N$32)+IF(Data!$AB9&lt;&gt;"",Scoring!$N$33)+IF(Data!$AC9&lt;&gt;"",Scoring!$N$34)+IF(Data!$AD9&lt;&gt;"",Scoring!$N$35)+IF(Data!$AE9&lt;&gt;"",Scoring!$N$36)+IF(Data!$AF9&lt;&gt;"",Scoring!$N$37)+IF(Data!$AG9&lt;&gt;"",Scoring!$N$38)+IF(Data!$AH9&lt;&gt;"",Scoring!$N$39)+IF(Data!$AI9&lt;&gt;"",Scoring!$N$40)+IF(Data!$AJ9&lt;&gt;"",Scoring!$N$41)+IF(Data!$AK9&lt;&gt;"",Scoring!$N$42)+IF(Data!$AL9&lt;&gt;"",Scoring!$N$43)+IF(Data!$AM9&lt;&gt;"",Scoring!$N$44)+IF(Data!$AN9&lt;&gt;"",Scoring!$N$45)+IF(Data!$AO9&lt;&gt;"",Scoring!$N$46)+IF(Data!$AP9&lt;&gt;"",Scoring!$N$47)+IF(Data!$AQ9&lt;&gt;"",Scoring!$N$48)+IF(Data!$AR9&lt;&gt;"",Scoring!$N$49)+IF(Data!$AS9&lt;&gt;"",Scoring!$N$50)+IF(Data!$AT9&lt;&gt;"",Scoring!$N$51)+IF(Data!$AU9&lt;&gt;"",Scoring!$N$52),"")</calculatedColumnFormula>
    </tableColumn>
    <tableColumn id="49" name="20P" dataDxfId="6" dataCellStyle="Percent">
      <calculatedColumnFormula>IF(BP9&lt;&gt;"",LOOKUP(BP9,Likelihoods!$A$7:$A$107,Likelihoods!L$7:L$107),"")</calculatedColumnFormula>
    </tableColumn>
    <tableColumn id="36" name="40S" dataDxfId="5" dataCellStyle="Percent">
      <calculatedColumnFormula>IF(AND(COUNTBLANK($B9:$O9)=13,COUNTBLANK($P9:$Q9)=1,COUNTBLANK($R9:$U9)=3,COUNTBLANK($V9:$X9)=2,COUNTBLANK($Y9:$AE9)=6,COUNTBLANK($AF9:$AJ9)=4,COUNTBLANK($AK9:AN9)=3,COUNTBLANK($AO9:$AQ9)=2,COUNTBLANK($AR9:$AS9)=1,COUNTBLANK($AT9:$AU9)=1),IF(Data!$B9&lt;&gt;"",Scoring!$O$7)+IF(Data!$C9&lt;&gt;"",Scoring!$O$8)+IF(Data!$D9&lt;&gt;"",Scoring!$O$9)+IF(Data!$E9&lt;&gt;"",Scoring!$O$10)+IF(Data!$F9&lt;&gt;"",Scoring!$O$11)+IF(Data!$G9&lt;&gt;"",Scoring!$O$12)+IF(Data!$H9&lt;&gt;"",Scoring!$O$13)+IF(Data!$I9&lt;&gt;"",Scoring!$O$14)+IF(Data!$J9&lt;&gt;"",Scoring!$O$15)+IF(Data!$K9&lt;&gt;"",Scoring!$O$16)+IF(Data!$L9&lt;&gt;"",Scoring!$O$17)+IF(Data!$M9&lt;&gt;"",Scoring!$O$18)+IF(Data!$N9&lt;&gt;"",Scoring!$O$19)+IF(Data!$O9&lt;&gt;"",Scoring!$O$20)+IF(Data!$P9&lt;&gt;"",Scoring!$O$21)+IF(Data!$Q9&lt;&gt;"",Scoring!$O$22)+IF(Data!$R9&lt;&gt;"",Scoring!$O$23)+IF(Data!$S9&lt;&gt;"",Scoring!$O$24)+IF(Data!$T9&lt;&gt;"",Scoring!$O$25)+IF(Data!$U9&lt;&gt;"",Scoring!$O$26)+IF(Data!$V9&lt;&gt;"",Scoring!$O$27)+IF(Data!$W9&lt;&gt;"",Scoring!$O$28)+IF(Data!$X9&lt;&gt;"",Scoring!$O$29)+IF(Data!$Y9&lt;&gt;"",Scoring!$O$30)+IF(Data!$Z9&lt;&gt;"",Scoring!$O$31)+IF(Data!$AA9&lt;&gt;"",Scoring!$O$32)+IF(Data!$AB9&lt;&gt;"",Scoring!$O$33)+IF(Data!$AC9&lt;&gt;"",Scoring!$O$34)+IF(Data!$AD9&lt;&gt;"",Scoring!$O$35)+IF(Data!$AE9&lt;&gt;"",Scoring!$O$36)+IF(Data!$AF9&lt;&gt;"",Scoring!$O$37)+IF(Data!$AG9&lt;&gt;"",Scoring!$O$38)+IF(Data!$AH9&lt;&gt;"",Scoring!$O$39)+IF(Data!$AI9&lt;&gt;"",Scoring!$O$40)+IF(Data!$AJ9&lt;&gt;"",Scoring!$O$41)+IF(Data!$AK9&lt;&gt;"",Scoring!$O$42)+IF(Data!$AL9&lt;&gt;"",Scoring!$O$43)+IF(Data!$AM9&lt;&gt;"",Scoring!$O$44)+IF(Data!$AN9&lt;&gt;"",Scoring!$O$45)+IF(Data!$AO9&lt;&gt;"",Scoring!$O$46)+IF(Data!$AP9&lt;&gt;"",Scoring!$O$47)+IF(Data!$AQ9&lt;&gt;"",Scoring!$O$48)+IF(Data!$AR9&lt;&gt;"",Scoring!$O$49)+IF(Data!$AS9&lt;&gt;"",Scoring!$O$50)+IF(Data!$AT9&lt;&gt;"",Scoring!$O$51)+IF(Data!$AU9&lt;&gt;"",Scoring!$O$52),"")</calculatedColumnFormula>
    </tableColumn>
    <tableColumn id="37" name="40P" dataDxfId="4" dataCellStyle="Percent">
      <calculatedColumnFormula>IF(BR9&lt;&gt;"",LOOKUP(BR9,Likelihoods!$A$7:$A$107,Likelihoods!M$7:M$107),"")</calculatedColumnFormula>
    </tableColumn>
    <tableColumn id="38" name="60S" dataDxfId="3" dataCellStyle="Percent">
      <calculatedColumnFormula>IF(AND(COUNTBLANK($B9:$O9)=13,COUNTBLANK($P9:$Q9)=1,COUNTBLANK($R9:$U9)=3,COUNTBLANK($V9:$X9)=2,COUNTBLANK($Y9:$AE9)=6,COUNTBLANK($AF9:$AJ9)=4,COUNTBLANK($AK9:AN9)=3,COUNTBLANK($AO9:$AQ9)=2,COUNTBLANK($AR9:$AS9)=1,COUNTBLANK($AT9:$AU9)=1),IF(Data!$B9&lt;&gt;"",Scoring!$P$7)+IF(Data!$C9&lt;&gt;"",Scoring!$P$8)+IF(Data!$D9&lt;&gt;"",Scoring!$P$9)+IF(Data!$E9&lt;&gt;"",Scoring!$P$10)+IF(Data!$F9&lt;&gt;"",Scoring!$P$11)+IF(Data!$G9&lt;&gt;"",Scoring!$P$12)+IF(Data!$H9&lt;&gt;"",Scoring!$P$13)+IF(Data!$I9&lt;&gt;"",Scoring!$P$14)+IF(Data!$J9&lt;&gt;"",Scoring!$P$15)+IF(Data!$K9&lt;&gt;"",Scoring!$P$16)+IF(Data!$L9&lt;&gt;"",Scoring!$P$17)+IF(Data!$M9&lt;&gt;"",Scoring!$P$18)+IF(Data!$N9&lt;&gt;"",Scoring!$P$19)+IF(Data!$O9&lt;&gt;"",Scoring!$P$20)+IF(Data!$P9&lt;&gt;"",Scoring!$P$21)+IF(Data!$Q9&lt;&gt;"",Scoring!$P$22)+IF(Data!$R9&lt;&gt;"",Scoring!$P$23)+IF(Data!$S9&lt;&gt;"",Scoring!$P$24)+IF(Data!$T9&lt;&gt;"",Scoring!$P$25)+IF(Data!$U9&lt;&gt;"",Scoring!$P$26)+IF(Data!$V9&lt;&gt;"",Scoring!$P$27)+IF(Data!$W9&lt;&gt;"",Scoring!$P$28)+IF(Data!$X9&lt;&gt;"",Scoring!$P$29)+IF(Data!$Y9&lt;&gt;"",Scoring!$P$30)+IF(Data!$Z9&lt;&gt;"",Scoring!$P$31)+IF(Data!$AA9&lt;&gt;"",Scoring!$P$32)+IF(Data!$AB9&lt;&gt;"",Scoring!$P$33)+IF(Data!$AC9&lt;&gt;"",Scoring!$P$34)+IF(Data!$AD9&lt;&gt;"",Scoring!$P$35)+IF(Data!$AE9&lt;&gt;"",Scoring!$P$36)+IF(Data!$AF9&lt;&gt;"",Scoring!$P$37)+IF(Data!$AG9&lt;&gt;"",Scoring!$P$38)+IF(Data!$AH9&lt;&gt;"",Scoring!$P$39)+IF(Data!$AI9&lt;&gt;"",Scoring!$P$40)+IF(Data!$AJ9&lt;&gt;"",Scoring!$P$41)+IF(Data!$AK9&lt;&gt;"",Scoring!$P$42)+IF(Data!$AL9&lt;&gt;"",Scoring!$P$43)+IF(Data!$AM9&lt;&gt;"",Scoring!$P$44)+IF(Data!$AN9&lt;&gt;"",Scoring!$P$45)+IF(Data!$AO9&lt;&gt;"",Scoring!$P$46)+IF(Data!$AP9&lt;&gt;"",Scoring!$P$47)+IF(Data!$AQ9&lt;&gt;"",Scoring!$P$48)+IF(Data!$AR9&lt;&gt;"",Scoring!$P$49)+IF(Data!$AS9&lt;&gt;"",Scoring!$P$50)+IF(Data!$AT9&lt;&gt;"",Scoring!$P$51)+IF(Data!$AU9&lt;&gt;"",Scoring!$P$52),"")</calculatedColumnFormula>
    </tableColumn>
    <tableColumn id="39" name="60P" dataDxfId="2" dataCellStyle="Percent">
      <calculatedColumnFormula>IF(BT9&lt;&gt;"",LOOKUP(BT9,Likelihoods!$A$7:$A$107,Likelihoods!N$7:N$107),"")</calculatedColumnFormula>
    </tableColumn>
    <tableColumn id="40" name="80S" dataDxfId="1" dataCellStyle="Percent">
      <calculatedColumnFormula>IF(AND(COUNTBLANK($B9:$O9)=13,COUNTBLANK($P9:$Q9)=1,COUNTBLANK($R9:$U9)=3,COUNTBLANK($V9:$X9)=2,COUNTBLANK($Y9:$AE9)=6,COUNTBLANK($AF9:$AJ9)=4,COUNTBLANK($AK9:AN9)=3,COUNTBLANK($AO9:$AQ9)=2,COUNTBLANK($AR9:$AS9)=1,COUNTBLANK($AT9:$AU9)=1),IF(Data!$B9&lt;&gt;"",Scoring!$Q$7)+IF(Data!$C9&lt;&gt;"",Scoring!$Q$8)+IF(Data!$D9&lt;&gt;"",Scoring!$Q$9)+IF(Data!$E9&lt;&gt;"",Scoring!$Q$10)+IF(Data!$F9&lt;&gt;"",Scoring!$Q$11)+IF(Data!$G9&lt;&gt;"",Scoring!$Q$12)+IF(Data!$H9&lt;&gt;"",Scoring!$Q$13)+IF(Data!$I9&lt;&gt;"",Scoring!$Q$14)+IF(Data!$J9&lt;&gt;"",Scoring!$Q$15)+IF(Data!$K9&lt;&gt;"",Scoring!$Q$16)+IF(Data!$L9&lt;&gt;"",Scoring!$Q$17)+IF(Data!$M9&lt;&gt;"",Scoring!$Q$18)+IF(Data!$N9&lt;&gt;"",Scoring!$Q$19)+IF(Data!$O9&lt;&gt;"",Scoring!$Q$20)+IF(Data!$P9&lt;&gt;"",Scoring!$Q$21)+IF(Data!$Q9&lt;&gt;"",Scoring!$Q$22)+IF(Data!$R9&lt;&gt;"",Scoring!$Q$23)+IF(Data!$S9&lt;&gt;"",Scoring!$Q$24)+IF(Data!$T9&lt;&gt;"",Scoring!$Q$25)+IF(Data!$U9&lt;&gt;"",Scoring!$Q$26)+IF(Data!$V9&lt;&gt;"",Scoring!$Q$27)+IF(Data!$W9&lt;&gt;"",Scoring!$Q$28)+IF(Data!$X9&lt;&gt;"",Scoring!$Q$29)+IF(Data!$Y9&lt;&gt;"",Scoring!$Q$30)+IF(Data!$Z9&lt;&gt;"",Scoring!$Q$31)+IF(Data!$AA9&lt;&gt;"",Scoring!$Q$32)+IF(Data!$AB9&lt;&gt;"",Scoring!$Q$33)+IF(Data!$AC9&lt;&gt;"",Scoring!$Q$34)+IF(Data!$AD9&lt;&gt;"",Scoring!$Q$35)+IF(Data!$AE9&lt;&gt;"",Scoring!$Q$36)+IF(Data!$AF9&lt;&gt;"",Scoring!$Q$37)+IF(Data!$AG9&lt;&gt;"",Scoring!$Q$38)+IF(Data!$AH9&lt;&gt;"",Scoring!$Q$39)+IF(Data!$AI9&lt;&gt;"",Scoring!$Q$40)+IF(Data!$AJ9&lt;&gt;"",Scoring!$Q$41)+IF(Data!$AK9&lt;&gt;"",Scoring!$Q$42)+IF(Data!$AL9&lt;&gt;"",Scoring!$Q$43)+IF(Data!$AM9&lt;&gt;"",Scoring!$Q$44)+IF(Data!$AN9&lt;&gt;"",Scoring!$Q$45)+IF(Data!$AO9&lt;&gt;"",Scoring!$Q$46)+IF(Data!$AP9&lt;&gt;"",Scoring!$Q$47)+IF(Data!$AQ9&lt;&gt;"",Scoring!$Q$48)+IF(Data!$AR9&lt;&gt;"",Scoring!$Q$49)+IF(Data!$AS9&lt;&gt;"",Scoring!$Q$50)+IF(Data!$AT9&lt;&gt;"",Scoring!$Q$51)+IF(Data!$AU9&lt;&gt;"",Scoring!$Q$52),"")</calculatedColumnFormula>
    </tableColumn>
    <tableColumn id="41" name="80P" dataDxfId="0" dataCellStyle="Percent">
      <calculatedColumnFormula>IF(BV9&lt;&gt;"",LOOKUP(BV9,Likelihoods!$A$7:$A$107,Likelihoods!O$7:O$107),"")</calculatedColumnFormula>
    </tableColumn>
  </tableColumns>
  <tableStyleInfo name="PPI Table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povertyindex.org/c&#244;te-d&#8217;ivoire"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4.bin"/><Relationship Id="rId1" Type="http://schemas.openxmlformats.org/officeDocument/2006/relationships/hyperlink" Target="http://www.povertyindex.org/c&#244;te-d&#8217;ivoire"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hyperlink" Target="http://www.povertyindex.org/c&#244;te-d&#8217;ivoire"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www.povertyindex.org/c&#244;te-d&#8217;ivoire"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povertyindex.org/c&#244;te-d&#8217;ivoire"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povertyindex.org/c&#244;te-d&#8217;ivoire"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povertyindex.org/c&#244;te-d&#8217;ivoi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J21"/>
  <sheetViews>
    <sheetView tabSelected="1" workbookViewId="0">
      <selection activeCell="B8" sqref="B8"/>
    </sheetView>
  </sheetViews>
  <sheetFormatPr defaultColWidth="9.140625" defaultRowHeight="14.25"/>
  <cols>
    <col min="1" max="1" width="16.28515625" style="3" customWidth="1"/>
    <col min="2" max="2" width="125.85546875" style="3" customWidth="1"/>
    <col min="3" max="16384" width="9.140625" style="3"/>
  </cols>
  <sheetData>
    <row r="1" spans="1:36" ht="15" customHeight="1">
      <c r="A1" s="369" t="s">
        <v>73</v>
      </c>
      <c r="B1" s="369"/>
    </row>
    <row r="2" spans="1:36" ht="15">
      <c r="A2" s="374" t="s">
        <v>132</v>
      </c>
      <c r="B2" s="374"/>
    </row>
    <row r="3" spans="1:36" ht="29.25" customHeight="1">
      <c r="A3" s="374" t="s">
        <v>164</v>
      </c>
      <c r="B3" s="374"/>
    </row>
    <row r="4" spans="1:36" ht="14.25" customHeight="1">
      <c r="A4" s="375" t="s">
        <v>74</v>
      </c>
      <c r="B4" s="375"/>
    </row>
    <row r="5" spans="1:36">
      <c r="A5" s="29"/>
      <c r="B5" s="30"/>
    </row>
    <row r="6" spans="1:36" ht="15">
      <c r="A6" s="370" t="s">
        <v>107</v>
      </c>
      <c r="B6" s="370"/>
    </row>
    <row r="7" spans="1:36" s="21" customFormat="1" ht="18" customHeight="1">
      <c r="A7" s="31" t="s">
        <v>98</v>
      </c>
      <c r="B7" s="32" t="s">
        <v>113</v>
      </c>
    </row>
    <row r="8" spans="1:36" s="21" customFormat="1" ht="18" customHeight="1">
      <c r="A8" s="31" t="s">
        <v>99</v>
      </c>
      <c r="B8" s="32" t="s">
        <v>114</v>
      </c>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row>
    <row r="9" spans="1:36" s="21" customFormat="1" ht="18" customHeight="1">
      <c r="A9" s="39" t="s">
        <v>100</v>
      </c>
      <c r="B9" s="40" t="s">
        <v>115</v>
      </c>
    </row>
    <row r="10" spans="1:36" s="21" customFormat="1" ht="18" customHeight="1">
      <c r="A10" s="33" t="s">
        <v>101</v>
      </c>
      <c r="B10" s="34" t="s">
        <v>116</v>
      </c>
    </row>
    <row r="11" spans="1:36" s="21" customFormat="1" ht="18" customHeight="1">
      <c r="A11" s="33" t="s">
        <v>102</v>
      </c>
      <c r="B11" s="34" t="s">
        <v>117</v>
      </c>
    </row>
    <row r="12" spans="1:36" s="21" customFormat="1" ht="18" customHeight="1">
      <c r="A12" s="33" t="s">
        <v>103</v>
      </c>
      <c r="B12" s="34" t="s">
        <v>119</v>
      </c>
    </row>
    <row r="13" spans="1:36" s="21" customFormat="1" ht="18" customHeight="1">
      <c r="A13" s="35" t="s">
        <v>104</v>
      </c>
      <c r="B13" s="36" t="s">
        <v>118</v>
      </c>
    </row>
    <row r="14" spans="1:36" s="21" customFormat="1" ht="18" customHeight="1">
      <c r="A14" s="35" t="s">
        <v>105</v>
      </c>
      <c r="B14" s="37" t="s">
        <v>106</v>
      </c>
    </row>
    <row r="15" spans="1:36">
      <c r="A15" s="29"/>
      <c r="B15" s="38"/>
    </row>
    <row r="16" spans="1:36" ht="15">
      <c r="A16" s="371" t="s">
        <v>108</v>
      </c>
      <c r="B16" s="371"/>
    </row>
    <row r="17" spans="1:2" ht="15" customHeight="1">
      <c r="A17" s="372" t="s">
        <v>109</v>
      </c>
      <c r="B17" s="372"/>
    </row>
    <row r="18" spans="1:2" ht="15" customHeight="1">
      <c r="A18" s="373" t="s">
        <v>110</v>
      </c>
      <c r="B18" s="373"/>
    </row>
    <row r="19" spans="1:2">
      <c r="B19" s="5"/>
    </row>
    <row r="20" spans="1:2">
      <c r="B20" s="5"/>
    </row>
    <row r="21" spans="1:2">
      <c r="B21" s="8"/>
    </row>
  </sheetData>
  <sheetProtection selectLockedCells="1" selectUnlockedCells="1"/>
  <mergeCells count="8">
    <mergeCell ref="A1:B1"/>
    <mergeCell ref="A6:B6"/>
    <mergeCell ref="A16:B16"/>
    <mergeCell ref="A17:B17"/>
    <mergeCell ref="A18:B18"/>
    <mergeCell ref="A2:B2"/>
    <mergeCell ref="A3:B3"/>
    <mergeCell ref="A4:B4"/>
  </mergeCells>
  <pageMargins left="0.7" right="0.7" top="0.75" bottom="0.75" header="0.3" footer="0.3"/>
  <pageSetup orientation="portrait" r:id="rId1"/>
  <rowBreaks count="1" manualBreakCount="1">
    <brk id="25"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pageSetUpPr fitToPage="1"/>
  </sheetPr>
  <dimension ref="A1:AT50"/>
  <sheetViews>
    <sheetView topLeftCell="B1" workbookViewId="0">
      <selection activeCell="D14" sqref="D14"/>
    </sheetView>
  </sheetViews>
  <sheetFormatPr defaultColWidth="9.140625" defaultRowHeight="14.25"/>
  <cols>
    <col min="1" max="1" width="3.7109375" style="3" bestFit="1" customWidth="1"/>
    <col min="2" max="2" width="93.28515625" style="3" customWidth="1"/>
    <col min="3" max="3" width="5" style="3" customWidth="1"/>
    <col min="4" max="4" width="84.7109375" style="3" customWidth="1"/>
    <col min="5" max="16384" width="9.140625" style="3"/>
  </cols>
  <sheetData>
    <row r="1" spans="1:46" ht="17.25">
      <c r="A1" s="380" t="s">
        <v>165</v>
      </c>
      <c r="B1" s="380"/>
      <c r="C1" s="380"/>
      <c r="D1" s="380"/>
    </row>
    <row r="2" spans="1:46" ht="15">
      <c r="A2" s="42"/>
      <c r="B2" s="43" t="s">
        <v>12</v>
      </c>
      <c r="C2" s="42"/>
      <c r="D2" s="43" t="s">
        <v>9</v>
      </c>
    </row>
    <row r="3" spans="1:46" ht="15" customHeight="1">
      <c r="A3" s="381">
        <v>1</v>
      </c>
      <c r="B3" s="378" t="s">
        <v>168</v>
      </c>
      <c r="C3" s="193" t="s">
        <v>14</v>
      </c>
      <c r="D3" s="194" t="s">
        <v>210</v>
      </c>
    </row>
    <row r="4" spans="1:46" ht="15" customHeight="1">
      <c r="A4" s="381"/>
      <c r="B4" s="378"/>
      <c r="C4" s="195" t="s">
        <v>15</v>
      </c>
      <c r="D4" s="196" t="s">
        <v>211</v>
      </c>
    </row>
    <row r="5" spans="1:46" ht="14.25" customHeight="1">
      <c r="A5" s="381"/>
      <c r="B5" s="378"/>
      <c r="C5" s="195" t="s">
        <v>16</v>
      </c>
      <c r="D5" s="196" t="s">
        <v>169</v>
      </c>
    </row>
    <row r="6" spans="1:46" ht="14.25" customHeight="1">
      <c r="A6" s="381"/>
      <c r="B6" s="378"/>
      <c r="C6" s="195" t="s">
        <v>17</v>
      </c>
      <c r="D6" s="196" t="s">
        <v>226</v>
      </c>
    </row>
    <row r="7" spans="1:46" ht="14.25" customHeight="1">
      <c r="A7" s="381"/>
      <c r="B7" s="378"/>
      <c r="C7" s="195" t="s">
        <v>18</v>
      </c>
      <c r="D7" s="196" t="s">
        <v>227</v>
      </c>
    </row>
    <row r="8" spans="1:46" ht="15" customHeight="1">
      <c r="A8" s="381"/>
      <c r="B8" s="378"/>
      <c r="C8" s="195" t="s">
        <v>19</v>
      </c>
      <c r="D8" s="196" t="s">
        <v>170</v>
      </c>
      <c r="I8" s="25"/>
      <c r="J8" s="25"/>
      <c r="K8" s="25"/>
      <c r="L8" s="25"/>
      <c r="M8" s="25"/>
      <c r="N8" s="25"/>
      <c r="O8" s="26"/>
      <c r="P8" s="26"/>
      <c r="Q8" s="26"/>
      <c r="R8" s="26"/>
      <c r="S8" s="26"/>
      <c r="T8" s="26"/>
      <c r="U8" s="26"/>
      <c r="V8" s="23"/>
      <c r="W8" s="27"/>
      <c r="X8" s="27"/>
      <c r="Y8" s="26"/>
      <c r="Z8" s="25"/>
      <c r="AA8" s="25"/>
      <c r="AB8" s="23"/>
      <c r="AC8" s="23"/>
      <c r="AD8" s="23"/>
      <c r="AE8" s="23"/>
      <c r="AF8" s="23"/>
      <c r="AG8" s="23"/>
      <c r="AH8" s="23"/>
      <c r="AI8" s="23"/>
      <c r="AJ8" s="23"/>
      <c r="AK8" s="23"/>
      <c r="AL8" s="23"/>
      <c r="AM8" s="23"/>
      <c r="AN8" s="24"/>
      <c r="AO8" s="24"/>
      <c r="AP8" s="24"/>
      <c r="AQ8" s="23"/>
      <c r="AR8" s="24"/>
      <c r="AS8" s="23"/>
      <c r="AT8" s="23"/>
    </row>
    <row r="9" spans="1:46" ht="14.25" customHeight="1">
      <c r="A9" s="381"/>
      <c r="B9" s="378"/>
      <c r="C9" s="195" t="s">
        <v>20</v>
      </c>
      <c r="D9" s="196" t="s">
        <v>171</v>
      </c>
    </row>
    <row r="10" spans="1:46" ht="14.25" customHeight="1">
      <c r="A10" s="381"/>
      <c r="B10" s="378"/>
      <c r="C10" s="195" t="s">
        <v>21</v>
      </c>
      <c r="D10" s="196" t="s">
        <v>172</v>
      </c>
    </row>
    <row r="11" spans="1:46" ht="14.25" customHeight="1">
      <c r="A11" s="381"/>
      <c r="B11" s="378"/>
      <c r="C11" s="195" t="s">
        <v>22</v>
      </c>
      <c r="D11" s="196" t="s">
        <v>173</v>
      </c>
    </row>
    <row r="12" spans="1:46" ht="14.25" customHeight="1">
      <c r="A12" s="381"/>
      <c r="B12" s="378"/>
      <c r="C12" s="195" t="s">
        <v>23</v>
      </c>
      <c r="D12" s="196" t="s">
        <v>228</v>
      </c>
    </row>
    <row r="13" spans="1:46" ht="15" customHeight="1">
      <c r="A13" s="381"/>
      <c r="B13" s="378"/>
      <c r="C13" s="195" t="s">
        <v>150</v>
      </c>
      <c r="D13" s="196" t="s">
        <v>174</v>
      </c>
    </row>
    <row r="14" spans="1:46" ht="14.25" customHeight="1">
      <c r="A14" s="381"/>
      <c r="B14" s="378"/>
      <c r="C14" s="195" t="s">
        <v>151</v>
      </c>
      <c r="D14" s="196" t="s">
        <v>225</v>
      </c>
    </row>
    <row r="15" spans="1:46" ht="14.25" customHeight="1">
      <c r="A15" s="381"/>
      <c r="B15" s="378"/>
      <c r="C15" s="195" t="s">
        <v>152</v>
      </c>
      <c r="D15" s="196" t="s">
        <v>175</v>
      </c>
    </row>
    <row r="16" spans="1:46" ht="14.25" customHeight="1">
      <c r="A16" s="381"/>
      <c r="B16" s="378"/>
      <c r="C16" s="197" t="s">
        <v>153</v>
      </c>
      <c r="D16" s="198" t="s">
        <v>176</v>
      </c>
    </row>
    <row r="17" spans="1:15" ht="14.25" customHeight="1">
      <c r="A17" s="382">
        <v>2</v>
      </c>
      <c r="B17" s="376" t="s">
        <v>177</v>
      </c>
      <c r="C17" s="199" t="s">
        <v>14</v>
      </c>
      <c r="D17" s="200" t="s">
        <v>212</v>
      </c>
    </row>
    <row r="18" spans="1:15">
      <c r="A18" s="382"/>
      <c r="B18" s="376"/>
      <c r="C18" s="201" t="s">
        <v>15</v>
      </c>
      <c r="D18" s="202" t="s">
        <v>213</v>
      </c>
    </row>
    <row r="19" spans="1:15" ht="14.25" customHeight="1">
      <c r="A19" s="381">
        <v>3</v>
      </c>
      <c r="B19" s="378" t="s">
        <v>178</v>
      </c>
      <c r="C19" s="193" t="s">
        <v>14</v>
      </c>
      <c r="D19" s="194" t="s">
        <v>216</v>
      </c>
    </row>
    <row r="20" spans="1:15">
      <c r="A20" s="381"/>
      <c r="B20" s="378"/>
      <c r="C20" s="195" t="s">
        <v>15</v>
      </c>
      <c r="D20" s="196" t="s">
        <v>179</v>
      </c>
    </row>
    <row r="21" spans="1:15" ht="14.25" customHeight="1">
      <c r="A21" s="381"/>
      <c r="B21" s="378"/>
      <c r="C21" s="195" t="s">
        <v>16</v>
      </c>
      <c r="D21" s="196" t="s">
        <v>180</v>
      </c>
    </row>
    <row r="22" spans="1:15">
      <c r="A22" s="381"/>
      <c r="B22" s="378"/>
      <c r="C22" s="197" t="s">
        <v>17</v>
      </c>
      <c r="D22" s="198" t="s">
        <v>181</v>
      </c>
    </row>
    <row r="23" spans="1:15" ht="14.25" customHeight="1">
      <c r="A23" s="382">
        <v>4</v>
      </c>
      <c r="B23" s="376" t="s">
        <v>182</v>
      </c>
      <c r="C23" s="199" t="s">
        <v>14</v>
      </c>
      <c r="D23" s="200" t="s">
        <v>217</v>
      </c>
    </row>
    <row r="24" spans="1:15" ht="27.75" customHeight="1">
      <c r="A24" s="382"/>
      <c r="B24" s="376"/>
      <c r="C24" s="203" t="s">
        <v>15</v>
      </c>
      <c r="D24" s="203" t="s">
        <v>218</v>
      </c>
    </row>
    <row r="25" spans="1:15" ht="27.75" customHeight="1">
      <c r="A25" s="382"/>
      <c r="B25" s="376"/>
      <c r="C25" s="201" t="s">
        <v>16</v>
      </c>
      <c r="D25" s="201" t="s">
        <v>219</v>
      </c>
    </row>
    <row r="26" spans="1:15" ht="14.25" customHeight="1">
      <c r="A26" s="381">
        <v>5</v>
      </c>
      <c r="B26" s="378" t="s">
        <v>183</v>
      </c>
      <c r="C26" s="193" t="s">
        <v>14</v>
      </c>
      <c r="D26" s="194" t="s">
        <v>184</v>
      </c>
    </row>
    <row r="27" spans="1:15" ht="15" customHeight="1">
      <c r="A27" s="381"/>
      <c r="B27" s="378"/>
      <c r="C27" s="195" t="s">
        <v>15</v>
      </c>
      <c r="D27" s="204" t="s">
        <v>185</v>
      </c>
    </row>
    <row r="28" spans="1:15" ht="14.25" customHeight="1">
      <c r="A28" s="381"/>
      <c r="B28" s="378"/>
      <c r="C28" s="195" t="s">
        <v>16</v>
      </c>
      <c r="D28" s="195" t="s">
        <v>186</v>
      </c>
      <c r="O28" s="3" t="s">
        <v>128</v>
      </c>
    </row>
    <row r="29" spans="1:15" ht="15" customHeight="1">
      <c r="A29" s="381"/>
      <c r="B29" s="378"/>
      <c r="C29" s="195" t="s">
        <v>17</v>
      </c>
      <c r="D29" s="204" t="s">
        <v>187</v>
      </c>
      <c r="H29" s="4"/>
    </row>
    <row r="30" spans="1:15" ht="15" customHeight="1">
      <c r="A30" s="381"/>
      <c r="B30" s="378"/>
      <c r="C30" s="195" t="s">
        <v>18</v>
      </c>
      <c r="D30" s="204" t="s">
        <v>188</v>
      </c>
    </row>
    <row r="31" spans="1:15" ht="15" customHeight="1">
      <c r="A31" s="381"/>
      <c r="B31" s="378"/>
      <c r="C31" s="195" t="s">
        <v>19</v>
      </c>
      <c r="D31" s="204" t="s">
        <v>189</v>
      </c>
    </row>
    <row r="32" spans="1:15" ht="14.25" customHeight="1">
      <c r="A32" s="381"/>
      <c r="B32" s="378"/>
      <c r="C32" s="197" t="s">
        <v>20</v>
      </c>
      <c r="D32" s="205" t="s">
        <v>190</v>
      </c>
    </row>
    <row r="33" spans="1:4" ht="15" customHeight="1">
      <c r="A33" s="379">
        <v>6</v>
      </c>
      <c r="B33" s="376" t="s">
        <v>191</v>
      </c>
      <c r="C33" s="199" t="s">
        <v>14</v>
      </c>
      <c r="D33" s="206" t="s">
        <v>192</v>
      </c>
    </row>
    <row r="34" spans="1:4" ht="15" customHeight="1">
      <c r="A34" s="379"/>
      <c r="B34" s="376"/>
      <c r="C34" s="203" t="s">
        <v>15</v>
      </c>
      <c r="D34" s="207" t="s">
        <v>193</v>
      </c>
    </row>
    <row r="35" spans="1:4">
      <c r="A35" s="379"/>
      <c r="B35" s="376"/>
      <c r="C35" s="203" t="s">
        <v>16</v>
      </c>
      <c r="D35" s="207" t="s">
        <v>194</v>
      </c>
    </row>
    <row r="36" spans="1:4" ht="15" customHeight="1">
      <c r="A36" s="379"/>
      <c r="B36" s="376"/>
      <c r="C36" s="203" t="s">
        <v>17</v>
      </c>
      <c r="D36" s="207" t="s">
        <v>195</v>
      </c>
    </row>
    <row r="37" spans="1:4" ht="14.25" customHeight="1">
      <c r="A37" s="379"/>
      <c r="B37" s="376"/>
      <c r="C37" s="201" t="s">
        <v>18</v>
      </c>
      <c r="D37" s="208" t="s">
        <v>229</v>
      </c>
    </row>
    <row r="38" spans="1:4">
      <c r="A38" s="377">
        <v>7</v>
      </c>
      <c r="B38" s="378" t="s">
        <v>196</v>
      </c>
      <c r="C38" s="193" t="s">
        <v>14</v>
      </c>
      <c r="D38" s="209" t="s">
        <v>220</v>
      </c>
    </row>
    <row r="39" spans="1:4" ht="14.25" customHeight="1">
      <c r="A39" s="377"/>
      <c r="B39" s="378"/>
      <c r="C39" s="195" t="s">
        <v>15</v>
      </c>
      <c r="D39" s="204" t="s">
        <v>221</v>
      </c>
    </row>
    <row r="40" spans="1:4">
      <c r="A40" s="377"/>
      <c r="B40" s="378"/>
      <c r="C40" s="195" t="s">
        <v>16</v>
      </c>
      <c r="D40" s="204" t="s">
        <v>222</v>
      </c>
    </row>
    <row r="41" spans="1:4">
      <c r="A41" s="377"/>
      <c r="B41" s="378"/>
      <c r="C41" s="197" t="s">
        <v>17</v>
      </c>
      <c r="D41" s="205" t="s">
        <v>223</v>
      </c>
    </row>
    <row r="42" spans="1:4" ht="15" customHeight="1">
      <c r="A42" s="379">
        <v>8</v>
      </c>
      <c r="B42" s="376" t="s">
        <v>197</v>
      </c>
      <c r="C42" s="199" t="s">
        <v>14</v>
      </c>
      <c r="D42" s="206" t="s">
        <v>214</v>
      </c>
    </row>
    <row r="43" spans="1:4" ht="28.5">
      <c r="A43" s="379"/>
      <c r="B43" s="376"/>
      <c r="C43" s="203" t="s">
        <v>15</v>
      </c>
      <c r="D43" s="207" t="s">
        <v>215</v>
      </c>
    </row>
    <row r="44" spans="1:4">
      <c r="A44" s="379"/>
      <c r="B44" s="376"/>
      <c r="C44" s="201" t="s">
        <v>16</v>
      </c>
      <c r="D44" s="208" t="s">
        <v>216</v>
      </c>
    </row>
    <row r="45" spans="1:4" ht="15" customHeight="1">
      <c r="A45" s="377">
        <v>9</v>
      </c>
      <c r="B45" s="378" t="s">
        <v>198</v>
      </c>
      <c r="C45" s="193" t="s">
        <v>14</v>
      </c>
      <c r="D45" s="209" t="s">
        <v>231</v>
      </c>
    </row>
    <row r="46" spans="1:4">
      <c r="A46" s="377"/>
      <c r="B46" s="378"/>
      <c r="C46" s="197" t="s">
        <v>15</v>
      </c>
      <c r="D46" s="205" t="s">
        <v>230</v>
      </c>
    </row>
    <row r="47" spans="1:4" ht="15" customHeight="1">
      <c r="A47" s="379">
        <v>10</v>
      </c>
      <c r="B47" s="376" t="s">
        <v>199</v>
      </c>
      <c r="C47" s="199" t="s">
        <v>14</v>
      </c>
      <c r="D47" s="206" t="s">
        <v>231</v>
      </c>
    </row>
    <row r="48" spans="1:4">
      <c r="A48" s="379"/>
      <c r="B48" s="376"/>
      <c r="C48" s="201" t="s">
        <v>15</v>
      </c>
      <c r="D48" s="208" t="s">
        <v>230</v>
      </c>
    </row>
    <row r="50" spans="3:3">
      <c r="C50" s="3" t="s">
        <v>224</v>
      </c>
    </row>
  </sheetData>
  <sheetProtection selectLockedCells="1" selectUnlockedCells="1"/>
  <mergeCells count="21">
    <mergeCell ref="A45:A46"/>
    <mergeCell ref="B45:B46"/>
    <mergeCell ref="A47:A48"/>
    <mergeCell ref="B47:B48"/>
    <mergeCell ref="A1:D1"/>
    <mergeCell ref="A3:A16"/>
    <mergeCell ref="B3:B16"/>
    <mergeCell ref="A17:A18"/>
    <mergeCell ref="B17:B18"/>
    <mergeCell ref="A19:A22"/>
    <mergeCell ref="B19:B22"/>
    <mergeCell ref="A23:A25"/>
    <mergeCell ref="B23:B25"/>
    <mergeCell ref="A26:A32"/>
    <mergeCell ref="B26:B32"/>
    <mergeCell ref="A33:A37"/>
    <mergeCell ref="B33:B37"/>
    <mergeCell ref="A38:A41"/>
    <mergeCell ref="B38:B41"/>
    <mergeCell ref="A42:A44"/>
    <mergeCell ref="B42:B44"/>
  </mergeCells>
  <pageMargins left="0.7" right="0.7" top="0.75" bottom="0.75" header="0.3" footer="0.3"/>
  <pageSetup scale="83" orientation="landscape" verticalDpi="0" r:id="rId1"/>
  <colBreaks count="1" manualBreakCount="1">
    <brk id="4"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G23"/>
  <sheetViews>
    <sheetView workbookViewId="0">
      <selection activeCell="A2" sqref="A2"/>
    </sheetView>
  </sheetViews>
  <sheetFormatPr defaultColWidth="8.85546875" defaultRowHeight="15"/>
  <cols>
    <col min="1" max="1" width="22.7109375" customWidth="1"/>
    <col min="2" max="2" width="9" customWidth="1"/>
    <col min="3" max="3" width="9.42578125" style="1" customWidth="1"/>
    <col min="4" max="4" width="8.85546875" style="1" customWidth="1"/>
    <col min="5" max="5" width="9" style="1" customWidth="1"/>
    <col min="6" max="7" width="9.140625" bestFit="1" customWidth="1"/>
    <col min="8" max="8" width="9.28515625" style="1" bestFit="1" customWidth="1"/>
    <col min="9" max="10" width="9.42578125" style="1" bestFit="1" customWidth="1"/>
    <col min="11" max="12" width="9.42578125" bestFit="1" customWidth="1"/>
    <col min="13" max="15" width="9.42578125" style="1" bestFit="1" customWidth="1"/>
    <col min="16" max="17" width="9.42578125" bestFit="1" customWidth="1"/>
    <col min="18" max="20" width="9.42578125" style="1" bestFit="1" customWidth="1"/>
    <col min="21" max="22" width="9.42578125" bestFit="1" customWidth="1"/>
    <col min="23" max="25" width="9.42578125" style="1" bestFit="1" customWidth="1"/>
    <col min="26" max="27" width="9.42578125" bestFit="1" customWidth="1"/>
    <col min="28" max="30" width="9.42578125" style="1" bestFit="1" customWidth="1"/>
    <col min="31" max="31" width="9.42578125" bestFit="1" customWidth="1"/>
  </cols>
  <sheetData>
    <row r="1" spans="1:33" s="1" customFormat="1" ht="18.75">
      <c r="A1" s="44" t="s">
        <v>166</v>
      </c>
      <c r="AG1" s="127"/>
    </row>
    <row r="2" spans="1:33" s="1" customFormat="1" ht="15.75">
      <c r="A2" s="231" t="s">
        <v>167</v>
      </c>
      <c r="AG2" s="127"/>
    </row>
    <row r="3" spans="1:33" s="1" customFormat="1">
      <c r="AG3" s="127"/>
    </row>
    <row r="4" spans="1:33" ht="15" customHeight="1">
      <c r="A4" s="383" t="s">
        <v>95</v>
      </c>
      <c r="B4" s="383"/>
      <c r="C4" s="383"/>
      <c r="D4" s="383"/>
      <c r="E4" s="383"/>
      <c r="F4" s="383"/>
      <c r="G4" s="383"/>
      <c r="H4" s="383"/>
      <c r="I4" s="383"/>
      <c r="J4" s="383"/>
      <c r="K4" s="383"/>
      <c r="L4" s="383"/>
      <c r="M4" s="383"/>
      <c r="N4" s="383"/>
      <c r="O4" s="46">
        <v>2000</v>
      </c>
      <c r="Q4" s="30"/>
      <c r="R4" s="30"/>
      <c r="S4" s="30"/>
      <c r="T4" s="30"/>
      <c r="U4" s="30"/>
      <c r="V4" s="30"/>
      <c r="W4" s="30"/>
      <c r="X4" s="30"/>
      <c r="Y4" s="30"/>
      <c r="Z4" s="30"/>
      <c r="AA4" s="30"/>
      <c r="AB4" s="30"/>
      <c r="AC4" s="30"/>
      <c r="AD4" s="30"/>
      <c r="AE4" s="30"/>
      <c r="AF4" s="16"/>
      <c r="AG4" s="128"/>
    </row>
    <row r="5" spans="1:33" s="1" customFormat="1" ht="15.75" customHeight="1">
      <c r="A5" s="47"/>
      <c r="B5" s="47"/>
      <c r="C5" s="47"/>
      <c r="D5" s="47"/>
      <c r="E5" s="47"/>
      <c r="F5" s="47"/>
      <c r="G5" s="47"/>
      <c r="H5" s="47"/>
      <c r="I5" s="47"/>
      <c r="J5" s="47"/>
      <c r="K5" s="30"/>
      <c r="L5" s="30"/>
      <c r="M5" s="30"/>
      <c r="N5" s="30"/>
      <c r="O5" s="30"/>
      <c r="P5" s="30"/>
      <c r="Q5" s="30"/>
      <c r="R5" s="30"/>
      <c r="S5" s="30"/>
      <c r="T5" s="30"/>
      <c r="U5" s="30"/>
      <c r="V5" s="30"/>
      <c r="W5" s="30"/>
      <c r="X5" s="30"/>
      <c r="Y5" s="30"/>
      <c r="Z5" s="30"/>
      <c r="AA5" s="30"/>
      <c r="AB5" s="30"/>
      <c r="AC5" s="30"/>
      <c r="AD5" s="30"/>
      <c r="AE5" s="30"/>
      <c r="AF5" s="16"/>
      <c r="AG5" s="128"/>
    </row>
    <row r="6" spans="1:33" s="1" customFormat="1" ht="13.5" customHeight="1">
      <c r="A6" s="390" t="s">
        <v>137</v>
      </c>
      <c r="B6" s="390"/>
      <c r="C6" s="390"/>
      <c r="D6" s="390"/>
      <c r="E6" s="390"/>
      <c r="F6" s="390"/>
      <c r="G6" s="390"/>
      <c r="H6" s="390"/>
      <c r="I6" s="390"/>
      <c r="J6" s="390"/>
      <c r="K6" s="390"/>
      <c r="L6" s="390"/>
      <c r="M6" s="390"/>
      <c r="N6" s="390"/>
      <c r="O6" s="390"/>
      <c r="P6" s="390"/>
      <c r="Q6" s="390"/>
      <c r="R6" s="390"/>
      <c r="S6" s="390"/>
      <c r="T6" s="390"/>
      <c r="U6" s="390"/>
      <c r="V6" s="71"/>
      <c r="W6" s="30"/>
      <c r="X6" s="30"/>
      <c r="Y6" s="30"/>
      <c r="Z6" s="30"/>
      <c r="AA6" s="30"/>
      <c r="AB6" s="30"/>
      <c r="AC6" s="30"/>
      <c r="AD6" s="30"/>
      <c r="AE6" s="30"/>
      <c r="AF6" s="16"/>
      <c r="AG6" s="128"/>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G7" s="127"/>
    </row>
    <row r="8" spans="1:33">
      <c r="A8" s="178" t="s">
        <v>80</v>
      </c>
      <c r="B8" s="387">
        <v>0.6</v>
      </c>
      <c r="C8" s="388"/>
      <c r="D8" s="388"/>
      <c r="E8" s="388"/>
      <c r="F8" s="389"/>
      <c r="G8" s="385">
        <v>0.7</v>
      </c>
      <c r="H8" s="385"/>
      <c r="I8" s="385"/>
      <c r="J8" s="385"/>
      <c r="K8" s="385"/>
      <c r="L8" s="384">
        <v>0.8</v>
      </c>
      <c r="M8" s="385"/>
      <c r="N8" s="385"/>
      <c r="O8" s="385"/>
      <c r="P8" s="386"/>
      <c r="Q8" s="385">
        <v>0.9</v>
      </c>
      <c r="R8" s="385"/>
      <c r="S8" s="385"/>
      <c r="T8" s="385"/>
      <c r="U8" s="385"/>
      <c r="V8" s="384">
        <v>0.95</v>
      </c>
      <c r="W8" s="385"/>
      <c r="X8" s="385"/>
      <c r="Y8" s="385"/>
      <c r="Z8" s="386"/>
      <c r="AA8" s="385">
        <v>0.99</v>
      </c>
      <c r="AB8" s="385"/>
      <c r="AC8" s="385"/>
      <c r="AD8" s="385"/>
      <c r="AE8" s="386"/>
      <c r="AG8" s="127"/>
    </row>
    <row r="9" spans="1:33">
      <c r="A9" s="178" t="s">
        <v>96</v>
      </c>
      <c r="B9" s="210">
        <v>1E-3</v>
      </c>
      <c r="C9" s="211">
        <v>3.0000000000000001E-3</v>
      </c>
      <c r="D9" s="211">
        <v>5.0000000000000001E-3</v>
      </c>
      <c r="E9" s="211">
        <v>7.0000000000000001E-3</v>
      </c>
      <c r="F9" s="212">
        <v>8.9999999999999993E-3</v>
      </c>
      <c r="G9" s="210">
        <v>1E-3</v>
      </c>
      <c r="H9" s="211">
        <v>3.0000000000000001E-3</v>
      </c>
      <c r="I9" s="211">
        <v>5.0000000000000001E-3</v>
      </c>
      <c r="J9" s="211">
        <v>7.0000000000000001E-3</v>
      </c>
      <c r="K9" s="212">
        <v>8.9999999999999993E-3</v>
      </c>
      <c r="L9" s="210">
        <v>1E-3</v>
      </c>
      <c r="M9" s="211">
        <v>3.0000000000000001E-3</v>
      </c>
      <c r="N9" s="211">
        <v>5.0000000000000001E-3</v>
      </c>
      <c r="O9" s="211">
        <v>7.0000000000000001E-3</v>
      </c>
      <c r="P9" s="212">
        <v>8.9999999999999993E-3</v>
      </c>
      <c r="Q9" s="210">
        <v>1E-3</v>
      </c>
      <c r="R9" s="211">
        <v>3.0000000000000001E-3</v>
      </c>
      <c r="S9" s="211">
        <v>5.0000000000000001E-3</v>
      </c>
      <c r="T9" s="211">
        <v>7.0000000000000001E-3</v>
      </c>
      <c r="U9" s="212">
        <v>8.9999999999999993E-3</v>
      </c>
      <c r="V9" s="210">
        <v>1E-3</v>
      </c>
      <c r="W9" s="211">
        <v>3.0000000000000001E-3</v>
      </c>
      <c r="X9" s="211">
        <v>5.0000000000000001E-3</v>
      </c>
      <c r="Y9" s="211">
        <v>7.0000000000000001E-3</v>
      </c>
      <c r="Z9" s="212">
        <v>8.9999999999999993E-3</v>
      </c>
      <c r="AA9" s="210">
        <v>1E-3</v>
      </c>
      <c r="AB9" s="211">
        <v>3.0000000000000001E-3</v>
      </c>
      <c r="AC9" s="211">
        <v>5.0000000000000001E-3</v>
      </c>
      <c r="AD9" s="211">
        <v>7.0000000000000001E-3</v>
      </c>
      <c r="AE9" s="212">
        <v>8.9999999999999993E-3</v>
      </c>
      <c r="AG9" s="127"/>
    </row>
    <row r="10" spans="1:33">
      <c r="A10" s="171" t="s">
        <v>71</v>
      </c>
      <c r="B10" s="213">
        <f>$O$4*0.84^2*Averages!$C8*(1-Averages!$C8)/(0.84^2*Averages!$C8*(1-Averages!$C8)+(Sampling!B$9^2*(Sampling!$O$4-1)))</f>
        <v>1974.2929920444863</v>
      </c>
      <c r="C10" s="214">
        <f>$O$4*0.84^2*Averages!$C8*(1-Averages!$C8)/(0.84^2*Averages!$C8*(1-Averages!$C8)+(Sampling!C$9^2*(Sampling!$O$4-1)))</f>
        <v>1790.2092938122257</v>
      </c>
      <c r="D10" s="214">
        <f>$O$4*0.84^2*Averages!$C8*(1-Averages!$C8)/(0.84^2*Averages!$C8*(1-Averages!$C8)+(Sampling!D$9^2*(Sampling!$O$4-1)))</f>
        <v>1508.8398849365622</v>
      </c>
      <c r="E10" s="214">
        <f>$O$4*0.84^2*Averages!$C8*(1-Averages!$C8)/(0.84^2*Averages!$C8*(1-Averages!$C8)+(Sampling!E$9^2*(Sampling!$O$4-1)))</f>
        <v>1220.9844343976438</v>
      </c>
      <c r="F10" s="215">
        <f>$O$4*0.84^2*Averages!$C8*(1-Averages!$C8)/(0.84^2*Averages!$C8*(1-Averages!$C8)+(Sampling!F$9^2*(Sampling!$O$4-1)))</f>
        <v>973.38270963284845</v>
      </c>
      <c r="G10" s="213">
        <f>$O$4*1.04^2*Averages!$C8*(1-Averages!$C8)/(1.04^2*Averages!$C8*(1-Averages!$C8)+(Sampling!G$9^2*(Sampling!$O$4-1)))</f>
        <v>1983.1543282589744</v>
      </c>
      <c r="H10" s="214">
        <f>$O$4*1.04^2*Averages!$C8*(1-Averages!$C8)/(1.04^2*Averages!$C8*(1-Averages!$C8)+(Sampling!H$9^2*(Sampling!$O$4-1)))</f>
        <v>1857.9599917434959</v>
      </c>
      <c r="I10" s="214">
        <f>$O$4*1.04^2*Averages!$C8*(1-Averages!$C8)/(1.04^2*Averages!$C8*(1-Averages!$C8)+(Sampling!I$9^2*(Sampling!$O$4-1)))</f>
        <v>1649.6756038411413</v>
      </c>
      <c r="J10" s="214">
        <f>$O$4*1.04^2*Averages!$C8*(1-Averages!$C8)/(1.04^2*Averages!$C8*(1-Averages!$C8)+(Sampling!J$9^2*(Sampling!$O$4-1)))</f>
        <v>1412.2052304315505</v>
      </c>
      <c r="K10" s="215">
        <f>$O$4*1.04^2*Averages!$C8*(1-Averages!$C8)/(1.04^2*Averages!$C8*(1-Averages!$C8)+(Sampling!K$9^2*(Sampling!$O$4-1)))</f>
        <v>1184.8025409487479</v>
      </c>
      <c r="L10" s="213">
        <f>$O$4*1.28^2*Averages!$C8*(1-Averages!$C8)/(1.28^2*Averages!$C8*(1-Averages!$C8)+(Sampling!L$9^2*(Sampling!$O$4-1)))</f>
        <v>1988.8473004908833</v>
      </c>
      <c r="M10" s="214">
        <f>$O$4*1.28^2*Averages!$C8*(1-Averages!$C8)/(1.28^2*Averages!$C8*(1-Averages!$C8)+(Sampling!M$9^2*(Sampling!$O$4-1)))</f>
        <v>1903.9122553866721</v>
      </c>
      <c r="N10" s="214">
        <f>$O$4*1.28^2*Averages!$C8*(1-Averages!$C8)/(1.28^2*Averages!$C8*(1-Averages!$C8)+(Sampling!N$9^2*(Sampling!$O$4-1)))</f>
        <v>1754.0928543085693</v>
      </c>
      <c r="O10" s="214">
        <f>$O$4*1.28^2*Averages!$C8*(1-Averages!$C8)/(1.28^2*Averages!$C8*(1-Averages!$C8)+(Sampling!O$9^2*(Sampling!$O$4-1)))</f>
        <v>1568.9063220612181</v>
      </c>
      <c r="P10" s="215">
        <f>$O$4*1.28^2*Averages!$C8*(1-Averages!$C8)/(1.28^2*Averages!$C8*(1-Averages!$C8)+(Sampling!P$9^2*(Sampling!$O$4-1)))</f>
        <v>1375.3103692777734</v>
      </c>
      <c r="Q10" s="213">
        <f>$O$4*1.64^2*Averages!$C8*(1-Averages!$C8)/(1.64^2*Averages!$C8*(1-Averages!$C8)+(Sampling!Q$9^2*(Sampling!$O$4-1)))</f>
        <v>1993.1913689358721</v>
      </c>
      <c r="R10" s="214">
        <f>$O$4*1.64^2*Averages!$C8*(1-Averages!$C8)/(1.64^2*Averages!$C8*(1-Averages!$C8)+(Sampling!R$9^2*(Sampling!$O$4-1)))</f>
        <v>1940.346943049346</v>
      </c>
      <c r="S10" s="214">
        <f>$O$4*1.64^2*Averages!$C8*(1-Averages!$C8)/(1.64^2*Averages!$C8*(1-Averages!$C8)+(Sampling!S$9^2*(Sampling!$O$4-1)))</f>
        <v>1842.6410147029578</v>
      </c>
      <c r="T10" s="214">
        <f>$O$4*1.64^2*Averages!$C8*(1-Averages!$C8)/(1.64^2*Averages!$C8*(1-Averages!$C8)+(Sampling!T$9^2*(Sampling!$O$4-1)))</f>
        <v>1713.2363133392269</v>
      </c>
      <c r="U10" s="215">
        <f>$O$4*1.64^2*Averages!$C8*(1-Averages!$C8)/(1.64^2*Averages!$C8*(1-Averages!$C8)+(Sampling!U$9^2*(Sampling!$O$4-1)))</f>
        <v>1566.5491584009756</v>
      </c>
      <c r="V10" s="213">
        <f>$O$4*1.96^2*Averages!$C8*(1-Averages!$C8)/(1.96^2*Averages!$C8*(1-Averages!$C8)+(Sampling!V$9^2*(Sampling!$O$4-1)))</f>
        <v>1995.2282361835209</v>
      </c>
      <c r="W10" s="214">
        <f>$O$4*1.96^2*Averages!$C8*(1-Averages!$C8)/(1.96^2*Averages!$C8*(1-Averages!$C8)+(Sampling!W$9^2*(Sampling!$O$4-1)))</f>
        <v>1957.8584831134926</v>
      </c>
      <c r="X10" s="214">
        <f>$O$4*1.96^2*Averages!$C8*(1-Averages!$C8)/(1.96^2*Averages!$C8*(1-Averages!$C8)+(Sampling!X$9^2*(Sampling!$O$4-1)))</f>
        <v>1887.1668616316208</v>
      </c>
      <c r="Y10" s="214">
        <f>$O$4*1.96^2*Averages!$C8*(1-Averages!$C8)/(1.96^2*Averages!$C8*(1-Averages!$C8)+(Sampling!Y$9^2*(Sampling!$O$4-1)))</f>
        <v>1790.2092938122257</v>
      </c>
      <c r="Z10" s="215">
        <f>$O$4*1.96^2*Averages!$C8*(1-Averages!$C8)/(1.96^2*Averages!$C8*(1-Averages!$C8)+(Sampling!Z$9^2*(Sampling!$O$4-1)))</f>
        <v>1675.4367061376049</v>
      </c>
      <c r="AA10" s="213">
        <f>$O$4*2.58^2*Averages!$C8*(1-Averages!$C8)/(2.58^2*Averages!$C8*(1-Averages!$C8)+(Sampling!AA$9^2*(Sampling!$O$4-1)))</f>
        <v>1997.2432964826601</v>
      </c>
      <c r="AB10" s="214">
        <f>$O$4*2.58^2*Averages!$C8*(1-Averages!$C8)/(2.58^2*Averages!$C8*(1-Averages!$C8)+(Sampling!AB$9^2*(Sampling!$O$4-1)))</f>
        <v>1975.4602634561199</v>
      </c>
      <c r="AC10" s="214">
        <f>$O$4*2.58^2*Averages!$C8*(1-Averages!$C8)/(2.58^2*Averages!$C8*(1-Averages!$C8)+(Sampling!AC$9^2*(Sampling!$O$4-1)))</f>
        <v>1933.289233715238</v>
      </c>
      <c r="AD10" s="214">
        <f>$O$4*2.58^2*Averages!$C8*(1-Averages!$C8)/(2.58^2*Averages!$C8*(1-Averages!$C8)+(Sampling!AD$9^2*(Sampling!$O$4-1)))</f>
        <v>1873.3038565529123</v>
      </c>
      <c r="AE10" s="215">
        <f>$O$4*2.58^2*Averages!$C8*(1-Averages!$C8)/(2.58^2*Averages!$C8*(1-Averages!$C8)+(Sampling!AE$9^2*(Sampling!$O$4-1)))</f>
        <v>1798.8837320279663</v>
      </c>
      <c r="AG10" s="127"/>
    </row>
    <row r="11" spans="1:33" s="17" customFormat="1">
      <c r="A11" s="172" t="s">
        <v>83</v>
      </c>
      <c r="B11" s="216">
        <f>$O$4*0.84^2*Averages!$C9*(1-Averages!$C9)/(0.84^2*Averages!$C9*(1-Averages!$C9)+(Sampling!B$9^2*(Sampling!$O$4-1)))</f>
        <v>1976.8007498960853</v>
      </c>
      <c r="C11" s="217">
        <f>$O$4*0.84^2*Averages!$C9*(1-Averages!$C9)/(0.84^2*Averages!$C9*(1-Averages!$C9)+(Sampling!C$9^2*(Sampling!$O$4-1)))</f>
        <v>1808.9368374402402</v>
      </c>
      <c r="D11" s="217">
        <f>$O$4*0.84^2*Averages!$C9*(1-Averages!$C9)/(0.84^2*Averages!$C9*(1-Averages!$C9)+(Sampling!D$9^2*(Sampling!$O$4-1)))</f>
        <v>1546.319356102988</v>
      </c>
      <c r="E11" s="217">
        <f>$O$4*0.84^2*Averages!$C9*(1-Averages!$C9)/(0.84^2*Averages!$C9*(1-Averages!$C9)+(Sampling!E$9^2*(Sampling!$O$4-1)))</f>
        <v>1269.799333965356</v>
      </c>
      <c r="F11" s="218">
        <f>$O$4*0.84^2*Averages!$C9*(1-Averages!$C9)/(0.84^2*Averages!$C9*(1-Averages!$C9)+(Sampling!F$9^2*(Sampling!$O$4-1)))</f>
        <v>1025.3275443260047</v>
      </c>
      <c r="G11" s="216">
        <f>$O$4*1.04^2*Averages!$C9*(1-Averages!$C9)/(1.04^2*Averages!$C9*(1-Averages!$C9)+(Sampling!G$9^2*(Sampling!$O$4-1)))</f>
        <v>1984.8043026213829</v>
      </c>
      <c r="H11" s="217">
        <f>$O$4*1.04^2*Averages!$C9*(1-Averages!$C9)/(1.04^2*Averages!$C9*(1-Averages!$C9)+(Sampling!H$9^2*(Sampling!$O$4-1)))</f>
        <v>1871.0751364375424</v>
      </c>
      <c r="I11" s="217">
        <f>$O$4*1.04^2*Averages!$C9*(1-Averages!$C9)/(1.04^2*Averages!$C9*(1-Averages!$C9)+(Sampling!I$9^2*(Sampling!$O$4-1)))</f>
        <v>1678.6966983906427</v>
      </c>
      <c r="J11" s="217">
        <f>$O$4*1.04^2*Averages!$C9*(1-Averages!$C9)/(1.04^2*Averages!$C9*(1-Averages!$C9)+(Sampling!J$9^2*(Sampling!$O$4-1)))</f>
        <v>1454.3922094063867</v>
      </c>
      <c r="K11" s="218">
        <f>$O$4*1.04^2*Averages!$C9*(1-Averages!$C9)/(1.04^2*Averages!$C9*(1-Averages!$C9)+(Sampling!K$9^2*(Sampling!$O$4-1)))</f>
        <v>1234.4631590328031</v>
      </c>
      <c r="L11" s="216">
        <f>$O$4*1.28^2*Averages!$C9*(1-Averages!$C9)/(1.28^2*Averages!$C9*(1-Averages!$C9)+(Sampling!L$9^2*(Sampling!$O$4-1)))</f>
        <v>1989.942496108765</v>
      </c>
      <c r="M11" s="217">
        <f>$O$4*1.28^2*Averages!$C9*(1-Averages!$C9)/(1.28^2*Averages!$C9*(1-Averages!$C9)+(Sampling!M$9^2*(Sampling!$O$4-1)))</f>
        <v>1912.9831540460225</v>
      </c>
      <c r="N11" s="217">
        <f>$O$4*1.28^2*Averages!$C9*(1-Averages!$C9)/(1.28^2*Averages!$C9*(1-Averages!$C9)+(Sampling!N$9^2*(Sampling!$O$4-1)))</f>
        <v>1775.6403761928354</v>
      </c>
      <c r="O11" s="217">
        <f>$O$4*1.28^2*Averages!$C9*(1-Averages!$C9)/(1.28^2*Averages!$C9*(1-Averages!$C9)+(Sampling!O$9^2*(Sampling!$O$4-1)))</f>
        <v>1603.0082218211901</v>
      </c>
      <c r="P11" s="218">
        <f>$O$4*1.28^2*Averages!$C9*(1-Averages!$C9)/(1.28^2*Averages!$C9*(1-Averages!$C9)+(Sampling!P$9^2*(Sampling!$O$4-1)))</f>
        <v>1419.0560331124027</v>
      </c>
      <c r="Q11" s="216">
        <f>$O$4*1.64^2*Averages!$C9*(1-Averages!$C9)/(1.64^2*Averages!$C9*(1-Averages!$C9)+(Sampling!Q$9^2*(Sampling!$O$4-1)))</f>
        <v>1993.8612935182891</v>
      </c>
      <c r="R11" s="217">
        <f>$O$4*1.64^2*Averages!$C9*(1-Averages!$C9)/(1.64^2*Averages!$C9*(1-Averages!$C9)+(Sampling!R$9^2*(Sampling!$O$4-1)))</f>
        <v>1946.075742422646</v>
      </c>
      <c r="S11" s="217">
        <f>$O$4*1.64^2*Averages!$C9*(1-Averages!$C9)/(1.64^2*Averages!$C9*(1-Averages!$C9)+(Sampling!S$9^2*(Sampling!$O$4-1)))</f>
        <v>1857.0618054161341</v>
      </c>
      <c r="T11" s="217">
        <f>$O$4*1.64^2*Averages!$C9*(1-Averages!$C9)/(1.64^2*Averages!$C9*(1-Averages!$C9)+(Sampling!T$9^2*(Sampling!$O$4-1)))</f>
        <v>1737.8287925656416</v>
      </c>
      <c r="U11" s="218">
        <f>$O$4*1.64^2*Averages!$C9*(1-Averages!$C9)/(1.64^2*Averages!$C9*(1-Averages!$C9)+(Sampling!U$9^2*(Sampling!$O$4-1)))</f>
        <v>1600.7900767244082</v>
      </c>
      <c r="V11" s="216">
        <f>$O$4*1.96^2*Averages!$C9*(1-Averages!$C9)/(1.96^2*Averages!$C9*(1-Averages!$C9)+(Sampling!V$9^2*(Sampling!$O$4-1)))</f>
        <v>1995.6981789513584</v>
      </c>
      <c r="W11" s="217">
        <f>$O$4*1.96^2*Averages!$C9*(1-Averages!$C9)/(1.96^2*Averages!$C9*(1-Averages!$C9)+(Sampling!W$9^2*(Sampling!$O$4-1)))</f>
        <v>1961.9385448380572</v>
      </c>
      <c r="X11" s="217">
        <f>$O$4*1.96^2*Averages!$C9*(1-Averages!$C9)/(1.96^2*Averages!$C9*(1-Averages!$C9)+(Sampling!X$9^2*(Sampling!$O$4-1)))</f>
        <v>1897.7336521185723</v>
      </c>
      <c r="Y11" s="217">
        <f>$O$4*1.96^2*Averages!$C9*(1-Averages!$C9)/(1.96^2*Averages!$C9*(1-Averages!$C9)+(Sampling!Y$9^2*(Sampling!$O$4-1)))</f>
        <v>1808.93683744024</v>
      </c>
      <c r="Z11" s="218">
        <f>$O$4*1.96^2*Averages!$C9*(1-Averages!$C9)/(1.96^2*Averages!$C9*(1-Averages!$C9)+(Sampling!Z$9^2*(Sampling!$O$4-1)))</f>
        <v>1702.7083194236222</v>
      </c>
      <c r="AA11" s="216">
        <f>$O$4*2.58^2*Averages!$C9*(1-Averages!$C9)/(2.58^2*Averages!$C9*(1-Averages!$C9)+(Sampling!AA$9^2*(Sampling!$O$4-1)))</f>
        <v>1997.5150350535048</v>
      </c>
      <c r="AB11" s="217">
        <f>$O$4*2.58^2*Averages!$C9*(1-Averages!$C9)/(2.58^2*Averages!$C9*(1-Averages!$C9)+(Sampling!AB$9^2*(Sampling!$O$4-1)))</f>
        <v>1977.855429408248</v>
      </c>
      <c r="AC11" s="217">
        <f>$O$4*2.58^2*Averages!$C9*(1-Averages!$C9)/(2.58^2*Averages!$C9*(1-Averages!$C9)+(Sampling!AC$9^2*(Sampling!$O$4-1)))</f>
        <v>1939.6747499196833</v>
      </c>
      <c r="AD11" s="217">
        <f>$O$4*2.58^2*Averages!$C9*(1-Averages!$C9)/(2.58^2*Averages!$C9*(1-Averages!$C9)+(Sampling!AD$9^2*(Sampling!$O$4-1)))</f>
        <v>1885.0898616036316</v>
      </c>
      <c r="AE11" s="218">
        <f>$O$4*2.58^2*Averages!$C9*(1-Averages!$C9)/(2.58^2*Averages!$C9*(1-Averages!$C9)+(Sampling!AE$9^2*(Sampling!$O$4-1)))</f>
        <v>1816.9161202698203</v>
      </c>
    </row>
    <row r="12" spans="1:33">
      <c r="A12" s="177" t="s">
        <v>84</v>
      </c>
      <c r="B12" s="219">
        <f>$O$4*0.84^2*Averages!$C10*(1-Averages!$C10)/(0.84^2*Averages!$C10*(1-Averages!$C10)+(Sampling!B$9^2*(Sampling!$O$4-1)))</f>
        <v>1971.6613304511634</v>
      </c>
      <c r="C12" s="220">
        <f>$O$4*0.84^2*Averages!$C10*(1-Averages!$C10)/(0.84^2*Averages!$C10*(1-Averages!$C10)+(Sampling!C$9^2*(Sampling!$O$4-1)))</f>
        <v>1770.919338702611</v>
      </c>
      <c r="D12" s="220">
        <f>$O$4*0.84^2*Averages!$C10*(1-Averages!$C10)/(0.84^2*Averages!$C10*(1-Averages!$C10)+(Sampling!D$9^2*(Sampling!$O$4-1)))</f>
        <v>1471.3187426601046</v>
      </c>
      <c r="E12" s="220">
        <f>$O$4*0.84^2*Averages!$C10*(1-Averages!$C10)/(0.84^2*Averages!$C10*(1-Averages!$C10)+(Sampling!E$9^2*(Sampling!$O$4-1)))</f>
        <v>1173.5184755426033</v>
      </c>
      <c r="F12" s="221">
        <f>$O$4*0.84^2*Averages!$C10*(1-Averages!$C10)/(0.84^2*Averages!$C10*(1-Averages!$C10)+(Sampling!F$9^2*(Sampling!$O$4-1)))</f>
        <v>924.12378633006119</v>
      </c>
      <c r="G12" s="219">
        <f>$O$4*1.04^2*Averages!$C10*(1-Averages!$C10)/(1.04^2*Averages!$C10*(1-Averages!$C10)+(Sampling!G$9^2*(Sampling!$O$4-1)))</f>
        <v>1981.421277241848</v>
      </c>
      <c r="H12" s="220">
        <f>$O$4*1.04^2*Averages!$C10*(1-Averages!$C10)/(1.04^2*Averages!$C10*(1-Averages!$C10)+(Sampling!H$9^2*(Sampling!$O$4-1)))</f>
        <v>1844.3580125165618</v>
      </c>
      <c r="I12" s="220">
        <f>$O$4*1.04^2*Averages!$C10*(1-Averages!$C10)/(1.04^2*Averages!$C10*(1-Averages!$C10)+(Sampling!I$9^2*(Sampling!$O$4-1)))</f>
        <v>1620.2051661280282</v>
      </c>
      <c r="J12" s="220">
        <f>$O$4*1.04^2*Averages!$C10*(1-Averages!$C10)/(1.04^2*Averages!$C10*(1-Averages!$C10)+(Sampling!J$9^2*(Sampling!$O$4-1)))</f>
        <v>1370.3823757020293</v>
      </c>
      <c r="K12" s="221">
        <f>$O$4*1.04^2*Averages!$C10*(1-Averages!$C10)/(1.04^2*Averages!$C10*(1-Averages!$C10)+(Sampling!K$9^2*(Sampling!$O$4-1)))</f>
        <v>1136.69077007953</v>
      </c>
      <c r="L12" s="219">
        <f>$O$4*1.28^2*Averages!$C10*(1-Averages!$C10)/(1.28^2*Averages!$C10*(1-Averages!$C10)+(Sampling!L$9^2*(Sampling!$O$4-1)))</f>
        <v>1987.6962981112845</v>
      </c>
      <c r="M12" s="220">
        <f>$O$4*1.28^2*Averages!$C10*(1-Averages!$C10)/(1.28^2*Averages!$C10*(1-Averages!$C10)+(Sampling!M$9^2*(Sampling!$O$4-1)))</f>
        <v>1894.4607756189594</v>
      </c>
      <c r="N12" s="220">
        <f>$O$4*1.28^2*Averages!$C10*(1-Averages!$C10)/(1.28^2*Averages!$C10*(1-Averages!$C10)+(Sampling!N$9^2*(Sampling!$O$4-1)))</f>
        <v>1731.979225321609</v>
      </c>
      <c r="O12" s="220">
        <f>$O$4*1.28^2*Averages!$C10*(1-Averages!$C10)/(1.28^2*Averages!$C10*(1-Averages!$C10)+(Sampling!O$9^2*(Sampling!$O$4-1)))</f>
        <v>1534.5583383034027</v>
      </c>
      <c r="P12" s="221">
        <f>$O$4*1.28^2*Averages!$C10*(1-Averages!$C10)/(1.28^2*Averages!$C10*(1-Averages!$C10)+(Sampling!P$9^2*(Sampling!$O$4-1)))</f>
        <v>1332.1039182927211</v>
      </c>
      <c r="Q12" s="219">
        <f>$O$4*1.64^2*Averages!$C10*(1-Averages!$C10)/(1.64^2*Averages!$C10*(1-Averages!$C10)+(Sampling!Q$9^2*(Sampling!$O$4-1)))</f>
        <v>1992.4869978994514</v>
      </c>
      <c r="R12" s="220">
        <f>$O$4*1.64^2*Averages!$C10*(1-Averages!$C10)/(1.64^2*Averages!$C10*(1-Averages!$C10)+(Sampling!R$9^2*(Sampling!$O$4-1)))</f>
        <v>1934.35572344563</v>
      </c>
      <c r="S12" s="220">
        <f>$O$4*1.64^2*Averages!$C10*(1-Averages!$C10)/(1.64^2*Averages!$C10*(1-Averages!$C10)+(Sampling!S$9^2*(Sampling!$O$4-1)))</f>
        <v>1827.7081003353405</v>
      </c>
      <c r="T12" s="220">
        <f>$O$4*1.64^2*Averages!$C10*(1-Averages!$C10)/(1.64^2*Averages!$C10*(1-Averages!$C10)+(Sampling!T$9^2*(Sampling!$O$4-1)))</f>
        <v>1688.1018856004914</v>
      </c>
      <c r="U12" s="221">
        <f>$O$4*1.64^2*Averages!$C10*(1-Averages!$C10)/(1.64^2*Averages!$C10*(1-Averages!$C10)+(Sampling!U$9^2*(Sampling!$O$4-1)))</f>
        <v>1532.0693793036628</v>
      </c>
      <c r="V12" s="219">
        <f>$O$4*1.96^2*Averages!$C10*(1-Averages!$C10)/(1.96^2*Averages!$C10*(1-Averages!$C10)+(Sampling!V$9^2*(Sampling!$O$4-1)))</f>
        <v>1994.7340277781118</v>
      </c>
      <c r="W12" s="220">
        <f>$O$4*1.96^2*Averages!$C10*(1-Averages!$C10)/(1.96^2*Averages!$C10*(1-Averages!$C10)+(Sampling!W$9^2*(Sampling!$O$4-1)))</f>
        <v>1953.5839524707615</v>
      </c>
      <c r="X12" s="220">
        <f>$O$4*1.96^2*Averages!$C10*(1-Averages!$C10)/(1.96^2*Averages!$C10*(1-Averages!$C10)+(Sampling!X$9^2*(Sampling!$O$4-1)))</f>
        <v>1876.1753786497877</v>
      </c>
      <c r="Y12" s="220">
        <f>$O$4*1.96^2*Averages!$C10*(1-Averages!$C10)/(1.96^2*Averages!$C10*(1-Averages!$C10)+(Sampling!Y$9^2*(Sampling!$O$4-1)))</f>
        <v>1770.9193387026107</v>
      </c>
      <c r="Z12" s="221">
        <f>$O$4*1.96^2*Averages!$C10*(1-Averages!$C10)/(1.96^2*Averages!$C10*(1-Averages!$C10)+(Sampling!Z$9^2*(Sampling!$O$4-1)))</f>
        <v>1647.6705366956057</v>
      </c>
      <c r="AA12" s="219">
        <f>$O$4*2.58^2*Averages!$C10*(1-Averages!$C10)/(2.58^2*Averages!$C10*(1-Averages!$C10)+(Sampling!AA$9^2*(Sampling!$O$4-1)))</f>
        <v>1996.9574682873551</v>
      </c>
      <c r="AB12" s="220">
        <f>$O$4*2.58^2*Averages!$C10*(1-Averages!$C10)/(2.58^2*Averages!$C10*(1-Averages!$C10)+(Sampling!AB$9^2*(Sampling!$O$4-1)))</f>
        <v>1972.9464596045661</v>
      </c>
      <c r="AC12" s="220">
        <f>$O$4*2.58^2*Averages!$C10*(1-Averages!$C10)/(2.58^2*Averages!$C10*(1-Averages!$C10)+(Sampling!AC$9^2*(Sampling!$O$4-1)))</f>
        <v>1926.6159854804034</v>
      </c>
      <c r="AD12" s="220">
        <f>$O$4*2.58^2*Averages!$C10*(1-Averages!$C10)/(2.58^2*Averages!$C10*(1-Averages!$C10)+(Sampling!AD$9^2*(Sampling!$O$4-1)))</f>
        <v>1861.0613519105796</v>
      </c>
      <c r="AE12" s="221">
        <f>$O$4*2.58^2*Averages!$C10*(1-Averages!$C10)/(2.58^2*Averages!$C10*(1-Averages!$C10)+(Sampling!AE$9^2*(Sampling!$O$4-1)))</f>
        <v>1780.293491998525</v>
      </c>
    </row>
    <row r="13" spans="1:33" s="17" customFormat="1">
      <c r="A13" s="176" t="s">
        <v>2</v>
      </c>
      <c r="B13" s="222">
        <f>$O$4*0.84^2*Averages!$C11*(1-Averages!$C11)/(0.84^2*Averages!$C11*(1-Averages!$C11)+(Sampling!B$9^2*(Sampling!$O$4-1)))</f>
        <v>1853.1646402118945</v>
      </c>
      <c r="C13" s="223">
        <f>$O$4*0.84^2*Averages!$C11*(1-Averages!$C11)/(0.84^2*Averages!$C11*(1-Averages!$C11)+(Sampling!C$9^2*(Sampling!$O$4-1)))</f>
        <v>1167.4644121943995</v>
      </c>
      <c r="D13" s="223">
        <f>$O$4*0.84^2*Averages!$C11*(1-Averages!$C11)/(0.84^2*Averages!$C11*(1-Averages!$C11)+(Sampling!D$9^2*(Sampling!$O$4-1)))</f>
        <v>670.94436080777427</v>
      </c>
      <c r="E13" s="223">
        <f>$O$4*0.84^2*Averages!$C11*(1-Averages!$C11)/(0.84^2*Averages!$C11*(1-Averages!$C11)+(Sampling!E$9^2*(Sampling!$O$4-1)))</f>
        <v>409.62526925772192</v>
      </c>
      <c r="F13" s="224">
        <f>$O$4*0.84^2*Averages!$C11*(1-Averages!$C11)/(0.84^2*Averages!$C11*(1-Averages!$C11)+(Sampling!F$9^2*(Sampling!$O$4-1)))</f>
        <v>269.61340240115288</v>
      </c>
      <c r="G13" s="222">
        <f>$O$4*1.04^2*Averages!$C11*(1-Averages!$C11)/(1.04^2*Averages!$C11*(1-Averages!$C11)+(Sampling!G$9^2*(Sampling!$O$4-1)))</f>
        <v>1901.7006394247744</v>
      </c>
      <c r="H13" s="223">
        <f>$O$4*1.04^2*Averages!$C11*(1-Averages!$C11)/(1.04^2*Averages!$C11*(1-Averages!$C11)+(Sampling!H$9^2*(Sampling!$O$4-1)))</f>
        <v>1364.9900449745774</v>
      </c>
      <c r="I13" s="223">
        <f>$O$4*1.04^2*Averages!$C11*(1-Averages!$C11)/(1.04^2*Averages!$C11*(1-Averages!$C11)+(Sampling!I$9^2*(Sampling!$O$4-1)))</f>
        <v>872.50290614078813</v>
      </c>
      <c r="J13" s="223">
        <f>$O$4*1.04^2*Averages!$C11*(1-Averages!$C11)/(1.04^2*Averages!$C11*(1-Averages!$C11)+(Sampling!J$9^2*(Sampling!$O$4-1)))</f>
        <v>566.11970921885916</v>
      </c>
      <c r="K13" s="224">
        <f>$O$4*1.04^2*Averages!$C11*(1-Averages!$C11)/(1.04^2*Averages!$C11*(1-Averages!$C11)+(Sampling!K$9^2*(Sampling!$O$4-1)))</f>
        <v>385.58607087514815</v>
      </c>
      <c r="L13" s="222">
        <f>$O$4*1.28^2*Averages!$C11*(1-Averages!$C11)/(1.28^2*Averages!$C11*(1-Averages!$C11)+(Sampling!L$9^2*(Sampling!$O$4-1)))</f>
        <v>1934.0047297781712</v>
      </c>
      <c r="M13" s="223">
        <f>$O$4*1.28^2*Averages!$C11*(1-Averages!$C11)/(1.28^2*Averages!$C11*(1-Averages!$C11)+(Sampling!M$9^2*(Sampling!$O$4-1)))</f>
        <v>1530.0899349066985</v>
      </c>
      <c r="N13" s="223">
        <f>$O$4*1.28^2*Averages!$C11*(1-Averages!$C11)/(1.28^2*Averages!$C11*(1-Averages!$C11)+(Sampling!N$9^2*(Sampling!$O$4-1)))</f>
        <v>1079.2778943741491</v>
      </c>
      <c r="O13" s="223">
        <f>$O$4*1.28^2*Averages!$C11*(1-Averages!$C11)/(1.28^2*Averages!$C11*(1-Averages!$C11)+(Sampling!O$9^2*(Sampling!$O$4-1)))</f>
        <v>748.4867236866022</v>
      </c>
      <c r="P13" s="224">
        <f>$O$4*1.28^2*Averages!$C11*(1-Averages!$C11)/(1.28^2*Averages!$C11*(1-Averages!$C11)+(Sampling!P$9^2*(Sampling!$O$4-1)))</f>
        <v>531.34759781015021</v>
      </c>
      <c r="Q13" s="222">
        <f>$O$4*1.64^2*Averages!$C11*(1-Averages!$C11)/(1.64^2*Averages!$C11*(1-Averages!$C11)+(Sampling!Q$9^2*(Sampling!$O$4-1)))</f>
        <v>1959.2729948681979</v>
      </c>
      <c r="R13" s="223">
        <f>$O$4*1.64^2*Averages!$C11*(1-Averages!$C11)/(1.64^2*Averages!$C11*(1-Averages!$C11)+(Sampling!R$9^2*(Sampling!$O$4-1)))</f>
        <v>1684.8047827376374</v>
      </c>
      <c r="S13" s="223">
        <f>$O$4*1.64^2*Averages!$C11*(1-Averages!$C11)/(1.64^2*Averages!$C11*(1-Averages!$C11)+(Sampling!S$9^2*(Sampling!$O$4-1)))</f>
        <v>1316.0753194159183</v>
      </c>
      <c r="T13" s="223">
        <f>$O$4*1.64^2*Averages!$C11*(1-Averages!$C11)/(1.64^2*Averages!$C11*(1-Averages!$C11)+(Sampling!T$9^2*(Sampling!$O$4-1)))</f>
        <v>990.8087964067679</v>
      </c>
      <c r="U13" s="224">
        <f>$O$4*1.64^2*Averages!$C11*(1-Averages!$C11)/(1.64^2*Averages!$C11*(1-Averages!$C11)+(Sampling!U$9^2*(Sampling!$O$4-1)))</f>
        <v>745.23135161083383</v>
      </c>
      <c r="V13" s="222">
        <f>$O$4*1.96^2*Averages!$C11*(1-Averages!$C11)/(1.96^2*Averages!$C11*(1-Averages!$C11)+(Sampling!V$9^2*(Sampling!$O$4-1)))</f>
        <v>1971.3108169728721</v>
      </c>
      <c r="W13" s="223">
        <f>$O$4*1.96^2*Averages!$C11*(1-Averages!$C11)/(1.96^2*Averages!$C11*(1-Averages!$C11)+(Sampling!W$9^2*(Sampling!$O$4-1)))</f>
        <v>1768.3775842683001</v>
      </c>
      <c r="X13" s="223">
        <f>$O$4*1.96^2*Averages!$C11*(1-Averages!$C11)/(1.96^2*Averages!$C11*(1-Averages!$C11)+(Sampling!X$9^2*(Sampling!$O$4-1)))</f>
        <v>1466.4543053630985</v>
      </c>
      <c r="Y13" s="223">
        <f>$O$4*1.96^2*Averages!$C11*(1-Averages!$C11)/(1.96^2*Averages!$C11*(1-Averages!$C11)+(Sampling!Y$9^2*(Sampling!$O$4-1)))</f>
        <v>1167.4644121943993</v>
      </c>
      <c r="Z13" s="224">
        <f>$O$4*1.96^2*Averages!$C11*(1-Averages!$C11)/(1.96^2*Averages!$C11*(1-Averages!$C11)+(Sampling!Z$9^2*(Sampling!$O$4-1)))</f>
        <v>917.92736722070561</v>
      </c>
      <c r="AA13" s="222">
        <f>$O$4*2.58^2*Averages!$C11*(1-Averages!$C11)/(2.58^2*Averages!$C11*(1-Averages!$C11)+(Sampling!AA$9^2*(Sampling!$O$4-1)))</f>
        <v>1983.3415984014975</v>
      </c>
      <c r="AB13" s="223">
        <f>$O$4*2.58^2*Averages!$C11*(1-Averages!$C11)/(2.58^2*Averages!$C11*(1-Averages!$C11)+(Sampling!AB$9^2*(Sampling!$O$4-1)))</f>
        <v>1859.4403800069845</v>
      </c>
      <c r="AC13" s="223">
        <f>$O$4*2.58^2*Averages!$C11*(1-Averages!$C11)/(2.58^2*Averages!$C11*(1-Averages!$C11)+(Sampling!AC$9^2*(Sampling!$O$4-1)))</f>
        <v>1652.9212804051083</v>
      </c>
      <c r="AD13" s="223">
        <f>$O$4*2.58^2*Averages!$C11*(1-Averages!$C11)/(2.58^2*Averages!$C11*(1-Averages!$C11)+(Sampling!AD$9^2*(Sampling!$O$4-1)))</f>
        <v>1416.8733226512154</v>
      </c>
      <c r="AE13" s="224">
        <f>$O$4*2.58^2*Averages!$C11*(1-Averages!$C11)/(2.58^2*Averages!$C11*(1-Averages!$C11)+(Sampling!AE$9^2*(Sampling!$O$4-1)))</f>
        <v>1190.2410572041715</v>
      </c>
    </row>
    <row r="14" spans="1:33">
      <c r="A14" s="173" t="s">
        <v>7</v>
      </c>
      <c r="B14" s="225">
        <f>$O$4*0.84^2*Averages!$C12*(1-Averages!$C12)/(0.84^2*Averages!$C12*(1-Averages!$C12)+(Sampling!B$9^2*(Sampling!$O$4-1)))</f>
        <v>1961.0124812250699</v>
      </c>
      <c r="C14" s="226">
        <f>$O$4*0.84^2*Averages!$C12*(1-Averages!$C12)/(0.84^2*Averages!$C12*(1-Averages!$C12)+(Sampling!C$9^2*(Sampling!$O$4-1)))</f>
        <v>1696.4508446058094</v>
      </c>
      <c r="D14" s="226">
        <f>$O$4*0.84^2*Averages!$C12*(1-Averages!$C12)/(0.84^2*Averages!$C12*(1-Averages!$C12)+(Sampling!D$9^2*(Sampling!$O$4-1)))</f>
        <v>1335.9758696262061</v>
      </c>
      <c r="E14" s="226">
        <f>$O$4*0.84^2*Averages!$C12*(1-Averages!$C12)/(0.84^2*Averages!$C12*(1-Averages!$C12)+(Sampling!E$9^2*(Sampling!$O$4-1)))</f>
        <v>1013.0764192460266</v>
      </c>
      <c r="F14" s="227">
        <f>$O$4*0.84^2*Averages!$C12*(1-Averages!$C12)/(0.84^2*Averages!$C12*(1-Averages!$C12)+(Sampling!F$9^2*(Sampling!$O$4-1)))</f>
        <v>766.16991827841468</v>
      </c>
      <c r="G14" s="225">
        <f>$O$4*1.04^2*Averages!$C12*(1-Averages!$C12)/(1.04^2*Averages!$C12*(1-Averages!$C12)+(Sampling!G$9^2*(Sampling!$O$4-1)))</f>
        <v>1974.3922995380281</v>
      </c>
      <c r="H14" s="226">
        <f>$O$4*1.04^2*Averages!$C12*(1-Averages!$C12)/(1.04^2*Averages!$C12*(1-Averages!$C12)+(Sampling!H$9^2*(Sampling!$O$4-1)))</f>
        <v>1790.9444259254756</v>
      </c>
      <c r="I14" s="226">
        <f>$O$4*1.04^2*Averages!$C12*(1-Averages!$C12)/(1.04^2*Averages!$C12*(1-Averages!$C12)+(Sampling!I$9^2*(Sampling!$O$4-1)))</f>
        <v>1510.2912639631957</v>
      </c>
      <c r="J14" s="226">
        <f>$O$4*1.04^2*Averages!$C12*(1-Averages!$C12)/(1.04^2*Averages!$C12*(1-Averages!$C12)+(Sampling!J$9^2*(Sampling!$O$4-1)))</f>
        <v>1222.8483050130944</v>
      </c>
      <c r="K14" s="227">
        <f>$O$4*1.04^2*Averages!$C12*(1-Averages!$C12)/(1.04^2*Averages!$C12*(1-Averages!$C12)+(Sampling!K$9^2*(Sampling!$O$4-1)))</f>
        <v>975.34183608166438</v>
      </c>
      <c r="L14" s="225">
        <f>$O$4*1.28^2*Averages!$C12*(1-Averages!$C12)/(1.28^2*Averages!$C12*(1-Averages!$C12)+(Sampling!L$9^2*(Sampling!$O$4-1)))</f>
        <v>1983.0210357809651</v>
      </c>
      <c r="M14" s="226">
        <f>$O$4*1.28^2*Averages!$C12*(1-Averages!$C12)/(1.28^2*Averages!$C12*(1-Averages!$C12)+(Sampling!M$9^2*(Sampling!$O$4-1)))</f>
        <v>1856.9075672138511</v>
      </c>
      <c r="N14" s="226">
        <f>$O$4*1.28^2*Averages!$C12*(1-Averages!$C12)/(1.28^2*Averages!$C12*(1-Averages!$C12)+(Sampling!N$9^2*(Sampling!$O$4-1)))</f>
        <v>1647.3728248072232</v>
      </c>
      <c r="O14" s="226">
        <f>$O$4*1.28^2*Averages!$C12*(1-Averages!$C12)/(1.28^2*Averages!$C12*(1-Averages!$C12)+(Sampling!O$9^2*(Sampling!$O$4-1)))</f>
        <v>1408.9008037428925</v>
      </c>
      <c r="P14" s="227">
        <f>$O$4*1.28^2*Averages!$C12*(1-Averages!$C12)/(1.28^2*Averages!$C12*(1-Averages!$C12)+(Sampling!P$9^2*(Sampling!$O$4-1)))</f>
        <v>1180.9611508243213</v>
      </c>
      <c r="Q14" s="225">
        <f>$O$4*1.64^2*Averages!$C12*(1-Averages!$C12)/(1.64^2*Averages!$C12*(1-Averages!$C12)+(Sampling!Q$9^2*(Sampling!$O$4-1)))</f>
        <v>1989.6226412790697</v>
      </c>
      <c r="R14" s="226">
        <f>$O$4*1.64^2*Averages!$C12*(1-Averages!$C12)/(1.64^2*Averages!$C12*(1-Averages!$C12)+(Sampling!R$9^2*(Sampling!$O$4-1)))</f>
        <v>1910.3260850452134</v>
      </c>
      <c r="S14" s="226">
        <f>$O$4*1.64^2*Averages!$C12*(1-Averages!$C12)/(1.64^2*Averages!$C12*(1-Averages!$C12)+(Sampling!S$9^2*(Sampling!$O$4-1)))</f>
        <v>1769.2952974592044</v>
      </c>
      <c r="T14" s="226">
        <f>$O$4*1.64^2*Averages!$C12*(1-Averages!$C12)/(1.64^2*Averages!$C12*(1-Averages!$C12)+(Sampling!T$9^2*(Sampling!$O$4-1)))</f>
        <v>1592.9002948796715</v>
      </c>
      <c r="U14" s="227">
        <f>$O$4*1.64^2*Averages!$C12*(1-Averages!$C12)/(1.64^2*Averages!$C12*(1-Averages!$C12)+(Sampling!U$9^2*(Sampling!$O$4-1)))</f>
        <v>1405.9999906818684</v>
      </c>
      <c r="V14" s="225">
        <f>$O$4*1.96^2*Averages!$C12*(1-Averages!$C12)/(1.96^2*Averages!$C12*(1-Averages!$C12)+(Sampling!V$9^2*(Sampling!$O$4-1)))</f>
        <v>1992.7232299354155</v>
      </c>
      <c r="W14" s="226">
        <f>$O$4*1.96^2*Averages!$C12*(1-Averages!$C12)/(1.96^2*Averages!$C12*(1-Averages!$C12)+(Sampling!W$9^2*(Sampling!$O$4-1)))</f>
        <v>1936.361403164361</v>
      </c>
      <c r="X14" s="226">
        <f>$O$4*1.96^2*Averages!$C12*(1-Averages!$C12)/(1.96^2*Averages!$C12*(1-Averages!$C12)+(Sampling!X$9^2*(Sampling!$O$4-1)))</f>
        <v>1832.6904278215434</v>
      </c>
      <c r="Y14" s="226">
        <f>$O$4*1.96^2*Averages!$C12*(1-Averages!$C12)/(1.96^2*Averages!$C12*(1-Averages!$C12)+(Sampling!Y$9^2*(Sampling!$O$4-1)))</f>
        <v>1696.4508446058094</v>
      </c>
      <c r="Z14" s="227">
        <f>$O$4*1.96^2*Averages!$C12*(1-Averages!$C12)/(1.96^2*Averages!$C12*(1-Averages!$C12)+(Sampling!Z$9^2*(Sampling!$O$4-1)))</f>
        <v>1543.465490775601</v>
      </c>
      <c r="AA14" s="225">
        <f>$O$4*2.58^2*Averages!$C12*(1-Averages!$C12)/(2.58^2*Averages!$C12*(1-Averages!$C12)+(Sampling!AA$9^2*(Sampling!$O$4-1)))</f>
        <v>1995.7938952029147</v>
      </c>
      <c r="AB14" s="226">
        <f>$O$4*2.58^2*Averages!$C12*(1-Averages!$C12)/(2.58^2*Averages!$C12*(1-Averages!$C12)+(Sampling!AB$9^2*(Sampling!$O$4-1)))</f>
        <v>1962.771406292557</v>
      </c>
      <c r="AC14" s="226">
        <f>$O$4*2.58^2*Averages!$C12*(1-Averages!$C12)/(2.58^2*Averages!$C12*(1-Averages!$C12)+(Sampling!AC$9^2*(Sampling!$O$4-1)))</f>
        <v>1899.8997650155518</v>
      </c>
      <c r="AD14" s="226">
        <f>$O$4*2.58^2*Averages!$C12*(1-Averages!$C12)/(2.58^2*Averages!$C12*(1-Averages!$C12)+(Sampling!AD$9^2*(Sampling!$O$4-1)))</f>
        <v>1812.7982311358292</v>
      </c>
      <c r="AE14" s="227">
        <f>$O$4*2.58^2*Averages!$C12*(1-Averages!$C12)/(2.58^2*Averages!$C12*(1-Averages!$C12)+(Sampling!AE$9^2*(Sampling!$O$4-1)))</f>
        <v>1708.370483730233</v>
      </c>
    </row>
    <row r="15" spans="1:33" s="17" customFormat="1">
      <c r="A15" s="174" t="s">
        <v>8</v>
      </c>
      <c r="B15" s="228">
        <f>$O$4*0.84^2*Averages!$C13*(1-Averages!$C13)/(0.84^2*Averages!$C13*(1-Averages!$C13)+(Sampling!B$9^2*(Sampling!$O$4-1)))</f>
        <v>1976.9807131448561</v>
      </c>
      <c r="C15" s="229">
        <f>$O$4*0.84^2*Averages!$C13*(1-Averages!$C13)/(0.84^2*Averages!$C13*(1-Averages!$C13)+(Sampling!C$9^2*(Sampling!$O$4-1)))</f>
        <v>1810.2940051573917</v>
      </c>
      <c r="D15" s="229">
        <f>$O$4*0.84^2*Averages!$C13*(1-Averages!$C13)/(0.84^2*Averages!$C13*(1-Averages!$C13)+(Sampling!D$9^2*(Sampling!$O$4-1)))</f>
        <v>1549.0769524070492</v>
      </c>
      <c r="E15" s="229">
        <f>$O$4*0.84^2*Averages!$C13*(1-Averages!$C13)/(0.84^2*Averages!$C13*(1-Averages!$C13)+(Sampling!E$9^2*(Sampling!$O$4-1)))</f>
        <v>1273.4479728007802</v>
      </c>
      <c r="F15" s="230">
        <f>$O$4*0.84^2*Averages!$C13*(1-Averages!$C13)/(0.84^2*Averages!$C13*(1-Averages!$C13)+(Sampling!F$9^2*(Sampling!$O$4-1)))</f>
        <v>1029.263886773582</v>
      </c>
      <c r="G15" s="228">
        <f>$O$4*1.04^2*Averages!$C13*(1-Averages!$C13)/(1.04^2*Averages!$C13*(1-Averages!$C13)+(Sampling!G$9^2*(Sampling!$O$4-1)))</f>
        <v>1984.9226535499038</v>
      </c>
      <c r="H15" s="229">
        <f>$O$4*1.04^2*Averages!$C13*(1-Averages!$C13)/(1.04^2*Averages!$C13*(1-Averages!$C13)+(Sampling!H$9^2*(Sampling!$O$4-1)))</f>
        <v>1872.0221476220963</v>
      </c>
      <c r="I15" s="229">
        <f>$O$4*1.04^2*Averages!$C13*(1-Averages!$C13)/(1.04^2*Averages!$C13*(1-Averages!$C13)+(Sampling!I$9^2*(Sampling!$O$4-1)))</f>
        <v>1680.8157559034585</v>
      </c>
      <c r="J15" s="229">
        <f>$O$4*1.04^2*Averages!$C13*(1-Averages!$C13)/(1.04^2*Averages!$C13*(1-Averages!$C13)+(Sampling!J$9^2*(Sampling!$O$4-1)))</f>
        <v>1457.5125378318889</v>
      </c>
      <c r="K15" s="230">
        <f>$O$4*1.04^2*Averages!$C13*(1-Averages!$C13)/(1.04^2*Averages!$C13*(1-Averages!$C13)+(Sampling!K$9^2*(Sampling!$O$4-1)))</f>
        <v>1238.1824330744394</v>
      </c>
      <c r="L15" s="228">
        <f>$O$4*1.28^2*Averages!$C13*(1-Averages!$C13)/(1.28^2*Averages!$C13*(1-Averages!$C13)+(Sampling!L$9^2*(Sampling!$O$4-1)))</f>
        <v>1990.0210296751827</v>
      </c>
      <c r="M15" s="229">
        <f>$O$4*1.28^2*Averages!$C13*(1-Averages!$C13)/(1.28^2*Averages!$C13*(1-Averages!$C13)+(Sampling!M$9^2*(Sampling!$O$4-1)))</f>
        <v>1913.6365406679381</v>
      </c>
      <c r="N15" s="229">
        <f>$O$4*1.28^2*Averages!$C13*(1-Averages!$C13)/(1.28^2*Averages!$C13*(1-Averages!$C13)+(Sampling!N$9^2*(Sampling!$O$4-1)))</f>
        <v>1777.2049269494171</v>
      </c>
      <c r="O15" s="229">
        <f>$O$4*1.28^2*Averages!$C13*(1-Averages!$C13)/(1.28^2*Averages!$C13*(1-Averages!$C13)+(Sampling!O$9^2*(Sampling!$O$4-1)))</f>
        <v>1605.5091530152947</v>
      </c>
      <c r="P15" s="230">
        <f>$O$4*1.28^2*Averages!$C13*(1-Averages!$C13)/(1.28^2*Averages!$C13*(1-Averages!$C13)+(Sampling!P$9^2*(Sampling!$O$4-1)))</f>
        <v>1422.2981774446955</v>
      </c>
      <c r="Q15" s="228">
        <f>$O$4*1.64^2*Averages!$C13*(1-Averages!$C13)/(1.64^2*Averages!$C13*(1-Averages!$C13)+(Sampling!Q$9^2*(Sampling!$O$4-1)))</f>
        <v>1993.9093209891491</v>
      </c>
      <c r="R15" s="229">
        <f>$O$4*1.64^2*Averages!$C13*(1-Averages!$C13)/(1.64^2*Averages!$C13*(1-Averages!$C13)+(Sampling!R$9^2*(Sampling!$O$4-1)))</f>
        <v>1946.487596396142</v>
      </c>
      <c r="S15" s="229">
        <f>$O$4*1.64^2*Averages!$C13*(1-Averages!$C13)/(1.64^2*Averages!$C13*(1-Averages!$C13)+(Sampling!S$9^2*(Sampling!$O$4-1)))</f>
        <v>1858.1039446418354</v>
      </c>
      <c r="T15" s="229">
        <f>$O$4*1.64^2*Averages!$C13*(1-Averages!$C13)/(1.64^2*Averages!$C13*(1-Averages!$C13)+(Sampling!T$9^2*(Sampling!$O$4-1)))</f>
        <v>1739.6183532102207</v>
      </c>
      <c r="U15" s="230">
        <f>$O$4*1.64^2*Averages!$C13*(1-Averages!$C13)/(1.64^2*Averages!$C13*(1-Averages!$C13)+(Sampling!U$9^2*(Sampling!$O$4-1)))</f>
        <v>1603.3015234994159</v>
      </c>
      <c r="V15" s="228">
        <f>$O$4*1.96^2*Averages!$C13*(1-Averages!$C13)/(1.96^2*Averages!$C13*(1-Averages!$C13)+(Sampling!V$9^2*(Sampling!$O$4-1)))</f>
        <v>1995.7318659234863</v>
      </c>
      <c r="W15" s="229">
        <f>$O$4*1.96^2*Averages!$C13*(1-Averages!$C13)/(1.96^2*Averages!$C13*(1-Averages!$C13)+(Sampling!W$9^2*(Sampling!$O$4-1)))</f>
        <v>1962.2315957639196</v>
      </c>
      <c r="X15" s="229">
        <f>$O$4*1.96^2*Averages!$C13*(1-Averages!$C13)/(1.96^2*Averages!$C13*(1-Averages!$C13)+(Sampling!X$9^2*(Sampling!$O$4-1)))</f>
        <v>1898.4954675344031</v>
      </c>
      <c r="Y15" s="229">
        <f>$O$4*1.96^2*Averages!$C13*(1-Averages!$C13)/(1.96^2*Averages!$C13*(1-Averages!$C13)+(Sampling!Y$9^2*(Sampling!$O$4-1)))</f>
        <v>1810.2940051573917</v>
      </c>
      <c r="Z15" s="230">
        <f>$O$4*1.96^2*Averages!$C13*(1-Averages!$C13)/(1.96^2*Averages!$C13*(1-Averages!$C13)+(Sampling!Z$9^2*(Sampling!$O$4-1)))</f>
        <v>1704.6968733180804</v>
      </c>
      <c r="AA15" s="228">
        <f>$O$4*2.58^2*Averages!$C13*(1-Averages!$C13)/(2.58^2*Averages!$C13*(1-Averages!$C13)+(Sampling!AA$9^2*(Sampling!$O$4-1)))</f>
        <v>1997.5345120507836</v>
      </c>
      <c r="AB15" s="229">
        <f>$O$4*2.58^2*Averages!$C13*(1-Averages!$C13)/(2.58^2*Averages!$C13*(1-Averages!$C13)+(Sampling!AB$9^2*(Sampling!$O$4-1)))</f>
        <v>1978.0273021441542</v>
      </c>
      <c r="AC15" s="229">
        <f>$O$4*2.58^2*Averages!$C13*(1-Averages!$C13)/(2.58^2*Averages!$C13*(1-Averages!$C13)+(Sampling!AC$9^2*(Sampling!$O$4-1)))</f>
        <v>1940.1339884306922</v>
      </c>
      <c r="AD15" s="229">
        <f>$O$4*2.58^2*Averages!$C13*(1-Averages!$C13)/(2.58^2*Averages!$C13*(1-Averages!$C13)+(Sampling!AD$9^2*(Sampling!$O$4-1)))</f>
        <v>1885.9402037630905</v>
      </c>
      <c r="AE15" s="230">
        <f>$O$4*2.58^2*Averages!$C13*(1-Averages!$C13)/(2.58^2*Averages!$C13*(1-Averages!$C13)+(Sampling!AE$9^2*(Sampling!$O$4-1)))</f>
        <v>1818.2223047923105</v>
      </c>
    </row>
    <row r="16" spans="1:33">
      <c r="A16" s="171" t="s">
        <v>3</v>
      </c>
      <c r="B16" s="213">
        <f>$O$4*0.84^2*Averages!$C14*(1-Averages!$C14)/(0.84^2*Averages!$C14*(1-Averages!$C14)+(Sampling!B$9^2*(Sampling!$O$4-1)))</f>
        <v>1973.5454170034448</v>
      </c>
      <c r="C16" s="214">
        <f>$O$4*0.84^2*Averages!$C14*(1-Averages!$C14)/(0.84^2*Averages!$C14*(1-Averages!$C14)+(Sampling!C$9^2*(Sampling!$O$4-1)))</f>
        <v>1784.6922590428137</v>
      </c>
      <c r="D16" s="214">
        <f>$O$4*0.84^2*Averages!$C14*(1-Averages!$C14)/(0.84^2*Averages!$C14*(1-Averages!$C14)+(Sampling!D$9^2*(Sampling!$O$4-1)))</f>
        <v>1497.9983552055751</v>
      </c>
      <c r="E16" s="214">
        <f>$O$4*0.84^2*Averages!$C14*(1-Averages!$C14)/(0.84^2*Averages!$C14*(1-Averages!$C14)+(Sampling!E$9^2*(Sampling!$O$4-1)))</f>
        <v>1207.1278705006796</v>
      </c>
      <c r="F16" s="215">
        <f>$O$4*0.84^2*Averages!$C14*(1-Averages!$C14)/(0.84^2*Averages!$C14*(1-Averages!$C14)+(Sampling!F$9^2*(Sampling!$O$4-1)))</f>
        <v>958.87737402107052</v>
      </c>
      <c r="G16" s="213">
        <f>$O$4*1.04^2*Averages!$C14*(1-Averages!$C14)/(1.04^2*Averages!$C14*(1-Averages!$C14)+(Sampling!G$9^2*(Sampling!$O$4-1)))</f>
        <v>1982.6621831278951</v>
      </c>
      <c r="H16" s="214">
        <f>$O$4*1.04^2*Averages!$C14*(1-Averages!$C14)/(1.04^2*Averages!$C14*(1-Averages!$C14)+(Sampling!H$9^2*(Sampling!$O$4-1)))</f>
        <v>1854.079424981245</v>
      </c>
      <c r="I16" s="214">
        <f>$O$4*1.04^2*Averages!$C14*(1-Averages!$C14)/(1.04^2*Averages!$C14*(1-Averages!$C14)+(Sampling!I$9^2*(Sampling!$O$4-1)))</f>
        <v>1641.2035449761443</v>
      </c>
      <c r="J16" s="214">
        <f>$O$4*1.04^2*Averages!$C14*(1-Averages!$C14)/(1.04^2*Averages!$C14*(1-Averages!$C14)+(Sampling!J$9^2*(Sampling!$O$4-1)))</f>
        <v>1400.0787625352616</v>
      </c>
      <c r="K16" s="215">
        <f>$O$4*1.04^2*Averages!$C14*(1-Averages!$C14)/(1.04^2*Averages!$C14*(1-Averages!$C14)+(Sampling!K$9^2*(Sampling!$O$4-1)))</f>
        <v>1170.7395005257154</v>
      </c>
      <c r="L16" s="213">
        <f>$O$4*1.28^2*Averages!$C14*(1-Averages!$C14)/(1.28^2*Averages!$C14*(1-Averages!$C14)+(Sampling!L$9^2*(Sampling!$O$4-1)))</f>
        <v>1988.5205124065592</v>
      </c>
      <c r="M16" s="214">
        <f>$O$4*1.28^2*Averages!$C14*(1-Averages!$C14)/(1.28^2*Averages!$C14*(1-Averages!$C14)+(Sampling!M$9^2*(Sampling!$O$4-1)))</f>
        <v>1901.2203698157707</v>
      </c>
      <c r="N16" s="214">
        <f>$O$4*1.28^2*Averages!$C14*(1-Averages!$C14)/(1.28^2*Averages!$C14*(1-Averages!$C14)+(Sampling!N$9^2*(Sampling!$O$4-1)))</f>
        <v>1747.7598607526695</v>
      </c>
      <c r="O16" s="214">
        <f>$O$4*1.28^2*Averages!$C14*(1-Averages!$C14)/(1.28^2*Averages!$C14*(1-Averages!$C14)+(Sampling!O$9^2*(Sampling!$O$4-1)))</f>
        <v>1559.0031396206939</v>
      </c>
      <c r="P16" s="215">
        <f>$O$4*1.28^2*Averages!$C14*(1-Averages!$C14)/(1.28^2*Averages!$C14*(1-Averages!$C14)+(Sampling!P$9^2*(Sampling!$O$4-1)))</f>
        <v>1362.7662034129726</v>
      </c>
      <c r="Q16" s="213">
        <f>$O$4*1.64^2*Averages!$C14*(1-Averages!$C14)/(1.64^2*Averages!$C14*(1-Averages!$C14)+(Sampling!Q$9^2*(Sampling!$O$4-1)))</f>
        <v>1992.9914189550116</v>
      </c>
      <c r="R16" s="214">
        <f>$O$4*1.64^2*Averages!$C14*(1-Averages!$C14)/(1.64^2*Averages!$C14*(1-Averages!$C14)+(Sampling!R$9^2*(Sampling!$O$4-1)))</f>
        <v>1938.6428760973417</v>
      </c>
      <c r="S16" s="214">
        <f>$O$4*1.64^2*Averages!$C14*(1-Averages!$C14)/(1.64^2*Averages!$C14*(1-Averages!$C14)+(Sampling!S$9^2*(Sampling!$O$4-1)))</f>
        <v>1838.3783362255601</v>
      </c>
      <c r="T16" s="214">
        <f>$O$4*1.64^2*Averages!$C14*(1-Averages!$C14)/(1.64^2*Averages!$C14*(1-Averages!$C14)+(Sampling!T$9^2*(Sampling!$O$4-1)))</f>
        <v>1706.0274580429461</v>
      </c>
      <c r="U16" s="215">
        <f>$O$4*1.64^2*Averages!$C14*(1-Averages!$C14)/(1.64^2*Averages!$C14*(1-Averages!$C14)+(Sampling!U$9^2*(Sampling!$O$4-1)))</f>
        <v>1556.6071299395046</v>
      </c>
      <c r="V16" s="213">
        <f>$O$4*1.96^2*Averages!$C14*(1-Averages!$C14)/(1.96^2*Averages!$C14*(1-Averages!$C14)+(Sampling!V$9^2*(Sampling!$O$4-1)))</f>
        <v>1995.0879557424721</v>
      </c>
      <c r="W16" s="214">
        <f>$O$4*1.96^2*Averages!$C14*(1-Averages!$C14)/(1.96^2*Averages!$C14*(1-Averages!$C14)+(Sampling!W$9^2*(Sampling!$O$4-1)))</f>
        <v>1956.6434782960971</v>
      </c>
      <c r="X16" s="214">
        <f>$O$4*1.96^2*Averages!$C14*(1-Averages!$C14)/(1.96^2*Averages!$C14*(1-Averages!$C14)+(Sampling!X$9^2*(Sampling!$O$4-1)))</f>
        <v>1884.0344297243253</v>
      </c>
      <c r="Y16" s="214">
        <f>$O$4*1.96^2*Averages!$C14*(1-Averages!$C14)/(1.96^2*Averages!$C14*(1-Averages!$C14)+(Sampling!Y$9^2*(Sampling!$O$4-1)))</f>
        <v>1784.6922590428137</v>
      </c>
      <c r="Z16" s="215">
        <f>$O$4*1.96^2*Averages!$C14*(1-Averages!$C14)/(1.96^2*Averages!$C14*(1-Averages!$C14)+(Sampling!Z$9^2*(Sampling!$O$4-1)))</f>
        <v>1667.4620585655659</v>
      </c>
      <c r="AA16" s="213">
        <f>$O$4*2.58^2*Averages!$C14*(1-Averages!$C14)/(2.58^2*Averages!$C14*(1-Averages!$C14)+(Sampling!AA$9^2*(Sampling!$O$4-1)))</f>
        <v>1997.1621705826701</v>
      </c>
      <c r="AB16" s="214">
        <f>$O$4*2.58^2*Averages!$C14*(1-Averages!$C14)/(2.58^2*Averages!$C14*(1-Averages!$C14)+(Sampling!AB$9^2*(Sampling!$O$4-1)))</f>
        <v>1974.7461991597286</v>
      </c>
      <c r="AC16" s="214">
        <f>$O$4*2.58^2*Averages!$C14*(1-Averages!$C14)/(2.58^2*Averages!$C14*(1-Averages!$C14)+(Sampling!AC$9^2*(Sampling!$O$4-1)))</f>
        <v>1931.3906830230012</v>
      </c>
      <c r="AD16" s="214">
        <f>$O$4*2.58^2*Averages!$C14*(1-Averages!$C14)/(2.58^2*Averages!$C14*(1-Averages!$C14)+(Sampling!AD$9^2*(Sampling!$O$4-1)))</f>
        <v>1869.8131146994042</v>
      </c>
      <c r="AE16" s="215">
        <f>$O$4*2.58^2*Averages!$C14*(1-Averages!$C14)/(2.58^2*Averages!$C14*(1-Averages!$C14)+(Sampling!AE$9^2*(Sampling!$O$4-1)))</f>
        <v>1793.5685112534256</v>
      </c>
    </row>
    <row r="17" spans="1:31" s="17" customFormat="1">
      <c r="A17" s="172" t="s">
        <v>4</v>
      </c>
      <c r="B17" s="216">
        <f>$O$4*0.84^2*Averages!$C15*(1-Averages!$C15)/(0.84^2*Averages!$C15*(1-Averages!$C15)+(Sampling!B$9^2*(Sampling!$O$4-1)))</f>
        <v>1965.7356045302326</v>
      </c>
      <c r="C17" s="217">
        <f>$O$4*0.84^2*Averages!$C15*(1-Averages!$C15)/(0.84^2*Averages!$C15*(1-Averages!$C15)+(Sampling!C$9^2*(Sampling!$O$4-1)))</f>
        <v>1728.7916072655823</v>
      </c>
      <c r="D17" s="217">
        <f>$O$4*0.84^2*Averages!$C15*(1-Averages!$C15)/(0.84^2*Averages!$C15*(1-Averages!$C15)+(Sampling!D$9^2*(Sampling!$O$4-1)))</f>
        <v>1392.9801369871377</v>
      </c>
      <c r="E17" s="217">
        <f>$O$4*0.84^2*Averages!$C15*(1-Averages!$C15)/(0.84^2*Averages!$C15*(1-Averages!$C15)+(Sampling!E$9^2*(Sampling!$O$4-1)))</f>
        <v>1078.6843734859194</v>
      </c>
      <c r="F17" s="218">
        <f>$O$4*0.84^2*Averages!$C15*(1-Averages!$C15)/(0.84^2*Averages!$C15*(1-Averages!$C15)+(Sampling!F$9^2*(Sampling!$O$4-1)))</f>
        <v>829.22283647228733</v>
      </c>
      <c r="G17" s="216">
        <f>$O$4*1.04^2*Averages!$C15*(1-Averages!$C15)/(1.04^2*Averages!$C15*(1-Averages!$C15)+(Sampling!G$9^2*(Sampling!$O$4-1)))</f>
        <v>1977.513118220618</v>
      </c>
      <c r="H17" s="217">
        <f>$O$4*1.04^2*Averages!$C15*(1-Averages!$C15)/(1.04^2*Averages!$C15*(1-Averages!$C15)+(Sampling!H$9^2*(Sampling!$O$4-1)))</f>
        <v>1814.319560364838</v>
      </c>
      <c r="I17" s="217">
        <f>$O$4*1.04^2*Averages!$C15*(1-Averages!$C15)/(1.04^2*Averages!$C15*(1-Averages!$C15)+(Sampling!I$9^2*(Sampling!$O$4-1)))</f>
        <v>1557.2899722060406</v>
      </c>
      <c r="J17" s="217">
        <f>$O$4*1.04^2*Averages!$C15*(1-Averages!$C15)/(1.04^2*Averages!$C15*(1-Averages!$C15)+(Sampling!J$9^2*(Sampling!$O$4-1)))</f>
        <v>1284.3620021291845</v>
      </c>
      <c r="K17" s="218">
        <f>$O$4*1.04^2*Averages!$C15*(1-Averages!$C15)/(1.04^2*Averages!$C15*(1-Averages!$C15)+(Sampling!K$9^2*(Sampling!$O$4-1)))</f>
        <v>1041.0838973423649</v>
      </c>
      <c r="L17" s="216">
        <f>$O$4*1.28^2*Averages!$C15*(1-Averages!$C15)/(1.28^2*Averages!$C15*(1-Averages!$C15)+(Sampling!L$9^2*(Sampling!$O$4-1)))</f>
        <v>1985.0982044942677</v>
      </c>
      <c r="M17" s="217">
        <f>$O$4*1.28^2*Averages!$C15*(1-Averages!$C15)/(1.28^2*Averages!$C15*(1-Averages!$C15)+(Sampling!M$9^2*(Sampling!$O$4-1)))</f>
        <v>1873.4284159007418</v>
      </c>
      <c r="N17" s="217">
        <f>$O$4*1.28^2*Averages!$C15*(1-Averages!$C15)/(1.28^2*Averages!$C15*(1-Averages!$C15)+(Sampling!N$9^2*(Sampling!$O$4-1)))</f>
        <v>1683.9683759720019</v>
      </c>
      <c r="O17" s="217">
        <f>$O$4*1.28^2*Averages!$C15*(1-Averages!$C15)/(1.28^2*Averages!$C15*(1-Averages!$C15)+(Sampling!O$9^2*(Sampling!$O$4-1)))</f>
        <v>1462.1649946075061</v>
      </c>
      <c r="P17" s="218">
        <f>$O$4*1.28^2*Averages!$C15*(1-Averages!$C15)/(1.28^2*Averages!$C15*(1-Averages!$C15)+(Sampling!P$9^2*(Sampling!$O$4-1)))</f>
        <v>1243.7398990034615</v>
      </c>
      <c r="Q17" s="216">
        <f>$O$4*1.64^2*Averages!$C15*(1-Averages!$C15)/(1.64^2*Averages!$C15*(1-Averages!$C15)+(Sampling!Q$9^2*(Sampling!$O$4-1)))</f>
        <v>1990.8958920943194</v>
      </c>
      <c r="R17" s="217">
        <f>$O$4*1.64^2*Averages!$C15*(1-Averages!$C15)/(1.64^2*Averages!$C15*(1-Averages!$C15)+(Sampling!R$9^2*(Sampling!$O$4-1)))</f>
        <v>1920.9420377262497</v>
      </c>
      <c r="S17" s="217">
        <f>$O$4*1.64^2*Averages!$C15*(1-Averages!$C15)/(1.64^2*Averages!$C15*(1-Averages!$C15)+(Sampling!S$9^2*(Sampling!$O$4-1)))</f>
        <v>1794.8137549467081</v>
      </c>
      <c r="T17" s="217">
        <f>$O$4*1.64^2*Averages!$C15*(1-Averages!$C15)/(1.64^2*Averages!$C15*(1-Averages!$C15)+(Sampling!T$9^2*(Sampling!$O$4-1)))</f>
        <v>1633.8926518783483</v>
      </c>
      <c r="U17" s="218">
        <f>$O$4*1.64^2*Averages!$C15*(1-Averages!$C15)/(1.64^2*Averages!$C15*(1-Averages!$C15)+(Sampling!U$9^2*(Sampling!$O$4-1)))</f>
        <v>1459.4252821393356</v>
      </c>
      <c r="V17" s="216">
        <f>$O$4*1.96^2*Averages!$C15*(1-Averages!$C15)/(1.96^2*Averages!$C15*(1-Averages!$C15)+(Sampling!V$9^2*(Sampling!$O$4-1)))</f>
        <v>1993.6172742031538</v>
      </c>
      <c r="W17" s="217">
        <f>$O$4*1.96^2*Averages!$C15*(1-Averages!$C15)/(1.96^2*Averages!$C15*(1-Averages!$C15)+(Sampling!W$9^2*(Sampling!$O$4-1)))</f>
        <v>1943.9855668970313</v>
      </c>
      <c r="X17" s="217">
        <f>$O$4*1.96^2*Averages!$C15*(1-Averages!$C15)/(1.96^2*Averages!$C15*(1-Averages!$C15)+(Sampling!X$9^2*(Sampling!$O$4-1)))</f>
        <v>1851.7841115735832</v>
      </c>
      <c r="Y17" s="217">
        <f>$O$4*1.96^2*Averages!$C15*(1-Averages!$C15)/(1.96^2*Averages!$C15*(1-Averages!$C15)+(Sampling!Y$9^2*(Sampling!$O$4-1)))</f>
        <v>1728.7916072655826</v>
      </c>
      <c r="Z17" s="218">
        <f>$O$4*1.96^2*Averages!$C15*(1-Averages!$C15)/(1.96^2*Averages!$C15*(1-Averages!$C15)+(Sampling!Z$9^2*(Sampling!$O$4-1)))</f>
        <v>1588.148594157087</v>
      </c>
      <c r="AA17" s="216">
        <f>$O$4*2.58^2*Averages!$C15*(1-Averages!$C15)/(2.58^2*Averages!$C15*(1-Averages!$C15)+(Sampling!AA$9^2*(Sampling!$O$4-1)))</f>
        <v>1996.3113673176701</v>
      </c>
      <c r="AB17" s="217">
        <f>$O$4*2.58^2*Averages!$C15*(1-Averages!$C15)/(2.58^2*Averages!$C15*(1-Averages!$C15)+(Sampling!AB$9^2*(Sampling!$O$4-1)))</f>
        <v>1967.285000327015</v>
      </c>
      <c r="AC17" s="217">
        <f>$O$4*2.58^2*Averages!$C15*(1-Averages!$C15)/(2.58^2*Averages!$C15*(1-Averages!$C15)+(Sampling!AC$9^2*(Sampling!$O$4-1)))</f>
        <v>1911.6929693344596</v>
      </c>
      <c r="AD17" s="217">
        <f>$O$4*2.58^2*Averages!$C15*(1-Averages!$C15)/(2.58^2*Averages!$C15*(1-Averages!$C15)+(Sampling!AD$9^2*(Sampling!$O$4-1)))</f>
        <v>1833.9563733194284</v>
      </c>
      <c r="AE17" s="218">
        <f>$O$4*2.58^2*Averages!$C15*(1-Averages!$C15)/(2.58^2*Averages!$C15*(1-Averages!$C15)+(Sampling!AE$9^2*(Sampling!$O$4-1)))</f>
        <v>1739.6362083746556</v>
      </c>
    </row>
    <row r="18" spans="1:31">
      <c r="A18" s="173" t="s">
        <v>79</v>
      </c>
      <c r="B18" s="225">
        <f>$O$4*0.84^2*Averages!$C16*(1-Averages!$C16)/(0.84^2*Averages!$C16*(1-Averages!$C16)+(Sampling!B$9^2*(Sampling!$O$4-1)))</f>
        <v>1977.3579040025775</v>
      </c>
      <c r="C18" s="226">
        <f>$O$4*0.84^2*Averages!$C16*(1-Averages!$C16)/(0.84^2*Averages!$C16*(1-Averages!$C16)+(Sampling!C$9^2*(Sampling!$O$4-1)))</f>
        <v>1813.1443502595343</v>
      </c>
      <c r="D18" s="226">
        <f>$O$4*0.84^2*Averages!$C16*(1-Averages!$C16)/(0.84^2*Averages!$C16*(1-Averages!$C16)+(Sampling!D$9^2*(Sampling!$O$4-1)))</f>
        <v>1554.8870749960352</v>
      </c>
      <c r="E18" s="226">
        <f>$O$4*0.84^2*Averages!$C16*(1-Averages!$C16)/(0.84^2*Averages!$C16*(1-Averages!$C16)+(Sampling!E$9^2*(Sampling!$O$4-1)))</f>
        <v>1281.1615284394443</v>
      </c>
      <c r="F18" s="227">
        <f>$O$4*0.84^2*Averages!$C16*(1-Averages!$C16)/(0.84^2*Averages!$C16*(1-Averages!$C16)+(Sampling!F$9^2*(Sampling!$O$4-1)))</f>
        <v>1037.6106794868722</v>
      </c>
      <c r="G18" s="225">
        <f>$O$4*1.04^2*Averages!$C16*(1-Averages!$C16)/(1.04^2*Averages!$C16*(1-Averages!$C16)+(Sampling!G$9^2*(Sampling!$O$4-1)))</f>
        <v>1985.1706850136845</v>
      </c>
      <c r="H18" s="226">
        <f>$O$4*1.04^2*Averages!$C16*(1-Averages!$C16)/(1.04^2*Averages!$C16*(1-Averages!$C16)+(Sampling!H$9^2*(Sampling!$O$4-1)))</f>
        <v>1874.0095720863317</v>
      </c>
      <c r="I18" s="226">
        <f>$O$4*1.04^2*Averages!$C16*(1-Averages!$C16)/(1.04^2*Averages!$C16*(1-Averages!$C16)+(Sampling!I$9^2*(Sampling!$O$4-1)))</f>
        <v>1685.273301501725</v>
      </c>
      <c r="J18" s="226">
        <f>$O$4*1.04^2*Averages!$C16*(1-Averages!$C16)/(1.04^2*Averages!$C16*(1-Averages!$C16)+(Sampling!J$9^2*(Sampling!$O$4-1)))</f>
        <v>1464.09430881245</v>
      </c>
      <c r="K18" s="227">
        <f>$O$4*1.04^2*Averages!$C16*(1-Averages!$C16)/(1.04^2*Averages!$C16*(1-Averages!$C16)+(Sampling!K$9^2*(Sampling!$O$4-1)))</f>
        <v>1246.0487242221939</v>
      </c>
      <c r="L18" s="225">
        <f>$O$4*1.28^2*Averages!$C16*(1-Averages!$C16)/(1.28^2*Averages!$C16*(1-Averages!$C16)+(Sampling!L$9^2*(Sampling!$O$4-1)))</f>
        <v>1990.1856044692743</v>
      </c>
      <c r="M18" s="226">
        <f>$O$4*1.28^2*Averages!$C16*(1-Averages!$C16)/(1.28^2*Averages!$C16*(1-Averages!$C16)+(Sampling!M$9^2*(Sampling!$O$4-1)))</f>
        <v>1915.0070576381058</v>
      </c>
      <c r="N18" s="226">
        <f>$O$4*1.28^2*Averages!$C16*(1-Averages!$C16)/(1.28^2*Averages!$C16*(1-Averages!$C16)+(Sampling!N$9^2*(Sampling!$O$4-1)))</f>
        <v>1780.4921536463962</v>
      </c>
      <c r="O18" s="226">
        <f>$O$4*1.28^2*Averages!$C16*(1-Averages!$C16)/(1.28^2*Averages!$C16*(1-Averages!$C16)+(Sampling!O$9^2*(Sampling!$O$4-1)))</f>
        <v>1610.7748489777596</v>
      </c>
      <c r="P18" s="227">
        <f>$O$4*1.28^2*Averages!$C16*(1-Averages!$C16)/(1.28^2*Averages!$C16*(1-Averages!$C16)+(Sampling!P$9^2*(Sampling!$O$4-1)))</f>
        <v>1429.1398530191386</v>
      </c>
      <c r="Q18" s="225">
        <f>$O$4*1.64^2*Averages!$C16*(1-Averages!$C16)/(1.64^2*Averages!$C16*(1-Averages!$C16)+(Sampling!Q$9^2*(Sampling!$O$4-1)))</f>
        <v>1994.0099624760599</v>
      </c>
      <c r="R18" s="226">
        <f>$O$4*1.64^2*Averages!$C16*(1-Averages!$C16)/(1.64^2*Averages!$C16*(1-Averages!$C16)+(Sampling!R$9^2*(Sampling!$O$4-1)))</f>
        <v>1947.351136945691</v>
      </c>
      <c r="S18" s="226">
        <f>$O$4*1.64^2*Averages!$C16*(1-Averages!$C16)/(1.64^2*Averages!$C16*(1-Averages!$C16)+(Sampling!S$9^2*(Sampling!$O$4-1)))</f>
        <v>1860.2913803882066</v>
      </c>
      <c r="T18" s="226">
        <f>$O$4*1.64^2*Averages!$C16*(1-Averages!$C16)/(1.64^2*Averages!$C16*(1-Averages!$C16)+(Sampling!T$9^2*(Sampling!$O$4-1)))</f>
        <v>1743.3800731205069</v>
      </c>
      <c r="U18" s="227">
        <f>$O$4*1.64^2*Averages!$C16*(1-Averages!$C16)/(1.64^2*Averages!$C16*(1-Averages!$C16)+(Sampling!U$9^2*(Sampling!$O$4-1)))</f>
        <v>1608.5895031069781</v>
      </c>
      <c r="V18" s="225">
        <f>$O$4*1.96^2*Averages!$C16*(1-Averages!$C16)/(1.96^2*Averages!$C16*(1-Averages!$C16)+(Sampling!V$9^2*(Sampling!$O$4-1)))</f>
        <v>1995.802455343714</v>
      </c>
      <c r="W18" s="226">
        <f>$O$4*1.96^2*Averages!$C16*(1-Averages!$C16)/(1.96^2*Averages!$C16*(1-Averages!$C16)+(Sampling!W$9^2*(Sampling!$O$4-1)))</f>
        <v>1962.8459217046557</v>
      </c>
      <c r="X18" s="226">
        <f>$O$4*1.96^2*Averages!$C16*(1-Averages!$C16)/(1.96^2*Averages!$C16*(1-Averages!$C16)+(Sampling!X$9^2*(Sampling!$O$4-1)))</f>
        <v>1900.0937166238252</v>
      </c>
      <c r="Y18" s="226">
        <f>$O$4*1.96^2*Averages!$C16*(1-Averages!$C16)/(1.96^2*Averages!$C16*(1-Averages!$C16)+(Sampling!Y$9^2*(Sampling!$O$4-1)))</f>
        <v>1813.1443502595343</v>
      </c>
      <c r="Z18" s="227">
        <f>$O$4*1.96^2*Averages!$C16*(1-Averages!$C16)/(1.96^2*Averages!$C16*(1-Averages!$C16)+(Sampling!Z$9^2*(Sampling!$O$4-1)))</f>
        <v>1708.8786735651229</v>
      </c>
      <c r="AA18" s="225">
        <f>$O$4*2.58^2*Averages!$C16*(1-Averages!$C16)/(2.58^2*Averages!$C16*(1-Averages!$C16)+(Sampling!AA$9^2*(Sampling!$O$4-1)))</f>
        <v>1997.575324255595</v>
      </c>
      <c r="AB18" s="226">
        <f>$O$4*2.58^2*Averages!$C16*(1-Averages!$C16)/(2.58^2*Averages!$C16*(1-Averages!$C16)+(Sampling!AB$9^2*(Sampling!$O$4-1)))</f>
        <v>1978.3875312157088</v>
      </c>
      <c r="AC18" s="226">
        <f>$O$4*2.58^2*Averages!$C16*(1-Averages!$C16)/(2.58^2*Averages!$C16*(1-Averages!$C16)+(Sampling!AC$9^2*(Sampling!$O$4-1)))</f>
        <v>1941.0969557809549</v>
      </c>
      <c r="AD18" s="226">
        <f>$O$4*2.58^2*Averages!$C16*(1-Averages!$C16)/(2.58^2*Averages!$C16*(1-Averages!$C16)+(Sampling!AD$9^2*(Sampling!$O$4-1)))</f>
        <v>1887.7244516922817</v>
      </c>
      <c r="AE18" s="227">
        <f>$O$4*2.58^2*Averages!$C16*(1-Averages!$C16)/(2.58^2*Averages!$C16*(1-Averages!$C16)+(Sampling!AE$9^2*(Sampling!$O$4-1)))</f>
        <v>1820.9653077330772</v>
      </c>
    </row>
    <row r="19" spans="1:31" s="17" customFormat="1">
      <c r="A19" s="174" t="s">
        <v>5</v>
      </c>
      <c r="B19" s="228">
        <f>$O$4*0.84^2*Averages!$C17*(1-Averages!$C17)/(0.84^2*Averages!$C17*(1-Averages!$C17)+(Sampling!B$9^2*(Sampling!$O$4-1)))</f>
        <v>1957.3387653116574</v>
      </c>
      <c r="C19" s="229">
        <f>$O$4*0.84^2*Averages!$C17*(1-Averages!$C17)/(0.84^2*Averages!$C17*(1-Averages!$C17)+(Sampling!C$9^2*(Sampling!$O$4-1)))</f>
        <v>1672.0174499674035</v>
      </c>
      <c r="D19" s="229">
        <f>$O$4*0.84^2*Averages!$C17*(1-Averages!$C17)/(0.84^2*Averages!$C17*(1-Averages!$C17)+(Sampling!D$9^2*(Sampling!$O$4-1)))</f>
        <v>1294.5920315224228</v>
      </c>
      <c r="E19" s="229">
        <f>$O$4*0.84^2*Averages!$C17*(1-Averages!$C17)/(0.84^2*Averages!$C17*(1-Averages!$C17)+(Sampling!E$9^2*(Sampling!$O$4-1)))</f>
        <v>967.12690079463448</v>
      </c>
      <c r="F19" s="230">
        <f>$O$4*0.84^2*Averages!$C17*(1-Averages!$C17)/(0.84^2*Averages!$C17*(1-Averages!$C17)+(Sampling!F$9^2*(Sampling!$O$4-1)))</f>
        <v>723.21277254525558</v>
      </c>
      <c r="G19" s="228">
        <f>$O$4*1.04^2*Averages!$C17*(1-Averages!$C17)/(1.04^2*Averages!$C17*(1-Averages!$C17)+(Sampling!G$9^2*(Sampling!$O$4-1)))</f>
        <v>1971.9613108035085</v>
      </c>
      <c r="H19" s="229">
        <f>$O$4*1.04^2*Averages!$C17*(1-Averages!$C17)/(1.04^2*Averages!$C17*(1-Averages!$C17)+(Sampling!H$9^2*(Sampling!$O$4-1)))</f>
        <v>1773.0997406352953</v>
      </c>
      <c r="I19" s="229">
        <f>$O$4*1.04^2*Averages!$C17*(1-Averages!$C17)/(1.04^2*Averages!$C17*(1-Averages!$C17)+(Sampling!I$9^2*(Sampling!$O$4-1)))</f>
        <v>1475.5061953698341</v>
      </c>
      <c r="J19" s="229">
        <f>$O$4*1.04^2*Averages!$C17*(1-Averages!$C17)/(1.04^2*Averages!$C17*(1-Averages!$C17)+(Sampling!J$9^2*(Sampling!$O$4-1)))</f>
        <v>1178.7480832622755</v>
      </c>
      <c r="K19" s="230">
        <f>$O$4*1.04^2*Averages!$C17*(1-Averages!$C17)/(1.04^2*Averages!$C17*(1-Averages!$C17)+(Sampling!K$9^2*(Sampling!$O$4-1)))</f>
        <v>929.49191461821738</v>
      </c>
      <c r="L19" s="228">
        <f>$O$4*1.28^2*Averages!$C17*(1-Averages!$C17)/(1.28^2*Averages!$C17*(1-Averages!$C17)+(Sampling!L$9^2*(Sampling!$O$4-1)))</f>
        <v>1981.4014735139999</v>
      </c>
      <c r="M19" s="229">
        <f>$O$4*1.28^2*Averages!$C17*(1-Averages!$C17)/(1.28^2*Averages!$C17*(1-Averages!$C17)+(Sampling!M$9^2*(Sampling!$O$4-1)))</f>
        <v>1844.2035958239646</v>
      </c>
      <c r="N19" s="229">
        <f>$O$4*1.28^2*Averages!$C17*(1-Averages!$C17)/(1.28^2*Averages!$C17*(1-Averages!$C17)+(Sampling!N$9^2*(Sampling!$O$4-1)))</f>
        <v>1619.8741958810226</v>
      </c>
      <c r="O19" s="229">
        <f>$O$4*1.28^2*Averages!$C17*(1-Averages!$C17)/(1.28^2*Averages!$C17*(1-Averages!$C17)+(Sampling!O$9^2*(Sampling!$O$4-1)))</f>
        <v>1369.9183626709512</v>
      </c>
      <c r="P19" s="230">
        <f>$O$4*1.28^2*Averages!$C17*(1-Averages!$C17)/(1.28^2*Averages!$C17*(1-Averages!$C17)+(Sampling!P$9^2*(Sampling!$O$4-1)))</f>
        <v>1136.1630961027104</v>
      </c>
      <c r="Q19" s="228">
        <f>$O$4*1.64^2*Averages!$C17*(1-Averages!$C17)/(1.64^2*Averages!$C17*(1-Averages!$C17)+(Sampling!Q$9^2*(Sampling!$O$4-1)))</f>
        <v>1988.6291716144315</v>
      </c>
      <c r="R19" s="229">
        <f>$O$4*1.64^2*Averages!$C17*(1-Averages!$C17)/(1.64^2*Averages!$C17*(1-Averages!$C17)+(Sampling!R$9^2*(Sampling!$O$4-1)))</f>
        <v>1902.1146926550357</v>
      </c>
      <c r="S19" s="229">
        <f>$O$4*1.64^2*Averages!$C17*(1-Averages!$C17)/(1.64^2*Averages!$C17*(1-Averages!$C17)+(Sampling!S$9^2*(Sampling!$O$4-1)))</f>
        <v>1749.8607730293677</v>
      </c>
      <c r="T19" s="229">
        <f>$O$4*1.64^2*Averages!$C17*(1-Averages!$C17)/(1.64^2*Averages!$C17*(1-Averages!$C17)+(Sampling!T$9^2*(Sampling!$O$4-1)))</f>
        <v>1562.2824708380695</v>
      </c>
      <c r="U19" s="230">
        <f>$O$4*1.64^2*Averages!$C17*(1-Averages!$C17)/(1.64^2*Averages!$C17*(1-Averages!$C17)+(Sampling!U$9^2*(Sampling!$O$4-1)))</f>
        <v>1366.9122067642338</v>
      </c>
      <c r="V19" s="228">
        <f>$O$4*1.96^2*Averages!$C17*(1-Averages!$C17)/(1.96^2*Averages!$C17*(1-Averages!$C17)+(Sampling!V$9^2*(Sampling!$O$4-1)))</f>
        <v>1992.025403368076</v>
      </c>
      <c r="W19" s="229">
        <f>$O$4*1.96^2*Averages!$C17*(1-Averages!$C17)/(1.96^2*Averages!$C17*(1-Averages!$C17)+(Sampling!W$9^2*(Sampling!$O$4-1)))</f>
        <v>1930.4472507910168</v>
      </c>
      <c r="X19" s="229">
        <f>$O$4*1.96^2*Averages!$C17*(1-Averages!$C17)/(1.96^2*Averages!$C17*(1-Averages!$C17)+(Sampling!X$9^2*(Sampling!$O$4-1)))</f>
        <v>1818.0470963530076</v>
      </c>
      <c r="Y19" s="229">
        <f>$O$4*1.96^2*Averages!$C17*(1-Averages!$C17)/(1.96^2*Averages!$C17*(1-Averages!$C17)+(Sampling!Y$9^2*(Sampling!$O$4-1)))</f>
        <v>1672.0174499674035</v>
      </c>
      <c r="Z19" s="230">
        <f>$O$4*1.96^2*Averages!$C17*(1-Averages!$C17)/(1.96^2*Averages!$C17*(1-Averages!$C17)+(Sampling!Z$9^2*(Sampling!$O$4-1)))</f>
        <v>1510.272760576793</v>
      </c>
      <c r="AA19" s="228">
        <f>$O$4*2.58^2*Averages!$C17*(1-Averages!$C17)/(2.58^2*Averages!$C17*(1-Averages!$C17)+(Sampling!AA$9^2*(Sampling!$O$4-1)))</f>
        <v>1995.3898575638673</v>
      </c>
      <c r="AB19" s="229">
        <f>$O$4*2.58^2*Averages!$C17*(1-Averages!$C17)/(2.58^2*Averages!$C17*(1-Averages!$C17)+(Sampling!AB$9^2*(Sampling!$O$4-1)))</f>
        <v>1959.2599871236434</v>
      </c>
      <c r="AC19" s="229">
        <f>$O$4*2.58^2*Averages!$C17*(1-Averages!$C17)/(2.58^2*Averages!$C17*(1-Averages!$C17)+(Sampling!AC$9^2*(Sampling!$O$4-1)))</f>
        <v>1890.7882213595101</v>
      </c>
      <c r="AD19" s="229">
        <f>$O$4*2.58^2*Averages!$C17*(1-Averages!$C17)/(2.58^2*Averages!$C17*(1-Averages!$C17)+(Sampling!AD$9^2*(Sampling!$O$4-1)))</f>
        <v>1796.6071057421152</v>
      </c>
      <c r="AE19" s="230">
        <f>$O$4*2.58^2*Averages!$C17*(1-Averages!$C17)/(2.58^2*Averages!$C17*(1-Averages!$C17)+(Sampling!AE$9^2*(Sampling!$O$4-1)))</f>
        <v>1684.7182193295666</v>
      </c>
    </row>
    <row r="20" spans="1:31">
      <c r="A20" s="171" t="s">
        <v>133</v>
      </c>
      <c r="B20" s="213">
        <f>$O$4*0.84^2*Averages!$C18*(1-Averages!$C18)/(0.84^2*Averages!$C18*(1-Averages!$C18)+(Sampling!B$9^2*(Sampling!$O$4-1)))</f>
        <v>1965.2128416662613</v>
      </c>
      <c r="C20" s="214">
        <f>$O$4*0.84^2*Averages!$C18*(1-Averages!$C18)/(0.84^2*Averages!$C18*(1-Averages!$C18)+(Sampling!C$9^2*(Sampling!$O$4-1)))</f>
        <v>1725.1592848888686</v>
      </c>
      <c r="D20" s="214">
        <f>$O$4*0.84^2*Averages!$C18*(1-Averages!$C18)/(0.84^2*Averages!$C18*(1-Averages!$C18)+(Sampling!D$9^2*(Sampling!$O$4-1)))</f>
        <v>1386.44645390665</v>
      </c>
      <c r="E20" s="214">
        <f>$O$4*0.84^2*Averages!$C18*(1-Averages!$C18)/(0.84^2*Averages!$C18*(1-Averages!$C18)+(Sampling!E$9^2*(Sampling!$O$4-1)))</f>
        <v>1071.0238291194316</v>
      </c>
      <c r="F20" s="215">
        <f>$O$4*0.84^2*Averages!$C18*(1-Averages!$C18)/(0.84^2*Averages!$C18*(1-Averages!$C18)+(Sampling!F$9^2*(Sampling!$O$4-1)))</f>
        <v>821.75374128681051</v>
      </c>
      <c r="G20" s="213">
        <f>$O$4*1.04^2*Averages!$C18*(1-Averages!$C18)/(1.04^2*Averages!$C18*(1-Averages!$C18)+(Sampling!G$9^2*(Sampling!$O$4-1)))</f>
        <v>1977.1679547231674</v>
      </c>
      <c r="H20" s="214">
        <f>$O$4*1.04^2*Averages!$C18*(1-Averages!$C18)/(1.04^2*Averages!$C18*(1-Averages!$C18)+(Sampling!H$9^2*(Sampling!$O$4-1)))</f>
        <v>1811.7079618680873</v>
      </c>
      <c r="I20" s="214">
        <f>$O$4*1.04^2*Averages!$C18*(1-Averages!$C18)/(1.04^2*Averages!$C18*(1-Averages!$C18)+(Sampling!I$9^2*(Sampling!$O$4-1)))</f>
        <v>1551.9559990638393</v>
      </c>
      <c r="J20" s="214">
        <f>$O$4*1.04^2*Averages!$C18*(1-Averages!$C18)/(1.04^2*Averages!$C18*(1-Averages!$C18)+(Sampling!J$9^2*(Sampling!$O$4-1)))</f>
        <v>1277.2657876583942</v>
      </c>
      <c r="K20" s="215">
        <f>$O$4*1.04^2*Averages!$C18*(1-Averages!$C18)/(1.04^2*Averages!$C18*(1-Averages!$C18)+(Sampling!K$9^2*(Sampling!$O$4-1)))</f>
        <v>1033.3908696984008</v>
      </c>
      <c r="L20" s="213">
        <f>$O$4*1.28^2*Averages!$C18*(1-Averages!$C18)/(1.28^2*Averages!$C18*(1-Averages!$C18)+(Sampling!L$9^2*(Sampling!$O$4-1)))</f>
        <v>1984.8685777770033</v>
      </c>
      <c r="M20" s="214">
        <f>$O$4*1.28^2*Averages!$C18*(1-Averages!$C18)/(1.28^2*Averages!$C18*(1-Averages!$C18)+(Sampling!M$9^2*(Sampling!$O$4-1)))</f>
        <v>1871.589343442259</v>
      </c>
      <c r="N20" s="214">
        <f>$O$4*1.28^2*Averages!$C18*(1-Averages!$C18)/(1.28^2*Averages!$C18*(1-Averages!$C18)+(Sampling!N$9^2*(Sampling!$O$4-1)))</f>
        <v>1679.8469044096125</v>
      </c>
      <c r="O20" s="214">
        <f>$O$4*1.28^2*Averages!$C18*(1-Averages!$C18)/(1.28^2*Averages!$C18*(1-Averages!$C18)+(Sampling!O$9^2*(Sampling!$O$4-1)))</f>
        <v>1456.085213853491</v>
      </c>
      <c r="P20" s="215">
        <f>$O$4*1.28^2*Averages!$C18*(1-Averages!$C18)/(1.28^2*Averages!$C18*(1-Averages!$C18)+(Sampling!P$9^2*(Sampling!$O$4-1)))</f>
        <v>1236.4803362485884</v>
      </c>
      <c r="Q20" s="213">
        <f>$O$4*1.64^2*Averages!$C18*(1-Averages!$C18)/(1.64^2*Averages!$C18*(1-Averages!$C18)+(Sampling!Q$9^2*(Sampling!$O$4-1)))</f>
        <v>1990.7551878124416</v>
      </c>
      <c r="R20" s="214">
        <f>$O$4*1.64^2*Averages!$C18*(1-Averages!$C18)/(1.64^2*Averages!$C18*(1-Averages!$C18)+(Sampling!R$9^2*(Sampling!$O$4-1)))</f>
        <v>1919.7637659689879</v>
      </c>
      <c r="S20" s="214">
        <f>$O$4*1.64^2*Averages!$C18*(1-Averages!$C18)/(1.64^2*Averages!$C18*(1-Averages!$C18)+(Sampling!S$9^2*(Sampling!$O$4-1)))</f>
        <v>1791.9592655223296</v>
      </c>
      <c r="T20" s="214">
        <f>$O$4*1.64^2*Averages!$C18*(1-Averages!$C18)/(1.64^2*Averages!$C18*(1-Averages!$C18)+(Sampling!T$9^2*(Sampling!$O$4-1)))</f>
        <v>1629.2619010935368</v>
      </c>
      <c r="U20" s="215">
        <f>$O$4*1.64^2*Averages!$C18*(1-Averages!$C18)/(1.64^2*Averages!$C18*(1-Averages!$C18)+(Sampling!U$9^2*(Sampling!$O$4-1)))</f>
        <v>1453.3261103237269</v>
      </c>
      <c r="V20" s="213">
        <f>$O$4*1.96^2*Averages!$C18*(1-Averages!$C18)/(1.96^2*Averages!$C18*(1-Averages!$C18)+(Sampling!V$9^2*(Sampling!$O$4-1)))</f>
        <v>1993.5184920433833</v>
      </c>
      <c r="W20" s="214">
        <f>$O$4*1.96^2*Averages!$C18*(1-Averages!$C18)/(1.96^2*Averages!$C18*(1-Averages!$C18)+(Sampling!W$9^2*(Sampling!$O$4-1)))</f>
        <v>1943.1405678383096</v>
      </c>
      <c r="X20" s="214">
        <f>$O$4*1.96^2*Averages!$C18*(1-Averages!$C18)/(1.96^2*Averages!$C18*(1-Averages!$C18)+(Sampling!X$9^2*(Sampling!$O$4-1)))</f>
        <v>1849.6557875920282</v>
      </c>
      <c r="Y20" s="214">
        <f>$O$4*1.96^2*Averages!$C18*(1-Averages!$C18)/(1.96^2*Averages!$C18*(1-Averages!$C18)+(Sampling!Y$9^2*(Sampling!$O$4-1)))</f>
        <v>1725.1592848888686</v>
      </c>
      <c r="Z20" s="215">
        <f>$O$4*1.96^2*Averages!$C18*(1-Averages!$C18)/(1.96^2*Averages!$C18*(1-Averages!$C18)+(Sampling!Z$9^2*(Sampling!$O$4-1)))</f>
        <v>1583.0868829334465</v>
      </c>
      <c r="AA20" s="213">
        <f>$O$4*2.58^2*Averages!$C18*(1-Averages!$C18)/(2.58^2*Averages!$C18*(1-Averages!$C18)+(Sampling!AA$9^2*(Sampling!$O$4-1)))</f>
        <v>1996.2542019087443</v>
      </c>
      <c r="AB20" s="214">
        <f>$O$4*2.58^2*Averages!$C18*(1-Averages!$C18)/(2.58^2*Averages!$C18*(1-Averages!$C18)+(Sampling!AB$9^2*(Sampling!$O$4-1)))</f>
        <v>1966.7854767695751</v>
      </c>
      <c r="AC20" s="214">
        <f>$O$4*2.58^2*Averages!$C18*(1-Averages!$C18)/(2.58^2*Averages!$C18*(1-Averages!$C18)+(Sampling!AC$9^2*(Sampling!$O$4-1)))</f>
        <v>1910.3832813237593</v>
      </c>
      <c r="AD20" s="214">
        <f>$O$4*2.58^2*Averages!$C18*(1-Averages!$C18)/(2.58^2*Averages!$C18*(1-Averages!$C18)+(Sampling!AD$9^2*(Sampling!$O$4-1)))</f>
        <v>1831.595330847008</v>
      </c>
      <c r="AE20" s="215">
        <f>$O$4*2.58^2*Averages!$C18*(1-Averages!$C18)/(2.58^2*Averages!$C18*(1-Averages!$C18)+(Sampling!AE$9^2*(Sampling!$O$4-1)))</f>
        <v>1736.1269598181852</v>
      </c>
    </row>
    <row r="21" spans="1:31">
      <c r="A21" s="172" t="s">
        <v>134</v>
      </c>
      <c r="B21" s="216">
        <f>$O$4*0.84^2*Averages!$C19*(1-Averages!$C19)/(0.84^2*Averages!$C19*(1-Averages!$C19)+(Sampling!B$9^2*(Sampling!$O$4-1)))</f>
        <v>1976.6667016989613</v>
      </c>
      <c r="C21" s="217">
        <f>$O$4*0.84^2*Averages!$C19*(1-Averages!$C19)/(0.84^2*Averages!$C19*(1-Averages!$C19)+(Sampling!C$9^2*(Sampling!$O$4-1)))</f>
        <v>1807.9270930264943</v>
      </c>
      <c r="D21" s="217">
        <f>$O$4*0.84^2*Averages!$C19*(1-Averages!$C19)/(0.84^2*Averages!$C19*(1-Averages!$C19)+(Sampling!D$9^2*(Sampling!$O$4-1)))</f>
        <v>1544.2713678839045</v>
      </c>
      <c r="E21" s="217">
        <f>$O$4*0.84^2*Averages!$C19*(1-Averages!$C19)/(0.84^2*Averages!$C19*(1-Averages!$C19)+(Sampling!E$9^2*(Sampling!$O$4-1)))</f>
        <v>1267.094722461936</v>
      </c>
      <c r="F21" s="218">
        <f>$O$4*0.84^2*Averages!$C19*(1-Averages!$C19)/(0.84^2*Averages!$C19*(1-Averages!$C19)+(Sampling!F$9^2*(Sampling!$O$4-1)))</f>
        <v>1022.4145522759029</v>
      </c>
      <c r="G21" s="216">
        <f>$O$4*1.04^2*Averages!$C19*(1-Averages!$C19)/(1.04^2*Averages!$C19*(1-Averages!$C19)+(Sampling!G$9^2*(Sampling!$O$4-1)))</f>
        <v>1984.7161424101523</v>
      </c>
      <c r="H21" s="217">
        <f>$O$4*1.04^2*Averages!$C19*(1-Averages!$C19)/(1.04^2*Averages!$C19*(1-Averages!$C19)+(Sampling!H$9^2*(Sampling!$O$4-1)))</f>
        <v>1870.3702521156563</v>
      </c>
      <c r="I21" s="217">
        <f>$O$4*1.04^2*Averages!$C19*(1-Averages!$C19)/(1.04^2*Averages!$C19*(1-Averages!$C19)+(Sampling!I$9^2*(Sampling!$O$4-1)))</f>
        <v>1677.1215071046461</v>
      </c>
      <c r="J21" s="217">
        <f>$O$4*1.04^2*Averages!$C19*(1-Averages!$C19)/(1.04^2*Averages!$C19*(1-Averages!$C19)+(Sampling!J$9^2*(Sampling!$O$4-1)))</f>
        <v>1452.0762892590296</v>
      </c>
      <c r="K21" s="218">
        <f>$O$4*1.04^2*Averages!$C19*(1-Averages!$C19)/(1.04^2*Averages!$C19*(1-Averages!$C19)+(Sampling!K$9^2*(Sampling!$O$4-1)))</f>
        <v>1231.7068555211542</v>
      </c>
      <c r="L21" s="216">
        <f>$O$4*1.28^2*Averages!$C19*(1-Averages!$C19)/(1.28^2*Averages!$C19*(1-Averages!$C19)+(Sampling!L$9^2*(Sampling!$O$4-1)))</f>
        <v>1989.8839939958079</v>
      </c>
      <c r="M21" s="217">
        <f>$O$4*1.28^2*Averages!$C19*(1-Averages!$C19)/(1.28^2*Averages!$C19*(1-Averages!$C19)+(Sampling!M$9^2*(Sampling!$O$4-1)))</f>
        <v>1912.4966823107936</v>
      </c>
      <c r="N21" s="217">
        <f>$O$4*1.28^2*Averages!$C19*(1-Averages!$C19)/(1.28^2*Averages!$C19*(1-Averages!$C19)+(Sampling!N$9^2*(Sampling!$O$4-1)))</f>
        <v>1774.476602422905</v>
      </c>
      <c r="O21" s="217">
        <f>$O$4*1.28^2*Averages!$C19*(1-Averages!$C19)/(1.28^2*Averages!$C19*(1-Averages!$C19)+(Sampling!O$9^2*(Sampling!$O$4-1)))</f>
        <v>1601.1501300862378</v>
      </c>
      <c r="P21" s="218">
        <f>$O$4*1.28^2*Averages!$C19*(1-Averages!$C19)/(1.28^2*Averages!$C19*(1-Averages!$C19)+(Sampling!P$9^2*(Sampling!$O$4-1)))</f>
        <v>1416.650283177318</v>
      </c>
      <c r="Q21" s="216">
        <f>$O$4*1.64^2*Averages!$C19*(1-Averages!$C19)/(1.64^2*Averages!$C19*(1-Averages!$C19)+(Sampling!Q$9^2*(Sampling!$O$4-1)))</f>
        <v>1993.8255153912423</v>
      </c>
      <c r="R21" s="217">
        <f>$O$4*1.64^2*Averages!$C19*(1-Averages!$C19)/(1.64^2*Averages!$C19*(1-Averages!$C19)+(Sampling!R$9^2*(Sampling!$O$4-1)))</f>
        <v>1945.7690316390333</v>
      </c>
      <c r="S21" s="217">
        <f>$O$4*1.64^2*Averages!$C19*(1-Averages!$C19)/(1.64^2*Averages!$C19*(1-Averages!$C19)+(Sampling!S$9^2*(Sampling!$O$4-1)))</f>
        <v>1856.2861893259362</v>
      </c>
      <c r="T21" s="217">
        <f>$O$4*1.64^2*Averages!$C19*(1-Averages!$C19)/(1.64^2*Averages!$C19*(1-Averages!$C19)+(Sampling!T$9^2*(Sampling!$O$4-1)))</f>
        <v>1736.4979923461326</v>
      </c>
      <c r="U21" s="218">
        <f>$O$4*1.64^2*Averages!$C19*(1-Averages!$C19)/(1.64^2*Averages!$C19*(1-Averages!$C19)+(Sampling!U$9^2*(Sampling!$O$4-1)))</f>
        <v>1598.9242006836066</v>
      </c>
      <c r="V21" s="216">
        <f>$O$4*1.96^2*Averages!$C19*(1-Averages!$C19)/(1.96^2*Averages!$C19*(1-Averages!$C19)+(Sampling!V$9^2*(Sampling!$O$4-1)))</f>
        <v>1995.6730834819152</v>
      </c>
      <c r="W21" s="217">
        <f>$O$4*1.96^2*Averages!$C19*(1-Averages!$C19)/(1.96^2*Averages!$C19*(1-Averages!$C19)+(Sampling!W$9^2*(Sampling!$O$4-1)))</f>
        <v>1961.7202838811663</v>
      </c>
      <c r="X21" s="217">
        <f>$O$4*1.96^2*Averages!$C19*(1-Averages!$C19)/(1.96^2*Averages!$C19*(1-Averages!$C19)+(Sampling!X$9^2*(Sampling!$O$4-1)))</f>
        <v>1897.1665101576177</v>
      </c>
      <c r="Y21" s="217">
        <f>$O$4*1.96^2*Averages!$C19*(1-Averages!$C19)/(1.96^2*Averages!$C19*(1-Averages!$C19)+(Sampling!Y$9^2*(Sampling!$O$4-1)))</f>
        <v>1807.9270930264943</v>
      </c>
      <c r="Z21" s="218">
        <f>$O$4*1.96^2*Averages!$C19*(1-Averages!$C19)/(1.96^2*Averages!$C19*(1-Averages!$C19)+(Sampling!Z$9^2*(Sampling!$O$4-1)))</f>
        <v>1701.2298942605041</v>
      </c>
      <c r="AA21" s="216">
        <f>$O$4*2.58^2*Averages!$C19*(1-Averages!$C19)/(2.58^2*Averages!$C19*(1-Averages!$C19)+(Sampling!AA$9^2*(Sampling!$O$4-1)))</f>
        <v>1997.5005252759947</v>
      </c>
      <c r="AB21" s="217">
        <f>$O$4*2.58^2*Averages!$C19*(1-Averages!$C19)/(2.58^2*Averages!$C19*(1-Averages!$C19)+(Sampling!AB$9^2*(Sampling!$O$4-1)))</f>
        <v>1977.7274066207108</v>
      </c>
      <c r="AC21" s="217">
        <f>$O$4*2.58^2*Averages!$C19*(1-Averages!$C19)/(2.58^2*Averages!$C19*(1-Averages!$C19)+(Sampling!AC$9^2*(Sampling!$O$4-1)))</f>
        <v>1939.3327665003603</v>
      </c>
      <c r="AD21" s="217">
        <f>$O$4*2.58^2*Averages!$C19*(1-Averages!$C19)/(2.58^2*Averages!$C19*(1-Averages!$C19)+(Sampling!AD$9^2*(Sampling!$O$4-1)))</f>
        <v>1884.4568697310922</v>
      </c>
      <c r="AE21" s="218">
        <f>$O$4*2.58^2*Averages!$C19*(1-Averages!$C19)/(2.58^2*Averages!$C19*(1-Averages!$C19)+(Sampling!AE$9^2*(Sampling!$O$4-1)))</f>
        <v>1815.9442546845321</v>
      </c>
    </row>
    <row r="22" spans="1:31" s="17" customFormat="1">
      <c r="A22" s="173" t="s">
        <v>135</v>
      </c>
      <c r="B22" s="225">
        <f>$O$4*0.84^2*Averages!$C20*(1-Averages!$C20)/(0.84^2*Averages!$C20*(1-Averages!$C20)+(Sampling!B$9^2*(Sampling!$O$4-1)))</f>
        <v>1976.6623570422769</v>
      </c>
      <c r="C22" s="226">
        <f>$O$4*0.84^2*Averages!$C20*(1-Averages!$C20)/(0.84^2*Averages!$C20*(1-Averages!$C20)+(Sampling!C$9^2*(Sampling!$O$4-1)))</f>
        <v>1807.8943826152822</v>
      </c>
      <c r="D22" s="226">
        <f>$O$4*0.84^2*Averages!$C20*(1-Averages!$C20)/(0.84^2*Averages!$C20*(1-Averages!$C20)+(Sampling!D$9^2*(Sampling!$O$4-1)))</f>
        <v>1544.2050763405935</v>
      </c>
      <c r="E22" s="226">
        <f>$O$4*0.84^2*Averages!$C20*(1-Averages!$C20)/(0.84^2*Averages!$C20*(1-Averages!$C20)+(Sampling!E$9^2*(Sampling!$O$4-1)))</f>
        <v>1267.0072495089805</v>
      </c>
      <c r="F22" s="227">
        <f>$O$4*0.84^2*Averages!$C20*(1-Averages!$C20)/(0.84^2*Averages!$C20*(1-Averages!$C20)+(Sampling!F$9^2*(Sampling!$O$4-1)))</f>
        <v>1022.3204091535348</v>
      </c>
      <c r="G22" s="225">
        <f>$O$4*1.04^2*Averages!$C20*(1-Averages!$C20)/(1.04^2*Averages!$C20*(1-Averages!$C20)+(Sampling!G$9^2*(Sampling!$O$4-1)))</f>
        <v>1984.7132849670052</v>
      </c>
      <c r="H22" s="226">
        <f>$O$4*1.04^2*Averages!$C20*(1-Averages!$C20)/(1.04^2*Averages!$C20*(1-Averages!$C20)+(Sampling!H$9^2*(Sampling!$O$4-1)))</f>
        <v>1870.3474132884455</v>
      </c>
      <c r="I22" s="226">
        <f>$O$4*1.04^2*Averages!$C20*(1-Averages!$C20)/(1.04^2*Averages!$C20*(1-Averages!$C20)+(Sampling!I$9^2*(Sampling!$O$4-1)))</f>
        <v>1677.0704992243755</v>
      </c>
      <c r="J22" s="226">
        <f>$O$4*1.04^2*Averages!$C20*(1-Averages!$C20)/(1.04^2*Averages!$C20*(1-Averages!$C20)+(Sampling!J$9^2*(Sampling!$O$4-1)))</f>
        <v>1452.0013457623427</v>
      </c>
      <c r="K22" s="227">
        <f>$O$4*1.04^2*Averages!$C20*(1-Averages!$C20)/(1.04^2*Averages!$C20*(1-Averages!$C20)+(Sampling!K$9^2*(Sampling!$O$4-1)))</f>
        <v>1231.6177202221086</v>
      </c>
      <c r="L22" s="225">
        <f>$O$4*1.28^2*Averages!$C20*(1-Averages!$C20)/(1.28^2*Averages!$C20*(1-Averages!$C20)+(Sampling!L$9^2*(Sampling!$O$4-1)))</f>
        <v>1989.8820977996495</v>
      </c>
      <c r="M22" s="226">
        <f>$O$4*1.28^2*Averages!$C20*(1-Averages!$C20)/(1.28^2*Averages!$C20*(1-Averages!$C20)+(Sampling!M$9^2*(Sampling!$O$4-1)))</f>
        <v>1912.48091823663</v>
      </c>
      <c r="N22" s="226">
        <f>$O$4*1.28^2*Averages!$C20*(1-Averages!$C20)/(1.28^2*Averages!$C20*(1-Averages!$C20)+(Sampling!N$9^2*(Sampling!$O$4-1)))</f>
        <v>1774.4389060559909</v>
      </c>
      <c r="O22" s="226">
        <f>$O$4*1.28^2*Averages!$C20*(1-Averages!$C20)/(1.28^2*Averages!$C20*(1-Averages!$C20)+(Sampling!O$9^2*(Sampling!$O$4-1)))</f>
        <v>1601.0899750445499</v>
      </c>
      <c r="P22" s="227">
        <f>$O$4*1.28^2*Averages!$C20*(1-Averages!$C20)/(1.28^2*Averages!$C20*(1-Averages!$C20)+(Sampling!P$9^2*(Sampling!$O$4-1)))</f>
        <v>1416.572441063824</v>
      </c>
      <c r="Q22" s="225">
        <f>$O$4*1.64^2*Averages!$C20*(1-Averages!$C20)/(1.64^2*Averages!$C20*(1-Averages!$C20)+(Sampling!Q$9^2*(Sampling!$O$4-1)))</f>
        <v>1993.8243557211731</v>
      </c>
      <c r="R22" s="226">
        <f>$O$4*1.64^2*Averages!$C20*(1-Averages!$C20)/(1.64^2*Averages!$C20*(1-Averages!$C20)+(Sampling!R$9^2*(Sampling!$O$4-1)))</f>
        <v>1945.7590917103864</v>
      </c>
      <c r="S22" s="226">
        <f>$O$4*1.64^2*Averages!$C20*(1-Averages!$C20)/(1.64^2*Averages!$C20*(1-Averages!$C20)+(Sampling!S$9^2*(Sampling!$O$4-1)))</f>
        <v>1856.261059794057</v>
      </c>
      <c r="T22" s="226">
        <f>$O$4*1.64^2*Averages!$C20*(1-Averages!$C20)/(1.64^2*Averages!$C20*(1-Averages!$C20)+(Sampling!T$9^2*(Sampling!$O$4-1)))</f>
        <v>1736.4548906586783</v>
      </c>
      <c r="U22" s="227">
        <f>$O$4*1.64^2*Averages!$C20*(1-Averages!$C20)/(1.64^2*Averages!$C20*(1-Averages!$C20)+(Sampling!U$9^2*(Sampling!$O$4-1)))</f>
        <v>1598.8637940317471</v>
      </c>
      <c r="V22" s="225">
        <f>$O$4*1.96^2*Averages!$C20*(1-Averages!$C20)/(1.96^2*Averages!$C20*(1-Averages!$C20)+(Sampling!V$9^2*(Sampling!$O$4-1)))</f>
        <v>1995.6722700624177</v>
      </c>
      <c r="W22" s="226">
        <f>$O$4*1.96^2*Averages!$C20*(1-Averages!$C20)/(1.96^2*Averages!$C20*(1-Averages!$C20)+(Sampling!W$9^2*(Sampling!$O$4-1)))</f>
        <v>1961.7132101090606</v>
      </c>
      <c r="X22" s="226">
        <f>$O$4*1.96^2*Averages!$C20*(1-Averages!$C20)/(1.96^2*Averages!$C20*(1-Averages!$C20)+(Sampling!X$9^2*(Sampling!$O$4-1)))</f>
        <v>1897.1481328173579</v>
      </c>
      <c r="Y22" s="226">
        <f>$O$4*1.96^2*Averages!$C20*(1-Averages!$C20)/(1.96^2*Averages!$C20*(1-Averages!$C20)+(Sampling!Y$9^2*(Sampling!$O$4-1)))</f>
        <v>1807.894382615282</v>
      </c>
      <c r="Z22" s="227">
        <f>$O$4*1.96^2*Averages!$C20*(1-Averages!$C20)/(1.96^2*Averages!$C20*(1-Averages!$C20)+(Sampling!Z$9^2*(Sampling!$O$4-1)))</f>
        <v>1701.1820163969278</v>
      </c>
      <c r="AA22" s="225">
        <f>$O$4*2.58^2*Averages!$C20*(1-Averages!$C20)/(2.58^2*Averages!$C20*(1-Averages!$C20)+(Sampling!AA$9^2*(Sampling!$O$4-1)))</f>
        <v>1997.5000549679705</v>
      </c>
      <c r="AB22" s="226">
        <f>$O$4*2.58^2*Averages!$C20*(1-Averages!$C20)/(2.58^2*Averages!$C20*(1-Averages!$C20)+(Sampling!AB$9^2*(Sampling!$O$4-1)))</f>
        <v>1977.7232572412945</v>
      </c>
      <c r="AC22" s="226">
        <f>$O$4*2.58^2*Averages!$C20*(1-Averages!$C20)/(2.58^2*Averages!$C20*(1-Averages!$C20)+(Sampling!AC$9^2*(Sampling!$O$4-1)))</f>
        <v>1939.3216836649538</v>
      </c>
      <c r="AD22" s="226">
        <f>$O$4*2.58^2*Averages!$C20*(1-Averages!$C20)/(2.58^2*Averages!$C20*(1-Averages!$C20)+(Sampling!AD$9^2*(Sampling!$O$4-1)))</f>
        <v>1884.4363594107517</v>
      </c>
      <c r="AE22" s="227">
        <f>$O$4*2.58^2*Averages!$C20*(1-Averages!$C20)/(2.58^2*Averages!$C20*(1-Averages!$C20)+(Sampling!AE$9^2*(Sampling!$O$4-1)))</f>
        <v>1815.9127705905237</v>
      </c>
    </row>
    <row r="23" spans="1:31">
      <c r="A23" s="174" t="s">
        <v>136</v>
      </c>
      <c r="B23" s="228">
        <f>$O$4*0.84^2*Averages!$C21*(1-Averages!$C21)/(0.84^2*Averages!$C21*(1-Averages!$C21)+(Sampling!B$9^2*(Sampling!$O$4-1)))</f>
        <v>1965.1961221230504</v>
      </c>
      <c r="C23" s="229">
        <f>$O$4*0.84^2*Averages!$C21*(1-Averages!$C21)/(0.84^2*Averages!$C21*(1-Averages!$C21)+(Sampling!C$9^2*(Sampling!$O$4-1)))</f>
        <v>1725.0433322506556</v>
      </c>
      <c r="D23" s="229">
        <f>$O$4*0.84^2*Averages!$C21*(1-Averages!$C21)/(0.84^2*Averages!$C21*(1-Averages!$C21)+(Sampling!D$9^2*(Sampling!$O$4-1)))</f>
        <v>1386.2384411525622</v>
      </c>
      <c r="E23" s="229">
        <f>$O$4*0.84^2*Averages!$C21*(1-Averages!$C21)/(0.84^2*Averages!$C21*(1-Averages!$C21)+(Sampling!E$9^2*(Sampling!$O$4-1)))</f>
        <v>1070.7805501296411</v>
      </c>
      <c r="F23" s="230">
        <f>$O$4*0.84^2*Averages!$C21*(1-Averages!$C21)/(0.84^2*Averages!$C21*(1-Averages!$C21)+(Sampling!F$9^2*(Sampling!$O$4-1)))</f>
        <v>821.51701189283938</v>
      </c>
      <c r="G23" s="228">
        <f>$O$4*1.04^2*Averages!$C21*(1-Averages!$C21)/(1.04^2*Averages!$C21*(1-Averages!$C21)+(Sampling!G$9^2*(Sampling!$O$4-1)))</f>
        <v>1977.156914305318</v>
      </c>
      <c r="H23" s="229">
        <f>$O$4*1.04^2*Averages!$C21*(1-Averages!$C21)/(1.04^2*Averages!$C21*(1-Averages!$C21)+(Sampling!H$9^2*(Sampling!$O$4-1)))</f>
        <v>1811.6245361975252</v>
      </c>
      <c r="I23" s="229">
        <f>$O$4*1.04^2*Averages!$C21*(1-Averages!$C21)/(1.04^2*Averages!$C21*(1-Averages!$C21)+(Sampling!I$9^2*(Sampling!$O$4-1)))</f>
        <v>1551.7859586942407</v>
      </c>
      <c r="J23" s="229">
        <f>$O$4*1.04^2*Averages!$C21*(1-Averages!$C21)/(1.04^2*Averages!$C21*(1-Averages!$C21)+(Sampling!J$9^2*(Sampling!$O$4-1)))</f>
        <v>1277.0400610840743</v>
      </c>
      <c r="K23" s="230">
        <f>$O$4*1.04^2*Averages!$C21*(1-Averages!$C21)/(1.04^2*Averages!$C21*(1-Averages!$C21)+(Sampling!K$9^2*(Sampling!$O$4-1)))</f>
        <v>1033.1466321606313</v>
      </c>
      <c r="L23" s="228">
        <f>$O$4*1.28^2*Averages!$C21*(1-Averages!$C21)/(1.28^2*Averages!$C21*(1-Averages!$C21)+(Sampling!L$9^2*(Sampling!$O$4-1)))</f>
        <v>1984.8612324784115</v>
      </c>
      <c r="M23" s="229">
        <f>$O$4*1.28^2*Averages!$C21*(1-Averages!$C21)/(1.28^2*Averages!$C21*(1-Averages!$C21)+(Sampling!M$9^2*(Sampling!$O$4-1)))</f>
        <v>1871.5305677778633</v>
      </c>
      <c r="N23" s="229">
        <f>$O$4*1.28^2*Averages!$C21*(1-Averages!$C21)/(1.28^2*Averages!$C21*(1-Averages!$C21)+(Sampling!N$9^2*(Sampling!$O$4-1)))</f>
        <v>1679.7153840581002</v>
      </c>
      <c r="O23" s="229">
        <f>$O$4*1.28^2*Averages!$C21*(1-Averages!$C21)/(1.28^2*Averages!$C21*(1-Averages!$C21)+(Sampling!O$9^2*(Sampling!$O$4-1)))</f>
        <v>1455.8915451501864</v>
      </c>
      <c r="P23" s="230">
        <f>$O$4*1.28^2*Averages!$C21*(1-Averages!$C21)/(1.28^2*Averages!$C21*(1-Averages!$C21)+(Sampling!P$9^2*(Sampling!$O$4-1)))</f>
        <v>1236.2494883598652</v>
      </c>
      <c r="Q23" s="228">
        <f>$O$4*1.64^2*Averages!$C21*(1-Averages!$C21)/(1.64^2*Averages!$C21*(1-Averages!$C21)+(Sampling!Q$9^2*(Sampling!$O$4-1)))</f>
        <v>1990.7506867553393</v>
      </c>
      <c r="R23" s="229">
        <f>$O$4*1.64^2*Averages!$C21*(1-Averages!$C21)/(1.64^2*Averages!$C21*(1-Averages!$C21)+(Sampling!R$9^2*(Sampling!$O$4-1)))</f>
        <v>1919.7260947771654</v>
      </c>
      <c r="S23" s="229">
        <f>$O$4*1.64^2*Averages!$C21*(1-Averages!$C21)/(1.64^2*Averages!$C21*(1-Averages!$C21)+(Sampling!S$9^2*(Sampling!$O$4-1)))</f>
        <v>1791.8680950991136</v>
      </c>
      <c r="T23" s="229">
        <f>$O$4*1.64^2*Averages!$C21*(1-Averages!$C21)/(1.64^2*Averages!$C21*(1-Averages!$C21)+(Sampling!T$9^2*(Sampling!$O$4-1)))</f>
        <v>1629.1141882357963</v>
      </c>
      <c r="U23" s="230">
        <f>$O$4*1.64^2*Averages!$C21*(1-Averages!$C21)/(1.64^2*Averages!$C21*(1-Averages!$C21)+(Sampling!U$9^2*(Sampling!$O$4-1)))</f>
        <v>1453.1318281729912</v>
      </c>
      <c r="V23" s="228">
        <f>$O$4*1.96^2*Averages!$C21*(1-Averages!$C21)/(1.96^2*Averages!$C21*(1-Averages!$C21)+(Sampling!V$9^2*(Sampling!$O$4-1)))</f>
        <v>1993.515331984361</v>
      </c>
      <c r="W23" s="229">
        <f>$O$4*1.96^2*Averages!$C21*(1-Averages!$C21)/(1.96^2*Averages!$C21*(1-Averages!$C21)+(Sampling!W$9^2*(Sampling!$O$4-1)))</f>
        <v>1943.1135469107307</v>
      </c>
      <c r="X23" s="229">
        <f>$O$4*1.96^2*Averages!$C21*(1-Averages!$C21)/(1.96^2*Averages!$C21*(1-Averages!$C21)+(Sampling!X$9^2*(Sampling!$O$4-1)))</f>
        <v>1849.587779401902</v>
      </c>
      <c r="Y23" s="229">
        <f>$O$4*1.96^2*Averages!$C21*(1-Averages!$C21)/(1.96^2*Averages!$C21*(1-Averages!$C21)+(Sampling!Y$9^2*(Sampling!$O$4-1)))</f>
        <v>1725.0433322506551</v>
      </c>
      <c r="Z23" s="230">
        <f>$O$4*1.96^2*Averages!$C21*(1-Averages!$C21)/(1.96^2*Averages!$C21*(1-Averages!$C21)+(Sampling!Z$9^2*(Sampling!$O$4-1)))</f>
        <v>1582.9254821697059</v>
      </c>
      <c r="AA23" s="228">
        <f>$O$4*2.58^2*Averages!$C21*(1-Averages!$C21)/(2.58^2*Averages!$C21*(1-Averages!$C21)+(Sampling!AA$9^2*(Sampling!$O$4-1)))</f>
        <v>1996.2523731375804</v>
      </c>
      <c r="AB23" s="229">
        <f>$O$4*2.58^2*Averages!$C21*(1-Averages!$C21)/(2.58^2*Averages!$C21*(1-Averages!$C21)+(Sampling!AB$9^2*(Sampling!$O$4-1)))</f>
        <v>1966.7695002916603</v>
      </c>
      <c r="AC23" s="229">
        <f>$O$4*2.58^2*Averages!$C21*(1-Averages!$C21)/(2.58^2*Averages!$C21*(1-Averages!$C21)+(Sampling!AC$9^2*(Sampling!$O$4-1)))</f>
        <v>1910.3414116493127</v>
      </c>
      <c r="AD23" s="229">
        <f>$O$4*2.58^2*Averages!$C21*(1-Averages!$C21)/(2.58^2*Averages!$C21*(1-Averages!$C21)+(Sampling!AD$9^2*(Sampling!$O$4-1)))</f>
        <v>1831.5198971617676</v>
      </c>
      <c r="AE23" s="230">
        <f>$O$4*2.58^2*Averages!$C21*(1-Averages!$C21)/(2.58^2*Averages!$C21*(1-Averages!$C21)+(Sampling!AE$9^2*(Sampling!$O$4-1)))</f>
        <v>1736.0149262852776</v>
      </c>
    </row>
  </sheetData>
  <mergeCells count="8">
    <mergeCell ref="A4:N4"/>
    <mergeCell ref="V8:Z8"/>
    <mergeCell ref="AA8:AE8"/>
    <mergeCell ref="B8:F8"/>
    <mergeCell ref="G8:K8"/>
    <mergeCell ref="L8:P8"/>
    <mergeCell ref="Q8:U8"/>
    <mergeCell ref="A6:U6"/>
  </mergeCells>
  <hyperlinks>
    <hyperlink ref="A2" r:id="rId1"/>
  </hyperlinks>
  <pageMargins left="0.7" right="0.7" top="0.75" bottom="0.75" header="0.3" footer="0.3"/>
  <pageSetup orientation="portrait"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CK300"/>
  <sheetViews>
    <sheetView topLeftCell="AR7" workbookViewId="0">
      <selection activeCell="AQ7" sqref="AQ7"/>
    </sheetView>
  </sheetViews>
  <sheetFormatPr defaultColWidth="9.140625" defaultRowHeight="15"/>
  <cols>
    <col min="1" max="1" width="9.28515625" style="10" customWidth="1"/>
    <col min="2" max="22" width="5.28515625" style="10" customWidth="1"/>
    <col min="23" max="23" width="7.42578125" style="10" customWidth="1"/>
    <col min="24" max="24" width="7.85546875" style="10" customWidth="1"/>
    <col min="25" max="25" width="5.28515625" style="10" customWidth="1"/>
    <col min="26" max="27" width="8.7109375" style="10" customWidth="1"/>
    <col min="28" max="37" width="5.28515625" style="10" customWidth="1"/>
    <col min="38" max="41" width="6.7109375" style="10" customWidth="1"/>
    <col min="42" max="42" width="8.42578125" style="10" customWidth="1"/>
    <col min="43" max="43" width="6.7109375" style="10" customWidth="1"/>
    <col min="44" max="44" width="7.42578125" style="10" customWidth="1"/>
    <col min="45" max="45" width="7.7109375" style="10" customWidth="1"/>
    <col min="46" max="46" width="7.85546875" style="10" customWidth="1"/>
    <col min="47" max="47" width="7.140625" style="10" customWidth="1"/>
    <col min="48" max="48" width="8.42578125" style="10" bestFit="1" customWidth="1"/>
    <col min="49" max="49" width="8.85546875" style="11" bestFit="1" customWidth="1"/>
    <col min="50" max="50" width="5.7109375" style="10" customWidth="1"/>
    <col min="51" max="51" width="8.85546875" style="11" bestFit="1" customWidth="1"/>
    <col min="52" max="52" width="7.85546875" style="11" customWidth="1"/>
    <col min="53" max="53" width="8.85546875" style="11" customWidth="1"/>
    <col min="54" max="54" width="5.7109375" style="10" customWidth="1"/>
    <col min="55" max="55" width="8.85546875" style="11" bestFit="1" customWidth="1"/>
    <col min="56" max="56" width="5.7109375" style="1" customWidth="1"/>
    <col min="57" max="57" width="7.42578125" style="1" customWidth="1"/>
    <col min="58" max="58" width="5.7109375" style="1" customWidth="1"/>
    <col min="59" max="59" width="8.85546875" style="1" customWidth="1"/>
    <col min="60" max="60" width="5.7109375" style="135" customWidth="1"/>
    <col min="61" max="61" width="8.85546875" style="1" customWidth="1"/>
    <col min="62" max="62" width="5.7109375" style="135" customWidth="1"/>
    <col min="63" max="63" width="8.85546875" style="1" customWidth="1"/>
    <col min="64" max="64" width="5.7109375" style="135" customWidth="1"/>
    <col min="65" max="65" width="8.85546875" style="1" customWidth="1"/>
    <col min="66" max="66" width="5.7109375" style="1" customWidth="1"/>
    <col min="67" max="67" width="8.85546875" style="1" customWidth="1"/>
    <col min="68" max="68" width="5.7109375" style="10" customWidth="1"/>
    <col min="69" max="69" width="8.85546875" style="11" customWidth="1"/>
    <col min="70" max="70" width="5.7109375" style="10" customWidth="1"/>
    <col min="71" max="71" width="8.42578125" style="11" bestFit="1" customWidth="1"/>
    <col min="72" max="72" width="5.7109375" style="10" customWidth="1"/>
    <col min="73" max="73" width="8.85546875" style="11" bestFit="1" customWidth="1"/>
    <col min="74" max="74" width="5.7109375" style="10" customWidth="1"/>
    <col min="75" max="75" width="8.85546875" style="11" bestFit="1" customWidth="1"/>
    <col min="84" max="84" width="5.28515625" style="10" customWidth="1"/>
    <col min="85" max="85" width="7.140625" style="11" customWidth="1"/>
    <col min="86" max="86" width="5.28515625" style="10" customWidth="1"/>
    <col min="87" max="87" width="7.140625" style="11" customWidth="1"/>
    <col min="88" max="88" width="5.28515625" style="10" customWidth="1"/>
    <col min="89" max="89" width="7.140625" style="11" customWidth="1"/>
    <col min="90" max="16384" width="9.140625" style="9"/>
  </cols>
  <sheetData>
    <row r="1" spans="1:89" ht="18.75">
      <c r="A1" s="44" t="s">
        <v>166</v>
      </c>
      <c r="BX1" s="1"/>
      <c r="BY1" s="1"/>
      <c r="BZ1" s="1"/>
      <c r="CA1" s="1"/>
      <c r="CB1" s="1"/>
      <c r="CC1" s="1"/>
      <c r="CD1" s="1"/>
      <c r="CE1" s="1"/>
    </row>
    <row r="2" spans="1:89" ht="15.75">
      <c r="A2" s="231" t="s">
        <v>167</v>
      </c>
      <c r="BX2" s="1"/>
      <c r="BY2" s="1"/>
      <c r="BZ2" s="1"/>
      <c r="CA2" s="1"/>
      <c r="CB2" s="1"/>
      <c r="CC2" s="1"/>
      <c r="CD2" s="1"/>
      <c r="CE2" s="1"/>
    </row>
    <row r="3" spans="1:89">
      <c r="BX3" s="1"/>
      <c r="BY3" s="1"/>
      <c r="BZ3" s="1"/>
      <c r="CA3" s="1"/>
      <c r="CB3" s="1"/>
      <c r="CC3" s="1"/>
      <c r="CD3" s="1"/>
      <c r="CE3" s="1"/>
    </row>
    <row r="4" spans="1:89" ht="27.75" customHeight="1">
      <c r="A4" s="409" t="s">
        <v>120</v>
      </c>
      <c r="B4" s="409"/>
      <c r="C4" s="409"/>
      <c r="D4" s="409"/>
      <c r="E4" s="409"/>
      <c r="F4" s="409"/>
      <c r="G4" s="409"/>
      <c r="H4" s="409"/>
      <c r="I4" s="409"/>
      <c r="J4" s="409"/>
      <c r="K4" s="409"/>
      <c r="L4" s="409"/>
      <c r="M4" s="409"/>
      <c r="N4" s="409"/>
      <c r="O4" s="409"/>
      <c r="P4" s="409"/>
      <c r="Q4" s="409"/>
      <c r="R4" s="409"/>
      <c r="S4" s="409"/>
      <c r="T4" s="409"/>
      <c r="U4" s="409"/>
      <c r="V4" s="409"/>
      <c r="W4" s="409"/>
      <c r="X4" s="409"/>
      <c r="Y4" s="409"/>
      <c r="Z4" s="409"/>
      <c r="AA4" s="409"/>
      <c r="AB4" s="409"/>
      <c r="AC4" s="409"/>
      <c r="AD4" s="409"/>
      <c r="AE4" s="409"/>
      <c r="AF4" s="148"/>
      <c r="AG4" s="148"/>
      <c r="AH4" s="148"/>
      <c r="AI4" s="148"/>
      <c r="AJ4" s="148"/>
      <c r="AK4" s="148"/>
      <c r="AL4" s="148"/>
      <c r="AM4" s="148"/>
      <c r="AN4" s="148"/>
      <c r="AO4" s="148"/>
      <c r="AP4" s="148"/>
      <c r="AQ4" s="148"/>
      <c r="AR4" s="148"/>
      <c r="AS4" s="148"/>
      <c r="AT4" s="148"/>
      <c r="AU4" s="148"/>
      <c r="AV4" s="149"/>
      <c r="AW4" s="150"/>
      <c r="AX4" s="149"/>
      <c r="AY4" s="150"/>
      <c r="AZ4" s="150"/>
      <c r="BA4" s="150"/>
      <c r="BB4" s="149"/>
      <c r="BC4" s="150"/>
      <c r="BD4" s="151"/>
      <c r="BE4" s="151"/>
      <c r="BF4" s="151"/>
      <c r="BG4" s="151"/>
      <c r="BH4" s="152"/>
      <c r="BI4" s="151"/>
      <c r="BJ4" s="152"/>
      <c r="BK4" s="151"/>
      <c r="BL4" s="152"/>
      <c r="BM4" s="151"/>
      <c r="BN4" s="149"/>
      <c r="BO4" s="150"/>
      <c r="BP4" s="149"/>
      <c r="BQ4" s="150"/>
      <c r="BR4" s="151"/>
      <c r="BS4" s="151"/>
      <c r="BT4" s="151"/>
      <c r="BU4" s="151"/>
      <c r="BV4" s="151"/>
      <c r="BW4" s="151"/>
      <c r="BX4" s="9"/>
      <c r="BY4" s="9"/>
      <c r="BZ4" s="9"/>
      <c r="CA4" s="9"/>
      <c r="CB4" s="9"/>
      <c r="CC4" s="9"/>
      <c r="CD4" s="9"/>
      <c r="CE4" s="9"/>
      <c r="CF4" s="9"/>
      <c r="CG4" s="9"/>
      <c r="CH4" s="9"/>
      <c r="CI4" s="9"/>
      <c r="CJ4" s="9"/>
      <c r="CK4" s="9"/>
    </row>
    <row r="5" spans="1:89">
      <c r="A5" s="70" t="s">
        <v>127</v>
      </c>
      <c r="B5" s="393" t="s">
        <v>126</v>
      </c>
      <c r="C5" s="393"/>
      <c r="D5" s="393"/>
      <c r="E5" s="393"/>
      <c r="F5" s="393"/>
      <c r="G5" s="393"/>
      <c r="H5" s="393"/>
      <c r="I5" s="393"/>
      <c r="J5" s="393"/>
      <c r="K5" s="393"/>
      <c r="L5" s="393"/>
      <c r="M5" s="393"/>
      <c r="N5" s="393"/>
      <c r="O5" s="393"/>
      <c r="P5" s="393"/>
      <c r="Q5" s="393"/>
      <c r="R5" s="393"/>
      <c r="S5" s="393"/>
      <c r="T5" s="393"/>
      <c r="U5" s="393"/>
      <c r="V5" s="393"/>
      <c r="W5" s="393"/>
      <c r="X5" s="393"/>
      <c r="Y5" s="393"/>
      <c r="Z5" s="393"/>
      <c r="AA5" s="393"/>
      <c r="AB5" s="393"/>
      <c r="AC5" s="393"/>
      <c r="AD5" s="393"/>
      <c r="AE5" s="393"/>
      <c r="AF5" s="393"/>
      <c r="AG5" s="393"/>
      <c r="AH5" s="393"/>
      <c r="AI5" s="393"/>
      <c r="AJ5" s="393"/>
      <c r="AK5" s="393"/>
      <c r="AL5" s="393"/>
      <c r="AM5" s="393"/>
      <c r="AN5" s="393"/>
      <c r="AO5" s="393"/>
      <c r="AP5" s="393"/>
      <c r="AQ5" s="393"/>
      <c r="AR5" s="393"/>
      <c r="AS5" s="393"/>
      <c r="AT5" s="393"/>
      <c r="AU5" s="393"/>
      <c r="AV5" s="407" t="s">
        <v>0</v>
      </c>
      <c r="AW5" s="406"/>
      <c r="AX5" s="406"/>
      <c r="AY5" s="406"/>
      <c r="AZ5" s="406"/>
      <c r="BA5" s="408"/>
      <c r="BB5" s="406" t="s">
        <v>124</v>
      </c>
      <c r="BC5" s="406"/>
      <c r="BD5" s="406"/>
      <c r="BE5" s="406"/>
      <c r="BF5" s="406"/>
      <c r="BG5" s="406"/>
      <c r="BH5" s="406"/>
      <c r="BI5" s="408"/>
      <c r="BJ5" s="406" t="s">
        <v>125</v>
      </c>
      <c r="BK5" s="406"/>
      <c r="BL5" s="406"/>
      <c r="BM5" s="406"/>
      <c r="BN5" s="406"/>
      <c r="BO5" s="406"/>
      <c r="BP5" s="407" t="s">
        <v>102</v>
      </c>
      <c r="BQ5" s="406"/>
      <c r="BR5" s="406"/>
      <c r="BS5" s="406"/>
      <c r="BT5" s="406"/>
      <c r="BU5" s="406"/>
      <c r="BV5" s="406"/>
      <c r="BW5" s="408"/>
      <c r="BX5" s="9"/>
      <c r="BY5" s="9"/>
      <c r="BZ5" s="9"/>
      <c r="CA5" s="9"/>
      <c r="CB5" s="9"/>
      <c r="CC5" s="9"/>
      <c r="CD5" s="9"/>
      <c r="CE5" s="9"/>
      <c r="CF5" s="9"/>
      <c r="CG5" s="9"/>
      <c r="CH5" s="9"/>
      <c r="CI5" s="9"/>
      <c r="CJ5" s="9"/>
      <c r="CK5" s="9"/>
    </row>
    <row r="6" spans="1:89" ht="197.25" customHeight="1">
      <c r="A6" s="51"/>
      <c r="B6" s="416" t="s">
        <v>168</v>
      </c>
      <c r="C6" s="398"/>
      <c r="D6" s="398"/>
      <c r="E6" s="398"/>
      <c r="F6" s="398"/>
      <c r="G6" s="398"/>
      <c r="H6" s="398"/>
      <c r="I6" s="398"/>
      <c r="J6" s="398"/>
      <c r="K6" s="398"/>
      <c r="L6" s="398"/>
      <c r="M6" s="398"/>
      <c r="N6" s="398"/>
      <c r="O6" s="398"/>
      <c r="P6" s="416" t="s">
        <v>177</v>
      </c>
      <c r="Q6" s="417"/>
      <c r="R6" s="398" t="s">
        <v>178</v>
      </c>
      <c r="S6" s="398"/>
      <c r="T6" s="398"/>
      <c r="U6" s="398"/>
      <c r="V6" s="416" t="s">
        <v>182</v>
      </c>
      <c r="W6" s="398"/>
      <c r="X6" s="397"/>
      <c r="Y6" s="395" t="s">
        <v>183</v>
      </c>
      <c r="Z6" s="395"/>
      <c r="AA6" s="395"/>
      <c r="AB6" s="395"/>
      <c r="AC6" s="395"/>
      <c r="AD6" s="395"/>
      <c r="AE6" s="395"/>
      <c r="AF6" s="396" t="s">
        <v>191</v>
      </c>
      <c r="AG6" s="395"/>
      <c r="AH6" s="395"/>
      <c r="AI6" s="395"/>
      <c r="AJ6" s="397"/>
      <c r="AK6" s="395" t="s">
        <v>196</v>
      </c>
      <c r="AL6" s="395"/>
      <c r="AM6" s="398"/>
      <c r="AN6" s="398"/>
      <c r="AO6" s="399" t="s">
        <v>197</v>
      </c>
      <c r="AP6" s="391"/>
      <c r="AQ6" s="400"/>
      <c r="AR6" s="399" t="s">
        <v>198</v>
      </c>
      <c r="AS6" s="400"/>
      <c r="AT6" s="391" t="s">
        <v>199</v>
      </c>
      <c r="AU6" s="392"/>
      <c r="AV6" s="401" t="s">
        <v>0</v>
      </c>
      <c r="AW6" s="394"/>
      <c r="AX6" s="394" t="s">
        <v>81</v>
      </c>
      <c r="AY6" s="394"/>
      <c r="AZ6" s="415" t="s">
        <v>82</v>
      </c>
      <c r="BA6" s="414"/>
      <c r="BB6" s="412" t="s">
        <v>3</v>
      </c>
      <c r="BC6" s="412"/>
      <c r="BD6" s="410" t="s">
        <v>4</v>
      </c>
      <c r="BE6" s="411"/>
      <c r="BF6" s="412" t="s">
        <v>79</v>
      </c>
      <c r="BG6" s="412"/>
      <c r="BH6" s="413" t="s">
        <v>5</v>
      </c>
      <c r="BI6" s="414"/>
      <c r="BJ6" s="403" t="s">
        <v>2</v>
      </c>
      <c r="BK6" s="404"/>
      <c r="BL6" s="394" t="s">
        <v>7</v>
      </c>
      <c r="BM6" s="394"/>
      <c r="BN6" s="403" t="s">
        <v>8</v>
      </c>
      <c r="BO6" s="404"/>
      <c r="BP6" s="401" t="s">
        <v>133</v>
      </c>
      <c r="BQ6" s="402"/>
      <c r="BR6" s="403" t="s">
        <v>134</v>
      </c>
      <c r="BS6" s="404"/>
      <c r="BT6" s="394" t="s">
        <v>135</v>
      </c>
      <c r="BU6" s="394"/>
      <c r="BV6" s="394" t="s">
        <v>136</v>
      </c>
      <c r="BW6" s="405"/>
      <c r="BX6" s="9"/>
      <c r="BY6" s="9"/>
      <c r="BZ6" s="9"/>
      <c r="CA6" s="9"/>
      <c r="CB6" s="9"/>
      <c r="CC6" s="9"/>
      <c r="CD6" s="9"/>
      <c r="CE6" s="9"/>
      <c r="CF6" s="9"/>
      <c r="CG6" s="9"/>
      <c r="CH6" s="9"/>
      <c r="CI6" s="9"/>
      <c r="CJ6" s="9"/>
      <c r="CK6" s="9"/>
    </row>
    <row r="7" spans="1:89" ht="249" customHeight="1">
      <c r="A7" s="69" t="s">
        <v>10</v>
      </c>
      <c r="B7" s="61" t="s">
        <v>210</v>
      </c>
      <c r="C7" s="62" t="s">
        <v>211</v>
      </c>
      <c r="D7" s="62" t="s">
        <v>169</v>
      </c>
      <c r="E7" s="62" t="s">
        <v>226</v>
      </c>
      <c r="F7" s="62" t="s">
        <v>227</v>
      </c>
      <c r="G7" s="62" t="s">
        <v>170</v>
      </c>
      <c r="H7" s="62" t="s">
        <v>171</v>
      </c>
      <c r="I7" s="62" t="s">
        <v>172</v>
      </c>
      <c r="J7" s="62" t="s">
        <v>173</v>
      </c>
      <c r="K7" s="62" t="s">
        <v>228</v>
      </c>
      <c r="L7" s="62" t="s">
        <v>174</v>
      </c>
      <c r="M7" s="62" t="s">
        <v>225</v>
      </c>
      <c r="N7" s="62" t="s">
        <v>175</v>
      </c>
      <c r="O7" s="62" t="s">
        <v>176</v>
      </c>
      <c r="P7" s="61" t="s">
        <v>212</v>
      </c>
      <c r="Q7" s="65" t="s">
        <v>213</v>
      </c>
      <c r="R7" s="62" t="s">
        <v>216</v>
      </c>
      <c r="S7" s="62" t="s">
        <v>179</v>
      </c>
      <c r="T7" s="62" t="s">
        <v>180</v>
      </c>
      <c r="U7" s="62" t="s">
        <v>181</v>
      </c>
      <c r="V7" s="61" t="s">
        <v>217</v>
      </c>
      <c r="W7" s="62" t="s">
        <v>218</v>
      </c>
      <c r="X7" s="65" t="s">
        <v>219</v>
      </c>
      <c r="Y7" s="62" t="s">
        <v>184</v>
      </c>
      <c r="Z7" s="62" t="s">
        <v>185</v>
      </c>
      <c r="AA7" s="62" t="s">
        <v>186</v>
      </c>
      <c r="AB7" s="62" t="s">
        <v>187</v>
      </c>
      <c r="AC7" s="62" t="s">
        <v>188</v>
      </c>
      <c r="AD7" s="62" t="s">
        <v>189</v>
      </c>
      <c r="AE7" s="62" t="s">
        <v>190</v>
      </c>
      <c r="AF7" s="61" t="s">
        <v>192</v>
      </c>
      <c r="AG7" s="62" t="s">
        <v>193</v>
      </c>
      <c r="AH7" s="62" t="s">
        <v>194</v>
      </c>
      <c r="AI7" s="62" t="s">
        <v>195</v>
      </c>
      <c r="AJ7" s="65" t="s">
        <v>229</v>
      </c>
      <c r="AK7" s="64" t="s">
        <v>220</v>
      </c>
      <c r="AL7" s="64" t="s">
        <v>221</v>
      </c>
      <c r="AM7" s="64" t="s">
        <v>222</v>
      </c>
      <c r="AN7" s="64" t="s">
        <v>223</v>
      </c>
      <c r="AO7" s="63" t="s">
        <v>214</v>
      </c>
      <c r="AP7" s="64" t="s">
        <v>215</v>
      </c>
      <c r="AQ7" s="164" t="s">
        <v>216</v>
      </c>
      <c r="AR7" s="63" t="s">
        <v>231</v>
      </c>
      <c r="AS7" s="164" t="s">
        <v>230</v>
      </c>
      <c r="AT7" s="62" t="s">
        <v>231</v>
      </c>
      <c r="AU7" s="62" t="s">
        <v>230</v>
      </c>
      <c r="AV7" s="58" t="s">
        <v>1</v>
      </c>
      <c r="AW7" s="53" t="s">
        <v>72</v>
      </c>
      <c r="AX7" s="54" t="s">
        <v>1</v>
      </c>
      <c r="AY7" s="53" t="s">
        <v>72</v>
      </c>
      <c r="AZ7" s="54" t="s">
        <v>1</v>
      </c>
      <c r="BA7" s="55" t="s">
        <v>72</v>
      </c>
      <c r="BB7" s="52" t="s">
        <v>1</v>
      </c>
      <c r="BC7" s="167" t="s">
        <v>72</v>
      </c>
      <c r="BD7" s="168" t="s">
        <v>1</v>
      </c>
      <c r="BE7" s="169" t="s">
        <v>72</v>
      </c>
      <c r="BF7" s="52" t="s">
        <v>1</v>
      </c>
      <c r="BG7" s="56" t="s">
        <v>72</v>
      </c>
      <c r="BH7" s="136" t="s">
        <v>1</v>
      </c>
      <c r="BI7" s="57" t="s">
        <v>72</v>
      </c>
      <c r="BJ7" s="137" t="s">
        <v>1</v>
      </c>
      <c r="BK7" s="56" t="s">
        <v>72</v>
      </c>
      <c r="BL7" s="136" t="s">
        <v>1</v>
      </c>
      <c r="BM7" s="138" t="s">
        <v>72</v>
      </c>
      <c r="BN7" s="54" t="s">
        <v>1</v>
      </c>
      <c r="BO7" s="167" t="s">
        <v>72</v>
      </c>
      <c r="BP7" s="58" t="s">
        <v>1</v>
      </c>
      <c r="BQ7" s="169" t="s">
        <v>72</v>
      </c>
      <c r="BR7" s="52" t="s">
        <v>1</v>
      </c>
      <c r="BS7" s="56" t="s">
        <v>72</v>
      </c>
      <c r="BT7" s="54" t="s">
        <v>1</v>
      </c>
      <c r="BU7" s="53" t="s">
        <v>72</v>
      </c>
      <c r="BV7" s="52" t="s">
        <v>1</v>
      </c>
      <c r="BW7" s="57" t="s">
        <v>72</v>
      </c>
      <c r="BX7" s="9"/>
      <c r="BY7" s="9"/>
      <c r="BZ7" s="9"/>
      <c r="CA7" s="9"/>
      <c r="CB7" s="9"/>
      <c r="CC7" s="9"/>
      <c r="CD7" s="9"/>
      <c r="CE7" s="9"/>
      <c r="CF7" s="9"/>
      <c r="CG7" s="9"/>
      <c r="CH7" s="9"/>
      <c r="CI7" s="9"/>
      <c r="CJ7" s="9"/>
      <c r="CK7" s="9"/>
    </row>
    <row r="8" spans="1:89" ht="12.75" customHeight="1">
      <c r="A8" s="67" t="s">
        <v>24</v>
      </c>
      <c r="B8" s="126" t="s">
        <v>25</v>
      </c>
      <c r="C8" s="66" t="s">
        <v>26</v>
      </c>
      <c r="D8" s="66" t="s">
        <v>27</v>
      </c>
      <c r="E8" s="66" t="s">
        <v>28</v>
      </c>
      <c r="F8" s="66" t="s">
        <v>29</v>
      </c>
      <c r="G8" s="66" t="s">
        <v>30</v>
      </c>
      <c r="H8" s="66" t="s">
        <v>31</v>
      </c>
      <c r="I8" s="66" t="s">
        <v>32</v>
      </c>
      <c r="J8" s="66" t="s">
        <v>158</v>
      </c>
      <c r="K8" s="66" t="s">
        <v>154</v>
      </c>
      <c r="L8" s="66" t="s">
        <v>155</v>
      </c>
      <c r="M8" s="66" t="s">
        <v>156</v>
      </c>
      <c r="N8" s="66" t="s">
        <v>157</v>
      </c>
      <c r="O8" s="66" t="s">
        <v>159</v>
      </c>
      <c r="P8" s="160" t="s">
        <v>33</v>
      </c>
      <c r="Q8" s="67" t="s">
        <v>34</v>
      </c>
      <c r="R8" s="66" t="s">
        <v>35</v>
      </c>
      <c r="S8" s="66" t="s">
        <v>36</v>
      </c>
      <c r="T8" s="66" t="s">
        <v>142</v>
      </c>
      <c r="U8" s="66" t="s">
        <v>145</v>
      </c>
      <c r="V8" s="160" t="s">
        <v>37</v>
      </c>
      <c r="W8" s="66" t="s">
        <v>38</v>
      </c>
      <c r="X8" s="67" t="s">
        <v>160</v>
      </c>
      <c r="Y8" s="66" t="s">
        <v>39</v>
      </c>
      <c r="Z8" s="66" t="s">
        <v>40</v>
      </c>
      <c r="AA8" s="66" t="s">
        <v>200</v>
      </c>
      <c r="AB8" s="66" t="s">
        <v>201</v>
      </c>
      <c r="AC8" s="66" t="s">
        <v>202</v>
      </c>
      <c r="AD8" s="66" t="s">
        <v>203</v>
      </c>
      <c r="AE8" s="66" t="s">
        <v>204</v>
      </c>
      <c r="AF8" s="160" t="s">
        <v>41</v>
      </c>
      <c r="AG8" s="66" t="s">
        <v>42</v>
      </c>
      <c r="AH8" s="66" t="s">
        <v>129</v>
      </c>
      <c r="AI8" s="66" t="s">
        <v>130</v>
      </c>
      <c r="AJ8" s="67" t="s">
        <v>146</v>
      </c>
      <c r="AK8" s="68" t="s">
        <v>43</v>
      </c>
      <c r="AL8" s="68" t="s">
        <v>44</v>
      </c>
      <c r="AM8" s="68" t="s">
        <v>205</v>
      </c>
      <c r="AN8" s="68" t="s">
        <v>206</v>
      </c>
      <c r="AO8" s="139" t="s">
        <v>45</v>
      </c>
      <c r="AP8" s="68" t="s">
        <v>46</v>
      </c>
      <c r="AQ8" s="165" t="s">
        <v>207</v>
      </c>
      <c r="AR8" s="139" t="s">
        <v>47</v>
      </c>
      <c r="AS8" s="165" t="s">
        <v>48</v>
      </c>
      <c r="AT8" s="66" t="s">
        <v>49</v>
      </c>
      <c r="AU8" s="66" t="s">
        <v>50</v>
      </c>
      <c r="AV8" s="140" t="s">
        <v>89</v>
      </c>
      <c r="AW8" s="141" t="s">
        <v>90</v>
      </c>
      <c r="AX8" s="142" t="s">
        <v>85</v>
      </c>
      <c r="AY8" s="141" t="s">
        <v>86</v>
      </c>
      <c r="AZ8" s="166" t="s">
        <v>87</v>
      </c>
      <c r="BA8" s="143" t="s">
        <v>88</v>
      </c>
      <c r="BB8" s="66" t="s">
        <v>208</v>
      </c>
      <c r="BC8" s="144" t="s">
        <v>209</v>
      </c>
      <c r="BD8" s="160" t="s">
        <v>57</v>
      </c>
      <c r="BE8" s="146" t="s">
        <v>64</v>
      </c>
      <c r="BF8" s="66" t="s">
        <v>147</v>
      </c>
      <c r="BG8" s="144" t="s">
        <v>148</v>
      </c>
      <c r="BH8" s="145" t="s">
        <v>58</v>
      </c>
      <c r="BI8" s="143" t="s">
        <v>65</v>
      </c>
      <c r="BJ8" s="147" t="s">
        <v>52</v>
      </c>
      <c r="BK8" s="144" t="s">
        <v>53</v>
      </c>
      <c r="BL8" s="145" t="s">
        <v>54</v>
      </c>
      <c r="BM8" s="141" t="s">
        <v>55</v>
      </c>
      <c r="BN8" s="142" t="s">
        <v>56</v>
      </c>
      <c r="BO8" s="144" t="s">
        <v>63</v>
      </c>
      <c r="BP8" s="140" t="s">
        <v>59</v>
      </c>
      <c r="BQ8" s="170" t="s">
        <v>66</v>
      </c>
      <c r="BR8" s="66" t="s">
        <v>60</v>
      </c>
      <c r="BS8" s="144" t="s">
        <v>67</v>
      </c>
      <c r="BT8" s="142" t="s">
        <v>61</v>
      </c>
      <c r="BU8" s="141" t="s">
        <v>68</v>
      </c>
      <c r="BV8" s="66" t="s">
        <v>62</v>
      </c>
      <c r="BW8" s="143" t="s">
        <v>69</v>
      </c>
      <c r="BX8" s="9"/>
      <c r="BY8" s="9"/>
      <c r="BZ8" s="9"/>
      <c r="CA8" s="9"/>
      <c r="CB8" s="9"/>
      <c r="CC8" s="9"/>
      <c r="CD8" s="9"/>
      <c r="CE8" s="9"/>
      <c r="CF8" s="9"/>
      <c r="CG8" s="9"/>
      <c r="CH8" s="9"/>
      <c r="CI8" s="9"/>
      <c r="CJ8" s="9"/>
      <c r="CK8" s="9"/>
    </row>
    <row r="9" spans="1:89" ht="14.25">
      <c r="A9" s="59">
        <v>1</v>
      </c>
      <c r="B9" s="76"/>
      <c r="C9" s="77"/>
      <c r="D9" s="77"/>
      <c r="E9" s="77"/>
      <c r="F9" s="77"/>
      <c r="G9" s="77"/>
      <c r="H9" s="77"/>
      <c r="I9" s="77"/>
      <c r="J9" s="77" t="s">
        <v>6</v>
      </c>
      <c r="K9" s="77"/>
      <c r="L9" s="77"/>
      <c r="M9" s="77"/>
      <c r="N9" s="77"/>
      <c r="O9" s="77"/>
      <c r="P9" s="76" t="s">
        <v>6</v>
      </c>
      <c r="Q9" s="78"/>
      <c r="R9" s="77" t="s">
        <v>6</v>
      </c>
      <c r="S9" s="77"/>
      <c r="T9" s="77"/>
      <c r="U9" s="77"/>
      <c r="V9" s="76"/>
      <c r="W9" s="77"/>
      <c r="X9" s="78" t="s">
        <v>6</v>
      </c>
      <c r="Y9" s="77"/>
      <c r="Z9" s="77"/>
      <c r="AA9" s="77"/>
      <c r="AB9" s="77"/>
      <c r="AC9" s="77"/>
      <c r="AD9" s="77" t="s">
        <v>6</v>
      </c>
      <c r="AE9" s="77"/>
      <c r="AF9" s="76"/>
      <c r="AG9" s="77"/>
      <c r="AH9" s="77"/>
      <c r="AI9" s="77" t="s">
        <v>131</v>
      </c>
      <c r="AJ9" s="78"/>
      <c r="AK9" s="77"/>
      <c r="AL9" s="77"/>
      <c r="AM9" s="77"/>
      <c r="AN9" s="77" t="s">
        <v>6</v>
      </c>
      <c r="AO9" s="76" t="s">
        <v>6</v>
      </c>
      <c r="AP9" s="77"/>
      <c r="AQ9" s="78"/>
      <c r="AR9" s="76" t="s">
        <v>6</v>
      </c>
      <c r="AS9" s="78"/>
      <c r="AT9" s="77"/>
      <c r="AU9" s="77" t="s">
        <v>6</v>
      </c>
      <c r="AV9" s="179">
        <f>IF(AND(COUNTBLANK($B9:$O9)=13,COUNTBLANK($P9:$Q9)=1,COUNTBLANK($R9:$U9)=3,COUNTBLANK($V9:$X9)=2,COUNTBLANK($Y9:$AE9)=6,COUNTBLANK($AF9:$AJ9)=4,COUNTBLANK($AK9:AN9)=3,COUNTBLANK($AO9:$AQ9)=2,COUNTBLANK($AR9:$AS9)=1,COUNTBLANK($AT9:$AU9)=1),IF(Data!$B9&lt;&gt;"",Scoring!$D$7)+IF(Data!$C9&lt;&gt;"",Scoring!$D$8)+IF(Data!$D9&lt;&gt;"",Scoring!$D$9)+IF(Data!$E9&lt;&gt;"",Scoring!$D$10)+IF(Data!$F9&lt;&gt;"",Scoring!$D$11)+IF(Data!$G9&lt;&gt;"",Scoring!$D$12)+IF(Data!$H9&lt;&gt;"",Scoring!$D$13)+IF(Data!$I9&lt;&gt;"",Scoring!$D$14)+IF(Data!$J9&lt;&gt;"",Scoring!$D$15)+IF(Data!$K9&lt;&gt;"",Scoring!$D$16)+IF(Data!$L9&lt;&gt;"",Scoring!$D$17)+IF(Data!$M9&lt;&gt;"",Scoring!$D$18)+IF(Data!$N9&lt;&gt;"",Scoring!$D$19)+IF(Data!$O9&lt;&gt;"",Scoring!$D$20)+IF(Data!$P9&lt;&gt;"",Scoring!$D$21)+IF(Data!$Q9&lt;&gt;"",Scoring!$D$22)+IF(Data!$R9&lt;&gt;"",Scoring!$D$23)+IF(Data!$S9&lt;&gt;"",Scoring!$D$24)+IF(Data!$T9&lt;&gt;"",Scoring!$D$25)+IF(Data!$U9&lt;&gt;"",Scoring!$D$26)+IF(Data!$V9&lt;&gt;"",Scoring!$D$27)+IF(Data!$W9&lt;&gt;"",Scoring!$D$28)+IF(Data!$X9&lt;&gt;"",Scoring!$D$29)+IF(Data!$Y9&lt;&gt;"",Scoring!$D$30)+IF(Data!$Z9&lt;&gt;"",Scoring!$D$31)+IF(Data!$AA9&lt;&gt;"",Scoring!$D$32)+IF(Data!$AB9&lt;&gt;"",Scoring!$D$33)+IF(Data!$AC9&lt;&gt;"",Scoring!$D$34)+IF(Data!$AD9&lt;&gt;"",Scoring!$D$35)+IF(Data!$AE9&lt;&gt;"",Scoring!$D$36)+IF(Data!$AF9&lt;&gt;"",Scoring!$D$37)+IF(Data!$AG9&lt;&gt;"",Scoring!$D$38)+IF(Data!$AH9&lt;&gt;"",Scoring!$D$39)+IF(Data!$AI9&lt;&gt;"",Scoring!$D$40)+IF(Data!$AJ9&lt;&gt;"",Scoring!$D$41)+IF(Data!$AK9&lt;&gt;"",Scoring!$D$42)+IF(Data!$AL9&lt;&gt;"",Scoring!$D$43)+IF(Data!$AM9&lt;&gt;"",Scoring!$D$44)+IF(Data!$AN9&lt;&gt;"",Scoring!$D$45)+IF(Data!$AO9&lt;&gt;"",Scoring!$D$46)+IF(Data!$AP9&lt;&gt;"",Scoring!$D$47)+IF(Data!$AQ9&lt;&gt;"",Scoring!$D$48)+IF(Data!$AR9&lt;&gt;"",Scoring!$D$49)+IF(Data!$AS9&lt;&gt;"",Scoring!$D$50)+IF(Data!$AT9&lt;&gt;"",Scoring!$D$51)+IF(Data!$AU9&lt;&gt;"",Scoring!$D$52),"")</f>
        <v>51</v>
      </c>
      <c r="AW9" s="180">
        <f>IF(AV9&lt;&gt;"",LOOKUP(AV9,Likelihoods!$A$7:$A$107,Likelihoods!B$7:B$107),"")</f>
        <v>0.106834260810089</v>
      </c>
      <c r="AX9" s="181">
        <f>IF(AND(COUNTBLANK($B9:$O9)=13,COUNTBLANK($P9:$Q9)=1,COUNTBLANK($R9:$U9)=3,COUNTBLANK($V9:$X9)=2,COUNTBLANK($Y9:$AE9)=6,COUNTBLANK($AF9:$AJ9)=4,COUNTBLANK($AK9:AN9)=3,COUNTBLANK($AO9:$AQ9)=2,COUNTBLANK($AR9:$AS9)=1,COUNTBLANK($AT9:$AU9)=1),IF(Data!$B9&lt;&gt;"",Scoring!$E$7)+IF(Data!$C9&lt;&gt;"",Scoring!$E$8)+IF(Data!$D9&lt;&gt;"",Scoring!$E$9)+IF(Data!$E9&lt;&gt;"",Scoring!$E$10)+IF(Data!$F9&lt;&gt;"",Scoring!$E$11)+IF(Data!$G9&lt;&gt;"",Scoring!$E$12)+IF(Data!$H9&lt;&gt;"",Scoring!$E$13)+IF(Data!$I9&lt;&gt;"",Scoring!$E$14)+IF(Data!$J9&lt;&gt;"",Scoring!$E$15)+IF(Data!$K9&lt;&gt;"",Scoring!$E$16)+IF(Data!$L9&lt;&gt;"",Scoring!$E$17)+IF(Data!$M9&lt;&gt;"",Scoring!$E$18)+IF(Data!$N9&lt;&gt;"",Scoring!$E$19)+IF(Data!$O9&lt;&gt;"",Scoring!$E$20)+IF(Data!$P9&lt;&gt;"",Scoring!$E$21)+IF(Data!$Q9&lt;&gt;"",Scoring!$E$22)+IF(Data!$R9&lt;&gt;"",Scoring!$E$23)+IF(Data!$S9&lt;&gt;"",Scoring!$E$24)+IF(Data!$T9&lt;&gt;"",Scoring!$E$25)+IF(Data!$U9&lt;&gt;"",Scoring!$E$26)+IF(Data!$V9&lt;&gt;"",Scoring!$E$27)+IF(Data!$W9&lt;&gt;"",Scoring!$E$28)+IF(Data!$X9&lt;&gt;"",Scoring!$E$29)+IF(Data!$Y9&lt;&gt;"",Scoring!$E$30)+IF(Data!$Z9&lt;&gt;"",Scoring!$E$31)+IF(Data!$AA9&lt;&gt;"",Scoring!$E$32)+IF(Data!$AB9&lt;&gt;"",Scoring!$E$33)+IF(Data!$AC9&lt;&gt;"",Scoring!$E$34)+IF(Data!$AD9&lt;&gt;"",Scoring!$E$35)+IF(Data!$AE9&lt;&gt;"",Scoring!$E$36)+IF(Data!$AF9&lt;&gt;"",Scoring!$E$37)+IF(Data!$AG9&lt;&gt;"",Scoring!$E$38)+IF(Data!$AH9&lt;&gt;"",Scoring!$E$39)+IF(Data!$AI9&lt;&gt;"",Scoring!$E$40)+IF(Data!$AJ9&lt;&gt;"",Scoring!$E$41)+IF(Data!$AK9&lt;&gt;"",Scoring!$E$42)+IF(Data!$AL9&lt;&gt;"",Scoring!$E$43)+IF(Data!$AM9&lt;&gt;"",Scoring!$E$44)+IF(Data!$AN9&lt;&gt;"",Scoring!$E$45)+IF(Data!$AO9&lt;&gt;"",Scoring!$E$46)+IF(Data!$AP9&lt;&gt;"",Scoring!$E$47)+IF(Data!$AQ9&lt;&gt;"",Scoring!$E$48)+IF(Data!$AR9&lt;&gt;"",Scoring!$E$49)+IF(Data!$AS9&lt;&gt;"",Scoring!$E$50)+IF(Data!$AT9&lt;&gt;"",Scoring!$E$51)+IF(Data!$AU9&lt;&gt;"",Scoring!$E$52),"")</f>
        <v>54</v>
      </c>
      <c r="AY9" s="180">
        <f>IF(AX9&lt;&gt;"",LOOKUP(AX9,Likelihoods!$A$7:$A$107,Likelihoods!C$7:C$107),"")</f>
        <v>0.37189430708148602</v>
      </c>
      <c r="AZ9" s="182">
        <f>IF(AND(COUNTBLANK($B9:$O9)=13,COUNTBLANK($P9:$Q9)=1,COUNTBLANK($R9:$U9)=3,COUNTBLANK($V9:$X9)=2,COUNTBLANK($Y9:$AE9)=6,COUNTBLANK($AF9:$AJ9)=4,COUNTBLANK($AK9:AN9)=3,COUNTBLANK($AO9:$AQ9)=2,COUNTBLANK($AR9:$AS9)=1,COUNTBLANK($AT9:$AU9)=1),IF(Data!$B9&lt;&gt;"",Scoring!$F$7)+IF(Data!$C9&lt;&gt;"",Scoring!$F$8)+IF(Data!$D9&lt;&gt;"",Scoring!$F$9)+IF(Data!$E9&lt;&gt;"",Scoring!$F$10)+IF(Data!$F9&lt;&gt;"",Scoring!$F$11)+IF(Data!$G9&lt;&gt;"",Scoring!$F$12)+IF(Data!$H9&lt;&gt;"",Scoring!$F$13)+IF(Data!$I9&lt;&gt;"",Scoring!$F$14)+IF(Data!$J9&lt;&gt;"",Scoring!$F$15)+IF(Data!$K9&lt;&gt;"",Scoring!$F$16)+IF(Data!$L9&lt;&gt;"",Scoring!$F$17)+IF(Data!$M9&lt;&gt;"",Scoring!$F$18)+IF(Data!$N9&lt;&gt;"",Scoring!$F$19)+IF(Data!$O9&lt;&gt;"",Scoring!$F$20)+IF(Data!$P9&lt;&gt;"",Scoring!$F$21)+IF(Data!$Q9&lt;&gt;"",Scoring!$F$22)+IF(Data!$R9&lt;&gt;"",Scoring!$F$23)+IF(Data!$S9&lt;&gt;"",Scoring!$F$24)+IF(Data!$T9&lt;&gt;"",Scoring!$F$25)+IF(Data!$U9&lt;&gt;"",Scoring!$F$26)+IF(Data!$V9&lt;&gt;"",Scoring!$F$27)+IF(Data!$W9&lt;&gt;"",Scoring!$F$28)+IF(Data!$X9&lt;&gt;"",Scoring!$F$29)+IF(Data!$Y9&lt;&gt;"",Scoring!$F$30)+IF(Data!$Z9&lt;&gt;"",Scoring!$F$31)+IF(Data!$AA9&lt;&gt;"",Scoring!$F$32)+IF(Data!$AB9&lt;&gt;"",Scoring!$F$33)+IF(Data!$AC9&lt;&gt;"",Scoring!$F$34)+IF(Data!$AD9&lt;&gt;"",Scoring!$F$35)+IF(Data!$AE9&lt;&gt;"",Scoring!$F$36)+IF(Data!$AF9&lt;&gt;"",Scoring!$F$37)+IF(Data!$AG9&lt;&gt;"",Scoring!$F$38)+IF(Data!$AH9&lt;&gt;"",Scoring!$F$39)+IF(Data!$AI9&lt;&gt;"",Scoring!$F$40)+IF(Data!$AJ9&lt;&gt;"",Scoring!$F$41)+IF(Data!$AK9&lt;&gt;"",Scoring!$F$42)+IF(Data!$AL9&lt;&gt;"",Scoring!$F$43)+IF(Data!$AM9&lt;&gt;"",Scoring!$F$44)+IF(Data!$AN9&lt;&gt;"",Scoring!$F$45)+IF(Data!$AO9&lt;&gt;"",Scoring!$F$46)+IF(Data!$AP9&lt;&gt;"",Scoring!$F$47)+IF(Data!$AQ9&lt;&gt;"",Scoring!$F$48)+IF(Data!$AR9&lt;&gt;"",Scoring!$F$49)+IF(Data!$AS9&lt;&gt;"",Scoring!$F$50)+IF(Data!$AT9&lt;&gt;"",Scoring!$F$51)+IF(Data!$AU9&lt;&gt;"",Scoring!$F$52),"")</f>
        <v>58</v>
      </c>
      <c r="BA9" s="183">
        <f>IF(AZ9&lt;&gt;"",LOOKUP(AZ9,Likelihoods!$A$7:$A$107,Likelihoods!D$7:D$107),"")</f>
        <v>0.49829506607443302</v>
      </c>
      <c r="BB9" s="181">
        <f>IF(AND(COUNTBLANK($B9:$O9)=13,COUNTBLANK($P9:$Q9)=1,COUNTBLANK($R9:$U9)=3,COUNTBLANK($V9:$X9)=2,COUNTBLANK($Y9:$AE9)=6,COUNTBLANK($AF9:$AJ9)=4,COUNTBLANK($AK9:AN9)=3,COUNTBLANK($AO9:$AQ9)=2,COUNTBLANK($AR9:$AS9)=1,COUNTBLANK($AT9:$AU9)=1),IF(Data!$B9&lt;&gt;"",Scoring!$G$7)+IF(Data!$C9&lt;&gt;"",Scoring!$G$8)+IF(Data!$D9&lt;&gt;"",Scoring!$G$9)+IF(Data!$E9&lt;&gt;"",Scoring!$G$10)+IF(Data!$F9&lt;&gt;"",Scoring!$G$11)+IF(Data!$G9&lt;&gt;"",Scoring!$G$12)+IF(Data!$H9&lt;&gt;"",Scoring!$G$13)+IF(Data!$I9&lt;&gt;"",Scoring!$G$14)+IF(Data!$J9&lt;&gt;"",Scoring!$G$15)+IF(Data!$K9&lt;&gt;"",Scoring!$G$16)+IF(Data!$L9&lt;&gt;"",Scoring!$G$17)+IF(Data!$M9&lt;&gt;"",Scoring!$G$18)+IF(Data!$N9&lt;&gt;"",Scoring!$G$19)+IF(Data!$O9&lt;&gt;"",Scoring!$G$20)+IF(Data!$P9&lt;&gt;"",Scoring!$G$21)+IF(Data!$Q9&lt;&gt;"",Scoring!$G$22)+IF(Data!$R9&lt;&gt;"",Scoring!$G$23)+IF(Data!$S9&lt;&gt;"",Scoring!$G$24)+IF(Data!$T9&lt;&gt;"",Scoring!$G$25)+IF(Data!$U9&lt;&gt;"",Scoring!$G$26)+IF(Data!$V9&lt;&gt;"",Scoring!$G$27)+IF(Data!$W9&lt;&gt;"",Scoring!$G$28)+IF(Data!$X9&lt;&gt;"",Scoring!$G$29)+IF(Data!$Y9&lt;&gt;"",Scoring!$G$30)+IF(Data!$Z9&lt;&gt;"",Scoring!$G$31)+IF(Data!$AA9&lt;&gt;"",Scoring!$G$32)+IF(Data!$AB9&lt;&gt;"",Scoring!$G$33)+IF(Data!$AC9&lt;&gt;"",Scoring!$G$34)+IF(Data!$AD9&lt;&gt;"",Scoring!$G$35)+IF(Data!$AE9&lt;&gt;"",Scoring!$G$36)+IF(Data!$AF9&lt;&gt;"",Scoring!$G$37)+IF(Data!$AG9&lt;&gt;"",Scoring!$G$38)+IF(Data!$AH9&lt;&gt;"",Scoring!$G$39)+IF(Data!$AI9&lt;&gt;"",Scoring!$G$40)+IF(Data!$AJ9&lt;&gt;"",Scoring!$G$41)+IF(Data!$AK9&lt;&gt;"",Scoring!$G$42)+IF(Data!$AL9&lt;&gt;"",Scoring!$G$43)+IF(Data!$AM9&lt;&gt;"",Scoring!$G$44)+IF(Data!$AN9&lt;&gt;"",Scoring!$G$45)+IF(Data!$AO9&lt;&gt;"",Scoring!$G$46)+IF(Data!$AP9&lt;&gt;"",Scoring!$G$47)+IF(Data!$AQ9&lt;&gt;"",Scoring!$G$48)+IF(Data!$AR9&lt;&gt;"",Scoring!$G$49)+IF(Data!$AS9&lt;&gt;"",Scoring!$G$50)+IF(Data!$AT9&lt;&gt;"",Scoring!$G$51)+IF(Data!$AU9&lt;&gt;"",Scoring!$G$52),"")</f>
        <v>38</v>
      </c>
      <c r="BC9" s="184">
        <f>IF(BB9&lt;&gt;"",LOOKUP(BB9,Likelihoods!$A$7:$A$107,Likelihoods!E$7:E$107),"")</f>
        <v>2.59099220297275E-2</v>
      </c>
      <c r="BD9" s="185">
        <f>IF(AND(COUNTBLANK($B9:$O9)=13,COUNTBLANK($P9:$Q9)=1,COUNTBLANK($R9:$U9)=3,COUNTBLANK($V9:$X9)=2,COUNTBLANK($Y9:$AE9)=6,COUNTBLANK($AF9:$AJ9)=4,COUNTBLANK($AK9:AN9)=3,COUNTBLANK($AO9:$AQ9)=2,COUNTBLANK($AR9:$AS9)=1,COUNTBLANK($AT9:$AU9)=1),IF(Data!$B9&lt;&gt;"",Scoring!$H$7)+IF(Data!$C9&lt;&gt;"",Scoring!$H$8)+IF(Data!$D9&lt;&gt;"",Scoring!$H$9)+IF(Data!$E9&lt;&gt;"",Scoring!$H$10)+IF(Data!$F9&lt;&gt;"",Scoring!$H$11)+IF(Data!$G9&lt;&gt;"",Scoring!$H$12)+IF(Data!$H9&lt;&gt;"",Scoring!$H$13)+IF(Data!$I9&lt;&gt;"",Scoring!$H$14)+IF(Data!$J9&lt;&gt;"",Scoring!$H$15)+IF(Data!$K9&lt;&gt;"",Scoring!$H$16)+IF(Data!$L9&lt;&gt;"",Scoring!$H$17)+IF(Data!$M9&lt;&gt;"",Scoring!$H$18)+IF(Data!$N9&lt;&gt;"",Scoring!$H$19)+IF(Data!$O9&lt;&gt;"",Scoring!$H$20)+IF(Data!$P9&lt;&gt;"",Scoring!$H$21)+IF(Data!$Q9&lt;&gt;"",Scoring!$H$22)+IF(Data!$R9&lt;&gt;"",Scoring!$H$23)+IF(Data!$S9&lt;&gt;"",Scoring!$H$24)+IF(Data!$T9&lt;&gt;"",Scoring!$H$25)+IF(Data!$U9&lt;&gt;"",Scoring!$H$26)+IF(Data!$V9&lt;&gt;"",Scoring!$H$27)+IF(Data!$W9&lt;&gt;"",Scoring!$H$28)+IF(Data!$X9&lt;&gt;"",Scoring!$H$29)+IF(Data!$Y9&lt;&gt;"",Scoring!$H$30)+IF(Data!$Z9&lt;&gt;"",Scoring!$H$31)+IF(Data!$AA9&lt;&gt;"",Scoring!$H$32)+IF(Data!$AB9&lt;&gt;"",Scoring!$H$33)+IF(Data!$AC9&lt;&gt;"",Scoring!$H$34)+IF(Data!$AD9&lt;&gt;"",Scoring!$H$35)+IF(Data!$AE9&lt;&gt;"",Scoring!$H$36)+IF(Data!$AF9&lt;&gt;"",Scoring!$H$37)+IF(Data!$AG9&lt;&gt;"",Scoring!$H$38)+IF(Data!$AH9&lt;&gt;"",Scoring!$H$39)+IF(Data!$AI9&lt;&gt;"",Scoring!$H$40)+IF(Data!$AJ9&lt;&gt;"",Scoring!$H$41)+IF(Data!$AK9&lt;&gt;"",Scoring!$H$42)+IF(Data!$AL9&lt;&gt;"",Scoring!$H$43)+IF(Data!$AM9&lt;&gt;"",Scoring!$H$44)+IF(Data!$AN9&lt;&gt;"",Scoring!$H$45)+IF(Data!$AO9&lt;&gt;"",Scoring!$H$46)+IF(Data!$AP9&lt;&gt;"",Scoring!$H$47)+IF(Data!$AQ9&lt;&gt;"",Scoring!$H$48)+IF(Data!$AR9&lt;&gt;"",Scoring!$H$49)+IF(Data!$AS9&lt;&gt;"",Scoring!$H$50)+IF(Data!$AT9&lt;&gt;"",Scoring!$H$51)+IF(Data!$AU9&lt;&gt;"",Scoring!$H$52),"")</f>
        <v>46</v>
      </c>
      <c r="BE9" s="186">
        <f>IF(BD9&lt;&gt;"",LOOKUP(BD9,Likelihoods!$A$7:$A$107,Likelihoods!F$7:F$107),"")</f>
        <v>8.2497770021578098E-2</v>
      </c>
      <c r="BF9" s="181">
        <f>IF(AND(COUNTBLANK($B9:$O9)=13,COUNTBLANK($P9:$Q9)=1,COUNTBLANK($R9:$U9)=3,COUNTBLANK($V9:$X9)=2,COUNTBLANK($Y9:$AE9)=6,COUNTBLANK($AF9:$AJ9)=4,COUNTBLANK($AK9:AN9)=3,COUNTBLANK($AO9:$AQ9)=2,COUNTBLANK($AR9:$AS9)=1,COUNTBLANK($AT9:$AU9)=1),IF(Data!$B9&lt;&gt;"",Scoring!$I$7)+IF(Data!$C9&lt;&gt;"",Scoring!$I$8)+IF(Data!$D9&lt;&gt;"",Scoring!$I$9)+IF(Data!$E9&lt;&gt;"",Scoring!$I$10)+IF(Data!$F9&lt;&gt;"",Scoring!$I$11)+IF(Data!$G9&lt;&gt;"",Scoring!$I$12)+IF(Data!$H9&lt;&gt;"",Scoring!$I$13)+IF(Data!$I9&lt;&gt;"",Scoring!$I$14)+IF(Data!$J9&lt;&gt;"",Scoring!$I$15)+IF(Data!$K9&lt;&gt;"",Scoring!$I$16)+IF(Data!$L9&lt;&gt;"",Scoring!$I$17)+IF(Data!$M9&lt;&gt;"",Scoring!$I$18)+IF(Data!$N9&lt;&gt;"",Scoring!$I$19)+IF(Data!$O9&lt;&gt;"",Scoring!$I$20)+IF(Data!$P9&lt;&gt;"",Scoring!$I$21)+IF(Data!$Q9&lt;&gt;"",Scoring!$I$22)+IF(Data!$R9&lt;&gt;"",Scoring!$I$23)+IF(Data!$S9&lt;&gt;"",Scoring!$I$24)+IF(Data!$T9&lt;&gt;"",Scoring!$I$25)+IF(Data!$U9&lt;&gt;"",Scoring!$I$26)+IF(Data!$V9&lt;&gt;"",Scoring!$I$27)+IF(Data!$W9&lt;&gt;"",Scoring!$I$28)+IF(Data!$X9&lt;&gt;"",Scoring!$I$29)+IF(Data!$Y9&lt;&gt;"",Scoring!$I$30)+IF(Data!$Z9&lt;&gt;"",Scoring!$I$31)+IF(Data!$AA9&lt;&gt;"",Scoring!$I$32)+IF(Data!$AB9&lt;&gt;"",Scoring!$I$33)+IF(Data!$AC9&lt;&gt;"",Scoring!$I$34)+IF(Data!$AD9&lt;&gt;"",Scoring!$I$35)+IF(Data!$AE9&lt;&gt;"",Scoring!$I$36)+IF(Data!$AF9&lt;&gt;"",Scoring!$I$37)+IF(Data!$AG9&lt;&gt;"",Scoring!$I$38)+IF(Data!$AH9&lt;&gt;"",Scoring!$I$39)+IF(Data!$AI9&lt;&gt;"",Scoring!$I$40)+IF(Data!$AJ9&lt;&gt;"",Scoring!$I$41)+IF(Data!$AK9&lt;&gt;"",Scoring!$I$42)+IF(Data!$AL9&lt;&gt;"",Scoring!$I$43)+IF(Data!$AM9&lt;&gt;"",Scoring!$I$44)+IF(Data!$AN9&lt;&gt;"",Scoring!$I$45)+IF(Data!$AO9&lt;&gt;"",Scoring!$I$46)+IF(Data!$AP9&lt;&gt;"",Scoring!$I$47)+IF(Data!$AQ9&lt;&gt;"",Scoring!$I$48)+IF(Data!$AR9&lt;&gt;"",Scoring!$I$49)+IF(Data!$AS9&lt;&gt;"",Scoring!$I$50)+IF(Data!$AT9&lt;&gt;"",Scoring!$I$51)+IF(Data!$AU9&lt;&gt;"",Scoring!$I$52),"")</f>
        <v>54</v>
      </c>
      <c r="BG9" s="180">
        <f>IF(BF9&lt;&gt;"",LOOKUP(BF9,Likelihoods!$A$7:$A$107,Likelihoods!G$7:G$107),"")</f>
        <v>0.14615781329915001</v>
      </c>
      <c r="BH9" s="187">
        <f>IF(AND(COUNTBLANK($B9:$O9)=13,COUNTBLANK($P9:$Q9)=1,COUNTBLANK($R9:$U9)=3,COUNTBLANK($V9:$X9)=2,COUNTBLANK($Y9:$AE9)=6,COUNTBLANK($AF9:$AJ9)=4,COUNTBLANK($AK9:AN9)=3,COUNTBLANK($AO9:$AQ9)=2,COUNTBLANK($AR9:$AS9)=1,COUNTBLANK($AT9:$AU9)=1),IF(Data!$B9&lt;&gt;"",Scoring!$J$7)+IF(Data!$C9&lt;&gt;"",Scoring!$J$8)+IF(Data!$D9&lt;&gt;"",Scoring!$J$9)+IF(Data!$E9&lt;&gt;"",Scoring!$J$10)+IF(Data!$F9&lt;&gt;"",Scoring!$J$11)+IF(Data!$G9&lt;&gt;"",Scoring!$J$12)+IF(Data!$H9&lt;&gt;"",Scoring!$J$13)+IF(Data!$I9&lt;&gt;"",Scoring!$J$14)+IF(Data!$J9&lt;&gt;"",Scoring!$J$15)+IF(Data!$K9&lt;&gt;"",Scoring!$J$16)+IF(Data!$L9&lt;&gt;"",Scoring!$J$17)+IF(Data!$M9&lt;&gt;"",Scoring!$J$18)+IF(Data!$N9&lt;&gt;"",Scoring!$J$19)+IF(Data!$O9&lt;&gt;"",Scoring!$J$20)+IF(Data!$P9&lt;&gt;"",Scoring!$J$21)+IF(Data!$Q9&lt;&gt;"",Scoring!$J$22)+IF(Data!$R9&lt;&gt;"",Scoring!$J$23)+IF(Data!$S9&lt;&gt;"",Scoring!$J$24)+IF(Data!$T9&lt;&gt;"",Scoring!$J$25)+IF(Data!$U9&lt;&gt;"",Scoring!$J$26)+IF(Data!$V9&lt;&gt;"",Scoring!$J$27)+IF(Data!$W9&lt;&gt;"",Scoring!$J$28)+IF(Data!$X9&lt;&gt;"",Scoring!$J$29)+IF(Data!$Y9&lt;&gt;"",Scoring!$J$30)+IF(Data!$Z9&lt;&gt;"",Scoring!$J$31)+IF(Data!$AA9&lt;&gt;"",Scoring!$J$32)+IF(Data!$AB9&lt;&gt;"",Scoring!$J$33)+IF(Data!$AC9&lt;&gt;"",Scoring!$J$34)+IF(Data!$AD9&lt;&gt;"",Scoring!$J$35)+IF(Data!$AE9&lt;&gt;"",Scoring!$J$36)+IF(Data!$AF9&lt;&gt;"",Scoring!$J$37)+IF(Data!$AG9&lt;&gt;"",Scoring!$J$38)+IF(Data!$AH9&lt;&gt;"",Scoring!$J$39)+IF(Data!$AI9&lt;&gt;"",Scoring!$J$40)+IF(Data!$AJ9&lt;&gt;"",Scoring!$J$41)+IF(Data!$AK9&lt;&gt;"",Scoring!$J$42)+IF(Data!$AL9&lt;&gt;"",Scoring!$J$43)+IF(Data!$AM9&lt;&gt;"",Scoring!$J$44)+IF(Data!$AN9&lt;&gt;"",Scoring!$J$45)+IF(Data!$AO9&lt;&gt;"",Scoring!$J$46)+IF(Data!$AP9&lt;&gt;"",Scoring!$J$47)+IF(Data!$AQ9&lt;&gt;"",Scoring!$J$48)+IF(Data!$AR9&lt;&gt;"",Scoring!$J$49)+IF(Data!$AS9&lt;&gt;"",Scoring!$J$50)+IF(Data!$AT9&lt;&gt;"",Scoring!$J$51)+IF(Data!$AU9&lt;&gt;"",Scoring!$J$52),"")</f>
        <v>57</v>
      </c>
      <c r="BI9" s="183">
        <f>IF(BH9&lt;&gt;"",LOOKUP(BH9,Likelihoods!$A$7:$A$107,Likelihoods!H$7:H$107),"")</f>
        <v>0.46966400974058098</v>
      </c>
      <c r="BJ9" s="188">
        <f>IF(AND(COUNTBLANK($B9:$O9)=13,COUNTBLANK($P9:$Q9)=1,COUNTBLANK($R9:$U9)=3,COUNTBLANK($V9:$X9)=2,COUNTBLANK($Y9:$AE9)=6,COUNTBLANK($AF9:$AJ9)=4,COUNTBLANK($AK9:AN9)=3,COUNTBLANK($AO9:$AQ9)=2,COUNTBLANK($AR9:$AS9)=1,COUNTBLANK($AT9:$AU9)=1),IF(Data!$B9&lt;&gt;"",Scoring!$K$7)+IF(Data!$C9&lt;&gt;"",Scoring!$K$8)+IF(Data!$D9&lt;&gt;"",Scoring!$K$9)+IF(Data!$E9&lt;&gt;"",Scoring!$K$10)+IF(Data!$F9&lt;&gt;"",Scoring!$K$11)+IF(Data!$G9&lt;&gt;"",Scoring!$K$12)+IF(Data!$H9&lt;&gt;"",Scoring!$K$13)+IF(Data!$I9&lt;&gt;"",Scoring!$K$14)+IF(Data!$J9&lt;&gt;"",Scoring!$K$15)+IF(Data!$K9&lt;&gt;"",Scoring!$K$16)+IF(Data!$L9&lt;&gt;"",Scoring!$K$17)+IF(Data!$M9&lt;&gt;"",Scoring!$K$18)+IF(Data!$N9&lt;&gt;"",Scoring!$K$19)+IF(Data!$O9&lt;&gt;"",Scoring!$K$20)+IF(Data!$P9&lt;&gt;"",Scoring!$K$21)+IF(Data!$Q9&lt;&gt;"",Scoring!$K$22)+IF(Data!$R9&lt;&gt;"",Scoring!$K$23)+IF(Data!$S9&lt;&gt;"",Scoring!$K$24)+IF(Data!$T9&lt;&gt;"",Scoring!$K$25)+IF(Data!$U9&lt;&gt;"",Scoring!$K$26)+IF(Data!$V9&lt;&gt;"",Scoring!$K$27)+IF(Data!$W9&lt;&gt;"",Scoring!$K$28)+IF(Data!$X9&lt;&gt;"",Scoring!$K$29)+IF(Data!$Y9&lt;&gt;"",Scoring!$K$30)+IF(Data!$Z9&lt;&gt;"",Scoring!$K$31)+IF(Data!$AA9&lt;&gt;"",Scoring!$K$32)+IF(Data!$AB9&lt;&gt;"",Scoring!$K$33)+IF(Data!$AC9&lt;&gt;"",Scoring!$K$34)+IF(Data!$AD9&lt;&gt;"",Scoring!$K$35)+IF(Data!$AE9&lt;&gt;"",Scoring!$K$36)+IF(Data!$AF9&lt;&gt;"",Scoring!$K$37)+IF(Data!$AG9&lt;&gt;"",Scoring!$K$38)+IF(Data!$AH9&lt;&gt;"",Scoring!$K$39)+IF(Data!$AI9&lt;&gt;"",Scoring!$K$40)+IF(Data!$AJ9&lt;&gt;"",Scoring!$K$41)+IF(Data!$AK9&lt;&gt;"",Scoring!$K$42)+IF(Data!$AL9&lt;&gt;"",Scoring!$K$43)+IF(Data!$AM9&lt;&gt;"",Scoring!$K$44)+IF(Data!$AN9&lt;&gt;"",Scoring!$K$45)+IF(Data!$AO9&lt;&gt;"",Scoring!$K$46)+IF(Data!$AP9&lt;&gt;"",Scoring!$K$47)+IF(Data!$AQ9&lt;&gt;"",Scoring!$K$48)+IF(Data!$AR9&lt;&gt;"",Scoring!$K$49)+IF(Data!$AS9&lt;&gt;"",Scoring!$K$50)+IF(Data!$AT9&lt;&gt;"",Scoring!$K$51)+IF(Data!$AU9&lt;&gt;"",Scoring!$K$52),"")</f>
        <v>50</v>
      </c>
      <c r="BK9" s="184">
        <f>IF(BJ9&lt;&gt;"",LOOKUP(BJ9,Likelihoods!$A$7:$A$107,Likelihoods!I$7:I$107),"")</f>
        <v>6.7321638645476106E-2</v>
      </c>
      <c r="BL9" s="187">
        <f>IF(AND(COUNTBLANK($B9:$O9)=13,COUNTBLANK($P9:$Q9)=1,COUNTBLANK($R9:$U9)=3,COUNTBLANK($V9:$X9)=2,COUNTBLANK($Y9:$AE9)=6,COUNTBLANK($AF9:$AJ9)=4,COUNTBLANK($AK9:AN9)=3,COUNTBLANK($AO9:$AQ9)=2,COUNTBLANK($AR9:$AS9)=1,COUNTBLANK($AT9:$AU9)=1),IF(Data!$B9&lt;&gt;"",Scoring!$L$7)+IF(Data!$C9&lt;&gt;"",Scoring!$L$8)+IF(Data!$D9&lt;&gt;"",Scoring!$L$9)+IF(Data!$E9&lt;&gt;"",Scoring!$L$10)+IF(Data!$F9&lt;&gt;"",Scoring!$L$11)+IF(Data!$G9&lt;&gt;"",Scoring!$L$12)+IF(Data!$H9&lt;&gt;"",Scoring!$L$13)+IF(Data!$I9&lt;&gt;"",Scoring!$L$14)+IF(Data!$J9&lt;&gt;"",Scoring!$L$15)+IF(Data!$K9&lt;&gt;"",Scoring!$L$16)+IF(Data!$L9&lt;&gt;"",Scoring!$L$17)+IF(Data!$M9&lt;&gt;"",Scoring!$L$18)+IF(Data!$N9&lt;&gt;"",Scoring!$L$19)+IF(Data!$O9&lt;&gt;"",Scoring!$L$20)+IF(Data!$P9&lt;&gt;"",Scoring!$L$21)+IF(Data!$Q9&lt;&gt;"",Scoring!$L$22)+IF(Data!$R9&lt;&gt;"",Scoring!$L$23)+IF(Data!$S9&lt;&gt;"",Scoring!$L$24)+IF(Data!$T9&lt;&gt;"",Scoring!$L$25)+IF(Data!$U9&lt;&gt;"",Scoring!$L$26)+IF(Data!$V9&lt;&gt;"",Scoring!$L$27)+IF(Data!$W9&lt;&gt;"",Scoring!$L$28)+IF(Data!$X9&lt;&gt;"",Scoring!$L$29)+IF(Data!$Y9&lt;&gt;"",Scoring!$L$30)+IF(Data!$Z9&lt;&gt;"",Scoring!$L$31)+IF(Data!$AA9&lt;&gt;"",Scoring!$L$32)+IF(Data!$AB9&lt;&gt;"",Scoring!$L$33)+IF(Data!$AC9&lt;&gt;"",Scoring!$L$34)+IF(Data!$AD9&lt;&gt;"",Scoring!$L$35)+IF(Data!$AE9&lt;&gt;"",Scoring!$L$36)+IF(Data!$AF9&lt;&gt;"",Scoring!$L$37)+IF(Data!$AG9&lt;&gt;"",Scoring!$L$38)+IF(Data!$AH9&lt;&gt;"",Scoring!$L$39)+IF(Data!$AI9&lt;&gt;"",Scoring!$L$40)+IF(Data!$AJ9&lt;&gt;"",Scoring!$L$41)+IF(Data!$AK9&lt;&gt;"",Scoring!$L$42)+IF(Data!$AL9&lt;&gt;"",Scoring!$L$43)+IF(Data!$AM9&lt;&gt;"",Scoring!$L$44)+IF(Data!$AN9&lt;&gt;"",Scoring!$L$45)+IF(Data!$AO9&lt;&gt;"",Scoring!$L$46)+IF(Data!$AP9&lt;&gt;"",Scoring!$L$47)+IF(Data!$AQ9&lt;&gt;"",Scoring!$L$48)+IF(Data!$AR9&lt;&gt;"",Scoring!$L$49)+IF(Data!$AS9&lt;&gt;"",Scoring!$L$50)+IF(Data!$AT9&lt;&gt;"",Scoring!$L$51)+IF(Data!$AU9&lt;&gt;"",Scoring!$L$52),"")</f>
        <v>55</v>
      </c>
      <c r="BM9" s="180">
        <f>IF(BL9&lt;&gt;"",LOOKUP(BL9,Likelihoods!$A$7:$A$107,Likelihoods!J$7:J$107),"")</f>
        <v>0.31351426033778601</v>
      </c>
      <c r="BN9" s="181">
        <f>IF(AND(COUNTBLANK($B9:$O9)=13,COUNTBLANK($P9:$Q9)=1,COUNTBLANK($R9:$U9)=3,COUNTBLANK($V9:$X9)=2,COUNTBLANK($Y9:$AE9)=6,COUNTBLANK($AF9:$AJ9)=4,COUNTBLANK($AK9:AN9)=3,COUNTBLANK($AO9:$AQ9)=2,COUNTBLANK($AR9:$AS9)=1,COUNTBLANK($AT9:$AU9)=1),IF(Data!$B9&lt;&gt;"",Scoring!$M$7)+IF(Data!$C9&lt;&gt;"",Scoring!$M$8)+IF(Data!$D9&lt;&gt;"",Scoring!$M$9)+IF(Data!$E9&lt;&gt;"",Scoring!$M$10)+IF(Data!$F9&lt;&gt;"",Scoring!$M$11)+IF(Data!$G9&lt;&gt;"",Scoring!$M$12)+IF(Data!$H9&lt;&gt;"",Scoring!$M$13)+IF(Data!$I9&lt;&gt;"",Scoring!$M$14)+IF(Data!$J9&lt;&gt;"",Scoring!$M$15)+IF(Data!$K9&lt;&gt;"",Scoring!$M$16)+IF(Data!$L9&lt;&gt;"",Scoring!$M$17)+IF(Data!$M9&lt;&gt;"",Scoring!$M$18)+IF(Data!$N9&lt;&gt;"",Scoring!$M$19)+IF(Data!$O9&lt;&gt;"",Scoring!$M$20)+IF(Data!$P9&lt;&gt;"",Scoring!$M$21)+IF(Data!$Q9&lt;&gt;"",Scoring!$M$22)+IF(Data!$R9&lt;&gt;"",Scoring!$M$23)+IF(Data!$S9&lt;&gt;"",Scoring!$M$24)+IF(Data!$T9&lt;&gt;"",Scoring!$M$25)+IF(Data!$U9&lt;&gt;"",Scoring!$M$26)+IF(Data!$V9&lt;&gt;"",Scoring!$M$27)+IF(Data!$W9&lt;&gt;"",Scoring!$M$28)+IF(Data!$X9&lt;&gt;"",Scoring!$M$29)+IF(Data!$Y9&lt;&gt;"",Scoring!$M$30)+IF(Data!$Z9&lt;&gt;"",Scoring!$M$31)+IF(Data!$AA9&lt;&gt;"",Scoring!$M$32)+IF(Data!$AB9&lt;&gt;"",Scoring!$M$33)+IF(Data!$AC9&lt;&gt;"",Scoring!$M$34)+IF(Data!$AD9&lt;&gt;"",Scoring!$M$35)+IF(Data!$AE9&lt;&gt;"",Scoring!$M$36)+IF(Data!$AF9&lt;&gt;"",Scoring!$M$37)+IF(Data!$AG9&lt;&gt;"",Scoring!$M$38)+IF(Data!$AH9&lt;&gt;"",Scoring!$M$39)+IF(Data!$AI9&lt;&gt;"",Scoring!$M$40)+IF(Data!$AJ9&lt;&gt;"",Scoring!$M$41)+IF(Data!$AK9&lt;&gt;"",Scoring!$M$42)+IF(Data!$AL9&lt;&gt;"",Scoring!$M$43)+IF(Data!$AM9&lt;&gt;"",Scoring!$M$44)+IF(Data!$AN9&lt;&gt;"",Scoring!$M$45)+IF(Data!$AO9&lt;&gt;"",Scoring!$M$46)+IF(Data!$AP9&lt;&gt;"",Scoring!$M$47)+IF(Data!$AQ9&lt;&gt;"",Scoring!$M$48)+IF(Data!$AR9&lt;&gt;"",Scoring!$M$49)+IF(Data!$AS9&lt;&gt;"",Scoring!$M$50)+IF(Data!$AT9&lt;&gt;"",Scoring!$M$51)+IF(Data!$AU9&lt;&gt;"",Scoring!$M$52),"")</f>
        <v>61</v>
      </c>
      <c r="BO9" s="184">
        <f>IF(BN9&lt;&gt;"",LOOKUP(BN9,Likelihoods!$A$7:$A$107,Likelihoods!K$7:K$107),"")</f>
        <v>0.588457496538634</v>
      </c>
      <c r="BP9" s="179">
        <f>IF(AND(COUNTBLANK($B9:$O9)=13,COUNTBLANK($P9:$Q9)=1,COUNTBLANK($R9:$U9)=3,COUNTBLANK($V9:$X9)=2,COUNTBLANK($Y9:$AE9)=6,COUNTBLANK($AF9:$AJ9)=4,COUNTBLANK($AK9:AN9)=3,COUNTBLANK($AO9:$AQ9)=2,COUNTBLANK($AR9:$AS9)=1,COUNTBLANK($AT9:$AU9)=1),IF(Data!$B9&lt;&gt;"",Scoring!$N$7)+IF(Data!$C9&lt;&gt;"",Scoring!$N$8)+IF(Data!$D9&lt;&gt;"",Scoring!$N$9)+IF(Data!$E9&lt;&gt;"",Scoring!$N$10)+IF(Data!$F9&lt;&gt;"",Scoring!$N$11)+IF(Data!$G9&lt;&gt;"",Scoring!$N$12)+IF(Data!$H9&lt;&gt;"",Scoring!$N$13)+IF(Data!$I9&lt;&gt;"",Scoring!$N$14)+IF(Data!$J9&lt;&gt;"",Scoring!$N$15)+IF(Data!$K9&lt;&gt;"",Scoring!$N$16)+IF(Data!$L9&lt;&gt;"",Scoring!$N$17)+IF(Data!$M9&lt;&gt;"",Scoring!$N$18)+IF(Data!$N9&lt;&gt;"",Scoring!$N$19)+IF(Data!$O9&lt;&gt;"",Scoring!$N$20)+IF(Data!$P9&lt;&gt;"",Scoring!$N$21)+IF(Data!$Q9&lt;&gt;"",Scoring!$N$22)+IF(Data!$R9&lt;&gt;"",Scoring!$N$23)+IF(Data!$S9&lt;&gt;"",Scoring!$N$24)+IF(Data!$T9&lt;&gt;"",Scoring!$N$25)+IF(Data!$U9&lt;&gt;"",Scoring!$N$26)+IF(Data!$V9&lt;&gt;"",Scoring!$N$27)+IF(Data!$W9&lt;&gt;"",Scoring!$N$28)+IF(Data!$X9&lt;&gt;"",Scoring!$N$29)+IF(Data!$Y9&lt;&gt;"",Scoring!$N$30)+IF(Data!$Z9&lt;&gt;"",Scoring!$N$31)+IF(Data!$AA9&lt;&gt;"",Scoring!$N$32)+IF(Data!$AB9&lt;&gt;"",Scoring!$N$33)+IF(Data!$AC9&lt;&gt;"",Scoring!$N$34)+IF(Data!$AD9&lt;&gt;"",Scoring!$N$35)+IF(Data!$AE9&lt;&gt;"",Scoring!$N$36)+IF(Data!$AF9&lt;&gt;"",Scoring!$N$37)+IF(Data!$AG9&lt;&gt;"",Scoring!$N$38)+IF(Data!$AH9&lt;&gt;"",Scoring!$N$39)+IF(Data!$AI9&lt;&gt;"",Scoring!$N$40)+IF(Data!$AJ9&lt;&gt;"",Scoring!$N$41)+IF(Data!$AK9&lt;&gt;"",Scoring!$N$42)+IF(Data!$AL9&lt;&gt;"",Scoring!$N$43)+IF(Data!$AM9&lt;&gt;"",Scoring!$N$44)+IF(Data!$AN9&lt;&gt;"",Scoring!$N$45)+IF(Data!$AO9&lt;&gt;"",Scoring!$N$46)+IF(Data!$AP9&lt;&gt;"",Scoring!$N$47)+IF(Data!$AQ9&lt;&gt;"",Scoring!$N$48)+IF(Data!$AR9&lt;&gt;"",Scoring!$N$49)+IF(Data!$AS9&lt;&gt;"",Scoring!$N$50)+IF(Data!$AT9&lt;&gt;"",Scoring!$N$51)+IF(Data!$AU9&lt;&gt;"",Scoring!$N$52),"")</f>
        <v>49</v>
      </c>
      <c r="BQ9" s="189">
        <f>IF(BP9&lt;&gt;"",LOOKUP(BP9,Likelihoods!$A$7:$A$107,Likelihoods!L$7:L$107),"")</f>
        <v>6.3612971995723702E-2</v>
      </c>
      <c r="BR9" s="181">
        <f>IF(AND(COUNTBLANK($B9:$O9)=13,COUNTBLANK($P9:$Q9)=1,COUNTBLANK($R9:$U9)=3,COUNTBLANK($V9:$X9)=2,COUNTBLANK($Y9:$AE9)=6,COUNTBLANK($AF9:$AJ9)=4,COUNTBLANK($AK9:AN9)=3,COUNTBLANK($AO9:$AQ9)=2,COUNTBLANK($AR9:$AS9)=1,COUNTBLANK($AT9:$AU9)=1),IF(Data!$B9&lt;&gt;"",Scoring!$O$7)+IF(Data!$C9&lt;&gt;"",Scoring!$O$8)+IF(Data!$D9&lt;&gt;"",Scoring!$O$9)+IF(Data!$E9&lt;&gt;"",Scoring!$O$10)+IF(Data!$F9&lt;&gt;"",Scoring!$O$11)+IF(Data!$G9&lt;&gt;"",Scoring!$O$12)+IF(Data!$H9&lt;&gt;"",Scoring!$O$13)+IF(Data!$I9&lt;&gt;"",Scoring!$O$14)+IF(Data!$J9&lt;&gt;"",Scoring!$O$15)+IF(Data!$K9&lt;&gt;"",Scoring!$O$16)+IF(Data!$L9&lt;&gt;"",Scoring!$O$17)+IF(Data!$M9&lt;&gt;"",Scoring!$O$18)+IF(Data!$N9&lt;&gt;"",Scoring!$O$19)+IF(Data!$O9&lt;&gt;"",Scoring!$O$20)+IF(Data!$P9&lt;&gt;"",Scoring!$O$21)+IF(Data!$Q9&lt;&gt;"",Scoring!$O$22)+IF(Data!$R9&lt;&gt;"",Scoring!$O$23)+IF(Data!$S9&lt;&gt;"",Scoring!$O$24)+IF(Data!$T9&lt;&gt;"",Scoring!$O$25)+IF(Data!$U9&lt;&gt;"",Scoring!$O$26)+IF(Data!$V9&lt;&gt;"",Scoring!$O$27)+IF(Data!$W9&lt;&gt;"",Scoring!$O$28)+IF(Data!$X9&lt;&gt;"",Scoring!$O$29)+IF(Data!$Y9&lt;&gt;"",Scoring!$O$30)+IF(Data!$Z9&lt;&gt;"",Scoring!$O$31)+IF(Data!$AA9&lt;&gt;"",Scoring!$O$32)+IF(Data!$AB9&lt;&gt;"",Scoring!$O$33)+IF(Data!$AC9&lt;&gt;"",Scoring!$O$34)+IF(Data!$AD9&lt;&gt;"",Scoring!$O$35)+IF(Data!$AE9&lt;&gt;"",Scoring!$O$36)+IF(Data!$AF9&lt;&gt;"",Scoring!$O$37)+IF(Data!$AG9&lt;&gt;"",Scoring!$O$38)+IF(Data!$AH9&lt;&gt;"",Scoring!$O$39)+IF(Data!$AI9&lt;&gt;"",Scoring!$O$40)+IF(Data!$AJ9&lt;&gt;"",Scoring!$O$41)+IF(Data!$AK9&lt;&gt;"",Scoring!$O$42)+IF(Data!$AL9&lt;&gt;"",Scoring!$O$43)+IF(Data!$AM9&lt;&gt;"",Scoring!$O$44)+IF(Data!$AN9&lt;&gt;"",Scoring!$O$45)+IF(Data!$AO9&lt;&gt;"",Scoring!$O$46)+IF(Data!$AP9&lt;&gt;"",Scoring!$O$47)+IF(Data!$AQ9&lt;&gt;"",Scoring!$O$48)+IF(Data!$AR9&lt;&gt;"",Scoring!$O$49)+IF(Data!$AS9&lt;&gt;"",Scoring!$O$50)+IF(Data!$AT9&lt;&gt;"",Scoring!$O$51)+IF(Data!$AU9&lt;&gt;"",Scoring!$O$52),"")</f>
        <v>53</v>
      </c>
      <c r="BS9" s="184">
        <f>IF(BR9&lt;&gt;"",LOOKUP(BR9,Likelihoods!$A$7:$A$107,Likelihoods!M$7:M$107),"")</f>
        <v>0.14749712030027001</v>
      </c>
      <c r="BT9" s="181">
        <f>IF(AND(COUNTBLANK($B9:$O9)=13,COUNTBLANK($P9:$Q9)=1,COUNTBLANK($R9:$U9)=3,COUNTBLANK($V9:$X9)=2,COUNTBLANK($Y9:$AE9)=6,COUNTBLANK($AF9:$AJ9)=4,COUNTBLANK($AK9:AN9)=3,COUNTBLANK($AO9:$AQ9)=2,COUNTBLANK($AR9:$AS9)=1,COUNTBLANK($AT9:$AU9)=1),IF(Data!$B9&lt;&gt;"",Scoring!$P$7)+IF(Data!$C9&lt;&gt;"",Scoring!$P$8)+IF(Data!$D9&lt;&gt;"",Scoring!$P$9)+IF(Data!$E9&lt;&gt;"",Scoring!$P$10)+IF(Data!$F9&lt;&gt;"",Scoring!$P$11)+IF(Data!$G9&lt;&gt;"",Scoring!$P$12)+IF(Data!$H9&lt;&gt;"",Scoring!$P$13)+IF(Data!$I9&lt;&gt;"",Scoring!$P$14)+IF(Data!$J9&lt;&gt;"",Scoring!$P$15)+IF(Data!$K9&lt;&gt;"",Scoring!$P$16)+IF(Data!$L9&lt;&gt;"",Scoring!$P$17)+IF(Data!$M9&lt;&gt;"",Scoring!$P$18)+IF(Data!$N9&lt;&gt;"",Scoring!$P$19)+IF(Data!$O9&lt;&gt;"",Scoring!$P$20)+IF(Data!$P9&lt;&gt;"",Scoring!$P$21)+IF(Data!$Q9&lt;&gt;"",Scoring!$P$22)+IF(Data!$R9&lt;&gt;"",Scoring!$P$23)+IF(Data!$S9&lt;&gt;"",Scoring!$P$24)+IF(Data!$T9&lt;&gt;"",Scoring!$P$25)+IF(Data!$U9&lt;&gt;"",Scoring!$P$26)+IF(Data!$V9&lt;&gt;"",Scoring!$P$27)+IF(Data!$W9&lt;&gt;"",Scoring!$P$28)+IF(Data!$X9&lt;&gt;"",Scoring!$P$29)+IF(Data!$Y9&lt;&gt;"",Scoring!$P$30)+IF(Data!$Z9&lt;&gt;"",Scoring!$P$31)+IF(Data!$AA9&lt;&gt;"",Scoring!$P$32)+IF(Data!$AB9&lt;&gt;"",Scoring!$P$33)+IF(Data!$AC9&lt;&gt;"",Scoring!$P$34)+IF(Data!$AD9&lt;&gt;"",Scoring!$P$35)+IF(Data!$AE9&lt;&gt;"",Scoring!$P$36)+IF(Data!$AF9&lt;&gt;"",Scoring!$P$37)+IF(Data!$AG9&lt;&gt;"",Scoring!$P$38)+IF(Data!$AH9&lt;&gt;"",Scoring!$P$39)+IF(Data!$AI9&lt;&gt;"",Scoring!$P$40)+IF(Data!$AJ9&lt;&gt;"",Scoring!$P$41)+IF(Data!$AK9&lt;&gt;"",Scoring!$P$42)+IF(Data!$AL9&lt;&gt;"",Scoring!$P$43)+IF(Data!$AM9&lt;&gt;"",Scoring!$P$44)+IF(Data!$AN9&lt;&gt;"",Scoring!$P$45)+IF(Data!$AO9&lt;&gt;"",Scoring!$P$46)+IF(Data!$AP9&lt;&gt;"",Scoring!$P$47)+IF(Data!$AQ9&lt;&gt;"",Scoring!$P$48)+IF(Data!$AR9&lt;&gt;"",Scoring!$P$49)+IF(Data!$AS9&lt;&gt;"",Scoring!$P$50)+IF(Data!$AT9&lt;&gt;"",Scoring!$P$51)+IF(Data!$AU9&lt;&gt;"",Scoring!$P$52),"")</f>
        <v>56</v>
      </c>
      <c r="BU9" s="180">
        <f>IF(BT9&lt;&gt;"",LOOKUP(BT9,Likelihoods!$A$7:$A$107,Likelihoods!N$7:N$107),"")</f>
        <v>0.34806020858256498</v>
      </c>
      <c r="BV9" s="181">
        <f>IF(AND(COUNTBLANK($B9:$O9)=13,COUNTBLANK($P9:$Q9)=1,COUNTBLANK($R9:$U9)=3,COUNTBLANK($V9:$X9)=2,COUNTBLANK($Y9:$AE9)=6,COUNTBLANK($AF9:$AJ9)=4,COUNTBLANK($AK9:AN9)=3,COUNTBLANK($AO9:$AQ9)=2,COUNTBLANK($AR9:$AS9)=1,COUNTBLANK($AT9:$AU9)=1),IF(Data!$B9&lt;&gt;"",Scoring!$Q$7)+IF(Data!$C9&lt;&gt;"",Scoring!$Q$8)+IF(Data!$D9&lt;&gt;"",Scoring!$Q$9)+IF(Data!$E9&lt;&gt;"",Scoring!$Q$10)+IF(Data!$F9&lt;&gt;"",Scoring!$Q$11)+IF(Data!$G9&lt;&gt;"",Scoring!$Q$12)+IF(Data!$H9&lt;&gt;"",Scoring!$Q$13)+IF(Data!$I9&lt;&gt;"",Scoring!$Q$14)+IF(Data!$J9&lt;&gt;"",Scoring!$Q$15)+IF(Data!$K9&lt;&gt;"",Scoring!$Q$16)+IF(Data!$L9&lt;&gt;"",Scoring!$Q$17)+IF(Data!$M9&lt;&gt;"",Scoring!$Q$18)+IF(Data!$N9&lt;&gt;"",Scoring!$Q$19)+IF(Data!$O9&lt;&gt;"",Scoring!$Q$20)+IF(Data!$P9&lt;&gt;"",Scoring!$Q$21)+IF(Data!$Q9&lt;&gt;"",Scoring!$Q$22)+IF(Data!$R9&lt;&gt;"",Scoring!$Q$23)+IF(Data!$S9&lt;&gt;"",Scoring!$Q$24)+IF(Data!$T9&lt;&gt;"",Scoring!$Q$25)+IF(Data!$U9&lt;&gt;"",Scoring!$Q$26)+IF(Data!$V9&lt;&gt;"",Scoring!$Q$27)+IF(Data!$W9&lt;&gt;"",Scoring!$Q$28)+IF(Data!$X9&lt;&gt;"",Scoring!$Q$29)+IF(Data!$Y9&lt;&gt;"",Scoring!$Q$30)+IF(Data!$Z9&lt;&gt;"",Scoring!$Q$31)+IF(Data!$AA9&lt;&gt;"",Scoring!$Q$32)+IF(Data!$AB9&lt;&gt;"",Scoring!$Q$33)+IF(Data!$AC9&lt;&gt;"",Scoring!$Q$34)+IF(Data!$AD9&lt;&gt;"",Scoring!$Q$35)+IF(Data!$AE9&lt;&gt;"",Scoring!$Q$36)+IF(Data!$AF9&lt;&gt;"",Scoring!$Q$37)+IF(Data!$AG9&lt;&gt;"",Scoring!$Q$38)+IF(Data!$AH9&lt;&gt;"",Scoring!$Q$39)+IF(Data!$AI9&lt;&gt;"",Scoring!$Q$40)+IF(Data!$AJ9&lt;&gt;"",Scoring!$Q$41)+IF(Data!$AK9&lt;&gt;"",Scoring!$Q$42)+IF(Data!$AL9&lt;&gt;"",Scoring!$Q$43)+IF(Data!$AM9&lt;&gt;"",Scoring!$Q$44)+IF(Data!$AN9&lt;&gt;"",Scoring!$Q$45)+IF(Data!$AO9&lt;&gt;"",Scoring!$Q$46)+IF(Data!$AP9&lt;&gt;"",Scoring!$Q$47)+IF(Data!$AQ9&lt;&gt;"",Scoring!$Q$48)+IF(Data!$AR9&lt;&gt;"",Scoring!$Q$49)+IF(Data!$AS9&lt;&gt;"",Scoring!$Q$50)+IF(Data!$AT9&lt;&gt;"",Scoring!$Q$51)+IF(Data!$AU9&lt;&gt;"",Scoring!$Q$52),"")</f>
        <v>61</v>
      </c>
      <c r="BW9" s="183">
        <f>IF(BV9&lt;&gt;"",LOOKUP(BV9,Likelihoods!$A$7:$A$107,Likelihoods!O$7:O$107),"")</f>
        <v>0.534633767615869</v>
      </c>
      <c r="BX9" s="9"/>
      <c r="BY9" s="9"/>
      <c r="BZ9" s="9"/>
      <c r="CA9" s="9"/>
      <c r="CB9" s="9"/>
      <c r="CC9" s="9"/>
      <c r="CD9" s="9"/>
      <c r="CE9" s="9"/>
      <c r="CF9" s="9"/>
      <c r="CG9" s="9"/>
      <c r="CH9" s="9"/>
      <c r="CI9" s="9"/>
      <c r="CJ9" s="9"/>
      <c r="CK9" s="9"/>
    </row>
    <row r="10" spans="1:89" ht="14.25">
      <c r="A10" s="59">
        <v>2</v>
      </c>
      <c r="B10" s="76"/>
      <c r="C10" s="77" t="s">
        <v>6</v>
      </c>
      <c r="D10" s="77"/>
      <c r="E10" s="77"/>
      <c r="F10" s="77"/>
      <c r="G10" s="77"/>
      <c r="H10" s="77"/>
      <c r="I10" s="77"/>
      <c r="J10" s="77"/>
      <c r="K10" s="77"/>
      <c r="L10" s="77"/>
      <c r="M10" s="77"/>
      <c r="N10" s="77"/>
      <c r="O10" s="77"/>
      <c r="P10" s="76"/>
      <c r="Q10" s="78" t="s">
        <v>6</v>
      </c>
      <c r="R10" s="77"/>
      <c r="S10" s="77"/>
      <c r="T10" s="77" t="s">
        <v>6</v>
      </c>
      <c r="U10" s="77"/>
      <c r="V10" s="76" t="s">
        <v>6</v>
      </c>
      <c r="W10" s="77"/>
      <c r="X10" s="78"/>
      <c r="Y10" s="77"/>
      <c r="Z10" s="77" t="s">
        <v>6</v>
      </c>
      <c r="AA10" s="77"/>
      <c r="AB10" s="77"/>
      <c r="AC10" s="77"/>
      <c r="AD10" s="77"/>
      <c r="AE10" s="77"/>
      <c r="AF10" s="76"/>
      <c r="AG10" s="77" t="s">
        <v>6</v>
      </c>
      <c r="AH10" s="77"/>
      <c r="AI10" s="77"/>
      <c r="AJ10" s="78"/>
      <c r="AK10" s="77" t="s">
        <v>6</v>
      </c>
      <c r="AL10" s="77"/>
      <c r="AM10" s="77"/>
      <c r="AN10" s="77"/>
      <c r="AO10" s="76"/>
      <c r="AP10" s="77"/>
      <c r="AQ10" s="78" t="s">
        <v>6</v>
      </c>
      <c r="AR10" s="76"/>
      <c r="AS10" s="78" t="s">
        <v>6</v>
      </c>
      <c r="AT10" s="77" t="s">
        <v>6</v>
      </c>
      <c r="AU10" s="77"/>
      <c r="AV10" s="179">
        <f>IF(AND(COUNTBLANK($B10:$O10)=13,COUNTBLANK($P10:$Q10)=1,COUNTBLANK($R10:$U10)=3,COUNTBLANK($V10:$X10)=2,COUNTBLANK($Y10:$AE10)=6,COUNTBLANK($AF10:$AJ10)=4,COUNTBLANK($AK10:AN10)=3,COUNTBLANK($AO10:$AQ10)=2,COUNTBLANK($AR10:$AS10)=1,COUNTBLANK($AT10:$AU10)=1),IF(Data!$B10&lt;&gt;"",Scoring!$D$7)+IF(Data!$C10&lt;&gt;"",Scoring!$D$8)+IF(Data!$D10&lt;&gt;"",Scoring!$D$9)+IF(Data!$E10&lt;&gt;"",Scoring!$D$10)+IF(Data!$F10&lt;&gt;"",Scoring!$D$11)+IF(Data!$G10&lt;&gt;"",Scoring!$D$12)+IF(Data!$H10&lt;&gt;"",Scoring!$D$13)+IF(Data!$I10&lt;&gt;"",Scoring!$D$14)+IF(Data!$J10&lt;&gt;"",Scoring!$D$15)+IF(Data!$K10&lt;&gt;"",Scoring!$D$16)+IF(Data!$L10&lt;&gt;"",Scoring!$D$17)+IF(Data!$M10&lt;&gt;"",Scoring!$D$18)+IF(Data!$N10&lt;&gt;"",Scoring!$D$19)+IF(Data!$O10&lt;&gt;"",Scoring!$D$20)+IF(Data!$P10&lt;&gt;"",Scoring!$D$21)+IF(Data!$Q10&lt;&gt;"",Scoring!$D$22)+IF(Data!$R10&lt;&gt;"",Scoring!$D$23)+IF(Data!$S10&lt;&gt;"",Scoring!$D$24)+IF(Data!$T10&lt;&gt;"",Scoring!$D$25)+IF(Data!$U10&lt;&gt;"",Scoring!$D$26)+IF(Data!$V10&lt;&gt;"",Scoring!$D$27)+IF(Data!$W10&lt;&gt;"",Scoring!$D$28)+IF(Data!$X10&lt;&gt;"",Scoring!$D$29)+IF(Data!$Y10&lt;&gt;"",Scoring!$D$30)+IF(Data!$Z10&lt;&gt;"",Scoring!$D$31)+IF(Data!$AA10&lt;&gt;"",Scoring!$D$32)+IF(Data!$AB10&lt;&gt;"",Scoring!$D$33)+IF(Data!$AC10&lt;&gt;"",Scoring!$D$34)+IF(Data!$AD10&lt;&gt;"",Scoring!$D$35)+IF(Data!$AE10&lt;&gt;"",Scoring!$D$36)+IF(Data!$AF10&lt;&gt;"",Scoring!$D$37)+IF(Data!$AG10&lt;&gt;"",Scoring!$D$38)+IF(Data!$AH10&lt;&gt;"",Scoring!$D$39)+IF(Data!$AI10&lt;&gt;"",Scoring!$D$40)+IF(Data!$AJ10&lt;&gt;"",Scoring!$D$41)+IF(Data!$AK10&lt;&gt;"",Scoring!$D$42)+IF(Data!$AL10&lt;&gt;"",Scoring!$D$43)+IF(Data!$AM10&lt;&gt;"",Scoring!$D$44)+IF(Data!$AN10&lt;&gt;"",Scoring!$D$45)+IF(Data!$AO10&lt;&gt;"",Scoring!$D$46)+IF(Data!$AP10&lt;&gt;"",Scoring!$D$47)+IF(Data!$AQ10&lt;&gt;"",Scoring!$D$48)+IF(Data!$AR10&lt;&gt;"",Scoring!$D$49)+IF(Data!$AS10&lt;&gt;"",Scoring!$D$50)+IF(Data!$AT10&lt;&gt;"",Scoring!$D$51)+IF(Data!$AU10&lt;&gt;"",Scoring!$D$52),"")</f>
        <v>35</v>
      </c>
      <c r="AW10" s="180">
        <f>IF(AV10&lt;&gt;"",LOOKUP(AV10,Likelihoods!$A$7:$A$107,Likelihoods!B$7:B$107),"")</f>
        <v>0.353460599760826</v>
      </c>
      <c r="AX10" s="181">
        <f>IF(AND(COUNTBLANK($B10:$O10)=13,COUNTBLANK($P10:$Q10)=1,COUNTBLANK($R10:$U10)=3,COUNTBLANK($V10:$X10)=2,COUNTBLANK($Y10:$AE10)=6,COUNTBLANK($AF10:$AJ10)=4,COUNTBLANK($AK10:AN10)=3,COUNTBLANK($AO10:$AQ10)=2,COUNTBLANK($AR10:$AS10)=1,COUNTBLANK($AT10:$AU10)=1),IF(Data!$B10&lt;&gt;"",Scoring!$E$7)+IF(Data!$C10&lt;&gt;"",Scoring!$E$8)+IF(Data!$D10&lt;&gt;"",Scoring!$E$9)+IF(Data!$E10&lt;&gt;"",Scoring!$E$10)+IF(Data!$F10&lt;&gt;"",Scoring!$E$11)+IF(Data!$G10&lt;&gt;"",Scoring!$E$12)+IF(Data!$H10&lt;&gt;"",Scoring!$E$13)+IF(Data!$I10&lt;&gt;"",Scoring!$E$14)+IF(Data!$J10&lt;&gt;"",Scoring!$E$15)+IF(Data!$K10&lt;&gt;"",Scoring!$E$16)+IF(Data!$L10&lt;&gt;"",Scoring!$E$17)+IF(Data!$M10&lt;&gt;"",Scoring!$E$18)+IF(Data!$N10&lt;&gt;"",Scoring!$E$19)+IF(Data!$O10&lt;&gt;"",Scoring!$E$20)+IF(Data!$P10&lt;&gt;"",Scoring!$E$21)+IF(Data!$Q10&lt;&gt;"",Scoring!$E$22)+IF(Data!$R10&lt;&gt;"",Scoring!$E$23)+IF(Data!$S10&lt;&gt;"",Scoring!$E$24)+IF(Data!$T10&lt;&gt;"",Scoring!$E$25)+IF(Data!$U10&lt;&gt;"",Scoring!$E$26)+IF(Data!$V10&lt;&gt;"",Scoring!$E$27)+IF(Data!$W10&lt;&gt;"",Scoring!$E$28)+IF(Data!$X10&lt;&gt;"",Scoring!$E$29)+IF(Data!$Y10&lt;&gt;"",Scoring!$E$30)+IF(Data!$Z10&lt;&gt;"",Scoring!$E$31)+IF(Data!$AA10&lt;&gt;"",Scoring!$E$32)+IF(Data!$AB10&lt;&gt;"",Scoring!$E$33)+IF(Data!$AC10&lt;&gt;"",Scoring!$E$34)+IF(Data!$AD10&lt;&gt;"",Scoring!$E$35)+IF(Data!$AE10&lt;&gt;"",Scoring!$E$36)+IF(Data!$AF10&lt;&gt;"",Scoring!$E$37)+IF(Data!$AG10&lt;&gt;"",Scoring!$E$38)+IF(Data!$AH10&lt;&gt;"",Scoring!$E$39)+IF(Data!$AI10&lt;&gt;"",Scoring!$E$40)+IF(Data!$AJ10&lt;&gt;"",Scoring!$E$41)+IF(Data!$AK10&lt;&gt;"",Scoring!$E$42)+IF(Data!$AL10&lt;&gt;"",Scoring!$E$43)+IF(Data!$AM10&lt;&gt;"",Scoring!$E$44)+IF(Data!$AN10&lt;&gt;"",Scoring!$E$45)+IF(Data!$AO10&lt;&gt;"",Scoring!$E$46)+IF(Data!$AP10&lt;&gt;"",Scoring!$E$47)+IF(Data!$AQ10&lt;&gt;"",Scoring!$E$48)+IF(Data!$AR10&lt;&gt;"",Scoring!$E$49)+IF(Data!$AS10&lt;&gt;"",Scoring!$E$50)+IF(Data!$AT10&lt;&gt;"",Scoring!$E$51)+IF(Data!$AU10&lt;&gt;"",Scoring!$E$52),"")</f>
        <v>39</v>
      </c>
      <c r="AY10" s="180">
        <f>IF(AX10&lt;&gt;"",LOOKUP(AX10,Likelihoods!$A$7:$A$107,Likelihoods!C$7:C$107),"")</f>
        <v>0.69867482709552498</v>
      </c>
      <c r="AZ10" s="182">
        <f>IF(AND(COUNTBLANK($B10:$O10)=13,COUNTBLANK($P10:$Q10)=1,COUNTBLANK($R10:$U10)=3,COUNTBLANK($V10:$X10)=2,COUNTBLANK($Y10:$AE10)=6,COUNTBLANK($AF10:$AJ10)=4,COUNTBLANK($AK10:AN10)=3,COUNTBLANK($AO10:$AQ10)=2,COUNTBLANK($AR10:$AS10)=1,COUNTBLANK($AT10:$AU10)=1),IF(Data!$B10&lt;&gt;"",Scoring!$F$7)+IF(Data!$C10&lt;&gt;"",Scoring!$F$8)+IF(Data!$D10&lt;&gt;"",Scoring!$F$9)+IF(Data!$E10&lt;&gt;"",Scoring!$F$10)+IF(Data!$F10&lt;&gt;"",Scoring!$F$11)+IF(Data!$G10&lt;&gt;"",Scoring!$F$12)+IF(Data!$H10&lt;&gt;"",Scoring!$F$13)+IF(Data!$I10&lt;&gt;"",Scoring!$F$14)+IF(Data!$J10&lt;&gt;"",Scoring!$F$15)+IF(Data!$K10&lt;&gt;"",Scoring!$F$16)+IF(Data!$L10&lt;&gt;"",Scoring!$F$17)+IF(Data!$M10&lt;&gt;"",Scoring!$F$18)+IF(Data!$N10&lt;&gt;"",Scoring!$F$19)+IF(Data!$O10&lt;&gt;"",Scoring!$F$20)+IF(Data!$P10&lt;&gt;"",Scoring!$F$21)+IF(Data!$Q10&lt;&gt;"",Scoring!$F$22)+IF(Data!$R10&lt;&gt;"",Scoring!$F$23)+IF(Data!$S10&lt;&gt;"",Scoring!$F$24)+IF(Data!$T10&lt;&gt;"",Scoring!$F$25)+IF(Data!$U10&lt;&gt;"",Scoring!$F$26)+IF(Data!$V10&lt;&gt;"",Scoring!$F$27)+IF(Data!$W10&lt;&gt;"",Scoring!$F$28)+IF(Data!$X10&lt;&gt;"",Scoring!$F$29)+IF(Data!$Y10&lt;&gt;"",Scoring!$F$30)+IF(Data!$Z10&lt;&gt;"",Scoring!$F$31)+IF(Data!$AA10&lt;&gt;"",Scoring!$F$32)+IF(Data!$AB10&lt;&gt;"",Scoring!$F$33)+IF(Data!$AC10&lt;&gt;"",Scoring!$F$34)+IF(Data!$AD10&lt;&gt;"",Scoring!$F$35)+IF(Data!$AE10&lt;&gt;"",Scoring!$F$36)+IF(Data!$AF10&lt;&gt;"",Scoring!$F$37)+IF(Data!$AG10&lt;&gt;"",Scoring!$F$38)+IF(Data!$AH10&lt;&gt;"",Scoring!$F$39)+IF(Data!$AI10&lt;&gt;"",Scoring!$F$40)+IF(Data!$AJ10&lt;&gt;"",Scoring!$F$41)+IF(Data!$AK10&lt;&gt;"",Scoring!$F$42)+IF(Data!$AL10&lt;&gt;"",Scoring!$F$43)+IF(Data!$AM10&lt;&gt;"",Scoring!$F$44)+IF(Data!$AN10&lt;&gt;"",Scoring!$F$45)+IF(Data!$AO10&lt;&gt;"",Scoring!$F$46)+IF(Data!$AP10&lt;&gt;"",Scoring!$F$47)+IF(Data!$AQ10&lt;&gt;"",Scoring!$F$48)+IF(Data!$AR10&lt;&gt;"",Scoring!$F$49)+IF(Data!$AS10&lt;&gt;"",Scoring!$F$50)+IF(Data!$AT10&lt;&gt;"",Scoring!$F$51)+IF(Data!$AU10&lt;&gt;"",Scoring!$F$52),"")</f>
        <v>40</v>
      </c>
      <c r="BA10" s="183">
        <f>IF(AZ10&lt;&gt;"",LOOKUP(AZ10,Likelihoods!$A$7:$A$107,Likelihoods!D$7:D$107),"")</f>
        <v>0.85116961647592204</v>
      </c>
      <c r="BB10" s="181">
        <f>IF(AND(COUNTBLANK($B10:$O10)=13,COUNTBLANK($P10:$Q10)=1,COUNTBLANK($R10:$U10)=3,COUNTBLANK($V10:$X10)=2,COUNTBLANK($Y10:$AE10)=6,COUNTBLANK($AF10:$AJ10)=4,COUNTBLANK($AK10:AN10)=3,COUNTBLANK($AO10:$AQ10)=2,COUNTBLANK($AR10:$AS10)=1,COUNTBLANK($AT10:$AU10)=1),IF(Data!$B10&lt;&gt;"",Scoring!$G$7)+IF(Data!$C10&lt;&gt;"",Scoring!$G$8)+IF(Data!$D10&lt;&gt;"",Scoring!$G$9)+IF(Data!$E10&lt;&gt;"",Scoring!$G$10)+IF(Data!$F10&lt;&gt;"",Scoring!$G$11)+IF(Data!$G10&lt;&gt;"",Scoring!$G$12)+IF(Data!$H10&lt;&gt;"",Scoring!$G$13)+IF(Data!$I10&lt;&gt;"",Scoring!$G$14)+IF(Data!$J10&lt;&gt;"",Scoring!$G$15)+IF(Data!$K10&lt;&gt;"",Scoring!$G$16)+IF(Data!$L10&lt;&gt;"",Scoring!$G$17)+IF(Data!$M10&lt;&gt;"",Scoring!$G$18)+IF(Data!$N10&lt;&gt;"",Scoring!$G$19)+IF(Data!$O10&lt;&gt;"",Scoring!$G$20)+IF(Data!$P10&lt;&gt;"",Scoring!$G$21)+IF(Data!$Q10&lt;&gt;"",Scoring!$G$22)+IF(Data!$R10&lt;&gt;"",Scoring!$G$23)+IF(Data!$S10&lt;&gt;"",Scoring!$G$24)+IF(Data!$T10&lt;&gt;"",Scoring!$G$25)+IF(Data!$U10&lt;&gt;"",Scoring!$G$26)+IF(Data!$V10&lt;&gt;"",Scoring!$G$27)+IF(Data!$W10&lt;&gt;"",Scoring!$G$28)+IF(Data!$X10&lt;&gt;"",Scoring!$G$29)+IF(Data!$Y10&lt;&gt;"",Scoring!$G$30)+IF(Data!$Z10&lt;&gt;"",Scoring!$G$31)+IF(Data!$AA10&lt;&gt;"",Scoring!$G$32)+IF(Data!$AB10&lt;&gt;"",Scoring!$G$33)+IF(Data!$AC10&lt;&gt;"",Scoring!$G$34)+IF(Data!$AD10&lt;&gt;"",Scoring!$G$35)+IF(Data!$AE10&lt;&gt;"",Scoring!$G$36)+IF(Data!$AF10&lt;&gt;"",Scoring!$G$37)+IF(Data!$AG10&lt;&gt;"",Scoring!$G$38)+IF(Data!$AH10&lt;&gt;"",Scoring!$G$39)+IF(Data!$AI10&lt;&gt;"",Scoring!$G$40)+IF(Data!$AJ10&lt;&gt;"",Scoring!$G$41)+IF(Data!$AK10&lt;&gt;"",Scoring!$G$42)+IF(Data!$AL10&lt;&gt;"",Scoring!$G$43)+IF(Data!$AM10&lt;&gt;"",Scoring!$G$44)+IF(Data!$AN10&lt;&gt;"",Scoring!$G$45)+IF(Data!$AO10&lt;&gt;"",Scoring!$G$46)+IF(Data!$AP10&lt;&gt;"",Scoring!$G$47)+IF(Data!$AQ10&lt;&gt;"",Scoring!$G$48)+IF(Data!$AR10&lt;&gt;"",Scoring!$G$49)+IF(Data!$AS10&lt;&gt;"",Scoring!$G$50)+IF(Data!$AT10&lt;&gt;"",Scoring!$G$51)+IF(Data!$AU10&lt;&gt;"",Scoring!$G$52),"")</f>
        <v>43</v>
      </c>
      <c r="BC10" s="184">
        <f>IF(BB10&lt;&gt;"",LOOKUP(BB10,Likelihoods!$A$7:$A$107,Likelihoods!E$7:E$107),"")</f>
        <v>1.6213903890172299E-2</v>
      </c>
      <c r="BD10" s="185">
        <f>IF(AND(COUNTBLANK($B10:$O10)=13,COUNTBLANK($P10:$Q10)=1,COUNTBLANK($R10:$U10)=3,COUNTBLANK($V10:$X10)=2,COUNTBLANK($Y10:$AE10)=6,COUNTBLANK($AF10:$AJ10)=4,COUNTBLANK($AK10:AN10)=3,COUNTBLANK($AO10:$AQ10)=2,COUNTBLANK($AR10:$AS10)=1,COUNTBLANK($AT10:$AU10)=1),IF(Data!$B10&lt;&gt;"",Scoring!$H$7)+IF(Data!$C10&lt;&gt;"",Scoring!$H$8)+IF(Data!$D10&lt;&gt;"",Scoring!$H$9)+IF(Data!$E10&lt;&gt;"",Scoring!$H$10)+IF(Data!$F10&lt;&gt;"",Scoring!$H$11)+IF(Data!$G10&lt;&gt;"",Scoring!$H$12)+IF(Data!$H10&lt;&gt;"",Scoring!$H$13)+IF(Data!$I10&lt;&gt;"",Scoring!$H$14)+IF(Data!$J10&lt;&gt;"",Scoring!$H$15)+IF(Data!$K10&lt;&gt;"",Scoring!$H$16)+IF(Data!$L10&lt;&gt;"",Scoring!$H$17)+IF(Data!$M10&lt;&gt;"",Scoring!$H$18)+IF(Data!$N10&lt;&gt;"",Scoring!$H$19)+IF(Data!$O10&lt;&gt;"",Scoring!$H$20)+IF(Data!$P10&lt;&gt;"",Scoring!$H$21)+IF(Data!$Q10&lt;&gt;"",Scoring!$H$22)+IF(Data!$R10&lt;&gt;"",Scoring!$H$23)+IF(Data!$S10&lt;&gt;"",Scoring!$H$24)+IF(Data!$T10&lt;&gt;"",Scoring!$H$25)+IF(Data!$U10&lt;&gt;"",Scoring!$H$26)+IF(Data!$V10&lt;&gt;"",Scoring!$H$27)+IF(Data!$W10&lt;&gt;"",Scoring!$H$28)+IF(Data!$X10&lt;&gt;"",Scoring!$H$29)+IF(Data!$Y10&lt;&gt;"",Scoring!$H$30)+IF(Data!$Z10&lt;&gt;"",Scoring!$H$31)+IF(Data!$AA10&lt;&gt;"",Scoring!$H$32)+IF(Data!$AB10&lt;&gt;"",Scoring!$H$33)+IF(Data!$AC10&lt;&gt;"",Scoring!$H$34)+IF(Data!$AD10&lt;&gt;"",Scoring!$H$35)+IF(Data!$AE10&lt;&gt;"",Scoring!$H$36)+IF(Data!$AF10&lt;&gt;"",Scoring!$H$37)+IF(Data!$AG10&lt;&gt;"",Scoring!$H$38)+IF(Data!$AH10&lt;&gt;"",Scoring!$H$39)+IF(Data!$AI10&lt;&gt;"",Scoring!$H$40)+IF(Data!$AJ10&lt;&gt;"",Scoring!$H$41)+IF(Data!$AK10&lt;&gt;"",Scoring!$H$42)+IF(Data!$AL10&lt;&gt;"",Scoring!$H$43)+IF(Data!$AM10&lt;&gt;"",Scoring!$H$44)+IF(Data!$AN10&lt;&gt;"",Scoring!$H$45)+IF(Data!$AO10&lt;&gt;"",Scoring!$H$46)+IF(Data!$AP10&lt;&gt;"",Scoring!$H$47)+IF(Data!$AQ10&lt;&gt;"",Scoring!$H$48)+IF(Data!$AR10&lt;&gt;"",Scoring!$H$49)+IF(Data!$AS10&lt;&gt;"",Scoring!$H$50)+IF(Data!$AT10&lt;&gt;"",Scoring!$H$51)+IF(Data!$AU10&lt;&gt;"",Scoring!$H$52),"")</f>
        <v>37</v>
      </c>
      <c r="BE10" s="186">
        <f>IF(BD10&lt;&gt;"",LOOKUP(BD10,Likelihoods!$A$7:$A$107,Likelihoods!F$7:F$107),"")</f>
        <v>0.16455853919725799</v>
      </c>
      <c r="BF10" s="181">
        <f>IF(AND(COUNTBLANK($B10:$O10)=13,COUNTBLANK($P10:$Q10)=1,COUNTBLANK($R10:$U10)=3,COUNTBLANK($V10:$X10)=2,COUNTBLANK($Y10:$AE10)=6,COUNTBLANK($AF10:$AJ10)=4,COUNTBLANK($AK10:AN10)=3,COUNTBLANK($AO10:$AQ10)=2,COUNTBLANK($AR10:$AS10)=1,COUNTBLANK($AT10:$AU10)=1),IF(Data!$B10&lt;&gt;"",Scoring!$I$7)+IF(Data!$C10&lt;&gt;"",Scoring!$I$8)+IF(Data!$D10&lt;&gt;"",Scoring!$I$9)+IF(Data!$E10&lt;&gt;"",Scoring!$I$10)+IF(Data!$F10&lt;&gt;"",Scoring!$I$11)+IF(Data!$G10&lt;&gt;"",Scoring!$I$12)+IF(Data!$H10&lt;&gt;"",Scoring!$I$13)+IF(Data!$I10&lt;&gt;"",Scoring!$I$14)+IF(Data!$J10&lt;&gt;"",Scoring!$I$15)+IF(Data!$K10&lt;&gt;"",Scoring!$I$16)+IF(Data!$L10&lt;&gt;"",Scoring!$I$17)+IF(Data!$M10&lt;&gt;"",Scoring!$I$18)+IF(Data!$N10&lt;&gt;"",Scoring!$I$19)+IF(Data!$O10&lt;&gt;"",Scoring!$I$20)+IF(Data!$P10&lt;&gt;"",Scoring!$I$21)+IF(Data!$Q10&lt;&gt;"",Scoring!$I$22)+IF(Data!$R10&lt;&gt;"",Scoring!$I$23)+IF(Data!$S10&lt;&gt;"",Scoring!$I$24)+IF(Data!$T10&lt;&gt;"",Scoring!$I$25)+IF(Data!$U10&lt;&gt;"",Scoring!$I$26)+IF(Data!$V10&lt;&gt;"",Scoring!$I$27)+IF(Data!$W10&lt;&gt;"",Scoring!$I$28)+IF(Data!$X10&lt;&gt;"",Scoring!$I$29)+IF(Data!$Y10&lt;&gt;"",Scoring!$I$30)+IF(Data!$Z10&lt;&gt;"",Scoring!$I$31)+IF(Data!$AA10&lt;&gt;"",Scoring!$I$32)+IF(Data!$AB10&lt;&gt;"",Scoring!$I$33)+IF(Data!$AC10&lt;&gt;"",Scoring!$I$34)+IF(Data!$AD10&lt;&gt;"",Scoring!$I$35)+IF(Data!$AE10&lt;&gt;"",Scoring!$I$36)+IF(Data!$AF10&lt;&gt;"",Scoring!$I$37)+IF(Data!$AG10&lt;&gt;"",Scoring!$I$38)+IF(Data!$AH10&lt;&gt;"",Scoring!$I$39)+IF(Data!$AI10&lt;&gt;"",Scoring!$I$40)+IF(Data!$AJ10&lt;&gt;"",Scoring!$I$41)+IF(Data!$AK10&lt;&gt;"",Scoring!$I$42)+IF(Data!$AL10&lt;&gt;"",Scoring!$I$43)+IF(Data!$AM10&lt;&gt;"",Scoring!$I$44)+IF(Data!$AN10&lt;&gt;"",Scoring!$I$45)+IF(Data!$AO10&lt;&gt;"",Scoring!$I$46)+IF(Data!$AP10&lt;&gt;"",Scoring!$I$47)+IF(Data!$AQ10&lt;&gt;"",Scoring!$I$48)+IF(Data!$AR10&lt;&gt;"",Scoring!$I$49)+IF(Data!$AS10&lt;&gt;"",Scoring!$I$50)+IF(Data!$AT10&lt;&gt;"",Scoring!$I$51)+IF(Data!$AU10&lt;&gt;"",Scoring!$I$52),"")</f>
        <v>35</v>
      </c>
      <c r="BG10" s="180">
        <f>IF(BF10&lt;&gt;"",LOOKUP(BF10,Likelihoods!$A$7:$A$107,Likelihoods!G$7:G$107),"")</f>
        <v>0.51784770439014505</v>
      </c>
      <c r="BH10" s="187">
        <f>IF(AND(COUNTBLANK($B10:$O10)=13,COUNTBLANK($P10:$Q10)=1,COUNTBLANK($R10:$U10)=3,COUNTBLANK($V10:$X10)=2,COUNTBLANK($Y10:$AE10)=6,COUNTBLANK($AF10:$AJ10)=4,COUNTBLANK($AK10:AN10)=3,COUNTBLANK($AO10:$AQ10)=2,COUNTBLANK($AR10:$AS10)=1,COUNTBLANK($AT10:$AU10)=1),IF(Data!$B10&lt;&gt;"",Scoring!$J$7)+IF(Data!$C10&lt;&gt;"",Scoring!$J$8)+IF(Data!$D10&lt;&gt;"",Scoring!$J$9)+IF(Data!$E10&lt;&gt;"",Scoring!$J$10)+IF(Data!$F10&lt;&gt;"",Scoring!$J$11)+IF(Data!$G10&lt;&gt;"",Scoring!$J$12)+IF(Data!$H10&lt;&gt;"",Scoring!$J$13)+IF(Data!$I10&lt;&gt;"",Scoring!$J$14)+IF(Data!$J10&lt;&gt;"",Scoring!$J$15)+IF(Data!$K10&lt;&gt;"",Scoring!$J$16)+IF(Data!$L10&lt;&gt;"",Scoring!$J$17)+IF(Data!$M10&lt;&gt;"",Scoring!$J$18)+IF(Data!$N10&lt;&gt;"",Scoring!$J$19)+IF(Data!$O10&lt;&gt;"",Scoring!$J$20)+IF(Data!$P10&lt;&gt;"",Scoring!$J$21)+IF(Data!$Q10&lt;&gt;"",Scoring!$J$22)+IF(Data!$R10&lt;&gt;"",Scoring!$J$23)+IF(Data!$S10&lt;&gt;"",Scoring!$J$24)+IF(Data!$T10&lt;&gt;"",Scoring!$J$25)+IF(Data!$U10&lt;&gt;"",Scoring!$J$26)+IF(Data!$V10&lt;&gt;"",Scoring!$J$27)+IF(Data!$W10&lt;&gt;"",Scoring!$J$28)+IF(Data!$X10&lt;&gt;"",Scoring!$J$29)+IF(Data!$Y10&lt;&gt;"",Scoring!$J$30)+IF(Data!$Z10&lt;&gt;"",Scoring!$J$31)+IF(Data!$AA10&lt;&gt;"",Scoring!$J$32)+IF(Data!$AB10&lt;&gt;"",Scoring!$J$33)+IF(Data!$AC10&lt;&gt;"",Scoring!$J$34)+IF(Data!$AD10&lt;&gt;"",Scoring!$J$35)+IF(Data!$AE10&lt;&gt;"",Scoring!$J$36)+IF(Data!$AF10&lt;&gt;"",Scoring!$J$37)+IF(Data!$AG10&lt;&gt;"",Scoring!$J$38)+IF(Data!$AH10&lt;&gt;"",Scoring!$J$39)+IF(Data!$AI10&lt;&gt;"",Scoring!$J$40)+IF(Data!$AJ10&lt;&gt;"",Scoring!$J$41)+IF(Data!$AK10&lt;&gt;"",Scoring!$J$42)+IF(Data!$AL10&lt;&gt;"",Scoring!$J$43)+IF(Data!$AM10&lt;&gt;"",Scoring!$J$44)+IF(Data!$AN10&lt;&gt;"",Scoring!$J$45)+IF(Data!$AO10&lt;&gt;"",Scoring!$J$46)+IF(Data!$AP10&lt;&gt;"",Scoring!$J$47)+IF(Data!$AQ10&lt;&gt;"",Scoring!$J$48)+IF(Data!$AR10&lt;&gt;"",Scoring!$J$49)+IF(Data!$AS10&lt;&gt;"",Scoring!$J$50)+IF(Data!$AT10&lt;&gt;"",Scoring!$J$51)+IF(Data!$AU10&lt;&gt;"",Scoring!$J$52),"")</f>
        <v>40</v>
      </c>
      <c r="BI10" s="183">
        <f>IF(BH10&lt;&gt;"",LOOKUP(BH10,Likelihoods!$A$7:$A$107,Likelihoods!H$7:H$107),"")</f>
        <v>0.81937526660850502</v>
      </c>
      <c r="BJ10" s="188">
        <f>IF(AND(COUNTBLANK($B10:$O10)=13,COUNTBLANK($P10:$Q10)=1,COUNTBLANK($R10:$U10)=3,COUNTBLANK($V10:$X10)=2,COUNTBLANK($Y10:$AE10)=6,COUNTBLANK($AF10:$AJ10)=4,COUNTBLANK($AK10:AN10)=3,COUNTBLANK($AO10:$AQ10)=2,COUNTBLANK($AR10:$AS10)=1,COUNTBLANK($AT10:$AU10)=1),IF(Data!$B10&lt;&gt;"",Scoring!$K$7)+IF(Data!$C10&lt;&gt;"",Scoring!$K$8)+IF(Data!$D10&lt;&gt;"",Scoring!$K$9)+IF(Data!$E10&lt;&gt;"",Scoring!$K$10)+IF(Data!$F10&lt;&gt;"",Scoring!$K$11)+IF(Data!$G10&lt;&gt;"",Scoring!$K$12)+IF(Data!$H10&lt;&gt;"",Scoring!$K$13)+IF(Data!$I10&lt;&gt;"",Scoring!$K$14)+IF(Data!$J10&lt;&gt;"",Scoring!$K$15)+IF(Data!$K10&lt;&gt;"",Scoring!$K$16)+IF(Data!$L10&lt;&gt;"",Scoring!$K$17)+IF(Data!$M10&lt;&gt;"",Scoring!$K$18)+IF(Data!$N10&lt;&gt;"",Scoring!$K$19)+IF(Data!$O10&lt;&gt;"",Scoring!$K$20)+IF(Data!$P10&lt;&gt;"",Scoring!$K$21)+IF(Data!$Q10&lt;&gt;"",Scoring!$K$22)+IF(Data!$R10&lt;&gt;"",Scoring!$K$23)+IF(Data!$S10&lt;&gt;"",Scoring!$K$24)+IF(Data!$T10&lt;&gt;"",Scoring!$K$25)+IF(Data!$U10&lt;&gt;"",Scoring!$K$26)+IF(Data!$V10&lt;&gt;"",Scoring!$K$27)+IF(Data!$W10&lt;&gt;"",Scoring!$K$28)+IF(Data!$X10&lt;&gt;"",Scoring!$K$29)+IF(Data!$Y10&lt;&gt;"",Scoring!$K$30)+IF(Data!$Z10&lt;&gt;"",Scoring!$K$31)+IF(Data!$AA10&lt;&gt;"",Scoring!$K$32)+IF(Data!$AB10&lt;&gt;"",Scoring!$K$33)+IF(Data!$AC10&lt;&gt;"",Scoring!$K$34)+IF(Data!$AD10&lt;&gt;"",Scoring!$K$35)+IF(Data!$AE10&lt;&gt;"",Scoring!$K$36)+IF(Data!$AF10&lt;&gt;"",Scoring!$K$37)+IF(Data!$AG10&lt;&gt;"",Scoring!$K$38)+IF(Data!$AH10&lt;&gt;"",Scoring!$K$39)+IF(Data!$AI10&lt;&gt;"",Scoring!$K$40)+IF(Data!$AJ10&lt;&gt;"",Scoring!$K$41)+IF(Data!$AK10&lt;&gt;"",Scoring!$K$42)+IF(Data!$AL10&lt;&gt;"",Scoring!$K$43)+IF(Data!$AM10&lt;&gt;"",Scoring!$K$44)+IF(Data!$AN10&lt;&gt;"",Scoring!$K$45)+IF(Data!$AO10&lt;&gt;"",Scoring!$K$46)+IF(Data!$AP10&lt;&gt;"",Scoring!$K$47)+IF(Data!$AQ10&lt;&gt;"",Scoring!$K$48)+IF(Data!$AR10&lt;&gt;"",Scoring!$K$49)+IF(Data!$AS10&lt;&gt;"",Scoring!$K$50)+IF(Data!$AT10&lt;&gt;"",Scoring!$K$51)+IF(Data!$AU10&lt;&gt;"",Scoring!$K$52),"")</f>
        <v>33</v>
      </c>
      <c r="BK10" s="184">
        <f>IF(BJ10&lt;&gt;"",LOOKUP(BJ10,Likelihoods!$A$7:$A$107,Likelihoods!I$7:I$107),"")</f>
        <v>0.24324273671015001</v>
      </c>
      <c r="BL10" s="187">
        <f>IF(AND(COUNTBLANK($B10:$O10)=13,COUNTBLANK($P10:$Q10)=1,COUNTBLANK($R10:$U10)=3,COUNTBLANK($V10:$X10)=2,COUNTBLANK($Y10:$AE10)=6,COUNTBLANK($AF10:$AJ10)=4,COUNTBLANK($AK10:AN10)=3,COUNTBLANK($AO10:$AQ10)=2,COUNTBLANK($AR10:$AS10)=1,COUNTBLANK($AT10:$AU10)=1),IF(Data!$B10&lt;&gt;"",Scoring!$L$7)+IF(Data!$C10&lt;&gt;"",Scoring!$L$8)+IF(Data!$D10&lt;&gt;"",Scoring!$L$9)+IF(Data!$E10&lt;&gt;"",Scoring!$L$10)+IF(Data!$F10&lt;&gt;"",Scoring!$L$11)+IF(Data!$G10&lt;&gt;"",Scoring!$L$12)+IF(Data!$H10&lt;&gt;"",Scoring!$L$13)+IF(Data!$I10&lt;&gt;"",Scoring!$L$14)+IF(Data!$J10&lt;&gt;"",Scoring!$L$15)+IF(Data!$K10&lt;&gt;"",Scoring!$L$16)+IF(Data!$L10&lt;&gt;"",Scoring!$L$17)+IF(Data!$M10&lt;&gt;"",Scoring!$L$18)+IF(Data!$N10&lt;&gt;"",Scoring!$L$19)+IF(Data!$O10&lt;&gt;"",Scoring!$L$20)+IF(Data!$P10&lt;&gt;"",Scoring!$L$21)+IF(Data!$Q10&lt;&gt;"",Scoring!$L$22)+IF(Data!$R10&lt;&gt;"",Scoring!$L$23)+IF(Data!$S10&lt;&gt;"",Scoring!$L$24)+IF(Data!$T10&lt;&gt;"",Scoring!$L$25)+IF(Data!$U10&lt;&gt;"",Scoring!$L$26)+IF(Data!$V10&lt;&gt;"",Scoring!$L$27)+IF(Data!$W10&lt;&gt;"",Scoring!$L$28)+IF(Data!$X10&lt;&gt;"",Scoring!$L$29)+IF(Data!$Y10&lt;&gt;"",Scoring!$L$30)+IF(Data!$Z10&lt;&gt;"",Scoring!$L$31)+IF(Data!$AA10&lt;&gt;"",Scoring!$L$32)+IF(Data!$AB10&lt;&gt;"",Scoring!$L$33)+IF(Data!$AC10&lt;&gt;"",Scoring!$L$34)+IF(Data!$AD10&lt;&gt;"",Scoring!$L$35)+IF(Data!$AE10&lt;&gt;"",Scoring!$L$36)+IF(Data!$AF10&lt;&gt;"",Scoring!$L$37)+IF(Data!$AG10&lt;&gt;"",Scoring!$L$38)+IF(Data!$AH10&lt;&gt;"",Scoring!$L$39)+IF(Data!$AI10&lt;&gt;"",Scoring!$L$40)+IF(Data!$AJ10&lt;&gt;"",Scoring!$L$41)+IF(Data!$AK10&lt;&gt;"",Scoring!$L$42)+IF(Data!$AL10&lt;&gt;"",Scoring!$L$43)+IF(Data!$AM10&lt;&gt;"",Scoring!$L$44)+IF(Data!$AN10&lt;&gt;"",Scoring!$L$45)+IF(Data!$AO10&lt;&gt;"",Scoring!$L$46)+IF(Data!$AP10&lt;&gt;"",Scoring!$L$47)+IF(Data!$AQ10&lt;&gt;"",Scoring!$L$48)+IF(Data!$AR10&lt;&gt;"",Scoring!$L$49)+IF(Data!$AS10&lt;&gt;"",Scoring!$L$50)+IF(Data!$AT10&lt;&gt;"",Scoring!$L$51)+IF(Data!$AU10&lt;&gt;"",Scoring!$L$52),"")</f>
        <v>39</v>
      </c>
      <c r="BM10" s="180">
        <f>IF(BL10&lt;&gt;"",LOOKUP(BL10,Likelihoods!$A$7:$A$107,Likelihoods!J$7:J$107),"")</f>
        <v>0.66092789133049701</v>
      </c>
      <c r="BN10" s="181">
        <f>IF(AND(COUNTBLANK($B10:$O10)=13,COUNTBLANK($P10:$Q10)=1,COUNTBLANK($R10:$U10)=3,COUNTBLANK($V10:$X10)=2,COUNTBLANK($Y10:$AE10)=6,COUNTBLANK($AF10:$AJ10)=4,COUNTBLANK($AK10:AN10)=3,COUNTBLANK($AO10:$AQ10)=2,COUNTBLANK($AR10:$AS10)=1,COUNTBLANK($AT10:$AU10)=1),IF(Data!$B10&lt;&gt;"",Scoring!$M$7)+IF(Data!$C10&lt;&gt;"",Scoring!$M$8)+IF(Data!$D10&lt;&gt;"",Scoring!$M$9)+IF(Data!$E10&lt;&gt;"",Scoring!$M$10)+IF(Data!$F10&lt;&gt;"",Scoring!$M$11)+IF(Data!$G10&lt;&gt;"",Scoring!$M$12)+IF(Data!$H10&lt;&gt;"",Scoring!$M$13)+IF(Data!$I10&lt;&gt;"",Scoring!$M$14)+IF(Data!$J10&lt;&gt;"",Scoring!$M$15)+IF(Data!$K10&lt;&gt;"",Scoring!$M$16)+IF(Data!$L10&lt;&gt;"",Scoring!$M$17)+IF(Data!$M10&lt;&gt;"",Scoring!$M$18)+IF(Data!$N10&lt;&gt;"",Scoring!$M$19)+IF(Data!$O10&lt;&gt;"",Scoring!$M$20)+IF(Data!$P10&lt;&gt;"",Scoring!$M$21)+IF(Data!$Q10&lt;&gt;"",Scoring!$M$22)+IF(Data!$R10&lt;&gt;"",Scoring!$M$23)+IF(Data!$S10&lt;&gt;"",Scoring!$M$24)+IF(Data!$T10&lt;&gt;"",Scoring!$M$25)+IF(Data!$U10&lt;&gt;"",Scoring!$M$26)+IF(Data!$V10&lt;&gt;"",Scoring!$M$27)+IF(Data!$W10&lt;&gt;"",Scoring!$M$28)+IF(Data!$X10&lt;&gt;"",Scoring!$M$29)+IF(Data!$Y10&lt;&gt;"",Scoring!$M$30)+IF(Data!$Z10&lt;&gt;"",Scoring!$M$31)+IF(Data!$AA10&lt;&gt;"",Scoring!$M$32)+IF(Data!$AB10&lt;&gt;"",Scoring!$M$33)+IF(Data!$AC10&lt;&gt;"",Scoring!$M$34)+IF(Data!$AD10&lt;&gt;"",Scoring!$M$35)+IF(Data!$AE10&lt;&gt;"",Scoring!$M$36)+IF(Data!$AF10&lt;&gt;"",Scoring!$M$37)+IF(Data!$AG10&lt;&gt;"",Scoring!$M$38)+IF(Data!$AH10&lt;&gt;"",Scoring!$M$39)+IF(Data!$AI10&lt;&gt;"",Scoring!$M$40)+IF(Data!$AJ10&lt;&gt;"",Scoring!$M$41)+IF(Data!$AK10&lt;&gt;"",Scoring!$M$42)+IF(Data!$AL10&lt;&gt;"",Scoring!$M$43)+IF(Data!$AM10&lt;&gt;"",Scoring!$M$44)+IF(Data!$AN10&lt;&gt;"",Scoring!$M$45)+IF(Data!$AO10&lt;&gt;"",Scoring!$M$46)+IF(Data!$AP10&lt;&gt;"",Scoring!$M$47)+IF(Data!$AQ10&lt;&gt;"",Scoring!$M$48)+IF(Data!$AR10&lt;&gt;"",Scoring!$M$49)+IF(Data!$AS10&lt;&gt;"",Scoring!$M$50)+IF(Data!$AT10&lt;&gt;"",Scoring!$M$51)+IF(Data!$AU10&lt;&gt;"",Scoring!$M$52),"")</f>
        <v>33</v>
      </c>
      <c r="BO10" s="184">
        <f>IF(BN10&lt;&gt;"",LOOKUP(BN10,Likelihoods!$A$7:$A$107,Likelihoods!K$7:K$107),"")</f>
        <v>0.957762741362857</v>
      </c>
      <c r="BP10" s="179">
        <f>IF(AND(COUNTBLANK($B10:$O10)=13,COUNTBLANK($P10:$Q10)=1,COUNTBLANK($R10:$U10)=3,COUNTBLANK($V10:$X10)=2,COUNTBLANK($Y10:$AE10)=6,COUNTBLANK($AF10:$AJ10)=4,COUNTBLANK($AK10:AN10)=3,COUNTBLANK($AO10:$AQ10)=2,COUNTBLANK($AR10:$AS10)=1,COUNTBLANK($AT10:$AU10)=1),IF(Data!$B10&lt;&gt;"",Scoring!$N$7)+IF(Data!$C10&lt;&gt;"",Scoring!$N$8)+IF(Data!$D10&lt;&gt;"",Scoring!$N$9)+IF(Data!$E10&lt;&gt;"",Scoring!$N$10)+IF(Data!$F10&lt;&gt;"",Scoring!$N$11)+IF(Data!$G10&lt;&gt;"",Scoring!$N$12)+IF(Data!$H10&lt;&gt;"",Scoring!$N$13)+IF(Data!$I10&lt;&gt;"",Scoring!$N$14)+IF(Data!$J10&lt;&gt;"",Scoring!$N$15)+IF(Data!$K10&lt;&gt;"",Scoring!$N$16)+IF(Data!$L10&lt;&gt;"",Scoring!$N$17)+IF(Data!$M10&lt;&gt;"",Scoring!$N$18)+IF(Data!$N10&lt;&gt;"",Scoring!$N$19)+IF(Data!$O10&lt;&gt;"",Scoring!$N$20)+IF(Data!$P10&lt;&gt;"",Scoring!$N$21)+IF(Data!$Q10&lt;&gt;"",Scoring!$N$22)+IF(Data!$R10&lt;&gt;"",Scoring!$N$23)+IF(Data!$S10&lt;&gt;"",Scoring!$N$24)+IF(Data!$T10&lt;&gt;"",Scoring!$N$25)+IF(Data!$U10&lt;&gt;"",Scoring!$N$26)+IF(Data!$V10&lt;&gt;"",Scoring!$N$27)+IF(Data!$W10&lt;&gt;"",Scoring!$N$28)+IF(Data!$X10&lt;&gt;"",Scoring!$N$29)+IF(Data!$Y10&lt;&gt;"",Scoring!$N$30)+IF(Data!$Z10&lt;&gt;"",Scoring!$N$31)+IF(Data!$AA10&lt;&gt;"",Scoring!$N$32)+IF(Data!$AB10&lt;&gt;"",Scoring!$N$33)+IF(Data!$AC10&lt;&gt;"",Scoring!$N$34)+IF(Data!$AD10&lt;&gt;"",Scoring!$N$35)+IF(Data!$AE10&lt;&gt;"",Scoring!$N$36)+IF(Data!$AF10&lt;&gt;"",Scoring!$N$37)+IF(Data!$AG10&lt;&gt;"",Scoring!$N$38)+IF(Data!$AH10&lt;&gt;"",Scoring!$N$39)+IF(Data!$AI10&lt;&gt;"",Scoring!$N$40)+IF(Data!$AJ10&lt;&gt;"",Scoring!$N$41)+IF(Data!$AK10&lt;&gt;"",Scoring!$N$42)+IF(Data!$AL10&lt;&gt;"",Scoring!$N$43)+IF(Data!$AM10&lt;&gt;"",Scoring!$N$44)+IF(Data!$AN10&lt;&gt;"",Scoring!$N$45)+IF(Data!$AO10&lt;&gt;"",Scoring!$N$46)+IF(Data!$AP10&lt;&gt;"",Scoring!$N$47)+IF(Data!$AQ10&lt;&gt;"",Scoring!$N$48)+IF(Data!$AR10&lt;&gt;"",Scoring!$N$49)+IF(Data!$AS10&lt;&gt;"",Scoring!$N$50)+IF(Data!$AT10&lt;&gt;"",Scoring!$N$51)+IF(Data!$AU10&lt;&gt;"",Scoring!$N$52),"")</f>
        <v>32</v>
      </c>
      <c r="BQ10" s="189">
        <f>IF(BP10&lt;&gt;"",LOOKUP(BP10,Likelihoods!$A$7:$A$107,Likelihoods!L$7:L$107),"")</f>
        <v>0.236490272311877</v>
      </c>
      <c r="BR10" s="181">
        <f>IF(AND(COUNTBLANK($B10:$O10)=13,COUNTBLANK($P10:$Q10)=1,COUNTBLANK($R10:$U10)=3,COUNTBLANK($V10:$X10)=2,COUNTBLANK($Y10:$AE10)=6,COUNTBLANK($AF10:$AJ10)=4,COUNTBLANK($AK10:AN10)=3,COUNTBLANK($AO10:$AQ10)=2,COUNTBLANK($AR10:$AS10)=1,COUNTBLANK($AT10:$AU10)=1),IF(Data!$B10&lt;&gt;"",Scoring!$O$7)+IF(Data!$C10&lt;&gt;"",Scoring!$O$8)+IF(Data!$D10&lt;&gt;"",Scoring!$O$9)+IF(Data!$E10&lt;&gt;"",Scoring!$O$10)+IF(Data!$F10&lt;&gt;"",Scoring!$O$11)+IF(Data!$G10&lt;&gt;"",Scoring!$O$12)+IF(Data!$H10&lt;&gt;"",Scoring!$O$13)+IF(Data!$I10&lt;&gt;"",Scoring!$O$14)+IF(Data!$J10&lt;&gt;"",Scoring!$O$15)+IF(Data!$K10&lt;&gt;"",Scoring!$O$16)+IF(Data!$L10&lt;&gt;"",Scoring!$O$17)+IF(Data!$M10&lt;&gt;"",Scoring!$O$18)+IF(Data!$N10&lt;&gt;"",Scoring!$O$19)+IF(Data!$O10&lt;&gt;"",Scoring!$O$20)+IF(Data!$P10&lt;&gt;"",Scoring!$O$21)+IF(Data!$Q10&lt;&gt;"",Scoring!$O$22)+IF(Data!$R10&lt;&gt;"",Scoring!$O$23)+IF(Data!$S10&lt;&gt;"",Scoring!$O$24)+IF(Data!$T10&lt;&gt;"",Scoring!$O$25)+IF(Data!$U10&lt;&gt;"",Scoring!$O$26)+IF(Data!$V10&lt;&gt;"",Scoring!$O$27)+IF(Data!$W10&lt;&gt;"",Scoring!$O$28)+IF(Data!$X10&lt;&gt;"",Scoring!$O$29)+IF(Data!$Y10&lt;&gt;"",Scoring!$O$30)+IF(Data!$Z10&lt;&gt;"",Scoring!$O$31)+IF(Data!$AA10&lt;&gt;"",Scoring!$O$32)+IF(Data!$AB10&lt;&gt;"",Scoring!$O$33)+IF(Data!$AC10&lt;&gt;"",Scoring!$O$34)+IF(Data!$AD10&lt;&gt;"",Scoring!$O$35)+IF(Data!$AE10&lt;&gt;"",Scoring!$O$36)+IF(Data!$AF10&lt;&gt;"",Scoring!$O$37)+IF(Data!$AG10&lt;&gt;"",Scoring!$O$38)+IF(Data!$AH10&lt;&gt;"",Scoring!$O$39)+IF(Data!$AI10&lt;&gt;"",Scoring!$O$40)+IF(Data!$AJ10&lt;&gt;"",Scoring!$O$41)+IF(Data!$AK10&lt;&gt;"",Scoring!$O$42)+IF(Data!$AL10&lt;&gt;"",Scoring!$O$43)+IF(Data!$AM10&lt;&gt;"",Scoring!$O$44)+IF(Data!$AN10&lt;&gt;"",Scoring!$O$45)+IF(Data!$AO10&lt;&gt;"",Scoring!$O$46)+IF(Data!$AP10&lt;&gt;"",Scoring!$O$47)+IF(Data!$AQ10&lt;&gt;"",Scoring!$O$48)+IF(Data!$AR10&lt;&gt;"",Scoring!$O$49)+IF(Data!$AS10&lt;&gt;"",Scoring!$O$50)+IF(Data!$AT10&lt;&gt;"",Scoring!$O$51)+IF(Data!$AU10&lt;&gt;"",Scoring!$O$52),"")</f>
        <v>35</v>
      </c>
      <c r="BS10" s="184">
        <f>IF(BR10&lt;&gt;"",LOOKUP(BR10,Likelihoods!$A$7:$A$107,Likelihoods!M$7:M$107),"")</f>
        <v>0.48622823307815299</v>
      </c>
      <c r="BT10" s="181">
        <f>IF(AND(COUNTBLANK($B10:$O10)=13,COUNTBLANK($P10:$Q10)=1,COUNTBLANK($R10:$U10)=3,COUNTBLANK($V10:$X10)=2,COUNTBLANK($Y10:$AE10)=6,COUNTBLANK($AF10:$AJ10)=4,COUNTBLANK($AK10:AN10)=3,COUNTBLANK($AO10:$AQ10)=2,COUNTBLANK($AR10:$AS10)=1,COUNTBLANK($AT10:$AU10)=1),IF(Data!$B10&lt;&gt;"",Scoring!$P$7)+IF(Data!$C10&lt;&gt;"",Scoring!$P$8)+IF(Data!$D10&lt;&gt;"",Scoring!$P$9)+IF(Data!$E10&lt;&gt;"",Scoring!$P$10)+IF(Data!$F10&lt;&gt;"",Scoring!$P$11)+IF(Data!$G10&lt;&gt;"",Scoring!$P$12)+IF(Data!$H10&lt;&gt;"",Scoring!$P$13)+IF(Data!$I10&lt;&gt;"",Scoring!$P$14)+IF(Data!$J10&lt;&gt;"",Scoring!$P$15)+IF(Data!$K10&lt;&gt;"",Scoring!$P$16)+IF(Data!$L10&lt;&gt;"",Scoring!$P$17)+IF(Data!$M10&lt;&gt;"",Scoring!$P$18)+IF(Data!$N10&lt;&gt;"",Scoring!$P$19)+IF(Data!$O10&lt;&gt;"",Scoring!$P$20)+IF(Data!$P10&lt;&gt;"",Scoring!$P$21)+IF(Data!$Q10&lt;&gt;"",Scoring!$P$22)+IF(Data!$R10&lt;&gt;"",Scoring!$P$23)+IF(Data!$S10&lt;&gt;"",Scoring!$P$24)+IF(Data!$T10&lt;&gt;"",Scoring!$P$25)+IF(Data!$U10&lt;&gt;"",Scoring!$P$26)+IF(Data!$V10&lt;&gt;"",Scoring!$P$27)+IF(Data!$W10&lt;&gt;"",Scoring!$P$28)+IF(Data!$X10&lt;&gt;"",Scoring!$P$29)+IF(Data!$Y10&lt;&gt;"",Scoring!$P$30)+IF(Data!$Z10&lt;&gt;"",Scoring!$P$31)+IF(Data!$AA10&lt;&gt;"",Scoring!$P$32)+IF(Data!$AB10&lt;&gt;"",Scoring!$P$33)+IF(Data!$AC10&lt;&gt;"",Scoring!$P$34)+IF(Data!$AD10&lt;&gt;"",Scoring!$P$35)+IF(Data!$AE10&lt;&gt;"",Scoring!$P$36)+IF(Data!$AF10&lt;&gt;"",Scoring!$P$37)+IF(Data!$AG10&lt;&gt;"",Scoring!$P$38)+IF(Data!$AH10&lt;&gt;"",Scoring!$P$39)+IF(Data!$AI10&lt;&gt;"",Scoring!$P$40)+IF(Data!$AJ10&lt;&gt;"",Scoring!$P$41)+IF(Data!$AK10&lt;&gt;"",Scoring!$P$42)+IF(Data!$AL10&lt;&gt;"",Scoring!$P$43)+IF(Data!$AM10&lt;&gt;"",Scoring!$P$44)+IF(Data!$AN10&lt;&gt;"",Scoring!$P$45)+IF(Data!$AO10&lt;&gt;"",Scoring!$P$46)+IF(Data!$AP10&lt;&gt;"",Scoring!$P$47)+IF(Data!$AQ10&lt;&gt;"",Scoring!$P$48)+IF(Data!$AR10&lt;&gt;"",Scoring!$P$49)+IF(Data!$AS10&lt;&gt;"",Scoring!$P$50)+IF(Data!$AT10&lt;&gt;"",Scoring!$P$51)+IF(Data!$AU10&lt;&gt;"",Scoring!$P$52),"")</f>
        <v>39</v>
      </c>
      <c r="BU10" s="180">
        <f>IF(BT10&lt;&gt;"",LOOKUP(BT10,Likelihoods!$A$7:$A$107,Likelihoods!N$7:N$107),"")</f>
        <v>0.71709659760271405</v>
      </c>
      <c r="BV10" s="181">
        <f>IF(AND(COUNTBLANK($B10:$O10)=13,COUNTBLANK($P10:$Q10)=1,COUNTBLANK($R10:$U10)=3,COUNTBLANK($V10:$X10)=2,COUNTBLANK($Y10:$AE10)=6,COUNTBLANK($AF10:$AJ10)=4,COUNTBLANK($AK10:AN10)=3,COUNTBLANK($AO10:$AQ10)=2,COUNTBLANK($AR10:$AS10)=1,COUNTBLANK($AT10:$AU10)=1),IF(Data!$B10&lt;&gt;"",Scoring!$Q$7)+IF(Data!$C10&lt;&gt;"",Scoring!$Q$8)+IF(Data!$D10&lt;&gt;"",Scoring!$Q$9)+IF(Data!$E10&lt;&gt;"",Scoring!$Q$10)+IF(Data!$F10&lt;&gt;"",Scoring!$Q$11)+IF(Data!$G10&lt;&gt;"",Scoring!$Q$12)+IF(Data!$H10&lt;&gt;"",Scoring!$Q$13)+IF(Data!$I10&lt;&gt;"",Scoring!$Q$14)+IF(Data!$J10&lt;&gt;"",Scoring!$Q$15)+IF(Data!$K10&lt;&gt;"",Scoring!$Q$16)+IF(Data!$L10&lt;&gt;"",Scoring!$Q$17)+IF(Data!$M10&lt;&gt;"",Scoring!$Q$18)+IF(Data!$N10&lt;&gt;"",Scoring!$Q$19)+IF(Data!$O10&lt;&gt;"",Scoring!$Q$20)+IF(Data!$P10&lt;&gt;"",Scoring!$Q$21)+IF(Data!$Q10&lt;&gt;"",Scoring!$Q$22)+IF(Data!$R10&lt;&gt;"",Scoring!$Q$23)+IF(Data!$S10&lt;&gt;"",Scoring!$Q$24)+IF(Data!$T10&lt;&gt;"",Scoring!$Q$25)+IF(Data!$U10&lt;&gt;"",Scoring!$Q$26)+IF(Data!$V10&lt;&gt;"",Scoring!$Q$27)+IF(Data!$W10&lt;&gt;"",Scoring!$Q$28)+IF(Data!$X10&lt;&gt;"",Scoring!$Q$29)+IF(Data!$Y10&lt;&gt;"",Scoring!$Q$30)+IF(Data!$Z10&lt;&gt;"",Scoring!$Q$31)+IF(Data!$AA10&lt;&gt;"",Scoring!$Q$32)+IF(Data!$AB10&lt;&gt;"",Scoring!$Q$33)+IF(Data!$AC10&lt;&gt;"",Scoring!$Q$34)+IF(Data!$AD10&lt;&gt;"",Scoring!$Q$35)+IF(Data!$AE10&lt;&gt;"",Scoring!$Q$36)+IF(Data!$AF10&lt;&gt;"",Scoring!$Q$37)+IF(Data!$AG10&lt;&gt;"",Scoring!$Q$38)+IF(Data!$AH10&lt;&gt;"",Scoring!$Q$39)+IF(Data!$AI10&lt;&gt;"",Scoring!$Q$40)+IF(Data!$AJ10&lt;&gt;"",Scoring!$Q$41)+IF(Data!$AK10&lt;&gt;"",Scoring!$Q$42)+IF(Data!$AL10&lt;&gt;"",Scoring!$Q$43)+IF(Data!$AM10&lt;&gt;"",Scoring!$Q$44)+IF(Data!$AN10&lt;&gt;"",Scoring!$Q$45)+IF(Data!$AO10&lt;&gt;"",Scoring!$Q$46)+IF(Data!$AP10&lt;&gt;"",Scoring!$Q$47)+IF(Data!$AQ10&lt;&gt;"",Scoring!$Q$48)+IF(Data!$AR10&lt;&gt;"",Scoring!$Q$49)+IF(Data!$AS10&lt;&gt;"",Scoring!$Q$50)+IF(Data!$AT10&lt;&gt;"",Scoring!$Q$51)+IF(Data!$AU10&lt;&gt;"",Scoring!$Q$52),"")</f>
        <v>38</v>
      </c>
      <c r="BW10" s="183">
        <f>IF(BV10&lt;&gt;"",LOOKUP(BV10,Likelihoods!$A$7:$A$107,Likelihoods!O$7:O$107),"")</f>
        <v>0.91587070141137505</v>
      </c>
      <c r="BX10" s="9"/>
      <c r="BY10" s="9"/>
      <c r="BZ10" s="9"/>
      <c r="CA10" s="9"/>
      <c r="CB10" s="9"/>
      <c r="CC10" s="9"/>
      <c r="CD10" s="9"/>
      <c r="CE10" s="9"/>
      <c r="CF10" s="9"/>
      <c r="CG10" s="9"/>
      <c r="CH10" s="9"/>
      <c r="CI10" s="9"/>
      <c r="CJ10" s="9"/>
      <c r="CK10" s="9"/>
    </row>
    <row r="11" spans="1:89" ht="14.25">
      <c r="A11" s="59"/>
      <c r="B11" s="76"/>
      <c r="C11" s="77"/>
      <c r="D11" s="77"/>
      <c r="E11" s="77"/>
      <c r="F11" s="77"/>
      <c r="G11" s="77"/>
      <c r="H11" s="77"/>
      <c r="I11" s="77"/>
      <c r="J11" s="77"/>
      <c r="K11" s="77"/>
      <c r="L11" s="77"/>
      <c r="M11" s="77"/>
      <c r="N11" s="77"/>
      <c r="O11" s="77"/>
      <c r="P11" s="76"/>
      <c r="Q11" s="78"/>
      <c r="R11" s="77"/>
      <c r="S11" s="77"/>
      <c r="T11" s="77"/>
      <c r="U11" s="77"/>
      <c r="V11" s="76"/>
      <c r="W11" s="77"/>
      <c r="X11" s="78"/>
      <c r="Y11" s="77"/>
      <c r="Z11" s="77"/>
      <c r="AA11" s="77"/>
      <c r="AB11" s="77"/>
      <c r="AC11" s="77"/>
      <c r="AD11" s="77"/>
      <c r="AE11" s="77"/>
      <c r="AF11" s="76"/>
      <c r="AG11" s="77"/>
      <c r="AH11" s="77"/>
      <c r="AI11" s="77"/>
      <c r="AJ11" s="78"/>
      <c r="AK11" s="77"/>
      <c r="AL11" s="77"/>
      <c r="AM11" s="77"/>
      <c r="AN11" s="77"/>
      <c r="AO11" s="76"/>
      <c r="AP11" s="77"/>
      <c r="AQ11" s="78"/>
      <c r="AR11" s="76"/>
      <c r="AS11" s="78"/>
      <c r="AT11" s="77"/>
      <c r="AU11" s="77"/>
      <c r="AV11" s="179" t="str">
        <f>IF(AND(COUNTBLANK($B11:$O11)=13,COUNTBLANK($P11:$Q11)=1,COUNTBLANK($R11:$U11)=3,COUNTBLANK($V11:$X11)=2,COUNTBLANK($Y11:$AE11)=6,COUNTBLANK($AF11:$AJ11)=4,COUNTBLANK($AK11:AN11)=3,COUNTBLANK($AO11:$AQ11)=2,COUNTBLANK($AR11:$AS11)=1,COUNTBLANK($AT11:$AU11)=1),IF(Data!$B11&lt;&gt;"",Scoring!$D$7)+IF(Data!$C11&lt;&gt;"",Scoring!$D$8)+IF(Data!$D11&lt;&gt;"",Scoring!$D$9)+IF(Data!$E11&lt;&gt;"",Scoring!$D$10)+IF(Data!$F11&lt;&gt;"",Scoring!$D$11)+IF(Data!$G11&lt;&gt;"",Scoring!$D$12)+IF(Data!$H11&lt;&gt;"",Scoring!$D$13)+IF(Data!$I11&lt;&gt;"",Scoring!$D$14)+IF(Data!$J11&lt;&gt;"",Scoring!$D$15)+IF(Data!$K11&lt;&gt;"",Scoring!$D$16)+IF(Data!$L11&lt;&gt;"",Scoring!$D$17)+IF(Data!$M11&lt;&gt;"",Scoring!$D$18)+IF(Data!$N11&lt;&gt;"",Scoring!$D$19)+IF(Data!$O11&lt;&gt;"",Scoring!$D$20)+IF(Data!$P11&lt;&gt;"",Scoring!$D$21)+IF(Data!$Q11&lt;&gt;"",Scoring!$D$22)+IF(Data!$R11&lt;&gt;"",Scoring!$D$23)+IF(Data!$S11&lt;&gt;"",Scoring!$D$24)+IF(Data!$T11&lt;&gt;"",Scoring!$D$25)+IF(Data!$U11&lt;&gt;"",Scoring!$D$26)+IF(Data!$V11&lt;&gt;"",Scoring!$D$27)+IF(Data!$W11&lt;&gt;"",Scoring!$D$28)+IF(Data!$X11&lt;&gt;"",Scoring!$D$29)+IF(Data!$Y11&lt;&gt;"",Scoring!$D$30)+IF(Data!$Z11&lt;&gt;"",Scoring!$D$31)+IF(Data!$AA11&lt;&gt;"",Scoring!$D$32)+IF(Data!$AB11&lt;&gt;"",Scoring!$D$33)+IF(Data!$AC11&lt;&gt;"",Scoring!$D$34)+IF(Data!$AD11&lt;&gt;"",Scoring!$D$35)+IF(Data!$AE11&lt;&gt;"",Scoring!$D$36)+IF(Data!$AF11&lt;&gt;"",Scoring!$D$37)+IF(Data!$AG11&lt;&gt;"",Scoring!$D$38)+IF(Data!$AH11&lt;&gt;"",Scoring!$D$39)+IF(Data!$AI11&lt;&gt;"",Scoring!$D$40)+IF(Data!$AJ11&lt;&gt;"",Scoring!$D$41)+IF(Data!$AK11&lt;&gt;"",Scoring!$D$42)+IF(Data!$AL11&lt;&gt;"",Scoring!$D$43)+IF(Data!$AM11&lt;&gt;"",Scoring!$D$44)+IF(Data!$AN11&lt;&gt;"",Scoring!$D$45)+IF(Data!$AO11&lt;&gt;"",Scoring!$D$46)+IF(Data!$AP11&lt;&gt;"",Scoring!$D$47)+IF(Data!$AQ11&lt;&gt;"",Scoring!$D$48)+IF(Data!$AR11&lt;&gt;"",Scoring!$D$49)+IF(Data!$AS11&lt;&gt;"",Scoring!$D$50)+IF(Data!$AT11&lt;&gt;"",Scoring!$D$51)+IF(Data!$AU11&lt;&gt;"",Scoring!$D$52),"")</f>
        <v/>
      </c>
      <c r="AW11" s="180" t="str">
        <f>IF(AV11&lt;&gt;"",LOOKUP(AV11,Likelihoods!$A$7:$A$107,Likelihoods!B$7:B$107),"")</f>
        <v/>
      </c>
      <c r="AX11" s="181" t="str">
        <f>IF(AND(COUNTBLANK($B11:$O11)=13,COUNTBLANK($P11:$Q11)=1,COUNTBLANK($R11:$U11)=3,COUNTBLANK($V11:$X11)=2,COUNTBLANK($Y11:$AE11)=6,COUNTBLANK($AF11:$AJ11)=4,COUNTBLANK($AK11:AN11)=3,COUNTBLANK($AO11:$AQ11)=2,COUNTBLANK($AR11:$AS11)=1,COUNTBLANK($AT11:$AU11)=1),IF(Data!$B11&lt;&gt;"",Scoring!$E$7)+IF(Data!$C11&lt;&gt;"",Scoring!$E$8)+IF(Data!$D11&lt;&gt;"",Scoring!$E$9)+IF(Data!$E11&lt;&gt;"",Scoring!$E$10)+IF(Data!$F11&lt;&gt;"",Scoring!$E$11)+IF(Data!$G11&lt;&gt;"",Scoring!$E$12)+IF(Data!$H11&lt;&gt;"",Scoring!$E$13)+IF(Data!$I11&lt;&gt;"",Scoring!$E$14)+IF(Data!$J11&lt;&gt;"",Scoring!$E$15)+IF(Data!$K11&lt;&gt;"",Scoring!$E$16)+IF(Data!$L11&lt;&gt;"",Scoring!$E$17)+IF(Data!$M11&lt;&gt;"",Scoring!$E$18)+IF(Data!$N11&lt;&gt;"",Scoring!$E$19)+IF(Data!$O11&lt;&gt;"",Scoring!$E$20)+IF(Data!$P11&lt;&gt;"",Scoring!$E$21)+IF(Data!$Q11&lt;&gt;"",Scoring!$E$22)+IF(Data!$R11&lt;&gt;"",Scoring!$E$23)+IF(Data!$S11&lt;&gt;"",Scoring!$E$24)+IF(Data!$T11&lt;&gt;"",Scoring!$E$25)+IF(Data!$U11&lt;&gt;"",Scoring!$E$26)+IF(Data!$V11&lt;&gt;"",Scoring!$E$27)+IF(Data!$W11&lt;&gt;"",Scoring!$E$28)+IF(Data!$X11&lt;&gt;"",Scoring!$E$29)+IF(Data!$Y11&lt;&gt;"",Scoring!$E$30)+IF(Data!$Z11&lt;&gt;"",Scoring!$E$31)+IF(Data!$AA11&lt;&gt;"",Scoring!$E$32)+IF(Data!$AB11&lt;&gt;"",Scoring!$E$33)+IF(Data!$AC11&lt;&gt;"",Scoring!$E$34)+IF(Data!$AD11&lt;&gt;"",Scoring!$E$35)+IF(Data!$AE11&lt;&gt;"",Scoring!$E$36)+IF(Data!$AF11&lt;&gt;"",Scoring!$E$37)+IF(Data!$AG11&lt;&gt;"",Scoring!$E$38)+IF(Data!$AH11&lt;&gt;"",Scoring!$E$39)+IF(Data!$AI11&lt;&gt;"",Scoring!$E$40)+IF(Data!$AJ11&lt;&gt;"",Scoring!$E$41)+IF(Data!$AK11&lt;&gt;"",Scoring!$E$42)+IF(Data!$AL11&lt;&gt;"",Scoring!$E$43)+IF(Data!$AM11&lt;&gt;"",Scoring!$E$44)+IF(Data!$AN11&lt;&gt;"",Scoring!$E$45)+IF(Data!$AO11&lt;&gt;"",Scoring!$E$46)+IF(Data!$AP11&lt;&gt;"",Scoring!$E$47)+IF(Data!$AQ11&lt;&gt;"",Scoring!$E$48)+IF(Data!$AR11&lt;&gt;"",Scoring!$E$49)+IF(Data!$AS11&lt;&gt;"",Scoring!$E$50)+IF(Data!$AT11&lt;&gt;"",Scoring!$E$51)+IF(Data!$AU11&lt;&gt;"",Scoring!$E$52),"")</f>
        <v/>
      </c>
      <c r="AY11" s="180" t="str">
        <f>IF(AX11&lt;&gt;"",LOOKUP(AX11,Likelihoods!$A$7:$A$107,Likelihoods!C$7:C$107),"")</f>
        <v/>
      </c>
      <c r="AZ11" s="182" t="str">
        <f>IF(AND(COUNTBLANK($B11:$O11)=13,COUNTBLANK($P11:$Q11)=1,COUNTBLANK($R11:$U11)=3,COUNTBLANK($V11:$X11)=2,COUNTBLANK($Y11:$AE11)=6,COUNTBLANK($AF11:$AJ11)=4,COUNTBLANK($AK11:AN11)=3,COUNTBLANK($AO11:$AQ11)=2,COUNTBLANK($AR11:$AS11)=1,COUNTBLANK($AT11:$AU11)=1),IF(Data!$B11&lt;&gt;"",Scoring!$F$7)+IF(Data!$C11&lt;&gt;"",Scoring!$F$8)+IF(Data!$D11&lt;&gt;"",Scoring!$F$9)+IF(Data!$E11&lt;&gt;"",Scoring!$F$10)+IF(Data!$F11&lt;&gt;"",Scoring!$F$11)+IF(Data!$G11&lt;&gt;"",Scoring!$F$12)+IF(Data!$H11&lt;&gt;"",Scoring!$F$13)+IF(Data!$I11&lt;&gt;"",Scoring!$F$14)+IF(Data!$J11&lt;&gt;"",Scoring!$F$15)+IF(Data!$K11&lt;&gt;"",Scoring!$F$16)+IF(Data!$L11&lt;&gt;"",Scoring!$F$17)+IF(Data!$M11&lt;&gt;"",Scoring!$F$18)+IF(Data!$N11&lt;&gt;"",Scoring!$F$19)+IF(Data!$O11&lt;&gt;"",Scoring!$F$20)+IF(Data!$P11&lt;&gt;"",Scoring!$F$21)+IF(Data!$Q11&lt;&gt;"",Scoring!$F$22)+IF(Data!$R11&lt;&gt;"",Scoring!$F$23)+IF(Data!$S11&lt;&gt;"",Scoring!$F$24)+IF(Data!$T11&lt;&gt;"",Scoring!$F$25)+IF(Data!$U11&lt;&gt;"",Scoring!$F$26)+IF(Data!$V11&lt;&gt;"",Scoring!$F$27)+IF(Data!$W11&lt;&gt;"",Scoring!$F$28)+IF(Data!$X11&lt;&gt;"",Scoring!$F$29)+IF(Data!$Y11&lt;&gt;"",Scoring!$F$30)+IF(Data!$Z11&lt;&gt;"",Scoring!$F$31)+IF(Data!$AA11&lt;&gt;"",Scoring!$F$32)+IF(Data!$AB11&lt;&gt;"",Scoring!$F$33)+IF(Data!$AC11&lt;&gt;"",Scoring!$F$34)+IF(Data!$AD11&lt;&gt;"",Scoring!$F$35)+IF(Data!$AE11&lt;&gt;"",Scoring!$F$36)+IF(Data!$AF11&lt;&gt;"",Scoring!$F$37)+IF(Data!$AG11&lt;&gt;"",Scoring!$F$38)+IF(Data!$AH11&lt;&gt;"",Scoring!$F$39)+IF(Data!$AI11&lt;&gt;"",Scoring!$F$40)+IF(Data!$AJ11&lt;&gt;"",Scoring!$F$41)+IF(Data!$AK11&lt;&gt;"",Scoring!$F$42)+IF(Data!$AL11&lt;&gt;"",Scoring!$F$43)+IF(Data!$AM11&lt;&gt;"",Scoring!$F$44)+IF(Data!$AN11&lt;&gt;"",Scoring!$F$45)+IF(Data!$AO11&lt;&gt;"",Scoring!$F$46)+IF(Data!$AP11&lt;&gt;"",Scoring!$F$47)+IF(Data!$AQ11&lt;&gt;"",Scoring!$F$48)+IF(Data!$AR11&lt;&gt;"",Scoring!$F$49)+IF(Data!$AS11&lt;&gt;"",Scoring!$F$50)+IF(Data!$AT11&lt;&gt;"",Scoring!$F$51)+IF(Data!$AU11&lt;&gt;"",Scoring!$F$52),"")</f>
        <v/>
      </c>
      <c r="BA11" s="183" t="str">
        <f>IF(AZ11&lt;&gt;"",LOOKUP(AZ11,Likelihoods!$A$7:$A$107,Likelihoods!D$7:D$107),"")</f>
        <v/>
      </c>
      <c r="BB11" s="181" t="str">
        <f>IF(AND(COUNTBLANK($B11:$O11)=13,COUNTBLANK($P11:$Q11)=1,COUNTBLANK($R11:$U11)=3,COUNTBLANK($V11:$X11)=2,COUNTBLANK($Y11:$AE11)=6,COUNTBLANK($AF11:$AJ11)=4,COUNTBLANK($AK11:AN11)=3,COUNTBLANK($AO11:$AQ11)=2,COUNTBLANK($AR11:$AS11)=1,COUNTBLANK($AT11:$AU11)=1),IF(Data!$B11&lt;&gt;"",Scoring!$G$7)+IF(Data!$C11&lt;&gt;"",Scoring!$G$8)+IF(Data!$D11&lt;&gt;"",Scoring!$G$9)+IF(Data!$E11&lt;&gt;"",Scoring!$G$10)+IF(Data!$F11&lt;&gt;"",Scoring!$G$11)+IF(Data!$G11&lt;&gt;"",Scoring!$G$12)+IF(Data!$H11&lt;&gt;"",Scoring!$G$13)+IF(Data!$I11&lt;&gt;"",Scoring!$G$14)+IF(Data!$J11&lt;&gt;"",Scoring!$G$15)+IF(Data!$K11&lt;&gt;"",Scoring!$G$16)+IF(Data!$L11&lt;&gt;"",Scoring!$G$17)+IF(Data!$M11&lt;&gt;"",Scoring!$G$18)+IF(Data!$N11&lt;&gt;"",Scoring!$G$19)+IF(Data!$O11&lt;&gt;"",Scoring!$G$20)+IF(Data!$P11&lt;&gt;"",Scoring!$G$21)+IF(Data!$Q11&lt;&gt;"",Scoring!$G$22)+IF(Data!$R11&lt;&gt;"",Scoring!$G$23)+IF(Data!$S11&lt;&gt;"",Scoring!$G$24)+IF(Data!$T11&lt;&gt;"",Scoring!$G$25)+IF(Data!$U11&lt;&gt;"",Scoring!$G$26)+IF(Data!$V11&lt;&gt;"",Scoring!$G$27)+IF(Data!$W11&lt;&gt;"",Scoring!$G$28)+IF(Data!$X11&lt;&gt;"",Scoring!$G$29)+IF(Data!$Y11&lt;&gt;"",Scoring!$G$30)+IF(Data!$Z11&lt;&gt;"",Scoring!$G$31)+IF(Data!$AA11&lt;&gt;"",Scoring!$G$32)+IF(Data!$AB11&lt;&gt;"",Scoring!$G$33)+IF(Data!$AC11&lt;&gt;"",Scoring!$G$34)+IF(Data!$AD11&lt;&gt;"",Scoring!$G$35)+IF(Data!$AE11&lt;&gt;"",Scoring!$G$36)+IF(Data!$AF11&lt;&gt;"",Scoring!$G$37)+IF(Data!$AG11&lt;&gt;"",Scoring!$G$38)+IF(Data!$AH11&lt;&gt;"",Scoring!$G$39)+IF(Data!$AI11&lt;&gt;"",Scoring!$G$40)+IF(Data!$AJ11&lt;&gt;"",Scoring!$G$41)+IF(Data!$AK11&lt;&gt;"",Scoring!$G$42)+IF(Data!$AL11&lt;&gt;"",Scoring!$G$43)+IF(Data!$AM11&lt;&gt;"",Scoring!$G$44)+IF(Data!$AN11&lt;&gt;"",Scoring!$G$45)+IF(Data!$AO11&lt;&gt;"",Scoring!$G$46)+IF(Data!$AP11&lt;&gt;"",Scoring!$G$47)+IF(Data!$AQ11&lt;&gt;"",Scoring!$G$48)+IF(Data!$AR11&lt;&gt;"",Scoring!$G$49)+IF(Data!$AS11&lt;&gt;"",Scoring!$G$50)+IF(Data!$AT11&lt;&gt;"",Scoring!$G$51)+IF(Data!$AU11&lt;&gt;"",Scoring!$G$52),"")</f>
        <v/>
      </c>
      <c r="BC11" s="184" t="str">
        <f>IF(BB11&lt;&gt;"",LOOKUP(BB11,Likelihoods!$A$7:$A$107,Likelihoods!E$7:E$107),"")</f>
        <v/>
      </c>
      <c r="BD11" s="185" t="str">
        <f>IF(AND(COUNTBLANK($B11:$O11)=13,COUNTBLANK($P11:$Q11)=1,COUNTBLANK($R11:$U11)=3,COUNTBLANK($V11:$X11)=2,COUNTBLANK($Y11:$AE11)=6,COUNTBLANK($AF11:$AJ11)=4,COUNTBLANK($AK11:AN11)=3,COUNTBLANK($AO11:$AQ11)=2,COUNTBLANK($AR11:$AS11)=1,COUNTBLANK($AT11:$AU11)=1),IF(Data!$B11&lt;&gt;"",Scoring!$H$7)+IF(Data!$C11&lt;&gt;"",Scoring!$H$8)+IF(Data!$D11&lt;&gt;"",Scoring!$H$9)+IF(Data!$E11&lt;&gt;"",Scoring!$H$10)+IF(Data!$F11&lt;&gt;"",Scoring!$H$11)+IF(Data!$G11&lt;&gt;"",Scoring!$H$12)+IF(Data!$H11&lt;&gt;"",Scoring!$H$13)+IF(Data!$I11&lt;&gt;"",Scoring!$H$14)+IF(Data!$J11&lt;&gt;"",Scoring!$H$15)+IF(Data!$K11&lt;&gt;"",Scoring!$H$16)+IF(Data!$L11&lt;&gt;"",Scoring!$H$17)+IF(Data!$M11&lt;&gt;"",Scoring!$H$18)+IF(Data!$N11&lt;&gt;"",Scoring!$H$19)+IF(Data!$O11&lt;&gt;"",Scoring!$H$20)+IF(Data!$P11&lt;&gt;"",Scoring!$H$21)+IF(Data!$Q11&lt;&gt;"",Scoring!$H$22)+IF(Data!$R11&lt;&gt;"",Scoring!$H$23)+IF(Data!$S11&lt;&gt;"",Scoring!$H$24)+IF(Data!$T11&lt;&gt;"",Scoring!$H$25)+IF(Data!$U11&lt;&gt;"",Scoring!$H$26)+IF(Data!$V11&lt;&gt;"",Scoring!$H$27)+IF(Data!$W11&lt;&gt;"",Scoring!$H$28)+IF(Data!$X11&lt;&gt;"",Scoring!$H$29)+IF(Data!$Y11&lt;&gt;"",Scoring!$H$30)+IF(Data!$Z11&lt;&gt;"",Scoring!$H$31)+IF(Data!$AA11&lt;&gt;"",Scoring!$H$32)+IF(Data!$AB11&lt;&gt;"",Scoring!$H$33)+IF(Data!$AC11&lt;&gt;"",Scoring!$H$34)+IF(Data!$AD11&lt;&gt;"",Scoring!$H$35)+IF(Data!$AE11&lt;&gt;"",Scoring!$H$36)+IF(Data!$AF11&lt;&gt;"",Scoring!$H$37)+IF(Data!$AG11&lt;&gt;"",Scoring!$H$38)+IF(Data!$AH11&lt;&gt;"",Scoring!$H$39)+IF(Data!$AI11&lt;&gt;"",Scoring!$H$40)+IF(Data!$AJ11&lt;&gt;"",Scoring!$H$41)+IF(Data!$AK11&lt;&gt;"",Scoring!$H$42)+IF(Data!$AL11&lt;&gt;"",Scoring!$H$43)+IF(Data!$AM11&lt;&gt;"",Scoring!$H$44)+IF(Data!$AN11&lt;&gt;"",Scoring!$H$45)+IF(Data!$AO11&lt;&gt;"",Scoring!$H$46)+IF(Data!$AP11&lt;&gt;"",Scoring!$H$47)+IF(Data!$AQ11&lt;&gt;"",Scoring!$H$48)+IF(Data!$AR11&lt;&gt;"",Scoring!$H$49)+IF(Data!$AS11&lt;&gt;"",Scoring!$H$50)+IF(Data!$AT11&lt;&gt;"",Scoring!$H$51)+IF(Data!$AU11&lt;&gt;"",Scoring!$H$52),"")</f>
        <v/>
      </c>
      <c r="BE11" s="186" t="str">
        <f>IF(BD11&lt;&gt;"",LOOKUP(BD11,Likelihoods!$A$7:$A$107,Likelihoods!F$7:F$107),"")</f>
        <v/>
      </c>
      <c r="BF11" s="181" t="str">
        <f>IF(AND(COUNTBLANK($B11:$O11)=13,COUNTBLANK($P11:$Q11)=1,COUNTBLANK($R11:$U11)=3,COUNTBLANK($V11:$X11)=2,COUNTBLANK($Y11:$AE11)=6,COUNTBLANK($AF11:$AJ11)=4,COUNTBLANK($AK11:AN11)=3,COUNTBLANK($AO11:$AQ11)=2,COUNTBLANK($AR11:$AS11)=1,COUNTBLANK($AT11:$AU11)=1),IF(Data!$B11&lt;&gt;"",Scoring!$I$7)+IF(Data!$C11&lt;&gt;"",Scoring!$I$8)+IF(Data!$D11&lt;&gt;"",Scoring!$I$9)+IF(Data!$E11&lt;&gt;"",Scoring!$I$10)+IF(Data!$F11&lt;&gt;"",Scoring!$I$11)+IF(Data!$G11&lt;&gt;"",Scoring!$I$12)+IF(Data!$H11&lt;&gt;"",Scoring!$I$13)+IF(Data!$I11&lt;&gt;"",Scoring!$I$14)+IF(Data!$J11&lt;&gt;"",Scoring!$I$15)+IF(Data!$K11&lt;&gt;"",Scoring!$I$16)+IF(Data!$L11&lt;&gt;"",Scoring!$I$17)+IF(Data!$M11&lt;&gt;"",Scoring!$I$18)+IF(Data!$N11&lt;&gt;"",Scoring!$I$19)+IF(Data!$O11&lt;&gt;"",Scoring!$I$20)+IF(Data!$P11&lt;&gt;"",Scoring!$I$21)+IF(Data!$Q11&lt;&gt;"",Scoring!$I$22)+IF(Data!$R11&lt;&gt;"",Scoring!$I$23)+IF(Data!$S11&lt;&gt;"",Scoring!$I$24)+IF(Data!$T11&lt;&gt;"",Scoring!$I$25)+IF(Data!$U11&lt;&gt;"",Scoring!$I$26)+IF(Data!$V11&lt;&gt;"",Scoring!$I$27)+IF(Data!$W11&lt;&gt;"",Scoring!$I$28)+IF(Data!$X11&lt;&gt;"",Scoring!$I$29)+IF(Data!$Y11&lt;&gt;"",Scoring!$I$30)+IF(Data!$Z11&lt;&gt;"",Scoring!$I$31)+IF(Data!$AA11&lt;&gt;"",Scoring!$I$32)+IF(Data!$AB11&lt;&gt;"",Scoring!$I$33)+IF(Data!$AC11&lt;&gt;"",Scoring!$I$34)+IF(Data!$AD11&lt;&gt;"",Scoring!$I$35)+IF(Data!$AE11&lt;&gt;"",Scoring!$I$36)+IF(Data!$AF11&lt;&gt;"",Scoring!$I$37)+IF(Data!$AG11&lt;&gt;"",Scoring!$I$38)+IF(Data!$AH11&lt;&gt;"",Scoring!$I$39)+IF(Data!$AI11&lt;&gt;"",Scoring!$I$40)+IF(Data!$AJ11&lt;&gt;"",Scoring!$I$41)+IF(Data!$AK11&lt;&gt;"",Scoring!$I$42)+IF(Data!$AL11&lt;&gt;"",Scoring!$I$43)+IF(Data!$AM11&lt;&gt;"",Scoring!$I$44)+IF(Data!$AN11&lt;&gt;"",Scoring!$I$45)+IF(Data!$AO11&lt;&gt;"",Scoring!$I$46)+IF(Data!$AP11&lt;&gt;"",Scoring!$I$47)+IF(Data!$AQ11&lt;&gt;"",Scoring!$I$48)+IF(Data!$AR11&lt;&gt;"",Scoring!$I$49)+IF(Data!$AS11&lt;&gt;"",Scoring!$I$50)+IF(Data!$AT11&lt;&gt;"",Scoring!$I$51)+IF(Data!$AU11&lt;&gt;"",Scoring!$I$52),"")</f>
        <v/>
      </c>
      <c r="BG11" s="180" t="str">
        <f>IF(BF11&lt;&gt;"",LOOKUP(BF11,Likelihoods!$A$7:$A$107,Likelihoods!G$7:G$107),"")</f>
        <v/>
      </c>
      <c r="BH11" s="187" t="str">
        <f>IF(AND(COUNTBLANK($B11:$O11)=13,COUNTBLANK($P11:$Q11)=1,COUNTBLANK($R11:$U11)=3,COUNTBLANK($V11:$X11)=2,COUNTBLANK($Y11:$AE11)=6,COUNTBLANK($AF11:$AJ11)=4,COUNTBLANK($AK11:AN11)=3,COUNTBLANK($AO11:$AQ11)=2,COUNTBLANK($AR11:$AS11)=1,COUNTBLANK($AT11:$AU11)=1),IF(Data!$B11&lt;&gt;"",Scoring!$J$7)+IF(Data!$C11&lt;&gt;"",Scoring!$J$8)+IF(Data!$D11&lt;&gt;"",Scoring!$J$9)+IF(Data!$E11&lt;&gt;"",Scoring!$J$10)+IF(Data!$F11&lt;&gt;"",Scoring!$J$11)+IF(Data!$G11&lt;&gt;"",Scoring!$J$12)+IF(Data!$H11&lt;&gt;"",Scoring!$J$13)+IF(Data!$I11&lt;&gt;"",Scoring!$J$14)+IF(Data!$J11&lt;&gt;"",Scoring!$J$15)+IF(Data!$K11&lt;&gt;"",Scoring!$J$16)+IF(Data!$L11&lt;&gt;"",Scoring!$J$17)+IF(Data!$M11&lt;&gt;"",Scoring!$J$18)+IF(Data!$N11&lt;&gt;"",Scoring!$J$19)+IF(Data!$O11&lt;&gt;"",Scoring!$J$20)+IF(Data!$P11&lt;&gt;"",Scoring!$J$21)+IF(Data!$Q11&lt;&gt;"",Scoring!$J$22)+IF(Data!$R11&lt;&gt;"",Scoring!$J$23)+IF(Data!$S11&lt;&gt;"",Scoring!$J$24)+IF(Data!$T11&lt;&gt;"",Scoring!$J$25)+IF(Data!$U11&lt;&gt;"",Scoring!$J$26)+IF(Data!$V11&lt;&gt;"",Scoring!$J$27)+IF(Data!$W11&lt;&gt;"",Scoring!$J$28)+IF(Data!$X11&lt;&gt;"",Scoring!$J$29)+IF(Data!$Y11&lt;&gt;"",Scoring!$J$30)+IF(Data!$Z11&lt;&gt;"",Scoring!$J$31)+IF(Data!$AA11&lt;&gt;"",Scoring!$J$32)+IF(Data!$AB11&lt;&gt;"",Scoring!$J$33)+IF(Data!$AC11&lt;&gt;"",Scoring!$J$34)+IF(Data!$AD11&lt;&gt;"",Scoring!$J$35)+IF(Data!$AE11&lt;&gt;"",Scoring!$J$36)+IF(Data!$AF11&lt;&gt;"",Scoring!$J$37)+IF(Data!$AG11&lt;&gt;"",Scoring!$J$38)+IF(Data!$AH11&lt;&gt;"",Scoring!$J$39)+IF(Data!$AI11&lt;&gt;"",Scoring!$J$40)+IF(Data!$AJ11&lt;&gt;"",Scoring!$J$41)+IF(Data!$AK11&lt;&gt;"",Scoring!$J$42)+IF(Data!$AL11&lt;&gt;"",Scoring!$J$43)+IF(Data!$AM11&lt;&gt;"",Scoring!$J$44)+IF(Data!$AN11&lt;&gt;"",Scoring!$J$45)+IF(Data!$AO11&lt;&gt;"",Scoring!$J$46)+IF(Data!$AP11&lt;&gt;"",Scoring!$J$47)+IF(Data!$AQ11&lt;&gt;"",Scoring!$J$48)+IF(Data!$AR11&lt;&gt;"",Scoring!$J$49)+IF(Data!$AS11&lt;&gt;"",Scoring!$J$50)+IF(Data!$AT11&lt;&gt;"",Scoring!$J$51)+IF(Data!$AU11&lt;&gt;"",Scoring!$J$52),"")</f>
        <v/>
      </c>
      <c r="BI11" s="183" t="str">
        <f>IF(BH11&lt;&gt;"",LOOKUP(BH11,Likelihoods!$A$7:$A$107,Likelihoods!H$7:H$107),"")</f>
        <v/>
      </c>
      <c r="BJ11" s="188" t="str">
        <f>IF(AND(COUNTBLANK($B11:$O11)=13,COUNTBLANK($P11:$Q11)=1,COUNTBLANK($R11:$U11)=3,COUNTBLANK($V11:$X11)=2,COUNTBLANK($Y11:$AE11)=6,COUNTBLANK($AF11:$AJ11)=4,COUNTBLANK($AK11:AN11)=3,COUNTBLANK($AO11:$AQ11)=2,COUNTBLANK($AR11:$AS11)=1,COUNTBLANK($AT11:$AU11)=1),IF(Data!$B11&lt;&gt;"",Scoring!$K$7)+IF(Data!$C11&lt;&gt;"",Scoring!$K$8)+IF(Data!$D11&lt;&gt;"",Scoring!$K$9)+IF(Data!$E11&lt;&gt;"",Scoring!$K$10)+IF(Data!$F11&lt;&gt;"",Scoring!$K$11)+IF(Data!$G11&lt;&gt;"",Scoring!$K$12)+IF(Data!$H11&lt;&gt;"",Scoring!$K$13)+IF(Data!$I11&lt;&gt;"",Scoring!$K$14)+IF(Data!$J11&lt;&gt;"",Scoring!$K$15)+IF(Data!$K11&lt;&gt;"",Scoring!$K$16)+IF(Data!$L11&lt;&gt;"",Scoring!$K$17)+IF(Data!$M11&lt;&gt;"",Scoring!$K$18)+IF(Data!$N11&lt;&gt;"",Scoring!$K$19)+IF(Data!$O11&lt;&gt;"",Scoring!$K$20)+IF(Data!$P11&lt;&gt;"",Scoring!$K$21)+IF(Data!$Q11&lt;&gt;"",Scoring!$K$22)+IF(Data!$R11&lt;&gt;"",Scoring!$K$23)+IF(Data!$S11&lt;&gt;"",Scoring!$K$24)+IF(Data!$T11&lt;&gt;"",Scoring!$K$25)+IF(Data!$U11&lt;&gt;"",Scoring!$K$26)+IF(Data!$V11&lt;&gt;"",Scoring!$K$27)+IF(Data!$W11&lt;&gt;"",Scoring!$K$28)+IF(Data!$X11&lt;&gt;"",Scoring!$K$29)+IF(Data!$Y11&lt;&gt;"",Scoring!$K$30)+IF(Data!$Z11&lt;&gt;"",Scoring!$K$31)+IF(Data!$AA11&lt;&gt;"",Scoring!$K$32)+IF(Data!$AB11&lt;&gt;"",Scoring!$K$33)+IF(Data!$AC11&lt;&gt;"",Scoring!$K$34)+IF(Data!$AD11&lt;&gt;"",Scoring!$K$35)+IF(Data!$AE11&lt;&gt;"",Scoring!$K$36)+IF(Data!$AF11&lt;&gt;"",Scoring!$K$37)+IF(Data!$AG11&lt;&gt;"",Scoring!$K$38)+IF(Data!$AH11&lt;&gt;"",Scoring!$K$39)+IF(Data!$AI11&lt;&gt;"",Scoring!$K$40)+IF(Data!$AJ11&lt;&gt;"",Scoring!$K$41)+IF(Data!$AK11&lt;&gt;"",Scoring!$K$42)+IF(Data!$AL11&lt;&gt;"",Scoring!$K$43)+IF(Data!$AM11&lt;&gt;"",Scoring!$K$44)+IF(Data!$AN11&lt;&gt;"",Scoring!$K$45)+IF(Data!$AO11&lt;&gt;"",Scoring!$K$46)+IF(Data!$AP11&lt;&gt;"",Scoring!$K$47)+IF(Data!$AQ11&lt;&gt;"",Scoring!$K$48)+IF(Data!$AR11&lt;&gt;"",Scoring!$K$49)+IF(Data!$AS11&lt;&gt;"",Scoring!$K$50)+IF(Data!$AT11&lt;&gt;"",Scoring!$K$51)+IF(Data!$AU11&lt;&gt;"",Scoring!$K$52),"")</f>
        <v/>
      </c>
      <c r="BK11" s="184" t="str">
        <f>IF(BJ11&lt;&gt;"",LOOKUP(BJ11,Likelihoods!$A$7:$A$107,Likelihoods!I$7:I$107),"")</f>
        <v/>
      </c>
      <c r="BL11" s="187" t="str">
        <f>IF(AND(COUNTBLANK($B11:$O11)=13,COUNTBLANK($P11:$Q11)=1,COUNTBLANK($R11:$U11)=3,COUNTBLANK($V11:$X11)=2,COUNTBLANK($Y11:$AE11)=6,COUNTBLANK($AF11:$AJ11)=4,COUNTBLANK($AK11:AN11)=3,COUNTBLANK($AO11:$AQ11)=2,COUNTBLANK($AR11:$AS11)=1,COUNTBLANK($AT11:$AU11)=1),IF(Data!$B11&lt;&gt;"",Scoring!$L$7)+IF(Data!$C11&lt;&gt;"",Scoring!$L$8)+IF(Data!$D11&lt;&gt;"",Scoring!$L$9)+IF(Data!$E11&lt;&gt;"",Scoring!$L$10)+IF(Data!$F11&lt;&gt;"",Scoring!$L$11)+IF(Data!$G11&lt;&gt;"",Scoring!$L$12)+IF(Data!$H11&lt;&gt;"",Scoring!$L$13)+IF(Data!$I11&lt;&gt;"",Scoring!$L$14)+IF(Data!$J11&lt;&gt;"",Scoring!$L$15)+IF(Data!$K11&lt;&gt;"",Scoring!$L$16)+IF(Data!$L11&lt;&gt;"",Scoring!$L$17)+IF(Data!$M11&lt;&gt;"",Scoring!$L$18)+IF(Data!$N11&lt;&gt;"",Scoring!$L$19)+IF(Data!$O11&lt;&gt;"",Scoring!$L$20)+IF(Data!$P11&lt;&gt;"",Scoring!$L$21)+IF(Data!$Q11&lt;&gt;"",Scoring!$L$22)+IF(Data!$R11&lt;&gt;"",Scoring!$L$23)+IF(Data!$S11&lt;&gt;"",Scoring!$L$24)+IF(Data!$T11&lt;&gt;"",Scoring!$L$25)+IF(Data!$U11&lt;&gt;"",Scoring!$L$26)+IF(Data!$V11&lt;&gt;"",Scoring!$L$27)+IF(Data!$W11&lt;&gt;"",Scoring!$L$28)+IF(Data!$X11&lt;&gt;"",Scoring!$L$29)+IF(Data!$Y11&lt;&gt;"",Scoring!$L$30)+IF(Data!$Z11&lt;&gt;"",Scoring!$L$31)+IF(Data!$AA11&lt;&gt;"",Scoring!$L$32)+IF(Data!$AB11&lt;&gt;"",Scoring!$L$33)+IF(Data!$AC11&lt;&gt;"",Scoring!$L$34)+IF(Data!$AD11&lt;&gt;"",Scoring!$L$35)+IF(Data!$AE11&lt;&gt;"",Scoring!$L$36)+IF(Data!$AF11&lt;&gt;"",Scoring!$L$37)+IF(Data!$AG11&lt;&gt;"",Scoring!$L$38)+IF(Data!$AH11&lt;&gt;"",Scoring!$L$39)+IF(Data!$AI11&lt;&gt;"",Scoring!$L$40)+IF(Data!$AJ11&lt;&gt;"",Scoring!$L$41)+IF(Data!$AK11&lt;&gt;"",Scoring!$L$42)+IF(Data!$AL11&lt;&gt;"",Scoring!$L$43)+IF(Data!$AM11&lt;&gt;"",Scoring!$L$44)+IF(Data!$AN11&lt;&gt;"",Scoring!$L$45)+IF(Data!$AO11&lt;&gt;"",Scoring!$L$46)+IF(Data!$AP11&lt;&gt;"",Scoring!$L$47)+IF(Data!$AQ11&lt;&gt;"",Scoring!$L$48)+IF(Data!$AR11&lt;&gt;"",Scoring!$L$49)+IF(Data!$AS11&lt;&gt;"",Scoring!$L$50)+IF(Data!$AT11&lt;&gt;"",Scoring!$L$51)+IF(Data!$AU11&lt;&gt;"",Scoring!$L$52),"")</f>
        <v/>
      </c>
      <c r="BM11" s="180" t="str">
        <f>IF(BL11&lt;&gt;"",LOOKUP(BL11,Likelihoods!$A$7:$A$107,Likelihoods!J$7:J$107),"")</f>
        <v/>
      </c>
      <c r="BN11" s="181" t="str">
        <f>IF(AND(COUNTBLANK($B11:$O11)=13,COUNTBLANK($P11:$Q11)=1,COUNTBLANK($R11:$U11)=3,COUNTBLANK($V11:$X11)=2,COUNTBLANK($Y11:$AE11)=6,COUNTBLANK($AF11:$AJ11)=4,COUNTBLANK($AK11:AN11)=3,COUNTBLANK($AO11:$AQ11)=2,COUNTBLANK($AR11:$AS11)=1,COUNTBLANK($AT11:$AU11)=1),IF(Data!$B11&lt;&gt;"",Scoring!$M$7)+IF(Data!$C11&lt;&gt;"",Scoring!$M$8)+IF(Data!$D11&lt;&gt;"",Scoring!$M$9)+IF(Data!$E11&lt;&gt;"",Scoring!$M$10)+IF(Data!$F11&lt;&gt;"",Scoring!$M$11)+IF(Data!$G11&lt;&gt;"",Scoring!$M$12)+IF(Data!$H11&lt;&gt;"",Scoring!$M$13)+IF(Data!$I11&lt;&gt;"",Scoring!$M$14)+IF(Data!$J11&lt;&gt;"",Scoring!$M$15)+IF(Data!$K11&lt;&gt;"",Scoring!$M$16)+IF(Data!$L11&lt;&gt;"",Scoring!$M$17)+IF(Data!$M11&lt;&gt;"",Scoring!$M$18)+IF(Data!$N11&lt;&gt;"",Scoring!$M$19)+IF(Data!$O11&lt;&gt;"",Scoring!$M$20)+IF(Data!$P11&lt;&gt;"",Scoring!$M$21)+IF(Data!$Q11&lt;&gt;"",Scoring!$M$22)+IF(Data!$R11&lt;&gt;"",Scoring!$M$23)+IF(Data!$S11&lt;&gt;"",Scoring!$M$24)+IF(Data!$T11&lt;&gt;"",Scoring!$M$25)+IF(Data!$U11&lt;&gt;"",Scoring!$M$26)+IF(Data!$V11&lt;&gt;"",Scoring!$M$27)+IF(Data!$W11&lt;&gt;"",Scoring!$M$28)+IF(Data!$X11&lt;&gt;"",Scoring!$M$29)+IF(Data!$Y11&lt;&gt;"",Scoring!$M$30)+IF(Data!$Z11&lt;&gt;"",Scoring!$M$31)+IF(Data!$AA11&lt;&gt;"",Scoring!$M$32)+IF(Data!$AB11&lt;&gt;"",Scoring!$M$33)+IF(Data!$AC11&lt;&gt;"",Scoring!$M$34)+IF(Data!$AD11&lt;&gt;"",Scoring!$M$35)+IF(Data!$AE11&lt;&gt;"",Scoring!$M$36)+IF(Data!$AF11&lt;&gt;"",Scoring!$M$37)+IF(Data!$AG11&lt;&gt;"",Scoring!$M$38)+IF(Data!$AH11&lt;&gt;"",Scoring!$M$39)+IF(Data!$AI11&lt;&gt;"",Scoring!$M$40)+IF(Data!$AJ11&lt;&gt;"",Scoring!$M$41)+IF(Data!$AK11&lt;&gt;"",Scoring!$M$42)+IF(Data!$AL11&lt;&gt;"",Scoring!$M$43)+IF(Data!$AM11&lt;&gt;"",Scoring!$M$44)+IF(Data!$AN11&lt;&gt;"",Scoring!$M$45)+IF(Data!$AO11&lt;&gt;"",Scoring!$M$46)+IF(Data!$AP11&lt;&gt;"",Scoring!$M$47)+IF(Data!$AQ11&lt;&gt;"",Scoring!$M$48)+IF(Data!$AR11&lt;&gt;"",Scoring!$M$49)+IF(Data!$AS11&lt;&gt;"",Scoring!$M$50)+IF(Data!$AT11&lt;&gt;"",Scoring!$M$51)+IF(Data!$AU11&lt;&gt;"",Scoring!$M$52),"")</f>
        <v/>
      </c>
      <c r="BO11" s="184" t="str">
        <f>IF(BN11&lt;&gt;"",LOOKUP(BN11,Likelihoods!$A$7:$A$107,Likelihoods!K$7:K$107),"")</f>
        <v/>
      </c>
      <c r="BP11" s="179" t="str">
        <f>IF(AND(COUNTBLANK($B11:$O11)=13,COUNTBLANK($P11:$Q11)=1,COUNTBLANK($R11:$U11)=3,COUNTBLANK($V11:$X11)=2,COUNTBLANK($Y11:$AE11)=6,COUNTBLANK($AF11:$AJ11)=4,COUNTBLANK($AK11:AN11)=3,COUNTBLANK($AO11:$AQ11)=2,COUNTBLANK($AR11:$AS11)=1,COUNTBLANK($AT11:$AU11)=1),IF(Data!$B11&lt;&gt;"",Scoring!$N$7)+IF(Data!$C11&lt;&gt;"",Scoring!$N$8)+IF(Data!$D11&lt;&gt;"",Scoring!$N$9)+IF(Data!$E11&lt;&gt;"",Scoring!$N$10)+IF(Data!$F11&lt;&gt;"",Scoring!$N$11)+IF(Data!$G11&lt;&gt;"",Scoring!$N$12)+IF(Data!$H11&lt;&gt;"",Scoring!$N$13)+IF(Data!$I11&lt;&gt;"",Scoring!$N$14)+IF(Data!$J11&lt;&gt;"",Scoring!$N$15)+IF(Data!$K11&lt;&gt;"",Scoring!$N$16)+IF(Data!$L11&lt;&gt;"",Scoring!$N$17)+IF(Data!$M11&lt;&gt;"",Scoring!$N$18)+IF(Data!$N11&lt;&gt;"",Scoring!$N$19)+IF(Data!$O11&lt;&gt;"",Scoring!$N$20)+IF(Data!$P11&lt;&gt;"",Scoring!$N$21)+IF(Data!$Q11&lt;&gt;"",Scoring!$N$22)+IF(Data!$R11&lt;&gt;"",Scoring!$N$23)+IF(Data!$S11&lt;&gt;"",Scoring!$N$24)+IF(Data!$T11&lt;&gt;"",Scoring!$N$25)+IF(Data!$U11&lt;&gt;"",Scoring!$N$26)+IF(Data!$V11&lt;&gt;"",Scoring!$N$27)+IF(Data!$W11&lt;&gt;"",Scoring!$N$28)+IF(Data!$X11&lt;&gt;"",Scoring!$N$29)+IF(Data!$Y11&lt;&gt;"",Scoring!$N$30)+IF(Data!$Z11&lt;&gt;"",Scoring!$N$31)+IF(Data!$AA11&lt;&gt;"",Scoring!$N$32)+IF(Data!$AB11&lt;&gt;"",Scoring!$N$33)+IF(Data!$AC11&lt;&gt;"",Scoring!$N$34)+IF(Data!$AD11&lt;&gt;"",Scoring!$N$35)+IF(Data!$AE11&lt;&gt;"",Scoring!$N$36)+IF(Data!$AF11&lt;&gt;"",Scoring!$N$37)+IF(Data!$AG11&lt;&gt;"",Scoring!$N$38)+IF(Data!$AH11&lt;&gt;"",Scoring!$N$39)+IF(Data!$AI11&lt;&gt;"",Scoring!$N$40)+IF(Data!$AJ11&lt;&gt;"",Scoring!$N$41)+IF(Data!$AK11&lt;&gt;"",Scoring!$N$42)+IF(Data!$AL11&lt;&gt;"",Scoring!$N$43)+IF(Data!$AM11&lt;&gt;"",Scoring!$N$44)+IF(Data!$AN11&lt;&gt;"",Scoring!$N$45)+IF(Data!$AO11&lt;&gt;"",Scoring!$N$46)+IF(Data!$AP11&lt;&gt;"",Scoring!$N$47)+IF(Data!$AQ11&lt;&gt;"",Scoring!$N$48)+IF(Data!$AR11&lt;&gt;"",Scoring!$N$49)+IF(Data!$AS11&lt;&gt;"",Scoring!$N$50)+IF(Data!$AT11&lt;&gt;"",Scoring!$N$51)+IF(Data!$AU11&lt;&gt;"",Scoring!$N$52),"")</f>
        <v/>
      </c>
      <c r="BQ11" s="189" t="str">
        <f>IF(BP11&lt;&gt;"",LOOKUP(BP11,Likelihoods!$A$7:$A$107,Likelihoods!L$7:L$107),"")</f>
        <v/>
      </c>
      <c r="BR11" s="181" t="str">
        <f>IF(AND(COUNTBLANK($B11:$O11)=13,COUNTBLANK($P11:$Q11)=1,COUNTBLANK($R11:$U11)=3,COUNTBLANK($V11:$X11)=2,COUNTBLANK($Y11:$AE11)=6,COUNTBLANK($AF11:$AJ11)=4,COUNTBLANK($AK11:AN11)=3,COUNTBLANK($AO11:$AQ11)=2,COUNTBLANK($AR11:$AS11)=1,COUNTBLANK($AT11:$AU11)=1),IF(Data!$B11&lt;&gt;"",Scoring!$O$7)+IF(Data!$C11&lt;&gt;"",Scoring!$O$8)+IF(Data!$D11&lt;&gt;"",Scoring!$O$9)+IF(Data!$E11&lt;&gt;"",Scoring!$O$10)+IF(Data!$F11&lt;&gt;"",Scoring!$O$11)+IF(Data!$G11&lt;&gt;"",Scoring!$O$12)+IF(Data!$H11&lt;&gt;"",Scoring!$O$13)+IF(Data!$I11&lt;&gt;"",Scoring!$O$14)+IF(Data!$J11&lt;&gt;"",Scoring!$O$15)+IF(Data!$K11&lt;&gt;"",Scoring!$O$16)+IF(Data!$L11&lt;&gt;"",Scoring!$O$17)+IF(Data!$M11&lt;&gt;"",Scoring!$O$18)+IF(Data!$N11&lt;&gt;"",Scoring!$O$19)+IF(Data!$O11&lt;&gt;"",Scoring!$O$20)+IF(Data!$P11&lt;&gt;"",Scoring!$O$21)+IF(Data!$Q11&lt;&gt;"",Scoring!$O$22)+IF(Data!$R11&lt;&gt;"",Scoring!$O$23)+IF(Data!$S11&lt;&gt;"",Scoring!$O$24)+IF(Data!$T11&lt;&gt;"",Scoring!$O$25)+IF(Data!$U11&lt;&gt;"",Scoring!$O$26)+IF(Data!$V11&lt;&gt;"",Scoring!$O$27)+IF(Data!$W11&lt;&gt;"",Scoring!$O$28)+IF(Data!$X11&lt;&gt;"",Scoring!$O$29)+IF(Data!$Y11&lt;&gt;"",Scoring!$O$30)+IF(Data!$Z11&lt;&gt;"",Scoring!$O$31)+IF(Data!$AA11&lt;&gt;"",Scoring!$O$32)+IF(Data!$AB11&lt;&gt;"",Scoring!$O$33)+IF(Data!$AC11&lt;&gt;"",Scoring!$O$34)+IF(Data!$AD11&lt;&gt;"",Scoring!$O$35)+IF(Data!$AE11&lt;&gt;"",Scoring!$O$36)+IF(Data!$AF11&lt;&gt;"",Scoring!$O$37)+IF(Data!$AG11&lt;&gt;"",Scoring!$O$38)+IF(Data!$AH11&lt;&gt;"",Scoring!$O$39)+IF(Data!$AI11&lt;&gt;"",Scoring!$O$40)+IF(Data!$AJ11&lt;&gt;"",Scoring!$O$41)+IF(Data!$AK11&lt;&gt;"",Scoring!$O$42)+IF(Data!$AL11&lt;&gt;"",Scoring!$O$43)+IF(Data!$AM11&lt;&gt;"",Scoring!$O$44)+IF(Data!$AN11&lt;&gt;"",Scoring!$O$45)+IF(Data!$AO11&lt;&gt;"",Scoring!$O$46)+IF(Data!$AP11&lt;&gt;"",Scoring!$O$47)+IF(Data!$AQ11&lt;&gt;"",Scoring!$O$48)+IF(Data!$AR11&lt;&gt;"",Scoring!$O$49)+IF(Data!$AS11&lt;&gt;"",Scoring!$O$50)+IF(Data!$AT11&lt;&gt;"",Scoring!$O$51)+IF(Data!$AU11&lt;&gt;"",Scoring!$O$52),"")</f>
        <v/>
      </c>
      <c r="BS11" s="184" t="str">
        <f>IF(BR11&lt;&gt;"",LOOKUP(BR11,Likelihoods!$A$7:$A$107,Likelihoods!M$7:M$107),"")</f>
        <v/>
      </c>
      <c r="BT11" s="181" t="str">
        <f>IF(AND(COUNTBLANK($B11:$O11)=13,COUNTBLANK($P11:$Q11)=1,COUNTBLANK($R11:$U11)=3,COUNTBLANK($V11:$X11)=2,COUNTBLANK($Y11:$AE11)=6,COUNTBLANK($AF11:$AJ11)=4,COUNTBLANK($AK11:AN11)=3,COUNTBLANK($AO11:$AQ11)=2,COUNTBLANK($AR11:$AS11)=1,COUNTBLANK($AT11:$AU11)=1),IF(Data!$B11&lt;&gt;"",Scoring!$P$7)+IF(Data!$C11&lt;&gt;"",Scoring!$P$8)+IF(Data!$D11&lt;&gt;"",Scoring!$P$9)+IF(Data!$E11&lt;&gt;"",Scoring!$P$10)+IF(Data!$F11&lt;&gt;"",Scoring!$P$11)+IF(Data!$G11&lt;&gt;"",Scoring!$P$12)+IF(Data!$H11&lt;&gt;"",Scoring!$P$13)+IF(Data!$I11&lt;&gt;"",Scoring!$P$14)+IF(Data!$J11&lt;&gt;"",Scoring!$P$15)+IF(Data!$K11&lt;&gt;"",Scoring!$P$16)+IF(Data!$L11&lt;&gt;"",Scoring!$P$17)+IF(Data!$M11&lt;&gt;"",Scoring!$P$18)+IF(Data!$N11&lt;&gt;"",Scoring!$P$19)+IF(Data!$O11&lt;&gt;"",Scoring!$P$20)+IF(Data!$P11&lt;&gt;"",Scoring!$P$21)+IF(Data!$Q11&lt;&gt;"",Scoring!$P$22)+IF(Data!$R11&lt;&gt;"",Scoring!$P$23)+IF(Data!$S11&lt;&gt;"",Scoring!$P$24)+IF(Data!$T11&lt;&gt;"",Scoring!$P$25)+IF(Data!$U11&lt;&gt;"",Scoring!$P$26)+IF(Data!$V11&lt;&gt;"",Scoring!$P$27)+IF(Data!$W11&lt;&gt;"",Scoring!$P$28)+IF(Data!$X11&lt;&gt;"",Scoring!$P$29)+IF(Data!$Y11&lt;&gt;"",Scoring!$P$30)+IF(Data!$Z11&lt;&gt;"",Scoring!$P$31)+IF(Data!$AA11&lt;&gt;"",Scoring!$P$32)+IF(Data!$AB11&lt;&gt;"",Scoring!$P$33)+IF(Data!$AC11&lt;&gt;"",Scoring!$P$34)+IF(Data!$AD11&lt;&gt;"",Scoring!$P$35)+IF(Data!$AE11&lt;&gt;"",Scoring!$P$36)+IF(Data!$AF11&lt;&gt;"",Scoring!$P$37)+IF(Data!$AG11&lt;&gt;"",Scoring!$P$38)+IF(Data!$AH11&lt;&gt;"",Scoring!$P$39)+IF(Data!$AI11&lt;&gt;"",Scoring!$P$40)+IF(Data!$AJ11&lt;&gt;"",Scoring!$P$41)+IF(Data!$AK11&lt;&gt;"",Scoring!$P$42)+IF(Data!$AL11&lt;&gt;"",Scoring!$P$43)+IF(Data!$AM11&lt;&gt;"",Scoring!$P$44)+IF(Data!$AN11&lt;&gt;"",Scoring!$P$45)+IF(Data!$AO11&lt;&gt;"",Scoring!$P$46)+IF(Data!$AP11&lt;&gt;"",Scoring!$P$47)+IF(Data!$AQ11&lt;&gt;"",Scoring!$P$48)+IF(Data!$AR11&lt;&gt;"",Scoring!$P$49)+IF(Data!$AS11&lt;&gt;"",Scoring!$P$50)+IF(Data!$AT11&lt;&gt;"",Scoring!$P$51)+IF(Data!$AU11&lt;&gt;"",Scoring!$P$52),"")</f>
        <v/>
      </c>
      <c r="BU11" s="180" t="str">
        <f>IF(BT11&lt;&gt;"",LOOKUP(BT11,Likelihoods!$A$7:$A$107,Likelihoods!N$7:N$107),"")</f>
        <v/>
      </c>
      <c r="BV11" s="181" t="str">
        <f>IF(AND(COUNTBLANK($B11:$O11)=13,COUNTBLANK($P11:$Q11)=1,COUNTBLANK($R11:$U11)=3,COUNTBLANK($V11:$X11)=2,COUNTBLANK($Y11:$AE11)=6,COUNTBLANK($AF11:$AJ11)=4,COUNTBLANK($AK11:AN11)=3,COUNTBLANK($AO11:$AQ11)=2,COUNTBLANK($AR11:$AS11)=1,COUNTBLANK($AT11:$AU11)=1),IF(Data!$B11&lt;&gt;"",Scoring!$Q$7)+IF(Data!$C11&lt;&gt;"",Scoring!$Q$8)+IF(Data!$D11&lt;&gt;"",Scoring!$Q$9)+IF(Data!$E11&lt;&gt;"",Scoring!$Q$10)+IF(Data!$F11&lt;&gt;"",Scoring!$Q$11)+IF(Data!$G11&lt;&gt;"",Scoring!$Q$12)+IF(Data!$H11&lt;&gt;"",Scoring!$Q$13)+IF(Data!$I11&lt;&gt;"",Scoring!$Q$14)+IF(Data!$J11&lt;&gt;"",Scoring!$Q$15)+IF(Data!$K11&lt;&gt;"",Scoring!$Q$16)+IF(Data!$L11&lt;&gt;"",Scoring!$Q$17)+IF(Data!$M11&lt;&gt;"",Scoring!$Q$18)+IF(Data!$N11&lt;&gt;"",Scoring!$Q$19)+IF(Data!$O11&lt;&gt;"",Scoring!$Q$20)+IF(Data!$P11&lt;&gt;"",Scoring!$Q$21)+IF(Data!$Q11&lt;&gt;"",Scoring!$Q$22)+IF(Data!$R11&lt;&gt;"",Scoring!$Q$23)+IF(Data!$S11&lt;&gt;"",Scoring!$Q$24)+IF(Data!$T11&lt;&gt;"",Scoring!$Q$25)+IF(Data!$U11&lt;&gt;"",Scoring!$Q$26)+IF(Data!$V11&lt;&gt;"",Scoring!$Q$27)+IF(Data!$W11&lt;&gt;"",Scoring!$Q$28)+IF(Data!$X11&lt;&gt;"",Scoring!$Q$29)+IF(Data!$Y11&lt;&gt;"",Scoring!$Q$30)+IF(Data!$Z11&lt;&gt;"",Scoring!$Q$31)+IF(Data!$AA11&lt;&gt;"",Scoring!$Q$32)+IF(Data!$AB11&lt;&gt;"",Scoring!$Q$33)+IF(Data!$AC11&lt;&gt;"",Scoring!$Q$34)+IF(Data!$AD11&lt;&gt;"",Scoring!$Q$35)+IF(Data!$AE11&lt;&gt;"",Scoring!$Q$36)+IF(Data!$AF11&lt;&gt;"",Scoring!$Q$37)+IF(Data!$AG11&lt;&gt;"",Scoring!$Q$38)+IF(Data!$AH11&lt;&gt;"",Scoring!$Q$39)+IF(Data!$AI11&lt;&gt;"",Scoring!$Q$40)+IF(Data!$AJ11&lt;&gt;"",Scoring!$Q$41)+IF(Data!$AK11&lt;&gt;"",Scoring!$Q$42)+IF(Data!$AL11&lt;&gt;"",Scoring!$Q$43)+IF(Data!$AM11&lt;&gt;"",Scoring!$Q$44)+IF(Data!$AN11&lt;&gt;"",Scoring!$Q$45)+IF(Data!$AO11&lt;&gt;"",Scoring!$Q$46)+IF(Data!$AP11&lt;&gt;"",Scoring!$Q$47)+IF(Data!$AQ11&lt;&gt;"",Scoring!$Q$48)+IF(Data!$AR11&lt;&gt;"",Scoring!$Q$49)+IF(Data!$AS11&lt;&gt;"",Scoring!$Q$50)+IF(Data!$AT11&lt;&gt;"",Scoring!$Q$51)+IF(Data!$AU11&lt;&gt;"",Scoring!$Q$52),"")</f>
        <v/>
      </c>
      <c r="BW11" s="183" t="str">
        <f>IF(BV11&lt;&gt;"",LOOKUP(BV11,Likelihoods!$A$7:$A$107,Likelihoods!O$7:O$107),"")</f>
        <v/>
      </c>
      <c r="BX11" s="9"/>
      <c r="BY11" s="9"/>
      <c r="BZ11" s="9"/>
      <c r="CA11" s="9"/>
      <c r="CB11" s="9"/>
      <c r="CC11" s="9"/>
      <c r="CD11" s="9"/>
      <c r="CE11" s="9"/>
      <c r="CF11" s="9"/>
      <c r="CG11" s="9"/>
      <c r="CH11" s="9"/>
      <c r="CI11" s="9"/>
      <c r="CJ11" s="9"/>
      <c r="CK11" s="9"/>
    </row>
    <row r="12" spans="1:89" ht="14.25">
      <c r="A12" s="59"/>
      <c r="B12" s="76"/>
      <c r="C12" s="79"/>
      <c r="D12" s="77"/>
      <c r="E12" s="77"/>
      <c r="F12" s="77"/>
      <c r="G12" s="77"/>
      <c r="H12" s="77"/>
      <c r="I12" s="77"/>
      <c r="J12" s="77"/>
      <c r="K12" s="77"/>
      <c r="L12" s="77"/>
      <c r="M12" s="77"/>
      <c r="N12" s="77"/>
      <c r="O12" s="77"/>
      <c r="P12" s="76"/>
      <c r="Q12" s="78"/>
      <c r="R12" s="77"/>
      <c r="S12" s="77"/>
      <c r="T12" s="77"/>
      <c r="U12" s="77"/>
      <c r="V12" s="76"/>
      <c r="W12" s="77"/>
      <c r="X12" s="78"/>
      <c r="Y12" s="77"/>
      <c r="Z12" s="77"/>
      <c r="AA12" s="77"/>
      <c r="AB12" s="77"/>
      <c r="AC12" s="77"/>
      <c r="AD12" s="77"/>
      <c r="AE12" s="77"/>
      <c r="AF12" s="76"/>
      <c r="AG12" s="77"/>
      <c r="AH12" s="77"/>
      <c r="AI12" s="77"/>
      <c r="AJ12" s="78"/>
      <c r="AK12" s="77"/>
      <c r="AL12" s="77"/>
      <c r="AM12" s="77"/>
      <c r="AN12" s="77"/>
      <c r="AO12" s="76"/>
      <c r="AP12" s="77"/>
      <c r="AQ12" s="78"/>
      <c r="AR12" s="76"/>
      <c r="AS12" s="78"/>
      <c r="AT12" s="77"/>
      <c r="AU12" s="77"/>
      <c r="AV12" s="179" t="str">
        <f>IF(AND(COUNTBLANK($B12:$O12)=13,COUNTBLANK($P12:$Q12)=1,COUNTBLANK($R12:$U12)=3,COUNTBLANK($V12:$X12)=2,COUNTBLANK($Y12:$AE12)=6,COUNTBLANK($AF12:$AJ12)=4,COUNTBLANK($AK12:AN12)=3,COUNTBLANK($AO12:$AQ12)=2,COUNTBLANK($AR12:$AS12)=1,COUNTBLANK($AT12:$AU12)=1),IF(Data!$B12&lt;&gt;"",Scoring!$D$7)+IF(Data!$C12&lt;&gt;"",Scoring!$D$8)+IF(Data!$D12&lt;&gt;"",Scoring!$D$9)+IF(Data!$E12&lt;&gt;"",Scoring!$D$10)+IF(Data!$F12&lt;&gt;"",Scoring!$D$11)+IF(Data!$G12&lt;&gt;"",Scoring!$D$12)+IF(Data!$H12&lt;&gt;"",Scoring!$D$13)+IF(Data!$I12&lt;&gt;"",Scoring!$D$14)+IF(Data!$J12&lt;&gt;"",Scoring!$D$15)+IF(Data!$K12&lt;&gt;"",Scoring!$D$16)+IF(Data!$L12&lt;&gt;"",Scoring!$D$17)+IF(Data!$M12&lt;&gt;"",Scoring!$D$18)+IF(Data!$N12&lt;&gt;"",Scoring!$D$19)+IF(Data!$O12&lt;&gt;"",Scoring!$D$20)+IF(Data!$P12&lt;&gt;"",Scoring!$D$21)+IF(Data!$Q12&lt;&gt;"",Scoring!$D$22)+IF(Data!$R12&lt;&gt;"",Scoring!$D$23)+IF(Data!$S12&lt;&gt;"",Scoring!$D$24)+IF(Data!$T12&lt;&gt;"",Scoring!$D$25)+IF(Data!$U12&lt;&gt;"",Scoring!$D$26)+IF(Data!$V12&lt;&gt;"",Scoring!$D$27)+IF(Data!$W12&lt;&gt;"",Scoring!$D$28)+IF(Data!$X12&lt;&gt;"",Scoring!$D$29)+IF(Data!$Y12&lt;&gt;"",Scoring!$D$30)+IF(Data!$Z12&lt;&gt;"",Scoring!$D$31)+IF(Data!$AA12&lt;&gt;"",Scoring!$D$32)+IF(Data!$AB12&lt;&gt;"",Scoring!$D$33)+IF(Data!$AC12&lt;&gt;"",Scoring!$D$34)+IF(Data!$AD12&lt;&gt;"",Scoring!$D$35)+IF(Data!$AE12&lt;&gt;"",Scoring!$D$36)+IF(Data!$AF12&lt;&gt;"",Scoring!$D$37)+IF(Data!$AG12&lt;&gt;"",Scoring!$D$38)+IF(Data!$AH12&lt;&gt;"",Scoring!$D$39)+IF(Data!$AI12&lt;&gt;"",Scoring!$D$40)+IF(Data!$AJ12&lt;&gt;"",Scoring!$D$41)+IF(Data!$AK12&lt;&gt;"",Scoring!$D$42)+IF(Data!$AL12&lt;&gt;"",Scoring!$D$43)+IF(Data!$AM12&lt;&gt;"",Scoring!$D$44)+IF(Data!$AN12&lt;&gt;"",Scoring!$D$45)+IF(Data!$AO12&lt;&gt;"",Scoring!$D$46)+IF(Data!$AP12&lt;&gt;"",Scoring!$D$47)+IF(Data!$AQ12&lt;&gt;"",Scoring!$D$48)+IF(Data!$AR12&lt;&gt;"",Scoring!$D$49)+IF(Data!$AS12&lt;&gt;"",Scoring!$D$50)+IF(Data!$AT12&lt;&gt;"",Scoring!$D$51)+IF(Data!$AU12&lt;&gt;"",Scoring!$D$52),"")</f>
        <v/>
      </c>
      <c r="AW12" s="180" t="str">
        <f>IF(AV12&lt;&gt;"",LOOKUP(AV12,Likelihoods!$A$7:$A$107,Likelihoods!B$7:B$107),"")</f>
        <v/>
      </c>
      <c r="AX12" s="181" t="str">
        <f>IF(AND(COUNTBLANK($B12:$O12)=13,COUNTBLANK($P12:$Q12)=1,COUNTBLANK($R12:$U12)=3,COUNTBLANK($V12:$X12)=2,COUNTBLANK($Y12:$AE12)=6,COUNTBLANK($AF12:$AJ12)=4,COUNTBLANK($AK12:AN12)=3,COUNTBLANK($AO12:$AQ12)=2,COUNTBLANK($AR12:$AS12)=1,COUNTBLANK($AT12:$AU12)=1),IF(Data!$B12&lt;&gt;"",Scoring!$E$7)+IF(Data!$C12&lt;&gt;"",Scoring!$E$8)+IF(Data!$D12&lt;&gt;"",Scoring!$E$9)+IF(Data!$E12&lt;&gt;"",Scoring!$E$10)+IF(Data!$F12&lt;&gt;"",Scoring!$E$11)+IF(Data!$G12&lt;&gt;"",Scoring!$E$12)+IF(Data!$H12&lt;&gt;"",Scoring!$E$13)+IF(Data!$I12&lt;&gt;"",Scoring!$E$14)+IF(Data!$J12&lt;&gt;"",Scoring!$E$15)+IF(Data!$K12&lt;&gt;"",Scoring!$E$16)+IF(Data!$L12&lt;&gt;"",Scoring!$E$17)+IF(Data!$M12&lt;&gt;"",Scoring!$E$18)+IF(Data!$N12&lt;&gt;"",Scoring!$E$19)+IF(Data!$O12&lt;&gt;"",Scoring!$E$20)+IF(Data!$P12&lt;&gt;"",Scoring!$E$21)+IF(Data!$Q12&lt;&gt;"",Scoring!$E$22)+IF(Data!$R12&lt;&gt;"",Scoring!$E$23)+IF(Data!$S12&lt;&gt;"",Scoring!$E$24)+IF(Data!$T12&lt;&gt;"",Scoring!$E$25)+IF(Data!$U12&lt;&gt;"",Scoring!$E$26)+IF(Data!$V12&lt;&gt;"",Scoring!$E$27)+IF(Data!$W12&lt;&gt;"",Scoring!$E$28)+IF(Data!$X12&lt;&gt;"",Scoring!$E$29)+IF(Data!$Y12&lt;&gt;"",Scoring!$E$30)+IF(Data!$Z12&lt;&gt;"",Scoring!$E$31)+IF(Data!$AA12&lt;&gt;"",Scoring!$E$32)+IF(Data!$AB12&lt;&gt;"",Scoring!$E$33)+IF(Data!$AC12&lt;&gt;"",Scoring!$E$34)+IF(Data!$AD12&lt;&gt;"",Scoring!$E$35)+IF(Data!$AE12&lt;&gt;"",Scoring!$E$36)+IF(Data!$AF12&lt;&gt;"",Scoring!$E$37)+IF(Data!$AG12&lt;&gt;"",Scoring!$E$38)+IF(Data!$AH12&lt;&gt;"",Scoring!$E$39)+IF(Data!$AI12&lt;&gt;"",Scoring!$E$40)+IF(Data!$AJ12&lt;&gt;"",Scoring!$E$41)+IF(Data!$AK12&lt;&gt;"",Scoring!$E$42)+IF(Data!$AL12&lt;&gt;"",Scoring!$E$43)+IF(Data!$AM12&lt;&gt;"",Scoring!$E$44)+IF(Data!$AN12&lt;&gt;"",Scoring!$E$45)+IF(Data!$AO12&lt;&gt;"",Scoring!$E$46)+IF(Data!$AP12&lt;&gt;"",Scoring!$E$47)+IF(Data!$AQ12&lt;&gt;"",Scoring!$E$48)+IF(Data!$AR12&lt;&gt;"",Scoring!$E$49)+IF(Data!$AS12&lt;&gt;"",Scoring!$E$50)+IF(Data!$AT12&lt;&gt;"",Scoring!$E$51)+IF(Data!$AU12&lt;&gt;"",Scoring!$E$52),"")</f>
        <v/>
      </c>
      <c r="AY12" s="180" t="str">
        <f>IF(AX12&lt;&gt;"",LOOKUP(AX12,Likelihoods!$A$7:$A$107,Likelihoods!C$7:C$107),"")</f>
        <v/>
      </c>
      <c r="AZ12" s="182" t="str">
        <f>IF(AND(COUNTBLANK($B12:$O12)=13,COUNTBLANK($P12:$Q12)=1,COUNTBLANK($R12:$U12)=3,COUNTBLANK($V12:$X12)=2,COUNTBLANK($Y12:$AE12)=6,COUNTBLANK($AF12:$AJ12)=4,COUNTBLANK($AK12:AN12)=3,COUNTBLANK($AO12:$AQ12)=2,COUNTBLANK($AR12:$AS12)=1,COUNTBLANK($AT12:$AU12)=1),IF(Data!$B12&lt;&gt;"",Scoring!$F$7)+IF(Data!$C12&lt;&gt;"",Scoring!$F$8)+IF(Data!$D12&lt;&gt;"",Scoring!$F$9)+IF(Data!$E12&lt;&gt;"",Scoring!$F$10)+IF(Data!$F12&lt;&gt;"",Scoring!$F$11)+IF(Data!$G12&lt;&gt;"",Scoring!$F$12)+IF(Data!$H12&lt;&gt;"",Scoring!$F$13)+IF(Data!$I12&lt;&gt;"",Scoring!$F$14)+IF(Data!$J12&lt;&gt;"",Scoring!$F$15)+IF(Data!$K12&lt;&gt;"",Scoring!$F$16)+IF(Data!$L12&lt;&gt;"",Scoring!$F$17)+IF(Data!$M12&lt;&gt;"",Scoring!$F$18)+IF(Data!$N12&lt;&gt;"",Scoring!$F$19)+IF(Data!$O12&lt;&gt;"",Scoring!$F$20)+IF(Data!$P12&lt;&gt;"",Scoring!$F$21)+IF(Data!$Q12&lt;&gt;"",Scoring!$F$22)+IF(Data!$R12&lt;&gt;"",Scoring!$F$23)+IF(Data!$S12&lt;&gt;"",Scoring!$F$24)+IF(Data!$T12&lt;&gt;"",Scoring!$F$25)+IF(Data!$U12&lt;&gt;"",Scoring!$F$26)+IF(Data!$V12&lt;&gt;"",Scoring!$F$27)+IF(Data!$W12&lt;&gt;"",Scoring!$F$28)+IF(Data!$X12&lt;&gt;"",Scoring!$F$29)+IF(Data!$Y12&lt;&gt;"",Scoring!$F$30)+IF(Data!$Z12&lt;&gt;"",Scoring!$F$31)+IF(Data!$AA12&lt;&gt;"",Scoring!$F$32)+IF(Data!$AB12&lt;&gt;"",Scoring!$F$33)+IF(Data!$AC12&lt;&gt;"",Scoring!$F$34)+IF(Data!$AD12&lt;&gt;"",Scoring!$F$35)+IF(Data!$AE12&lt;&gt;"",Scoring!$F$36)+IF(Data!$AF12&lt;&gt;"",Scoring!$F$37)+IF(Data!$AG12&lt;&gt;"",Scoring!$F$38)+IF(Data!$AH12&lt;&gt;"",Scoring!$F$39)+IF(Data!$AI12&lt;&gt;"",Scoring!$F$40)+IF(Data!$AJ12&lt;&gt;"",Scoring!$F$41)+IF(Data!$AK12&lt;&gt;"",Scoring!$F$42)+IF(Data!$AL12&lt;&gt;"",Scoring!$F$43)+IF(Data!$AM12&lt;&gt;"",Scoring!$F$44)+IF(Data!$AN12&lt;&gt;"",Scoring!$F$45)+IF(Data!$AO12&lt;&gt;"",Scoring!$F$46)+IF(Data!$AP12&lt;&gt;"",Scoring!$F$47)+IF(Data!$AQ12&lt;&gt;"",Scoring!$F$48)+IF(Data!$AR12&lt;&gt;"",Scoring!$F$49)+IF(Data!$AS12&lt;&gt;"",Scoring!$F$50)+IF(Data!$AT12&lt;&gt;"",Scoring!$F$51)+IF(Data!$AU12&lt;&gt;"",Scoring!$F$52),"")</f>
        <v/>
      </c>
      <c r="BA12" s="183" t="str">
        <f>IF(AZ12&lt;&gt;"",LOOKUP(AZ12,Likelihoods!$A$7:$A$107,Likelihoods!D$7:D$107),"")</f>
        <v/>
      </c>
      <c r="BB12" s="181" t="str">
        <f>IF(AND(COUNTBLANK($B12:$O12)=13,COUNTBLANK($P12:$Q12)=1,COUNTBLANK($R12:$U12)=3,COUNTBLANK($V12:$X12)=2,COUNTBLANK($Y12:$AE12)=6,COUNTBLANK($AF12:$AJ12)=4,COUNTBLANK($AK12:AN12)=3,COUNTBLANK($AO12:$AQ12)=2,COUNTBLANK($AR12:$AS12)=1,COUNTBLANK($AT12:$AU12)=1),IF(Data!$B12&lt;&gt;"",Scoring!$G$7)+IF(Data!$C12&lt;&gt;"",Scoring!$G$8)+IF(Data!$D12&lt;&gt;"",Scoring!$G$9)+IF(Data!$E12&lt;&gt;"",Scoring!$G$10)+IF(Data!$F12&lt;&gt;"",Scoring!$G$11)+IF(Data!$G12&lt;&gt;"",Scoring!$G$12)+IF(Data!$H12&lt;&gt;"",Scoring!$G$13)+IF(Data!$I12&lt;&gt;"",Scoring!$G$14)+IF(Data!$J12&lt;&gt;"",Scoring!$G$15)+IF(Data!$K12&lt;&gt;"",Scoring!$G$16)+IF(Data!$L12&lt;&gt;"",Scoring!$G$17)+IF(Data!$M12&lt;&gt;"",Scoring!$G$18)+IF(Data!$N12&lt;&gt;"",Scoring!$G$19)+IF(Data!$O12&lt;&gt;"",Scoring!$G$20)+IF(Data!$P12&lt;&gt;"",Scoring!$G$21)+IF(Data!$Q12&lt;&gt;"",Scoring!$G$22)+IF(Data!$R12&lt;&gt;"",Scoring!$G$23)+IF(Data!$S12&lt;&gt;"",Scoring!$G$24)+IF(Data!$T12&lt;&gt;"",Scoring!$G$25)+IF(Data!$U12&lt;&gt;"",Scoring!$G$26)+IF(Data!$V12&lt;&gt;"",Scoring!$G$27)+IF(Data!$W12&lt;&gt;"",Scoring!$G$28)+IF(Data!$X12&lt;&gt;"",Scoring!$G$29)+IF(Data!$Y12&lt;&gt;"",Scoring!$G$30)+IF(Data!$Z12&lt;&gt;"",Scoring!$G$31)+IF(Data!$AA12&lt;&gt;"",Scoring!$G$32)+IF(Data!$AB12&lt;&gt;"",Scoring!$G$33)+IF(Data!$AC12&lt;&gt;"",Scoring!$G$34)+IF(Data!$AD12&lt;&gt;"",Scoring!$G$35)+IF(Data!$AE12&lt;&gt;"",Scoring!$G$36)+IF(Data!$AF12&lt;&gt;"",Scoring!$G$37)+IF(Data!$AG12&lt;&gt;"",Scoring!$G$38)+IF(Data!$AH12&lt;&gt;"",Scoring!$G$39)+IF(Data!$AI12&lt;&gt;"",Scoring!$G$40)+IF(Data!$AJ12&lt;&gt;"",Scoring!$G$41)+IF(Data!$AK12&lt;&gt;"",Scoring!$G$42)+IF(Data!$AL12&lt;&gt;"",Scoring!$G$43)+IF(Data!$AM12&lt;&gt;"",Scoring!$G$44)+IF(Data!$AN12&lt;&gt;"",Scoring!$G$45)+IF(Data!$AO12&lt;&gt;"",Scoring!$G$46)+IF(Data!$AP12&lt;&gt;"",Scoring!$G$47)+IF(Data!$AQ12&lt;&gt;"",Scoring!$G$48)+IF(Data!$AR12&lt;&gt;"",Scoring!$G$49)+IF(Data!$AS12&lt;&gt;"",Scoring!$G$50)+IF(Data!$AT12&lt;&gt;"",Scoring!$G$51)+IF(Data!$AU12&lt;&gt;"",Scoring!$G$52),"")</f>
        <v/>
      </c>
      <c r="BC12" s="184" t="str">
        <f>IF(BB12&lt;&gt;"",LOOKUP(BB12,Likelihoods!$A$7:$A$107,Likelihoods!E$7:E$107),"")</f>
        <v/>
      </c>
      <c r="BD12" s="185" t="str">
        <f>IF(AND(COUNTBLANK($B12:$O12)=13,COUNTBLANK($P12:$Q12)=1,COUNTBLANK($R12:$U12)=3,COUNTBLANK($V12:$X12)=2,COUNTBLANK($Y12:$AE12)=6,COUNTBLANK($AF12:$AJ12)=4,COUNTBLANK($AK12:AN12)=3,COUNTBLANK($AO12:$AQ12)=2,COUNTBLANK($AR12:$AS12)=1,COUNTBLANK($AT12:$AU12)=1),IF(Data!$B12&lt;&gt;"",Scoring!$H$7)+IF(Data!$C12&lt;&gt;"",Scoring!$H$8)+IF(Data!$D12&lt;&gt;"",Scoring!$H$9)+IF(Data!$E12&lt;&gt;"",Scoring!$H$10)+IF(Data!$F12&lt;&gt;"",Scoring!$H$11)+IF(Data!$G12&lt;&gt;"",Scoring!$H$12)+IF(Data!$H12&lt;&gt;"",Scoring!$H$13)+IF(Data!$I12&lt;&gt;"",Scoring!$H$14)+IF(Data!$J12&lt;&gt;"",Scoring!$H$15)+IF(Data!$K12&lt;&gt;"",Scoring!$H$16)+IF(Data!$L12&lt;&gt;"",Scoring!$H$17)+IF(Data!$M12&lt;&gt;"",Scoring!$H$18)+IF(Data!$N12&lt;&gt;"",Scoring!$H$19)+IF(Data!$O12&lt;&gt;"",Scoring!$H$20)+IF(Data!$P12&lt;&gt;"",Scoring!$H$21)+IF(Data!$Q12&lt;&gt;"",Scoring!$H$22)+IF(Data!$R12&lt;&gt;"",Scoring!$H$23)+IF(Data!$S12&lt;&gt;"",Scoring!$H$24)+IF(Data!$T12&lt;&gt;"",Scoring!$H$25)+IF(Data!$U12&lt;&gt;"",Scoring!$H$26)+IF(Data!$V12&lt;&gt;"",Scoring!$H$27)+IF(Data!$W12&lt;&gt;"",Scoring!$H$28)+IF(Data!$X12&lt;&gt;"",Scoring!$H$29)+IF(Data!$Y12&lt;&gt;"",Scoring!$H$30)+IF(Data!$Z12&lt;&gt;"",Scoring!$H$31)+IF(Data!$AA12&lt;&gt;"",Scoring!$H$32)+IF(Data!$AB12&lt;&gt;"",Scoring!$H$33)+IF(Data!$AC12&lt;&gt;"",Scoring!$H$34)+IF(Data!$AD12&lt;&gt;"",Scoring!$H$35)+IF(Data!$AE12&lt;&gt;"",Scoring!$H$36)+IF(Data!$AF12&lt;&gt;"",Scoring!$H$37)+IF(Data!$AG12&lt;&gt;"",Scoring!$H$38)+IF(Data!$AH12&lt;&gt;"",Scoring!$H$39)+IF(Data!$AI12&lt;&gt;"",Scoring!$H$40)+IF(Data!$AJ12&lt;&gt;"",Scoring!$H$41)+IF(Data!$AK12&lt;&gt;"",Scoring!$H$42)+IF(Data!$AL12&lt;&gt;"",Scoring!$H$43)+IF(Data!$AM12&lt;&gt;"",Scoring!$H$44)+IF(Data!$AN12&lt;&gt;"",Scoring!$H$45)+IF(Data!$AO12&lt;&gt;"",Scoring!$H$46)+IF(Data!$AP12&lt;&gt;"",Scoring!$H$47)+IF(Data!$AQ12&lt;&gt;"",Scoring!$H$48)+IF(Data!$AR12&lt;&gt;"",Scoring!$H$49)+IF(Data!$AS12&lt;&gt;"",Scoring!$H$50)+IF(Data!$AT12&lt;&gt;"",Scoring!$H$51)+IF(Data!$AU12&lt;&gt;"",Scoring!$H$52),"")</f>
        <v/>
      </c>
      <c r="BE12" s="186" t="str">
        <f>IF(BD12&lt;&gt;"",LOOKUP(BD12,Likelihoods!$A$7:$A$107,Likelihoods!F$7:F$107),"")</f>
        <v/>
      </c>
      <c r="BF12" s="181" t="str">
        <f>IF(AND(COUNTBLANK($B12:$O12)=13,COUNTBLANK($P12:$Q12)=1,COUNTBLANK($R12:$U12)=3,COUNTBLANK($V12:$X12)=2,COUNTBLANK($Y12:$AE12)=6,COUNTBLANK($AF12:$AJ12)=4,COUNTBLANK($AK12:AN12)=3,COUNTBLANK($AO12:$AQ12)=2,COUNTBLANK($AR12:$AS12)=1,COUNTBLANK($AT12:$AU12)=1),IF(Data!$B12&lt;&gt;"",Scoring!$I$7)+IF(Data!$C12&lt;&gt;"",Scoring!$I$8)+IF(Data!$D12&lt;&gt;"",Scoring!$I$9)+IF(Data!$E12&lt;&gt;"",Scoring!$I$10)+IF(Data!$F12&lt;&gt;"",Scoring!$I$11)+IF(Data!$G12&lt;&gt;"",Scoring!$I$12)+IF(Data!$H12&lt;&gt;"",Scoring!$I$13)+IF(Data!$I12&lt;&gt;"",Scoring!$I$14)+IF(Data!$J12&lt;&gt;"",Scoring!$I$15)+IF(Data!$K12&lt;&gt;"",Scoring!$I$16)+IF(Data!$L12&lt;&gt;"",Scoring!$I$17)+IF(Data!$M12&lt;&gt;"",Scoring!$I$18)+IF(Data!$N12&lt;&gt;"",Scoring!$I$19)+IF(Data!$O12&lt;&gt;"",Scoring!$I$20)+IF(Data!$P12&lt;&gt;"",Scoring!$I$21)+IF(Data!$Q12&lt;&gt;"",Scoring!$I$22)+IF(Data!$R12&lt;&gt;"",Scoring!$I$23)+IF(Data!$S12&lt;&gt;"",Scoring!$I$24)+IF(Data!$T12&lt;&gt;"",Scoring!$I$25)+IF(Data!$U12&lt;&gt;"",Scoring!$I$26)+IF(Data!$V12&lt;&gt;"",Scoring!$I$27)+IF(Data!$W12&lt;&gt;"",Scoring!$I$28)+IF(Data!$X12&lt;&gt;"",Scoring!$I$29)+IF(Data!$Y12&lt;&gt;"",Scoring!$I$30)+IF(Data!$Z12&lt;&gt;"",Scoring!$I$31)+IF(Data!$AA12&lt;&gt;"",Scoring!$I$32)+IF(Data!$AB12&lt;&gt;"",Scoring!$I$33)+IF(Data!$AC12&lt;&gt;"",Scoring!$I$34)+IF(Data!$AD12&lt;&gt;"",Scoring!$I$35)+IF(Data!$AE12&lt;&gt;"",Scoring!$I$36)+IF(Data!$AF12&lt;&gt;"",Scoring!$I$37)+IF(Data!$AG12&lt;&gt;"",Scoring!$I$38)+IF(Data!$AH12&lt;&gt;"",Scoring!$I$39)+IF(Data!$AI12&lt;&gt;"",Scoring!$I$40)+IF(Data!$AJ12&lt;&gt;"",Scoring!$I$41)+IF(Data!$AK12&lt;&gt;"",Scoring!$I$42)+IF(Data!$AL12&lt;&gt;"",Scoring!$I$43)+IF(Data!$AM12&lt;&gt;"",Scoring!$I$44)+IF(Data!$AN12&lt;&gt;"",Scoring!$I$45)+IF(Data!$AO12&lt;&gt;"",Scoring!$I$46)+IF(Data!$AP12&lt;&gt;"",Scoring!$I$47)+IF(Data!$AQ12&lt;&gt;"",Scoring!$I$48)+IF(Data!$AR12&lt;&gt;"",Scoring!$I$49)+IF(Data!$AS12&lt;&gt;"",Scoring!$I$50)+IF(Data!$AT12&lt;&gt;"",Scoring!$I$51)+IF(Data!$AU12&lt;&gt;"",Scoring!$I$52),"")</f>
        <v/>
      </c>
      <c r="BG12" s="180" t="str">
        <f>IF(BF12&lt;&gt;"",LOOKUP(BF12,Likelihoods!$A$7:$A$107,Likelihoods!G$7:G$107),"")</f>
        <v/>
      </c>
      <c r="BH12" s="187" t="str">
        <f>IF(AND(COUNTBLANK($B12:$O12)=13,COUNTBLANK($P12:$Q12)=1,COUNTBLANK($R12:$U12)=3,COUNTBLANK($V12:$X12)=2,COUNTBLANK($Y12:$AE12)=6,COUNTBLANK($AF12:$AJ12)=4,COUNTBLANK($AK12:AN12)=3,COUNTBLANK($AO12:$AQ12)=2,COUNTBLANK($AR12:$AS12)=1,COUNTBLANK($AT12:$AU12)=1),IF(Data!$B12&lt;&gt;"",Scoring!$J$7)+IF(Data!$C12&lt;&gt;"",Scoring!$J$8)+IF(Data!$D12&lt;&gt;"",Scoring!$J$9)+IF(Data!$E12&lt;&gt;"",Scoring!$J$10)+IF(Data!$F12&lt;&gt;"",Scoring!$J$11)+IF(Data!$G12&lt;&gt;"",Scoring!$J$12)+IF(Data!$H12&lt;&gt;"",Scoring!$J$13)+IF(Data!$I12&lt;&gt;"",Scoring!$J$14)+IF(Data!$J12&lt;&gt;"",Scoring!$J$15)+IF(Data!$K12&lt;&gt;"",Scoring!$J$16)+IF(Data!$L12&lt;&gt;"",Scoring!$J$17)+IF(Data!$M12&lt;&gt;"",Scoring!$J$18)+IF(Data!$N12&lt;&gt;"",Scoring!$J$19)+IF(Data!$O12&lt;&gt;"",Scoring!$J$20)+IF(Data!$P12&lt;&gt;"",Scoring!$J$21)+IF(Data!$Q12&lt;&gt;"",Scoring!$J$22)+IF(Data!$R12&lt;&gt;"",Scoring!$J$23)+IF(Data!$S12&lt;&gt;"",Scoring!$J$24)+IF(Data!$T12&lt;&gt;"",Scoring!$J$25)+IF(Data!$U12&lt;&gt;"",Scoring!$J$26)+IF(Data!$V12&lt;&gt;"",Scoring!$J$27)+IF(Data!$W12&lt;&gt;"",Scoring!$J$28)+IF(Data!$X12&lt;&gt;"",Scoring!$J$29)+IF(Data!$Y12&lt;&gt;"",Scoring!$J$30)+IF(Data!$Z12&lt;&gt;"",Scoring!$J$31)+IF(Data!$AA12&lt;&gt;"",Scoring!$J$32)+IF(Data!$AB12&lt;&gt;"",Scoring!$J$33)+IF(Data!$AC12&lt;&gt;"",Scoring!$J$34)+IF(Data!$AD12&lt;&gt;"",Scoring!$J$35)+IF(Data!$AE12&lt;&gt;"",Scoring!$J$36)+IF(Data!$AF12&lt;&gt;"",Scoring!$J$37)+IF(Data!$AG12&lt;&gt;"",Scoring!$J$38)+IF(Data!$AH12&lt;&gt;"",Scoring!$J$39)+IF(Data!$AI12&lt;&gt;"",Scoring!$J$40)+IF(Data!$AJ12&lt;&gt;"",Scoring!$J$41)+IF(Data!$AK12&lt;&gt;"",Scoring!$J$42)+IF(Data!$AL12&lt;&gt;"",Scoring!$J$43)+IF(Data!$AM12&lt;&gt;"",Scoring!$J$44)+IF(Data!$AN12&lt;&gt;"",Scoring!$J$45)+IF(Data!$AO12&lt;&gt;"",Scoring!$J$46)+IF(Data!$AP12&lt;&gt;"",Scoring!$J$47)+IF(Data!$AQ12&lt;&gt;"",Scoring!$J$48)+IF(Data!$AR12&lt;&gt;"",Scoring!$J$49)+IF(Data!$AS12&lt;&gt;"",Scoring!$J$50)+IF(Data!$AT12&lt;&gt;"",Scoring!$J$51)+IF(Data!$AU12&lt;&gt;"",Scoring!$J$52),"")</f>
        <v/>
      </c>
      <c r="BI12" s="183" t="str">
        <f>IF(BH12&lt;&gt;"",LOOKUP(BH12,Likelihoods!$A$7:$A$107,Likelihoods!H$7:H$107),"")</f>
        <v/>
      </c>
      <c r="BJ12" s="188" t="str">
        <f>IF(AND(COUNTBLANK($B12:$O12)=13,COUNTBLANK($P12:$Q12)=1,COUNTBLANK($R12:$U12)=3,COUNTBLANK($V12:$X12)=2,COUNTBLANK($Y12:$AE12)=6,COUNTBLANK($AF12:$AJ12)=4,COUNTBLANK($AK12:AN12)=3,COUNTBLANK($AO12:$AQ12)=2,COUNTBLANK($AR12:$AS12)=1,COUNTBLANK($AT12:$AU12)=1),IF(Data!$B12&lt;&gt;"",Scoring!$K$7)+IF(Data!$C12&lt;&gt;"",Scoring!$K$8)+IF(Data!$D12&lt;&gt;"",Scoring!$K$9)+IF(Data!$E12&lt;&gt;"",Scoring!$K$10)+IF(Data!$F12&lt;&gt;"",Scoring!$K$11)+IF(Data!$G12&lt;&gt;"",Scoring!$K$12)+IF(Data!$H12&lt;&gt;"",Scoring!$K$13)+IF(Data!$I12&lt;&gt;"",Scoring!$K$14)+IF(Data!$J12&lt;&gt;"",Scoring!$K$15)+IF(Data!$K12&lt;&gt;"",Scoring!$K$16)+IF(Data!$L12&lt;&gt;"",Scoring!$K$17)+IF(Data!$M12&lt;&gt;"",Scoring!$K$18)+IF(Data!$N12&lt;&gt;"",Scoring!$K$19)+IF(Data!$O12&lt;&gt;"",Scoring!$K$20)+IF(Data!$P12&lt;&gt;"",Scoring!$K$21)+IF(Data!$Q12&lt;&gt;"",Scoring!$K$22)+IF(Data!$R12&lt;&gt;"",Scoring!$K$23)+IF(Data!$S12&lt;&gt;"",Scoring!$K$24)+IF(Data!$T12&lt;&gt;"",Scoring!$K$25)+IF(Data!$U12&lt;&gt;"",Scoring!$K$26)+IF(Data!$V12&lt;&gt;"",Scoring!$K$27)+IF(Data!$W12&lt;&gt;"",Scoring!$K$28)+IF(Data!$X12&lt;&gt;"",Scoring!$K$29)+IF(Data!$Y12&lt;&gt;"",Scoring!$K$30)+IF(Data!$Z12&lt;&gt;"",Scoring!$K$31)+IF(Data!$AA12&lt;&gt;"",Scoring!$K$32)+IF(Data!$AB12&lt;&gt;"",Scoring!$K$33)+IF(Data!$AC12&lt;&gt;"",Scoring!$K$34)+IF(Data!$AD12&lt;&gt;"",Scoring!$K$35)+IF(Data!$AE12&lt;&gt;"",Scoring!$K$36)+IF(Data!$AF12&lt;&gt;"",Scoring!$K$37)+IF(Data!$AG12&lt;&gt;"",Scoring!$K$38)+IF(Data!$AH12&lt;&gt;"",Scoring!$K$39)+IF(Data!$AI12&lt;&gt;"",Scoring!$K$40)+IF(Data!$AJ12&lt;&gt;"",Scoring!$K$41)+IF(Data!$AK12&lt;&gt;"",Scoring!$K$42)+IF(Data!$AL12&lt;&gt;"",Scoring!$K$43)+IF(Data!$AM12&lt;&gt;"",Scoring!$K$44)+IF(Data!$AN12&lt;&gt;"",Scoring!$K$45)+IF(Data!$AO12&lt;&gt;"",Scoring!$K$46)+IF(Data!$AP12&lt;&gt;"",Scoring!$K$47)+IF(Data!$AQ12&lt;&gt;"",Scoring!$K$48)+IF(Data!$AR12&lt;&gt;"",Scoring!$K$49)+IF(Data!$AS12&lt;&gt;"",Scoring!$K$50)+IF(Data!$AT12&lt;&gt;"",Scoring!$K$51)+IF(Data!$AU12&lt;&gt;"",Scoring!$K$52),"")</f>
        <v/>
      </c>
      <c r="BK12" s="184" t="str">
        <f>IF(BJ12&lt;&gt;"",LOOKUP(BJ12,Likelihoods!$A$7:$A$107,Likelihoods!I$7:I$107),"")</f>
        <v/>
      </c>
      <c r="BL12" s="187" t="str">
        <f>IF(AND(COUNTBLANK($B12:$O12)=13,COUNTBLANK($P12:$Q12)=1,COUNTBLANK($R12:$U12)=3,COUNTBLANK($V12:$X12)=2,COUNTBLANK($Y12:$AE12)=6,COUNTBLANK($AF12:$AJ12)=4,COUNTBLANK($AK12:AN12)=3,COUNTBLANK($AO12:$AQ12)=2,COUNTBLANK($AR12:$AS12)=1,COUNTBLANK($AT12:$AU12)=1),IF(Data!$B12&lt;&gt;"",Scoring!$L$7)+IF(Data!$C12&lt;&gt;"",Scoring!$L$8)+IF(Data!$D12&lt;&gt;"",Scoring!$L$9)+IF(Data!$E12&lt;&gt;"",Scoring!$L$10)+IF(Data!$F12&lt;&gt;"",Scoring!$L$11)+IF(Data!$G12&lt;&gt;"",Scoring!$L$12)+IF(Data!$H12&lt;&gt;"",Scoring!$L$13)+IF(Data!$I12&lt;&gt;"",Scoring!$L$14)+IF(Data!$J12&lt;&gt;"",Scoring!$L$15)+IF(Data!$K12&lt;&gt;"",Scoring!$L$16)+IF(Data!$L12&lt;&gt;"",Scoring!$L$17)+IF(Data!$M12&lt;&gt;"",Scoring!$L$18)+IF(Data!$N12&lt;&gt;"",Scoring!$L$19)+IF(Data!$O12&lt;&gt;"",Scoring!$L$20)+IF(Data!$P12&lt;&gt;"",Scoring!$L$21)+IF(Data!$Q12&lt;&gt;"",Scoring!$L$22)+IF(Data!$R12&lt;&gt;"",Scoring!$L$23)+IF(Data!$S12&lt;&gt;"",Scoring!$L$24)+IF(Data!$T12&lt;&gt;"",Scoring!$L$25)+IF(Data!$U12&lt;&gt;"",Scoring!$L$26)+IF(Data!$V12&lt;&gt;"",Scoring!$L$27)+IF(Data!$W12&lt;&gt;"",Scoring!$L$28)+IF(Data!$X12&lt;&gt;"",Scoring!$L$29)+IF(Data!$Y12&lt;&gt;"",Scoring!$L$30)+IF(Data!$Z12&lt;&gt;"",Scoring!$L$31)+IF(Data!$AA12&lt;&gt;"",Scoring!$L$32)+IF(Data!$AB12&lt;&gt;"",Scoring!$L$33)+IF(Data!$AC12&lt;&gt;"",Scoring!$L$34)+IF(Data!$AD12&lt;&gt;"",Scoring!$L$35)+IF(Data!$AE12&lt;&gt;"",Scoring!$L$36)+IF(Data!$AF12&lt;&gt;"",Scoring!$L$37)+IF(Data!$AG12&lt;&gt;"",Scoring!$L$38)+IF(Data!$AH12&lt;&gt;"",Scoring!$L$39)+IF(Data!$AI12&lt;&gt;"",Scoring!$L$40)+IF(Data!$AJ12&lt;&gt;"",Scoring!$L$41)+IF(Data!$AK12&lt;&gt;"",Scoring!$L$42)+IF(Data!$AL12&lt;&gt;"",Scoring!$L$43)+IF(Data!$AM12&lt;&gt;"",Scoring!$L$44)+IF(Data!$AN12&lt;&gt;"",Scoring!$L$45)+IF(Data!$AO12&lt;&gt;"",Scoring!$L$46)+IF(Data!$AP12&lt;&gt;"",Scoring!$L$47)+IF(Data!$AQ12&lt;&gt;"",Scoring!$L$48)+IF(Data!$AR12&lt;&gt;"",Scoring!$L$49)+IF(Data!$AS12&lt;&gt;"",Scoring!$L$50)+IF(Data!$AT12&lt;&gt;"",Scoring!$L$51)+IF(Data!$AU12&lt;&gt;"",Scoring!$L$52),"")</f>
        <v/>
      </c>
      <c r="BM12" s="180" t="str">
        <f>IF(BL12&lt;&gt;"",LOOKUP(BL12,Likelihoods!$A$7:$A$107,Likelihoods!J$7:J$107),"")</f>
        <v/>
      </c>
      <c r="BN12" s="181" t="str">
        <f>IF(AND(COUNTBLANK($B12:$O12)=13,COUNTBLANK($P12:$Q12)=1,COUNTBLANK($R12:$U12)=3,COUNTBLANK($V12:$X12)=2,COUNTBLANK($Y12:$AE12)=6,COUNTBLANK($AF12:$AJ12)=4,COUNTBLANK($AK12:AN12)=3,COUNTBLANK($AO12:$AQ12)=2,COUNTBLANK($AR12:$AS12)=1,COUNTBLANK($AT12:$AU12)=1),IF(Data!$B12&lt;&gt;"",Scoring!$M$7)+IF(Data!$C12&lt;&gt;"",Scoring!$M$8)+IF(Data!$D12&lt;&gt;"",Scoring!$M$9)+IF(Data!$E12&lt;&gt;"",Scoring!$M$10)+IF(Data!$F12&lt;&gt;"",Scoring!$M$11)+IF(Data!$G12&lt;&gt;"",Scoring!$M$12)+IF(Data!$H12&lt;&gt;"",Scoring!$M$13)+IF(Data!$I12&lt;&gt;"",Scoring!$M$14)+IF(Data!$J12&lt;&gt;"",Scoring!$M$15)+IF(Data!$K12&lt;&gt;"",Scoring!$M$16)+IF(Data!$L12&lt;&gt;"",Scoring!$M$17)+IF(Data!$M12&lt;&gt;"",Scoring!$M$18)+IF(Data!$N12&lt;&gt;"",Scoring!$M$19)+IF(Data!$O12&lt;&gt;"",Scoring!$M$20)+IF(Data!$P12&lt;&gt;"",Scoring!$M$21)+IF(Data!$Q12&lt;&gt;"",Scoring!$M$22)+IF(Data!$R12&lt;&gt;"",Scoring!$M$23)+IF(Data!$S12&lt;&gt;"",Scoring!$M$24)+IF(Data!$T12&lt;&gt;"",Scoring!$M$25)+IF(Data!$U12&lt;&gt;"",Scoring!$M$26)+IF(Data!$V12&lt;&gt;"",Scoring!$M$27)+IF(Data!$W12&lt;&gt;"",Scoring!$M$28)+IF(Data!$X12&lt;&gt;"",Scoring!$M$29)+IF(Data!$Y12&lt;&gt;"",Scoring!$M$30)+IF(Data!$Z12&lt;&gt;"",Scoring!$M$31)+IF(Data!$AA12&lt;&gt;"",Scoring!$M$32)+IF(Data!$AB12&lt;&gt;"",Scoring!$M$33)+IF(Data!$AC12&lt;&gt;"",Scoring!$M$34)+IF(Data!$AD12&lt;&gt;"",Scoring!$M$35)+IF(Data!$AE12&lt;&gt;"",Scoring!$M$36)+IF(Data!$AF12&lt;&gt;"",Scoring!$M$37)+IF(Data!$AG12&lt;&gt;"",Scoring!$M$38)+IF(Data!$AH12&lt;&gt;"",Scoring!$M$39)+IF(Data!$AI12&lt;&gt;"",Scoring!$M$40)+IF(Data!$AJ12&lt;&gt;"",Scoring!$M$41)+IF(Data!$AK12&lt;&gt;"",Scoring!$M$42)+IF(Data!$AL12&lt;&gt;"",Scoring!$M$43)+IF(Data!$AM12&lt;&gt;"",Scoring!$M$44)+IF(Data!$AN12&lt;&gt;"",Scoring!$M$45)+IF(Data!$AO12&lt;&gt;"",Scoring!$M$46)+IF(Data!$AP12&lt;&gt;"",Scoring!$M$47)+IF(Data!$AQ12&lt;&gt;"",Scoring!$M$48)+IF(Data!$AR12&lt;&gt;"",Scoring!$M$49)+IF(Data!$AS12&lt;&gt;"",Scoring!$M$50)+IF(Data!$AT12&lt;&gt;"",Scoring!$M$51)+IF(Data!$AU12&lt;&gt;"",Scoring!$M$52),"")</f>
        <v/>
      </c>
      <c r="BO12" s="184" t="str">
        <f>IF(BN12&lt;&gt;"",LOOKUP(BN12,Likelihoods!$A$7:$A$107,Likelihoods!K$7:K$107),"")</f>
        <v/>
      </c>
      <c r="BP12" s="179" t="str">
        <f>IF(AND(COUNTBLANK($B12:$O12)=13,COUNTBLANK($P12:$Q12)=1,COUNTBLANK($R12:$U12)=3,COUNTBLANK($V12:$X12)=2,COUNTBLANK($Y12:$AE12)=6,COUNTBLANK($AF12:$AJ12)=4,COUNTBLANK($AK12:AN12)=3,COUNTBLANK($AO12:$AQ12)=2,COUNTBLANK($AR12:$AS12)=1,COUNTBLANK($AT12:$AU12)=1),IF(Data!$B12&lt;&gt;"",Scoring!$N$7)+IF(Data!$C12&lt;&gt;"",Scoring!$N$8)+IF(Data!$D12&lt;&gt;"",Scoring!$N$9)+IF(Data!$E12&lt;&gt;"",Scoring!$N$10)+IF(Data!$F12&lt;&gt;"",Scoring!$N$11)+IF(Data!$G12&lt;&gt;"",Scoring!$N$12)+IF(Data!$H12&lt;&gt;"",Scoring!$N$13)+IF(Data!$I12&lt;&gt;"",Scoring!$N$14)+IF(Data!$J12&lt;&gt;"",Scoring!$N$15)+IF(Data!$K12&lt;&gt;"",Scoring!$N$16)+IF(Data!$L12&lt;&gt;"",Scoring!$N$17)+IF(Data!$M12&lt;&gt;"",Scoring!$N$18)+IF(Data!$N12&lt;&gt;"",Scoring!$N$19)+IF(Data!$O12&lt;&gt;"",Scoring!$N$20)+IF(Data!$P12&lt;&gt;"",Scoring!$N$21)+IF(Data!$Q12&lt;&gt;"",Scoring!$N$22)+IF(Data!$R12&lt;&gt;"",Scoring!$N$23)+IF(Data!$S12&lt;&gt;"",Scoring!$N$24)+IF(Data!$T12&lt;&gt;"",Scoring!$N$25)+IF(Data!$U12&lt;&gt;"",Scoring!$N$26)+IF(Data!$V12&lt;&gt;"",Scoring!$N$27)+IF(Data!$W12&lt;&gt;"",Scoring!$N$28)+IF(Data!$X12&lt;&gt;"",Scoring!$N$29)+IF(Data!$Y12&lt;&gt;"",Scoring!$N$30)+IF(Data!$Z12&lt;&gt;"",Scoring!$N$31)+IF(Data!$AA12&lt;&gt;"",Scoring!$N$32)+IF(Data!$AB12&lt;&gt;"",Scoring!$N$33)+IF(Data!$AC12&lt;&gt;"",Scoring!$N$34)+IF(Data!$AD12&lt;&gt;"",Scoring!$N$35)+IF(Data!$AE12&lt;&gt;"",Scoring!$N$36)+IF(Data!$AF12&lt;&gt;"",Scoring!$N$37)+IF(Data!$AG12&lt;&gt;"",Scoring!$N$38)+IF(Data!$AH12&lt;&gt;"",Scoring!$N$39)+IF(Data!$AI12&lt;&gt;"",Scoring!$N$40)+IF(Data!$AJ12&lt;&gt;"",Scoring!$N$41)+IF(Data!$AK12&lt;&gt;"",Scoring!$N$42)+IF(Data!$AL12&lt;&gt;"",Scoring!$N$43)+IF(Data!$AM12&lt;&gt;"",Scoring!$N$44)+IF(Data!$AN12&lt;&gt;"",Scoring!$N$45)+IF(Data!$AO12&lt;&gt;"",Scoring!$N$46)+IF(Data!$AP12&lt;&gt;"",Scoring!$N$47)+IF(Data!$AQ12&lt;&gt;"",Scoring!$N$48)+IF(Data!$AR12&lt;&gt;"",Scoring!$N$49)+IF(Data!$AS12&lt;&gt;"",Scoring!$N$50)+IF(Data!$AT12&lt;&gt;"",Scoring!$N$51)+IF(Data!$AU12&lt;&gt;"",Scoring!$N$52),"")</f>
        <v/>
      </c>
      <c r="BQ12" s="189" t="str">
        <f>IF(BP12&lt;&gt;"",LOOKUP(BP12,Likelihoods!$A$7:$A$107,Likelihoods!L$7:L$107),"")</f>
        <v/>
      </c>
      <c r="BR12" s="181" t="str">
        <f>IF(AND(COUNTBLANK($B12:$O12)=13,COUNTBLANK($P12:$Q12)=1,COUNTBLANK($R12:$U12)=3,COUNTBLANK($V12:$X12)=2,COUNTBLANK($Y12:$AE12)=6,COUNTBLANK($AF12:$AJ12)=4,COUNTBLANK($AK12:AN12)=3,COUNTBLANK($AO12:$AQ12)=2,COUNTBLANK($AR12:$AS12)=1,COUNTBLANK($AT12:$AU12)=1),IF(Data!$B12&lt;&gt;"",Scoring!$O$7)+IF(Data!$C12&lt;&gt;"",Scoring!$O$8)+IF(Data!$D12&lt;&gt;"",Scoring!$O$9)+IF(Data!$E12&lt;&gt;"",Scoring!$O$10)+IF(Data!$F12&lt;&gt;"",Scoring!$O$11)+IF(Data!$G12&lt;&gt;"",Scoring!$O$12)+IF(Data!$H12&lt;&gt;"",Scoring!$O$13)+IF(Data!$I12&lt;&gt;"",Scoring!$O$14)+IF(Data!$J12&lt;&gt;"",Scoring!$O$15)+IF(Data!$K12&lt;&gt;"",Scoring!$O$16)+IF(Data!$L12&lt;&gt;"",Scoring!$O$17)+IF(Data!$M12&lt;&gt;"",Scoring!$O$18)+IF(Data!$N12&lt;&gt;"",Scoring!$O$19)+IF(Data!$O12&lt;&gt;"",Scoring!$O$20)+IF(Data!$P12&lt;&gt;"",Scoring!$O$21)+IF(Data!$Q12&lt;&gt;"",Scoring!$O$22)+IF(Data!$R12&lt;&gt;"",Scoring!$O$23)+IF(Data!$S12&lt;&gt;"",Scoring!$O$24)+IF(Data!$T12&lt;&gt;"",Scoring!$O$25)+IF(Data!$U12&lt;&gt;"",Scoring!$O$26)+IF(Data!$V12&lt;&gt;"",Scoring!$O$27)+IF(Data!$W12&lt;&gt;"",Scoring!$O$28)+IF(Data!$X12&lt;&gt;"",Scoring!$O$29)+IF(Data!$Y12&lt;&gt;"",Scoring!$O$30)+IF(Data!$Z12&lt;&gt;"",Scoring!$O$31)+IF(Data!$AA12&lt;&gt;"",Scoring!$O$32)+IF(Data!$AB12&lt;&gt;"",Scoring!$O$33)+IF(Data!$AC12&lt;&gt;"",Scoring!$O$34)+IF(Data!$AD12&lt;&gt;"",Scoring!$O$35)+IF(Data!$AE12&lt;&gt;"",Scoring!$O$36)+IF(Data!$AF12&lt;&gt;"",Scoring!$O$37)+IF(Data!$AG12&lt;&gt;"",Scoring!$O$38)+IF(Data!$AH12&lt;&gt;"",Scoring!$O$39)+IF(Data!$AI12&lt;&gt;"",Scoring!$O$40)+IF(Data!$AJ12&lt;&gt;"",Scoring!$O$41)+IF(Data!$AK12&lt;&gt;"",Scoring!$O$42)+IF(Data!$AL12&lt;&gt;"",Scoring!$O$43)+IF(Data!$AM12&lt;&gt;"",Scoring!$O$44)+IF(Data!$AN12&lt;&gt;"",Scoring!$O$45)+IF(Data!$AO12&lt;&gt;"",Scoring!$O$46)+IF(Data!$AP12&lt;&gt;"",Scoring!$O$47)+IF(Data!$AQ12&lt;&gt;"",Scoring!$O$48)+IF(Data!$AR12&lt;&gt;"",Scoring!$O$49)+IF(Data!$AS12&lt;&gt;"",Scoring!$O$50)+IF(Data!$AT12&lt;&gt;"",Scoring!$O$51)+IF(Data!$AU12&lt;&gt;"",Scoring!$O$52),"")</f>
        <v/>
      </c>
      <c r="BS12" s="184" t="str">
        <f>IF(BR12&lt;&gt;"",LOOKUP(BR12,Likelihoods!$A$7:$A$107,Likelihoods!M$7:M$107),"")</f>
        <v/>
      </c>
      <c r="BT12" s="181" t="str">
        <f>IF(AND(COUNTBLANK($B12:$O12)=13,COUNTBLANK($P12:$Q12)=1,COUNTBLANK($R12:$U12)=3,COUNTBLANK($V12:$X12)=2,COUNTBLANK($Y12:$AE12)=6,COUNTBLANK($AF12:$AJ12)=4,COUNTBLANK($AK12:AN12)=3,COUNTBLANK($AO12:$AQ12)=2,COUNTBLANK($AR12:$AS12)=1,COUNTBLANK($AT12:$AU12)=1),IF(Data!$B12&lt;&gt;"",Scoring!$P$7)+IF(Data!$C12&lt;&gt;"",Scoring!$P$8)+IF(Data!$D12&lt;&gt;"",Scoring!$P$9)+IF(Data!$E12&lt;&gt;"",Scoring!$P$10)+IF(Data!$F12&lt;&gt;"",Scoring!$P$11)+IF(Data!$G12&lt;&gt;"",Scoring!$P$12)+IF(Data!$H12&lt;&gt;"",Scoring!$P$13)+IF(Data!$I12&lt;&gt;"",Scoring!$P$14)+IF(Data!$J12&lt;&gt;"",Scoring!$P$15)+IF(Data!$K12&lt;&gt;"",Scoring!$P$16)+IF(Data!$L12&lt;&gt;"",Scoring!$P$17)+IF(Data!$M12&lt;&gt;"",Scoring!$P$18)+IF(Data!$N12&lt;&gt;"",Scoring!$P$19)+IF(Data!$O12&lt;&gt;"",Scoring!$P$20)+IF(Data!$P12&lt;&gt;"",Scoring!$P$21)+IF(Data!$Q12&lt;&gt;"",Scoring!$P$22)+IF(Data!$R12&lt;&gt;"",Scoring!$P$23)+IF(Data!$S12&lt;&gt;"",Scoring!$P$24)+IF(Data!$T12&lt;&gt;"",Scoring!$P$25)+IF(Data!$U12&lt;&gt;"",Scoring!$P$26)+IF(Data!$V12&lt;&gt;"",Scoring!$P$27)+IF(Data!$W12&lt;&gt;"",Scoring!$P$28)+IF(Data!$X12&lt;&gt;"",Scoring!$P$29)+IF(Data!$Y12&lt;&gt;"",Scoring!$P$30)+IF(Data!$Z12&lt;&gt;"",Scoring!$P$31)+IF(Data!$AA12&lt;&gt;"",Scoring!$P$32)+IF(Data!$AB12&lt;&gt;"",Scoring!$P$33)+IF(Data!$AC12&lt;&gt;"",Scoring!$P$34)+IF(Data!$AD12&lt;&gt;"",Scoring!$P$35)+IF(Data!$AE12&lt;&gt;"",Scoring!$P$36)+IF(Data!$AF12&lt;&gt;"",Scoring!$P$37)+IF(Data!$AG12&lt;&gt;"",Scoring!$P$38)+IF(Data!$AH12&lt;&gt;"",Scoring!$P$39)+IF(Data!$AI12&lt;&gt;"",Scoring!$P$40)+IF(Data!$AJ12&lt;&gt;"",Scoring!$P$41)+IF(Data!$AK12&lt;&gt;"",Scoring!$P$42)+IF(Data!$AL12&lt;&gt;"",Scoring!$P$43)+IF(Data!$AM12&lt;&gt;"",Scoring!$P$44)+IF(Data!$AN12&lt;&gt;"",Scoring!$P$45)+IF(Data!$AO12&lt;&gt;"",Scoring!$P$46)+IF(Data!$AP12&lt;&gt;"",Scoring!$P$47)+IF(Data!$AQ12&lt;&gt;"",Scoring!$P$48)+IF(Data!$AR12&lt;&gt;"",Scoring!$P$49)+IF(Data!$AS12&lt;&gt;"",Scoring!$P$50)+IF(Data!$AT12&lt;&gt;"",Scoring!$P$51)+IF(Data!$AU12&lt;&gt;"",Scoring!$P$52),"")</f>
        <v/>
      </c>
      <c r="BU12" s="180" t="str">
        <f>IF(BT12&lt;&gt;"",LOOKUP(BT12,Likelihoods!$A$7:$A$107,Likelihoods!N$7:N$107),"")</f>
        <v/>
      </c>
      <c r="BV12" s="181" t="str">
        <f>IF(AND(COUNTBLANK($B12:$O12)=13,COUNTBLANK($P12:$Q12)=1,COUNTBLANK($R12:$U12)=3,COUNTBLANK($V12:$X12)=2,COUNTBLANK($Y12:$AE12)=6,COUNTBLANK($AF12:$AJ12)=4,COUNTBLANK($AK12:AN12)=3,COUNTBLANK($AO12:$AQ12)=2,COUNTBLANK($AR12:$AS12)=1,COUNTBLANK($AT12:$AU12)=1),IF(Data!$B12&lt;&gt;"",Scoring!$Q$7)+IF(Data!$C12&lt;&gt;"",Scoring!$Q$8)+IF(Data!$D12&lt;&gt;"",Scoring!$Q$9)+IF(Data!$E12&lt;&gt;"",Scoring!$Q$10)+IF(Data!$F12&lt;&gt;"",Scoring!$Q$11)+IF(Data!$G12&lt;&gt;"",Scoring!$Q$12)+IF(Data!$H12&lt;&gt;"",Scoring!$Q$13)+IF(Data!$I12&lt;&gt;"",Scoring!$Q$14)+IF(Data!$J12&lt;&gt;"",Scoring!$Q$15)+IF(Data!$K12&lt;&gt;"",Scoring!$Q$16)+IF(Data!$L12&lt;&gt;"",Scoring!$Q$17)+IF(Data!$M12&lt;&gt;"",Scoring!$Q$18)+IF(Data!$N12&lt;&gt;"",Scoring!$Q$19)+IF(Data!$O12&lt;&gt;"",Scoring!$Q$20)+IF(Data!$P12&lt;&gt;"",Scoring!$Q$21)+IF(Data!$Q12&lt;&gt;"",Scoring!$Q$22)+IF(Data!$R12&lt;&gt;"",Scoring!$Q$23)+IF(Data!$S12&lt;&gt;"",Scoring!$Q$24)+IF(Data!$T12&lt;&gt;"",Scoring!$Q$25)+IF(Data!$U12&lt;&gt;"",Scoring!$Q$26)+IF(Data!$V12&lt;&gt;"",Scoring!$Q$27)+IF(Data!$W12&lt;&gt;"",Scoring!$Q$28)+IF(Data!$X12&lt;&gt;"",Scoring!$Q$29)+IF(Data!$Y12&lt;&gt;"",Scoring!$Q$30)+IF(Data!$Z12&lt;&gt;"",Scoring!$Q$31)+IF(Data!$AA12&lt;&gt;"",Scoring!$Q$32)+IF(Data!$AB12&lt;&gt;"",Scoring!$Q$33)+IF(Data!$AC12&lt;&gt;"",Scoring!$Q$34)+IF(Data!$AD12&lt;&gt;"",Scoring!$Q$35)+IF(Data!$AE12&lt;&gt;"",Scoring!$Q$36)+IF(Data!$AF12&lt;&gt;"",Scoring!$Q$37)+IF(Data!$AG12&lt;&gt;"",Scoring!$Q$38)+IF(Data!$AH12&lt;&gt;"",Scoring!$Q$39)+IF(Data!$AI12&lt;&gt;"",Scoring!$Q$40)+IF(Data!$AJ12&lt;&gt;"",Scoring!$Q$41)+IF(Data!$AK12&lt;&gt;"",Scoring!$Q$42)+IF(Data!$AL12&lt;&gt;"",Scoring!$Q$43)+IF(Data!$AM12&lt;&gt;"",Scoring!$Q$44)+IF(Data!$AN12&lt;&gt;"",Scoring!$Q$45)+IF(Data!$AO12&lt;&gt;"",Scoring!$Q$46)+IF(Data!$AP12&lt;&gt;"",Scoring!$Q$47)+IF(Data!$AQ12&lt;&gt;"",Scoring!$Q$48)+IF(Data!$AR12&lt;&gt;"",Scoring!$Q$49)+IF(Data!$AS12&lt;&gt;"",Scoring!$Q$50)+IF(Data!$AT12&lt;&gt;"",Scoring!$Q$51)+IF(Data!$AU12&lt;&gt;"",Scoring!$Q$52),"")</f>
        <v/>
      </c>
      <c r="BW12" s="183" t="str">
        <f>IF(BV12&lt;&gt;"",LOOKUP(BV12,Likelihoods!$A$7:$A$107,Likelihoods!O$7:O$107),"")</f>
        <v/>
      </c>
      <c r="BX12" s="9"/>
      <c r="BY12" s="9"/>
      <c r="BZ12" s="9"/>
      <c r="CA12" s="9"/>
      <c r="CB12" s="9"/>
      <c r="CC12" s="9"/>
      <c r="CD12" s="9"/>
      <c r="CE12" s="9"/>
      <c r="CF12" s="9"/>
      <c r="CG12" s="9"/>
      <c r="CH12" s="9"/>
      <c r="CI12" s="9"/>
      <c r="CJ12" s="9"/>
      <c r="CK12" s="9"/>
    </row>
    <row r="13" spans="1:89" ht="14.25">
      <c r="A13" s="59"/>
      <c r="B13" s="76"/>
      <c r="C13" s="77"/>
      <c r="D13" s="77"/>
      <c r="E13" s="77"/>
      <c r="F13" s="77"/>
      <c r="G13" s="77"/>
      <c r="H13" s="77"/>
      <c r="I13" s="77"/>
      <c r="J13" s="77"/>
      <c r="K13" s="77"/>
      <c r="L13" s="77"/>
      <c r="M13" s="77"/>
      <c r="N13" s="77"/>
      <c r="O13" s="77"/>
      <c r="P13" s="76"/>
      <c r="Q13" s="78"/>
      <c r="R13" s="77"/>
      <c r="S13" s="77"/>
      <c r="T13" s="77"/>
      <c r="U13" s="77"/>
      <c r="V13" s="76"/>
      <c r="W13" s="77"/>
      <c r="X13" s="78"/>
      <c r="Y13" s="77"/>
      <c r="Z13" s="77"/>
      <c r="AA13" s="77"/>
      <c r="AB13" s="77"/>
      <c r="AC13" s="77"/>
      <c r="AD13" s="77"/>
      <c r="AE13" s="77"/>
      <c r="AF13" s="76"/>
      <c r="AG13" s="77"/>
      <c r="AH13" s="77"/>
      <c r="AI13" s="77"/>
      <c r="AJ13" s="78"/>
      <c r="AK13" s="77"/>
      <c r="AL13" s="77"/>
      <c r="AM13" s="77"/>
      <c r="AN13" s="77"/>
      <c r="AO13" s="76"/>
      <c r="AP13" s="77"/>
      <c r="AQ13" s="78"/>
      <c r="AR13" s="76"/>
      <c r="AS13" s="78"/>
      <c r="AT13" s="77"/>
      <c r="AU13" s="77"/>
      <c r="AV13" s="179" t="str">
        <f>IF(AND(COUNTBLANK($B13:$O13)=13,COUNTBLANK($P13:$Q13)=1,COUNTBLANK($R13:$U13)=3,COUNTBLANK($V13:$X13)=2,COUNTBLANK($Y13:$AE13)=6,COUNTBLANK($AF13:$AJ13)=4,COUNTBLANK($AK13:AN13)=3,COUNTBLANK($AO13:$AQ13)=2,COUNTBLANK($AR13:$AS13)=1,COUNTBLANK($AT13:$AU13)=1),IF(Data!$B13&lt;&gt;"",Scoring!$D$7)+IF(Data!$C13&lt;&gt;"",Scoring!$D$8)+IF(Data!$D13&lt;&gt;"",Scoring!$D$9)+IF(Data!$E13&lt;&gt;"",Scoring!$D$10)+IF(Data!$F13&lt;&gt;"",Scoring!$D$11)+IF(Data!$G13&lt;&gt;"",Scoring!$D$12)+IF(Data!$H13&lt;&gt;"",Scoring!$D$13)+IF(Data!$I13&lt;&gt;"",Scoring!$D$14)+IF(Data!$J13&lt;&gt;"",Scoring!$D$15)+IF(Data!$K13&lt;&gt;"",Scoring!$D$16)+IF(Data!$L13&lt;&gt;"",Scoring!$D$17)+IF(Data!$M13&lt;&gt;"",Scoring!$D$18)+IF(Data!$N13&lt;&gt;"",Scoring!$D$19)+IF(Data!$O13&lt;&gt;"",Scoring!$D$20)+IF(Data!$P13&lt;&gt;"",Scoring!$D$21)+IF(Data!$Q13&lt;&gt;"",Scoring!$D$22)+IF(Data!$R13&lt;&gt;"",Scoring!$D$23)+IF(Data!$S13&lt;&gt;"",Scoring!$D$24)+IF(Data!$T13&lt;&gt;"",Scoring!$D$25)+IF(Data!$U13&lt;&gt;"",Scoring!$D$26)+IF(Data!$V13&lt;&gt;"",Scoring!$D$27)+IF(Data!$W13&lt;&gt;"",Scoring!$D$28)+IF(Data!$X13&lt;&gt;"",Scoring!$D$29)+IF(Data!$Y13&lt;&gt;"",Scoring!$D$30)+IF(Data!$Z13&lt;&gt;"",Scoring!$D$31)+IF(Data!$AA13&lt;&gt;"",Scoring!$D$32)+IF(Data!$AB13&lt;&gt;"",Scoring!$D$33)+IF(Data!$AC13&lt;&gt;"",Scoring!$D$34)+IF(Data!$AD13&lt;&gt;"",Scoring!$D$35)+IF(Data!$AE13&lt;&gt;"",Scoring!$D$36)+IF(Data!$AF13&lt;&gt;"",Scoring!$D$37)+IF(Data!$AG13&lt;&gt;"",Scoring!$D$38)+IF(Data!$AH13&lt;&gt;"",Scoring!$D$39)+IF(Data!$AI13&lt;&gt;"",Scoring!$D$40)+IF(Data!$AJ13&lt;&gt;"",Scoring!$D$41)+IF(Data!$AK13&lt;&gt;"",Scoring!$D$42)+IF(Data!$AL13&lt;&gt;"",Scoring!$D$43)+IF(Data!$AM13&lt;&gt;"",Scoring!$D$44)+IF(Data!$AN13&lt;&gt;"",Scoring!$D$45)+IF(Data!$AO13&lt;&gt;"",Scoring!$D$46)+IF(Data!$AP13&lt;&gt;"",Scoring!$D$47)+IF(Data!$AQ13&lt;&gt;"",Scoring!$D$48)+IF(Data!$AR13&lt;&gt;"",Scoring!$D$49)+IF(Data!$AS13&lt;&gt;"",Scoring!$D$50)+IF(Data!$AT13&lt;&gt;"",Scoring!$D$51)+IF(Data!$AU13&lt;&gt;"",Scoring!$D$52),"")</f>
        <v/>
      </c>
      <c r="AW13" s="180" t="str">
        <f>IF(AV13&lt;&gt;"",LOOKUP(AV13,Likelihoods!$A$7:$A$107,Likelihoods!B$7:B$107),"")</f>
        <v/>
      </c>
      <c r="AX13" s="181" t="str">
        <f>IF(AND(COUNTBLANK($B13:$O13)=13,COUNTBLANK($P13:$Q13)=1,COUNTBLANK($R13:$U13)=3,COUNTBLANK($V13:$X13)=2,COUNTBLANK($Y13:$AE13)=6,COUNTBLANK($AF13:$AJ13)=4,COUNTBLANK($AK13:AN13)=3,COUNTBLANK($AO13:$AQ13)=2,COUNTBLANK($AR13:$AS13)=1,COUNTBLANK($AT13:$AU13)=1),IF(Data!$B13&lt;&gt;"",Scoring!$E$7)+IF(Data!$C13&lt;&gt;"",Scoring!$E$8)+IF(Data!$D13&lt;&gt;"",Scoring!$E$9)+IF(Data!$E13&lt;&gt;"",Scoring!$E$10)+IF(Data!$F13&lt;&gt;"",Scoring!$E$11)+IF(Data!$G13&lt;&gt;"",Scoring!$E$12)+IF(Data!$H13&lt;&gt;"",Scoring!$E$13)+IF(Data!$I13&lt;&gt;"",Scoring!$E$14)+IF(Data!$J13&lt;&gt;"",Scoring!$E$15)+IF(Data!$K13&lt;&gt;"",Scoring!$E$16)+IF(Data!$L13&lt;&gt;"",Scoring!$E$17)+IF(Data!$M13&lt;&gt;"",Scoring!$E$18)+IF(Data!$N13&lt;&gt;"",Scoring!$E$19)+IF(Data!$O13&lt;&gt;"",Scoring!$E$20)+IF(Data!$P13&lt;&gt;"",Scoring!$E$21)+IF(Data!$Q13&lt;&gt;"",Scoring!$E$22)+IF(Data!$R13&lt;&gt;"",Scoring!$E$23)+IF(Data!$S13&lt;&gt;"",Scoring!$E$24)+IF(Data!$T13&lt;&gt;"",Scoring!$E$25)+IF(Data!$U13&lt;&gt;"",Scoring!$E$26)+IF(Data!$V13&lt;&gt;"",Scoring!$E$27)+IF(Data!$W13&lt;&gt;"",Scoring!$E$28)+IF(Data!$X13&lt;&gt;"",Scoring!$E$29)+IF(Data!$Y13&lt;&gt;"",Scoring!$E$30)+IF(Data!$Z13&lt;&gt;"",Scoring!$E$31)+IF(Data!$AA13&lt;&gt;"",Scoring!$E$32)+IF(Data!$AB13&lt;&gt;"",Scoring!$E$33)+IF(Data!$AC13&lt;&gt;"",Scoring!$E$34)+IF(Data!$AD13&lt;&gt;"",Scoring!$E$35)+IF(Data!$AE13&lt;&gt;"",Scoring!$E$36)+IF(Data!$AF13&lt;&gt;"",Scoring!$E$37)+IF(Data!$AG13&lt;&gt;"",Scoring!$E$38)+IF(Data!$AH13&lt;&gt;"",Scoring!$E$39)+IF(Data!$AI13&lt;&gt;"",Scoring!$E$40)+IF(Data!$AJ13&lt;&gt;"",Scoring!$E$41)+IF(Data!$AK13&lt;&gt;"",Scoring!$E$42)+IF(Data!$AL13&lt;&gt;"",Scoring!$E$43)+IF(Data!$AM13&lt;&gt;"",Scoring!$E$44)+IF(Data!$AN13&lt;&gt;"",Scoring!$E$45)+IF(Data!$AO13&lt;&gt;"",Scoring!$E$46)+IF(Data!$AP13&lt;&gt;"",Scoring!$E$47)+IF(Data!$AQ13&lt;&gt;"",Scoring!$E$48)+IF(Data!$AR13&lt;&gt;"",Scoring!$E$49)+IF(Data!$AS13&lt;&gt;"",Scoring!$E$50)+IF(Data!$AT13&lt;&gt;"",Scoring!$E$51)+IF(Data!$AU13&lt;&gt;"",Scoring!$E$52),"")</f>
        <v/>
      </c>
      <c r="AY13" s="180" t="str">
        <f>IF(AX13&lt;&gt;"",LOOKUP(AX13,Likelihoods!$A$7:$A$107,Likelihoods!C$7:C$107),"")</f>
        <v/>
      </c>
      <c r="AZ13" s="182" t="str">
        <f>IF(AND(COUNTBLANK($B13:$O13)=13,COUNTBLANK($P13:$Q13)=1,COUNTBLANK($R13:$U13)=3,COUNTBLANK($V13:$X13)=2,COUNTBLANK($Y13:$AE13)=6,COUNTBLANK($AF13:$AJ13)=4,COUNTBLANK($AK13:AN13)=3,COUNTBLANK($AO13:$AQ13)=2,COUNTBLANK($AR13:$AS13)=1,COUNTBLANK($AT13:$AU13)=1),IF(Data!$B13&lt;&gt;"",Scoring!$F$7)+IF(Data!$C13&lt;&gt;"",Scoring!$F$8)+IF(Data!$D13&lt;&gt;"",Scoring!$F$9)+IF(Data!$E13&lt;&gt;"",Scoring!$F$10)+IF(Data!$F13&lt;&gt;"",Scoring!$F$11)+IF(Data!$G13&lt;&gt;"",Scoring!$F$12)+IF(Data!$H13&lt;&gt;"",Scoring!$F$13)+IF(Data!$I13&lt;&gt;"",Scoring!$F$14)+IF(Data!$J13&lt;&gt;"",Scoring!$F$15)+IF(Data!$K13&lt;&gt;"",Scoring!$F$16)+IF(Data!$L13&lt;&gt;"",Scoring!$F$17)+IF(Data!$M13&lt;&gt;"",Scoring!$F$18)+IF(Data!$N13&lt;&gt;"",Scoring!$F$19)+IF(Data!$O13&lt;&gt;"",Scoring!$F$20)+IF(Data!$P13&lt;&gt;"",Scoring!$F$21)+IF(Data!$Q13&lt;&gt;"",Scoring!$F$22)+IF(Data!$R13&lt;&gt;"",Scoring!$F$23)+IF(Data!$S13&lt;&gt;"",Scoring!$F$24)+IF(Data!$T13&lt;&gt;"",Scoring!$F$25)+IF(Data!$U13&lt;&gt;"",Scoring!$F$26)+IF(Data!$V13&lt;&gt;"",Scoring!$F$27)+IF(Data!$W13&lt;&gt;"",Scoring!$F$28)+IF(Data!$X13&lt;&gt;"",Scoring!$F$29)+IF(Data!$Y13&lt;&gt;"",Scoring!$F$30)+IF(Data!$Z13&lt;&gt;"",Scoring!$F$31)+IF(Data!$AA13&lt;&gt;"",Scoring!$F$32)+IF(Data!$AB13&lt;&gt;"",Scoring!$F$33)+IF(Data!$AC13&lt;&gt;"",Scoring!$F$34)+IF(Data!$AD13&lt;&gt;"",Scoring!$F$35)+IF(Data!$AE13&lt;&gt;"",Scoring!$F$36)+IF(Data!$AF13&lt;&gt;"",Scoring!$F$37)+IF(Data!$AG13&lt;&gt;"",Scoring!$F$38)+IF(Data!$AH13&lt;&gt;"",Scoring!$F$39)+IF(Data!$AI13&lt;&gt;"",Scoring!$F$40)+IF(Data!$AJ13&lt;&gt;"",Scoring!$F$41)+IF(Data!$AK13&lt;&gt;"",Scoring!$F$42)+IF(Data!$AL13&lt;&gt;"",Scoring!$F$43)+IF(Data!$AM13&lt;&gt;"",Scoring!$F$44)+IF(Data!$AN13&lt;&gt;"",Scoring!$F$45)+IF(Data!$AO13&lt;&gt;"",Scoring!$F$46)+IF(Data!$AP13&lt;&gt;"",Scoring!$F$47)+IF(Data!$AQ13&lt;&gt;"",Scoring!$F$48)+IF(Data!$AR13&lt;&gt;"",Scoring!$F$49)+IF(Data!$AS13&lt;&gt;"",Scoring!$F$50)+IF(Data!$AT13&lt;&gt;"",Scoring!$F$51)+IF(Data!$AU13&lt;&gt;"",Scoring!$F$52),"")</f>
        <v/>
      </c>
      <c r="BA13" s="183" t="str">
        <f>IF(AZ13&lt;&gt;"",LOOKUP(AZ13,Likelihoods!$A$7:$A$107,Likelihoods!D$7:D$107),"")</f>
        <v/>
      </c>
      <c r="BB13" s="181" t="str">
        <f>IF(AND(COUNTBLANK($B13:$O13)=13,COUNTBLANK($P13:$Q13)=1,COUNTBLANK($R13:$U13)=3,COUNTBLANK($V13:$X13)=2,COUNTBLANK($Y13:$AE13)=6,COUNTBLANK($AF13:$AJ13)=4,COUNTBLANK($AK13:AN13)=3,COUNTBLANK($AO13:$AQ13)=2,COUNTBLANK($AR13:$AS13)=1,COUNTBLANK($AT13:$AU13)=1),IF(Data!$B13&lt;&gt;"",Scoring!$G$7)+IF(Data!$C13&lt;&gt;"",Scoring!$G$8)+IF(Data!$D13&lt;&gt;"",Scoring!$G$9)+IF(Data!$E13&lt;&gt;"",Scoring!$G$10)+IF(Data!$F13&lt;&gt;"",Scoring!$G$11)+IF(Data!$G13&lt;&gt;"",Scoring!$G$12)+IF(Data!$H13&lt;&gt;"",Scoring!$G$13)+IF(Data!$I13&lt;&gt;"",Scoring!$G$14)+IF(Data!$J13&lt;&gt;"",Scoring!$G$15)+IF(Data!$K13&lt;&gt;"",Scoring!$G$16)+IF(Data!$L13&lt;&gt;"",Scoring!$G$17)+IF(Data!$M13&lt;&gt;"",Scoring!$G$18)+IF(Data!$N13&lt;&gt;"",Scoring!$G$19)+IF(Data!$O13&lt;&gt;"",Scoring!$G$20)+IF(Data!$P13&lt;&gt;"",Scoring!$G$21)+IF(Data!$Q13&lt;&gt;"",Scoring!$G$22)+IF(Data!$R13&lt;&gt;"",Scoring!$G$23)+IF(Data!$S13&lt;&gt;"",Scoring!$G$24)+IF(Data!$T13&lt;&gt;"",Scoring!$G$25)+IF(Data!$U13&lt;&gt;"",Scoring!$G$26)+IF(Data!$V13&lt;&gt;"",Scoring!$G$27)+IF(Data!$W13&lt;&gt;"",Scoring!$G$28)+IF(Data!$X13&lt;&gt;"",Scoring!$G$29)+IF(Data!$Y13&lt;&gt;"",Scoring!$G$30)+IF(Data!$Z13&lt;&gt;"",Scoring!$G$31)+IF(Data!$AA13&lt;&gt;"",Scoring!$G$32)+IF(Data!$AB13&lt;&gt;"",Scoring!$G$33)+IF(Data!$AC13&lt;&gt;"",Scoring!$G$34)+IF(Data!$AD13&lt;&gt;"",Scoring!$G$35)+IF(Data!$AE13&lt;&gt;"",Scoring!$G$36)+IF(Data!$AF13&lt;&gt;"",Scoring!$G$37)+IF(Data!$AG13&lt;&gt;"",Scoring!$G$38)+IF(Data!$AH13&lt;&gt;"",Scoring!$G$39)+IF(Data!$AI13&lt;&gt;"",Scoring!$G$40)+IF(Data!$AJ13&lt;&gt;"",Scoring!$G$41)+IF(Data!$AK13&lt;&gt;"",Scoring!$G$42)+IF(Data!$AL13&lt;&gt;"",Scoring!$G$43)+IF(Data!$AM13&lt;&gt;"",Scoring!$G$44)+IF(Data!$AN13&lt;&gt;"",Scoring!$G$45)+IF(Data!$AO13&lt;&gt;"",Scoring!$G$46)+IF(Data!$AP13&lt;&gt;"",Scoring!$G$47)+IF(Data!$AQ13&lt;&gt;"",Scoring!$G$48)+IF(Data!$AR13&lt;&gt;"",Scoring!$G$49)+IF(Data!$AS13&lt;&gt;"",Scoring!$G$50)+IF(Data!$AT13&lt;&gt;"",Scoring!$G$51)+IF(Data!$AU13&lt;&gt;"",Scoring!$G$52),"")</f>
        <v/>
      </c>
      <c r="BC13" s="184" t="str">
        <f>IF(BB13&lt;&gt;"",LOOKUP(BB13,Likelihoods!$A$7:$A$107,Likelihoods!E$7:E$107),"")</f>
        <v/>
      </c>
      <c r="BD13" s="185" t="str">
        <f>IF(AND(COUNTBLANK($B13:$O13)=13,COUNTBLANK($P13:$Q13)=1,COUNTBLANK($R13:$U13)=3,COUNTBLANK($V13:$X13)=2,COUNTBLANK($Y13:$AE13)=6,COUNTBLANK($AF13:$AJ13)=4,COUNTBLANK($AK13:AN13)=3,COUNTBLANK($AO13:$AQ13)=2,COUNTBLANK($AR13:$AS13)=1,COUNTBLANK($AT13:$AU13)=1),IF(Data!$B13&lt;&gt;"",Scoring!$H$7)+IF(Data!$C13&lt;&gt;"",Scoring!$H$8)+IF(Data!$D13&lt;&gt;"",Scoring!$H$9)+IF(Data!$E13&lt;&gt;"",Scoring!$H$10)+IF(Data!$F13&lt;&gt;"",Scoring!$H$11)+IF(Data!$G13&lt;&gt;"",Scoring!$H$12)+IF(Data!$H13&lt;&gt;"",Scoring!$H$13)+IF(Data!$I13&lt;&gt;"",Scoring!$H$14)+IF(Data!$J13&lt;&gt;"",Scoring!$H$15)+IF(Data!$K13&lt;&gt;"",Scoring!$H$16)+IF(Data!$L13&lt;&gt;"",Scoring!$H$17)+IF(Data!$M13&lt;&gt;"",Scoring!$H$18)+IF(Data!$N13&lt;&gt;"",Scoring!$H$19)+IF(Data!$O13&lt;&gt;"",Scoring!$H$20)+IF(Data!$P13&lt;&gt;"",Scoring!$H$21)+IF(Data!$Q13&lt;&gt;"",Scoring!$H$22)+IF(Data!$R13&lt;&gt;"",Scoring!$H$23)+IF(Data!$S13&lt;&gt;"",Scoring!$H$24)+IF(Data!$T13&lt;&gt;"",Scoring!$H$25)+IF(Data!$U13&lt;&gt;"",Scoring!$H$26)+IF(Data!$V13&lt;&gt;"",Scoring!$H$27)+IF(Data!$W13&lt;&gt;"",Scoring!$H$28)+IF(Data!$X13&lt;&gt;"",Scoring!$H$29)+IF(Data!$Y13&lt;&gt;"",Scoring!$H$30)+IF(Data!$Z13&lt;&gt;"",Scoring!$H$31)+IF(Data!$AA13&lt;&gt;"",Scoring!$H$32)+IF(Data!$AB13&lt;&gt;"",Scoring!$H$33)+IF(Data!$AC13&lt;&gt;"",Scoring!$H$34)+IF(Data!$AD13&lt;&gt;"",Scoring!$H$35)+IF(Data!$AE13&lt;&gt;"",Scoring!$H$36)+IF(Data!$AF13&lt;&gt;"",Scoring!$H$37)+IF(Data!$AG13&lt;&gt;"",Scoring!$H$38)+IF(Data!$AH13&lt;&gt;"",Scoring!$H$39)+IF(Data!$AI13&lt;&gt;"",Scoring!$H$40)+IF(Data!$AJ13&lt;&gt;"",Scoring!$H$41)+IF(Data!$AK13&lt;&gt;"",Scoring!$H$42)+IF(Data!$AL13&lt;&gt;"",Scoring!$H$43)+IF(Data!$AM13&lt;&gt;"",Scoring!$H$44)+IF(Data!$AN13&lt;&gt;"",Scoring!$H$45)+IF(Data!$AO13&lt;&gt;"",Scoring!$H$46)+IF(Data!$AP13&lt;&gt;"",Scoring!$H$47)+IF(Data!$AQ13&lt;&gt;"",Scoring!$H$48)+IF(Data!$AR13&lt;&gt;"",Scoring!$H$49)+IF(Data!$AS13&lt;&gt;"",Scoring!$H$50)+IF(Data!$AT13&lt;&gt;"",Scoring!$H$51)+IF(Data!$AU13&lt;&gt;"",Scoring!$H$52),"")</f>
        <v/>
      </c>
      <c r="BE13" s="186" t="str">
        <f>IF(BD13&lt;&gt;"",LOOKUP(BD13,Likelihoods!$A$7:$A$107,Likelihoods!F$7:F$107),"")</f>
        <v/>
      </c>
      <c r="BF13" s="181" t="str">
        <f>IF(AND(COUNTBLANK($B13:$O13)=13,COUNTBLANK($P13:$Q13)=1,COUNTBLANK($R13:$U13)=3,COUNTBLANK($V13:$X13)=2,COUNTBLANK($Y13:$AE13)=6,COUNTBLANK($AF13:$AJ13)=4,COUNTBLANK($AK13:AN13)=3,COUNTBLANK($AO13:$AQ13)=2,COUNTBLANK($AR13:$AS13)=1,COUNTBLANK($AT13:$AU13)=1),IF(Data!$B13&lt;&gt;"",Scoring!$I$7)+IF(Data!$C13&lt;&gt;"",Scoring!$I$8)+IF(Data!$D13&lt;&gt;"",Scoring!$I$9)+IF(Data!$E13&lt;&gt;"",Scoring!$I$10)+IF(Data!$F13&lt;&gt;"",Scoring!$I$11)+IF(Data!$G13&lt;&gt;"",Scoring!$I$12)+IF(Data!$H13&lt;&gt;"",Scoring!$I$13)+IF(Data!$I13&lt;&gt;"",Scoring!$I$14)+IF(Data!$J13&lt;&gt;"",Scoring!$I$15)+IF(Data!$K13&lt;&gt;"",Scoring!$I$16)+IF(Data!$L13&lt;&gt;"",Scoring!$I$17)+IF(Data!$M13&lt;&gt;"",Scoring!$I$18)+IF(Data!$N13&lt;&gt;"",Scoring!$I$19)+IF(Data!$O13&lt;&gt;"",Scoring!$I$20)+IF(Data!$P13&lt;&gt;"",Scoring!$I$21)+IF(Data!$Q13&lt;&gt;"",Scoring!$I$22)+IF(Data!$R13&lt;&gt;"",Scoring!$I$23)+IF(Data!$S13&lt;&gt;"",Scoring!$I$24)+IF(Data!$T13&lt;&gt;"",Scoring!$I$25)+IF(Data!$U13&lt;&gt;"",Scoring!$I$26)+IF(Data!$V13&lt;&gt;"",Scoring!$I$27)+IF(Data!$W13&lt;&gt;"",Scoring!$I$28)+IF(Data!$X13&lt;&gt;"",Scoring!$I$29)+IF(Data!$Y13&lt;&gt;"",Scoring!$I$30)+IF(Data!$Z13&lt;&gt;"",Scoring!$I$31)+IF(Data!$AA13&lt;&gt;"",Scoring!$I$32)+IF(Data!$AB13&lt;&gt;"",Scoring!$I$33)+IF(Data!$AC13&lt;&gt;"",Scoring!$I$34)+IF(Data!$AD13&lt;&gt;"",Scoring!$I$35)+IF(Data!$AE13&lt;&gt;"",Scoring!$I$36)+IF(Data!$AF13&lt;&gt;"",Scoring!$I$37)+IF(Data!$AG13&lt;&gt;"",Scoring!$I$38)+IF(Data!$AH13&lt;&gt;"",Scoring!$I$39)+IF(Data!$AI13&lt;&gt;"",Scoring!$I$40)+IF(Data!$AJ13&lt;&gt;"",Scoring!$I$41)+IF(Data!$AK13&lt;&gt;"",Scoring!$I$42)+IF(Data!$AL13&lt;&gt;"",Scoring!$I$43)+IF(Data!$AM13&lt;&gt;"",Scoring!$I$44)+IF(Data!$AN13&lt;&gt;"",Scoring!$I$45)+IF(Data!$AO13&lt;&gt;"",Scoring!$I$46)+IF(Data!$AP13&lt;&gt;"",Scoring!$I$47)+IF(Data!$AQ13&lt;&gt;"",Scoring!$I$48)+IF(Data!$AR13&lt;&gt;"",Scoring!$I$49)+IF(Data!$AS13&lt;&gt;"",Scoring!$I$50)+IF(Data!$AT13&lt;&gt;"",Scoring!$I$51)+IF(Data!$AU13&lt;&gt;"",Scoring!$I$52),"")</f>
        <v/>
      </c>
      <c r="BG13" s="180" t="str">
        <f>IF(BF13&lt;&gt;"",LOOKUP(BF13,Likelihoods!$A$7:$A$107,Likelihoods!G$7:G$107),"")</f>
        <v/>
      </c>
      <c r="BH13" s="187" t="str">
        <f>IF(AND(COUNTBLANK($B13:$O13)=13,COUNTBLANK($P13:$Q13)=1,COUNTBLANK($R13:$U13)=3,COUNTBLANK($V13:$X13)=2,COUNTBLANK($Y13:$AE13)=6,COUNTBLANK($AF13:$AJ13)=4,COUNTBLANK($AK13:AN13)=3,COUNTBLANK($AO13:$AQ13)=2,COUNTBLANK($AR13:$AS13)=1,COUNTBLANK($AT13:$AU13)=1),IF(Data!$B13&lt;&gt;"",Scoring!$J$7)+IF(Data!$C13&lt;&gt;"",Scoring!$J$8)+IF(Data!$D13&lt;&gt;"",Scoring!$J$9)+IF(Data!$E13&lt;&gt;"",Scoring!$J$10)+IF(Data!$F13&lt;&gt;"",Scoring!$J$11)+IF(Data!$G13&lt;&gt;"",Scoring!$J$12)+IF(Data!$H13&lt;&gt;"",Scoring!$J$13)+IF(Data!$I13&lt;&gt;"",Scoring!$J$14)+IF(Data!$J13&lt;&gt;"",Scoring!$J$15)+IF(Data!$K13&lt;&gt;"",Scoring!$J$16)+IF(Data!$L13&lt;&gt;"",Scoring!$J$17)+IF(Data!$M13&lt;&gt;"",Scoring!$J$18)+IF(Data!$N13&lt;&gt;"",Scoring!$J$19)+IF(Data!$O13&lt;&gt;"",Scoring!$J$20)+IF(Data!$P13&lt;&gt;"",Scoring!$J$21)+IF(Data!$Q13&lt;&gt;"",Scoring!$J$22)+IF(Data!$R13&lt;&gt;"",Scoring!$J$23)+IF(Data!$S13&lt;&gt;"",Scoring!$J$24)+IF(Data!$T13&lt;&gt;"",Scoring!$J$25)+IF(Data!$U13&lt;&gt;"",Scoring!$J$26)+IF(Data!$V13&lt;&gt;"",Scoring!$J$27)+IF(Data!$W13&lt;&gt;"",Scoring!$J$28)+IF(Data!$X13&lt;&gt;"",Scoring!$J$29)+IF(Data!$Y13&lt;&gt;"",Scoring!$J$30)+IF(Data!$Z13&lt;&gt;"",Scoring!$J$31)+IF(Data!$AA13&lt;&gt;"",Scoring!$J$32)+IF(Data!$AB13&lt;&gt;"",Scoring!$J$33)+IF(Data!$AC13&lt;&gt;"",Scoring!$J$34)+IF(Data!$AD13&lt;&gt;"",Scoring!$J$35)+IF(Data!$AE13&lt;&gt;"",Scoring!$J$36)+IF(Data!$AF13&lt;&gt;"",Scoring!$J$37)+IF(Data!$AG13&lt;&gt;"",Scoring!$J$38)+IF(Data!$AH13&lt;&gt;"",Scoring!$J$39)+IF(Data!$AI13&lt;&gt;"",Scoring!$J$40)+IF(Data!$AJ13&lt;&gt;"",Scoring!$J$41)+IF(Data!$AK13&lt;&gt;"",Scoring!$J$42)+IF(Data!$AL13&lt;&gt;"",Scoring!$J$43)+IF(Data!$AM13&lt;&gt;"",Scoring!$J$44)+IF(Data!$AN13&lt;&gt;"",Scoring!$J$45)+IF(Data!$AO13&lt;&gt;"",Scoring!$J$46)+IF(Data!$AP13&lt;&gt;"",Scoring!$J$47)+IF(Data!$AQ13&lt;&gt;"",Scoring!$J$48)+IF(Data!$AR13&lt;&gt;"",Scoring!$J$49)+IF(Data!$AS13&lt;&gt;"",Scoring!$J$50)+IF(Data!$AT13&lt;&gt;"",Scoring!$J$51)+IF(Data!$AU13&lt;&gt;"",Scoring!$J$52),"")</f>
        <v/>
      </c>
      <c r="BI13" s="183" t="str">
        <f>IF(BH13&lt;&gt;"",LOOKUP(BH13,Likelihoods!$A$7:$A$107,Likelihoods!H$7:H$107),"")</f>
        <v/>
      </c>
      <c r="BJ13" s="188" t="str">
        <f>IF(AND(COUNTBLANK($B13:$O13)=13,COUNTBLANK($P13:$Q13)=1,COUNTBLANK($R13:$U13)=3,COUNTBLANK($V13:$X13)=2,COUNTBLANK($Y13:$AE13)=6,COUNTBLANK($AF13:$AJ13)=4,COUNTBLANK($AK13:AN13)=3,COUNTBLANK($AO13:$AQ13)=2,COUNTBLANK($AR13:$AS13)=1,COUNTBLANK($AT13:$AU13)=1),IF(Data!$B13&lt;&gt;"",Scoring!$K$7)+IF(Data!$C13&lt;&gt;"",Scoring!$K$8)+IF(Data!$D13&lt;&gt;"",Scoring!$K$9)+IF(Data!$E13&lt;&gt;"",Scoring!$K$10)+IF(Data!$F13&lt;&gt;"",Scoring!$K$11)+IF(Data!$G13&lt;&gt;"",Scoring!$K$12)+IF(Data!$H13&lt;&gt;"",Scoring!$K$13)+IF(Data!$I13&lt;&gt;"",Scoring!$K$14)+IF(Data!$J13&lt;&gt;"",Scoring!$K$15)+IF(Data!$K13&lt;&gt;"",Scoring!$K$16)+IF(Data!$L13&lt;&gt;"",Scoring!$K$17)+IF(Data!$M13&lt;&gt;"",Scoring!$K$18)+IF(Data!$N13&lt;&gt;"",Scoring!$K$19)+IF(Data!$O13&lt;&gt;"",Scoring!$K$20)+IF(Data!$P13&lt;&gt;"",Scoring!$K$21)+IF(Data!$Q13&lt;&gt;"",Scoring!$K$22)+IF(Data!$R13&lt;&gt;"",Scoring!$K$23)+IF(Data!$S13&lt;&gt;"",Scoring!$K$24)+IF(Data!$T13&lt;&gt;"",Scoring!$K$25)+IF(Data!$U13&lt;&gt;"",Scoring!$K$26)+IF(Data!$V13&lt;&gt;"",Scoring!$K$27)+IF(Data!$W13&lt;&gt;"",Scoring!$K$28)+IF(Data!$X13&lt;&gt;"",Scoring!$K$29)+IF(Data!$Y13&lt;&gt;"",Scoring!$K$30)+IF(Data!$Z13&lt;&gt;"",Scoring!$K$31)+IF(Data!$AA13&lt;&gt;"",Scoring!$K$32)+IF(Data!$AB13&lt;&gt;"",Scoring!$K$33)+IF(Data!$AC13&lt;&gt;"",Scoring!$K$34)+IF(Data!$AD13&lt;&gt;"",Scoring!$K$35)+IF(Data!$AE13&lt;&gt;"",Scoring!$K$36)+IF(Data!$AF13&lt;&gt;"",Scoring!$K$37)+IF(Data!$AG13&lt;&gt;"",Scoring!$K$38)+IF(Data!$AH13&lt;&gt;"",Scoring!$K$39)+IF(Data!$AI13&lt;&gt;"",Scoring!$K$40)+IF(Data!$AJ13&lt;&gt;"",Scoring!$K$41)+IF(Data!$AK13&lt;&gt;"",Scoring!$K$42)+IF(Data!$AL13&lt;&gt;"",Scoring!$K$43)+IF(Data!$AM13&lt;&gt;"",Scoring!$K$44)+IF(Data!$AN13&lt;&gt;"",Scoring!$K$45)+IF(Data!$AO13&lt;&gt;"",Scoring!$K$46)+IF(Data!$AP13&lt;&gt;"",Scoring!$K$47)+IF(Data!$AQ13&lt;&gt;"",Scoring!$K$48)+IF(Data!$AR13&lt;&gt;"",Scoring!$K$49)+IF(Data!$AS13&lt;&gt;"",Scoring!$K$50)+IF(Data!$AT13&lt;&gt;"",Scoring!$K$51)+IF(Data!$AU13&lt;&gt;"",Scoring!$K$52),"")</f>
        <v/>
      </c>
      <c r="BK13" s="184" t="str">
        <f>IF(BJ13&lt;&gt;"",LOOKUP(BJ13,Likelihoods!$A$7:$A$107,Likelihoods!I$7:I$107),"")</f>
        <v/>
      </c>
      <c r="BL13" s="187" t="str">
        <f>IF(AND(COUNTBLANK($B13:$O13)=13,COUNTBLANK($P13:$Q13)=1,COUNTBLANK($R13:$U13)=3,COUNTBLANK($V13:$X13)=2,COUNTBLANK($Y13:$AE13)=6,COUNTBLANK($AF13:$AJ13)=4,COUNTBLANK($AK13:AN13)=3,COUNTBLANK($AO13:$AQ13)=2,COUNTBLANK($AR13:$AS13)=1,COUNTBLANK($AT13:$AU13)=1),IF(Data!$B13&lt;&gt;"",Scoring!$L$7)+IF(Data!$C13&lt;&gt;"",Scoring!$L$8)+IF(Data!$D13&lt;&gt;"",Scoring!$L$9)+IF(Data!$E13&lt;&gt;"",Scoring!$L$10)+IF(Data!$F13&lt;&gt;"",Scoring!$L$11)+IF(Data!$G13&lt;&gt;"",Scoring!$L$12)+IF(Data!$H13&lt;&gt;"",Scoring!$L$13)+IF(Data!$I13&lt;&gt;"",Scoring!$L$14)+IF(Data!$J13&lt;&gt;"",Scoring!$L$15)+IF(Data!$K13&lt;&gt;"",Scoring!$L$16)+IF(Data!$L13&lt;&gt;"",Scoring!$L$17)+IF(Data!$M13&lt;&gt;"",Scoring!$L$18)+IF(Data!$N13&lt;&gt;"",Scoring!$L$19)+IF(Data!$O13&lt;&gt;"",Scoring!$L$20)+IF(Data!$P13&lt;&gt;"",Scoring!$L$21)+IF(Data!$Q13&lt;&gt;"",Scoring!$L$22)+IF(Data!$R13&lt;&gt;"",Scoring!$L$23)+IF(Data!$S13&lt;&gt;"",Scoring!$L$24)+IF(Data!$T13&lt;&gt;"",Scoring!$L$25)+IF(Data!$U13&lt;&gt;"",Scoring!$L$26)+IF(Data!$V13&lt;&gt;"",Scoring!$L$27)+IF(Data!$W13&lt;&gt;"",Scoring!$L$28)+IF(Data!$X13&lt;&gt;"",Scoring!$L$29)+IF(Data!$Y13&lt;&gt;"",Scoring!$L$30)+IF(Data!$Z13&lt;&gt;"",Scoring!$L$31)+IF(Data!$AA13&lt;&gt;"",Scoring!$L$32)+IF(Data!$AB13&lt;&gt;"",Scoring!$L$33)+IF(Data!$AC13&lt;&gt;"",Scoring!$L$34)+IF(Data!$AD13&lt;&gt;"",Scoring!$L$35)+IF(Data!$AE13&lt;&gt;"",Scoring!$L$36)+IF(Data!$AF13&lt;&gt;"",Scoring!$L$37)+IF(Data!$AG13&lt;&gt;"",Scoring!$L$38)+IF(Data!$AH13&lt;&gt;"",Scoring!$L$39)+IF(Data!$AI13&lt;&gt;"",Scoring!$L$40)+IF(Data!$AJ13&lt;&gt;"",Scoring!$L$41)+IF(Data!$AK13&lt;&gt;"",Scoring!$L$42)+IF(Data!$AL13&lt;&gt;"",Scoring!$L$43)+IF(Data!$AM13&lt;&gt;"",Scoring!$L$44)+IF(Data!$AN13&lt;&gt;"",Scoring!$L$45)+IF(Data!$AO13&lt;&gt;"",Scoring!$L$46)+IF(Data!$AP13&lt;&gt;"",Scoring!$L$47)+IF(Data!$AQ13&lt;&gt;"",Scoring!$L$48)+IF(Data!$AR13&lt;&gt;"",Scoring!$L$49)+IF(Data!$AS13&lt;&gt;"",Scoring!$L$50)+IF(Data!$AT13&lt;&gt;"",Scoring!$L$51)+IF(Data!$AU13&lt;&gt;"",Scoring!$L$52),"")</f>
        <v/>
      </c>
      <c r="BM13" s="180" t="str">
        <f>IF(BL13&lt;&gt;"",LOOKUP(BL13,Likelihoods!$A$7:$A$107,Likelihoods!J$7:J$107),"")</f>
        <v/>
      </c>
      <c r="BN13" s="181" t="str">
        <f>IF(AND(COUNTBLANK($B13:$O13)=13,COUNTBLANK($P13:$Q13)=1,COUNTBLANK($R13:$U13)=3,COUNTBLANK($V13:$X13)=2,COUNTBLANK($Y13:$AE13)=6,COUNTBLANK($AF13:$AJ13)=4,COUNTBLANK($AK13:AN13)=3,COUNTBLANK($AO13:$AQ13)=2,COUNTBLANK($AR13:$AS13)=1,COUNTBLANK($AT13:$AU13)=1),IF(Data!$B13&lt;&gt;"",Scoring!$M$7)+IF(Data!$C13&lt;&gt;"",Scoring!$M$8)+IF(Data!$D13&lt;&gt;"",Scoring!$M$9)+IF(Data!$E13&lt;&gt;"",Scoring!$M$10)+IF(Data!$F13&lt;&gt;"",Scoring!$M$11)+IF(Data!$G13&lt;&gt;"",Scoring!$M$12)+IF(Data!$H13&lt;&gt;"",Scoring!$M$13)+IF(Data!$I13&lt;&gt;"",Scoring!$M$14)+IF(Data!$J13&lt;&gt;"",Scoring!$M$15)+IF(Data!$K13&lt;&gt;"",Scoring!$M$16)+IF(Data!$L13&lt;&gt;"",Scoring!$M$17)+IF(Data!$M13&lt;&gt;"",Scoring!$M$18)+IF(Data!$N13&lt;&gt;"",Scoring!$M$19)+IF(Data!$O13&lt;&gt;"",Scoring!$M$20)+IF(Data!$P13&lt;&gt;"",Scoring!$M$21)+IF(Data!$Q13&lt;&gt;"",Scoring!$M$22)+IF(Data!$R13&lt;&gt;"",Scoring!$M$23)+IF(Data!$S13&lt;&gt;"",Scoring!$M$24)+IF(Data!$T13&lt;&gt;"",Scoring!$M$25)+IF(Data!$U13&lt;&gt;"",Scoring!$M$26)+IF(Data!$V13&lt;&gt;"",Scoring!$M$27)+IF(Data!$W13&lt;&gt;"",Scoring!$M$28)+IF(Data!$X13&lt;&gt;"",Scoring!$M$29)+IF(Data!$Y13&lt;&gt;"",Scoring!$M$30)+IF(Data!$Z13&lt;&gt;"",Scoring!$M$31)+IF(Data!$AA13&lt;&gt;"",Scoring!$M$32)+IF(Data!$AB13&lt;&gt;"",Scoring!$M$33)+IF(Data!$AC13&lt;&gt;"",Scoring!$M$34)+IF(Data!$AD13&lt;&gt;"",Scoring!$M$35)+IF(Data!$AE13&lt;&gt;"",Scoring!$M$36)+IF(Data!$AF13&lt;&gt;"",Scoring!$M$37)+IF(Data!$AG13&lt;&gt;"",Scoring!$M$38)+IF(Data!$AH13&lt;&gt;"",Scoring!$M$39)+IF(Data!$AI13&lt;&gt;"",Scoring!$M$40)+IF(Data!$AJ13&lt;&gt;"",Scoring!$M$41)+IF(Data!$AK13&lt;&gt;"",Scoring!$M$42)+IF(Data!$AL13&lt;&gt;"",Scoring!$M$43)+IF(Data!$AM13&lt;&gt;"",Scoring!$M$44)+IF(Data!$AN13&lt;&gt;"",Scoring!$M$45)+IF(Data!$AO13&lt;&gt;"",Scoring!$M$46)+IF(Data!$AP13&lt;&gt;"",Scoring!$M$47)+IF(Data!$AQ13&lt;&gt;"",Scoring!$M$48)+IF(Data!$AR13&lt;&gt;"",Scoring!$M$49)+IF(Data!$AS13&lt;&gt;"",Scoring!$M$50)+IF(Data!$AT13&lt;&gt;"",Scoring!$M$51)+IF(Data!$AU13&lt;&gt;"",Scoring!$M$52),"")</f>
        <v/>
      </c>
      <c r="BO13" s="184" t="str">
        <f>IF(BN13&lt;&gt;"",LOOKUP(BN13,Likelihoods!$A$7:$A$107,Likelihoods!K$7:K$107),"")</f>
        <v/>
      </c>
      <c r="BP13" s="179" t="str">
        <f>IF(AND(COUNTBLANK($B13:$O13)=13,COUNTBLANK($P13:$Q13)=1,COUNTBLANK($R13:$U13)=3,COUNTBLANK($V13:$X13)=2,COUNTBLANK($Y13:$AE13)=6,COUNTBLANK($AF13:$AJ13)=4,COUNTBLANK($AK13:AN13)=3,COUNTBLANK($AO13:$AQ13)=2,COUNTBLANK($AR13:$AS13)=1,COUNTBLANK($AT13:$AU13)=1),IF(Data!$B13&lt;&gt;"",Scoring!$N$7)+IF(Data!$C13&lt;&gt;"",Scoring!$N$8)+IF(Data!$D13&lt;&gt;"",Scoring!$N$9)+IF(Data!$E13&lt;&gt;"",Scoring!$N$10)+IF(Data!$F13&lt;&gt;"",Scoring!$N$11)+IF(Data!$G13&lt;&gt;"",Scoring!$N$12)+IF(Data!$H13&lt;&gt;"",Scoring!$N$13)+IF(Data!$I13&lt;&gt;"",Scoring!$N$14)+IF(Data!$J13&lt;&gt;"",Scoring!$N$15)+IF(Data!$K13&lt;&gt;"",Scoring!$N$16)+IF(Data!$L13&lt;&gt;"",Scoring!$N$17)+IF(Data!$M13&lt;&gt;"",Scoring!$N$18)+IF(Data!$N13&lt;&gt;"",Scoring!$N$19)+IF(Data!$O13&lt;&gt;"",Scoring!$N$20)+IF(Data!$P13&lt;&gt;"",Scoring!$N$21)+IF(Data!$Q13&lt;&gt;"",Scoring!$N$22)+IF(Data!$R13&lt;&gt;"",Scoring!$N$23)+IF(Data!$S13&lt;&gt;"",Scoring!$N$24)+IF(Data!$T13&lt;&gt;"",Scoring!$N$25)+IF(Data!$U13&lt;&gt;"",Scoring!$N$26)+IF(Data!$V13&lt;&gt;"",Scoring!$N$27)+IF(Data!$W13&lt;&gt;"",Scoring!$N$28)+IF(Data!$X13&lt;&gt;"",Scoring!$N$29)+IF(Data!$Y13&lt;&gt;"",Scoring!$N$30)+IF(Data!$Z13&lt;&gt;"",Scoring!$N$31)+IF(Data!$AA13&lt;&gt;"",Scoring!$N$32)+IF(Data!$AB13&lt;&gt;"",Scoring!$N$33)+IF(Data!$AC13&lt;&gt;"",Scoring!$N$34)+IF(Data!$AD13&lt;&gt;"",Scoring!$N$35)+IF(Data!$AE13&lt;&gt;"",Scoring!$N$36)+IF(Data!$AF13&lt;&gt;"",Scoring!$N$37)+IF(Data!$AG13&lt;&gt;"",Scoring!$N$38)+IF(Data!$AH13&lt;&gt;"",Scoring!$N$39)+IF(Data!$AI13&lt;&gt;"",Scoring!$N$40)+IF(Data!$AJ13&lt;&gt;"",Scoring!$N$41)+IF(Data!$AK13&lt;&gt;"",Scoring!$N$42)+IF(Data!$AL13&lt;&gt;"",Scoring!$N$43)+IF(Data!$AM13&lt;&gt;"",Scoring!$N$44)+IF(Data!$AN13&lt;&gt;"",Scoring!$N$45)+IF(Data!$AO13&lt;&gt;"",Scoring!$N$46)+IF(Data!$AP13&lt;&gt;"",Scoring!$N$47)+IF(Data!$AQ13&lt;&gt;"",Scoring!$N$48)+IF(Data!$AR13&lt;&gt;"",Scoring!$N$49)+IF(Data!$AS13&lt;&gt;"",Scoring!$N$50)+IF(Data!$AT13&lt;&gt;"",Scoring!$N$51)+IF(Data!$AU13&lt;&gt;"",Scoring!$N$52),"")</f>
        <v/>
      </c>
      <c r="BQ13" s="189" t="str">
        <f>IF(BP13&lt;&gt;"",LOOKUP(BP13,Likelihoods!$A$7:$A$107,Likelihoods!L$7:L$107),"")</f>
        <v/>
      </c>
      <c r="BR13" s="181" t="str">
        <f>IF(AND(COUNTBLANK($B13:$O13)=13,COUNTBLANK($P13:$Q13)=1,COUNTBLANK($R13:$U13)=3,COUNTBLANK($V13:$X13)=2,COUNTBLANK($Y13:$AE13)=6,COUNTBLANK($AF13:$AJ13)=4,COUNTBLANK($AK13:AN13)=3,COUNTBLANK($AO13:$AQ13)=2,COUNTBLANK($AR13:$AS13)=1,COUNTBLANK($AT13:$AU13)=1),IF(Data!$B13&lt;&gt;"",Scoring!$O$7)+IF(Data!$C13&lt;&gt;"",Scoring!$O$8)+IF(Data!$D13&lt;&gt;"",Scoring!$O$9)+IF(Data!$E13&lt;&gt;"",Scoring!$O$10)+IF(Data!$F13&lt;&gt;"",Scoring!$O$11)+IF(Data!$G13&lt;&gt;"",Scoring!$O$12)+IF(Data!$H13&lt;&gt;"",Scoring!$O$13)+IF(Data!$I13&lt;&gt;"",Scoring!$O$14)+IF(Data!$J13&lt;&gt;"",Scoring!$O$15)+IF(Data!$K13&lt;&gt;"",Scoring!$O$16)+IF(Data!$L13&lt;&gt;"",Scoring!$O$17)+IF(Data!$M13&lt;&gt;"",Scoring!$O$18)+IF(Data!$N13&lt;&gt;"",Scoring!$O$19)+IF(Data!$O13&lt;&gt;"",Scoring!$O$20)+IF(Data!$P13&lt;&gt;"",Scoring!$O$21)+IF(Data!$Q13&lt;&gt;"",Scoring!$O$22)+IF(Data!$R13&lt;&gt;"",Scoring!$O$23)+IF(Data!$S13&lt;&gt;"",Scoring!$O$24)+IF(Data!$T13&lt;&gt;"",Scoring!$O$25)+IF(Data!$U13&lt;&gt;"",Scoring!$O$26)+IF(Data!$V13&lt;&gt;"",Scoring!$O$27)+IF(Data!$W13&lt;&gt;"",Scoring!$O$28)+IF(Data!$X13&lt;&gt;"",Scoring!$O$29)+IF(Data!$Y13&lt;&gt;"",Scoring!$O$30)+IF(Data!$Z13&lt;&gt;"",Scoring!$O$31)+IF(Data!$AA13&lt;&gt;"",Scoring!$O$32)+IF(Data!$AB13&lt;&gt;"",Scoring!$O$33)+IF(Data!$AC13&lt;&gt;"",Scoring!$O$34)+IF(Data!$AD13&lt;&gt;"",Scoring!$O$35)+IF(Data!$AE13&lt;&gt;"",Scoring!$O$36)+IF(Data!$AF13&lt;&gt;"",Scoring!$O$37)+IF(Data!$AG13&lt;&gt;"",Scoring!$O$38)+IF(Data!$AH13&lt;&gt;"",Scoring!$O$39)+IF(Data!$AI13&lt;&gt;"",Scoring!$O$40)+IF(Data!$AJ13&lt;&gt;"",Scoring!$O$41)+IF(Data!$AK13&lt;&gt;"",Scoring!$O$42)+IF(Data!$AL13&lt;&gt;"",Scoring!$O$43)+IF(Data!$AM13&lt;&gt;"",Scoring!$O$44)+IF(Data!$AN13&lt;&gt;"",Scoring!$O$45)+IF(Data!$AO13&lt;&gt;"",Scoring!$O$46)+IF(Data!$AP13&lt;&gt;"",Scoring!$O$47)+IF(Data!$AQ13&lt;&gt;"",Scoring!$O$48)+IF(Data!$AR13&lt;&gt;"",Scoring!$O$49)+IF(Data!$AS13&lt;&gt;"",Scoring!$O$50)+IF(Data!$AT13&lt;&gt;"",Scoring!$O$51)+IF(Data!$AU13&lt;&gt;"",Scoring!$O$52),"")</f>
        <v/>
      </c>
      <c r="BS13" s="184" t="str">
        <f>IF(BR13&lt;&gt;"",LOOKUP(BR13,Likelihoods!$A$7:$A$107,Likelihoods!M$7:M$107),"")</f>
        <v/>
      </c>
      <c r="BT13" s="181" t="str">
        <f>IF(AND(COUNTBLANK($B13:$O13)=13,COUNTBLANK($P13:$Q13)=1,COUNTBLANK($R13:$U13)=3,COUNTBLANK($V13:$X13)=2,COUNTBLANK($Y13:$AE13)=6,COUNTBLANK($AF13:$AJ13)=4,COUNTBLANK($AK13:AN13)=3,COUNTBLANK($AO13:$AQ13)=2,COUNTBLANK($AR13:$AS13)=1,COUNTBLANK($AT13:$AU13)=1),IF(Data!$B13&lt;&gt;"",Scoring!$P$7)+IF(Data!$C13&lt;&gt;"",Scoring!$P$8)+IF(Data!$D13&lt;&gt;"",Scoring!$P$9)+IF(Data!$E13&lt;&gt;"",Scoring!$P$10)+IF(Data!$F13&lt;&gt;"",Scoring!$P$11)+IF(Data!$G13&lt;&gt;"",Scoring!$P$12)+IF(Data!$H13&lt;&gt;"",Scoring!$P$13)+IF(Data!$I13&lt;&gt;"",Scoring!$P$14)+IF(Data!$J13&lt;&gt;"",Scoring!$P$15)+IF(Data!$K13&lt;&gt;"",Scoring!$P$16)+IF(Data!$L13&lt;&gt;"",Scoring!$P$17)+IF(Data!$M13&lt;&gt;"",Scoring!$P$18)+IF(Data!$N13&lt;&gt;"",Scoring!$P$19)+IF(Data!$O13&lt;&gt;"",Scoring!$P$20)+IF(Data!$P13&lt;&gt;"",Scoring!$P$21)+IF(Data!$Q13&lt;&gt;"",Scoring!$P$22)+IF(Data!$R13&lt;&gt;"",Scoring!$P$23)+IF(Data!$S13&lt;&gt;"",Scoring!$P$24)+IF(Data!$T13&lt;&gt;"",Scoring!$P$25)+IF(Data!$U13&lt;&gt;"",Scoring!$P$26)+IF(Data!$V13&lt;&gt;"",Scoring!$P$27)+IF(Data!$W13&lt;&gt;"",Scoring!$P$28)+IF(Data!$X13&lt;&gt;"",Scoring!$P$29)+IF(Data!$Y13&lt;&gt;"",Scoring!$P$30)+IF(Data!$Z13&lt;&gt;"",Scoring!$P$31)+IF(Data!$AA13&lt;&gt;"",Scoring!$P$32)+IF(Data!$AB13&lt;&gt;"",Scoring!$P$33)+IF(Data!$AC13&lt;&gt;"",Scoring!$P$34)+IF(Data!$AD13&lt;&gt;"",Scoring!$P$35)+IF(Data!$AE13&lt;&gt;"",Scoring!$P$36)+IF(Data!$AF13&lt;&gt;"",Scoring!$P$37)+IF(Data!$AG13&lt;&gt;"",Scoring!$P$38)+IF(Data!$AH13&lt;&gt;"",Scoring!$P$39)+IF(Data!$AI13&lt;&gt;"",Scoring!$P$40)+IF(Data!$AJ13&lt;&gt;"",Scoring!$P$41)+IF(Data!$AK13&lt;&gt;"",Scoring!$P$42)+IF(Data!$AL13&lt;&gt;"",Scoring!$P$43)+IF(Data!$AM13&lt;&gt;"",Scoring!$P$44)+IF(Data!$AN13&lt;&gt;"",Scoring!$P$45)+IF(Data!$AO13&lt;&gt;"",Scoring!$P$46)+IF(Data!$AP13&lt;&gt;"",Scoring!$P$47)+IF(Data!$AQ13&lt;&gt;"",Scoring!$P$48)+IF(Data!$AR13&lt;&gt;"",Scoring!$P$49)+IF(Data!$AS13&lt;&gt;"",Scoring!$P$50)+IF(Data!$AT13&lt;&gt;"",Scoring!$P$51)+IF(Data!$AU13&lt;&gt;"",Scoring!$P$52),"")</f>
        <v/>
      </c>
      <c r="BU13" s="180" t="str">
        <f>IF(BT13&lt;&gt;"",LOOKUP(BT13,Likelihoods!$A$7:$A$107,Likelihoods!N$7:N$107),"")</f>
        <v/>
      </c>
      <c r="BV13" s="181" t="str">
        <f>IF(AND(COUNTBLANK($B13:$O13)=13,COUNTBLANK($P13:$Q13)=1,COUNTBLANK($R13:$U13)=3,COUNTBLANK($V13:$X13)=2,COUNTBLANK($Y13:$AE13)=6,COUNTBLANK($AF13:$AJ13)=4,COUNTBLANK($AK13:AN13)=3,COUNTBLANK($AO13:$AQ13)=2,COUNTBLANK($AR13:$AS13)=1,COUNTBLANK($AT13:$AU13)=1),IF(Data!$B13&lt;&gt;"",Scoring!$Q$7)+IF(Data!$C13&lt;&gt;"",Scoring!$Q$8)+IF(Data!$D13&lt;&gt;"",Scoring!$Q$9)+IF(Data!$E13&lt;&gt;"",Scoring!$Q$10)+IF(Data!$F13&lt;&gt;"",Scoring!$Q$11)+IF(Data!$G13&lt;&gt;"",Scoring!$Q$12)+IF(Data!$H13&lt;&gt;"",Scoring!$Q$13)+IF(Data!$I13&lt;&gt;"",Scoring!$Q$14)+IF(Data!$J13&lt;&gt;"",Scoring!$Q$15)+IF(Data!$K13&lt;&gt;"",Scoring!$Q$16)+IF(Data!$L13&lt;&gt;"",Scoring!$Q$17)+IF(Data!$M13&lt;&gt;"",Scoring!$Q$18)+IF(Data!$N13&lt;&gt;"",Scoring!$Q$19)+IF(Data!$O13&lt;&gt;"",Scoring!$Q$20)+IF(Data!$P13&lt;&gt;"",Scoring!$Q$21)+IF(Data!$Q13&lt;&gt;"",Scoring!$Q$22)+IF(Data!$R13&lt;&gt;"",Scoring!$Q$23)+IF(Data!$S13&lt;&gt;"",Scoring!$Q$24)+IF(Data!$T13&lt;&gt;"",Scoring!$Q$25)+IF(Data!$U13&lt;&gt;"",Scoring!$Q$26)+IF(Data!$V13&lt;&gt;"",Scoring!$Q$27)+IF(Data!$W13&lt;&gt;"",Scoring!$Q$28)+IF(Data!$X13&lt;&gt;"",Scoring!$Q$29)+IF(Data!$Y13&lt;&gt;"",Scoring!$Q$30)+IF(Data!$Z13&lt;&gt;"",Scoring!$Q$31)+IF(Data!$AA13&lt;&gt;"",Scoring!$Q$32)+IF(Data!$AB13&lt;&gt;"",Scoring!$Q$33)+IF(Data!$AC13&lt;&gt;"",Scoring!$Q$34)+IF(Data!$AD13&lt;&gt;"",Scoring!$Q$35)+IF(Data!$AE13&lt;&gt;"",Scoring!$Q$36)+IF(Data!$AF13&lt;&gt;"",Scoring!$Q$37)+IF(Data!$AG13&lt;&gt;"",Scoring!$Q$38)+IF(Data!$AH13&lt;&gt;"",Scoring!$Q$39)+IF(Data!$AI13&lt;&gt;"",Scoring!$Q$40)+IF(Data!$AJ13&lt;&gt;"",Scoring!$Q$41)+IF(Data!$AK13&lt;&gt;"",Scoring!$Q$42)+IF(Data!$AL13&lt;&gt;"",Scoring!$Q$43)+IF(Data!$AM13&lt;&gt;"",Scoring!$Q$44)+IF(Data!$AN13&lt;&gt;"",Scoring!$Q$45)+IF(Data!$AO13&lt;&gt;"",Scoring!$Q$46)+IF(Data!$AP13&lt;&gt;"",Scoring!$Q$47)+IF(Data!$AQ13&lt;&gt;"",Scoring!$Q$48)+IF(Data!$AR13&lt;&gt;"",Scoring!$Q$49)+IF(Data!$AS13&lt;&gt;"",Scoring!$Q$50)+IF(Data!$AT13&lt;&gt;"",Scoring!$Q$51)+IF(Data!$AU13&lt;&gt;"",Scoring!$Q$52),"")</f>
        <v/>
      </c>
      <c r="BW13" s="183" t="str">
        <f>IF(BV13&lt;&gt;"",LOOKUP(BV13,Likelihoods!$A$7:$A$107,Likelihoods!O$7:O$107),"")</f>
        <v/>
      </c>
      <c r="BX13" s="9"/>
      <c r="BY13" s="9"/>
      <c r="BZ13" s="9"/>
      <c r="CA13" s="9"/>
      <c r="CB13" s="9"/>
      <c r="CC13" s="9"/>
      <c r="CD13" s="9"/>
      <c r="CE13" s="9"/>
      <c r="CF13" s="9"/>
      <c r="CG13" s="9"/>
      <c r="CH13" s="9"/>
      <c r="CI13" s="9"/>
      <c r="CJ13" s="9"/>
      <c r="CK13" s="9"/>
    </row>
    <row r="14" spans="1:89" ht="14.25" customHeight="1">
      <c r="A14" s="59"/>
      <c r="B14" s="76"/>
      <c r="C14" s="77"/>
      <c r="D14" s="77"/>
      <c r="E14" s="77"/>
      <c r="F14" s="77"/>
      <c r="G14" s="77"/>
      <c r="H14" s="77"/>
      <c r="I14" s="77"/>
      <c r="J14" s="77"/>
      <c r="K14" s="77"/>
      <c r="L14" s="77"/>
      <c r="M14" s="77"/>
      <c r="N14" s="77"/>
      <c r="O14" s="77"/>
      <c r="P14" s="76"/>
      <c r="Q14" s="78"/>
      <c r="R14" s="77"/>
      <c r="S14" s="77"/>
      <c r="T14" s="77"/>
      <c r="U14" s="77"/>
      <c r="V14" s="76"/>
      <c r="W14" s="77"/>
      <c r="X14" s="78"/>
      <c r="Y14" s="77"/>
      <c r="Z14" s="77"/>
      <c r="AA14" s="77"/>
      <c r="AB14" s="77"/>
      <c r="AC14" s="77"/>
      <c r="AD14" s="77"/>
      <c r="AE14" s="77"/>
      <c r="AF14" s="76"/>
      <c r="AG14" s="77"/>
      <c r="AH14" s="77"/>
      <c r="AI14" s="77"/>
      <c r="AJ14" s="78"/>
      <c r="AK14" s="77"/>
      <c r="AL14" s="77"/>
      <c r="AM14" s="77"/>
      <c r="AN14" s="77"/>
      <c r="AO14" s="76"/>
      <c r="AP14" s="77"/>
      <c r="AQ14" s="78"/>
      <c r="AR14" s="76"/>
      <c r="AS14" s="78"/>
      <c r="AT14" s="77"/>
      <c r="AU14" s="77"/>
      <c r="AV14" s="179" t="str">
        <f>IF(AND(COUNTBLANK($B14:$O14)=13,COUNTBLANK($P14:$Q14)=1,COUNTBLANK($R14:$U14)=3,COUNTBLANK($V14:$X14)=2,COUNTBLANK($Y14:$AE14)=6,COUNTBLANK($AF14:$AJ14)=4,COUNTBLANK($AK14:AN14)=3,COUNTBLANK($AO14:$AQ14)=2,COUNTBLANK($AR14:$AS14)=1,COUNTBLANK($AT14:$AU14)=1),IF(Data!$B14&lt;&gt;"",Scoring!$D$7)+IF(Data!$C14&lt;&gt;"",Scoring!$D$8)+IF(Data!$D14&lt;&gt;"",Scoring!$D$9)+IF(Data!$E14&lt;&gt;"",Scoring!$D$10)+IF(Data!$F14&lt;&gt;"",Scoring!$D$11)+IF(Data!$G14&lt;&gt;"",Scoring!$D$12)+IF(Data!$H14&lt;&gt;"",Scoring!$D$13)+IF(Data!$I14&lt;&gt;"",Scoring!$D$14)+IF(Data!$J14&lt;&gt;"",Scoring!$D$15)+IF(Data!$K14&lt;&gt;"",Scoring!$D$16)+IF(Data!$L14&lt;&gt;"",Scoring!$D$17)+IF(Data!$M14&lt;&gt;"",Scoring!$D$18)+IF(Data!$N14&lt;&gt;"",Scoring!$D$19)+IF(Data!$O14&lt;&gt;"",Scoring!$D$20)+IF(Data!$P14&lt;&gt;"",Scoring!$D$21)+IF(Data!$Q14&lt;&gt;"",Scoring!$D$22)+IF(Data!$R14&lt;&gt;"",Scoring!$D$23)+IF(Data!$S14&lt;&gt;"",Scoring!$D$24)+IF(Data!$T14&lt;&gt;"",Scoring!$D$25)+IF(Data!$U14&lt;&gt;"",Scoring!$D$26)+IF(Data!$V14&lt;&gt;"",Scoring!$D$27)+IF(Data!$W14&lt;&gt;"",Scoring!$D$28)+IF(Data!$X14&lt;&gt;"",Scoring!$D$29)+IF(Data!$Y14&lt;&gt;"",Scoring!$D$30)+IF(Data!$Z14&lt;&gt;"",Scoring!$D$31)+IF(Data!$AA14&lt;&gt;"",Scoring!$D$32)+IF(Data!$AB14&lt;&gt;"",Scoring!$D$33)+IF(Data!$AC14&lt;&gt;"",Scoring!$D$34)+IF(Data!$AD14&lt;&gt;"",Scoring!$D$35)+IF(Data!$AE14&lt;&gt;"",Scoring!$D$36)+IF(Data!$AF14&lt;&gt;"",Scoring!$D$37)+IF(Data!$AG14&lt;&gt;"",Scoring!$D$38)+IF(Data!$AH14&lt;&gt;"",Scoring!$D$39)+IF(Data!$AI14&lt;&gt;"",Scoring!$D$40)+IF(Data!$AJ14&lt;&gt;"",Scoring!$D$41)+IF(Data!$AK14&lt;&gt;"",Scoring!$D$42)+IF(Data!$AL14&lt;&gt;"",Scoring!$D$43)+IF(Data!$AM14&lt;&gt;"",Scoring!$D$44)+IF(Data!$AN14&lt;&gt;"",Scoring!$D$45)+IF(Data!$AO14&lt;&gt;"",Scoring!$D$46)+IF(Data!$AP14&lt;&gt;"",Scoring!$D$47)+IF(Data!$AQ14&lt;&gt;"",Scoring!$D$48)+IF(Data!$AR14&lt;&gt;"",Scoring!$D$49)+IF(Data!$AS14&lt;&gt;"",Scoring!$D$50)+IF(Data!$AT14&lt;&gt;"",Scoring!$D$51)+IF(Data!$AU14&lt;&gt;"",Scoring!$D$52),"")</f>
        <v/>
      </c>
      <c r="AW14" s="180" t="str">
        <f>IF(AV14&lt;&gt;"",LOOKUP(AV14,Likelihoods!$A$7:$A$107,Likelihoods!B$7:B$107),"")</f>
        <v/>
      </c>
      <c r="AX14" s="181" t="str">
        <f>IF(AND(COUNTBLANK($B14:$O14)=13,COUNTBLANK($P14:$Q14)=1,COUNTBLANK($R14:$U14)=3,COUNTBLANK($V14:$X14)=2,COUNTBLANK($Y14:$AE14)=6,COUNTBLANK($AF14:$AJ14)=4,COUNTBLANK($AK14:AN14)=3,COUNTBLANK($AO14:$AQ14)=2,COUNTBLANK($AR14:$AS14)=1,COUNTBLANK($AT14:$AU14)=1),IF(Data!$B14&lt;&gt;"",Scoring!$E$7)+IF(Data!$C14&lt;&gt;"",Scoring!$E$8)+IF(Data!$D14&lt;&gt;"",Scoring!$E$9)+IF(Data!$E14&lt;&gt;"",Scoring!$E$10)+IF(Data!$F14&lt;&gt;"",Scoring!$E$11)+IF(Data!$G14&lt;&gt;"",Scoring!$E$12)+IF(Data!$H14&lt;&gt;"",Scoring!$E$13)+IF(Data!$I14&lt;&gt;"",Scoring!$E$14)+IF(Data!$J14&lt;&gt;"",Scoring!$E$15)+IF(Data!$K14&lt;&gt;"",Scoring!$E$16)+IF(Data!$L14&lt;&gt;"",Scoring!$E$17)+IF(Data!$M14&lt;&gt;"",Scoring!$E$18)+IF(Data!$N14&lt;&gt;"",Scoring!$E$19)+IF(Data!$O14&lt;&gt;"",Scoring!$E$20)+IF(Data!$P14&lt;&gt;"",Scoring!$E$21)+IF(Data!$Q14&lt;&gt;"",Scoring!$E$22)+IF(Data!$R14&lt;&gt;"",Scoring!$E$23)+IF(Data!$S14&lt;&gt;"",Scoring!$E$24)+IF(Data!$T14&lt;&gt;"",Scoring!$E$25)+IF(Data!$U14&lt;&gt;"",Scoring!$E$26)+IF(Data!$V14&lt;&gt;"",Scoring!$E$27)+IF(Data!$W14&lt;&gt;"",Scoring!$E$28)+IF(Data!$X14&lt;&gt;"",Scoring!$E$29)+IF(Data!$Y14&lt;&gt;"",Scoring!$E$30)+IF(Data!$Z14&lt;&gt;"",Scoring!$E$31)+IF(Data!$AA14&lt;&gt;"",Scoring!$E$32)+IF(Data!$AB14&lt;&gt;"",Scoring!$E$33)+IF(Data!$AC14&lt;&gt;"",Scoring!$E$34)+IF(Data!$AD14&lt;&gt;"",Scoring!$E$35)+IF(Data!$AE14&lt;&gt;"",Scoring!$E$36)+IF(Data!$AF14&lt;&gt;"",Scoring!$E$37)+IF(Data!$AG14&lt;&gt;"",Scoring!$E$38)+IF(Data!$AH14&lt;&gt;"",Scoring!$E$39)+IF(Data!$AI14&lt;&gt;"",Scoring!$E$40)+IF(Data!$AJ14&lt;&gt;"",Scoring!$E$41)+IF(Data!$AK14&lt;&gt;"",Scoring!$E$42)+IF(Data!$AL14&lt;&gt;"",Scoring!$E$43)+IF(Data!$AM14&lt;&gt;"",Scoring!$E$44)+IF(Data!$AN14&lt;&gt;"",Scoring!$E$45)+IF(Data!$AO14&lt;&gt;"",Scoring!$E$46)+IF(Data!$AP14&lt;&gt;"",Scoring!$E$47)+IF(Data!$AQ14&lt;&gt;"",Scoring!$E$48)+IF(Data!$AR14&lt;&gt;"",Scoring!$E$49)+IF(Data!$AS14&lt;&gt;"",Scoring!$E$50)+IF(Data!$AT14&lt;&gt;"",Scoring!$E$51)+IF(Data!$AU14&lt;&gt;"",Scoring!$E$52),"")</f>
        <v/>
      </c>
      <c r="AY14" s="180" t="str">
        <f>IF(AX14&lt;&gt;"",LOOKUP(AX14,Likelihoods!$A$7:$A$107,Likelihoods!C$7:C$107),"")</f>
        <v/>
      </c>
      <c r="AZ14" s="182" t="str">
        <f>IF(AND(COUNTBLANK($B14:$O14)=13,COUNTBLANK($P14:$Q14)=1,COUNTBLANK($R14:$U14)=3,COUNTBLANK($V14:$X14)=2,COUNTBLANK($Y14:$AE14)=6,COUNTBLANK($AF14:$AJ14)=4,COUNTBLANK($AK14:AN14)=3,COUNTBLANK($AO14:$AQ14)=2,COUNTBLANK($AR14:$AS14)=1,COUNTBLANK($AT14:$AU14)=1),IF(Data!$B14&lt;&gt;"",Scoring!$F$7)+IF(Data!$C14&lt;&gt;"",Scoring!$F$8)+IF(Data!$D14&lt;&gt;"",Scoring!$F$9)+IF(Data!$E14&lt;&gt;"",Scoring!$F$10)+IF(Data!$F14&lt;&gt;"",Scoring!$F$11)+IF(Data!$G14&lt;&gt;"",Scoring!$F$12)+IF(Data!$H14&lt;&gt;"",Scoring!$F$13)+IF(Data!$I14&lt;&gt;"",Scoring!$F$14)+IF(Data!$J14&lt;&gt;"",Scoring!$F$15)+IF(Data!$K14&lt;&gt;"",Scoring!$F$16)+IF(Data!$L14&lt;&gt;"",Scoring!$F$17)+IF(Data!$M14&lt;&gt;"",Scoring!$F$18)+IF(Data!$N14&lt;&gt;"",Scoring!$F$19)+IF(Data!$O14&lt;&gt;"",Scoring!$F$20)+IF(Data!$P14&lt;&gt;"",Scoring!$F$21)+IF(Data!$Q14&lt;&gt;"",Scoring!$F$22)+IF(Data!$R14&lt;&gt;"",Scoring!$F$23)+IF(Data!$S14&lt;&gt;"",Scoring!$F$24)+IF(Data!$T14&lt;&gt;"",Scoring!$F$25)+IF(Data!$U14&lt;&gt;"",Scoring!$F$26)+IF(Data!$V14&lt;&gt;"",Scoring!$F$27)+IF(Data!$W14&lt;&gt;"",Scoring!$F$28)+IF(Data!$X14&lt;&gt;"",Scoring!$F$29)+IF(Data!$Y14&lt;&gt;"",Scoring!$F$30)+IF(Data!$Z14&lt;&gt;"",Scoring!$F$31)+IF(Data!$AA14&lt;&gt;"",Scoring!$F$32)+IF(Data!$AB14&lt;&gt;"",Scoring!$F$33)+IF(Data!$AC14&lt;&gt;"",Scoring!$F$34)+IF(Data!$AD14&lt;&gt;"",Scoring!$F$35)+IF(Data!$AE14&lt;&gt;"",Scoring!$F$36)+IF(Data!$AF14&lt;&gt;"",Scoring!$F$37)+IF(Data!$AG14&lt;&gt;"",Scoring!$F$38)+IF(Data!$AH14&lt;&gt;"",Scoring!$F$39)+IF(Data!$AI14&lt;&gt;"",Scoring!$F$40)+IF(Data!$AJ14&lt;&gt;"",Scoring!$F$41)+IF(Data!$AK14&lt;&gt;"",Scoring!$F$42)+IF(Data!$AL14&lt;&gt;"",Scoring!$F$43)+IF(Data!$AM14&lt;&gt;"",Scoring!$F$44)+IF(Data!$AN14&lt;&gt;"",Scoring!$F$45)+IF(Data!$AO14&lt;&gt;"",Scoring!$F$46)+IF(Data!$AP14&lt;&gt;"",Scoring!$F$47)+IF(Data!$AQ14&lt;&gt;"",Scoring!$F$48)+IF(Data!$AR14&lt;&gt;"",Scoring!$F$49)+IF(Data!$AS14&lt;&gt;"",Scoring!$F$50)+IF(Data!$AT14&lt;&gt;"",Scoring!$F$51)+IF(Data!$AU14&lt;&gt;"",Scoring!$F$52),"")</f>
        <v/>
      </c>
      <c r="BA14" s="183" t="str">
        <f>IF(AZ14&lt;&gt;"",LOOKUP(AZ14,Likelihoods!$A$7:$A$107,Likelihoods!D$7:D$107),"")</f>
        <v/>
      </c>
      <c r="BB14" s="181" t="str">
        <f>IF(AND(COUNTBLANK($B14:$O14)=13,COUNTBLANK($P14:$Q14)=1,COUNTBLANK($R14:$U14)=3,COUNTBLANK($V14:$X14)=2,COUNTBLANK($Y14:$AE14)=6,COUNTBLANK($AF14:$AJ14)=4,COUNTBLANK($AK14:AN14)=3,COUNTBLANK($AO14:$AQ14)=2,COUNTBLANK($AR14:$AS14)=1,COUNTBLANK($AT14:$AU14)=1),IF(Data!$B14&lt;&gt;"",Scoring!$G$7)+IF(Data!$C14&lt;&gt;"",Scoring!$G$8)+IF(Data!$D14&lt;&gt;"",Scoring!$G$9)+IF(Data!$E14&lt;&gt;"",Scoring!$G$10)+IF(Data!$F14&lt;&gt;"",Scoring!$G$11)+IF(Data!$G14&lt;&gt;"",Scoring!$G$12)+IF(Data!$H14&lt;&gt;"",Scoring!$G$13)+IF(Data!$I14&lt;&gt;"",Scoring!$G$14)+IF(Data!$J14&lt;&gt;"",Scoring!$G$15)+IF(Data!$K14&lt;&gt;"",Scoring!$G$16)+IF(Data!$L14&lt;&gt;"",Scoring!$G$17)+IF(Data!$M14&lt;&gt;"",Scoring!$G$18)+IF(Data!$N14&lt;&gt;"",Scoring!$G$19)+IF(Data!$O14&lt;&gt;"",Scoring!$G$20)+IF(Data!$P14&lt;&gt;"",Scoring!$G$21)+IF(Data!$Q14&lt;&gt;"",Scoring!$G$22)+IF(Data!$R14&lt;&gt;"",Scoring!$G$23)+IF(Data!$S14&lt;&gt;"",Scoring!$G$24)+IF(Data!$T14&lt;&gt;"",Scoring!$G$25)+IF(Data!$U14&lt;&gt;"",Scoring!$G$26)+IF(Data!$V14&lt;&gt;"",Scoring!$G$27)+IF(Data!$W14&lt;&gt;"",Scoring!$G$28)+IF(Data!$X14&lt;&gt;"",Scoring!$G$29)+IF(Data!$Y14&lt;&gt;"",Scoring!$G$30)+IF(Data!$Z14&lt;&gt;"",Scoring!$G$31)+IF(Data!$AA14&lt;&gt;"",Scoring!$G$32)+IF(Data!$AB14&lt;&gt;"",Scoring!$G$33)+IF(Data!$AC14&lt;&gt;"",Scoring!$G$34)+IF(Data!$AD14&lt;&gt;"",Scoring!$G$35)+IF(Data!$AE14&lt;&gt;"",Scoring!$G$36)+IF(Data!$AF14&lt;&gt;"",Scoring!$G$37)+IF(Data!$AG14&lt;&gt;"",Scoring!$G$38)+IF(Data!$AH14&lt;&gt;"",Scoring!$G$39)+IF(Data!$AI14&lt;&gt;"",Scoring!$G$40)+IF(Data!$AJ14&lt;&gt;"",Scoring!$G$41)+IF(Data!$AK14&lt;&gt;"",Scoring!$G$42)+IF(Data!$AL14&lt;&gt;"",Scoring!$G$43)+IF(Data!$AM14&lt;&gt;"",Scoring!$G$44)+IF(Data!$AN14&lt;&gt;"",Scoring!$G$45)+IF(Data!$AO14&lt;&gt;"",Scoring!$G$46)+IF(Data!$AP14&lt;&gt;"",Scoring!$G$47)+IF(Data!$AQ14&lt;&gt;"",Scoring!$G$48)+IF(Data!$AR14&lt;&gt;"",Scoring!$G$49)+IF(Data!$AS14&lt;&gt;"",Scoring!$G$50)+IF(Data!$AT14&lt;&gt;"",Scoring!$G$51)+IF(Data!$AU14&lt;&gt;"",Scoring!$G$52),"")</f>
        <v/>
      </c>
      <c r="BC14" s="184" t="str">
        <f>IF(BB14&lt;&gt;"",LOOKUP(BB14,Likelihoods!$A$7:$A$107,Likelihoods!E$7:E$107),"")</f>
        <v/>
      </c>
      <c r="BD14" s="185" t="str">
        <f>IF(AND(COUNTBLANK($B14:$O14)=13,COUNTBLANK($P14:$Q14)=1,COUNTBLANK($R14:$U14)=3,COUNTBLANK($V14:$X14)=2,COUNTBLANK($Y14:$AE14)=6,COUNTBLANK($AF14:$AJ14)=4,COUNTBLANK($AK14:AN14)=3,COUNTBLANK($AO14:$AQ14)=2,COUNTBLANK($AR14:$AS14)=1,COUNTBLANK($AT14:$AU14)=1),IF(Data!$B14&lt;&gt;"",Scoring!$H$7)+IF(Data!$C14&lt;&gt;"",Scoring!$H$8)+IF(Data!$D14&lt;&gt;"",Scoring!$H$9)+IF(Data!$E14&lt;&gt;"",Scoring!$H$10)+IF(Data!$F14&lt;&gt;"",Scoring!$H$11)+IF(Data!$G14&lt;&gt;"",Scoring!$H$12)+IF(Data!$H14&lt;&gt;"",Scoring!$H$13)+IF(Data!$I14&lt;&gt;"",Scoring!$H$14)+IF(Data!$J14&lt;&gt;"",Scoring!$H$15)+IF(Data!$K14&lt;&gt;"",Scoring!$H$16)+IF(Data!$L14&lt;&gt;"",Scoring!$H$17)+IF(Data!$M14&lt;&gt;"",Scoring!$H$18)+IF(Data!$N14&lt;&gt;"",Scoring!$H$19)+IF(Data!$O14&lt;&gt;"",Scoring!$H$20)+IF(Data!$P14&lt;&gt;"",Scoring!$H$21)+IF(Data!$Q14&lt;&gt;"",Scoring!$H$22)+IF(Data!$R14&lt;&gt;"",Scoring!$H$23)+IF(Data!$S14&lt;&gt;"",Scoring!$H$24)+IF(Data!$T14&lt;&gt;"",Scoring!$H$25)+IF(Data!$U14&lt;&gt;"",Scoring!$H$26)+IF(Data!$V14&lt;&gt;"",Scoring!$H$27)+IF(Data!$W14&lt;&gt;"",Scoring!$H$28)+IF(Data!$X14&lt;&gt;"",Scoring!$H$29)+IF(Data!$Y14&lt;&gt;"",Scoring!$H$30)+IF(Data!$Z14&lt;&gt;"",Scoring!$H$31)+IF(Data!$AA14&lt;&gt;"",Scoring!$H$32)+IF(Data!$AB14&lt;&gt;"",Scoring!$H$33)+IF(Data!$AC14&lt;&gt;"",Scoring!$H$34)+IF(Data!$AD14&lt;&gt;"",Scoring!$H$35)+IF(Data!$AE14&lt;&gt;"",Scoring!$H$36)+IF(Data!$AF14&lt;&gt;"",Scoring!$H$37)+IF(Data!$AG14&lt;&gt;"",Scoring!$H$38)+IF(Data!$AH14&lt;&gt;"",Scoring!$H$39)+IF(Data!$AI14&lt;&gt;"",Scoring!$H$40)+IF(Data!$AJ14&lt;&gt;"",Scoring!$H$41)+IF(Data!$AK14&lt;&gt;"",Scoring!$H$42)+IF(Data!$AL14&lt;&gt;"",Scoring!$H$43)+IF(Data!$AM14&lt;&gt;"",Scoring!$H$44)+IF(Data!$AN14&lt;&gt;"",Scoring!$H$45)+IF(Data!$AO14&lt;&gt;"",Scoring!$H$46)+IF(Data!$AP14&lt;&gt;"",Scoring!$H$47)+IF(Data!$AQ14&lt;&gt;"",Scoring!$H$48)+IF(Data!$AR14&lt;&gt;"",Scoring!$H$49)+IF(Data!$AS14&lt;&gt;"",Scoring!$H$50)+IF(Data!$AT14&lt;&gt;"",Scoring!$H$51)+IF(Data!$AU14&lt;&gt;"",Scoring!$H$52),"")</f>
        <v/>
      </c>
      <c r="BE14" s="186" t="str">
        <f>IF(BD14&lt;&gt;"",LOOKUP(BD14,Likelihoods!$A$7:$A$107,Likelihoods!F$7:F$107),"")</f>
        <v/>
      </c>
      <c r="BF14" s="181" t="str">
        <f>IF(AND(COUNTBLANK($B14:$O14)=13,COUNTBLANK($P14:$Q14)=1,COUNTBLANK($R14:$U14)=3,COUNTBLANK($V14:$X14)=2,COUNTBLANK($Y14:$AE14)=6,COUNTBLANK($AF14:$AJ14)=4,COUNTBLANK($AK14:AN14)=3,COUNTBLANK($AO14:$AQ14)=2,COUNTBLANK($AR14:$AS14)=1,COUNTBLANK($AT14:$AU14)=1),IF(Data!$B14&lt;&gt;"",Scoring!$I$7)+IF(Data!$C14&lt;&gt;"",Scoring!$I$8)+IF(Data!$D14&lt;&gt;"",Scoring!$I$9)+IF(Data!$E14&lt;&gt;"",Scoring!$I$10)+IF(Data!$F14&lt;&gt;"",Scoring!$I$11)+IF(Data!$G14&lt;&gt;"",Scoring!$I$12)+IF(Data!$H14&lt;&gt;"",Scoring!$I$13)+IF(Data!$I14&lt;&gt;"",Scoring!$I$14)+IF(Data!$J14&lt;&gt;"",Scoring!$I$15)+IF(Data!$K14&lt;&gt;"",Scoring!$I$16)+IF(Data!$L14&lt;&gt;"",Scoring!$I$17)+IF(Data!$M14&lt;&gt;"",Scoring!$I$18)+IF(Data!$N14&lt;&gt;"",Scoring!$I$19)+IF(Data!$O14&lt;&gt;"",Scoring!$I$20)+IF(Data!$P14&lt;&gt;"",Scoring!$I$21)+IF(Data!$Q14&lt;&gt;"",Scoring!$I$22)+IF(Data!$R14&lt;&gt;"",Scoring!$I$23)+IF(Data!$S14&lt;&gt;"",Scoring!$I$24)+IF(Data!$T14&lt;&gt;"",Scoring!$I$25)+IF(Data!$U14&lt;&gt;"",Scoring!$I$26)+IF(Data!$V14&lt;&gt;"",Scoring!$I$27)+IF(Data!$W14&lt;&gt;"",Scoring!$I$28)+IF(Data!$X14&lt;&gt;"",Scoring!$I$29)+IF(Data!$Y14&lt;&gt;"",Scoring!$I$30)+IF(Data!$Z14&lt;&gt;"",Scoring!$I$31)+IF(Data!$AA14&lt;&gt;"",Scoring!$I$32)+IF(Data!$AB14&lt;&gt;"",Scoring!$I$33)+IF(Data!$AC14&lt;&gt;"",Scoring!$I$34)+IF(Data!$AD14&lt;&gt;"",Scoring!$I$35)+IF(Data!$AE14&lt;&gt;"",Scoring!$I$36)+IF(Data!$AF14&lt;&gt;"",Scoring!$I$37)+IF(Data!$AG14&lt;&gt;"",Scoring!$I$38)+IF(Data!$AH14&lt;&gt;"",Scoring!$I$39)+IF(Data!$AI14&lt;&gt;"",Scoring!$I$40)+IF(Data!$AJ14&lt;&gt;"",Scoring!$I$41)+IF(Data!$AK14&lt;&gt;"",Scoring!$I$42)+IF(Data!$AL14&lt;&gt;"",Scoring!$I$43)+IF(Data!$AM14&lt;&gt;"",Scoring!$I$44)+IF(Data!$AN14&lt;&gt;"",Scoring!$I$45)+IF(Data!$AO14&lt;&gt;"",Scoring!$I$46)+IF(Data!$AP14&lt;&gt;"",Scoring!$I$47)+IF(Data!$AQ14&lt;&gt;"",Scoring!$I$48)+IF(Data!$AR14&lt;&gt;"",Scoring!$I$49)+IF(Data!$AS14&lt;&gt;"",Scoring!$I$50)+IF(Data!$AT14&lt;&gt;"",Scoring!$I$51)+IF(Data!$AU14&lt;&gt;"",Scoring!$I$52),"")</f>
        <v/>
      </c>
      <c r="BG14" s="180" t="str">
        <f>IF(BF14&lt;&gt;"",LOOKUP(BF14,Likelihoods!$A$7:$A$107,Likelihoods!G$7:G$107),"")</f>
        <v/>
      </c>
      <c r="BH14" s="187" t="str">
        <f>IF(AND(COUNTBLANK($B14:$O14)=13,COUNTBLANK($P14:$Q14)=1,COUNTBLANK($R14:$U14)=3,COUNTBLANK($V14:$X14)=2,COUNTBLANK($Y14:$AE14)=6,COUNTBLANK($AF14:$AJ14)=4,COUNTBLANK($AK14:AN14)=3,COUNTBLANK($AO14:$AQ14)=2,COUNTBLANK($AR14:$AS14)=1,COUNTBLANK($AT14:$AU14)=1),IF(Data!$B14&lt;&gt;"",Scoring!$J$7)+IF(Data!$C14&lt;&gt;"",Scoring!$J$8)+IF(Data!$D14&lt;&gt;"",Scoring!$J$9)+IF(Data!$E14&lt;&gt;"",Scoring!$J$10)+IF(Data!$F14&lt;&gt;"",Scoring!$J$11)+IF(Data!$G14&lt;&gt;"",Scoring!$J$12)+IF(Data!$H14&lt;&gt;"",Scoring!$J$13)+IF(Data!$I14&lt;&gt;"",Scoring!$J$14)+IF(Data!$J14&lt;&gt;"",Scoring!$J$15)+IF(Data!$K14&lt;&gt;"",Scoring!$J$16)+IF(Data!$L14&lt;&gt;"",Scoring!$J$17)+IF(Data!$M14&lt;&gt;"",Scoring!$J$18)+IF(Data!$N14&lt;&gt;"",Scoring!$J$19)+IF(Data!$O14&lt;&gt;"",Scoring!$J$20)+IF(Data!$P14&lt;&gt;"",Scoring!$J$21)+IF(Data!$Q14&lt;&gt;"",Scoring!$J$22)+IF(Data!$R14&lt;&gt;"",Scoring!$J$23)+IF(Data!$S14&lt;&gt;"",Scoring!$J$24)+IF(Data!$T14&lt;&gt;"",Scoring!$J$25)+IF(Data!$U14&lt;&gt;"",Scoring!$J$26)+IF(Data!$V14&lt;&gt;"",Scoring!$J$27)+IF(Data!$W14&lt;&gt;"",Scoring!$J$28)+IF(Data!$X14&lt;&gt;"",Scoring!$J$29)+IF(Data!$Y14&lt;&gt;"",Scoring!$J$30)+IF(Data!$Z14&lt;&gt;"",Scoring!$J$31)+IF(Data!$AA14&lt;&gt;"",Scoring!$J$32)+IF(Data!$AB14&lt;&gt;"",Scoring!$J$33)+IF(Data!$AC14&lt;&gt;"",Scoring!$J$34)+IF(Data!$AD14&lt;&gt;"",Scoring!$J$35)+IF(Data!$AE14&lt;&gt;"",Scoring!$J$36)+IF(Data!$AF14&lt;&gt;"",Scoring!$J$37)+IF(Data!$AG14&lt;&gt;"",Scoring!$J$38)+IF(Data!$AH14&lt;&gt;"",Scoring!$J$39)+IF(Data!$AI14&lt;&gt;"",Scoring!$J$40)+IF(Data!$AJ14&lt;&gt;"",Scoring!$J$41)+IF(Data!$AK14&lt;&gt;"",Scoring!$J$42)+IF(Data!$AL14&lt;&gt;"",Scoring!$J$43)+IF(Data!$AM14&lt;&gt;"",Scoring!$J$44)+IF(Data!$AN14&lt;&gt;"",Scoring!$J$45)+IF(Data!$AO14&lt;&gt;"",Scoring!$J$46)+IF(Data!$AP14&lt;&gt;"",Scoring!$J$47)+IF(Data!$AQ14&lt;&gt;"",Scoring!$J$48)+IF(Data!$AR14&lt;&gt;"",Scoring!$J$49)+IF(Data!$AS14&lt;&gt;"",Scoring!$J$50)+IF(Data!$AT14&lt;&gt;"",Scoring!$J$51)+IF(Data!$AU14&lt;&gt;"",Scoring!$J$52),"")</f>
        <v/>
      </c>
      <c r="BI14" s="183" t="str">
        <f>IF(BH14&lt;&gt;"",LOOKUP(BH14,Likelihoods!$A$7:$A$107,Likelihoods!H$7:H$107),"")</f>
        <v/>
      </c>
      <c r="BJ14" s="188" t="str">
        <f>IF(AND(COUNTBLANK($B14:$O14)=13,COUNTBLANK($P14:$Q14)=1,COUNTBLANK($R14:$U14)=3,COUNTBLANK($V14:$X14)=2,COUNTBLANK($Y14:$AE14)=6,COUNTBLANK($AF14:$AJ14)=4,COUNTBLANK($AK14:AN14)=3,COUNTBLANK($AO14:$AQ14)=2,COUNTBLANK($AR14:$AS14)=1,COUNTBLANK($AT14:$AU14)=1),IF(Data!$B14&lt;&gt;"",Scoring!$K$7)+IF(Data!$C14&lt;&gt;"",Scoring!$K$8)+IF(Data!$D14&lt;&gt;"",Scoring!$K$9)+IF(Data!$E14&lt;&gt;"",Scoring!$K$10)+IF(Data!$F14&lt;&gt;"",Scoring!$K$11)+IF(Data!$G14&lt;&gt;"",Scoring!$K$12)+IF(Data!$H14&lt;&gt;"",Scoring!$K$13)+IF(Data!$I14&lt;&gt;"",Scoring!$K$14)+IF(Data!$J14&lt;&gt;"",Scoring!$K$15)+IF(Data!$K14&lt;&gt;"",Scoring!$K$16)+IF(Data!$L14&lt;&gt;"",Scoring!$K$17)+IF(Data!$M14&lt;&gt;"",Scoring!$K$18)+IF(Data!$N14&lt;&gt;"",Scoring!$K$19)+IF(Data!$O14&lt;&gt;"",Scoring!$K$20)+IF(Data!$P14&lt;&gt;"",Scoring!$K$21)+IF(Data!$Q14&lt;&gt;"",Scoring!$K$22)+IF(Data!$R14&lt;&gt;"",Scoring!$K$23)+IF(Data!$S14&lt;&gt;"",Scoring!$K$24)+IF(Data!$T14&lt;&gt;"",Scoring!$K$25)+IF(Data!$U14&lt;&gt;"",Scoring!$K$26)+IF(Data!$V14&lt;&gt;"",Scoring!$K$27)+IF(Data!$W14&lt;&gt;"",Scoring!$K$28)+IF(Data!$X14&lt;&gt;"",Scoring!$K$29)+IF(Data!$Y14&lt;&gt;"",Scoring!$K$30)+IF(Data!$Z14&lt;&gt;"",Scoring!$K$31)+IF(Data!$AA14&lt;&gt;"",Scoring!$K$32)+IF(Data!$AB14&lt;&gt;"",Scoring!$K$33)+IF(Data!$AC14&lt;&gt;"",Scoring!$K$34)+IF(Data!$AD14&lt;&gt;"",Scoring!$K$35)+IF(Data!$AE14&lt;&gt;"",Scoring!$K$36)+IF(Data!$AF14&lt;&gt;"",Scoring!$K$37)+IF(Data!$AG14&lt;&gt;"",Scoring!$K$38)+IF(Data!$AH14&lt;&gt;"",Scoring!$K$39)+IF(Data!$AI14&lt;&gt;"",Scoring!$K$40)+IF(Data!$AJ14&lt;&gt;"",Scoring!$K$41)+IF(Data!$AK14&lt;&gt;"",Scoring!$K$42)+IF(Data!$AL14&lt;&gt;"",Scoring!$K$43)+IF(Data!$AM14&lt;&gt;"",Scoring!$K$44)+IF(Data!$AN14&lt;&gt;"",Scoring!$K$45)+IF(Data!$AO14&lt;&gt;"",Scoring!$K$46)+IF(Data!$AP14&lt;&gt;"",Scoring!$K$47)+IF(Data!$AQ14&lt;&gt;"",Scoring!$K$48)+IF(Data!$AR14&lt;&gt;"",Scoring!$K$49)+IF(Data!$AS14&lt;&gt;"",Scoring!$K$50)+IF(Data!$AT14&lt;&gt;"",Scoring!$K$51)+IF(Data!$AU14&lt;&gt;"",Scoring!$K$52),"")</f>
        <v/>
      </c>
      <c r="BK14" s="184" t="str">
        <f>IF(BJ14&lt;&gt;"",LOOKUP(BJ14,Likelihoods!$A$7:$A$107,Likelihoods!I$7:I$107),"")</f>
        <v/>
      </c>
      <c r="BL14" s="187" t="str">
        <f>IF(AND(COUNTBLANK($B14:$O14)=13,COUNTBLANK($P14:$Q14)=1,COUNTBLANK($R14:$U14)=3,COUNTBLANK($V14:$X14)=2,COUNTBLANK($Y14:$AE14)=6,COUNTBLANK($AF14:$AJ14)=4,COUNTBLANK($AK14:AN14)=3,COUNTBLANK($AO14:$AQ14)=2,COUNTBLANK($AR14:$AS14)=1,COUNTBLANK($AT14:$AU14)=1),IF(Data!$B14&lt;&gt;"",Scoring!$L$7)+IF(Data!$C14&lt;&gt;"",Scoring!$L$8)+IF(Data!$D14&lt;&gt;"",Scoring!$L$9)+IF(Data!$E14&lt;&gt;"",Scoring!$L$10)+IF(Data!$F14&lt;&gt;"",Scoring!$L$11)+IF(Data!$G14&lt;&gt;"",Scoring!$L$12)+IF(Data!$H14&lt;&gt;"",Scoring!$L$13)+IF(Data!$I14&lt;&gt;"",Scoring!$L$14)+IF(Data!$J14&lt;&gt;"",Scoring!$L$15)+IF(Data!$K14&lt;&gt;"",Scoring!$L$16)+IF(Data!$L14&lt;&gt;"",Scoring!$L$17)+IF(Data!$M14&lt;&gt;"",Scoring!$L$18)+IF(Data!$N14&lt;&gt;"",Scoring!$L$19)+IF(Data!$O14&lt;&gt;"",Scoring!$L$20)+IF(Data!$P14&lt;&gt;"",Scoring!$L$21)+IF(Data!$Q14&lt;&gt;"",Scoring!$L$22)+IF(Data!$R14&lt;&gt;"",Scoring!$L$23)+IF(Data!$S14&lt;&gt;"",Scoring!$L$24)+IF(Data!$T14&lt;&gt;"",Scoring!$L$25)+IF(Data!$U14&lt;&gt;"",Scoring!$L$26)+IF(Data!$V14&lt;&gt;"",Scoring!$L$27)+IF(Data!$W14&lt;&gt;"",Scoring!$L$28)+IF(Data!$X14&lt;&gt;"",Scoring!$L$29)+IF(Data!$Y14&lt;&gt;"",Scoring!$L$30)+IF(Data!$Z14&lt;&gt;"",Scoring!$L$31)+IF(Data!$AA14&lt;&gt;"",Scoring!$L$32)+IF(Data!$AB14&lt;&gt;"",Scoring!$L$33)+IF(Data!$AC14&lt;&gt;"",Scoring!$L$34)+IF(Data!$AD14&lt;&gt;"",Scoring!$L$35)+IF(Data!$AE14&lt;&gt;"",Scoring!$L$36)+IF(Data!$AF14&lt;&gt;"",Scoring!$L$37)+IF(Data!$AG14&lt;&gt;"",Scoring!$L$38)+IF(Data!$AH14&lt;&gt;"",Scoring!$L$39)+IF(Data!$AI14&lt;&gt;"",Scoring!$L$40)+IF(Data!$AJ14&lt;&gt;"",Scoring!$L$41)+IF(Data!$AK14&lt;&gt;"",Scoring!$L$42)+IF(Data!$AL14&lt;&gt;"",Scoring!$L$43)+IF(Data!$AM14&lt;&gt;"",Scoring!$L$44)+IF(Data!$AN14&lt;&gt;"",Scoring!$L$45)+IF(Data!$AO14&lt;&gt;"",Scoring!$L$46)+IF(Data!$AP14&lt;&gt;"",Scoring!$L$47)+IF(Data!$AQ14&lt;&gt;"",Scoring!$L$48)+IF(Data!$AR14&lt;&gt;"",Scoring!$L$49)+IF(Data!$AS14&lt;&gt;"",Scoring!$L$50)+IF(Data!$AT14&lt;&gt;"",Scoring!$L$51)+IF(Data!$AU14&lt;&gt;"",Scoring!$L$52),"")</f>
        <v/>
      </c>
      <c r="BM14" s="180" t="str">
        <f>IF(BL14&lt;&gt;"",LOOKUP(BL14,Likelihoods!$A$7:$A$107,Likelihoods!J$7:J$107),"")</f>
        <v/>
      </c>
      <c r="BN14" s="181" t="str">
        <f>IF(AND(COUNTBLANK($B14:$O14)=13,COUNTBLANK($P14:$Q14)=1,COUNTBLANK($R14:$U14)=3,COUNTBLANK($V14:$X14)=2,COUNTBLANK($Y14:$AE14)=6,COUNTBLANK($AF14:$AJ14)=4,COUNTBLANK($AK14:AN14)=3,COUNTBLANK($AO14:$AQ14)=2,COUNTBLANK($AR14:$AS14)=1,COUNTBLANK($AT14:$AU14)=1),IF(Data!$B14&lt;&gt;"",Scoring!$M$7)+IF(Data!$C14&lt;&gt;"",Scoring!$M$8)+IF(Data!$D14&lt;&gt;"",Scoring!$M$9)+IF(Data!$E14&lt;&gt;"",Scoring!$M$10)+IF(Data!$F14&lt;&gt;"",Scoring!$M$11)+IF(Data!$G14&lt;&gt;"",Scoring!$M$12)+IF(Data!$H14&lt;&gt;"",Scoring!$M$13)+IF(Data!$I14&lt;&gt;"",Scoring!$M$14)+IF(Data!$J14&lt;&gt;"",Scoring!$M$15)+IF(Data!$K14&lt;&gt;"",Scoring!$M$16)+IF(Data!$L14&lt;&gt;"",Scoring!$M$17)+IF(Data!$M14&lt;&gt;"",Scoring!$M$18)+IF(Data!$N14&lt;&gt;"",Scoring!$M$19)+IF(Data!$O14&lt;&gt;"",Scoring!$M$20)+IF(Data!$P14&lt;&gt;"",Scoring!$M$21)+IF(Data!$Q14&lt;&gt;"",Scoring!$M$22)+IF(Data!$R14&lt;&gt;"",Scoring!$M$23)+IF(Data!$S14&lt;&gt;"",Scoring!$M$24)+IF(Data!$T14&lt;&gt;"",Scoring!$M$25)+IF(Data!$U14&lt;&gt;"",Scoring!$M$26)+IF(Data!$V14&lt;&gt;"",Scoring!$M$27)+IF(Data!$W14&lt;&gt;"",Scoring!$M$28)+IF(Data!$X14&lt;&gt;"",Scoring!$M$29)+IF(Data!$Y14&lt;&gt;"",Scoring!$M$30)+IF(Data!$Z14&lt;&gt;"",Scoring!$M$31)+IF(Data!$AA14&lt;&gt;"",Scoring!$M$32)+IF(Data!$AB14&lt;&gt;"",Scoring!$M$33)+IF(Data!$AC14&lt;&gt;"",Scoring!$M$34)+IF(Data!$AD14&lt;&gt;"",Scoring!$M$35)+IF(Data!$AE14&lt;&gt;"",Scoring!$M$36)+IF(Data!$AF14&lt;&gt;"",Scoring!$M$37)+IF(Data!$AG14&lt;&gt;"",Scoring!$M$38)+IF(Data!$AH14&lt;&gt;"",Scoring!$M$39)+IF(Data!$AI14&lt;&gt;"",Scoring!$M$40)+IF(Data!$AJ14&lt;&gt;"",Scoring!$M$41)+IF(Data!$AK14&lt;&gt;"",Scoring!$M$42)+IF(Data!$AL14&lt;&gt;"",Scoring!$M$43)+IF(Data!$AM14&lt;&gt;"",Scoring!$M$44)+IF(Data!$AN14&lt;&gt;"",Scoring!$M$45)+IF(Data!$AO14&lt;&gt;"",Scoring!$M$46)+IF(Data!$AP14&lt;&gt;"",Scoring!$M$47)+IF(Data!$AQ14&lt;&gt;"",Scoring!$M$48)+IF(Data!$AR14&lt;&gt;"",Scoring!$M$49)+IF(Data!$AS14&lt;&gt;"",Scoring!$M$50)+IF(Data!$AT14&lt;&gt;"",Scoring!$M$51)+IF(Data!$AU14&lt;&gt;"",Scoring!$M$52),"")</f>
        <v/>
      </c>
      <c r="BO14" s="184" t="str">
        <f>IF(BN14&lt;&gt;"",LOOKUP(BN14,Likelihoods!$A$7:$A$107,Likelihoods!K$7:K$107),"")</f>
        <v/>
      </c>
      <c r="BP14" s="179" t="str">
        <f>IF(AND(COUNTBLANK($B14:$O14)=13,COUNTBLANK($P14:$Q14)=1,COUNTBLANK($R14:$U14)=3,COUNTBLANK($V14:$X14)=2,COUNTBLANK($Y14:$AE14)=6,COUNTBLANK($AF14:$AJ14)=4,COUNTBLANK($AK14:AN14)=3,COUNTBLANK($AO14:$AQ14)=2,COUNTBLANK($AR14:$AS14)=1,COUNTBLANK($AT14:$AU14)=1),IF(Data!$B14&lt;&gt;"",Scoring!$N$7)+IF(Data!$C14&lt;&gt;"",Scoring!$N$8)+IF(Data!$D14&lt;&gt;"",Scoring!$N$9)+IF(Data!$E14&lt;&gt;"",Scoring!$N$10)+IF(Data!$F14&lt;&gt;"",Scoring!$N$11)+IF(Data!$G14&lt;&gt;"",Scoring!$N$12)+IF(Data!$H14&lt;&gt;"",Scoring!$N$13)+IF(Data!$I14&lt;&gt;"",Scoring!$N$14)+IF(Data!$J14&lt;&gt;"",Scoring!$N$15)+IF(Data!$K14&lt;&gt;"",Scoring!$N$16)+IF(Data!$L14&lt;&gt;"",Scoring!$N$17)+IF(Data!$M14&lt;&gt;"",Scoring!$N$18)+IF(Data!$N14&lt;&gt;"",Scoring!$N$19)+IF(Data!$O14&lt;&gt;"",Scoring!$N$20)+IF(Data!$P14&lt;&gt;"",Scoring!$N$21)+IF(Data!$Q14&lt;&gt;"",Scoring!$N$22)+IF(Data!$R14&lt;&gt;"",Scoring!$N$23)+IF(Data!$S14&lt;&gt;"",Scoring!$N$24)+IF(Data!$T14&lt;&gt;"",Scoring!$N$25)+IF(Data!$U14&lt;&gt;"",Scoring!$N$26)+IF(Data!$V14&lt;&gt;"",Scoring!$N$27)+IF(Data!$W14&lt;&gt;"",Scoring!$N$28)+IF(Data!$X14&lt;&gt;"",Scoring!$N$29)+IF(Data!$Y14&lt;&gt;"",Scoring!$N$30)+IF(Data!$Z14&lt;&gt;"",Scoring!$N$31)+IF(Data!$AA14&lt;&gt;"",Scoring!$N$32)+IF(Data!$AB14&lt;&gt;"",Scoring!$N$33)+IF(Data!$AC14&lt;&gt;"",Scoring!$N$34)+IF(Data!$AD14&lt;&gt;"",Scoring!$N$35)+IF(Data!$AE14&lt;&gt;"",Scoring!$N$36)+IF(Data!$AF14&lt;&gt;"",Scoring!$N$37)+IF(Data!$AG14&lt;&gt;"",Scoring!$N$38)+IF(Data!$AH14&lt;&gt;"",Scoring!$N$39)+IF(Data!$AI14&lt;&gt;"",Scoring!$N$40)+IF(Data!$AJ14&lt;&gt;"",Scoring!$N$41)+IF(Data!$AK14&lt;&gt;"",Scoring!$N$42)+IF(Data!$AL14&lt;&gt;"",Scoring!$N$43)+IF(Data!$AM14&lt;&gt;"",Scoring!$N$44)+IF(Data!$AN14&lt;&gt;"",Scoring!$N$45)+IF(Data!$AO14&lt;&gt;"",Scoring!$N$46)+IF(Data!$AP14&lt;&gt;"",Scoring!$N$47)+IF(Data!$AQ14&lt;&gt;"",Scoring!$N$48)+IF(Data!$AR14&lt;&gt;"",Scoring!$N$49)+IF(Data!$AS14&lt;&gt;"",Scoring!$N$50)+IF(Data!$AT14&lt;&gt;"",Scoring!$N$51)+IF(Data!$AU14&lt;&gt;"",Scoring!$N$52),"")</f>
        <v/>
      </c>
      <c r="BQ14" s="189" t="str">
        <f>IF(BP14&lt;&gt;"",LOOKUP(BP14,Likelihoods!$A$7:$A$107,Likelihoods!L$7:L$107),"")</f>
        <v/>
      </c>
      <c r="BR14" s="181" t="str">
        <f>IF(AND(COUNTBLANK($B14:$O14)=13,COUNTBLANK($P14:$Q14)=1,COUNTBLANK($R14:$U14)=3,COUNTBLANK($V14:$X14)=2,COUNTBLANK($Y14:$AE14)=6,COUNTBLANK($AF14:$AJ14)=4,COUNTBLANK($AK14:AN14)=3,COUNTBLANK($AO14:$AQ14)=2,COUNTBLANK($AR14:$AS14)=1,COUNTBLANK($AT14:$AU14)=1),IF(Data!$B14&lt;&gt;"",Scoring!$O$7)+IF(Data!$C14&lt;&gt;"",Scoring!$O$8)+IF(Data!$D14&lt;&gt;"",Scoring!$O$9)+IF(Data!$E14&lt;&gt;"",Scoring!$O$10)+IF(Data!$F14&lt;&gt;"",Scoring!$O$11)+IF(Data!$G14&lt;&gt;"",Scoring!$O$12)+IF(Data!$H14&lt;&gt;"",Scoring!$O$13)+IF(Data!$I14&lt;&gt;"",Scoring!$O$14)+IF(Data!$J14&lt;&gt;"",Scoring!$O$15)+IF(Data!$K14&lt;&gt;"",Scoring!$O$16)+IF(Data!$L14&lt;&gt;"",Scoring!$O$17)+IF(Data!$M14&lt;&gt;"",Scoring!$O$18)+IF(Data!$N14&lt;&gt;"",Scoring!$O$19)+IF(Data!$O14&lt;&gt;"",Scoring!$O$20)+IF(Data!$P14&lt;&gt;"",Scoring!$O$21)+IF(Data!$Q14&lt;&gt;"",Scoring!$O$22)+IF(Data!$R14&lt;&gt;"",Scoring!$O$23)+IF(Data!$S14&lt;&gt;"",Scoring!$O$24)+IF(Data!$T14&lt;&gt;"",Scoring!$O$25)+IF(Data!$U14&lt;&gt;"",Scoring!$O$26)+IF(Data!$V14&lt;&gt;"",Scoring!$O$27)+IF(Data!$W14&lt;&gt;"",Scoring!$O$28)+IF(Data!$X14&lt;&gt;"",Scoring!$O$29)+IF(Data!$Y14&lt;&gt;"",Scoring!$O$30)+IF(Data!$Z14&lt;&gt;"",Scoring!$O$31)+IF(Data!$AA14&lt;&gt;"",Scoring!$O$32)+IF(Data!$AB14&lt;&gt;"",Scoring!$O$33)+IF(Data!$AC14&lt;&gt;"",Scoring!$O$34)+IF(Data!$AD14&lt;&gt;"",Scoring!$O$35)+IF(Data!$AE14&lt;&gt;"",Scoring!$O$36)+IF(Data!$AF14&lt;&gt;"",Scoring!$O$37)+IF(Data!$AG14&lt;&gt;"",Scoring!$O$38)+IF(Data!$AH14&lt;&gt;"",Scoring!$O$39)+IF(Data!$AI14&lt;&gt;"",Scoring!$O$40)+IF(Data!$AJ14&lt;&gt;"",Scoring!$O$41)+IF(Data!$AK14&lt;&gt;"",Scoring!$O$42)+IF(Data!$AL14&lt;&gt;"",Scoring!$O$43)+IF(Data!$AM14&lt;&gt;"",Scoring!$O$44)+IF(Data!$AN14&lt;&gt;"",Scoring!$O$45)+IF(Data!$AO14&lt;&gt;"",Scoring!$O$46)+IF(Data!$AP14&lt;&gt;"",Scoring!$O$47)+IF(Data!$AQ14&lt;&gt;"",Scoring!$O$48)+IF(Data!$AR14&lt;&gt;"",Scoring!$O$49)+IF(Data!$AS14&lt;&gt;"",Scoring!$O$50)+IF(Data!$AT14&lt;&gt;"",Scoring!$O$51)+IF(Data!$AU14&lt;&gt;"",Scoring!$O$52),"")</f>
        <v/>
      </c>
      <c r="BS14" s="184" t="str">
        <f>IF(BR14&lt;&gt;"",LOOKUP(BR14,Likelihoods!$A$7:$A$107,Likelihoods!M$7:M$107),"")</f>
        <v/>
      </c>
      <c r="BT14" s="181" t="str">
        <f>IF(AND(COUNTBLANK($B14:$O14)=13,COUNTBLANK($P14:$Q14)=1,COUNTBLANK($R14:$U14)=3,COUNTBLANK($V14:$X14)=2,COUNTBLANK($Y14:$AE14)=6,COUNTBLANK($AF14:$AJ14)=4,COUNTBLANK($AK14:AN14)=3,COUNTBLANK($AO14:$AQ14)=2,COUNTBLANK($AR14:$AS14)=1,COUNTBLANK($AT14:$AU14)=1),IF(Data!$B14&lt;&gt;"",Scoring!$P$7)+IF(Data!$C14&lt;&gt;"",Scoring!$P$8)+IF(Data!$D14&lt;&gt;"",Scoring!$P$9)+IF(Data!$E14&lt;&gt;"",Scoring!$P$10)+IF(Data!$F14&lt;&gt;"",Scoring!$P$11)+IF(Data!$G14&lt;&gt;"",Scoring!$P$12)+IF(Data!$H14&lt;&gt;"",Scoring!$P$13)+IF(Data!$I14&lt;&gt;"",Scoring!$P$14)+IF(Data!$J14&lt;&gt;"",Scoring!$P$15)+IF(Data!$K14&lt;&gt;"",Scoring!$P$16)+IF(Data!$L14&lt;&gt;"",Scoring!$P$17)+IF(Data!$M14&lt;&gt;"",Scoring!$P$18)+IF(Data!$N14&lt;&gt;"",Scoring!$P$19)+IF(Data!$O14&lt;&gt;"",Scoring!$P$20)+IF(Data!$P14&lt;&gt;"",Scoring!$P$21)+IF(Data!$Q14&lt;&gt;"",Scoring!$P$22)+IF(Data!$R14&lt;&gt;"",Scoring!$P$23)+IF(Data!$S14&lt;&gt;"",Scoring!$P$24)+IF(Data!$T14&lt;&gt;"",Scoring!$P$25)+IF(Data!$U14&lt;&gt;"",Scoring!$P$26)+IF(Data!$V14&lt;&gt;"",Scoring!$P$27)+IF(Data!$W14&lt;&gt;"",Scoring!$P$28)+IF(Data!$X14&lt;&gt;"",Scoring!$P$29)+IF(Data!$Y14&lt;&gt;"",Scoring!$P$30)+IF(Data!$Z14&lt;&gt;"",Scoring!$P$31)+IF(Data!$AA14&lt;&gt;"",Scoring!$P$32)+IF(Data!$AB14&lt;&gt;"",Scoring!$P$33)+IF(Data!$AC14&lt;&gt;"",Scoring!$P$34)+IF(Data!$AD14&lt;&gt;"",Scoring!$P$35)+IF(Data!$AE14&lt;&gt;"",Scoring!$P$36)+IF(Data!$AF14&lt;&gt;"",Scoring!$P$37)+IF(Data!$AG14&lt;&gt;"",Scoring!$P$38)+IF(Data!$AH14&lt;&gt;"",Scoring!$P$39)+IF(Data!$AI14&lt;&gt;"",Scoring!$P$40)+IF(Data!$AJ14&lt;&gt;"",Scoring!$P$41)+IF(Data!$AK14&lt;&gt;"",Scoring!$P$42)+IF(Data!$AL14&lt;&gt;"",Scoring!$P$43)+IF(Data!$AM14&lt;&gt;"",Scoring!$P$44)+IF(Data!$AN14&lt;&gt;"",Scoring!$P$45)+IF(Data!$AO14&lt;&gt;"",Scoring!$P$46)+IF(Data!$AP14&lt;&gt;"",Scoring!$P$47)+IF(Data!$AQ14&lt;&gt;"",Scoring!$P$48)+IF(Data!$AR14&lt;&gt;"",Scoring!$P$49)+IF(Data!$AS14&lt;&gt;"",Scoring!$P$50)+IF(Data!$AT14&lt;&gt;"",Scoring!$P$51)+IF(Data!$AU14&lt;&gt;"",Scoring!$P$52),"")</f>
        <v/>
      </c>
      <c r="BU14" s="180" t="str">
        <f>IF(BT14&lt;&gt;"",LOOKUP(BT14,Likelihoods!$A$7:$A$107,Likelihoods!N$7:N$107),"")</f>
        <v/>
      </c>
      <c r="BV14" s="181" t="str">
        <f>IF(AND(COUNTBLANK($B14:$O14)=13,COUNTBLANK($P14:$Q14)=1,COUNTBLANK($R14:$U14)=3,COUNTBLANK($V14:$X14)=2,COUNTBLANK($Y14:$AE14)=6,COUNTBLANK($AF14:$AJ14)=4,COUNTBLANK($AK14:AN14)=3,COUNTBLANK($AO14:$AQ14)=2,COUNTBLANK($AR14:$AS14)=1,COUNTBLANK($AT14:$AU14)=1),IF(Data!$B14&lt;&gt;"",Scoring!$Q$7)+IF(Data!$C14&lt;&gt;"",Scoring!$Q$8)+IF(Data!$D14&lt;&gt;"",Scoring!$Q$9)+IF(Data!$E14&lt;&gt;"",Scoring!$Q$10)+IF(Data!$F14&lt;&gt;"",Scoring!$Q$11)+IF(Data!$G14&lt;&gt;"",Scoring!$Q$12)+IF(Data!$H14&lt;&gt;"",Scoring!$Q$13)+IF(Data!$I14&lt;&gt;"",Scoring!$Q$14)+IF(Data!$J14&lt;&gt;"",Scoring!$Q$15)+IF(Data!$K14&lt;&gt;"",Scoring!$Q$16)+IF(Data!$L14&lt;&gt;"",Scoring!$Q$17)+IF(Data!$M14&lt;&gt;"",Scoring!$Q$18)+IF(Data!$N14&lt;&gt;"",Scoring!$Q$19)+IF(Data!$O14&lt;&gt;"",Scoring!$Q$20)+IF(Data!$P14&lt;&gt;"",Scoring!$Q$21)+IF(Data!$Q14&lt;&gt;"",Scoring!$Q$22)+IF(Data!$R14&lt;&gt;"",Scoring!$Q$23)+IF(Data!$S14&lt;&gt;"",Scoring!$Q$24)+IF(Data!$T14&lt;&gt;"",Scoring!$Q$25)+IF(Data!$U14&lt;&gt;"",Scoring!$Q$26)+IF(Data!$V14&lt;&gt;"",Scoring!$Q$27)+IF(Data!$W14&lt;&gt;"",Scoring!$Q$28)+IF(Data!$X14&lt;&gt;"",Scoring!$Q$29)+IF(Data!$Y14&lt;&gt;"",Scoring!$Q$30)+IF(Data!$Z14&lt;&gt;"",Scoring!$Q$31)+IF(Data!$AA14&lt;&gt;"",Scoring!$Q$32)+IF(Data!$AB14&lt;&gt;"",Scoring!$Q$33)+IF(Data!$AC14&lt;&gt;"",Scoring!$Q$34)+IF(Data!$AD14&lt;&gt;"",Scoring!$Q$35)+IF(Data!$AE14&lt;&gt;"",Scoring!$Q$36)+IF(Data!$AF14&lt;&gt;"",Scoring!$Q$37)+IF(Data!$AG14&lt;&gt;"",Scoring!$Q$38)+IF(Data!$AH14&lt;&gt;"",Scoring!$Q$39)+IF(Data!$AI14&lt;&gt;"",Scoring!$Q$40)+IF(Data!$AJ14&lt;&gt;"",Scoring!$Q$41)+IF(Data!$AK14&lt;&gt;"",Scoring!$Q$42)+IF(Data!$AL14&lt;&gt;"",Scoring!$Q$43)+IF(Data!$AM14&lt;&gt;"",Scoring!$Q$44)+IF(Data!$AN14&lt;&gt;"",Scoring!$Q$45)+IF(Data!$AO14&lt;&gt;"",Scoring!$Q$46)+IF(Data!$AP14&lt;&gt;"",Scoring!$Q$47)+IF(Data!$AQ14&lt;&gt;"",Scoring!$Q$48)+IF(Data!$AR14&lt;&gt;"",Scoring!$Q$49)+IF(Data!$AS14&lt;&gt;"",Scoring!$Q$50)+IF(Data!$AT14&lt;&gt;"",Scoring!$Q$51)+IF(Data!$AU14&lt;&gt;"",Scoring!$Q$52),"")</f>
        <v/>
      </c>
      <c r="BW14" s="183" t="str">
        <f>IF(BV14&lt;&gt;"",LOOKUP(BV14,Likelihoods!$A$7:$A$107,Likelihoods!O$7:O$107),"")</f>
        <v/>
      </c>
      <c r="BX14" s="9"/>
      <c r="BY14" s="9"/>
      <c r="BZ14" s="9"/>
      <c r="CA14" s="9"/>
      <c r="CB14" s="9"/>
      <c r="CC14" s="9"/>
      <c r="CD14" s="9"/>
      <c r="CE14" s="9"/>
      <c r="CF14" s="9"/>
      <c r="CG14" s="9"/>
      <c r="CH14" s="9"/>
      <c r="CI14" s="9"/>
      <c r="CJ14" s="9"/>
      <c r="CK14" s="9"/>
    </row>
    <row r="15" spans="1:89" ht="14.25">
      <c r="A15" s="59"/>
      <c r="B15" s="76"/>
      <c r="C15" s="77"/>
      <c r="D15" s="77"/>
      <c r="E15" s="77"/>
      <c r="F15" s="77"/>
      <c r="G15" s="77"/>
      <c r="H15" s="77"/>
      <c r="I15" s="77"/>
      <c r="J15" s="77"/>
      <c r="K15" s="77"/>
      <c r="L15" s="77"/>
      <c r="M15" s="77"/>
      <c r="N15" s="77"/>
      <c r="O15" s="77"/>
      <c r="P15" s="76"/>
      <c r="Q15" s="78"/>
      <c r="R15" s="77"/>
      <c r="S15" s="77"/>
      <c r="T15" s="77"/>
      <c r="U15" s="77"/>
      <c r="V15" s="76"/>
      <c r="W15" s="77"/>
      <c r="X15" s="78"/>
      <c r="Y15" s="77"/>
      <c r="Z15" s="77"/>
      <c r="AA15" s="77"/>
      <c r="AB15" s="77"/>
      <c r="AC15" s="77"/>
      <c r="AD15" s="77"/>
      <c r="AE15" s="77"/>
      <c r="AF15" s="76"/>
      <c r="AG15" s="77"/>
      <c r="AH15" s="77"/>
      <c r="AI15" s="77"/>
      <c r="AJ15" s="78"/>
      <c r="AK15" s="77"/>
      <c r="AL15" s="77"/>
      <c r="AM15" s="77"/>
      <c r="AN15" s="77"/>
      <c r="AO15" s="76"/>
      <c r="AP15" s="77"/>
      <c r="AQ15" s="78"/>
      <c r="AR15" s="76"/>
      <c r="AS15" s="78"/>
      <c r="AT15" s="77"/>
      <c r="AU15" s="77"/>
      <c r="AV15" s="179" t="str">
        <f>IF(AND(COUNTBLANK($B15:$O15)=13,COUNTBLANK($P15:$Q15)=1,COUNTBLANK($R15:$U15)=3,COUNTBLANK($V15:$X15)=2,COUNTBLANK($Y15:$AE15)=6,COUNTBLANK($AF15:$AJ15)=4,COUNTBLANK($AK15:AN15)=3,COUNTBLANK($AO15:$AQ15)=2,COUNTBLANK($AR15:$AS15)=1,COUNTBLANK($AT15:$AU15)=1),IF(Data!$B15&lt;&gt;"",Scoring!$D$7)+IF(Data!$C15&lt;&gt;"",Scoring!$D$8)+IF(Data!$D15&lt;&gt;"",Scoring!$D$9)+IF(Data!$E15&lt;&gt;"",Scoring!$D$10)+IF(Data!$F15&lt;&gt;"",Scoring!$D$11)+IF(Data!$G15&lt;&gt;"",Scoring!$D$12)+IF(Data!$H15&lt;&gt;"",Scoring!$D$13)+IF(Data!$I15&lt;&gt;"",Scoring!$D$14)+IF(Data!$J15&lt;&gt;"",Scoring!$D$15)+IF(Data!$K15&lt;&gt;"",Scoring!$D$16)+IF(Data!$L15&lt;&gt;"",Scoring!$D$17)+IF(Data!$M15&lt;&gt;"",Scoring!$D$18)+IF(Data!$N15&lt;&gt;"",Scoring!$D$19)+IF(Data!$O15&lt;&gt;"",Scoring!$D$20)+IF(Data!$P15&lt;&gt;"",Scoring!$D$21)+IF(Data!$Q15&lt;&gt;"",Scoring!$D$22)+IF(Data!$R15&lt;&gt;"",Scoring!$D$23)+IF(Data!$S15&lt;&gt;"",Scoring!$D$24)+IF(Data!$T15&lt;&gt;"",Scoring!$D$25)+IF(Data!$U15&lt;&gt;"",Scoring!$D$26)+IF(Data!$V15&lt;&gt;"",Scoring!$D$27)+IF(Data!$W15&lt;&gt;"",Scoring!$D$28)+IF(Data!$X15&lt;&gt;"",Scoring!$D$29)+IF(Data!$Y15&lt;&gt;"",Scoring!$D$30)+IF(Data!$Z15&lt;&gt;"",Scoring!$D$31)+IF(Data!$AA15&lt;&gt;"",Scoring!$D$32)+IF(Data!$AB15&lt;&gt;"",Scoring!$D$33)+IF(Data!$AC15&lt;&gt;"",Scoring!$D$34)+IF(Data!$AD15&lt;&gt;"",Scoring!$D$35)+IF(Data!$AE15&lt;&gt;"",Scoring!$D$36)+IF(Data!$AF15&lt;&gt;"",Scoring!$D$37)+IF(Data!$AG15&lt;&gt;"",Scoring!$D$38)+IF(Data!$AH15&lt;&gt;"",Scoring!$D$39)+IF(Data!$AI15&lt;&gt;"",Scoring!$D$40)+IF(Data!$AJ15&lt;&gt;"",Scoring!$D$41)+IF(Data!$AK15&lt;&gt;"",Scoring!$D$42)+IF(Data!$AL15&lt;&gt;"",Scoring!$D$43)+IF(Data!$AM15&lt;&gt;"",Scoring!$D$44)+IF(Data!$AN15&lt;&gt;"",Scoring!$D$45)+IF(Data!$AO15&lt;&gt;"",Scoring!$D$46)+IF(Data!$AP15&lt;&gt;"",Scoring!$D$47)+IF(Data!$AQ15&lt;&gt;"",Scoring!$D$48)+IF(Data!$AR15&lt;&gt;"",Scoring!$D$49)+IF(Data!$AS15&lt;&gt;"",Scoring!$D$50)+IF(Data!$AT15&lt;&gt;"",Scoring!$D$51)+IF(Data!$AU15&lt;&gt;"",Scoring!$D$52),"")</f>
        <v/>
      </c>
      <c r="AW15" s="180" t="str">
        <f>IF(AV15&lt;&gt;"",LOOKUP(AV15,Likelihoods!$A$7:$A$107,Likelihoods!B$7:B$107),"")</f>
        <v/>
      </c>
      <c r="AX15" s="181" t="str">
        <f>IF(AND(COUNTBLANK($B15:$O15)=13,COUNTBLANK($P15:$Q15)=1,COUNTBLANK($R15:$U15)=3,COUNTBLANK($V15:$X15)=2,COUNTBLANK($Y15:$AE15)=6,COUNTBLANK($AF15:$AJ15)=4,COUNTBLANK($AK15:AN15)=3,COUNTBLANK($AO15:$AQ15)=2,COUNTBLANK($AR15:$AS15)=1,COUNTBLANK($AT15:$AU15)=1),IF(Data!$B15&lt;&gt;"",Scoring!$E$7)+IF(Data!$C15&lt;&gt;"",Scoring!$E$8)+IF(Data!$D15&lt;&gt;"",Scoring!$E$9)+IF(Data!$E15&lt;&gt;"",Scoring!$E$10)+IF(Data!$F15&lt;&gt;"",Scoring!$E$11)+IF(Data!$G15&lt;&gt;"",Scoring!$E$12)+IF(Data!$H15&lt;&gt;"",Scoring!$E$13)+IF(Data!$I15&lt;&gt;"",Scoring!$E$14)+IF(Data!$J15&lt;&gt;"",Scoring!$E$15)+IF(Data!$K15&lt;&gt;"",Scoring!$E$16)+IF(Data!$L15&lt;&gt;"",Scoring!$E$17)+IF(Data!$M15&lt;&gt;"",Scoring!$E$18)+IF(Data!$N15&lt;&gt;"",Scoring!$E$19)+IF(Data!$O15&lt;&gt;"",Scoring!$E$20)+IF(Data!$P15&lt;&gt;"",Scoring!$E$21)+IF(Data!$Q15&lt;&gt;"",Scoring!$E$22)+IF(Data!$R15&lt;&gt;"",Scoring!$E$23)+IF(Data!$S15&lt;&gt;"",Scoring!$E$24)+IF(Data!$T15&lt;&gt;"",Scoring!$E$25)+IF(Data!$U15&lt;&gt;"",Scoring!$E$26)+IF(Data!$V15&lt;&gt;"",Scoring!$E$27)+IF(Data!$W15&lt;&gt;"",Scoring!$E$28)+IF(Data!$X15&lt;&gt;"",Scoring!$E$29)+IF(Data!$Y15&lt;&gt;"",Scoring!$E$30)+IF(Data!$Z15&lt;&gt;"",Scoring!$E$31)+IF(Data!$AA15&lt;&gt;"",Scoring!$E$32)+IF(Data!$AB15&lt;&gt;"",Scoring!$E$33)+IF(Data!$AC15&lt;&gt;"",Scoring!$E$34)+IF(Data!$AD15&lt;&gt;"",Scoring!$E$35)+IF(Data!$AE15&lt;&gt;"",Scoring!$E$36)+IF(Data!$AF15&lt;&gt;"",Scoring!$E$37)+IF(Data!$AG15&lt;&gt;"",Scoring!$E$38)+IF(Data!$AH15&lt;&gt;"",Scoring!$E$39)+IF(Data!$AI15&lt;&gt;"",Scoring!$E$40)+IF(Data!$AJ15&lt;&gt;"",Scoring!$E$41)+IF(Data!$AK15&lt;&gt;"",Scoring!$E$42)+IF(Data!$AL15&lt;&gt;"",Scoring!$E$43)+IF(Data!$AM15&lt;&gt;"",Scoring!$E$44)+IF(Data!$AN15&lt;&gt;"",Scoring!$E$45)+IF(Data!$AO15&lt;&gt;"",Scoring!$E$46)+IF(Data!$AP15&lt;&gt;"",Scoring!$E$47)+IF(Data!$AQ15&lt;&gt;"",Scoring!$E$48)+IF(Data!$AR15&lt;&gt;"",Scoring!$E$49)+IF(Data!$AS15&lt;&gt;"",Scoring!$E$50)+IF(Data!$AT15&lt;&gt;"",Scoring!$E$51)+IF(Data!$AU15&lt;&gt;"",Scoring!$E$52),"")</f>
        <v/>
      </c>
      <c r="AY15" s="180" t="str">
        <f>IF(AX15&lt;&gt;"",LOOKUP(AX15,Likelihoods!$A$7:$A$107,Likelihoods!C$7:C$107),"")</f>
        <v/>
      </c>
      <c r="AZ15" s="182" t="str">
        <f>IF(AND(COUNTBLANK($B15:$O15)=13,COUNTBLANK($P15:$Q15)=1,COUNTBLANK($R15:$U15)=3,COUNTBLANK($V15:$X15)=2,COUNTBLANK($Y15:$AE15)=6,COUNTBLANK($AF15:$AJ15)=4,COUNTBLANK($AK15:AN15)=3,COUNTBLANK($AO15:$AQ15)=2,COUNTBLANK($AR15:$AS15)=1,COUNTBLANK($AT15:$AU15)=1),IF(Data!$B15&lt;&gt;"",Scoring!$F$7)+IF(Data!$C15&lt;&gt;"",Scoring!$F$8)+IF(Data!$D15&lt;&gt;"",Scoring!$F$9)+IF(Data!$E15&lt;&gt;"",Scoring!$F$10)+IF(Data!$F15&lt;&gt;"",Scoring!$F$11)+IF(Data!$G15&lt;&gt;"",Scoring!$F$12)+IF(Data!$H15&lt;&gt;"",Scoring!$F$13)+IF(Data!$I15&lt;&gt;"",Scoring!$F$14)+IF(Data!$J15&lt;&gt;"",Scoring!$F$15)+IF(Data!$K15&lt;&gt;"",Scoring!$F$16)+IF(Data!$L15&lt;&gt;"",Scoring!$F$17)+IF(Data!$M15&lt;&gt;"",Scoring!$F$18)+IF(Data!$N15&lt;&gt;"",Scoring!$F$19)+IF(Data!$O15&lt;&gt;"",Scoring!$F$20)+IF(Data!$P15&lt;&gt;"",Scoring!$F$21)+IF(Data!$Q15&lt;&gt;"",Scoring!$F$22)+IF(Data!$R15&lt;&gt;"",Scoring!$F$23)+IF(Data!$S15&lt;&gt;"",Scoring!$F$24)+IF(Data!$T15&lt;&gt;"",Scoring!$F$25)+IF(Data!$U15&lt;&gt;"",Scoring!$F$26)+IF(Data!$V15&lt;&gt;"",Scoring!$F$27)+IF(Data!$W15&lt;&gt;"",Scoring!$F$28)+IF(Data!$X15&lt;&gt;"",Scoring!$F$29)+IF(Data!$Y15&lt;&gt;"",Scoring!$F$30)+IF(Data!$Z15&lt;&gt;"",Scoring!$F$31)+IF(Data!$AA15&lt;&gt;"",Scoring!$F$32)+IF(Data!$AB15&lt;&gt;"",Scoring!$F$33)+IF(Data!$AC15&lt;&gt;"",Scoring!$F$34)+IF(Data!$AD15&lt;&gt;"",Scoring!$F$35)+IF(Data!$AE15&lt;&gt;"",Scoring!$F$36)+IF(Data!$AF15&lt;&gt;"",Scoring!$F$37)+IF(Data!$AG15&lt;&gt;"",Scoring!$F$38)+IF(Data!$AH15&lt;&gt;"",Scoring!$F$39)+IF(Data!$AI15&lt;&gt;"",Scoring!$F$40)+IF(Data!$AJ15&lt;&gt;"",Scoring!$F$41)+IF(Data!$AK15&lt;&gt;"",Scoring!$F$42)+IF(Data!$AL15&lt;&gt;"",Scoring!$F$43)+IF(Data!$AM15&lt;&gt;"",Scoring!$F$44)+IF(Data!$AN15&lt;&gt;"",Scoring!$F$45)+IF(Data!$AO15&lt;&gt;"",Scoring!$F$46)+IF(Data!$AP15&lt;&gt;"",Scoring!$F$47)+IF(Data!$AQ15&lt;&gt;"",Scoring!$F$48)+IF(Data!$AR15&lt;&gt;"",Scoring!$F$49)+IF(Data!$AS15&lt;&gt;"",Scoring!$F$50)+IF(Data!$AT15&lt;&gt;"",Scoring!$F$51)+IF(Data!$AU15&lt;&gt;"",Scoring!$F$52),"")</f>
        <v/>
      </c>
      <c r="BA15" s="183" t="str">
        <f>IF(AZ15&lt;&gt;"",LOOKUP(AZ15,Likelihoods!$A$7:$A$107,Likelihoods!D$7:D$107),"")</f>
        <v/>
      </c>
      <c r="BB15" s="181" t="str">
        <f>IF(AND(COUNTBLANK($B15:$O15)=13,COUNTBLANK($P15:$Q15)=1,COUNTBLANK($R15:$U15)=3,COUNTBLANK($V15:$X15)=2,COUNTBLANK($Y15:$AE15)=6,COUNTBLANK($AF15:$AJ15)=4,COUNTBLANK($AK15:AN15)=3,COUNTBLANK($AO15:$AQ15)=2,COUNTBLANK($AR15:$AS15)=1,COUNTBLANK($AT15:$AU15)=1),IF(Data!$B15&lt;&gt;"",Scoring!$G$7)+IF(Data!$C15&lt;&gt;"",Scoring!$G$8)+IF(Data!$D15&lt;&gt;"",Scoring!$G$9)+IF(Data!$E15&lt;&gt;"",Scoring!$G$10)+IF(Data!$F15&lt;&gt;"",Scoring!$G$11)+IF(Data!$G15&lt;&gt;"",Scoring!$G$12)+IF(Data!$H15&lt;&gt;"",Scoring!$G$13)+IF(Data!$I15&lt;&gt;"",Scoring!$G$14)+IF(Data!$J15&lt;&gt;"",Scoring!$G$15)+IF(Data!$K15&lt;&gt;"",Scoring!$G$16)+IF(Data!$L15&lt;&gt;"",Scoring!$G$17)+IF(Data!$M15&lt;&gt;"",Scoring!$G$18)+IF(Data!$N15&lt;&gt;"",Scoring!$G$19)+IF(Data!$O15&lt;&gt;"",Scoring!$G$20)+IF(Data!$P15&lt;&gt;"",Scoring!$G$21)+IF(Data!$Q15&lt;&gt;"",Scoring!$G$22)+IF(Data!$R15&lt;&gt;"",Scoring!$G$23)+IF(Data!$S15&lt;&gt;"",Scoring!$G$24)+IF(Data!$T15&lt;&gt;"",Scoring!$G$25)+IF(Data!$U15&lt;&gt;"",Scoring!$G$26)+IF(Data!$V15&lt;&gt;"",Scoring!$G$27)+IF(Data!$W15&lt;&gt;"",Scoring!$G$28)+IF(Data!$X15&lt;&gt;"",Scoring!$G$29)+IF(Data!$Y15&lt;&gt;"",Scoring!$G$30)+IF(Data!$Z15&lt;&gt;"",Scoring!$G$31)+IF(Data!$AA15&lt;&gt;"",Scoring!$G$32)+IF(Data!$AB15&lt;&gt;"",Scoring!$G$33)+IF(Data!$AC15&lt;&gt;"",Scoring!$G$34)+IF(Data!$AD15&lt;&gt;"",Scoring!$G$35)+IF(Data!$AE15&lt;&gt;"",Scoring!$G$36)+IF(Data!$AF15&lt;&gt;"",Scoring!$G$37)+IF(Data!$AG15&lt;&gt;"",Scoring!$G$38)+IF(Data!$AH15&lt;&gt;"",Scoring!$G$39)+IF(Data!$AI15&lt;&gt;"",Scoring!$G$40)+IF(Data!$AJ15&lt;&gt;"",Scoring!$G$41)+IF(Data!$AK15&lt;&gt;"",Scoring!$G$42)+IF(Data!$AL15&lt;&gt;"",Scoring!$G$43)+IF(Data!$AM15&lt;&gt;"",Scoring!$G$44)+IF(Data!$AN15&lt;&gt;"",Scoring!$G$45)+IF(Data!$AO15&lt;&gt;"",Scoring!$G$46)+IF(Data!$AP15&lt;&gt;"",Scoring!$G$47)+IF(Data!$AQ15&lt;&gt;"",Scoring!$G$48)+IF(Data!$AR15&lt;&gt;"",Scoring!$G$49)+IF(Data!$AS15&lt;&gt;"",Scoring!$G$50)+IF(Data!$AT15&lt;&gt;"",Scoring!$G$51)+IF(Data!$AU15&lt;&gt;"",Scoring!$G$52),"")</f>
        <v/>
      </c>
      <c r="BC15" s="184" t="str">
        <f>IF(BB15&lt;&gt;"",LOOKUP(BB15,Likelihoods!$A$7:$A$107,Likelihoods!E$7:E$107),"")</f>
        <v/>
      </c>
      <c r="BD15" s="185" t="str">
        <f>IF(AND(COUNTBLANK($B15:$O15)=13,COUNTBLANK($P15:$Q15)=1,COUNTBLANK($R15:$U15)=3,COUNTBLANK($V15:$X15)=2,COUNTBLANK($Y15:$AE15)=6,COUNTBLANK($AF15:$AJ15)=4,COUNTBLANK($AK15:AN15)=3,COUNTBLANK($AO15:$AQ15)=2,COUNTBLANK($AR15:$AS15)=1,COUNTBLANK($AT15:$AU15)=1),IF(Data!$B15&lt;&gt;"",Scoring!$H$7)+IF(Data!$C15&lt;&gt;"",Scoring!$H$8)+IF(Data!$D15&lt;&gt;"",Scoring!$H$9)+IF(Data!$E15&lt;&gt;"",Scoring!$H$10)+IF(Data!$F15&lt;&gt;"",Scoring!$H$11)+IF(Data!$G15&lt;&gt;"",Scoring!$H$12)+IF(Data!$H15&lt;&gt;"",Scoring!$H$13)+IF(Data!$I15&lt;&gt;"",Scoring!$H$14)+IF(Data!$J15&lt;&gt;"",Scoring!$H$15)+IF(Data!$K15&lt;&gt;"",Scoring!$H$16)+IF(Data!$L15&lt;&gt;"",Scoring!$H$17)+IF(Data!$M15&lt;&gt;"",Scoring!$H$18)+IF(Data!$N15&lt;&gt;"",Scoring!$H$19)+IF(Data!$O15&lt;&gt;"",Scoring!$H$20)+IF(Data!$P15&lt;&gt;"",Scoring!$H$21)+IF(Data!$Q15&lt;&gt;"",Scoring!$H$22)+IF(Data!$R15&lt;&gt;"",Scoring!$H$23)+IF(Data!$S15&lt;&gt;"",Scoring!$H$24)+IF(Data!$T15&lt;&gt;"",Scoring!$H$25)+IF(Data!$U15&lt;&gt;"",Scoring!$H$26)+IF(Data!$V15&lt;&gt;"",Scoring!$H$27)+IF(Data!$W15&lt;&gt;"",Scoring!$H$28)+IF(Data!$X15&lt;&gt;"",Scoring!$H$29)+IF(Data!$Y15&lt;&gt;"",Scoring!$H$30)+IF(Data!$Z15&lt;&gt;"",Scoring!$H$31)+IF(Data!$AA15&lt;&gt;"",Scoring!$H$32)+IF(Data!$AB15&lt;&gt;"",Scoring!$H$33)+IF(Data!$AC15&lt;&gt;"",Scoring!$H$34)+IF(Data!$AD15&lt;&gt;"",Scoring!$H$35)+IF(Data!$AE15&lt;&gt;"",Scoring!$H$36)+IF(Data!$AF15&lt;&gt;"",Scoring!$H$37)+IF(Data!$AG15&lt;&gt;"",Scoring!$H$38)+IF(Data!$AH15&lt;&gt;"",Scoring!$H$39)+IF(Data!$AI15&lt;&gt;"",Scoring!$H$40)+IF(Data!$AJ15&lt;&gt;"",Scoring!$H$41)+IF(Data!$AK15&lt;&gt;"",Scoring!$H$42)+IF(Data!$AL15&lt;&gt;"",Scoring!$H$43)+IF(Data!$AM15&lt;&gt;"",Scoring!$H$44)+IF(Data!$AN15&lt;&gt;"",Scoring!$H$45)+IF(Data!$AO15&lt;&gt;"",Scoring!$H$46)+IF(Data!$AP15&lt;&gt;"",Scoring!$H$47)+IF(Data!$AQ15&lt;&gt;"",Scoring!$H$48)+IF(Data!$AR15&lt;&gt;"",Scoring!$H$49)+IF(Data!$AS15&lt;&gt;"",Scoring!$H$50)+IF(Data!$AT15&lt;&gt;"",Scoring!$H$51)+IF(Data!$AU15&lt;&gt;"",Scoring!$H$52),"")</f>
        <v/>
      </c>
      <c r="BE15" s="186" t="str">
        <f>IF(BD15&lt;&gt;"",LOOKUP(BD15,Likelihoods!$A$7:$A$107,Likelihoods!F$7:F$107),"")</f>
        <v/>
      </c>
      <c r="BF15" s="181" t="str">
        <f>IF(AND(COUNTBLANK($B15:$O15)=13,COUNTBLANK($P15:$Q15)=1,COUNTBLANK($R15:$U15)=3,COUNTBLANK($V15:$X15)=2,COUNTBLANK($Y15:$AE15)=6,COUNTBLANK($AF15:$AJ15)=4,COUNTBLANK($AK15:AN15)=3,COUNTBLANK($AO15:$AQ15)=2,COUNTBLANK($AR15:$AS15)=1,COUNTBLANK($AT15:$AU15)=1),IF(Data!$B15&lt;&gt;"",Scoring!$I$7)+IF(Data!$C15&lt;&gt;"",Scoring!$I$8)+IF(Data!$D15&lt;&gt;"",Scoring!$I$9)+IF(Data!$E15&lt;&gt;"",Scoring!$I$10)+IF(Data!$F15&lt;&gt;"",Scoring!$I$11)+IF(Data!$G15&lt;&gt;"",Scoring!$I$12)+IF(Data!$H15&lt;&gt;"",Scoring!$I$13)+IF(Data!$I15&lt;&gt;"",Scoring!$I$14)+IF(Data!$J15&lt;&gt;"",Scoring!$I$15)+IF(Data!$K15&lt;&gt;"",Scoring!$I$16)+IF(Data!$L15&lt;&gt;"",Scoring!$I$17)+IF(Data!$M15&lt;&gt;"",Scoring!$I$18)+IF(Data!$N15&lt;&gt;"",Scoring!$I$19)+IF(Data!$O15&lt;&gt;"",Scoring!$I$20)+IF(Data!$P15&lt;&gt;"",Scoring!$I$21)+IF(Data!$Q15&lt;&gt;"",Scoring!$I$22)+IF(Data!$R15&lt;&gt;"",Scoring!$I$23)+IF(Data!$S15&lt;&gt;"",Scoring!$I$24)+IF(Data!$T15&lt;&gt;"",Scoring!$I$25)+IF(Data!$U15&lt;&gt;"",Scoring!$I$26)+IF(Data!$V15&lt;&gt;"",Scoring!$I$27)+IF(Data!$W15&lt;&gt;"",Scoring!$I$28)+IF(Data!$X15&lt;&gt;"",Scoring!$I$29)+IF(Data!$Y15&lt;&gt;"",Scoring!$I$30)+IF(Data!$Z15&lt;&gt;"",Scoring!$I$31)+IF(Data!$AA15&lt;&gt;"",Scoring!$I$32)+IF(Data!$AB15&lt;&gt;"",Scoring!$I$33)+IF(Data!$AC15&lt;&gt;"",Scoring!$I$34)+IF(Data!$AD15&lt;&gt;"",Scoring!$I$35)+IF(Data!$AE15&lt;&gt;"",Scoring!$I$36)+IF(Data!$AF15&lt;&gt;"",Scoring!$I$37)+IF(Data!$AG15&lt;&gt;"",Scoring!$I$38)+IF(Data!$AH15&lt;&gt;"",Scoring!$I$39)+IF(Data!$AI15&lt;&gt;"",Scoring!$I$40)+IF(Data!$AJ15&lt;&gt;"",Scoring!$I$41)+IF(Data!$AK15&lt;&gt;"",Scoring!$I$42)+IF(Data!$AL15&lt;&gt;"",Scoring!$I$43)+IF(Data!$AM15&lt;&gt;"",Scoring!$I$44)+IF(Data!$AN15&lt;&gt;"",Scoring!$I$45)+IF(Data!$AO15&lt;&gt;"",Scoring!$I$46)+IF(Data!$AP15&lt;&gt;"",Scoring!$I$47)+IF(Data!$AQ15&lt;&gt;"",Scoring!$I$48)+IF(Data!$AR15&lt;&gt;"",Scoring!$I$49)+IF(Data!$AS15&lt;&gt;"",Scoring!$I$50)+IF(Data!$AT15&lt;&gt;"",Scoring!$I$51)+IF(Data!$AU15&lt;&gt;"",Scoring!$I$52),"")</f>
        <v/>
      </c>
      <c r="BG15" s="180" t="str">
        <f>IF(BF15&lt;&gt;"",LOOKUP(BF15,Likelihoods!$A$7:$A$107,Likelihoods!G$7:G$107),"")</f>
        <v/>
      </c>
      <c r="BH15" s="187" t="str">
        <f>IF(AND(COUNTBLANK($B15:$O15)=13,COUNTBLANK($P15:$Q15)=1,COUNTBLANK($R15:$U15)=3,COUNTBLANK($V15:$X15)=2,COUNTBLANK($Y15:$AE15)=6,COUNTBLANK($AF15:$AJ15)=4,COUNTBLANK($AK15:AN15)=3,COUNTBLANK($AO15:$AQ15)=2,COUNTBLANK($AR15:$AS15)=1,COUNTBLANK($AT15:$AU15)=1),IF(Data!$B15&lt;&gt;"",Scoring!$J$7)+IF(Data!$C15&lt;&gt;"",Scoring!$J$8)+IF(Data!$D15&lt;&gt;"",Scoring!$J$9)+IF(Data!$E15&lt;&gt;"",Scoring!$J$10)+IF(Data!$F15&lt;&gt;"",Scoring!$J$11)+IF(Data!$G15&lt;&gt;"",Scoring!$J$12)+IF(Data!$H15&lt;&gt;"",Scoring!$J$13)+IF(Data!$I15&lt;&gt;"",Scoring!$J$14)+IF(Data!$J15&lt;&gt;"",Scoring!$J$15)+IF(Data!$K15&lt;&gt;"",Scoring!$J$16)+IF(Data!$L15&lt;&gt;"",Scoring!$J$17)+IF(Data!$M15&lt;&gt;"",Scoring!$J$18)+IF(Data!$N15&lt;&gt;"",Scoring!$J$19)+IF(Data!$O15&lt;&gt;"",Scoring!$J$20)+IF(Data!$P15&lt;&gt;"",Scoring!$J$21)+IF(Data!$Q15&lt;&gt;"",Scoring!$J$22)+IF(Data!$R15&lt;&gt;"",Scoring!$J$23)+IF(Data!$S15&lt;&gt;"",Scoring!$J$24)+IF(Data!$T15&lt;&gt;"",Scoring!$J$25)+IF(Data!$U15&lt;&gt;"",Scoring!$J$26)+IF(Data!$V15&lt;&gt;"",Scoring!$J$27)+IF(Data!$W15&lt;&gt;"",Scoring!$J$28)+IF(Data!$X15&lt;&gt;"",Scoring!$J$29)+IF(Data!$Y15&lt;&gt;"",Scoring!$J$30)+IF(Data!$Z15&lt;&gt;"",Scoring!$J$31)+IF(Data!$AA15&lt;&gt;"",Scoring!$J$32)+IF(Data!$AB15&lt;&gt;"",Scoring!$J$33)+IF(Data!$AC15&lt;&gt;"",Scoring!$J$34)+IF(Data!$AD15&lt;&gt;"",Scoring!$J$35)+IF(Data!$AE15&lt;&gt;"",Scoring!$J$36)+IF(Data!$AF15&lt;&gt;"",Scoring!$J$37)+IF(Data!$AG15&lt;&gt;"",Scoring!$J$38)+IF(Data!$AH15&lt;&gt;"",Scoring!$J$39)+IF(Data!$AI15&lt;&gt;"",Scoring!$J$40)+IF(Data!$AJ15&lt;&gt;"",Scoring!$J$41)+IF(Data!$AK15&lt;&gt;"",Scoring!$J$42)+IF(Data!$AL15&lt;&gt;"",Scoring!$J$43)+IF(Data!$AM15&lt;&gt;"",Scoring!$J$44)+IF(Data!$AN15&lt;&gt;"",Scoring!$J$45)+IF(Data!$AO15&lt;&gt;"",Scoring!$J$46)+IF(Data!$AP15&lt;&gt;"",Scoring!$J$47)+IF(Data!$AQ15&lt;&gt;"",Scoring!$J$48)+IF(Data!$AR15&lt;&gt;"",Scoring!$J$49)+IF(Data!$AS15&lt;&gt;"",Scoring!$J$50)+IF(Data!$AT15&lt;&gt;"",Scoring!$J$51)+IF(Data!$AU15&lt;&gt;"",Scoring!$J$52),"")</f>
        <v/>
      </c>
      <c r="BI15" s="183" t="str">
        <f>IF(BH15&lt;&gt;"",LOOKUP(BH15,Likelihoods!$A$7:$A$107,Likelihoods!H$7:H$107),"")</f>
        <v/>
      </c>
      <c r="BJ15" s="188" t="str">
        <f>IF(AND(COUNTBLANK($B15:$O15)=13,COUNTBLANK($P15:$Q15)=1,COUNTBLANK($R15:$U15)=3,COUNTBLANK($V15:$X15)=2,COUNTBLANK($Y15:$AE15)=6,COUNTBLANK($AF15:$AJ15)=4,COUNTBLANK($AK15:AN15)=3,COUNTBLANK($AO15:$AQ15)=2,COUNTBLANK($AR15:$AS15)=1,COUNTBLANK($AT15:$AU15)=1),IF(Data!$B15&lt;&gt;"",Scoring!$K$7)+IF(Data!$C15&lt;&gt;"",Scoring!$K$8)+IF(Data!$D15&lt;&gt;"",Scoring!$K$9)+IF(Data!$E15&lt;&gt;"",Scoring!$K$10)+IF(Data!$F15&lt;&gt;"",Scoring!$K$11)+IF(Data!$G15&lt;&gt;"",Scoring!$K$12)+IF(Data!$H15&lt;&gt;"",Scoring!$K$13)+IF(Data!$I15&lt;&gt;"",Scoring!$K$14)+IF(Data!$J15&lt;&gt;"",Scoring!$K$15)+IF(Data!$K15&lt;&gt;"",Scoring!$K$16)+IF(Data!$L15&lt;&gt;"",Scoring!$K$17)+IF(Data!$M15&lt;&gt;"",Scoring!$K$18)+IF(Data!$N15&lt;&gt;"",Scoring!$K$19)+IF(Data!$O15&lt;&gt;"",Scoring!$K$20)+IF(Data!$P15&lt;&gt;"",Scoring!$K$21)+IF(Data!$Q15&lt;&gt;"",Scoring!$K$22)+IF(Data!$R15&lt;&gt;"",Scoring!$K$23)+IF(Data!$S15&lt;&gt;"",Scoring!$K$24)+IF(Data!$T15&lt;&gt;"",Scoring!$K$25)+IF(Data!$U15&lt;&gt;"",Scoring!$K$26)+IF(Data!$V15&lt;&gt;"",Scoring!$K$27)+IF(Data!$W15&lt;&gt;"",Scoring!$K$28)+IF(Data!$X15&lt;&gt;"",Scoring!$K$29)+IF(Data!$Y15&lt;&gt;"",Scoring!$K$30)+IF(Data!$Z15&lt;&gt;"",Scoring!$K$31)+IF(Data!$AA15&lt;&gt;"",Scoring!$K$32)+IF(Data!$AB15&lt;&gt;"",Scoring!$K$33)+IF(Data!$AC15&lt;&gt;"",Scoring!$K$34)+IF(Data!$AD15&lt;&gt;"",Scoring!$K$35)+IF(Data!$AE15&lt;&gt;"",Scoring!$K$36)+IF(Data!$AF15&lt;&gt;"",Scoring!$K$37)+IF(Data!$AG15&lt;&gt;"",Scoring!$K$38)+IF(Data!$AH15&lt;&gt;"",Scoring!$K$39)+IF(Data!$AI15&lt;&gt;"",Scoring!$K$40)+IF(Data!$AJ15&lt;&gt;"",Scoring!$K$41)+IF(Data!$AK15&lt;&gt;"",Scoring!$K$42)+IF(Data!$AL15&lt;&gt;"",Scoring!$K$43)+IF(Data!$AM15&lt;&gt;"",Scoring!$K$44)+IF(Data!$AN15&lt;&gt;"",Scoring!$K$45)+IF(Data!$AO15&lt;&gt;"",Scoring!$K$46)+IF(Data!$AP15&lt;&gt;"",Scoring!$K$47)+IF(Data!$AQ15&lt;&gt;"",Scoring!$K$48)+IF(Data!$AR15&lt;&gt;"",Scoring!$K$49)+IF(Data!$AS15&lt;&gt;"",Scoring!$K$50)+IF(Data!$AT15&lt;&gt;"",Scoring!$K$51)+IF(Data!$AU15&lt;&gt;"",Scoring!$K$52),"")</f>
        <v/>
      </c>
      <c r="BK15" s="184" t="str">
        <f>IF(BJ15&lt;&gt;"",LOOKUP(BJ15,Likelihoods!$A$7:$A$107,Likelihoods!I$7:I$107),"")</f>
        <v/>
      </c>
      <c r="BL15" s="187" t="str">
        <f>IF(AND(COUNTBLANK($B15:$O15)=13,COUNTBLANK($P15:$Q15)=1,COUNTBLANK($R15:$U15)=3,COUNTBLANK($V15:$X15)=2,COUNTBLANK($Y15:$AE15)=6,COUNTBLANK($AF15:$AJ15)=4,COUNTBLANK($AK15:AN15)=3,COUNTBLANK($AO15:$AQ15)=2,COUNTBLANK($AR15:$AS15)=1,COUNTBLANK($AT15:$AU15)=1),IF(Data!$B15&lt;&gt;"",Scoring!$L$7)+IF(Data!$C15&lt;&gt;"",Scoring!$L$8)+IF(Data!$D15&lt;&gt;"",Scoring!$L$9)+IF(Data!$E15&lt;&gt;"",Scoring!$L$10)+IF(Data!$F15&lt;&gt;"",Scoring!$L$11)+IF(Data!$G15&lt;&gt;"",Scoring!$L$12)+IF(Data!$H15&lt;&gt;"",Scoring!$L$13)+IF(Data!$I15&lt;&gt;"",Scoring!$L$14)+IF(Data!$J15&lt;&gt;"",Scoring!$L$15)+IF(Data!$K15&lt;&gt;"",Scoring!$L$16)+IF(Data!$L15&lt;&gt;"",Scoring!$L$17)+IF(Data!$M15&lt;&gt;"",Scoring!$L$18)+IF(Data!$N15&lt;&gt;"",Scoring!$L$19)+IF(Data!$O15&lt;&gt;"",Scoring!$L$20)+IF(Data!$P15&lt;&gt;"",Scoring!$L$21)+IF(Data!$Q15&lt;&gt;"",Scoring!$L$22)+IF(Data!$R15&lt;&gt;"",Scoring!$L$23)+IF(Data!$S15&lt;&gt;"",Scoring!$L$24)+IF(Data!$T15&lt;&gt;"",Scoring!$L$25)+IF(Data!$U15&lt;&gt;"",Scoring!$L$26)+IF(Data!$V15&lt;&gt;"",Scoring!$L$27)+IF(Data!$W15&lt;&gt;"",Scoring!$L$28)+IF(Data!$X15&lt;&gt;"",Scoring!$L$29)+IF(Data!$Y15&lt;&gt;"",Scoring!$L$30)+IF(Data!$Z15&lt;&gt;"",Scoring!$L$31)+IF(Data!$AA15&lt;&gt;"",Scoring!$L$32)+IF(Data!$AB15&lt;&gt;"",Scoring!$L$33)+IF(Data!$AC15&lt;&gt;"",Scoring!$L$34)+IF(Data!$AD15&lt;&gt;"",Scoring!$L$35)+IF(Data!$AE15&lt;&gt;"",Scoring!$L$36)+IF(Data!$AF15&lt;&gt;"",Scoring!$L$37)+IF(Data!$AG15&lt;&gt;"",Scoring!$L$38)+IF(Data!$AH15&lt;&gt;"",Scoring!$L$39)+IF(Data!$AI15&lt;&gt;"",Scoring!$L$40)+IF(Data!$AJ15&lt;&gt;"",Scoring!$L$41)+IF(Data!$AK15&lt;&gt;"",Scoring!$L$42)+IF(Data!$AL15&lt;&gt;"",Scoring!$L$43)+IF(Data!$AM15&lt;&gt;"",Scoring!$L$44)+IF(Data!$AN15&lt;&gt;"",Scoring!$L$45)+IF(Data!$AO15&lt;&gt;"",Scoring!$L$46)+IF(Data!$AP15&lt;&gt;"",Scoring!$L$47)+IF(Data!$AQ15&lt;&gt;"",Scoring!$L$48)+IF(Data!$AR15&lt;&gt;"",Scoring!$L$49)+IF(Data!$AS15&lt;&gt;"",Scoring!$L$50)+IF(Data!$AT15&lt;&gt;"",Scoring!$L$51)+IF(Data!$AU15&lt;&gt;"",Scoring!$L$52),"")</f>
        <v/>
      </c>
      <c r="BM15" s="180" t="str">
        <f>IF(BL15&lt;&gt;"",LOOKUP(BL15,Likelihoods!$A$7:$A$107,Likelihoods!J$7:J$107),"")</f>
        <v/>
      </c>
      <c r="BN15" s="181" t="str">
        <f>IF(AND(COUNTBLANK($B15:$O15)=13,COUNTBLANK($P15:$Q15)=1,COUNTBLANK($R15:$U15)=3,COUNTBLANK($V15:$X15)=2,COUNTBLANK($Y15:$AE15)=6,COUNTBLANK($AF15:$AJ15)=4,COUNTBLANK($AK15:AN15)=3,COUNTBLANK($AO15:$AQ15)=2,COUNTBLANK($AR15:$AS15)=1,COUNTBLANK($AT15:$AU15)=1),IF(Data!$B15&lt;&gt;"",Scoring!$M$7)+IF(Data!$C15&lt;&gt;"",Scoring!$M$8)+IF(Data!$D15&lt;&gt;"",Scoring!$M$9)+IF(Data!$E15&lt;&gt;"",Scoring!$M$10)+IF(Data!$F15&lt;&gt;"",Scoring!$M$11)+IF(Data!$G15&lt;&gt;"",Scoring!$M$12)+IF(Data!$H15&lt;&gt;"",Scoring!$M$13)+IF(Data!$I15&lt;&gt;"",Scoring!$M$14)+IF(Data!$J15&lt;&gt;"",Scoring!$M$15)+IF(Data!$K15&lt;&gt;"",Scoring!$M$16)+IF(Data!$L15&lt;&gt;"",Scoring!$M$17)+IF(Data!$M15&lt;&gt;"",Scoring!$M$18)+IF(Data!$N15&lt;&gt;"",Scoring!$M$19)+IF(Data!$O15&lt;&gt;"",Scoring!$M$20)+IF(Data!$P15&lt;&gt;"",Scoring!$M$21)+IF(Data!$Q15&lt;&gt;"",Scoring!$M$22)+IF(Data!$R15&lt;&gt;"",Scoring!$M$23)+IF(Data!$S15&lt;&gt;"",Scoring!$M$24)+IF(Data!$T15&lt;&gt;"",Scoring!$M$25)+IF(Data!$U15&lt;&gt;"",Scoring!$M$26)+IF(Data!$V15&lt;&gt;"",Scoring!$M$27)+IF(Data!$W15&lt;&gt;"",Scoring!$M$28)+IF(Data!$X15&lt;&gt;"",Scoring!$M$29)+IF(Data!$Y15&lt;&gt;"",Scoring!$M$30)+IF(Data!$Z15&lt;&gt;"",Scoring!$M$31)+IF(Data!$AA15&lt;&gt;"",Scoring!$M$32)+IF(Data!$AB15&lt;&gt;"",Scoring!$M$33)+IF(Data!$AC15&lt;&gt;"",Scoring!$M$34)+IF(Data!$AD15&lt;&gt;"",Scoring!$M$35)+IF(Data!$AE15&lt;&gt;"",Scoring!$M$36)+IF(Data!$AF15&lt;&gt;"",Scoring!$M$37)+IF(Data!$AG15&lt;&gt;"",Scoring!$M$38)+IF(Data!$AH15&lt;&gt;"",Scoring!$M$39)+IF(Data!$AI15&lt;&gt;"",Scoring!$M$40)+IF(Data!$AJ15&lt;&gt;"",Scoring!$M$41)+IF(Data!$AK15&lt;&gt;"",Scoring!$M$42)+IF(Data!$AL15&lt;&gt;"",Scoring!$M$43)+IF(Data!$AM15&lt;&gt;"",Scoring!$M$44)+IF(Data!$AN15&lt;&gt;"",Scoring!$M$45)+IF(Data!$AO15&lt;&gt;"",Scoring!$M$46)+IF(Data!$AP15&lt;&gt;"",Scoring!$M$47)+IF(Data!$AQ15&lt;&gt;"",Scoring!$M$48)+IF(Data!$AR15&lt;&gt;"",Scoring!$M$49)+IF(Data!$AS15&lt;&gt;"",Scoring!$M$50)+IF(Data!$AT15&lt;&gt;"",Scoring!$M$51)+IF(Data!$AU15&lt;&gt;"",Scoring!$M$52),"")</f>
        <v/>
      </c>
      <c r="BO15" s="184" t="str">
        <f>IF(BN15&lt;&gt;"",LOOKUP(BN15,Likelihoods!$A$7:$A$107,Likelihoods!K$7:K$107),"")</f>
        <v/>
      </c>
      <c r="BP15" s="179" t="str">
        <f>IF(AND(COUNTBLANK($B15:$O15)=13,COUNTBLANK($P15:$Q15)=1,COUNTBLANK($R15:$U15)=3,COUNTBLANK($V15:$X15)=2,COUNTBLANK($Y15:$AE15)=6,COUNTBLANK($AF15:$AJ15)=4,COUNTBLANK($AK15:AN15)=3,COUNTBLANK($AO15:$AQ15)=2,COUNTBLANK($AR15:$AS15)=1,COUNTBLANK($AT15:$AU15)=1),IF(Data!$B15&lt;&gt;"",Scoring!$N$7)+IF(Data!$C15&lt;&gt;"",Scoring!$N$8)+IF(Data!$D15&lt;&gt;"",Scoring!$N$9)+IF(Data!$E15&lt;&gt;"",Scoring!$N$10)+IF(Data!$F15&lt;&gt;"",Scoring!$N$11)+IF(Data!$G15&lt;&gt;"",Scoring!$N$12)+IF(Data!$H15&lt;&gt;"",Scoring!$N$13)+IF(Data!$I15&lt;&gt;"",Scoring!$N$14)+IF(Data!$J15&lt;&gt;"",Scoring!$N$15)+IF(Data!$K15&lt;&gt;"",Scoring!$N$16)+IF(Data!$L15&lt;&gt;"",Scoring!$N$17)+IF(Data!$M15&lt;&gt;"",Scoring!$N$18)+IF(Data!$N15&lt;&gt;"",Scoring!$N$19)+IF(Data!$O15&lt;&gt;"",Scoring!$N$20)+IF(Data!$P15&lt;&gt;"",Scoring!$N$21)+IF(Data!$Q15&lt;&gt;"",Scoring!$N$22)+IF(Data!$R15&lt;&gt;"",Scoring!$N$23)+IF(Data!$S15&lt;&gt;"",Scoring!$N$24)+IF(Data!$T15&lt;&gt;"",Scoring!$N$25)+IF(Data!$U15&lt;&gt;"",Scoring!$N$26)+IF(Data!$V15&lt;&gt;"",Scoring!$N$27)+IF(Data!$W15&lt;&gt;"",Scoring!$N$28)+IF(Data!$X15&lt;&gt;"",Scoring!$N$29)+IF(Data!$Y15&lt;&gt;"",Scoring!$N$30)+IF(Data!$Z15&lt;&gt;"",Scoring!$N$31)+IF(Data!$AA15&lt;&gt;"",Scoring!$N$32)+IF(Data!$AB15&lt;&gt;"",Scoring!$N$33)+IF(Data!$AC15&lt;&gt;"",Scoring!$N$34)+IF(Data!$AD15&lt;&gt;"",Scoring!$N$35)+IF(Data!$AE15&lt;&gt;"",Scoring!$N$36)+IF(Data!$AF15&lt;&gt;"",Scoring!$N$37)+IF(Data!$AG15&lt;&gt;"",Scoring!$N$38)+IF(Data!$AH15&lt;&gt;"",Scoring!$N$39)+IF(Data!$AI15&lt;&gt;"",Scoring!$N$40)+IF(Data!$AJ15&lt;&gt;"",Scoring!$N$41)+IF(Data!$AK15&lt;&gt;"",Scoring!$N$42)+IF(Data!$AL15&lt;&gt;"",Scoring!$N$43)+IF(Data!$AM15&lt;&gt;"",Scoring!$N$44)+IF(Data!$AN15&lt;&gt;"",Scoring!$N$45)+IF(Data!$AO15&lt;&gt;"",Scoring!$N$46)+IF(Data!$AP15&lt;&gt;"",Scoring!$N$47)+IF(Data!$AQ15&lt;&gt;"",Scoring!$N$48)+IF(Data!$AR15&lt;&gt;"",Scoring!$N$49)+IF(Data!$AS15&lt;&gt;"",Scoring!$N$50)+IF(Data!$AT15&lt;&gt;"",Scoring!$N$51)+IF(Data!$AU15&lt;&gt;"",Scoring!$N$52),"")</f>
        <v/>
      </c>
      <c r="BQ15" s="189" t="str">
        <f>IF(BP15&lt;&gt;"",LOOKUP(BP15,Likelihoods!$A$7:$A$107,Likelihoods!L$7:L$107),"")</f>
        <v/>
      </c>
      <c r="BR15" s="181" t="str">
        <f>IF(AND(COUNTBLANK($B15:$O15)=13,COUNTBLANK($P15:$Q15)=1,COUNTBLANK($R15:$U15)=3,COUNTBLANK($V15:$X15)=2,COUNTBLANK($Y15:$AE15)=6,COUNTBLANK($AF15:$AJ15)=4,COUNTBLANK($AK15:AN15)=3,COUNTBLANK($AO15:$AQ15)=2,COUNTBLANK($AR15:$AS15)=1,COUNTBLANK($AT15:$AU15)=1),IF(Data!$B15&lt;&gt;"",Scoring!$O$7)+IF(Data!$C15&lt;&gt;"",Scoring!$O$8)+IF(Data!$D15&lt;&gt;"",Scoring!$O$9)+IF(Data!$E15&lt;&gt;"",Scoring!$O$10)+IF(Data!$F15&lt;&gt;"",Scoring!$O$11)+IF(Data!$G15&lt;&gt;"",Scoring!$O$12)+IF(Data!$H15&lt;&gt;"",Scoring!$O$13)+IF(Data!$I15&lt;&gt;"",Scoring!$O$14)+IF(Data!$J15&lt;&gt;"",Scoring!$O$15)+IF(Data!$K15&lt;&gt;"",Scoring!$O$16)+IF(Data!$L15&lt;&gt;"",Scoring!$O$17)+IF(Data!$M15&lt;&gt;"",Scoring!$O$18)+IF(Data!$N15&lt;&gt;"",Scoring!$O$19)+IF(Data!$O15&lt;&gt;"",Scoring!$O$20)+IF(Data!$P15&lt;&gt;"",Scoring!$O$21)+IF(Data!$Q15&lt;&gt;"",Scoring!$O$22)+IF(Data!$R15&lt;&gt;"",Scoring!$O$23)+IF(Data!$S15&lt;&gt;"",Scoring!$O$24)+IF(Data!$T15&lt;&gt;"",Scoring!$O$25)+IF(Data!$U15&lt;&gt;"",Scoring!$O$26)+IF(Data!$V15&lt;&gt;"",Scoring!$O$27)+IF(Data!$W15&lt;&gt;"",Scoring!$O$28)+IF(Data!$X15&lt;&gt;"",Scoring!$O$29)+IF(Data!$Y15&lt;&gt;"",Scoring!$O$30)+IF(Data!$Z15&lt;&gt;"",Scoring!$O$31)+IF(Data!$AA15&lt;&gt;"",Scoring!$O$32)+IF(Data!$AB15&lt;&gt;"",Scoring!$O$33)+IF(Data!$AC15&lt;&gt;"",Scoring!$O$34)+IF(Data!$AD15&lt;&gt;"",Scoring!$O$35)+IF(Data!$AE15&lt;&gt;"",Scoring!$O$36)+IF(Data!$AF15&lt;&gt;"",Scoring!$O$37)+IF(Data!$AG15&lt;&gt;"",Scoring!$O$38)+IF(Data!$AH15&lt;&gt;"",Scoring!$O$39)+IF(Data!$AI15&lt;&gt;"",Scoring!$O$40)+IF(Data!$AJ15&lt;&gt;"",Scoring!$O$41)+IF(Data!$AK15&lt;&gt;"",Scoring!$O$42)+IF(Data!$AL15&lt;&gt;"",Scoring!$O$43)+IF(Data!$AM15&lt;&gt;"",Scoring!$O$44)+IF(Data!$AN15&lt;&gt;"",Scoring!$O$45)+IF(Data!$AO15&lt;&gt;"",Scoring!$O$46)+IF(Data!$AP15&lt;&gt;"",Scoring!$O$47)+IF(Data!$AQ15&lt;&gt;"",Scoring!$O$48)+IF(Data!$AR15&lt;&gt;"",Scoring!$O$49)+IF(Data!$AS15&lt;&gt;"",Scoring!$O$50)+IF(Data!$AT15&lt;&gt;"",Scoring!$O$51)+IF(Data!$AU15&lt;&gt;"",Scoring!$O$52),"")</f>
        <v/>
      </c>
      <c r="BS15" s="184" t="str">
        <f>IF(BR15&lt;&gt;"",LOOKUP(BR15,Likelihoods!$A$7:$A$107,Likelihoods!M$7:M$107),"")</f>
        <v/>
      </c>
      <c r="BT15" s="181" t="str">
        <f>IF(AND(COUNTBLANK($B15:$O15)=13,COUNTBLANK($P15:$Q15)=1,COUNTBLANK($R15:$U15)=3,COUNTBLANK($V15:$X15)=2,COUNTBLANK($Y15:$AE15)=6,COUNTBLANK($AF15:$AJ15)=4,COUNTBLANK($AK15:AN15)=3,COUNTBLANK($AO15:$AQ15)=2,COUNTBLANK($AR15:$AS15)=1,COUNTBLANK($AT15:$AU15)=1),IF(Data!$B15&lt;&gt;"",Scoring!$P$7)+IF(Data!$C15&lt;&gt;"",Scoring!$P$8)+IF(Data!$D15&lt;&gt;"",Scoring!$P$9)+IF(Data!$E15&lt;&gt;"",Scoring!$P$10)+IF(Data!$F15&lt;&gt;"",Scoring!$P$11)+IF(Data!$G15&lt;&gt;"",Scoring!$P$12)+IF(Data!$H15&lt;&gt;"",Scoring!$P$13)+IF(Data!$I15&lt;&gt;"",Scoring!$P$14)+IF(Data!$J15&lt;&gt;"",Scoring!$P$15)+IF(Data!$K15&lt;&gt;"",Scoring!$P$16)+IF(Data!$L15&lt;&gt;"",Scoring!$P$17)+IF(Data!$M15&lt;&gt;"",Scoring!$P$18)+IF(Data!$N15&lt;&gt;"",Scoring!$P$19)+IF(Data!$O15&lt;&gt;"",Scoring!$P$20)+IF(Data!$P15&lt;&gt;"",Scoring!$P$21)+IF(Data!$Q15&lt;&gt;"",Scoring!$P$22)+IF(Data!$R15&lt;&gt;"",Scoring!$P$23)+IF(Data!$S15&lt;&gt;"",Scoring!$P$24)+IF(Data!$T15&lt;&gt;"",Scoring!$P$25)+IF(Data!$U15&lt;&gt;"",Scoring!$P$26)+IF(Data!$V15&lt;&gt;"",Scoring!$P$27)+IF(Data!$W15&lt;&gt;"",Scoring!$P$28)+IF(Data!$X15&lt;&gt;"",Scoring!$P$29)+IF(Data!$Y15&lt;&gt;"",Scoring!$P$30)+IF(Data!$Z15&lt;&gt;"",Scoring!$P$31)+IF(Data!$AA15&lt;&gt;"",Scoring!$P$32)+IF(Data!$AB15&lt;&gt;"",Scoring!$P$33)+IF(Data!$AC15&lt;&gt;"",Scoring!$P$34)+IF(Data!$AD15&lt;&gt;"",Scoring!$P$35)+IF(Data!$AE15&lt;&gt;"",Scoring!$P$36)+IF(Data!$AF15&lt;&gt;"",Scoring!$P$37)+IF(Data!$AG15&lt;&gt;"",Scoring!$P$38)+IF(Data!$AH15&lt;&gt;"",Scoring!$P$39)+IF(Data!$AI15&lt;&gt;"",Scoring!$P$40)+IF(Data!$AJ15&lt;&gt;"",Scoring!$P$41)+IF(Data!$AK15&lt;&gt;"",Scoring!$P$42)+IF(Data!$AL15&lt;&gt;"",Scoring!$P$43)+IF(Data!$AM15&lt;&gt;"",Scoring!$P$44)+IF(Data!$AN15&lt;&gt;"",Scoring!$P$45)+IF(Data!$AO15&lt;&gt;"",Scoring!$P$46)+IF(Data!$AP15&lt;&gt;"",Scoring!$P$47)+IF(Data!$AQ15&lt;&gt;"",Scoring!$P$48)+IF(Data!$AR15&lt;&gt;"",Scoring!$P$49)+IF(Data!$AS15&lt;&gt;"",Scoring!$P$50)+IF(Data!$AT15&lt;&gt;"",Scoring!$P$51)+IF(Data!$AU15&lt;&gt;"",Scoring!$P$52),"")</f>
        <v/>
      </c>
      <c r="BU15" s="180" t="str">
        <f>IF(BT15&lt;&gt;"",LOOKUP(BT15,Likelihoods!$A$7:$A$107,Likelihoods!N$7:N$107),"")</f>
        <v/>
      </c>
      <c r="BV15" s="181" t="str">
        <f>IF(AND(COUNTBLANK($B15:$O15)=13,COUNTBLANK($P15:$Q15)=1,COUNTBLANK($R15:$U15)=3,COUNTBLANK($V15:$X15)=2,COUNTBLANK($Y15:$AE15)=6,COUNTBLANK($AF15:$AJ15)=4,COUNTBLANK($AK15:AN15)=3,COUNTBLANK($AO15:$AQ15)=2,COUNTBLANK($AR15:$AS15)=1,COUNTBLANK($AT15:$AU15)=1),IF(Data!$B15&lt;&gt;"",Scoring!$Q$7)+IF(Data!$C15&lt;&gt;"",Scoring!$Q$8)+IF(Data!$D15&lt;&gt;"",Scoring!$Q$9)+IF(Data!$E15&lt;&gt;"",Scoring!$Q$10)+IF(Data!$F15&lt;&gt;"",Scoring!$Q$11)+IF(Data!$G15&lt;&gt;"",Scoring!$Q$12)+IF(Data!$H15&lt;&gt;"",Scoring!$Q$13)+IF(Data!$I15&lt;&gt;"",Scoring!$Q$14)+IF(Data!$J15&lt;&gt;"",Scoring!$Q$15)+IF(Data!$K15&lt;&gt;"",Scoring!$Q$16)+IF(Data!$L15&lt;&gt;"",Scoring!$Q$17)+IF(Data!$M15&lt;&gt;"",Scoring!$Q$18)+IF(Data!$N15&lt;&gt;"",Scoring!$Q$19)+IF(Data!$O15&lt;&gt;"",Scoring!$Q$20)+IF(Data!$P15&lt;&gt;"",Scoring!$Q$21)+IF(Data!$Q15&lt;&gt;"",Scoring!$Q$22)+IF(Data!$R15&lt;&gt;"",Scoring!$Q$23)+IF(Data!$S15&lt;&gt;"",Scoring!$Q$24)+IF(Data!$T15&lt;&gt;"",Scoring!$Q$25)+IF(Data!$U15&lt;&gt;"",Scoring!$Q$26)+IF(Data!$V15&lt;&gt;"",Scoring!$Q$27)+IF(Data!$W15&lt;&gt;"",Scoring!$Q$28)+IF(Data!$X15&lt;&gt;"",Scoring!$Q$29)+IF(Data!$Y15&lt;&gt;"",Scoring!$Q$30)+IF(Data!$Z15&lt;&gt;"",Scoring!$Q$31)+IF(Data!$AA15&lt;&gt;"",Scoring!$Q$32)+IF(Data!$AB15&lt;&gt;"",Scoring!$Q$33)+IF(Data!$AC15&lt;&gt;"",Scoring!$Q$34)+IF(Data!$AD15&lt;&gt;"",Scoring!$Q$35)+IF(Data!$AE15&lt;&gt;"",Scoring!$Q$36)+IF(Data!$AF15&lt;&gt;"",Scoring!$Q$37)+IF(Data!$AG15&lt;&gt;"",Scoring!$Q$38)+IF(Data!$AH15&lt;&gt;"",Scoring!$Q$39)+IF(Data!$AI15&lt;&gt;"",Scoring!$Q$40)+IF(Data!$AJ15&lt;&gt;"",Scoring!$Q$41)+IF(Data!$AK15&lt;&gt;"",Scoring!$Q$42)+IF(Data!$AL15&lt;&gt;"",Scoring!$Q$43)+IF(Data!$AM15&lt;&gt;"",Scoring!$Q$44)+IF(Data!$AN15&lt;&gt;"",Scoring!$Q$45)+IF(Data!$AO15&lt;&gt;"",Scoring!$Q$46)+IF(Data!$AP15&lt;&gt;"",Scoring!$Q$47)+IF(Data!$AQ15&lt;&gt;"",Scoring!$Q$48)+IF(Data!$AR15&lt;&gt;"",Scoring!$Q$49)+IF(Data!$AS15&lt;&gt;"",Scoring!$Q$50)+IF(Data!$AT15&lt;&gt;"",Scoring!$Q$51)+IF(Data!$AU15&lt;&gt;"",Scoring!$Q$52),"")</f>
        <v/>
      </c>
      <c r="BW15" s="183" t="str">
        <f>IF(BV15&lt;&gt;"",LOOKUP(BV15,Likelihoods!$A$7:$A$107,Likelihoods!O$7:O$107),"")</f>
        <v/>
      </c>
      <c r="BX15" s="9"/>
      <c r="BY15" s="9"/>
      <c r="BZ15" s="9"/>
      <c r="CA15" s="9"/>
      <c r="CB15" s="9"/>
      <c r="CC15" s="9"/>
      <c r="CD15" s="9"/>
      <c r="CE15" s="9"/>
      <c r="CF15" s="9"/>
      <c r="CG15" s="9"/>
      <c r="CH15" s="9"/>
      <c r="CI15" s="9"/>
      <c r="CJ15" s="9"/>
      <c r="CK15" s="9"/>
    </row>
    <row r="16" spans="1:89" ht="14.25" customHeight="1">
      <c r="A16" s="59"/>
      <c r="B16" s="76"/>
      <c r="C16" s="77"/>
      <c r="D16" s="77"/>
      <c r="E16" s="77"/>
      <c r="F16" s="77"/>
      <c r="G16" s="77"/>
      <c r="H16" s="77"/>
      <c r="I16" s="77"/>
      <c r="J16" s="77"/>
      <c r="K16" s="77"/>
      <c r="L16" s="77"/>
      <c r="M16" s="77"/>
      <c r="N16" s="77"/>
      <c r="O16" s="77"/>
      <c r="P16" s="76"/>
      <c r="Q16" s="78"/>
      <c r="R16" s="77"/>
      <c r="S16" s="77"/>
      <c r="T16" s="77"/>
      <c r="U16" s="77"/>
      <c r="V16" s="76"/>
      <c r="W16" s="77"/>
      <c r="X16" s="78"/>
      <c r="Y16" s="77"/>
      <c r="Z16" s="77"/>
      <c r="AA16" s="77"/>
      <c r="AB16" s="77"/>
      <c r="AC16" s="77"/>
      <c r="AD16" s="77"/>
      <c r="AE16" s="77"/>
      <c r="AF16" s="76"/>
      <c r="AG16" s="77"/>
      <c r="AH16" s="77"/>
      <c r="AI16" s="77"/>
      <c r="AJ16" s="78"/>
      <c r="AK16" s="77"/>
      <c r="AL16" s="77"/>
      <c r="AM16" s="77"/>
      <c r="AN16" s="77"/>
      <c r="AO16" s="76"/>
      <c r="AP16" s="77"/>
      <c r="AQ16" s="78"/>
      <c r="AR16" s="76"/>
      <c r="AS16" s="78"/>
      <c r="AT16" s="77"/>
      <c r="AU16" s="77"/>
      <c r="AV16" s="179" t="str">
        <f>IF(AND(COUNTBLANK($B16:$O16)=13,COUNTBLANK($P16:$Q16)=1,COUNTBLANK($R16:$U16)=3,COUNTBLANK($V16:$X16)=2,COUNTBLANK($Y16:$AE16)=6,COUNTBLANK($AF16:$AJ16)=4,COUNTBLANK($AK16:AN16)=3,COUNTBLANK($AO16:$AQ16)=2,COUNTBLANK($AR16:$AS16)=1,COUNTBLANK($AT16:$AU16)=1),IF(Data!$B16&lt;&gt;"",Scoring!$D$7)+IF(Data!$C16&lt;&gt;"",Scoring!$D$8)+IF(Data!$D16&lt;&gt;"",Scoring!$D$9)+IF(Data!$E16&lt;&gt;"",Scoring!$D$10)+IF(Data!$F16&lt;&gt;"",Scoring!$D$11)+IF(Data!$G16&lt;&gt;"",Scoring!$D$12)+IF(Data!$H16&lt;&gt;"",Scoring!$D$13)+IF(Data!$I16&lt;&gt;"",Scoring!$D$14)+IF(Data!$J16&lt;&gt;"",Scoring!$D$15)+IF(Data!$K16&lt;&gt;"",Scoring!$D$16)+IF(Data!$L16&lt;&gt;"",Scoring!$D$17)+IF(Data!$M16&lt;&gt;"",Scoring!$D$18)+IF(Data!$N16&lt;&gt;"",Scoring!$D$19)+IF(Data!$O16&lt;&gt;"",Scoring!$D$20)+IF(Data!$P16&lt;&gt;"",Scoring!$D$21)+IF(Data!$Q16&lt;&gt;"",Scoring!$D$22)+IF(Data!$R16&lt;&gt;"",Scoring!$D$23)+IF(Data!$S16&lt;&gt;"",Scoring!$D$24)+IF(Data!$T16&lt;&gt;"",Scoring!$D$25)+IF(Data!$U16&lt;&gt;"",Scoring!$D$26)+IF(Data!$V16&lt;&gt;"",Scoring!$D$27)+IF(Data!$W16&lt;&gt;"",Scoring!$D$28)+IF(Data!$X16&lt;&gt;"",Scoring!$D$29)+IF(Data!$Y16&lt;&gt;"",Scoring!$D$30)+IF(Data!$Z16&lt;&gt;"",Scoring!$D$31)+IF(Data!$AA16&lt;&gt;"",Scoring!$D$32)+IF(Data!$AB16&lt;&gt;"",Scoring!$D$33)+IF(Data!$AC16&lt;&gt;"",Scoring!$D$34)+IF(Data!$AD16&lt;&gt;"",Scoring!$D$35)+IF(Data!$AE16&lt;&gt;"",Scoring!$D$36)+IF(Data!$AF16&lt;&gt;"",Scoring!$D$37)+IF(Data!$AG16&lt;&gt;"",Scoring!$D$38)+IF(Data!$AH16&lt;&gt;"",Scoring!$D$39)+IF(Data!$AI16&lt;&gt;"",Scoring!$D$40)+IF(Data!$AJ16&lt;&gt;"",Scoring!$D$41)+IF(Data!$AK16&lt;&gt;"",Scoring!$D$42)+IF(Data!$AL16&lt;&gt;"",Scoring!$D$43)+IF(Data!$AM16&lt;&gt;"",Scoring!$D$44)+IF(Data!$AN16&lt;&gt;"",Scoring!$D$45)+IF(Data!$AO16&lt;&gt;"",Scoring!$D$46)+IF(Data!$AP16&lt;&gt;"",Scoring!$D$47)+IF(Data!$AQ16&lt;&gt;"",Scoring!$D$48)+IF(Data!$AR16&lt;&gt;"",Scoring!$D$49)+IF(Data!$AS16&lt;&gt;"",Scoring!$D$50)+IF(Data!$AT16&lt;&gt;"",Scoring!$D$51)+IF(Data!$AU16&lt;&gt;"",Scoring!$D$52),"")</f>
        <v/>
      </c>
      <c r="AW16" s="180" t="str">
        <f>IF(AV16&lt;&gt;"",LOOKUP(AV16,Likelihoods!$A$7:$A$107,Likelihoods!B$7:B$107),"")</f>
        <v/>
      </c>
      <c r="AX16" s="181" t="str">
        <f>IF(AND(COUNTBLANK($B16:$O16)=13,COUNTBLANK($P16:$Q16)=1,COUNTBLANK($R16:$U16)=3,COUNTBLANK($V16:$X16)=2,COUNTBLANK($Y16:$AE16)=6,COUNTBLANK($AF16:$AJ16)=4,COUNTBLANK($AK16:AN16)=3,COUNTBLANK($AO16:$AQ16)=2,COUNTBLANK($AR16:$AS16)=1,COUNTBLANK($AT16:$AU16)=1),IF(Data!$B16&lt;&gt;"",Scoring!$E$7)+IF(Data!$C16&lt;&gt;"",Scoring!$E$8)+IF(Data!$D16&lt;&gt;"",Scoring!$E$9)+IF(Data!$E16&lt;&gt;"",Scoring!$E$10)+IF(Data!$F16&lt;&gt;"",Scoring!$E$11)+IF(Data!$G16&lt;&gt;"",Scoring!$E$12)+IF(Data!$H16&lt;&gt;"",Scoring!$E$13)+IF(Data!$I16&lt;&gt;"",Scoring!$E$14)+IF(Data!$J16&lt;&gt;"",Scoring!$E$15)+IF(Data!$K16&lt;&gt;"",Scoring!$E$16)+IF(Data!$L16&lt;&gt;"",Scoring!$E$17)+IF(Data!$M16&lt;&gt;"",Scoring!$E$18)+IF(Data!$N16&lt;&gt;"",Scoring!$E$19)+IF(Data!$O16&lt;&gt;"",Scoring!$E$20)+IF(Data!$P16&lt;&gt;"",Scoring!$E$21)+IF(Data!$Q16&lt;&gt;"",Scoring!$E$22)+IF(Data!$R16&lt;&gt;"",Scoring!$E$23)+IF(Data!$S16&lt;&gt;"",Scoring!$E$24)+IF(Data!$T16&lt;&gt;"",Scoring!$E$25)+IF(Data!$U16&lt;&gt;"",Scoring!$E$26)+IF(Data!$V16&lt;&gt;"",Scoring!$E$27)+IF(Data!$W16&lt;&gt;"",Scoring!$E$28)+IF(Data!$X16&lt;&gt;"",Scoring!$E$29)+IF(Data!$Y16&lt;&gt;"",Scoring!$E$30)+IF(Data!$Z16&lt;&gt;"",Scoring!$E$31)+IF(Data!$AA16&lt;&gt;"",Scoring!$E$32)+IF(Data!$AB16&lt;&gt;"",Scoring!$E$33)+IF(Data!$AC16&lt;&gt;"",Scoring!$E$34)+IF(Data!$AD16&lt;&gt;"",Scoring!$E$35)+IF(Data!$AE16&lt;&gt;"",Scoring!$E$36)+IF(Data!$AF16&lt;&gt;"",Scoring!$E$37)+IF(Data!$AG16&lt;&gt;"",Scoring!$E$38)+IF(Data!$AH16&lt;&gt;"",Scoring!$E$39)+IF(Data!$AI16&lt;&gt;"",Scoring!$E$40)+IF(Data!$AJ16&lt;&gt;"",Scoring!$E$41)+IF(Data!$AK16&lt;&gt;"",Scoring!$E$42)+IF(Data!$AL16&lt;&gt;"",Scoring!$E$43)+IF(Data!$AM16&lt;&gt;"",Scoring!$E$44)+IF(Data!$AN16&lt;&gt;"",Scoring!$E$45)+IF(Data!$AO16&lt;&gt;"",Scoring!$E$46)+IF(Data!$AP16&lt;&gt;"",Scoring!$E$47)+IF(Data!$AQ16&lt;&gt;"",Scoring!$E$48)+IF(Data!$AR16&lt;&gt;"",Scoring!$E$49)+IF(Data!$AS16&lt;&gt;"",Scoring!$E$50)+IF(Data!$AT16&lt;&gt;"",Scoring!$E$51)+IF(Data!$AU16&lt;&gt;"",Scoring!$E$52),"")</f>
        <v/>
      </c>
      <c r="AY16" s="180" t="str">
        <f>IF(AX16&lt;&gt;"",LOOKUP(AX16,Likelihoods!$A$7:$A$107,Likelihoods!C$7:C$107),"")</f>
        <v/>
      </c>
      <c r="AZ16" s="182" t="str">
        <f>IF(AND(COUNTBLANK($B16:$O16)=13,COUNTBLANK($P16:$Q16)=1,COUNTBLANK($R16:$U16)=3,COUNTBLANK($V16:$X16)=2,COUNTBLANK($Y16:$AE16)=6,COUNTBLANK($AF16:$AJ16)=4,COUNTBLANK($AK16:AN16)=3,COUNTBLANK($AO16:$AQ16)=2,COUNTBLANK($AR16:$AS16)=1,COUNTBLANK($AT16:$AU16)=1),IF(Data!$B16&lt;&gt;"",Scoring!$F$7)+IF(Data!$C16&lt;&gt;"",Scoring!$F$8)+IF(Data!$D16&lt;&gt;"",Scoring!$F$9)+IF(Data!$E16&lt;&gt;"",Scoring!$F$10)+IF(Data!$F16&lt;&gt;"",Scoring!$F$11)+IF(Data!$G16&lt;&gt;"",Scoring!$F$12)+IF(Data!$H16&lt;&gt;"",Scoring!$F$13)+IF(Data!$I16&lt;&gt;"",Scoring!$F$14)+IF(Data!$J16&lt;&gt;"",Scoring!$F$15)+IF(Data!$K16&lt;&gt;"",Scoring!$F$16)+IF(Data!$L16&lt;&gt;"",Scoring!$F$17)+IF(Data!$M16&lt;&gt;"",Scoring!$F$18)+IF(Data!$N16&lt;&gt;"",Scoring!$F$19)+IF(Data!$O16&lt;&gt;"",Scoring!$F$20)+IF(Data!$P16&lt;&gt;"",Scoring!$F$21)+IF(Data!$Q16&lt;&gt;"",Scoring!$F$22)+IF(Data!$R16&lt;&gt;"",Scoring!$F$23)+IF(Data!$S16&lt;&gt;"",Scoring!$F$24)+IF(Data!$T16&lt;&gt;"",Scoring!$F$25)+IF(Data!$U16&lt;&gt;"",Scoring!$F$26)+IF(Data!$V16&lt;&gt;"",Scoring!$F$27)+IF(Data!$W16&lt;&gt;"",Scoring!$F$28)+IF(Data!$X16&lt;&gt;"",Scoring!$F$29)+IF(Data!$Y16&lt;&gt;"",Scoring!$F$30)+IF(Data!$Z16&lt;&gt;"",Scoring!$F$31)+IF(Data!$AA16&lt;&gt;"",Scoring!$F$32)+IF(Data!$AB16&lt;&gt;"",Scoring!$F$33)+IF(Data!$AC16&lt;&gt;"",Scoring!$F$34)+IF(Data!$AD16&lt;&gt;"",Scoring!$F$35)+IF(Data!$AE16&lt;&gt;"",Scoring!$F$36)+IF(Data!$AF16&lt;&gt;"",Scoring!$F$37)+IF(Data!$AG16&lt;&gt;"",Scoring!$F$38)+IF(Data!$AH16&lt;&gt;"",Scoring!$F$39)+IF(Data!$AI16&lt;&gt;"",Scoring!$F$40)+IF(Data!$AJ16&lt;&gt;"",Scoring!$F$41)+IF(Data!$AK16&lt;&gt;"",Scoring!$F$42)+IF(Data!$AL16&lt;&gt;"",Scoring!$F$43)+IF(Data!$AM16&lt;&gt;"",Scoring!$F$44)+IF(Data!$AN16&lt;&gt;"",Scoring!$F$45)+IF(Data!$AO16&lt;&gt;"",Scoring!$F$46)+IF(Data!$AP16&lt;&gt;"",Scoring!$F$47)+IF(Data!$AQ16&lt;&gt;"",Scoring!$F$48)+IF(Data!$AR16&lt;&gt;"",Scoring!$F$49)+IF(Data!$AS16&lt;&gt;"",Scoring!$F$50)+IF(Data!$AT16&lt;&gt;"",Scoring!$F$51)+IF(Data!$AU16&lt;&gt;"",Scoring!$F$52),"")</f>
        <v/>
      </c>
      <c r="BA16" s="183" t="str">
        <f>IF(AZ16&lt;&gt;"",LOOKUP(AZ16,Likelihoods!$A$7:$A$107,Likelihoods!D$7:D$107),"")</f>
        <v/>
      </c>
      <c r="BB16" s="181" t="str">
        <f>IF(AND(COUNTBLANK($B16:$O16)=13,COUNTBLANK($P16:$Q16)=1,COUNTBLANK($R16:$U16)=3,COUNTBLANK($V16:$X16)=2,COUNTBLANK($Y16:$AE16)=6,COUNTBLANK($AF16:$AJ16)=4,COUNTBLANK($AK16:AN16)=3,COUNTBLANK($AO16:$AQ16)=2,COUNTBLANK($AR16:$AS16)=1,COUNTBLANK($AT16:$AU16)=1),IF(Data!$B16&lt;&gt;"",Scoring!$G$7)+IF(Data!$C16&lt;&gt;"",Scoring!$G$8)+IF(Data!$D16&lt;&gt;"",Scoring!$G$9)+IF(Data!$E16&lt;&gt;"",Scoring!$G$10)+IF(Data!$F16&lt;&gt;"",Scoring!$G$11)+IF(Data!$G16&lt;&gt;"",Scoring!$G$12)+IF(Data!$H16&lt;&gt;"",Scoring!$G$13)+IF(Data!$I16&lt;&gt;"",Scoring!$G$14)+IF(Data!$J16&lt;&gt;"",Scoring!$G$15)+IF(Data!$K16&lt;&gt;"",Scoring!$G$16)+IF(Data!$L16&lt;&gt;"",Scoring!$G$17)+IF(Data!$M16&lt;&gt;"",Scoring!$G$18)+IF(Data!$N16&lt;&gt;"",Scoring!$G$19)+IF(Data!$O16&lt;&gt;"",Scoring!$G$20)+IF(Data!$P16&lt;&gt;"",Scoring!$G$21)+IF(Data!$Q16&lt;&gt;"",Scoring!$G$22)+IF(Data!$R16&lt;&gt;"",Scoring!$G$23)+IF(Data!$S16&lt;&gt;"",Scoring!$G$24)+IF(Data!$T16&lt;&gt;"",Scoring!$G$25)+IF(Data!$U16&lt;&gt;"",Scoring!$G$26)+IF(Data!$V16&lt;&gt;"",Scoring!$G$27)+IF(Data!$W16&lt;&gt;"",Scoring!$G$28)+IF(Data!$X16&lt;&gt;"",Scoring!$G$29)+IF(Data!$Y16&lt;&gt;"",Scoring!$G$30)+IF(Data!$Z16&lt;&gt;"",Scoring!$G$31)+IF(Data!$AA16&lt;&gt;"",Scoring!$G$32)+IF(Data!$AB16&lt;&gt;"",Scoring!$G$33)+IF(Data!$AC16&lt;&gt;"",Scoring!$G$34)+IF(Data!$AD16&lt;&gt;"",Scoring!$G$35)+IF(Data!$AE16&lt;&gt;"",Scoring!$G$36)+IF(Data!$AF16&lt;&gt;"",Scoring!$G$37)+IF(Data!$AG16&lt;&gt;"",Scoring!$G$38)+IF(Data!$AH16&lt;&gt;"",Scoring!$G$39)+IF(Data!$AI16&lt;&gt;"",Scoring!$G$40)+IF(Data!$AJ16&lt;&gt;"",Scoring!$G$41)+IF(Data!$AK16&lt;&gt;"",Scoring!$G$42)+IF(Data!$AL16&lt;&gt;"",Scoring!$G$43)+IF(Data!$AM16&lt;&gt;"",Scoring!$G$44)+IF(Data!$AN16&lt;&gt;"",Scoring!$G$45)+IF(Data!$AO16&lt;&gt;"",Scoring!$G$46)+IF(Data!$AP16&lt;&gt;"",Scoring!$G$47)+IF(Data!$AQ16&lt;&gt;"",Scoring!$G$48)+IF(Data!$AR16&lt;&gt;"",Scoring!$G$49)+IF(Data!$AS16&lt;&gt;"",Scoring!$G$50)+IF(Data!$AT16&lt;&gt;"",Scoring!$G$51)+IF(Data!$AU16&lt;&gt;"",Scoring!$G$52),"")</f>
        <v/>
      </c>
      <c r="BC16" s="184" t="str">
        <f>IF(BB16&lt;&gt;"",LOOKUP(BB16,Likelihoods!$A$7:$A$107,Likelihoods!E$7:E$107),"")</f>
        <v/>
      </c>
      <c r="BD16" s="185" t="str">
        <f>IF(AND(COUNTBLANK($B16:$O16)=13,COUNTBLANK($P16:$Q16)=1,COUNTBLANK($R16:$U16)=3,COUNTBLANK($V16:$X16)=2,COUNTBLANK($Y16:$AE16)=6,COUNTBLANK($AF16:$AJ16)=4,COUNTBLANK($AK16:AN16)=3,COUNTBLANK($AO16:$AQ16)=2,COUNTBLANK($AR16:$AS16)=1,COUNTBLANK($AT16:$AU16)=1),IF(Data!$B16&lt;&gt;"",Scoring!$H$7)+IF(Data!$C16&lt;&gt;"",Scoring!$H$8)+IF(Data!$D16&lt;&gt;"",Scoring!$H$9)+IF(Data!$E16&lt;&gt;"",Scoring!$H$10)+IF(Data!$F16&lt;&gt;"",Scoring!$H$11)+IF(Data!$G16&lt;&gt;"",Scoring!$H$12)+IF(Data!$H16&lt;&gt;"",Scoring!$H$13)+IF(Data!$I16&lt;&gt;"",Scoring!$H$14)+IF(Data!$J16&lt;&gt;"",Scoring!$H$15)+IF(Data!$K16&lt;&gt;"",Scoring!$H$16)+IF(Data!$L16&lt;&gt;"",Scoring!$H$17)+IF(Data!$M16&lt;&gt;"",Scoring!$H$18)+IF(Data!$N16&lt;&gt;"",Scoring!$H$19)+IF(Data!$O16&lt;&gt;"",Scoring!$H$20)+IF(Data!$P16&lt;&gt;"",Scoring!$H$21)+IF(Data!$Q16&lt;&gt;"",Scoring!$H$22)+IF(Data!$R16&lt;&gt;"",Scoring!$H$23)+IF(Data!$S16&lt;&gt;"",Scoring!$H$24)+IF(Data!$T16&lt;&gt;"",Scoring!$H$25)+IF(Data!$U16&lt;&gt;"",Scoring!$H$26)+IF(Data!$V16&lt;&gt;"",Scoring!$H$27)+IF(Data!$W16&lt;&gt;"",Scoring!$H$28)+IF(Data!$X16&lt;&gt;"",Scoring!$H$29)+IF(Data!$Y16&lt;&gt;"",Scoring!$H$30)+IF(Data!$Z16&lt;&gt;"",Scoring!$H$31)+IF(Data!$AA16&lt;&gt;"",Scoring!$H$32)+IF(Data!$AB16&lt;&gt;"",Scoring!$H$33)+IF(Data!$AC16&lt;&gt;"",Scoring!$H$34)+IF(Data!$AD16&lt;&gt;"",Scoring!$H$35)+IF(Data!$AE16&lt;&gt;"",Scoring!$H$36)+IF(Data!$AF16&lt;&gt;"",Scoring!$H$37)+IF(Data!$AG16&lt;&gt;"",Scoring!$H$38)+IF(Data!$AH16&lt;&gt;"",Scoring!$H$39)+IF(Data!$AI16&lt;&gt;"",Scoring!$H$40)+IF(Data!$AJ16&lt;&gt;"",Scoring!$H$41)+IF(Data!$AK16&lt;&gt;"",Scoring!$H$42)+IF(Data!$AL16&lt;&gt;"",Scoring!$H$43)+IF(Data!$AM16&lt;&gt;"",Scoring!$H$44)+IF(Data!$AN16&lt;&gt;"",Scoring!$H$45)+IF(Data!$AO16&lt;&gt;"",Scoring!$H$46)+IF(Data!$AP16&lt;&gt;"",Scoring!$H$47)+IF(Data!$AQ16&lt;&gt;"",Scoring!$H$48)+IF(Data!$AR16&lt;&gt;"",Scoring!$H$49)+IF(Data!$AS16&lt;&gt;"",Scoring!$H$50)+IF(Data!$AT16&lt;&gt;"",Scoring!$H$51)+IF(Data!$AU16&lt;&gt;"",Scoring!$H$52),"")</f>
        <v/>
      </c>
      <c r="BE16" s="186" t="str">
        <f>IF(BD16&lt;&gt;"",LOOKUP(BD16,Likelihoods!$A$7:$A$107,Likelihoods!F$7:F$107),"")</f>
        <v/>
      </c>
      <c r="BF16" s="181" t="str">
        <f>IF(AND(COUNTBLANK($B16:$O16)=13,COUNTBLANK($P16:$Q16)=1,COUNTBLANK($R16:$U16)=3,COUNTBLANK($V16:$X16)=2,COUNTBLANK($Y16:$AE16)=6,COUNTBLANK($AF16:$AJ16)=4,COUNTBLANK($AK16:AN16)=3,COUNTBLANK($AO16:$AQ16)=2,COUNTBLANK($AR16:$AS16)=1,COUNTBLANK($AT16:$AU16)=1),IF(Data!$B16&lt;&gt;"",Scoring!$I$7)+IF(Data!$C16&lt;&gt;"",Scoring!$I$8)+IF(Data!$D16&lt;&gt;"",Scoring!$I$9)+IF(Data!$E16&lt;&gt;"",Scoring!$I$10)+IF(Data!$F16&lt;&gt;"",Scoring!$I$11)+IF(Data!$G16&lt;&gt;"",Scoring!$I$12)+IF(Data!$H16&lt;&gt;"",Scoring!$I$13)+IF(Data!$I16&lt;&gt;"",Scoring!$I$14)+IF(Data!$J16&lt;&gt;"",Scoring!$I$15)+IF(Data!$K16&lt;&gt;"",Scoring!$I$16)+IF(Data!$L16&lt;&gt;"",Scoring!$I$17)+IF(Data!$M16&lt;&gt;"",Scoring!$I$18)+IF(Data!$N16&lt;&gt;"",Scoring!$I$19)+IF(Data!$O16&lt;&gt;"",Scoring!$I$20)+IF(Data!$P16&lt;&gt;"",Scoring!$I$21)+IF(Data!$Q16&lt;&gt;"",Scoring!$I$22)+IF(Data!$R16&lt;&gt;"",Scoring!$I$23)+IF(Data!$S16&lt;&gt;"",Scoring!$I$24)+IF(Data!$T16&lt;&gt;"",Scoring!$I$25)+IF(Data!$U16&lt;&gt;"",Scoring!$I$26)+IF(Data!$V16&lt;&gt;"",Scoring!$I$27)+IF(Data!$W16&lt;&gt;"",Scoring!$I$28)+IF(Data!$X16&lt;&gt;"",Scoring!$I$29)+IF(Data!$Y16&lt;&gt;"",Scoring!$I$30)+IF(Data!$Z16&lt;&gt;"",Scoring!$I$31)+IF(Data!$AA16&lt;&gt;"",Scoring!$I$32)+IF(Data!$AB16&lt;&gt;"",Scoring!$I$33)+IF(Data!$AC16&lt;&gt;"",Scoring!$I$34)+IF(Data!$AD16&lt;&gt;"",Scoring!$I$35)+IF(Data!$AE16&lt;&gt;"",Scoring!$I$36)+IF(Data!$AF16&lt;&gt;"",Scoring!$I$37)+IF(Data!$AG16&lt;&gt;"",Scoring!$I$38)+IF(Data!$AH16&lt;&gt;"",Scoring!$I$39)+IF(Data!$AI16&lt;&gt;"",Scoring!$I$40)+IF(Data!$AJ16&lt;&gt;"",Scoring!$I$41)+IF(Data!$AK16&lt;&gt;"",Scoring!$I$42)+IF(Data!$AL16&lt;&gt;"",Scoring!$I$43)+IF(Data!$AM16&lt;&gt;"",Scoring!$I$44)+IF(Data!$AN16&lt;&gt;"",Scoring!$I$45)+IF(Data!$AO16&lt;&gt;"",Scoring!$I$46)+IF(Data!$AP16&lt;&gt;"",Scoring!$I$47)+IF(Data!$AQ16&lt;&gt;"",Scoring!$I$48)+IF(Data!$AR16&lt;&gt;"",Scoring!$I$49)+IF(Data!$AS16&lt;&gt;"",Scoring!$I$50)+IF(Data!$AT16&lt;&gt;"",Scoring!$I$51)+IF(Data!$AU16&lt;&gt;"",Scoring!$I$52),"")</f>
        <v/>
      </c>
      <c r="BG16" s="180" t="str">
        <f>IF(BF16&lt;&gt;"",LOOKUP(BF16,Likelihoods!$A$7:$A$107,Likelihoods!G$7:G$107),"")</f>
        <v/>
      </c>
      <c r="BH16" s="187" t="str">
        <f>IF(AND(COUNTBLANK($B16:$O16)=13,COUNTBLANK($P16:$Q16)=1,COUNTBLANK($R16:$U16)=3,COUNTBLANK($V16:$X16)=2,COUNTBLANK($Y16:$AE16)=6,COUNTBLANK($AF16:$AJ16)=4,COUNTBLANK($AK16:AN16)=3,COUNTBLANK($AO16:$AQ16)=2,COUNTBLANK($AR16:$AS16)=1,COUNTBLANK($AT16:$AU16)=1),IF(Data!$B16&lt;&gt;"",Scoring!$J$7)+IF(Data!$C16&lt;&gt;"",Scoring!$J$8)+IF(Data!$D16&lt;&gt;"",Scoring!$J$9)+IF(Data!$E16&lt;&gt;"",Scoring!$J$10)+IF(Data!$F16&lt;&gt;"",Scoring!$J$11)+IF(Data!$G16&lt;&gt;"",Scoring!$J$12)+IF(Data!$H16&lt;&gt;"",Scoring!$J$13)+IF(Data!$I16&lt;&gt;"",Scoring!$J$14)+IF(Data!$J16&lt;&gt;"",Scoring!$J$15)+IF(Data!$K16&lt;&gt;"",Scoring!$J$16)+IF(Data!$L16&lt;&gt;"",Scoring!$J$17)+IF(Data!$M16&lt;&gt;"",Scoring!$J$18)+IF(Data!$N16&lt;&gt;"",Scoring!$J$19)+IF(Data!$O16&lt;&gt;"",Scoring!$J$20)+IF(Data!$P16&lt;&gt;"",Scoring!$J$21)+IF(Data!$Q16&lt;&gt;"",Scoring!$J$22)+IF(Data!$R16&lt;&gt;"",Scoring!$J$23)+IF(Data!$S16&lt;&gt;"",Scoring!$J$24)+IF(Data!$T16&lt;&gt;"",Scoring!$J$25)+IF(Data!$U16&lt;&gt;"",Scoring!$J$26)+IF(Data!$V16&lt;&gt;"",Scoring!$J$27)+IF(Data!$W16&lt;&gt;"",Scoring!$J$28)+IF(Data!$X16&lt;&gt;"",Scoring!$J$29)+IF(Data!$Y16&lt;&gt;"",Scoring!$J$30)+IF(Data!$Z16&lt;&gt;"",Scoring!$J$31)+IF(Data!$AA16&lt;&gt;"",Scoring!$J$32)+IF(Data!$AB16&lt;&gt;"",Scoring!$J$33)+IF(Data!$AC16&lt;&gt;"",Scoring!$J$34)+IF(Data!$AD16&lt;&gt;"",Scoring!$J$35)+IF(Data!$AE16&lt;&gt;"",Scoring!$J$36)+IF(Data!$AF16&lt;&gt;"",Scoring!$J$37)+IF(Data!$AG16&lt;&gt;"",Scoring!$J$38)+IF(Data!$AH16&lt;&gt;"",Scoring!$J$39)+IF(Data!$AI16&lt;&gt;"",Scoring!$J$40)+IF(Data!$AJ16&lt;&gt;"",Scoring!$J$41)+IF(Data!$AK16&lt;&gt;"",Scoring!$J$42)+IF(Data!$AL16&lt;&gt;"",Scoring!$J$43)+IF(Data!$AM16&lt;&gt;"",Scoring!$J$44)+IF(Data!$AN16&lt;&gt;"",Scoring!$J$45)+IF(Data!$AO16&lt;&gt;"",Scoring!$J$46)+IF(Data!$AP16&lt;&gt;"",Scoring!$J$47)+IF(Data!$AQ16&lt;&gt;"",Scoring!$J$48)+IF(Data!$AR16&lt;&gt;"",Scoring!$J$49)+IF(Data!$AS16&lt;&gt;"",Scoring!$J$50)+IF(Data!$AT16&lt;&gt;"",Scoring!$J$51)+IF(Data!$AU16&lt;&gt;"",Scoring!$J$52),"")</f>
        <v/>
      </c>
      <c r="BI16" s="183" t="str">
        <f>IF(BH16&lt;&gt;"",LOOKUP(BH16,Likelihoods!$A$7:$A$107,Likelihoods!H$7:H$107),"")</f>
        <v/>
      </c>
      <c r="BJ16" s="188" t="str">
        <f>IF(AND(COUNTBLANK($B16:$O16)=13,COUNTBLANK($P16:$Q16)=1,COUNTBLANK($R16:$U16)=3,COUNTBLANK($V16:$X16)=2,COUNTBLANK($Y16:$AE16)=6,COUNTBLANK($AF16:$AJ16)=4,COUNTBLANK($AK16:AN16)=3,COUNTBLANK($AO16:$AQ16)=2,COUNTBLANK($AR16:$AS16)=1,COUNTBLANK($AT16:$AU16)=1),IF(Data!$B16&lt;&gt;"",Scoring!$K$7)+IF(Data!$C16&lt;&gt;"",Scoring!$K$8)+IF(Data!$D16&lt;&gt;"",Scoring!$K$9)+IF(Data!$E16&lt;&gt;"",Scoring!$K$10)+IF(Data!$F16&lt;&gt;"",Scoring!$K$11)+IF(Data!$G16&lt;&gt;"",Scoring!$K$12)+IF(Data!$H16&lt;&gt;"",Scoring!$K$13)+IF(Data!$I16&lt;&gt;"",Scoring!$K$14)+IF(Data!$J16&lt;&gt;"",Scoring!$K$15)+IF(Data!$K16&lt;&gt;"",Scoring!$K$16)+IF(Data!$L16&lt;&gt;"",Scoring!$K$17)+IF(Data!$M16&lt;&gt;"",Scoring!$K$18)+IF(Data!$N16&lt;&gt;"",Scoring!$K$19)+IF(Data!$O16&lt;&gt;"",Scoring!$K$20)+IF(Data!$P16&lt;&gt;"",Scoring!$K$21)+IF(Data!$Q16&lt;&gt;"",Scoring!$K$22)+IF(Data!$R16&lt;&gt;"",Scoring!$K$23)+IF(Data!$S16&lt;&gt;"",Scoring!$K$24)+IF(Data!$T16&lt;&gt;"",Scoring!$K$25)+IF(Data!$U16&lt;&gt;"",Scoring!$K$26)+IF(Data!$V16&lt;&gt;"",Scoring!$K$27)+IF(Data!$W16&lt;&gt;"",Scoring!$K$28)+IF(Data!$X16&lt;&gt;"",Scoring!$K$29)+IF(Data!$Y16&lt;&gt;"",Scoring!$K$30)+IF(Data!$Z16&lt;&gt;"",Scoring!$K$31)+IF(Data!$AA16&lt;&gt;"",Scoring!$K$32)+IF(Data!$AB16&lt;&gt;"",Scoring!$K$33)+IF(Data!$AC16&lt;&gt;"",Scoring!$K$34)+IF(Data!$AD16&lt;&gt;"",Scoring!$K$35)+IF(Data!$AE16&lt;&gt;"",Scoring!$K$36)+IF(Data!$AF16&lt;&gt;"",Scoring!$K$37)+IF(Data!$AG16&lt;&gt;"",Scoring!$K$38)+IF(Data!$AH16&lt;&gt;"",Scoring!$K$39)+IF(Data!$AI16&lt;&gt;"",Scoring!$K$40)+IF(Data!$AJ16&lt;&gt;"",Scoring!$K$41)+IF(Data!$AK16&lt;&gt;"",Scoring!$K$42)+IF(Data!$AL16&lt;&gt;"",Scoring!$K$43)+IF(Data!$AM16&lt;&gt;"",Scoring!$K$44)+IF(Data!$AN16&lt;&gt;"",Scoring!$K$45)+IF(Data!$AO16&lt;&gt;"",Scoring!$K$46)+IF(Data!$AP16&lt;&gt;"",Scoring!$K$47)+IF(Data!$AQ16&lt;&gt;"",Scoring!$K$48)+IF(Data!$AR16&lt;&gt;"",Scoring!$K$49)+IF(Data!$AS16&lt;&gt;"",Scoring!$K$50)+IF(Data!$AT16&lt;&gt;"",Scoring!$K$51)+IF(Data!$AU16&lt;&gt;"",Scoring!$K$52),"")</f>
        <v/>
      </c>
      <c r="BK16" s="184" t="str">
        <f>IF(BJ16&lt;&gt;"",LOOKUP(BJ16,Likelihoods!$A$7:$A$107,Likelihoods!I$7:I$107),"")</f>
        <v/>
      </c>
      <c r="BL16" s="187" t="str">
        <f>IF(AND(COUNTBLANK($B16:$O16)=13,COUNTBLANK($P16:$Q16)=1,COUNTBLANK($R16:$U16)=3,COUNTBLANK($V16:$X16)=2,COUNTBLANK($Y16:$AE16)=6,COUNTBLANK($AF16:$AJ16)=4,COUNTBLANK($AK16:AN16)=3,COUNTBLANK($AO16:$AQ16)=2,COUNTBLANK($AR16:$AS16)=1,COUNTBLANK($AT16:$AU16)=1),IF(Data!$B16&lt;&gt;"",Scoring!$L$7)+IF(Data!$C16&lt;&gt;"",Scoring!$L$8)+IF(Data!$D16&lt;&gt;"",Scoring!$L$9)+IF(Data!$E16&lt;&gt;"",Scoring!$L$10)+IF(Data!$F16&lt;&gt;"",Scoring!$L$11)+IF(Data!$G16&lt;&gt;"",Scoring!$L$12)+IF(Data!$H16&lt;&gt;"",Scoring!$L$13)+IF(Data!$I16&lt;&gt;"",Scoring!$L$14)+IF(Data!$J16&lt;&gt;"",Scoring!$L$15)+IF(Data!$K16&lt;&gt;"",Scoring!$L$16)+IF(Data!$L16&lt;&gt;"",Scoring!$L$17)+IF(Data!$M16&lt;&gt;"",Scoring!$L$18)+IF(Data!$N16&lt;&gt;"",Scoring!$L$19)+IF(Data!$O16&lt;&gt;"",Scoring!$L$20)+IF(Data!$P16&lt;&gt;"",Scoring!$L$21)+IF(Data!$Q16&lt;&gt;"",Scoring!$L$22)+IF(Data!$R16&lt;&gt;"",Scoring!$L$23)+IF(Data!$S16&lt;&gt;"",Scoring!$L$24)+IF(Data!$T16&lt;&gt;"",Scoring!$L$25)+IF(Data!$U16&lt;&gt;"",Scoring!$L$26)+IF(Data!$V16&lt;&gt;"",Scoring!$L$27)+IF(Data!$W16&lt;&gt;"",Scoring!$L$28)+IF(Data!$X16&lt;&gt;"",Scoring!$L$29)+IF(Data!$Y16&lt;&gt;"",Scoring!$L$30)+IF(Data!$Z16&lt;&gt;"",Scoring!$L$31)+IF(Data!$AA16&lt;&gt;"",Scoring!$L$32)+IF(Data!$AB16&lt;&gt;"",Scoring!$L$33)+IF(Data!$AC16&lt;&gt;"",Scoring!$L$34)+IF(Data!$AD16&lt;&gt;"",Scoring!$L$35)+IF(Data!$AE16&lt;&gt;"",Scoring!$L$36)+IF(Data!$AF16&lt;&gt;"",Scoring!$L$37)+IF(Data!$AG16&lt;&gt;"",Scoring!$L$38)+IF(Data!$AH16&lt;&gt;"",Scoring!$L$39)+IF(Data!$AI16&lt;&gt;"",Scoring!$L$40)+IF(Data!$AJ16&lt;&gt;"",Scoring!$L$41)+IF(Data!$AK16&lt;&gt;"",Scoring!$L$42)+IF(Data!$AL16&lt;&gt;"",Scoring!$L$43)+IF(Data!$AM16&lt;&gt;"",Scoring!$L$44)+IF(Data!$AN16&lt;&gt;"",Scoring!$L$45)+IF(Data!$AO16&lt;&gt;"",Scoring!$L$46)+IF(Data!$AP16&lt;&gt;"",Scoring!$L$47)+IF(Data!$AQ16&lt;&gt;"",Scoring!$L$48)+IF(Data!$AR16&lt;&gt;"",Scoring!$L$49)+IF(Data!$AS16&lt;&gt;"",Scoring!$L$50)+IF(Data!$AT16&lt;&gt;"",Scoring!$L$51)+IF(Data!$AU16&lt;&gt;"",Scoring!$L$52),"")</f>
        <v/>
      </c>
      <c r="BM16" s="180" t="str">
        <f>IF(BL16&lt;&gt;"",LOOKUP(BL16,Likelihoods!$A$7:$A$107,Likelihoods!J$7:J$107),"")</f>
        <v/>
      </c>
      <c r="BN16" s="181" t="str">
        <f>IF(AND(COUNTBLANK($B16:$O16)=13,COUNTBLANK($P16:$Q16)=1,COUNTBLANK($R16:$U16)=3,COUNTBLANK($V16:$X16)=2,COUNTBLANK($Y16:$AE16)=6,COUNTBLANK($AF16:$AJ16)=4,COUNTBLANK($AK16:AN16)=3,COUNTBLANK($AO16:$AQ16)=2,COUNTBLANK($AR16:$AS16)=1,COUNTBLANK($AT16:$AU16)=1),IF(Data!$B16&lt;&gt;"",Scoring!$M$7)+IF(Data!$C16&lt;&gt;"",Scoring!$M$8)+IF(Data!$D16&lt;&gt;"",Scoring!$M$9)+IF(Data!$E16&lt;&gt;"",Scoring!$M$10)+IF(Data!$F16&lt;&gt;"",Scoring!$M$11)+IF(Data!$G16&lt;&gt;"",Scoring!$M$12)+IF(Data!$H16&lt;&gt;"",Scoring!$M$13)+IF(Data!$I16&lt;&gt;"",Scoring!$M$14)+IF(Data!$J16&lt;&gt;"",Scoring!$M$15)+IF(Data!$K16&lt;&gt;"",Scoring!$M$16)+IF(Data!$L16&lt;&gt;"",Scoring!$M$17)+IF(Data!$M16&lt;&gt;"",Scoring!$M$18)+IF(Data!$N16&lt;&gt;"",Scoring!$M$19)+IF(Data!$O16&lt;&gt;"",Scoring!$M$20)+IF(Data!$P16&lt;&gt;"",Scoring!$M$21)+IF(Data!$Q16&lt;&gt;"",Scoring!$M$22)+IF(Data!$R16&lt;&gt;"",Scoring!$M$23)+IF(Data!$S16&lt;&gt;"",Scoring!$M$24)+IF(Data!$T16&lt;&gt;"",Scoring!$M$25)+IF(Data!$U16&lt;&gt;"",Scoring!$M$26)+IF(Data!$V16&lt;&gt;"",Scoring!$M$27)+IF(Data!$W16&lt;&gt;"",Scoring!$M$28)+IF(Data!$X16&lt;&gt;"",Scoring!$M$29)+IF(Data!$Y16&lt;&gt;"",Scoring!$M$30)+IF(Data!$Z16&lt;&gt;"",Scoring!$M$31)+IF(Data!$AA16&lt;&gt;"",Scoring!$M$32)+IF(Data!$AB16&lt;&gt;"",Scoring!$M$33)+IF(Data!$AC16&lt;&gt;"",Scoring!$M$34)+IF(Data!$AD16&lt;&gt;"",Scoring!$M$35)+IF(Data!$AE16&lt;&gt;"",Scoring!$M$36)+IF(Data!$AF16&lt;&gt;"",Scoring!$M$37)+IF(Data!$AG16&lt;&gt;"",Scoring!$M$38)+IF(Data!$AH16&lt;&gt;"",Scoring!$M$39)+IF(Data!$AI16&lt;&gt;"",Scoring!$M$40)+IF(Data!$AJ16&lt;&gt;"",Scoring!$M$41)+IF(Data!$AK16&lt;&gt;"",Scoring!$M$42)+IF(Data!$AL16&lt;&gt;"",Scoring!$M$43)+IF(Data!$AM16&lt;&gt;"",Scoring!$M$44)+IF(Data!$AN16&lt;&gt;"",Scoring!$M$45)+IF(Data!$AO16&lt;&gt;"",Scoring!$M$46)+IF(Data!$AP16&lt;&gt;"",Scoring!$M$47)+IF(Data!$AQ16&lt;&gt;"",Scoring!$M$48)+IF(Data!$AR16&lt;&gt;"",Scoring!$M$49)+IF(Data!$AS16&lt;&gt;"",Scoring!$M$50)+IF(Data!$AT16&lt;&gt;"",Scoring!$M$51)+IF(Data!$AU16&lt;&gt;"",Scoring!$M$52),"")</f>
        <v/>
      </c>
      <c r="BO16" s="184" t="str">
        <f>IF(BN16&lt;&gt;"",LOOKUP(BN16,Likelihoods!$A$7:$A$107,Likelihoods!K$7:K$107),"")</f>
        <v/>
      </c>
      <c r="BP16" s="179" t="str">
        <f>IF(AND(COUNTBLANK($B16:$O16)=13,COUNTBLANK($P16:$Q16)=1,COUNTBLANK($R16:$U16)=3,COUNTBLANK($V16:$X16)=2,COUNTBLANK($Y16:$AE16)=6,COUNTBLANK($AF16:$AJ16)=4,COUNTBLANK($AK16:AN16)=3,COUNTBLANK($AO16:$AQ16)=2,COUNTBLANK($AR16:$AS16)=1,COUNTBLANK($AT16:$AU16)=1),IF(Data!$B16&lt;&gt;"",Scoring!$N$7)+IF(Data!$C16&lt;&gt;"",Scoring!$N$8)+IF(Data!$D16&lt;&gt;"",Scoring!$N$9)+IF(Data!$E16&lt;&gt;"",Scoring!$N$10)+IF(Data!$F16&lt;&gt;"",Scoring!$N$11)+IF(Data!$G16&lt;&gt;"",Scoring!$N$12)+IF(Data!$H16&lt;&gt;"",Scoring!$N$13)+IF(Data!$I16&lt;&gt;"",Scoring!$N$14)+IF(Data!$J16&lt;&gt;"",Scoring!$N$15)+IF(Data!$K16&lt;&gt;"",Scoring!$N$16)+IF(Data!$L16&lt;&gt;"",Scoring!$N$17)+IF(Data!$M16&lt;&gt;"",Scoring!$N$18)+IF(Data!$N16&lt;&gt;"",Scoring!$N$19)+IF(Data!$O16&lt;&gt;"",Scoring!$N$20)+IF(Data!$P16&lt;&gt;"",Scoring!$N$21)+IF(Data!$Q16&lt;&gt;"",Scoring!$N$22)+IF(Data!$R16&lt;&gt;"",Scoring!$N$23)+IF(Data!$S16&lt;&gt;"",Scoring!$N$24)+IF(Data!$T16&lt;&gt;"",Scoring!$N$25)+IF(Data!$U16&lt;&gt;"",Scoring!$N$26)+IF(Data!$V16&lt;&gt;"",Scoring!$N$27)+IF(Data!$W16&lt;&gt;"",Scoring!$N$28)+IF(Data!$X16&lt;&gt;"",Scoring!$N$29)+IF(Data!$Y16&lt;&gt;"",Scoring!$N$30)+IF(Data!$Z16&lt;&gt;"",Scoring!$N$31)+IF(Data!$AA16&lt;&gt;"",Scoring!$N$32)+IF(Data!$AB16&lt;&gt;"",Scoring!$N$33)+IF(Data!$AC16&lt;&gt;"",Scoring!$N$34)+IF(Data!$AD16&lt;&gt;"",Scoring!$N$35)+IF(Data!$AE16&lt;&gt;"",Scoring!$N$36)+IF(Data!$AF16&lt;&gt;"",Scoring!$N$37)+IF(Data!$AG16&lt;&gt;"",Scoring!$N$38)+IF(Data!$AH16&lt;&gt;"",Scoring!$N$39)+IF(Data!$AI16&lt;&gt;"",Scoring!$N$40)+IF(Data!$AJ16&lt;&gt;"",Scoring!$N$41)+IF(Data!$AK16&lt;&gt;"",Scoring!$N$42)+IF(Data!$AL16&lt;&gt;"",Scoring!$N$43)+IF(Data!$AM16&lt;&gt;"",Scoring!$N$44)+IF(Data!$AN16&lt;&gt;"",Scoring!$N$45)+IF(Data!$AO16&lt;&gt;"",Scoring!$N$46)+IF(Data!$AP16&lt;&gt;"",Scoring!$N$47)+IF(Data!$AQ16&lt;&gt;"",Scoring!$N$48)+IF(Data!$AR16&lt;&gt;"",Scoring!$N$49)+IF(Data!$AS16&lt;&gt;"",Scoring!$N$50)+IF(Data!$AT16&lt;&gt;"",Scoring!$N$51)+IF(Data!$AU16&lt;&gt;"",Scoring!$N$52),"")</f>
        <v/>
      </c>
      <c r="BQ16" s="189" t="str">
        <f>IF(BP16&lt;&gt;"",LOOKUP(BP16,Likelihoods!$A$7:$A$107,Likelihoods!L$7:L$107),"")</f>
        <v/>
      </c>
      <c r="BR16" s="181" t="str">
        <f>IF(AND(COUNTBLANK($B16:$O16)=13,COUNTBLANK($P16:$Q16)=1,COUNTBLANK($R16:$U16)=3,COUNTBLANK($V16:$X16)=2,COUNTBLANK($Y16:$AE16)=6,COUNTBLANK($AF16:$AJ16)=4,COUNTBLANK($AK16:AN16)=3,COUNTBLANK($AO16:$AQ16)=2,COUNTBLANK($AR16:$AS16)=1,COUNTBLANK($AT16:$AU16)=1),IF(Data!$B16&lt;&gt;"",Scoring!$O$7)+IF(Data!$C16&lt;&gt;"",Scoring!$O$8)+IF(Data!$D16&lt;&gt;"",Scoring!$O$9)+IF(Data!$E16&lt;&gt;"",Scoring!$O$10)+IF(Data!$F16&lt;&gt;"",Scoring!$O$11)+IF(Data!$G16&lt;&gt;"",Scoring!$O$12)+IF(Data!$H16&lt;&gt;"",Scoring!$O$13)+IF(Data!$I16&lt;&gt;"",Scoring!$O$14)+IF(Data!$J16&lt;&gt;"",Scoring!$O$15)+IF(Data!$K16&lt;&gt;"",Scoring!$O$16)+IF(Data!$L16&lt;&gt;"",Scoring!$O$17)+IF(Data!$M16&lt;&gt;"",Scoring!$O$18)+IF(Data!$N16&lt;&gt;"",Scoring!$O$19)+IF(Data!$O16&lt;&gt;"",Scoring!$O$20)+IF(Data!$P16&lt;&gt;"",Scoring!$O$21)+IF(Data!$Q16&lt;&gt;"",Scoring!$O$22)+IF(Data!$R16&lt;&gt;"",Scoring!$O$23)+IF(Data!$S16&lt;&gt;"",Scoring!$O$24)+IF(Data!$T16&lt;&gt;"",Scoring!$O$25)+IF(Data!$U16&lt;&gt;"",Scoring!$O$26)+IF(Data!$V16&lt;&gt;"",Scoring!$O$27)+IF(Data!$W16&lt;&gt;"",Scoring!$O$28)+IF(Data!$X16&lt;&gt;"",Scoring!$O$29)+IF(Data!$Y16&lt;&gt;"",Scoring!$O$30)+IF(Data!$Z16&lt;&gt;"",Scoring!$O$31)+IF(Data!$AA16&lt;&gt;"",Scoring!$O$32)+IF(Data!$AB16&lt;&gt;"",Scoring!$O$33)+IF(Data!$AC16&lt;&gt;"",Scoring!$O$34)+IF(Data!$AD16&lt;&gt;"",Scoring!$O$35)+IF(Data!$AE16&lt;&gt;"",Scoring!$O$36)+IF(Data!$AF16&lt;&gt;"",Scoring!$O$37)+IF(Data!$AG16&lt;&gt;"",Scoring!$O$38)+IF(Data!$AH16&lt;&gt;"",Scoring!$O$39)+IF(Data!$AI16&lt;&gt;"",Scoring!$O$40)+IF(Data!$AJ16&lt;&gt;"",Scoring!$O$41)+IF(Data!$AK16&lt;&gt;"",Scoring!$O$42)+IF(Data!$AL16&lt;&gt;"",Scoring!$O$43)+IF(Data!$AM16&lt;&gt;"",Scoring!$O$44)+IF(Data!$AN16&lt;&gt;"",Scoring!$O$45)+IF(Data!$AO16&lt;&gt;"",Scoring!$O$46)+IF(Data!$AP16&lt;&gt;"",Scoring!$O$47)+IF(Data!$AQ16&lt;&gt;"",Scoring!$O$48)+IF(Data!$AR16&lt;&gt;"",Scoring!$O$49)+IF(Data!$AS16&lt;&gt;"",Scoring!$O$50)+IF(Data!$AT16&lt;&gt;"",Scoring!$O$51)+IF(Data!$AU16&lt;&gt;"",Scoring!$O$52),"")</f>
        <v/>
      </c>
      <c r="BS16" s="184" t="str">
        <f>IF(BR16&lt;&gt;"",LOOKUP(BR16,Likelihoods!$A$7:$A$107,Likelihoods!M$7:M$107),"")</f>
        <v/>
      </c>
      <c r="BT16" s="181" t="str">
        <f>IF(AND(COUNTBLANK($B16:$O16)=13,COUNTBLANK($P16:$Q16)=1,COUNTBLANK($R16:$U16)=3,COUNTBLANK($V16:$X16)=2,COUNTBLANK($Y16:$AE16)=6,COUNTBLANK($AF16:$AJ16)=4,COUNTBLANK($AK16:AN16)=3,COUNTBLANK($AO16:$AQ16)=2,COUNTBLANK($AR16:$AS16)=1,COUNTBLANK($AT16:$AU16)=1),IF(Data!$B16&lt;&gt;"",Scoring!$P$7)+IF(Data!$C16&lt;&gt;"",Scoring!$P$8)+IF(Data!$D16&lt;&gt;"",Scoring!$P$9)+IF(Data!$E16&lt;&gt;"",Scoring!$P$10)+IF(Data!$F16&lt;&gt;"",Scoring!$P$11)+IF(Data!$G16&lt;&gt;"",Scoring!$P$12)+IF(Data!$H16&lt;&gt;"",Scoring!$P$13)+IF(Data!$I16&lt;&gt;"",Scoring!$P$14)+IF(Data!$J16&lt;&gt;"",Scoring!$P$15)+IF(Data!$K16&lt;&gt;"",Scoring!$P$16)+IF(Data!$L16&lt;&gt;"",Scoring!$P$17)+IF(Data!$M16&lt;&gt;"",Scoring!$P$18)+IF(Data!$N16&lt;&gt;"",Scoring!$P$19)+IF(Data!$O16&lt;&gt;"",Scoring!$P$20)+IF(Data!$P16&lt;&gt;"",Scoring!$P$21)+IF(Data!$Q16&lt;&gt;"",Scoring!$P$22)+IF(Data!$R16&lt;&gt;"",Scoring!$P$23)+IF(Data!$S16&lt;&gt;"",Scoring!$P$24)+IF(Data!$T16&lt;&gt;"",Scoring!$P$25)+IF(Data!$U16&lt;&gt;"",Scoring!$P$26)+IF(Data!$V16&lt;&gt;"",Scoring!$P$27)+IF(Data!$W16&lt;&gt;"",Scoring!$P$28)+IF(Data!$X16&lt;&gt;"",Scoring!$P$29)+IF(Data!$Y16&lt;&gt;"",Scoring!$P$30)+IF(Data!$Z16&lt;&gt;"",Scoring!$P$31)+IF(Data!$AA16&lt;&gt;"",Scoring!$P$32)+IF(Data!$AB16&lt;&gt;"",Scoring!$P$33)+IF(Data!$AC16&lt;&gt;"",Scoring!$P$34)+IF(Data!$AD16&lt;&gt;"",Scoring!$P$35)+IF(Data!$AE16&lt;&gt;"",Scoring!$P$36)+IF(Data!$AF16&lt;&gt;"",Scoring!$P$37)+IF(Data!$AG16&lt;&gt;"",Scoring!$P$38)+IF(Data!$AH16&lt;&gt;"",Scoring!$P$39)+IF(Data!$AI16&lt;&gt;"",Scoring!$P$40)+IF(Data!$AJ16&lt;&gt;"",Scoring!$P$41)+IF(Data!$AK16&lt;&gt;"",Scoring!$P$42)+IF(Data!$AL16&lt;&gt;"",Scoring!$P$43)+IF(Data!$AM16&lt;&gt;"",Scoring!$P$44)+IF(Data!$AN16&lt;&gt;"",Scoring!$P$45)+IF(Data!$AO16&lt;&gt;"",Scoring!$P$46)+IF(Data!$AP16&lt;&gt;"",Scoring!$P$47)+IF(Data!$AQ16&lt;&gt;"",Scoring!$P$48)+IF(Data!$AR16&lt;&gt;"",Scoring!$P$49)+IF(Data!$AS16&lt;&gt;"",Scoring!$P$50)+IF(Data!$AT16&lt;&gt;"",Scoring!$P$51)+IF(Data!$AU16&lt;&gt;"",Scoring!$P$52),"")</f>
        <v/>
      </c>
      <c r="BU16" s="180" t="str">
        <f>IF(BT16&lt;&gt;"",LOOKUP(BT16,Likelihoods!$A$7:$A$107,Likelihoods!N$7:N$107),"")</f>
        <v/>
      </c>
      <c r="BV16" s="181" t="str">
        <f>IF(AND(COUNTBLANK($B16:$O16)=13,COUNTBLANK($P16:$Q16)=1,COUNTBLANK($R16:$U16)=3,COUNTBLANK($V16:$X16)=2,COUNTBLANK($Y16:$AE16)=6,COUNTBLANK($AF16:$AJ16)=4,COUNTBLANK($AK16:AN16)=3,COUNTBLANK($AO16:$AQ16)=2,COUNTBLANK($AR16:$AS16)=1,COUNTBLANK($AT16:$AU16)=1),IF(Data!$B16&lt;&gt;"",Scoring!$Q$7)+IF(Data!$C16&lt;&gt;"",Scoring!$Q$8)+IF(Data!$D16&lt;&gt;"",Scoring!$Q$9)+IF(Data!$E16&lt;&gt;"",Scoring!$Q$10)+IF(Data!$F16&lt;&gt;"",Scoring!$Q$11)+IF(Data!$G16&lt;&gt;"",Scoring!$Q$12)+IF(Data!$H16&lt;&gt;"",Scoring!$Q$13)+IF(Data!$I16&lt;&gt;"",Scoring!$Q$14)+IF(Data!$J16&lt;&gt;"",Scoring!$Q$15)+IF(Data!$K16&lt;&gt;"",Scoring!$Q$16)+IF(Data!$L16&lt;&gt;"",Scoring!$Q$17)+IF(Data!$M16&lt;&gt;"",Scoring!$Q$18)+IF(Data!$N16&lt;&gt;"",Scoring!$Q$19)+IF(Data!$O16&lt;&gt;"",Scoring!$Q$20)+IF(Data!$P16&lt;&gt;"",Scoring!$Q$21)+IF(Data!$Q16&lt;&gt;"",Scoring!$Q$22)+IF(Data!$R16&lt;&gt;"",Scoring!$Q$23)+IF(Data!$S16&lt;&gt;"",Scoring!$Q$24)+IF(Data!$T16&lt;&gt;"",Scoring!$Q$25)+IF(Data!$U16&lt;&gt;"",Scoring!$Q$26)+IF(Data!$V16&lt;&gt;"",Scoring!$Q$27)+IF(Data!$W16&lt;&gt;"",Scoring!$Q$28)+IF(Data!$X16&lt;&gt;"",Scoring!$Q$29)+IF(Data!$Y16&lt;&gt;"",Scoring!$Q$30)+IF(Data!$Z16&lt;&gt;"",Scoring!$Q$31)+IF(Data!$AA16&lt;&gt;"",Scoring!$Q$32)+IF(Data!$AB16&lt;&gt;"",Scoring!$Q$33)+IF(Data!$AC16&lt;&gt;"",Scoring!$Q$34)+IF(Data!$AD16&lt;&gt;"",Scoring!$Q$35)+IF(Data!$AE16&lt;&gt;"",Scoring!$Q$36)+IF(Data!$AF16&lt;&gt;"",Scoring!$Q$37)+IF(Data!$AG16&lt;&gt;"",Scoring!$Q$38)+IF(Data!$AH16&lt;&gt;"",Scoring!$Q$39)+IF(Data!$AI16&lt;&gt;"",Scoring!$Q$40)+IF(Data!$AJ16&lt;&gt;"",Scoring!$Q$41)+IF(Data!$AK16&lt;&gt;"",Scoring!$Q$42)+IF(Data!$AL16&lt;&gt;"",Scoring!$Q$43)+IF(Data!$AM16&lt;&gt;"",Scoring!$Q$44)+IF(Data!$AN16&lt;&gt;"",Scoring!$Q$45)+IF(Data!$AO16&lt;&gt;"",Scoring!$Q$46)+IF(Data!$AP16&lt;&gt;"",Scoring!$Q$47)+IF(Data!$AQ16&lt;&gt;"",Scoring!$Q$48)+IF(Data!$AR16&lt;&gt;"",Scoring!$Q$49)+IF(Data!$AS16&lt;&gt;"",Scoring!$Q$50)+IF(Data!$AT16&lt;&gt;"",Scoring!$Q$51)+IF(Data!$AU16&lt;&gt;"",Scoring!$Q$52),"")</f>
        <v/>
      </c>
      <c r="BW16" s="183" t="str">
        <f>IF(BV16&lt;&gt;"",LOOKUP(BV16,Likelihoods!$A$7:$A$107,Likelihoods!O$7:O$107),"")</f>
        <v/>
      </c>
      <c r="BX16" s="9"/>
      <c r="BY16" s="9"/>
      <c r="BZ16" s="9"/>
      <c r="CA16" s="9"/>
      <c r="CB16" s="9"/>
      <c r="CC16" s="9"/>
      <c r="CD16" s="9"/>
      <c r="CE16" s="9"/>
      <c r="CF16" s="9"/>
      <c r="CG16" s="9"/>
      <c r="CH16" s="9"/>
      <c r="CI16" s="9"/>
      <c r="CJ16" s="9"/>
      <c r="CK16" s="9"/>
    </row>
    <row r="17" spans="1:89" ht="14.25">
      <c r="A17" s="59"/>
      <c r="B17" s="76"/>
      <c r="C17" s="77"/>
      <c r="D17" s="77"/>
      <c r="E17" s="77"/>
      <c r="F17" s="77"/>
      <c r="G17" s="77"/>
      <c r="H17" s="77"/>
      <c r="I17" s="77"/>
      <c r="J17" s="77"/>
      <c r="K17" s="77"/>
      <c r="L17" s="77"/>
      <c r="M17" s="77"/>
      <c r="N17" s="77"/>
      <c r="O17" s="77"/>
      <c r="P17" s="76"/>
      <c r="Q17" s="78"/>
      <c r="R17" s="77"/>
      <c r="S17" s="77"/>
      <c r="T17" s="77"/>
      <c r="U17" s="77"/>
      <c r="V17" s="76"/>
      <c r="W17" s="77"/>
      <c r="X17" s="78"/>
      <c r="Y17" s="77"/>
      <c r="Z17" s="77"/>
      <c r="AA17" s="77"/>
      <c r="AB17" s="77"/>
      <c r="AC17" s="77"/>
      <c r="AD17" s="77"/>
      <c r="AE17" s="77"/>
      <c r="AF17" s="76"/>
      <c r="AG17" s="77"/>
      <c r="AH17" s="77"/>
      <c r="AI17" s="77"/>
      <c r="AJ17" s="78"/>
      <c r="AK17" s="77"/>
      <c r="AL17" s="77"/>
      <c r="AM17" s="77"/>
      <c r="AN17" s="77"/>
      <c r="AO17" s="76"/>
      <c r="AP17" s="77"/>
      <c r="AQ17" s="78"/>
      <c r="AR17" s="76"/>
      <c r="AS17" s="78"/>
      <c r="AT17" s="77"/>
      <c r="AU17" s="77"/>
      <c r="AV17" s="179" t="str">
        <f>IF(AND(COUNTBLANK($B17:$O17)=13,COUNTBLANK($P17:$Q17)=1,COUNTBLANK($R17:$U17)=3,COUNTBLANK($V17:$X17)=2,COUNTBLANK($Y17:$AE17)=6,COUNTBLANK($AF17:$AJ17)=4,COUNTBLANK($AK17:AN17)=3,COUNTBLANK($AO17:$AQ17)=2,COUNTBLANK($AR17:$AS17)=1,COUNTBLANK($AT17:$AU17)=1),IF(Data!$B17&lt;&gt;"",Scoring!$D$7)+IF(Data!$C17&lt;&gt;"",Scoring!$D$8)+IF(Data!$D17&lt;&gt;"",Scoring!$D$9)+IF(Data!$E17&lt;&gt;"",Scoring!$D$10)+IF(Data!$F17&lt;&gt;"",Scoring!$D$11)+IF(Data!$G17&lt;&gt;"",Scoring!$D$12)+IF(Data!$H17&lt;&gt;"",Scoring!$D$13)+IF(Data!$I17&lt;&gt;"",Scoring!$D$14)+IF(Data!$J17&lt;&gt;"",Scoring!$D$15)+IF(Data!$K17&lt;&gt;"",Scoring!$D$16)+IF(Data!$L17&lt;&gt;"",Scoring!$D$17)+IF(Data!$M17&lt;&gt;"",Scoring!$D$18)+IF(Data!$N17&lt;&gt;"",Scoring!$D$19)+IF(Data!$O17&lt;&gt;"",Scoring!$D$20)+IF(Data!$P17&lt;&gt;"",Scoring!$D$21)+IF(Data!$Q17&lt;&gt;"",Scoring!$D$22)+IF(Data!$R17&lt;&gt;"",Scoring!$D$23)+IF(Data!$S17&lt;&gt;"",Scoring!$D$24)+IF(Data!$T17&lt;&gt;"",Scoring!$D$25)+IF(Data!$U17&lt;&gt;"",Scoring!$D$26)+IF(Data!$V17&lt;&gt;"",Scoring!$D$27)+IF(Data!$W17&lt;&gt;"",Scoring!$D$28)+IF(Data!$X17&lt;&gt;"",Scoring!$D$29)+IF(Data!$Y17&lt;&gt;"",Scoring!$D$30)+IF(Data!$Z17&lt;&gt;"",Scoring!$D$31)+IF(Data!$AA17&lt;&gt;"",Scoring!$D$32)+IF(Data!$AB17&lt;&gt;"",Scoring!$D$33)+IF(Data!$AC17&lt;&gt;"",Scoring!$D$34)+IF(Data!$AD17&lt;&gt;"",Scoring!$D$35)+IF(Data!$AE17&lt;&gt;"",Scoring!$D$36)+IF(Data!$AF17&lt;&gt;"",Scoring!$D$37)+IF(Data!$AG17&lt;&gt;"",Scoring!$D$38)+IF(Data!$AH17&lt;&gt;"",Scoring!$D$39)+IF(Data!$AI17&lt;&gt;"",Scoring!$D$40)+IF(Data!$AJ17&lt;&gt;"",Scoring!$D$41)+IF(Data!$AK17&lt;&gt;"",Scoring!$D$42)+IF(Data!$AL17&lt;&gt;"",Scoring!$D$43)+IF(Data!$AM17&lt;&gt;"",Scoring!$D$44)+IF(Data!$AN17&lt;&gt;"",Scoring!$D$45)+IF(Data!$AO17&lt;&gt;"",Scoring!$D$46)+IF(Data!$AP17&lt;&gt;"",Scoring!$D$47)+IF(Data!$AQ17&lt;&gt;"",Scoring!$D$48)+IF(Data!$AR17&lt;&gt;"",Scoring!$D$49)+IF(Data!$AS17&lt;&gt;"",Scoring!$D$50)+IF(Data!$AT17&lt;&gt;"",Scoring!$D$51)+IF(Data!$AU17&lt;&gt;"",Scoring!$D$52),"")</f>
        <v/>
      </c>
      <c r="AW17" s="180" t="str">
        <f>IF(AV17&lt;&gt;"",LOOKUP(AV17,Likelihoods!$A$7:$A$107,Likelihoods!B$7:B$107),"")</f>
        <v/>
      </c>
      <c r="AX17" s="181" t="str">
        <f>IF(AND(COUNTBLANK($B17:$O17)=13,COUNTBLANK($P17:$Q17)=1,COUNTBLANK($R17:$U17)=3,COUNTBLANK($V17:$X17)=2,COUNTBLANK($Y17:$AE17)=6,COUNTBLANK($AF17:$AJ17)=4,COUNTBLANK($AK17:AN17)=3,COUNTBLANK($AO17:$AQ17)=2,COUNTBLANK($AR17:$AS17)=1,COUNTBLANK($AT17:$AU17)=1),IF(Data!$B17&lt;&gt;"",Scoring!$E$7)+IF(Data!$C17&lt;&gt;"",Scoring!$E$8)+IF(Data!$D17&lt;&gt;"",Scoring!$E$9)+IF(Data!$E17&lt;&gt;"",Scoring!$E$10)+IF(Data!$F17&lt;&gt;"",Scoring!$E$11)+IF(Data!$G17&lt;&gt;"",Scoring!$E$12)+IF(Data!$H17&lt;&gt;"",Scoring!$E$13)+IF(Data!$I17&lt;&gt;"",Scoring!$E$14)+IF(Data!$J17&lt;&gt;"",Scoring!$E$15)+IF(Data!$K17&lt;&gt;"",Scoring!$E$16)+IF(Data!$L17&lt;&gt;"",Scoring!$E$17)+IF(Data!$M17&lt;&gt;"",Scoring!$E$18)+IF(Data!$N17&lt;&gt;"",Scoring!$E$19)+IF(Data!$O17&lt;&gt;"",Scoring!$E$20)+IF(Data!$P17&lt;&gt;"",Scoring!$E$21)+IF(Data!$Q17&lt;&gt;"",Scoring!$E$22)+IF(Data!$R17&lt;&gt;"",Scoring!$E$23)+IF(Data!$S17&lt;&gt;"",Scoring!$E$24)+IF(Data!$T17&lt;&gt;"",Scoring!$E$25)+IF(Data!$U17&lt;&gt;"",Scoring!$E$26)+IF(Data!$V17&lt;&gt;"",Scoring!$E$27)+IF(Data!$W17&lt;&gt;"",Scoring!$E$28)+IF(Data!$X17&lt;&gt;"",Scoring!$E$29)+IF(Data!$Y17&lt;&gt;"",Scoring!$E$30)+IF(Data!$Z17&lt;&gt;"",Scoring!$E$31)+IF(Data!$AA17&lt;&gt;"",Scoring!$E$32)+IF(Data!$AB17&lt;&gt;"",Scoring!$E$33)+IF(Data!$AC17&lt;&gt;"",Scoring!$E$34)+IF(Data!$AD17&lt;&gt;"",Scoring!$E$35)+IF(Data!$AE17&lt;&gt;"",Scoring!$E$36)+IF(Data!$AF17&lt;&gt;"",Scoring!$E$37)+IF(Data!$AG17&lt;&gt;"",Scoring!$E$38)+IF(Data!$AH17&lt;&gt;"",Scoring!$E$39)+IF(Data!$AI17&lt;&gt;"",Scoring!$E$40)+IF(Data!$AJ17&lt;&gt;"",Scoring!$E$41)+IF(Data!$AK17&lt;&gt;"",Scoring!$E$42)+IF(Data!$AL17&lt;&gt;"",Scoring!$E$43)+IF(Data!$AM17&lt;&gt;"",Scoring!$E$44)+IF(Data!$AN17&lt;&gt;"",Scoring!$E$45)+IF(Data!$AO17&lt;&gt;"",Scoring!$E$46)+IF(Data!$AP17&lt;&gt;"",Scoring!$E$47)+IF(Data!$AQ17&lt;&gt;"",Scoring!$E$48)+IF(Data!$AR17&lt;&gt;"",Scoring!$E$49)+IF(Data!$AS17&lt;&gt;"",Scoring!$E$50)+IF(Data!$AT17&lt;&gt;"",Scoring!$E$51)+IF(Data!$AU17&lt;&gt;"",Scoring!$E$52),"")</f>
        <v/>
      </c>
      <c r="AY17" s="180" t="str">
        <f>IF(AX17&lt;&gt;"",LOOKUP(AX17,Likelihoods!$A$7:$A$107,Likelihoods!C$7:C$107),"")</f>
        <v/>
      </c>
      <c r="AZ17" s="182" t="str">
        <f>IF(AND(COUNTBLANK($B17:$O17)=13,COUNTBLANK($P17:$Q17)=1,COUNTBLANK($R17:$U17)=3,COUNTBLANK($V17:$X17)=2,COUNTBLANK($Y17:$AE17)=6,COUNTBLANK($AF17:$AJ17)=4,COUNTBLANK($AK17:AN17)=3,COUNTBLANK($AO17:$AQ17)=2,COUNTBLANK($AR17:$AS17)=1,COUNTBLANK($AT17:$AU17)=1),IF(Data!$B17&lt;&gt;"",Scoring!$F$7)+IF(Data!$C17&lt;&gt;"",Scoring!$F$8)+IF(Data!$D17&lt;&gt;"",Scoring!$F$9)+IF(Data!$E17&lt;&gt;"",Scoring!$F$10)+IF(Data!$F17&lt;&gt;"",Scoring!$F$11)+IF(Data!$G17&lt;&gt;"",Scoring!$F$12)+IF(Data!$H17&lt;&gt;"",Scoring!$F$13)+IF(Data!$I17&lt;&gt;"",Scoring!$F$14)+IF(Data!$J17&lt;&gt;"",Scoring!$F$15)+IF(Data!$K17&lt;&gt;"",Scoring!$F$16)+IF(Data!$L17&lt;&gt;"",Scoring!$F$17)+IF(Data!$M17&lt;&gt;"",Scoring!$F$18)+IF(Data!$N17&lt;&gt;"",Scoring!$F$19)+IF(Data!$O17&lt;&gt;"",Scoring!$F$20)+IF(Data!$P17&lt;&gt;"",Scoring!$F$21)+IF(Data!$Q17&lt;&gt;"",Scoring!$F$22)+IF(Data!$R17&lt;&gt;"",Scoring!$F$23)+IF(Data!$S17&lt;&gt;"",Scoring!$F$24)+IF(Data!$T17&lt;&gt;"",Scoring!$F$25)+IF(Data!$U17&lt;&gt;"",Scoring!$F$26)+IF(Data!$V17&lt;&gt;"",Scoring!$F$27)+IF(Data!$W17&lt;&gt;"",Scoring!$F$28)+IF(Data!$X17&lt;&gt;"",Scoring!$F$29)+IF(Data!$Y17&lt;&gt;"",Scoring!$F$30)+IF(Data!$Z17&lt;&gt;"",Scoring!$F$31)+IF(Data!$AA17&lt;&gt;"",Scoring!$F$32)+IF(Data!$AB17&lt;&gt;"",Scoring!$F$33)+IF(Data!$AC17&lt;&gt;"",Scoring!$F$34)+IF(Data!$AD17&lt;&gt;"",Scoring!$F$35)+IF(Data!$AE17&lt;&gt;"",Scoring!$F$36)+IF(Data!$AF17&lt;&gt;"",Scoring!$F$37)+IF(Data!$AG17&lt;&gt;"",Scoring!$F$38)+IF(Data!$AH17&lt;&gt;"",Scoring!$F$39)+IF(Data!$AI17&lt;&gt;"",Scoring!$F$40)+IF(Data!$AJ17&lt;&gt;"",Scoring!$F$41)+IF(Data!$AK17&lt;&gt;"",Scoring!$F$42)+IF(Data!$AL17&lt;&gt;"",Scoring!$F$43)+IF(Data!$AM17&lt;&gt;"",Scoring!$F$44)+IF(Data!$AN17&lt;&gt;"",Scoring!$F$45)+IF(Data!$AO17&lt;&gt;"",Scoring!$F$46)+IF(Data!$AP17&lt;&gt;"",Scoring!$F$47)+IF(Data!$AQ17&lt;&gt;"",Scoring!$F$48)+IF(Data!$AR17&lt;&gt;"",Scoring!$F$49)+IF(Data!$AS17&lt;&gt;"",Scoring!$F$50)+IF(Data!$AT17&lt;&gt;"",Scoring!$F$51)+IF(Data!$AU17&lt;&gt;"",Scoring!$F$52),"")</f>
        <v/>
      </c>
      <c r="BA17" s="183" t="str">
        <f>IF(AZ17&lt;&gt;"",LOOKUP(AZ17,Likelihoods!$A$7:$A$107,Likelihoods!D$7:D$107),"")</f>
        <v/>
      </c>
      <c r="BB17" s="181" t="str">
        <f>IF(AND(COUNTBLANK($B17:$O17)=13,COUNTBLANK($P17:$Q17)=1,COUNTBLANK($R17:$U17)=3,COUNTBLANK($V17:$X17)=2,COUNTBLANK($Y17:$AE17)=6,COUNTBLANK($AF17:$AJ17)=4,COUNTBLANK($AK17:AN17)=3,COUNTBLANK($AO17:$AQ17)=2,COUNTBLANK($AR17:$AS17)=1,COUNTBLANK($AT17:$AU17)=1),IF(Data!$B17&lt;&gt;"",Scoring!$G$7)+IF(Data!$C17&lt;&gt;"",Scoring!$G$8)+IF(Data!$D17&lt;&gt;"",Scoring!$G$9)+IF(Data!$E17&lt;&gt;"",Scoring!$G$10)+IF(Data!$F17&lt;&gt;"",Scoring!$G$11)+IF(Data!$G17&lt;&gt;"",Scoring!$G$12)+IF(Data!$H17&lt;&gt;"",Scoring!$G$13)+IF(Data!$I17&lt;&gt;"",Scoring!$G$14)+IF(Data!$J17&lt;&gt;"",Scoring!$G$15)+IF(Data!$K17&lt;&gt;"",Scoring!$G$16)+IF(Data!$L17&lt;&gt;"",Scoring!$G$17)+IF(Data!$M17&lt;&gt;"",Scoring!$G$18)+IF(Data!$N17&lt;&gt;"",Scoring!$G$19)+IF(Data!$O17&lt;&gt;"",Scoring!$G$20)+IF(Data!$P17&lt;&gt;"",Scoring!$G$21)+IF(Data!$Q17&lt;&gt;"",Scoring!$G$22)+IF(Data!$R17&lt;&gt;"",Scoring!$G$23)+IF(Data!$S17&lt;&gt;"",Scoring!$G$24)+IF(Data!$T17&lt;&gt;"",Scoring!$G$25)+IF(Data!$U17&lt;&gt;"",Scoring!$G$26)+IF(Data!$V17&lt;&gt;"",Scoring!$G$27)+IF(Data!$W17&lt;&gt;"",Scoring!$G$28)+IF(Data!$X17&lt;&gt;"",Scoring!$G$29)+IF(Data!$Y17&lt;&gt;"",Scoring!$G$30)+IF(Data!$Z17&lt;&gt;"",Scoring!$G$31)+IF(Data!$AA17&lt;&gt;"",Scoring!$G$32)+IF(Data!$AB17&lt;&gt;"",Scoring!$G$33)+IF(Data!$AC17&lt;&gt;"",Scoring!$G$34)+IF(Data!$AD17&lt;&gt;"",Scoring!$G$35)+IF(Data!$AE17&lt;&gt;"",Scoring!$G$36)+IF(Data!$AF17&lt;&gt;"",Scoring!$G$37)+IF(Data!$AG17&lt;&gt;"",Scoring!$G$38)+IF(Data!$AH17&lt;&gt;"",Scoring!$G$39)+IF(Data!$AI17&lt;&gt;"",Scoring!$G$40)+IF(Data!$AJ17&lt;&gt;"",Scoring!$G$41)+IF(Data!$AK17&lt;&gt;"",Scoring!$G$42)+IF(Data!$AL17&lt;&gt;"",Scoring!$G$43)+IF(Data!$AM17&lt;&gt;"",Scoring!$G$44)+IF(Data!$AN17&lt;&gt;"",Scoring!$G$45)+IF(Data!$AO17&lt;&gt;"",Scoring!$G$46)+IF(Data!$AP17&lt;&gt;"",Scoring!$G$47)+IF(Data!$AQ17&lt;&gt;"",Scoring!$G$48)+IF(Data!$AR17&lt;&gt;"",Scoring!$G$49)+IF(Data!$AS17&lt;&gt;"",Scoring!$G$50)+IF(Data!$AT17&lt;&gt;"",Scoring!$G$51)+IF(Data!$AU17&lt;&gt;"",Scoring!$G$52),"")</f>
        <v/>
      </c>
      <c r="BC17" s="184" t="str">
        <f>IF(BB17&lt;&gt;"",LOOKUP(BB17,Likelihoods!$A$7:$A$107,Likelihoods!E$7:E$107),"")</f>
        <v/>
      </c>
      <c r="BD17" s="185" t="str">
        <f>IF(AND(COUNTBLANK($B17:$O17)=13,COUNTBLANK($P17:$Q17)=1,COUNTBLANK($R17:$U17)=3,COUNTBLANK($V17:$X17)=2,COUNTBLANK($Y17:$AE17)=6,COUNTBLANK($AF17:$AJ17)=4,COUNTBLANK($AK17:AN17)=3,COUNTBLANK($AO17:$AQ17)=2,COUNTBLANK($AR17:$AS17)=1,COUNTBLANK($AT17:$AU17)=1),IF(Data!$B17&lt;&gt;"",Scoring!$H$7)+IF(Data!$C17&lt;&gt;"",Scoring!$H$8)+IF(Data!$D17&lt;&gt;"",Scoring!$H$9)+IF(Data!$E17&lt;&gt;"",Scoring!$H$10)+IF(Data!$F17&lt;&gt;"",Scoring!$H$11)+IF(Data!$G17&lt;&gt;"",Scoring!$H$12)+IF(Data!$H17&lt;&gt;"",Scoring!$H$13)+IF(Data!$I17&lt;&gt;"",Scoring!$H$14)+IF(Data!$J17&lt;&gt;"",Scoring!$H$15)+IF(Data!$K17&lt;&gt;"",Scoring!$H$16)+IF(Data!$L17&lt;&gt;"",Scoring!$H$17)+IF(Data!$M17&lt;&gt;"",Scoring!$H$18)+IF(Data!$N17&lt;&gt;"",Scoring!$H$19)+IF(Data!$O17&lt;&gt;"",Scoring!$H$20)+IF(Data!$P17&lt;&gt;"",Scoring!$H$21)+IF(Data!$Q17&lt;&gt;"",Scoring!$H$22)+IF(Data!$R17&lt;&gt;"",Scoring!$H$23)+IF(Data!$S17&lt;&gt;"",Scoring!$H$24)+IF(Data!$T17&lt;&gt;"",Scoring!$H$25)+IF(Data!$U17&lt;&gt;"",Scoring!$H$26)+IF(Data!$V17&lt;&gt;"",Scoring!$H$27)+IF(Data!$W17&lt;&gt;"",Scoring!$H$28)+IF(Data!$X17&lt;&gt;"",Scoring!$H$29)+IF(Data!$Y17&lt;&gt;"",Scoring!$H$30)+IF(Data!$Z17&lt;&gt;"",Scoring!$H$31)+IF(Data!$AA17&lt;&gt;"",Scoring!$H$32)+IF(Data!$AB17&lt;&gt;"",Scoring!$H$33)+IF(Data!$AC17&lt;&gt;"",Scoring!$H$34)+IF(Data!$AD17&lt;&gt;"",Scoring!$H$35)+IF(Data!$AE17&lt;&gt;"",Scoring!$H$36)+IF(Data!$AF17&lt;&gt;"",Scoring!$H$37)+IF(Data!$AG17&lt;&gt;"",Scoring!$H$38)+IF(Data!$AH17&lt;&gt;"",Scoring!$H$39)+IF(Data!$AI17&lt;&gt;"",Scoring!$H$40)+IF(Data!$AJ17&lt;&gt;"",Scoring!$H$41)+IF(Data!$AK17&lt;&gt;"",Scoring!$H$42)+IF(Data!$AL17&lt;&gt;"",Scoring!$H$43)+IF(Data!$AM17&lt;&gt;"",Scoring!$H$44)+IF(Data!$AN17&lt;&gt;"",Scoring!$H$45)+IF(Data!$AO17&lt;&gt;"",Scoring!$H$46)+IF(Data!$AP17&lt;&gt;"",Scoring!$H$47)+IF(Data!$AQ17&lt;&gt;"",Scoring!$H$48)+IF(Data!$AR17&lt;&gt;"",Scoring!$H$49)+IF(Data!$AS17&lt;&gt;"",Scoring!$H$50)+IF(Data!$AT17&lt;&gt;"",Scoring!$H$51)+IF(Data!$AU17&lt;&gt;"",Scoring!$H$52),"")</f>
        <v/>
      </c>
      <c r="BE17" s="186" t="str">
        <f>IF(BD17&lt;&gt;"",LOOKUP(BD17,Likelihoods!$A$7:$A$107,Likelihoods!F$7:F$107),"")</f>
        <v/>
      </c>
      <c r="BF17" s="181" t="str">
        <f>IF(AND(COUNTBLANK($B17:$O17)=13,COUNTBLANK($P17:$Q17)=1,COUNTBLANK($R17:$U17)=3,COUNTBLANK($V17:$X17)=2,COUNTBLANK($Y17:$AE17)=6,COUNTBLANK($AF17:$AJ17)=4,COUNTBLANK($AK17:AN17)=3,COUNTBLANK($AO17:$AQ17)=2,COUNTBLANK($AR17:$AS17)=1,COUNTBLANK($AT17:$AU17)=1),IF(Data!$B17&lt;&gt;"",Scoring!$I$7)+IF(Data!$C17&lt;&gt;"",Scoring!$I$8)+IF(Data!$D17&lt;&gt;"",Scoring!$I$9)+IF(Data!$E17&lt;&gt;"",Scoring!$I$10)+IF(Data!$F17&lt;&gt;"",Scoring!$I$11)+IF(Data!$G17&lt;&gt;"",Scoring!$I$12)+IF(Data!$H17&lt;&gt;"",Scoring!$I$13)+IF(Data!$I17&lt;&gt;"",Scoring!$I$14)+IF(Data!$J17&lt;&gt;"",Scoring!$I$15)+IF(Data!$K17&lt;&gt;"",Scoring!$I$16)+IF(Data!$L17&lt;&gt;"",Scoring!$I$17)+IF(Data!$M17&lt;&gt;"",Scoring!$I$18)+IF(Data!$N17&lt;&gt;"",Scoring!$I$19)+IF(Data!$O17&lt;&gt;"",Scoring!$I$20)+IF(Data!$P17&lt;&gt;"",Scoring!$I$21)+IF(Data!$Q17&lt;&gt;"",Scoring!$I$22)+IF(Data!$R17&lt;&gt;"",Scoring!$I$23)+IF(Data!$S17&lt;&gt;"",Scoring!$I$24)+IF(Data!$T17&lt;&gt;"",Scoring!$I$25)+IF(Data!$U17&lt;&gt;"",Scoring!$I$26)+IF(Data!$V17&lt;&gt;"",Scoring!$I$27)+IF(Data!$W17&lt;&gt;"",Scoring!$I$28)+IF(Data!$X17&lt;&gt;"",Scoring!$I$29)+IF(Data!$Y17&lt;&gt;"",Scoring!$I$30)+IF(Data!$Z17&lt;&gt;"",Scoring!$I$31)+IF(Data!$AA17&lt;&gt;"",Scoring!$I$32)+IF(Data!$AB17&lt;&gt;"",Scoring!$I$33)+IF(Data!$AC17&lt;&gt;"",Scoring!$I$34)+IF(Data!$AD17&lt;&gt;"",Scoring!$I$35)+IF(Data!$AE17&lt;&gt;"",Scoring!$I$36)+IF(Data!$AF17&lt;&gt;"",Scoring!$I$37)+IF(Data!$AG17&lt;&gt;"",Scoring!$I$38)+IF(Data!$AH17&lt;&gt;"",Scoring!$I$39)+IF(Data!$AI17&lt;&gt;"",Scoring!$I$40)+IF(Data!$AJ17&lt;&gt;"",Scoring!$I$41)+IF(Data!$AK17&lt;&gt;"",Scoring!$I$42)+IF(Data!$AL17&lt;&gt;"",Scoring!$I$43)+IF(Data!$AM17&lt;&gt;"",Scoring!$I$44)+IF(Data!$AN17&lt;&gt;"",Scoring!$I$45)+IF(Data!$AO17&lt;&gt;"",Scoring!$I$46)+IF(Data!$AP17&lt;&gt;"",Scoring!$I$47)+IF(Data!$AQ17&lt;&gt;"",Scoring!$I$48)+IF(Data!$AR17&lt;&gt;"",Scoring!$I$49)+IF(Data!$AS17&lt;&gt;"",Scoring!$I$50)+IF(Data!$AT17&lt;&gt;"",Scoring!$I$51)+IF(Data!$AU17&lt;&gt;"",Scoring!$I$52),"")</f>
        <v/>
      </c>
      <c r="BG17" s="180" t="str">
        <f>IF(BF17&lt;&gt;"",LOOKUP(BF17,Likelihoods!$A$7:$A$107,Likelihoods!G$7:G$107),"")</f>
        <v/>
      </c>
      <c r="BH17" s="187" t="str">
        <f>IF(AND(COUNTBLANK($B17:$O17)=13,COUNTBLANK($P17:$Q17)=1,COUNTBLANK($R17:$U17)=3,COUNTBLANK($V17:$X17)=2,COUNTBLANK($Y17:$AE17)=6,COUNTBLANK($AF17:$AJ17)=4,COUNTBLANK($AK17:AN17)=3,COUNTBLANK($AO17:$AQ17)=2,COUNTBLANK($AR17:$AS17)=1,COUNTBLANK($AT17:$AU17)=1),IF(Data!$B17&lt;&gt;"",Scoring!$J$7)+IF(Data!$C17&lt;&gt;"",Scoring!$J$8)+IF(Data!$D17&lt;&gt;"",Scoring!$J$9)+IF(Data!$E17&lt;&gt;"",Scoring!$J$10)+IF(Data!$F17&lt;&gt;"",Scoring!$J$11)+IF(Data!$G17&lt;&gt;"",Scoring!$J$12)+IF(Data!$H17&lt;&gt;"",Scoring!$J$13)+IF(Data!$I17&lt;&gt;"",Scoring!$J$14)+IF(Data!$J17&lt;&gt;"",Scoring!$J$15)+IF(Data!$K17&lt;&gt;"",Scoring!$J$16)+IF(Data!$L17&lt;&gt;"",Scoring!$J$17)+IF(Data!$M17&lt;&gt;"",Scoring!$J$18)+IF(Data!$N17&lt;&gt;"",Scoring!$J$19)+IF(Data!$O17&lt;&gt;"",Scoring!$J$20)+IF(Data!$P17&lt;&gt;"",Scoring!$J$21)+IF(Data!$Q17&lt;&gt;"",Scoring!$J$22)+IF(Data!$R17&lt;&gt;"",Scoring!$J$23)+IF(Data!$S17&lt;&gt;"",Scoring!$J$24)+IF(Data!$T17&lt;&gt;"",Scoring!$J$25)+IF(Data!$U17&lt;&gt;"",Scoring!$J$26)+IF(Data!$V17&lt;&gt;"",Scoring!$J$27)+IF(Data!$W17&lt;&gt;"",Scoring!$J$28)+IF(Data!$X17&lt;&gt;"",Scoring!$J$29)+IF(Data!$Y17&lt;&gt;"",Scoring!$J$30)+IF(Data!$Z17&lt;&gt;"",Scoring!$J$31)+IF(Data!$AA17&lt;&gt;"",Scoring!$J$32)+IF(Data!$AB17&lt;&gt;"",Scoring!$J$33)+IF(Data!$AC17&lt;&gt;"",Scoring!$J$34)+IF(Data!$AD17&lt;&gt;"",Scoring!$J$35)+IF(Data!$AE17&lt;&gt;"",Scoring!$J$36)+IF(Data!$AF17&lt;&gt;"",Scoring!$J$37)+IF(Data!$AG17&lt;&gt;"",Scoring!$J$38)+IF(Data!$AH17&lt;&gt;"",Scoring!$J$39)+IF(Data!$AI17&lt;&gt;"",Scoring!$J$40)+IF(Data!$AJ17&lt;&gt;"",Scoring!$J$41)+IF(Data!$AK17&lt;&gt;"",Scoring!$J$42)+IF(Data!$AL17&lt;&gt;"",Scoring!$J$43)+IF(Data!$AM17&lt;&gt;"",Scoring!$J$44)+IF(Data!$AN17&lt;&gt;"",Scoring!$J$45)+IF(Data!$AO17&lt;&gt;"",Scoring!$J$46)+IF(Data!$AP17&lt;&gt;"",Scoring!$J$47)+IF(Data!$AQ17&lt;&gt;"",Scoring!$J$48)+IF(Data!$AR17&lt;&gt;"",Scoring!$J$49)+IF(Data!$AS17&lt;&gt;"",Scoring!$J$50)+IF(Data!$AT17&lt;&gt;"",Scoring!$J$51)+IF(Data!$AU17&lt;&gt;"",Scoring!$J$52),"")</f>
        <v/>
      </c>
      <c r="BI17" s="183" t="str">
        <f>IF(BH17&lt;&gt;"",LOOKUP(BH17,Likelihoods!$A$7:$A$107,Likelihoods!H$7:H$107),"")</f>
        <v/>
      </c>
      <c r="BJ17" s="188" t="str">
        <f>IF(AND(COUNTBLANK($B17:$O17)=13,COUNTBLANK($P17:$Q17)=1,COUNTBLANK($R17:$U17)=3,COUNTBLANK($V17:$X17)=2,COUNTBLANK($Y17:$AE17)=6,COUNTBLANK($AF17:$AJ17)=4,COUNTBLANK($AK17:AN17)=3,COUNTBLANK($AO17:$AQ17)=2,COUNTBLANK($AR17:$AS17)=1,COUNTBLANK($AT17:$AU17)=1),IF(Data!$B17&lt;&gt;"",Scoring!$K$7)+IF(Data!$C17&lt;&gt;"",Scoring!$K$8)+IF(Data!$D17&lt;&gt;"",Scoring!$K$9)+IF(Data!$E17&lt;&gt;"",Scoring!$K$10)+IF(Data!$F17&lt;&gt;"",Scoring!$K$11)+IF(Data!$G17&lt;&gt;"",Scoring!$K$12)+IF(Data!$H17&lt;&gt;"",Scoring!$K$13)+IF(Data!$I17&lt;&gt;"",Scoring!$K$14)+IF(Data!$J17&lt;&gt;"",Scoring!$K$15)+IF(Data!$K17&lt;&gt;"",Scoring!$K$16)+IF(Data!$L17&lt;&gt;"",Scoring!$K$17)+IF(Data!$M17&lt;&gt;"",Scoring!$K$18)+IF(Data!$N17&lt;&gt;"",Scoring!$K$19)+IF(Data!$O17&lt;&gt;"",Scoring!$K$20)+IF(Data!$P17&lt;&gt;"",Scoring!$K$21)+IF(Data!$Q17&lt;&gt;"",Scoring!$K$22)+IF(Data!$R17&lt;&gt;"",Scoring!$K$23)+IF(Data!$S17&lt;&gt;"",Scoring!$K$24)+IF(Data!$T17&lt;&gt;"",Scoring!$K$25)+IF(Data!$U17&lt;&gt;"",Scoring!$K$26)+IF(Data!$V17&lt;&gt;"",Scoring!$K$27)+IF(Data!$W17&lt;&gt;"",Scoring!$K$28)+IF(Data!$X17&lt;&gt;"",Scoring!$K$29)+IF(Data!$Y17&lt;&gt;"",Scoring!$K$30)+IF(Data!$Z17&lt;&gt;"",Scoring!$K$31)+IF(Data!$AA17&lt;&gt;"",Scoring!$K$32)+IF(Data!$AB17&lt;&gt;"",Scoring!$K$33)+IF(Data!$AC17&lt;&gt;"",Scoring!$K$34)+IF(Data!$AD17&lt;&gt;"",Scoring!$K$35)+IF(Data!$AE17&lt;&gt;"",Scoring!$K$36)+IF(Data!$AF17&lt;&gt;"",Scoring!$K$37)+IF(Data!$AG17&lt;&gt;"",Scoring!$K$38)+IF(Data!$AH17&lt;&gt;"",Scoring!$K$39)+IF(Data!$AI17&lt;&gt;"",Scoring!$K$40)+IF(Data!$AJ17&lt;&gt;"",Scoring!$K$41)+IF(Data!$AK17&lt;&gt;"",Scoring!$K$42)+IF(Data!$AL17&lt;&gt;"",Scoring!$K$43)+IF(Data!$AM17&lt;&gt;"",Scoring!$K$44)+IF(Data!$AN17&lt;&gt;"",Scoring!$K$45)+IF(Data!$AO17&lt;&gt;"",Scoring!$K$46)+IF(Data!$AP17&lt;&gt;"",Scoring!$K$47)+IF(Data!$AQ17&lt;&gt;"",Scoring!$K$48)+IF(Data!$AR17&lt;&gt;"",Scoring!$K$49)+IF(Data!$AS17&lt;&gt;"",Scoring!$K$50)+IF(Data!$AT17&lt;&gt;"",Scoring!$K$51)+IF(Data!$AU17&lt;&gt;"",Scoring!$K$52),"")</f>
        <v/>
      </c>
      <c r="BK17" s="184" t="str">
        <f>IF(BJ17&lt;&gt;"",LOOKUP(BJ17,Likelihoods!$A$7:$A$107,Likelihoods!I$7:I$107),"")</f>
        <v/>
      </c>
      <c r="BL17" s="187" t="str">
        <f>IF(AND(COUNTBLANK($B17:$O17)=13,COUNTBLANK($P17:$Q17)=1,COUNTBLANK($R17:$U17)=3,COUNTBLANK($V17:$X17)=2,COUNTBLANK($Y17:$AE17)=6,COUNTBLANK($AF17:$AJ17)=4,COUNTBLANK($AK17:AN17)=3,COUNTBLANK($AO17:$AQ17)=2,COUNTBLANK($AR17:$AS17)=1,COUNTBLANK($AT17:$AU17)=1),IF(Data!$B17&lt;&gt;"",Scoring!$L$7)+IF(Data!$C17&lt;&gt;"",Scoring!$L$8)+IF(Data!$D17&lt;&gt;"",Scoring!$L$9)+IF(Data!$E17&lt;&gt;"",Scoring!$L$10)+IF(Data!$F17&lt;&gt;"",Scoring!$L$11)+IF(Data!$G17&lt;&gt;"",Scoring!$L$12)+IF(Data!$H17&lt;&gt;"",Scoring!$L$13)+IF(Data!$I17&lt;&gt;"",Scoring!$L$14)+IF(Data!$J17&lt;&gt;"",Scoring!$L$15)+IF(Data!$K17&lt;&gt;"",Scoring!$L$16)+IF(Data!$L17&lt;&gt;"",Scoring!$L$17)+IF(Data!$M17&lt;&gt;"",Scoring!$L$18)+IF(Data!$N17&lt;&gt;"",Scoring!$L$19)+IF(Data!$O17&lt;&gt;"",Scoring!$L$20)+IF(Data!$P17&lt;&gt;"",Scoring!$L$21)+IF(Data!$Q17&lt;&gt;"",Scoring!$L$22)+IF(Data!$R17&lt;&gt;"",Scoring!$L$23)+IF(Data!$S17&lt;&gt;"",Scoring!$L$24)+IF(Data!$T17&lt;&gt;"",Scoring!$L$25)+IF(Data!$U17&lt;&gt;"",Scoring!$L$26)+IF(Data!$V17&lt;&gt;"",Scoring!$L$27)+IF(Data!$W17&lt;&gt;"",Scoring!$L$28)+IF(Data!$X17&lt;&gt;"",Scoring!$L$29)+IF(Data!$Y17&lt;&gt;"",Scoring!$L$30)+IF(Data!$Z17&lt;&gt;"",Scoring!$L$31)+IF(Data!$AA17&lt;&gt;"",Scoring!$L$32)+IF(Data!$AB17&lt;&gt;"",Scoring!$L$33)+IF(Data!$AC17&lt;&gt;"",Scoring!$L$34)+IF(Data!$AD17&lt;&gt;"",Scoring!$L$35)+IF(Data!$AE17&lt;&gt;"",Scoring!$L$36)+IF(Data!$AF17&lt;&gt;"",Scoring!$L$37)+IF(Data!$AG17&lt;&gt;"",Scoring!$L$38)+IF(Data!$AH17&lt;&gt;"",Scoring!$L$39)+IF(Data!$AI17&lt;&gt;"",Scoring!$L$40)+IF(Data!$AJ17&lt;&gt;"",Scoring!$L$41)+IF(Data!$AK17&lt;&gt;"",Scoring!$L$42)+IF(Data!$AL17&lt;&gt;"",Scoring!$L$43)+IF(Data!$AM17&lt;&gt;"",Scoring!$L$44)+IF(Data!$AN17&lt;&gt;"",Scoring!$L$45)+IF(Data!$AO17&lt;&gt;"",Scoring!$L$46)+IF(Data!$AP17&lt;&gt;"",Scoring!$L$47)+IF(Data!$AQ17&lt;&gt;"",Scoring!$L$48)+IF(Data!$AR17&lt;&gt;"",Scoring!$L$49)+IF(Data!$AS17&lt;&gt;"",Scoring!$L$50)+IF(Data!$AT17&lt;&gt;"",Scoring!$L$51)+IF(Data!$AU17&lt;&gt;"",Scoring!$L$52),"")</f>
        <v/>
      </c>
      <c r="BM17" s="180" t="str">
        <f>IF(BL17&lt;&gt;"",LOOKUP(BL17,Likelihoods!$A$7:$A$107,Likelihoods!J$7:J$107),"")</f>
        <v/>
      </c>
      <c r="BN17" s="181" t="str">
        <f>IF(AND(COUNTBLANK($B17:$O17)=13,COUNTBLANK($P17:$Q17)=1,COUNTBLANK($R17:$U17)=3,COUNTBLANK($V17:$X17)=2,COUNTBLANK($Y17:$AE17)=6,COUNTBLANK($AF17:$AJ17)=4,COUNTBLANK($AK17:AN17)=3,COUNTBLANK($AO17:$AQ17)=2,COUNTBLANK($AR17:$AS17)=1,COUNTBLANK($AT17:$AU17)=1),IF(Data!$B17&lt;&gt;"",Scoring!$M$7)+IF(Data!$C17&lt;&gt;"",Scoring!$M$8)+IF(Data!$D17&lt;&gt;"",Scoring!$M$9)+IF(Data!$E17&lt;&gt;"",Scoring!$M$10)+IF(Data!$F17&lt;&gt;"",Scoring!$M$11)+IF(Data!$G17&lt;&gt;"",Scoring!$M$12)+IF(Data!$H17&lt;&gt;"",Scoring!$M$13)+IF(Data!$I17&lt;&gt;"",Scoring!$M$14)+IF(Data!$J17&lt;&gt;"",Scoring!$M$15)+IF(Data!$K17&lt;&gt;"",Scoring!$M$16)+IF(Data!$L17&lt;&gt;"",Scoring!$M$17)+IF(Data!$M17&lt;&gt;"",Scoring!$M$18)+IF(Data!$N17&lt;&gt;"",Scoring!$M$19)+IF(Data!$O17&lt;&gt;"",Scoring!$M$20)+IF(Data!$P17&lt;&gt;"",Scoring!$M$21)+IF(Data!$Q17&lt;&gt;"",Scoring!$M$22)+IF(Data!$R17&lt;&gt;"",Scoring!$M$23)+IF(Data!$S17&lt;&gt;"",Scoring!$M$24)+IF(Data!$T17&lt;&gt;"",Scoring!$M$25)+IF(Data!$U17&lt;&gt;"",Scoring!$M$26)+IF(Data!$V17&lt;&gt;"",Scoring!$M$27)+IF(Data!$W17&lt;&gt;"",Scoring!$M$28)+IF(Data!$X17&lt;&gt;"",Scoring!$M$29)+IF(Data!$Y17&lt;&gt;"",Scoring!$M$30)+IF(Data!$Z17&lt;&gt;"",Scoring!$M$31)+IF(Data!$AA17&lt;&gt;"",Scoring!$M$32)+IF(Data!$AB17&lt;&gt;"",Scoring!$M$33)+IF(Data!$AC17&lt;&gt;"",Scoring!$M$34)+IF(Data!$AD17&lt;&gt;"",Scoring!$M$35)+IF(Data!$AE17&lt;&gt;"",Scoring!$M$36)+IF(Data!$AF17&lt;&gt;"",Scoring!$M$37)+IF(Data!$AG17&lt;&gt;"",Scoring!$M$38)+IF(Data!$AH17&lt;&gt;"",Scoring!$M$39)+IF(Data!$AI17&lt;&gt;"",Scoring!$M$40)+IF(Data!$AJ17&lt;&gt;"",Scoring!$M$41)+IF(Data!$AK17&lt;&gt;"",Scoring!$M$42)+IF(Data!$AL17&lt;&gt;"",Scoring!$M$43)+IF(Data!$AM17&lt;&gt;"",Scoring!$M$44)+IF(Data!$AN17&lt;&gt;"",Scoring!$M$45)+IF(Data!$AO17&lt;&gt;"",Scoring!$M$46)+IF(Data!$AP17&lt;&gt;"",Scoring!$M$47)+IF(Data!$AQ17&lt;&gt;"",Scoring!$M$48)+IF(Data!$AR17&lt;&gt;"",Scoring!$M$49)+IF(Data!$AS17&lt;&gt;"",Scoring!$M$50)+IF(Data!$AT17&lt;&gt;"",Scoring!$M$51)+IF(Data!$AU17&lt;&gt;"",Scoring!$M$52),"")</f>
        <v/>
      </c>
      <c r="BO17" s="184" t="str">
        <f>IF(BN17&lt;&gt;"",LOOKUP(BN17,Likelihoods!$A$7:$A$107,Likelihoods!K$7:K$107),"")</f>
        <v/>
      </c>
      <c r="BP17" s="179" t="str">
        <f>IF(AND(COUNTBLANK($B17:$O17)=13,COUNTBLANK($P17:$Q17)=1,COUNTBLANK($R17:$U17)=3,COUNTBLANK($V17:$X17)=2,COUNTBLANK($Y17:$AE17)=6,COUNTBLANK($AF17:$AJ17)=4,COUNTBLANK($AK17:AN17)=3,COUNTBLANK($AO17:$AQ17)=2,COUNTBLANK($AR17:$AS17)=1,COUNTBLANK($AT17:$AU17)=1),IF(Data!$B17&lt;&gt;"",Scoring!$N$7)+IF(Data!$C17&lt;&gt;"",Scoring!$N$8)+IF(Data!$D17&lt;&gt;"",Scoring!$N$9)+IF(Data!$E17&lt;&gt;"",Scoring!$N$10)+IF(Data!$F17&lt;&gt;"",Scoring!$N$11)+IF(Data!$G17&lt;&gt;"",Scoring!$N$12)+IF(Data!$H17&lt;&gt;"",Scoring!$N$13)+IF(Data!$I17&lt;&gt;"",Scoring!$N$14)+IF(Data!$J17&lt;&gt;"",Scoring!$N$15)+IF(Data!$K17&lt;&gt;"",Scoring!$N$16)+IF(Data!$L17&lt;&gt;"",Scoring!$N$17)+IF(Data!$M17&lt;&gt;"",Scoring!$N$18)+IF(Data!$N17&lt;&gt;"",Scoring!$N$19)+IF(Data!$O17&lt;&gt;"",Scoring!$N$20)+IF(Data!$P17&lt;&gt;"",Scoring!$N$21)+IF(Data!$Q17&lt;&gt;"",Scoring!$N$22)+IF(Data!$R17&lt;&gt;"",Scoring!$N$23)+IF(Data!$S17&lt;&gt;"",Scoring!$N$24)+IF(Data!$T17&lt;&gt;"",Scoring!$N$25)+IF(Data!$U17&lt;&gt;"",Scoring!$N$26)+IF(Data!$V17&lt;&gt;"",Scoring!$N$27)+IF(Data!$W17&lt;&gt;"",Scoring!$N$28)+IF(Data!$X17&lt;&gt;"",Scoring!$N$29)+IF(Data!$Y17&lt;&gt;"",Scoring!$N$30)+IF(Data!$Z17&lt;&gt;"",Scoring!$N$31)+IF(Data!$AA17&lt;&gt;"",Scoring!$N$32)+IF(Data!$AB17&lt;&gt;"",Scoring!$N$33)+IF(Data!$AC17&lt;&gt;"",Scoring!$N$34)+IF(Data!$AD17&lt;&gt;"",Scoring!$N$35)+IF(Data!$AE17&lt;&gt;"",Scoring!$N$36)+IF(Data!$AF17&lt;&gt;"",Scoring!$N$37)+IF(Data!$AG17&lt;&gt;"",Scoring!$N$38)+IF(Data!$AH17&lt;&gt;"",Scoring!$N$39)+IF(Data!$AI17&lt;&gt;"",Scoring!$N$40)+IF(Data!$AJ17&lt;&gt;"",Scoring!$N$41)+IF(Data!$AK17&lt;&gt;"",Scoring!$N$42)+IF(Data!$AL17&lt;&gt;"",Scoring!$N$43)+IF(Data!$AM17&lt;&gt;"",Scoring!$N$44)+IF(Data!$AN17&lt;&gt;"",Scoring!$N$45)+IF(Data!$AO17&lt;&gt;"",Scoring!$N$46)+IF(Data!$AP17&lt;&gt;"",Scoring!$N$47)+IF(Data!$AQ17&lt;&gt;"",Scoring!$N$48)+IF(Data!$AR17&lt;&gt;"",Scoring!$N$49)+IF(Data!$AS17&lt;&gt;"",Scoring!$N$50)+IF(Data!$AT17&lt;&gt;"",Scoring!$N$51)+IF(Data!$AU17&lt;&gt;"",Scoring!$N$52),"")</f>
        <v/>
      </c>
      <c r="BQ17" s="189" t="str">
        <f>IF(BP17&lt;&gt;"",LOOKUP(BP17,Likelihoods!$A$7:$A$107,Likelihoods!L$7:L$107),"")</f>
        <v/>
      </c>
      <c r="BR17" s="181" t="str">
        <f>IF(AND(COUNTBLANK($B17:$O17)=13,COUNTBLANK($P17:$Q17)=1,COUNTBLANK($R17:$U17)=3,COUNTBLANK($V17:$X17)=2,COUNTBLANK($Y17:$AE17)=6,COUNTBLANK($AF17:$AJ17)=4,COUNTBLANK($AK17:AN17)=3,COUNTBLANK($AO17:$AQ17)=2,COUNTBLANK($AR17:$AS17)=1,COUNTBLANK($AT17:$AU17)=1),IF(Data!$B17&lt;&gt;"",Scoring!$O$7)+IF(Data!$C17&lt;&gt;"",Scoring!$O$8)+IF(Data!$D17&lt;&gt;"",Scoring!$O$9)+IF(Data!$E17&lt;&gt;"",Scoring!$O$10)+IF(Data!$F17&lt;&gt;"",Scoring!$O$11)+IF(Data!$G17&lt;&gt;"",Scoring!$O$12)+IF(Data!$H17&lt;&gt;"",Scoring!$O$13)+IF(Data!$I17&lt;&gt;"",Scoring!$O$14)+IF(Data!$J17&lt;&gt;"",Scoring!$O$15)+IF(Data!$K17&lt;&gt;"",Scoring!$O$16)+IF(Data!$L17&lt;&gt;"",Scoring!$O$17)+IF(Data!$M17&lt;&gt;"",Scoring!$O$18)+IF(Data!$N17&lt;&gt;"",Scoring!$O$19)+IF(Data!$O17&lt;&gt;"",Scoring!$O$20)+IF(Data!$P17&lt;&gt;"",Scoring!$O$21)+IF(Data!$Q17&lt;&gt;"",Scoring!$O$22)+IF(Data!$R17&lt;&gt;"",Scoring!$O$23)+IF(Data!$S17&lt;&gt;"",Scoring!$O$24)+IF(Data!$T17&lt;&gt;"",Scoring!$O$25)+IF(Data!$U17&lt;&gt;"",Scoring!$O$26)+IF(Data!$V17&lt;&gt;"",Scoring!$O$27)+IF(Data!$W17&lt;&gt;"",Scoring!$O$28)+IF(Data!$X17&lt;&gt;"",Scoring!$O$29)+IF(Data!$Y17&lt;&gt;"",Scoring!$O$30)+IF(Data!$Z17&lt;&gt;"",Scoring!$O$31)+IF(Data!$AA17&lt;&gt;"",Scoring!$O$32)+IF(Data!$AB17&lt;&gt;"",Scoring!$O$33)+IF(Data!$AC17&lt;&gt;"",Scoring!$O$34)+IF(Data!$AD17&lt;&gt;"",Scoring!$O$35)+IF(Data!$AE17&lt;&gt;"",Scoring!$O$36)+IF(Data!$AF17&lt;&gt;"",Scoring!$O$37)+IF(Data!$AG17&lt;&gt;"",Scoring!$O$38)+IF(Data!$AH17&lt;&gt;"",Scoring!$O$39)+IF(Data!$AI17&lt;&gt;"",Scoring!$O$40)+IF(Data!$AJ17&lt;&gt;"",Scoring!$O$41)+IF(Data!$AK17&lt;&gt;"",Scoring!$O$42)+IF(Data!$AL17&lt;&gt;"",Scoring!$O$43)+IF(Data!$AM17&lt;&gt;"",Scoring!$O$44)+IF(Data!$AN17&lt;&gt;"",Scoring!$O$45)+IF(Data!$AO17&lt;&gt;"",Scoring!$O$46)+IF(Data!$AP17&lt;&gt;"",Scoring!$O$47)+IF(Data!$AQ17&lt;&gt;"",Scoring!$O$48)+IF(Data!$AR17&lt;&gt;"",Scoring!$O$49)+IF(Data!$AS17&lt;&gt;"",Scoring!$O$50)+IF(Data!$AT17&lt;&gt;"",Scoring!$O$51)+IF(Data!$AU17&lt;&gt;"",Scoring!$O$52),"")</f>
        <v/>
      </c>
      <c r="BS17" s="184" t="str">
        <f>IF(BR17&lt;&gt;"",LOOKUP(BR17,Likelihoods!$A$7:$A$107,Likelihoods!M$7:M$107),"")</f>
        <v/>
      </c>
      <c r="BT17" s="181" t="str">
        <f>IF(AND(COUNTBLANK($B17:$O17)=13,COUNTBLANK($P17:$Q17)=1,COUNTBLANK($R17:$U17)=3,COUNTBLANK($V17:$X17)=2,COUNTBLANK($Y17:$AE17)=6,COUNTBLANK($AF17:$AJ17)=4,COUNTBLANK($AK17:AN17)=3,COUNTBLANK($AO17:$AQ17)=2,COUNTBLANK($AR17:$AS17)=1,COUNTBLANK($AT17:$AU17)=1),IF(Data!$B17&lt;&gt;"",Scoring!$P$7)+IF(Data!$C17&lt;&gt;"",Scoring!$P$8)+IF(Data!$D17&lt;&gt;"",Scoring!$P$9)+IF(Data!$E17&lt;&gt;"",Scoring!$P$10)+IF(Data!$F17&lt;&gt;"",Scoring!$P$11)+IF(Data!$G17&lt;&gt;"",Scoring!$P$12)+IF(Data!$H17&lt;&gt;"",Scoring!$P$13)+IF(Data!$I17&lt;&gt;"",Scoring!$P$14)+IF(Data!$J17&lt;&gt;"",Scoring!$P$15)+IF(Data!$K17&lt;&gt;"",Scoring!$P$16)+IF(Data!$L17&lt;&gt;"",Scoring!$P$17)+IF(Data!$M17&lt;&gt;"",Scoring!$P$18)+IF(Data!$N17&lt;&gt;"",Scoring!$P$19)+IF(Data!$O17&lt;&gt;"",Scoring!$P$20)+IF(Data!$P17&lt;&gt;"",Scoring!$P$21)+IF(Data!$Q17&lt;&gt;"",Scoring!$P$22)+IF(Data!$R17&lt;&gt;"",Scoring!$P$23)+IF(Data!$S17&lt;&gt;"",Scoring!$P$24)+IF(Data!$T17&lt;&gt;"",Scoring!$P$25)+IF(Data!$U17&lt;&gt;"",Scoring!$P$26)+IF(Data!$V17&lt;&gt;"",Scoring!$P$27)+IF(Data!$W17&lt;&gt;"",Scoring!$P$28)+IF(Data!$X17&lt;&gt;"",Scoring!$P$29)+IF(Data!$Y17&lt;&gt;"",Scoring!$P$30)+IF(Data!$Z17&lt;&gt;"",Scoring!$P$31)+IF(Data!$AA17&lt;&gt;"",Scoring!$P$32)+IF(Data!$AB17&lt;&gt;"",Scoring!$P$33)+IF(Data!$AC17&lt;&gt;"",Scoring!$P$34)+IF(Data!$AD17&lt;&gt;"",Scoring!$P$35)+IF(Data!$AE17&lt;&gt;"",Scoring!$P$36)+IF(Data!$AF17&lt;&gt;"",Scoring!$P$37)+IF(Data!$AG17&lt;&gt;"",Scoring!$P$38)+IF(Data!$AH17&lt;&gt;"",Scoring!$P$39)+IF(Data!$AI17&lt;&gt;"",Scoring!$P$40)+IF(Data!$AJ17&lt;&gt;"",Scoring!$P$41)+IF(Data!$AK17&lt;&gt;"",Scoring!$P$42)+IF(Data!$AL17&lt;&gt;"",Scoring!$P$43)+IF(Data!$AM17&lt;&gt;"",Scoring!$P$44)+IF(Data!$AN17&lt;&gt;"",Scoring!$P$45)+IF(Data!$AO17&lt;&gt;"",Scoring!$P$46)+IF(Data!$AP17&lt;&gt;"",Scoring!$P$47)+IF(Data!$AQ17&lt;&gt;"",Scoring!$P$48)+IF(Data!$AR17&lt;&gt;"",Scoring!$P$49)+IF(Data!$AS17&lt;&gt;"",Scoring!$P$50)+IF(Data!$AT17&lt;&gt;"",Scoring!$P$51)+IF(Data!$AU17&lt;&gt;"",Scoring!$P$52),"")</f>
        <v/>
      </c>
      <c r="BU17" s="180" t="str">
        <f>IF(BT17&lt;&gt;"",LOOKUP(BT17,Likelihoods!$A$7:$A$107,Likelihoods!N$7:N$107),"")</f>
        <v/>
      </c>
      <c r="BV17" s="181" t="str">
        <f>IF(AND(COUNTBLANK($B17:$O17)=13,COUNTBLANK($P17:$Q17)=1,COUNTBLANK($R17:$U17)=3,COUNTBLANK($V17:$X17)=2,COUNTBLANK($Y17:$AE17)=6,COUNTBLANK($AF17:$AJ17)=4,COUNTBLANK($AK17:AN17)=3,COUNTBLANK($AO17:$AQ17)=2,COUNTBLANK($AR17:$AS17)=1,COUNTBLANK($AT17:$AU17)=1),IF(Data!$B17&lt;&gt;"",Scoring!$Q$7)+IF(Data!$C17&lt;&gt;"",Scoring!$Q$8)+IF(Data!$D17&lt;&gt;"",Scoring!$Q$9)+IF(Data!$E17&lt;&gt;"",Scoring!$Q$10)+IF(Data!$F17&lt;&gt;"",Scoring!$Q$11)+IF(Data!$G17&lt;&gt;"",Scoring!$Q$12)+IF(Data!$H17&lt;&gt;"",Scoring!$Q$13)+IF(Data!$I17&lt;&gt;"",Scoring!$Q$14)+IF(Data!$J17&lt;&gt;"",Scoring!$Q$15)+IF(Data!$K17&lt;&gt;"",Scoring!$Q$16)+IF(Data!$L17&lt;&gt;"",Scoring!$Q$17)+IF(Data!$M17&lt;&gt;"",Scoring!$Q$18)+IF(Data!$N17&lt;&gt;"",Scoring!$Q$19)+IF(Data!$O17&lt;&gt;"",Scoring!$Q$20)+IF(Data!$P17&lt;&gt;"",Scoring!$Q$21)+IF(Data!$Q17&lt;&gt;"",Scoring!$Q$22)+IF(Data!$R17&lt;&gt;"",Scoring!$Q$23)+IF(Data!$S17&lt;&gt;"",Scoring!$Q$24)+IF(Data!$T17&lt;&gt;"",Scoring!$Q$25)+IF(Data!$U17&lt;&gt;"",Scoring!$Q$26)+IF(Data!$V17&lt;&gt;"",Scoring!$Q$27)+IF(Data!$W17&lt;&gt;"",Scoring!$Q$28)+IF(Data!$X17&lt;&gt;"",Scoring!$Q$29)+IF(Data!$Y17&lt;&gt;"",Scoring!$Q$30)+IF(Data!$Z17&lt;&gt;"",Scoring!$Q$31)+IF(Data!$AA17&lt;&gt;"",Scoring!$Q$32)+IF(Data!$AB17&lt;&gt;"",Scoring!$Q$33)+IF(Data!$AC17&lt;&gt;"",Scoring!$Q$34)+IF(Data!$AD17&lt;&gt;"",Scoring!$Q$35)+IF(Data!$AE17&lt;&gt;"",Scoring!$Q$36)+IF(Data!$AF17&lt;&gt;"",Scoring!$Q$37)+IF(Data!$AG17&lt;&gt;"",Scoring!$Q$38)+IF(Data!$AH17&lt;&gt;"",Scoring!$Q$39)+IF(Data!$AI17&lt;&gt;"",Scoring!$Q$40)+IF(Data!$AJ17&lt;&gt;"",Scoring!$Q$41)+IF(Data!$AK17&lt;&gt;"",Scoring!$Q$42)+IF(Data!$AL17&lt;&gt;"",Scoring!$Q$43)+IF(Data!$AM17&lt;&gt;"",Scoring!$Q$44)+IF(Data!$AN17&lt;&gt;"",Scoring!$Q$45)+IF(Data!$AO17&lt;&gt;"",Scoring!$Q$46)+IF(Data!$AP17&lt;&gt;"",Scoring!$Q$47)+IF(Data!$AQ17&lt;&gt;"",Scoring!$Q$48)+IF(Data!$AR17&lt;&gt;"",Scoring!$Q$49)+IF(Data!$AS17&lt;&gt;"",Scoring!$Q$50)+IF(Data!$AT17&lt;&gt;"",Scoring!$Q$51)+IF(Data!$AU17&lt;&gt;"",Scoring!$Q$52),"")</f>
        <v/>
      </c>
      <c r="BW17" s="183" t="str">
        <f>IF(BV17&lt;&gt;"",LOOKUP(BV17,Likelihoods!$A$7:$A$107,Likelihoods!O$7:O$107),"")</f>
        <v/>
      </c>
      <c r="BX17" s="9"/>
      <c r="BY17" s="9"/>
      <c r="BZ17" s="9"/>
      <c r="CA17" s="9"/>
      <c r="CB17" s="9"/>
      <c r="CC17" s="9"/>
      <c r="CD17" s="9"/>
      <c r="CE17" s="9"/>
      <c r="CF17" s="9"/>
      <c r="CG17" s="9"/>
      <c r="CH17" s="9"/>
      <c r="CI17" s="9"/>
      <c r="CJ17" s="9"/>
      <c r="CK17" s="9"/>
    </row>
    <row r="18" spans="1:89" ht="14.25">
      <c r="A18" s="59"/>
      <c r="B18" s="76"/>
      <c r="C18" s="77"/>
      <c r="D18" s="77"/>
      <c r="E18" s="77"/>
      <c r="F18" s="77"/>
      <c r="G18" s="77"/>
      <c r="H18" s="77"/>
      <c r="I18" s="77"/>
      <c r="J18" s="77"/>
      <c r="K18" s="77"/>
      <c r="L18" s="77"/>
      <c r="M18" s="77"/>
      <c r="N18" s="77"/>
      <c r="O18" s="77"/>
      <c r="P18" s="76"/>
      <c r="Q18" s="78"/>
      <c r="R18" s="77"/>
      <c r="S18" s="77"/>
      <c r="T18" s="77"/>
      <c r="U18" s="77"/>
      <c r="V18" s="76"/>
      <c r="W18" s="77"/>
      <c r="X18" s="78"/>
      <c r="Y18" s="77"/>
      <c r="Z18" s="77"/>
      <c r="AA18" s="77"/>
      <c r="AB18" s="77"/>
      <c r="AC18" s="77"/>
      <c r="AD18" s="77"/>
      <c r="AE18" s="77"/>
      <c r="AF18" s="76"/>
      <c r="AG18" s="77"/>
      <c r="AH18" s="77"/>
      <c r="AI18" s="77"/>
      <c r="AJ18" s="78"/>
      <c r="AK18" s="77"/>
      <c r="AL18" s="77"/>
      <c r="AM18" s="77"/>
      <c r="AN18" s="77"/>
      <c r="AO18" s="76"/>
      <c r="AP18" s="77"/>
      <c r="AQ18" s="78"/>
      <c r="AR18" s="76"/>
      <c r="AS18" s="78"/>
      <c r="AT18" s="77"/>
      <c r="AU18" s="77"/>
      <c r="AV18" s="179" t="str">
        <f>IF(AND(COUNTBLANK($B18:$O18)=13,COUNTBLANK($P18:$Q18)=1,COUNTBLANK($R18:$U18)=3,COUNTBLANK($V18:$X18)=2,COUNTBLANK($Y18:$AE18)=6,COUNTBLANK($AF18:$AJ18)=4,COUNTBLANK($AK18:AN18)=3,COUNTBLANK($AO18:$AQ18)=2,COUNTBLANK($AR18:$AS18)=1,COUNTBLANK($AT18:$AU18)=1),IF(Data!$B18&lt;&gt;"",Scoring!$D$7)+IF(Data!$C18&lt;&gt;"",Scoring!$D$8)+IF(Data!$D18&lt;&gt;"",Scoring!$D$9)+IF(Data!$E18&lt;&gt;"",Scoring!$D$10)+IF(Data!$F18&lt;&gt;"",Scoring!$D$11)+IF(Data!$G18&lt;&gt;"",Scoring!$D$12)+IF(Data!$H18&lt;&gt;"",Scoring!$D$13)+IF(Data!$I18&lt;&gt;"",Scoring!$D$14)+IF(Data!$J18&lt;&gt;"",Scoring!$D$15)+IF(Data!$K18&lt;&gt;"",Scoring!$D$16)+IF(Data!$L18&lt;&gt;"",Scoring!$D$17)+IF(Data!$M18&lt;&gt;"",Scoring!$D$18)+IF(Data!$N18&lt;&gt;"",Scoring!$D$19)+IF(Data!$O18&lt;&gt;"",Scoring!$D$20)+IF(Data!$P18&lt;&gt;"",Scoring!$D$21)+IF(Data!$Q18&lt;&gt;"",Scoring!$D$22)+IF(Data!$R18&lt;&gt;"",Scoring!$D$23)+IF(Data!$S18&lt;&gt;"",Scoring!$D$24)+IF(Data!$T18&lt;&gt;"",Scoring!$D$25)+IF(Data!$U18&lt;&gt;"",Scoring!$D$26)+IF(Data!$V18&lt;&gt;"",Scoring!$D$27)+IF(Data!$W18&lt;&gt;"",Scoring!$D$28)+IF(Data!$X18&lt;&gt;"",Scoring!$D$29)+IF(Data!$Y18&lt;&gt;"",Scoring!$D$30)+IF(Data!$Z18&lt;&gt;"",Scoring!$D$31)+IF(Data!$AA18&lt;&gt;"",Scoring!$D$32)+IF(Data!$AB18&lt;&gt;"",Scoring!$D$33)+IF(Data!$AC18&lt;&gt;"",Scoring!$D$34)+IF(Data!$AD18&lt;&gt;"",Scoring!$D$35)+IF(Data!$AE18&lt;&gt;"",Scoring!$D$36)+IF(Data!$AF18&lt;&gt;"",Scoring!$D$37)+IF(Data!$AG18&lt;&gt;"",Scoring!$D$38)+IF(Data!$AH18&lt;&gt;"",Scoring!$D$39)+IF(Data!$AI18&lt;&gt;"",Scoring!$D$40)+IF(Data!$AJ18&lt;&gt;"",Scoring!$D$41)+IF(Data!$AK18&lt;&gt;"",Scoring!$D$42)+IF(Data!$AL18&lt;&gt;"",Scoring!$D$43)+IF(Data!$AM18&lt;&gt;"",Scoring!$D$44)+IF(Data!$AN18&lt;&gt;"",Scoring!$D$45)+IF(Data!$AO18&lt;&gt;"",Scoring!$D$46)+IF(Data!$AP18&lt;&gt;"",Scoring!$D$47)+IF(Data!$AQ18&lt;&gt;"",Scoring!$D$48)+IF(Data!$AR18&lt;&gt;"",Scoring!$D$49)+IF(Data!$AS18&lt;&gt;"",Scoring!$D$50)+IF(Data!$AT18&lt;&gt;"",Scoring!$D$51)+IF(Data!$AU18&lt;&gt;"",Scoring!$D$52),"")</f>
        <v/>
      </c>
      <c r="AW18" s="180" t="str">
        <f>IF(AV18&lt;&gt;"",LOOKUP(AV18,Likelihoods!$A$7:$A$107,Likelihoods!B$7:B$107),"")</f>
        <v/>
      </c>
      <c r="AX18" s="181" t="str">
        <f>IF(AND(COUNTBLANK($B18:$O18)=13,COUNTBLANK($P18:$Q18)=1,COUNTBLANK($R18:$U18)=3,COUNTBLANK($V18:$X18)=2,COUNTBLANK($Y18:$AE18)=6,COUNTBLANK($AF18:$AJ18)=4,COUNTBLANK($AK18:AN18)=3,COUNTBLANK($AO18:$AQ18)=2,COUNTBLANK($AR18:$AS18)=1,COUNTBLANK($AT18:$AU18)=1),IF(Data!$B18&lt;&gt;"",Scoring!$E$7)+IF(Data!$C18&lt;&gt;"",Scoring!$E$8)+IF(Data!$D18&lt;&gt;"",Scoring!$E$9)+IF(Data!$E18&lt;&gt;"",Scoring!$E$10)+IF(Data!$F18&lt;&gt;"",Scoring!$E$11)+IF(Data!$G18&lt;&gt;"",Scoring!$E$12)+IF(Data!$H18&lt;&gt;"",Scoring!$E$13)+IF(Data!$I18&lt;&gt;"",Scoring!$E$14)+IF(Data!$J18&lt;&gt;"",Scoring!$E$15)+IF(Data!$K18&lt;&gt;"",Scoring!$E$16)+IF(Data!$L18&lt;&gt;"",Scoring!$E$17)+IF(Data!$M18&lt;&gt;"",Scoring!$E$18)+IF(Data!$N18&lt;&gt;"",Scoring!$E$19)+IF(Data!$O18&lt;&gt;"",Scoring!$E$20)+IF(Data!$P18&lt;&gt;"",Scoring!$E$21)+IF(Data!$Q18&lt;&gt;"",Scoring!$E$22)+IF(Data!$R18&lt;&gt;"",Scoring!$E$23)+IF(Data!$S18&lt;&gt;"",Scoring!$E$24)+IF(Data!$T18&lt;&gt;"",Scoring!$E$25)+IF(Data!$U18&lt;&gt;"",Scoring!$E$26)+IF(Data!$V18&lt;&gt;"",Scoring!$E$27)+IF(Data!$W18&lt;&gt;"",Scoring!$E$28)+IF(Data!$X18&lt;&gt;"",Scoring!$E$29)+IF(Data!$Y18&lt;&gt;"",Scoring!$E$30)+IF(Data!$Z18&lt;&gt;"",Scoring!$E$31)+IF(Data!$AA18&lt;&gt;"",Scoring!$E$32)+IF(Data!$AB18&lt;&gt;"",Scoring!$E$33)+IF(Data!$AC18&lt;&gt;"",Scoring!$E$34)+IF(Data!$AD18&lt;&gt;"",Scoring!$E$35)+IF(Data!$AE18&lt;&gt;"",Scoring!$E$36)+IF(Data!$AF18&lt;&gt;"",Scoring!$E$37)+IF(Data!$AG18&lt;&gt;"",Scoring!$E$38)+IF(Data!$AH18&lt;&gt;"",Scoring!$E$39)+IF(Data!$AI18&lt;&gt;"",Scoring!$E$40)+IF(Data!$AJ18&lt;&gt;"",Scoring!$E$41)+IF(Data!$AK18&lt;&gt;"",Scoring!$E$42)+IF(Data!$AL18&lt;&gt;"",Scoring!$E$43)+IF(Data!$AM18&lt;&gt;"",Scoring!$E$44)+IF(Data!$AN18&lt;&gt;"",Scoring!$E$45)+IF(Data!$AO18&lt;&gt;"",Scoring!$E$46)+IF(Data!$AP18&lt;&gt;"",Scoring!$E$47)+IF(Data!$AQ18&lt;&gt;"",Scoring!$E$48)+IF(Data!$AR18&lt;&gt;"",Scoring!$E$49)+IF(Data!$AS18&lt;&gt;"",Scoring!$E$50)+IF(Data!$AT18&lt;&gt;"",Scoring!$E$51)+IF(Data!$AU18&lt;&gt;"",Scoring!$E$52),"")</f>
        <v/>
      </c>
      <c r="AY18" s="180" t="str">
        <f>IF(AX18&lt;&gt;"",LOOKUP(AX18,Likelihoods!$A$7:$A$107,Likelihoods!C$7:C$107),"")</f>
        <v/>
      </c>
      <c r="AZ18" s="182" t="str">
        <f>IF(AND(COUNTBLANK($B18:$O18)=13,COUNTBLANK($P18:$Q18)=1,COUNTBLANK($R18:$U18)=3,COUNTBLANK($V18:$X18)=2,COUNTBLANK($Y18:$AE18)=6,COUNTBLANK($AF18:$AJ18)=4,COUNTBLANK($AK18:AN18)=3,COUNTBLANK($AO18:$AQ18)=2,COUNTBLANK($AR18:$AS18)=1,COUNTBLANK($AT18:$AU18)=1),IF(Data!$B18&lt;&gt;"",Scoring!$F$7)+IF(Data!$C18&lt;&gt;"",Scoring!$F$8)+IF(Data!$D18&lt;&gt;"",Scoring!$F$9)+IF(Data!$E18&lt;&gt;"",Scoring!$F$10)+IF(Data!$F18&lt;&gt;"",Scoring!$F$11)+IF(Data!$G18&lt;&gt;"",Scoring!$F$12)+IF(Data!$H18&lt;&gt;"",Scoring!$F$13)+IF(Data!$I18&lt;&gt;"",Scoring!$F$14)+IF(Data!$J18&lt;&gt;"",Scoring!$F$15)+IF(Data!$K18&lt;&gt;"",Scoring!$F$16)+IF(Data!$L18&lt;&gt;"",Scoring!$F$17)+IF(Data!$M18&lt;&gt;"",Scoring!$F$18)+IF(Data!$N18&lt;&gt;"",Scoring!$F$19)+IF(Data!$O18&lt;&gt;"",Scoring!$F$20)+IF(Data!$P18&lt;&gt;"",Scoring!$F$21)+IF(Data!$Q18&lt;&gt;"",Scoring!$F$22)+IF(Data!$R18&lt;&gt;"",Scoring!$F$23)+IF(Data!$S18&lt;&gt;"",Scoring!$F$24)+IF(Data!$T18&lt;&gt;"",Scoring!$F$25)+IF(Data!$U18&lt;&gt;"",Scoring!$F$26)+IF(Data!$V18&lt;&gt;"",Scoring!$F$27)+IF(Data!$W18&lt;&gt;"",Scoring!$F$28)+IF(Data!$X18&lt;&gt;"",Scoring!$F$29)+IF(Data!$Y18&lt;&gt;"",Scoring!$F$30)+IF(Data!$Z18&lt;&gt;"",Scoring!$F$31)+IF(Data!$AA18&lt;&gt;"",Scoring!$F$32)+IF(Data!$AB18&lt;&gt;"",Scoring!$F$33)+IF(Data!$AC18&lt;&gt;"",Scoring!$F$34)+IF(Data!$AD18&lt;&gt;"",Scoring!$F$35)+IF(Data!$AE18&lt;&gt;"",Scoring!$F$36)+IF(Data!$AF18&lt;&gt;"",Scoring!$F$37)+IF(Data!$AG18&lt;&gt;"",Scoring!$F$38)+IF(Data!$AH18&lt;&gt;"",Scoring!$F$39)+IF(Data!$AI18&lt;&gt;"",Scoring!$F$40)+IF(Data!$AJ18&lt;&gt;"",Scoring!$F$41)+IF(Data!$AK18&lt;&gt;"",Scoring!$F$42)+IF(Data!$AL18&lt;&gt;"",Scoring!$F$43)+IF(Data!$AM18&lt;&gt;"",Scoring!$F$44)+IF(Data!$AN18&lt;&gt;"",Scoring!$F$45)+IF(Data!$AO18&lt;&gt;"",Scoring!$F$46)+IF(Data!$AP18&lt;&gt;"",Scoring!$F$47)+IF(Data!$AQ18&lt;&gt;"",Scoring!$F$48)+IF(Data!$AR18&lt;&gt;"",Scoring!$F$49)+IF(Data!$AS18&lt;&gt;"",Scoring!$F$50)+IF(Data!$AT18&lt;&gt;"",Scoring!$F$51)+IF(Data!$AU18&lt;&gt;"",Scoring!$F$52),"")</f>
        <v/>
      </c>
      <c r="BA18" s="183" t="str">
        <f>IF(AZ18&lt;&gt;"",LOOKUP(AZ18,Likelihoods!$A$7:$A$107,Likelihoods!D$7:D$107),"")</f>
        <v/>
      </c>
      <c r="BB18" s="181" t="str">
        <f>IF(AND(COUNTBLANK($B18:$O18)=13,COUNTBLANK($P18:$Q18)=1,COUNTBLANK($R18:$U18)=3,COUNTBLANK($V18:$X18)=2,COUNTBLANK($Y18:$AE18)=6,COUNTBLANK($AF18:$AJ18)=4,COUNTBLANK($AK18:AN18)=3,COUNTBLANK($AO18:$AQ18)=2,COUNTBLANK($AR18:$AS18)=1,COUNTBLANK($AT18:$AU18)=1),IF(Data!$B18&lt;&gt;"",Scoring!$G$7)+IF(Data!$C18&lt;&gt;"",Scoring!$G$8)+IF(Data!$D18&lt;&gt;"",Scoring!$G$9)+IF(Data!$E18&lt;&gt;"",Scoring!$G$10)+IF(Data!$F18&lt;&gt;"",Scoring!$G$11)+IF(Data!$G18&lt;&gt;"",Scoring!$G$12)+IF(Data!$H18&lt;&gt;"",Scoring!$G$13)+IF(Data!$I18&lt;&gt;"",Scoring!$G$14)+IF(Data!$J18&lt;&gt;"",Scoring!$G$15)+IF(Data!$K18&lt;&gt;"",Scoring!$G$16)+IF(Data!$L18&lt;&gt;"",Scoring!$G$17)+IF(Data!$M18&lt;&gt;"",Scoring!$G$18)+IF(Data!$N18&lt;&gt;"",Scoring!$G$19)+IF(Data!$O18&lt;&gt;"",Scoring!$G$20)+IF(Data!$P18&lt;&gt;"",Scoring!$G$21)+IF(Data!$Q18&lt;&gt;"",Scoring!$G$22)+IF(Data!$R18&lt;&gt;"",Scoring!$G$23)+IF(Data!$S18&lt;&gt;"",Scoring!$G$24)+IF(Data!$T18&lt;&gt;"",Scoring!$G$25)+IF(Data!$U18&lt;&gt;"",Scoring!$G$26)+IF(Data!$V18&lt;&gt;"",Scoring!$G$27)+IF(Data!$W18&lt;&gt;"",Scoring!$G$28)+IF(Data!$X18&lt;&gt;"",Scoring!$G$29)+IF(Data!$Y18&lt;&gt;"",Scoring!$G$30)+IF(Data!$Z18&lt;&gt;"",Scoring!$G$31)+IF(Data!$AA18&lt;&gt;"",Scoring!$G$32)+IF(Data!$AB18&lt;&gt;"",Scoring!$G$33)+IF(Data!$AC18&lt;&gt;"",Scoring!$G$34)+IF(Data!$AD18&lt;&gt;"",Scoring!$G$35)+IF(Data!$AE18&lt;&gt;"",Scoring!$G$36)+IF(Data!$AF18&lt;&gt;"",Scoring!$G$37)+IF(Data!$AG18&lt;&gt;"",Scoring!$G$38)+IF(Data!$AH18&lt;&gt;"",Scoring!$G$39)+IF(Data!$AI18&lt;&gt;"",Scoring!$G$40)+IF(Data!$AJ18&lt;&gt;"",Scoring!$G$41)+IF(Data!$AK18&lt;&gt;"",Scoring!$G$42)+IF(Data!$AL18&lt;&gt;"",Scoring!$G$43)+IF(Data!$AM18&lt;&gt;"",Scoring!$G$44)+IF(Data!$AN18&lt;&gt;"",Scoring!$G$45)+IF(Data!$AO18&lt;&gt;"",Scoring!$G$46)+IF(Data!$AP18&lt;&gt;"",Scoring!$G$47)+IF(Data!$AQ18&lt;&gt;"",Scoring!$G$48)+IF(Data!$AR18&lt;&gt;"",Scoring!$G$49)+IF(Data!$AS18&lt;&gt;"",Scoring!$G$50)+IF(Data!$AT18&lt;&gt;"",Scoring!$G$51)+IF(Data!$AU18&lt;&gt;"",Scoring!$G$52),"")</f>
        <v/>
      </c>
      <c r="BC18" s="184" t="str">
        <f>IF(BB18&lt;&gt;"",LOOKUP(BB18,Likelihoods!$A$7:$A$107,Likelihoods!E$7:E$107),"")</f>
        <v/>
      </c>
      <c r="BD18" s="185" t="str">
        <f>IF(AND(COUNTBLANK($B18:$O18)=13,COUNTBLANK($P18:$Q18)=1,COUNTBLANK($R18:$U18)=3,COUNTBLANK($V18:$X18)=2,COUNTBLANK($Y18:$AE18)=6,COUNTBLANK($AF18:$AJ18)=4,COUNTBLANK($AK18:AN18)=3,COUNTBLANK($AO18:$AQ18)=2,COUNTBLANK($AR18:$AS18)=1,COUNTBLANK($AT18:$AU18)=1),IF(Data!$B18&lt;&gt;"",Scoring!$H$7)+IF(Data!$C18&lt;&gt;"",Scoring!$H$8)+IF(Data!$D18&lt;&gt;"",Scoring!$H$9)+IF(Data!$E18&lt;&gt;"",Scoring!$H$10)+IF(Data!$F18&lt;&gt;"",Scoring!$H$11)+IF(Data!$G18&lt;&gt;"",Scoring!$H$12)+IF(Data!$H18&lt;&gt;"",Scoring!$H$13)+IF(Data!$I18&lt;&gt;"",Scoring!$H$14)+IF(Data!$J18&lt;&gt;"",Scoring!$H$15)+IF(Data!$K18&lt;&gt;"",Scoring!$H$16)+IF(Data!$L18&lt;&gt;"",Scoring!$H$17)+IF(Data!$M18&lt;&gt;"",Scoring!$H$18)+IF(Data!$N18&lt;&gt;"",Scoring!$H$19)+IF(Data!$O18&lt;&gt;"",Scoring!$H$20)+IF(Data!$P18&lt;&gt;"",Scoring!$H$21)+IF(Data!$Q18&lt;&gt;"",Scoring!$H$22)+IF(Data!$R18&lt;&gt;"",Scoring!$H$23)+IF(Data!$S18&lt;&gt;"",Scoring!$H$24)+IF(Data!$T18&lt;&gt;"",Scoring!$H$25)+IF(Data!$U18&lt;&gt;"",Scoring!$H$26)+IF(Data!$V18&lt;&gt;"",Scoring!$H$27)+IF(Data!$W18&lt;&gt;"",Scoring!$H$28)+IF(Data!$X18&lt;&gt;"",Scoring!$H$29)+IF(Data!$Y18&lt;&gt;"",Scoring!$H$30)+IF(Data!$Z18&lt;&gt;"",Scoring!$H$31)+IF(Data!$AA18&lt;&gt;"",Scoring!$H$32)+IF(Data!$AB18&lt;&gt;"",Scoring!$H$33)+IF(Data!$AC18&lt;&gt;"",Scoring!$H$34)+IF(Data!$AD18&lt;&gt;"",Scoring!$H$35)+IF(Data!$AE18&lt;&gt;"",Scoring!$H$36)+IF(Data!$AF18&lt;&gt;"",Scoring!$H$37)+IF(Data!$AG18&lt;&gt;"",Scoring!$H$38)+IF(Data!$AH18&lt;&gt;"",Scoring!$H$39)+IF(Data!$AI18&lt;&gt;"",Scoring!$H$40)+IF(Data!$AJ18&lt;&gt;"",Scoring!$H$41)+IF(Data!$AK18&lt;&gt;"",Scoring!$H$42)+IF(Data!$AL18&lt;&gt;"",Scoring!$H$43)+IF(Data!$AM18&lt;&gt;"",Scoring!$H$44)+IF(Data!$AN18&lt;&gt;"",Scoring!$H$45)+IF(Data!$AO18&lt;&gt;"",Scoring!$H$46)+IF(Data!$AP18&lt;&gt;"",Scoring!$H$47)+IF(Data!$AQ18&lt;&gt;"",Scoring!$H$48)+IF(Data!$AR18&lt;&gt;"",Scoring!$H$49)+IF(Data!$AS18&lt;&gt;"",Scoring!$H$50)+IF(Data!$AT18&lt;&gt;"",Scoring!$H$51)+IF(Data!$AU18&lt;&gt;"",Scoring!$H$52),"")</f>
        <v/>
      </c>
      <c r="BE18" s="186" t="str">
        <f>IF(BD18&lt;&gt;"",LOOKUP(BD18,Likelihoods!$A$7:$A$107,Likelihoods!F$7:F$107),"")</f>
        <v/>
      </c>
      <c r="BF18" s="181" t="str">
        <f>IF(AND(COUNTBLANK($B18:$O18)=13,COUNTBLANK($P18:$Q18)=1,COUNTBLANK($R18:$U18)=3,COUNTBLANK($V18:$X18)=2,COUNTBLANK($Y18:$AE18)=6,COUNTBLANK($AF18:$AJ18)=4,COUNTBLANK($AK18:AN18)=3,COUNTBLANK($AO18:$AQ18)=2,COUNTBLANK($AR18:$AS18)=1,COUNTBLANK($AT18:$AU18)=1),IF(Data!$B18&lt;&gt;"",Scoring!$I$7)+IF(Data!$C18&lt;&gt;"",Scoring!$I$8)+IF(Data!$D18&lt;&gt;"",Scoring!$I$9)+IF(Data!$E18&lt;&gt;"",Scoring!$I$10)+IF(Data!$F18&lt;&gt;"",Scoring!$I$11)+IF(Data!$G18&lt;&gt;"",Scoring!$I$12)+IF(Data!$H18&lt;&gt;"",Scoring!$I$13)+IF(Data!$I18&lt;&gt;"",Scoring!$I$14)+IF(Data!$J18&lt;&gt;"",Scoring!$I$15)+IF(Data!$K18&lt;&gt;"",Scoring!$I$16)+IF(Data!$L18&lt;&gt;"",Scoring!$I$17)+IF(Data!$M18&lt;&gt;"",Scoring!$I$18)+IF(Data!$N18&lt;&gt;"",Scoring!$I$19)+IF(Data!$O18&lt;&gt;"",Scoring!$I$20)+IF(Data!$P18&lt;&gt;"",Scoring!$I$21)+IF(Data!$Q18&lt;&gt;"",Scoring!$I$22)+IF(Data!$R18&lt;&gt;"",Scoring!$I$23)+IF(Data!$S18&lt;&gt;"",Scoring!$I$24)+IF(Data!$T18&lt;&gt;"",Scoring!$I$25)+IF(Data!$U18&lt;&gt;"",Scoring!$I$26)+IF(Data!$V18&lt;&gt;"",Scoring!$I$27)+IF(Data!$W18&lt;&gt;"",Scoring!$I$28)+IF(Data!$X18&lt;&gt;"",Scoring!$I$29)+IF(Data!$Y18&lt;&gt;"",Scoring!$I$30)+IF(Data!$Z18&lt;&gt;"",Scoring!$I$31)+IF(Data!$AA18&lt;&gt;"",Scoring!$I$32)+IF(Data!$AB18&lt;&gt;"",Scoring!$I$33)+IF(Data!$AC18&lt;&gt;"",Scoring!$I$34)+IF(Data!$AD18&lt;&gt;"",Scoring!$I$35)+IF(Data!$AE18&lt;&gt;"",Scoring!$I$36)+IF(Data!$AF18&lt;&gt;"",Scoring!$I$37)+IF(Data!$AG18&lt;&gt;"",Scoring!$I$38)+IF(Data!$AH18&lt;&gt;"",Scoring!$I$39)+IF(Data!$AI18&lt;&gt;"",Scoring!$I$40)+IF(Data!$AJ18&lt;&gt;"",Scoring!$I$41)+IF(Data!$AK18&lt;&gt;"",Scoring!$I$42)+IF(Data!$AL18&lt;&gt;"",Scoring!$I$43)+IF(Data!$AM18&lt;&gt;"",Scoring!$I$44)+IF(Data!$AN18&lt;&gt;"",Scoring!$I$45)+IF(Data!$AO18&lt;&gt;"",Scoring!$I$46)+IF(Data!$AP18&lt;&gt;"",Scoring!$I$47)+IF(Data!$AQ18&lt;&gt;"",Scoring!$I$48)+IF(Data!$AR18&lt;&gt;"",Scoring!$I$49)+IF(Data!$AS18&lt;&gt;"",Scoring!$I$50)+IF(Data!$AT18&lt;&gt;"",Scoring!$I$51)+IF(Data!$AU18&lt;&gt;"",Scoring!$I$52),"")</f>
        <v/>
      </c>
      <c r="BG18" s="180" t="str">
        <f>IF(BF18&lt;&gt;"",LOOKUP(BF18,Likelihoods!$A$7:$A$107,Likelihoods!G$7:G$107),"")</f>
        <v/>
      </c>
      <c r="BH18" s="187" t="str">
        <f>IF(AND(COUNTBLANK($B18:$O18)=13,COUNTBLANK($P18:$Q18)=1,COUNTBLANK($R18:$U18)=3,COUNTBLANK($V18:$X18)=2,COUNTBLANK($Y18:$AE18)=6,COUNTBLANK($AF18:$AJ18)=4,COUNTBLANK($AK18:AN18)=3,COUNTBLANK($AO18:$AQ18)=2,COUNTBLANK($AR18:$AS18)=1,COUNTBLANK($AT18:$AU18)=1),IF(Data!$B18&lt;&gt;"",Scoring!$J$7)+IF(Data!$C18&lt;&gt;"",Scoring!$J$8)+IF(Data!$D18&lt;&gt;"",Scoring!$J$9)+IF(Data!$E18&lt;&gt;"",Scoring!$J$10)+IF(Data!$F18&lt;&gt;"",Scoring!$J$11)+IF(Data!$G18&lt;&gt;"",Scoring!$J$12)+IF(Data!$H18&lt;&gt;"",Scoring!$J$13)+IF(Data!$I18&lt;&gt;"",Scoring!$J$14)+IF(Data!$J18&lt;&gt;"",Scoring!$J$15)+IF(Data!$K18&lt;&gt;"",Scoring!$J$16)+IF(Data!$L18&lt;&gt;"",Scoring!$J$17)+IF(Data!$M18&lt;&gt;"",Scoring!$J$18)+IF(Data!$N18&lt;&gt;"",Scoring!$J$19)+IF(Data!$O18&lt;&gt;"",Scoring!$J$20)+IF(Data!$P18&lt;&gt;"",Scoring!$J$21)+IF(Data!$Q18&lt;&gt;"",Scoring!$J$22)+IF(Data!$R18&lt;&gt;"",Scoring!$J$23)+IF(Data!$S18&lt;&gt;"",Scoring!$J$24)+IF(Data!$T18&lt;&gt;"",Scoring!$J$25)+IF(Data!$U18&lt;&gt;"",Scoring!$J$26)+IF(Data!$V18&lt;&gt;"",Scoring!$J$27)+IF(Data!$W18&lt;&gt;"",Scoring!$J$28)+IF(Data!$X18&lt;&gt;"",Scoring!$J$29)+IF(Data!$Y18&lt;&gt;"",Scoring!$J$30)+IF(Data!$Z18&lt;&gt;"",Scoring!$J$31)+IF(Data!$AA18&lt;&gt;"",Scoring!$J$32)+IF(Data!$AB18&lt;&gt;"",Scoring!$J$33)+IF(Data!$AC18&lt;&gt;"",Scoring!$J$34)+IF(Data!$AD18&lt;&gt;"",Scoring!$J$35)+IF(Data!$AE18&lt;&gt;"",Scoring!$J$36)+IF(Data!$AF18&lt;&gt;"",Scoring!$J$37)+IF(Data!$AG18&lt;&gt;"",Scoring!$J$38)+IF(Data!$AH18&lt;&gt;"",Scoring!$J$39)+IF(Data!$AI18&lt;&gt;"",Scoring!$J$40)+IF(Data!$AJ18&lt;&gt;"",Scoring!$J$41)+IF(Data!$AK18&lt;&gt;"",Scoring!$J$42)+IF(Data!$AL18&lt;&gt;"",Scoring!$J$43)+IF(Data!$AM18&lt;&gt;"",Scoring!$J$44)+IF(Data!$AN18&lt;&gt;"",Scoring!$J$45)+IF(Data!$AO18&lt;&gt;"",Scoring!$J$46)+IF(Data!$AP18&lt;&gt;"",Scoring!$J$47)+IF(Data!$AQ18&lt;&gt;"",Scoring!$J$48)+IF(Data!$AR18&lt;&gt;"",Scoring!$J$49)+IF(Data!$AS18&lt;&gt;"",Scoring!$J$50)+IF(Data!$AT18&lt;&gt;"",Scoring!$J$51)+IF(Data!$AU18&lt;&gt;"",Scoring!$J$52),"")</f>
        <v/>
      </c>
      <c r="BI18" s="183" t="str">
        <f>IF(BH18&lt;&gt;"",LOOKUP(BH18,Likelihoods!$A$7:$A$107,Likelihoods!H$7:H$107),"")</f>
        <v/>
      </c>
      <c r="BJ18" s="188" t="str">
        <f>IF(AND(COUNTBLANK($B18:$O18)=13,COUNTBLANK($P18:$Q18)=1,COUNTBLANK($R18:$U18)=3,COUNTBLANK($V18:$X18)=2,COUNTBLANK($Y18:$AE18)=6,COUNTBLANK($AF18:$AJ18)=4,COUNTBLANK($AK18:AN18)=3,COUNTBLANK($AO18:$AQ18)=2,COUNTBLANK($AR18:$AS18)=1,COUNTBLANK($AT18:$AU18)=1),IF(Data!$B18&lt;&gt;"",Scoring!$K$7)+IF(Data!$C18&lt;&gt;"",Scoring!$K$8)+IF(Data!$D18&lt;&gt;"",Scoring!$K$9)+IF(Data!$E18&lt;&gt;"",Scoring!$K$10)+IF(Data!$F18&lt;&gt;"",Scoring!$K$11)+IF(Data!$G18&lt;&gt;"",Scoring!$K$12)+IF(Data!$H18&lt;&gt;"",Scoring!$K$13)+IF(Data!$I18&lt;&gt;"",Scoring!$K$14)+IF(Data!$J18&lt;&gt;"",Scoring!$K$15)+IF(Data!$K18&lt;&gt;"",Scoring!$K$16)+IF(Data!$L18&lt;&gt;"",Scoring!$K$17)+IF(Data!$M18&lt;&gt;"",Scoring!$K$18)+IF(Data!$N18&lt;&gt;"",Scoring!$K$19)+IF(Data!$O18&lt;&gt;"",Scoring!$K$20)+IF(Data!$P18&lt;&gt;"",Scoring!$K$21)+IF(Data!$Q18&lt;&gt;"",Scoring!$K$22)+IF(Data!$R18&lt;&gt;"",Scoring!$K$23)+IF(Data!$S18&lt;&gt;"",Scoring!$K$24)+IF(Data!$T18&lt;&gt;"",Scoring!$K$25)+IF(Data!$U18&lt;&gt;"",Scoring!$K$26)+IF(Data!$V18&lt;&gt;"",Scoring!$K$27)+IF(Data!$W18&lt;&gt;"",Scoring!$K$28)+IF(Data!$X18&lt;&gt;"",Scoring!$K$29)+IF(Data!$Y18&lt;&gt;"",Scoring!$K$30)+IF(Data!$Z18&lt;&gt;"",Scoring!$K$31)+IF(Data!$AA18&lt;&gt;"",Scoring!$K$32)+IF(Data!$AB18&lt;&gt;"",Scoring!$K$33)+IF(Data!$AC18&lt;&gt;"",Scoring!$K$34)+IF(Data!$AD18&lt;&gt;"",Scoring!$K$35)+IF(Data!$AE18&lt;&gt;"",Scoring!$K$36)+IF(Data!$AF18&lt;&gt;"",Scoring!$K$37)+IF(Data!$AG18&lt;&gt;"",Scoring!$K$38)+IF(Data!$AH18&lt;&gt;"",Scoring!$K$39)+IF(Data!$AI18&lt;&gt;"",Scoring!$K$40)+IF(Data!$AJ18&lt;&gt;"",Scoring!$K$41)+IF(Data!$AK18&lt;&gt;"",Scoring!$K$42)+IF(Data!$AL18&lt;&gt;"",Scoring!$K$43)+IF(Data!$AM18&lt;&gt;"",Scoring!$K$44)+IF(Data!$AN18&lt;&gt;"",Scoring!$K$45)+IF(Data!$AO18&lt;&gt;"",Scoring!$K$46)+IF(Data!$AP18&lt;&gt;"",Scoring!$K$47)+IF(Data!$AQ18&lt;&gt;"",Scoring!$K$48)+IF(Data!$AR18&lt;&gt;"",Scoring!$K$49)+IF(Data!$AS18&lt;&gt;"",Scoring!$K$50)+IF(Data!$AT18&lt;&gt;"",Scoring!$K$51)+IF(Data!$AU18&lt;&gt;"",Scoring!$K$52),"")</f>
        <v/>
      </c>
      <c r="BK18" s="184" t="str">
        <f>IF(BJ18&lt;&gt;"",LOOKUP(BJ18,Likelihoods!$A$7:$A$107,Likelihoods!I$7:I$107),"")</f>
        <v/>
      </c>
      <c r="BL18" s="187" t="str">
        <f>IF(AND(COUNTBLANK($B18:$O18)=13,COUNTBLANK($P18:$Q18)=1,COUNTBLANK($R18:$U18)=3,COUNTBLANK($V18:$X18)=2,COUNTBLANK($Y18:$AE18)=6,COUNTBLANK($AF18:$AJ18)=4,COUNTBLANK($AK18:AN18)=3,COUNTBLANK($AO18:$AQ18)=2,COUNTBLANK($AR18:$AS18)=1,COUNTBLANK($AT18:$AU18)=1),IF(Data!$B18&lt;&gt;"",Scoring!$L$7)+IF(Data!$C18&lt;&gt;"",Scoring!$L$8)+IF(Data!$D18&lt;&gt;"",Scoring!$L$9)+IF(Data!$E18&lt;&gt;"",Scoring!$L$10)+IF(Data!$F18&lt;&gt;"",Scoring!$L$11)+IF(Data!$G18&lt;&gt;"",Scoring!$L$12)+IF(Data!$H18&lt;&gt;"",Scoring!$L$13)+IF(Data!$I18&lt;&gt;"",Scoring!$L$14)+IF(Data!$J18&lt;&gt;"",Scoring!$L$15)+IF(Data!$K18&lt;&gt;"",Scoring!$L$16)+IF(Data!$L18&lt;&gt;"",Scoring!$L$17)+IF(Data!$M18&lt;&gt;"",Scoring!$L$18)+IF(Data!$N18&lt;&gt;"",Scoring!$L$19)+IF(Data!$O18&lt;&gt;"",Scoring!$L$20)+IF(Data!$P18&lt;&gt;"",Scoring!$L$21)+IF(Data!$Q18&lt;&gt;"",Scoring!$L$22)+IF(Data!$R18&lt;&gt;"",Scoring!$L$23)+IF(Data!$S18&lt;&gt;"",Scoring!$L$24)+IF(Data!$T18&lt;&gt;"",Scoring!$L$25)+IF(Data!$U18&lt;&gt;"",Scoring!$L$26)+IF(Data!$V18&lt;&gt;"",Scoring!$L$27)+IF(Data!$W18&lt;&gt;"",Scoring!$L$28)+IF(Data!$X18&lt;&gt;"",Scoring!$L$29)+IF(Data!$Y18&lt;&gt;"",Scoring!$L$30)+IF(Data!$Z18&lt;&gt;"",Scoring!$L$31)+IF(Data!$AA18&lt;&gt;"",Scoring!$L$32)+IF(Data!$AB18&lt;&gt;"",Scoring!$L$33)+IF(Data!$AC18&lt;&gt;"",Scoring!$L$34)+IF(Data!$AD18&lt;&gt;"",Scoring!$L$35)+IF(Data!$AE18&lt;&gt;"",Scoring!$L$36)+IF(Data!$AF18&lt;&gt;"",Scoring!$L$37)+IF(Data!$AG18&lt;&gt;"",Scoring!$L$38)+IF(Data!$AH18&lt;&gt;"",Scoring!$L$39)+IF(Data!$AI18&lt;&gt;"",Scoring!$L$40)+IF(Data!$AJ18&lt;&gt;"",Scoring!$L$41)+IF(Data!$AK18&lt;&gt;"",Scoring!$L$42)+IF(Data!$AL18&lt;&gt;"",Scoring!$L$43)+IF(Data!$AM18&lt;&gt;"",Scoring!$L$44)+IF(Data!$AN18&lt;&gt;"",Scoring!$L$45)+IF(Data!$AO18&lt;&gt;"",Scoring!$L$46)+IF(Data!$AP18&lt;&gt;"",Scoring!$L$47)+IF(Data!$AQ18&lt;&gt;"",Scoring!$L$48)+IF(Data!$AR18&lt;&gt;"",Scoring!$L$49)+IF(Data!$AS18&lt;&gt;"",Scoring!$L$50)+IF(Data!$AT18&lt;&gt;"",Scoring!$L$51)+IF(Data!$AU18&lt;&gt;"",Scoring!$L$52),"")</f>
        <v/>
      </c>
      <c r="BM18" s="180" t="str">
        <f>IF(BL18&lt;&gt;"",LOOKUP(BL18,Likelihoods!$A$7:$A$107,Likelihoods!J$7:J$107),"")</f>
        <v/>
      </c>
      <c r="BN18" s="181" t="str">
        <f>IF(AND(COUNTBLANK($B18:$O18)=13,COUNTBLANK($P18:$Q18)=1,COUNTBLANK($R18:$U18)=3,COUNTBLANK($V18:$X18)=2,COUNTBLANK($Y18:$AE18)=6,COUNTBLANK($AF18:$AJ18)=4,COUNTBLANK($AK18:AN18)=3,COUNTBLANK($AO18:$AQ18)=2,COUNTBLANK($AR18:$AS18)=1,COUNTBLANK($AT18:$AU18)=1),IF(Data!$B18&lt;&gt;"",Scoring!$M$7)+IF(Data!$C18&lt;&gt;"",Scoring!$M$8)+IF(Data!$D18&lt;&gt;"",Scoring!$M$9)+IF(Data!$E18&lt;&gt;"",Scoring!$M$10)+IF(Data!$F18&lt;&gt;"",Scoring!$M$11)+IF(Data!$G18&lt;&gt;"",Scoring!$M$12)+IF(Data!$H18&lt;&gt;"",Scoring!$M$13)+IF(Data!$I18&lt;&gt;"",Scoring!$M$14)+IF(Data!$J18&lt;&gt;"",Scoring!$M$15)+IF(Data!$K18&lt;&gt;"",Scoring!$M$16)+IF(Data!$L18&lt;&gt;"",Scoring!$M$17)+IF(Data!$M18&lt;&gt;"",Scoring!$M$18)+IF(Data!$N18&lt;&gt;"",Scoring!$M$19)+IF(Data!$O18&lt;&gt;"",Scoring!$M$20)+IF(Data!$P18&lt;&gt;"",Scoring!$M$21)+IF(Data!$Q18&lt;&gt;"",Scoring!$M$22)+IF(Data!$R18&lt;&gt;"",Scoring!$M$23)+IF(Data!$S18&lt;&gt;"",Scoring!$M$24)+IF(Data!$T18&lt;&gt;"",Scoring!$M$25)+IF(Data!$U18&lt;&gt;"",Scoring!$M$26)+IF(Data!$V18&lt;&gt;"",Scoring!$M$27)+IF(Data!$W18&lt;&gt;"",Scoring!$M$28)+IF(Data!$X18&lt;&gt;"",Scoring!$M$29)+IF(Data!$Y18&lt;&gt;"",Scoring!$M$30)+IF(Data!$Z18&lt;&gt;"",Scoring!$M$31)+IF(Data!$AA18&lt;&gt;"",Scoring!$M$32)+IF(Data!$AB18&lt;&gt;"",Scoring!$M$33)+IF(Data!$AC18&lt;&gt;"",Scoring!$M$34)+IF(Data!$AD18&lt;&gt;"",Scoring!$M$35)+IF(Data!$AE18&lt;&gt;"",Scoring!$M$36)+IF(Data!$AF18&lt;&gt;"",Scoring!$M$37)+IF(Data!$AG18&lt;&gt;"",Scoring!$M$38)+IF(Data!$AH18&lt;&gt;"",Scoring!$M$39)+IF(Data!$AI18&lt;&gt;"",Scoring!$M$40)+IF(Data!$AJ18&lt;&gt;"",Scoring!$M$41)+IF(Data!$AK18&lt;&gt;"",Scoring!$M$42)+IF(Data!$AL18&lt;&gt;"",Scoring!$M$43)+IF(Data!$AM18&lt;&gt;"",Scoring!$M$44)+IF(Data!$AN18&lt;&gt;"",Scoring!$M$45)+IF(Data!$AO18&lt;&gt;"",Scoring!$M$46)+IF(Data!$AP18&lt;&gt;"",Scoring!$M$47)+IF(Data!$AQ18&lt;&gt;"",Scoring!$M$48)+IF(Data!$AR18&lt;&gt;"",Scoring!$M$49)+IF(Data!$AS18&lt;&gt;"",Scoring!$M$50)+IF(Data!$AT18&lt;&gt;"",Scoring!$M$51)+IF(Data!$AU18&lt;&gt;"",Scoring!$M$52),"")</f>
        <v/>
      </c>
      <c r="BO18" s="184" t="str">
        <f>IF(BN18&lt;&gt;"",LOOKUP(BN18,Likelihoods!$A$7:$A$107,Likelihoods!K$7:K$107),"")</f>
        <v/>
      </c>
      <c r="BP18" s="179" t="str">
        <f>IF(AND(COUNTBLANK($B18:$O18)=13,COUNTBLANK($P18:$Q18)=1,COUNTBLANK($R18:$U18)=3,COUNTBLANK($V18:$X18)=2,COUNTBLANK($Y18:$AE18)=6,COUNTBLANK($AF18:$AJ18)=4,COUNTBLANK($AK18:AN18)=3,COUNTBLANK($AO18:$AQ18)=2,COUNTBLANK($AR18:$AS18)=1,COUNTBLANK($AT18:$AU18)=1),IF(Data!$B18&lt;&gt;"",Scoring!$N$7)+IF(Data!$C18&lt;&gt;"",Scoring!$N$8)+IF(Data!$D18&lt;&gt;"",Scoring!$N$9)+IF(Data!$E18&lt;&gt;"",Scoring!$N$10)+IF(Data!$F18&lt;&gt;"",Scoring!$N$11)+IF(Data!$G18&lt;&gt;"",Scoring!$N$12)+IF(Data!$H18&lt;&gt;"",Scoring!$N$13)+IF(Data!$I18&lt;&gt;"",Scoring!$N$14)+IF(Data!$J18&lt;&gt;"",Scoring!$N$15)+IF(Data!$K18&lt;&gt;"",Scoring!$N$16)+IF(Data!$L18&lt;&gt;"",Scoring!$N$17)+IF(Data!$M18&lt;&gt;"",Scoring!$N$18)+IF(Data!$N18&lt;&gt;"",Scoring!$N$19)+IF(Data!$O18&lt;&gt;"",Scoring!$N$20)+IF(Data!$P18&lt;&gt;"",Scoring!$N$21)+IF(Data!$Q18&lt;&gt;"",Scoring!$N$22)+IF(Data!$R18&lt;&gt;"",Scoring!$N$23)+IF(Data!$S18&lt;&gt;"",Scoring!$N$24)+IF(Data!$T18&lt;&gt;"",Scoring!$N$25)+IF(Data!$U18&lt;&gt;"",Scoring!$N$26)+IF(Data!$V18&lt;&gt;"",Scoring!$N$27)+IF(Data!$W18&lt;&gt;"",Scoring!$N$28)+IF(Data!$X18&lt;&gt;"",Scoring!$N$29)+IF(Data!$Y18&lt;&gt;"",Scoring!$N$30)+IF(Data!$Z18&lt;&gt;"",Scoring!$N$31)+IF(Data!$AA18&lt;&gt;"",Scoring!$N$32)+IF(Data!$AB18&lt;&gt;"",Scoring!$N$33)+IF(Data!$AC18&lt;&gt;"",Scoring!$N$34)+IF(Data!$AD18&lt;&gt;"",Scoring!$N$35)+IF(Data!$AE18&lt;&gt;"",Scoring!$N$36)+IF(Data!$AF18&lt;&gt;"",Scoring!$N$37)+IF(Data!$AG18&lt;&gt;"",Scoring!$N$38)+IF(Data!$AH18&lt;&gt;"",Scoring!$N$39)+IF(Data!$AI18&lt;&gt;"",Scoring!$N$40)+IF(Data!$AJ18&lt;&gt;"",Scoring!$N$41)+IF(Data!$AK18&lt;&gt;"",Scoring!$N$42)+IF(Data!$AL18&lt;&gt;"",Scoring!$N$43)+IF(Data!$AM18&lt;&gt;"",Scoring!$N$44)+IF(Data!$AN18&lt;&gt;"",Scoring!$N$45)+IF(Data!$AO18&lt;&gt;"",Scoring!$N$46)+IF(Data!$AP18&lt;&gt;"",Scoring!$N$47)+IF(Data!$AQ18&lt;&gt;"",Scoring!$N$48)+IF(Data!$AR18&lt;&gt;"",Scoring!$N$49)+IF(Data!$AS18&lt;&gt;"",Scoring!$N$50)+IF(Data!$AT18&lt;&gt;"",Scoring!$N$51)+IF(Data!$AU18&lt;&gt;"",Scoring!$N$52),"")</f>
        <v/>
      </c>
      <c r="BQ18" s="189" t="str">
        <f>IF(BP18&lt;&gt;"",LOOKUP(BP18,Likelihoods!$A$7:$A$107,Likelihoods!L$7:L$107),"")</f>
        <v/>
      </c>
      <c r="BR18" s="181" t="str">
        <f>IF(AND(COUNTBLANK($B18:$O18)=13,COUNTBLANK($P18:$Q18)=1,COUNTBLANK($R18:$U18)=3,COUNTBLANK($V18:$X18)=2,COUNTBLANK($Y18:$AE18)=6,COUNTBLANK($AF18:$AJ18)=4,COUNTBLANK($AK18:AN18)=3,COUNTBLANK($AO18:$AQ18)=2,COUNTBLANK($AR18:$AS18)=1,COUNTBLANK($AT18:$AU18)=1),IF(Data!$B18&lt;&gt;"",Scoring!$O$7)+IF(Data!$C18&lt;&gt;"",Scoring!$O$8)+IF(Data!$D18&lt;&gt;"",Scoring!$O$9)+IF(Data!$E18&lt;&gt;"",Scoring!$O$10)+IF(Data!$F18&lt;&gt;"",Scoring!$O$11)+IF(Data!$G18&lt;&gt;"",Scoring!$O$12)+IF(Data!$H18&lt;&gt;"",Scoring!$O$13)+IF(Data!$I18&lt;&gt;"",Scoring!$O$14)+IF(Data!$J18&lt;&gt;"",Scoring!$O$15)+IF(Data!$K18&lt;&gt;"",Scoring!$O$16)+IF(Data!$L18&lt;&gt;"",Scoring!$O$17)+IF(Data!$M18&lt;&gt;"",Scoring!$O$18)+IF(Data!$N18&lt;&gt;"",Scoring!$O$19)+IF(Data!$O18&lt;&gt;"",Scoring!$O$20)+IF(Data!$P18&lt;&gt;"",Scoring!$O$21)+IF(Data!$Q18&lt;&gt;"",Scoring!$O$22)+IF(Data!$R18&lt;&gt;"",Scoring!$O$23)+IF(Data!$S18&lt;&gt;"",Scoring!$O$24)+IF(Data!$T18&lt;&gt;"",Scoring!$O$25)+IF(Data!$U18&lt;&gt;"",Scoring!$O$26)+IF(Data!$V18&lt;&gt;"",Scoring!$O$27)+IF(Data!$W18&lt;&gt;"",Scoring!$O$28)+IF(Data!$X18&lt;&gt;"",Scoring!$O$29)+IF(Data!$Y18&lt;&gt;"",Scoring!$O$30)+IF(Data!$Z18&lt;&gt;"",Scoring!$O$31)+IF(Data!$AA18&lt;&gt;"",Scoring!$O$32)+IF(Data!$AB18&lt;&gt;"",Scoring!$O$33)+IF(Data!$AC18&lt;&gt;"",Scoring!$O$34)+IF(Data!$AD18&lt;&gt;"",Scoring!$O$35)+IF(Data!$AE18&lt;&gt;"",Scoring!$O$36)+IF(Data!$AF18&lt;&gt;"",Scoring!$O$37)+IF(Data!$AG18&lt;&gt;"",Scoring!$O$38)+IF(Data!$AH18&lt;&gt;"",Scoring!$O$39)+IF(Data!$AI18&lt;&gt;"",Scoring!$O$40)+IF(Data!$AJ18&lt;&gt;"",Scoring!$O$41)+IF(Data!$AK18&lt;&gt;"",Scoring!$O$42)+IF(Data!$AL18&lt;&gt;"",Scoring!$O$43)+IF(Data!$AM18&lt;&gt;"",Scoring!$O$44)+IF(Data!$AN18&lt;&gt;"",Scoring!$O$45)+IF(Data!$AO18&lt;&gt;"",Scoring!$O$46)+IF(Data!$AP18&lt;&gt;"",Scoring!$O$47)+IF(Data!$AQ18&lt;&gt;"",Scoring!$O$48)+IF(Data!$AR18&lt;&gt;"",Scoring!$O$49)+IF(Data!$AS18&lt;&gt;"",Scoring!$O$50)+IF(Data!$AT18&lt;&gt;"",Scoring!$O$51)+IF(Data!$AU18&lt;&gt;"",Scoring!$O$52),"")</f>
        <v/>
      </c>
      <c r="BS18" s="184" t="str">
        <f>IF(BR18&lt;&gt;"",LOOKUP(BR18,Likelihoods!$A$7:$A$107,Likelihoods!M$7:M$107),"")</f>
        <v/>
      </c>
      <c r="BT18" s="181" t="str">
        <f>IF(AND(COUNTBLANK($B18:$O18)=13,COUNTBLANK($P18:$Q18)=1,COUNTBLANK($R18:$U18)=3,COUNTBLANK($V18:$X18)=2,COUNTBLANK($Y18:$AE18)=6,COUNTBLANK($AF18:$AJ18)=4,COUNTBLANK($AK18:AN18)=3,COUNTBLANK($AO18:$AQ18)=2,COUNTBLANK($AR18:$AS18)=1,COUNTBLANK($AT18:$AU18)=1),IF(Data!$B18&lt;&gt;"",Scoring!$P$7)+IF(Data!$C18&lt;&gt;"",Scoring!$P$8)+IF(Data!$D18&lt;&gt;"",Scoring!$P$9)+IF(Data!$E18&lt;&gt;"",Scoring!$P$10)+IF(Data!$F18&lt;&gt;"",Scoring!$P$11)+IF(Data!$G18&lt;&gt;"",Scoring!$P$12)+IF(Data!$H18&lt;&gt;"",Scoring!$P$13)+IF(Data!$I18&lt;&gt;"",Scoring!$P$14)+IF(Data!$J18&lt;&gt;"",Scoring!$P$15)+IF(Data!$K18&lt;&gt;"",Scoring!$P$16)+IF(Data!$L18&lt;&gt;"",Scoring!$P$17)+IF(Data!$M18&lt;&gt;"",Scoring!$P$18)+IF(Data!$N18&lt;&gt;"",Scoring!$P$19)+IF(Data!$O18&lt;&gt;"",Scoring!$P$20)+IF(Data!$P18&lt;&gt;"",Scoring!$P$21)+IF(Data!$Q18&lt;&gt;"",Scoring!$P$22)+IF(Data!$R18&lt;&gt;"",Scoring!$P$23)+IF(Data!$S18&lt;&gt;"",Scoring!$P$24)+IF(Data!$T18&lt;&gt;"",Scoring!$P$25)+IF(Data!$U18&lt;&gt;"",Scoring!$P$26)+IF(Data!$V18&lt;&gt;"",Scoring!$P$27)+IF(Data!$W18&lt;&gt;"",Scoring!$P$28)+IF(Data!$X18&lt;&gt;"",Scoring!$P$29)+IF(Data!$Y18&lt;&gt;"",Scoring!$P$30)+IF(Data!$Z18&lt;&gt;"",Scoring!$P$31)+IF(Data!$AA18&lt;&gt;"",Scoring!$P$32)+IF(Data!$AB18&lt;&gt;"",Scoring!$P$33)+IF(Data!$AC18&lt;&gt;"",Scoring!$P$34)+IF(Data!$AD18&lt;&gt;"",Scoring!$P$35)+IF(Data!$AE18&lt;&gt;"",Scoring!$P$36)+IF(Data!$AF18&lt;&gt;"",Scoring!$P$37)+IF(Data!$AG18&lt;&gt;"",Scoring!$P$38)+IF(Data!$AH18&lt;&gt;"",Scoring!$P$39)+IF(Data!$AI18&lt;&gt;"",Scoring!$P$40)+IF(Data!$AJ18&lt;&gt;"",Scoring!$P$41)+IF(Data!$AK18&lt;&gt;"",Scoring!$P$42)+IF(Data!$AL18&lt;&gt;"",Scoring!$P$43)+IF(Data!$AM18&lt;&gt;"",Scoring!$P$44)+IF(Data!$AN18&lt;&gt;"",Scoring!$P$45)+IF(Data!$AO18&lt;&gt;"",Scoring!$P$46)+IF(Data!$AP18&lt;&gt;"",Scoring!$P$47)+IF(Data!$AQ18&lt;&gt;"",Scoring!$P$48)+IF(Data!$AR18&lt;&gt;"",Scoring!$P$49)+IF(Data!$AS18&lt;&gt;"",Scoring!$P$50)+IF(Data!$AT18&lt;&gt;"",Scoring!$P$51)+IF(Data!$AU18&lt;&gt;"",Scoring!$P$52),"")</f>
        <v/>
      </c>
      <c r="BU18" s="180" t="str">
        <f>IF(BT18&lt;&gt;"",LOOKUP(BT18,Likelihoods!$A$7:$A$107,Likelihoods!N$7:N$107),"")</f>
        <v/>
      </c>
      <c r="BV18" s="181" t="str">
        <f>IF(AND(COUNTBLANK($B18:$O18)=13,COUNTBLANK($P18:$Q18)=1,COUNTBLANK($R18:$U18)=3,COUNTBLANK($V18:$X18)=2,COUNTBLANK($Y18:$AE18)=6,COUNTBLANK($AF18:$AJ18)=4,COUNTBLANK($AK18:AN18)=3,COUNTBLANK($AO18:$AQ18)=2,COUNTBLANK($AR18:$AS18)=1,COUNTBLANK($AT18:$AU18)=1),IF(Data!$B18&lt;&gt;"",Scoring!$Q$7)+IF(Data!$C18&lt;&gt;"",Scoring!$Q$8)+IF(Data!$D18&lt;&gt;"",Scoring!$Q$9)+IF(Data!$E18&lt;&gt;"",Scoring!$Q$10)+IF(Data!$F18&lt;&gt;"",Scoring!$Q$11)+IF(Data!$G18&lt;&gt;"",Scoring!$Q$12)+IF(Data!$H18&lt;&gt;"",Scoring!$Q$13)+IF(Data!$I18&lt;&gt;"",Scoring!$Q$14)+IF(Data!$J18&lt;&gt;"",Scoring!$Q$15)+IF(Data!$K18&lt;&gt;"",Scoring!$Q$16)+IF(Data!$L18&lt;&gt;"",Scoring!$Q$17)+IF(Data!$M18&lt;&gt;"",Scoring!$Q$18)+IF(Data!$N18&lt;&gt;"",Scoring!$Q$19)+IF(Data!$O18&lt;&gt;"",Scoring!$Q$20)+IF(Data!$P18&lt;&gt;"",Scoring!$Q$21)+IF(Data!$Q18&lt;&gt;"",Scoring!$Q$22)+IF(Data!$R18&lt;&gt;"",Scoring!$Q$23)+IF(Data!$S18&lt;&gt;"",Scoring!$Q$24)+IF(Data!$T18&lt;&gt;"",Scoring!$Q$25)+IF(Data!$U18&lt;&gt;"",Scoring!$Q$26)+IF(Data!$V18&lt;&gt;"",Scoring!$Q$27)+IF(Data!$W18&lt;&gt;"",Scoring!$Q$28)+IF(Data!$X18&lt;&gt;"",Scoring!$Q$29)+IF(Data!$Y18&lt;&gt;"",Scoring!$Q$30)+IF(Data!$Z18&lt;&gt;"",Scoring!$Q$31)+IF(Data!$AA18&lt;&gt;"",Scoring!$Q$32)+IF(Data!$AB18&lt;&gt;"",Scoring!$Q$33)+IF(Data!$AC18&lt;&gt;"",Scoring!$Q$34)+IF(Data!$AD18&lt;&gt;"",Scoring!$Q$35)+IF(Data!$AE18&lt;&gt;"",Scoring!$Q$36)+IF(Data!$AF18&lt;&gt;"",Scoring!$Q$37)+IF(Data!$AG18&lt;&gt;"",Scoring!$Q$38)+IF(Data!$AH18&lt;&gt;"",Scoring!$Q$39)+IF(Data!$AI18&lt;&gt;"",Scoring!$Q$40)+IF(Data!$AJ18&lt;&gt;"",Scoring!$Q$41)+IF(Data!$AK18&lt;&gt;"",Scoring!$Q$42)+IF(Data!$AL18&lt;&gt;"",Scoring!$Q$43)+IF(Data!$AM18&lt;&gt;"",Scoring!$Q$44)+IF(Data!$AN18&lt;&gt;"",Scoring!$Q$45)+IF(Data!$AO18&lt;&gt;"",Scoring!$Q$46)+IF(Data!$AP18&lt;&gt;"",Scoring!$Q$47)+IF(Data!$AQ18&lt;&gt;"",Scoring!$Q$48)+IF(Data!$AR18&lt;&gt;"",Scoring!$Q$49)+IF(Data!$AS18&lt;&gt;"",Scoring!$Q$50)+IF(Data!$AT18&lt;&gt;"",Scoring!$Q$51)+IF(Data!$AU18&lt;&gt;"",Scoring!$Q$52),"")</f>
        <v/>
      </c>
      <c r="BW18" s="183" t="str">
        <f>IF(BV18&lt;&gt;"",LOOKUP(BV18,Likelihoods!$A$7:$A$107,Likelihoods!O$7:O$107),"")</f>
        <v/>
      </c>
      <c r="BX18" s="9"/>
      <c r="BY18" s="9"/>
      <c r="BZ18" s="9"/>
      <c r="CA18" s="9"/>
      <c r="CB18" s="9"/>
      <c r="CC18" s="9"/>
      <c r="CD18" s="9"/>
      <c r="CE18" s="9"/>
      <c r="CF18" s="9"/>
      <c r="CG18" s="9"/>
      <c r="CH18" s="9"/>
      <c r="CI18" s="9"/>
      <c r="CJ18" s="9"/>
      <c r="CK18" s="9"/>
    </row>
    <row r="19" spans="1:89" ht="14.25">
      <c r="A19" s="59"/>
      <c r="B19" s="76"/>
      <c r="C19" s="77"/>
      <c r="D19" s="77"/>
      <c r="E19" s="77"/>
      <c r="F19" s="77"/>
      <c r="G19" s="77"/>
      <c r="H19" s="77"/>
      <c r="I19" s="77"/>
      <c r="J19" s="77"/>
      <c r="K19" s="77"/>
      <c r="L19" s="77"/>
      <c r="M19" s="77"/>
      <c r="N19" s="77"/>
      <c r="O19" s="77"/>
      <c r="P19" s="76"/>
      <c r="Q19" s="78"/>
      <c r="R19" s="77"/>
      <c r="S19" s="77"/>
      <c r="T19" s="77"/>
      <c r="U19" s="77"/>
      <c r="V19" s="76"/>
      <c r="W19" s="77"/>
      <c r="X19" s="78"/>
      <c r="Y19" s="77"/>
      <c r="Z19" s="77"/>
      <c r="AA19" s="77"/>
      <c r="AB19" s="77"/>
      <c r="AC19" s="77"/>
      <c r="AD19" s="77"/>
      <c r="AE19" s="77"/>
      <c r="AF19" s="76"/>
      <c r="AG19" s="77"/>
      <c r="AH19" s="77"/>
      <c r="AI19" s="77"/>
      <c r="AJ19" s="78"/>
      <c r="AK19" s="77"/>
      <c r="AL19" s="77"/>
      <c r="AM19" s="77"/>
      <c r="AN19" s="77"/>
      <c r="AO19" s="76"/>
      <c r="AP19" s="77"/>
      <c r="AQ19" s="78"/>
      <c r="AR19" s="76"/>
      <c r="AS19" s="78"/>
      <c r="AT19" s="77"/>
      <c r="AU19" s="77"/>
      <c r="AV19" s="179" t="str">
        <f>IF(AND(COUNTBLANK($B19:$O19)=13,COUNTBLANK($P19:$Q19)=1,COUNTBLANK($R19:$U19)=3,COUNTBLANK($V19:$X19)=2,COUNTBLANK($Y19:$AE19)=6,COUNTBLANK($AF19:$AJ19)=4,COUNTBLANK($AK19:AN19)=3,COUNTBLANK($AO19:$AQ19)=2,COUNTBLANK($AR19:$AS19)=1,COUNTBLANK($AT19:$AU19)=1),IF(Data!$B19&lt;&gt;"",Scoring!$D$7)+IF(Data!$C19&lt;&gt;"",Scoring!$D$8)+IF(Data!$D19&lt;&gt;"",Scoring!$D$9)+IF(Data!$E19&lt;&gt;"",Scoring!$D$10)+IF(Data!$F19&lt;&gt;"",Scoring!$D$11)+IF(Data!$G19&lt;&gt;"",Scoring!$D$12)+IF(Data!$H19&lt;&gt;"",Scoring!$D$13)+IF(Data!$I19&lt;&gt;"",Scoring!$D$14)+IF(Data!$J19&lt;&gt;"",Scoring!$D$15)+IF(Data!$K19&lt;&gt;"",Scoring!$D$16)+IF(Data!$L19&lt;&gt;"",Scoring!$D$17)+IF(Data!$M19&lt;&gt;"",Scoring!$D$18)+IF(Data!$N19&lt;&gt;"",Scoring!$D$19)+IF(Data!$O19&lt;&gt;"",Scoring!$D$20)+IF(Data!$P19&lt;&gt;"",Scoring!$D$21)+IF(Data!$Q19&lt;&gt;"",Scoring!$D$22)+IF(Data!$R19&lt;&gt;"",Scoring!$D$23)+IF(Data!$S19&lt;&gt;"",Scoring!$D$24)+IF(Data!$T19&lt;&gt;"",Scoring!$D$25)+IF(Data!$U19&lt;&gt;"",Scoring!$D$26)+IF(Data!$V19&lt;&gt;"",Scoring!$D$27)+IF(Data!$W19&lt;&gt;"",Scoring!$D$28)+IF(Data!$X19&lt;&gt;"",Scoring!$D$29)+IF(Data!$Y19&lt;&gt;"",Scoring!$D$30)+IF(Data!$Z19&lt;&gt;"",Scoring!$D$31)+IF(Data!$AA19&lt;&gt;"",Scoring!$D$32)+IF(Data!$AB19&lt;&gt;"",Scoring!$D$33)+IF(Data!$AC19&lt;&gt;"",Scoring!$D$34)+IF(Data!$AD19&lt;&gt;"",Scoring!$D$35)+IF(Data!$AE19&lt;&gt;"",Scoring!$D$36)+IF(Data!$AF19&lt;&gt;"",Scoring!$D$37)+IF(Data!$AG19&lt;&gt;"",Scoring!$D$38)+IF(Data!$AH19&lt;&gt;"",Scoring!$D$39)+IF(Data!$AI19&lt;&gt;"",Scoring!$D$40)+IF(Data!$AJ19&lt;&gt;"",Scoring!$D$41)+IF(Data!$AK19&lt;&gt;"",Scoring!$D$42)+IF(Data!$AL19&lt;&gt;"",Scoring!$D$43)+IF(Data!$AM19&lt;&gt;"",Scoring!$D$44)+IF(Data!$AN19&lt;&gt;"",Scoring!$D$45)+IF(Data!$AO19&lt;&gt;"",Scoring!$D$46)+IF(Data!$AP19&lt;&gt;"",Scoring!$D$47)+IF(Data!$AQ19&lt;&gt;"",Scoring!$D$48)+IF(Data!$AR19&lt;&gt;"",Scoring!$D$49)+IF(Data!$AS19&lt;&gt;"",Scoring!$D$50)+IF(Data!$AT19&lt;&gt;"",Scoring!$D$51)+IF(Data!$AU19&lt;&gt;"",Scoring!$D$52),"")</f>
        <v/>
      </c>
      <c r="AW19" s="180" t="str">
        <f>IF(AV19&lt;&gt;"",LOOKUP(AV19,Likelihoods!$A$7:$A$107,Likelihoods!B$7:B$107),"")</f>
        <v/>
      </c>
      <c r="AX19" s="181" t="str">
        <f>IF(AND(COUNTBLANK($B19:$O19)=13,COUNTBLANK($P19:$Q19)=1,COUNTBLANK($R19:$U19)=3,COUNTBLANK($V19:$X19)=2,COUNTBLANK($Y19:$AE19)=6,COUNTBLANK($AF19:$AJ19)=4,COUNTBLANK($AK19:AN19)=3,COUNTBLANK($AO19:$AQ19)=2,COUNTBLANK($AR19:$AS19)=1,COUNTBLANK($AT19:$AU19)=1),IF(Data!$B19&lt;&gt;"",Scoring!$E$7)+IF(Data!$C19&lt;&gt;"",Scoring!$E$8)+IF(Data!$D19&lt;&gt;"",Scoring!$E$9)+IF(Data!$E19&lt;&gt;"",Scoring!$E$10)+IF(Data!$F19&lt;&gt;"",Scoring!$E$11)+IF(Data!$G19&lt;&gt;"",Scoring!$E$12)+IF(Data!$H19&lt;&gt;"",Scoring!$E$13)+IF(Data!$I19&lt;&gt;"",Scoring!$E$14)+IF(Data!$J19&lt;&gt;"",Scoring!$E$15)+IF(Data!$K19&lt;&gt;"",Scoring!$E$16)+IF(Data!$L19&lt;&gt;"",Scoring!$E$17)+IF(Data!$M19&lt;&gt;"",Scoring!$E$18)+IF(Data!$N19&lt;&gt;"",Scoring!$E$19)+IF(Data!$O19&lt;&gt;"",Scoring!$E$20)+IF(Data!$P19&lt;&gt;"",Scoring!$E$21)+IF(Data!$Q19&lt;&gt;"",Scoring!$E$22)+IF(Data!$R19&lt;&gt;"",Scoring!$E$23)+IF(Data!$S19&lt;&gt;"",Scoring!$E$24)+IF(Data!$T19&lt;&gt;"",Scoring!$E$25)+IF(Data!$U19&lt;&gt;"",Scoring!$E$26)+IF(Data!$V19&lt;&gt;"",Scoring!$E$27)+IF(Data!$W19&lt;&gt;"",Scoring!$E$28)+IF(Data!$X19&lt;&gt;"",Scoring!$E$29)+IF(Data!$Y19&lt;&gt;"",Scoring!$E$30)+IF(Data!$Z19&lt;&gt;"",Scoring!$E$31)+IF(Data!$AA19&lt;&gt;"",Scoring!$E$32)+IF(Data!$AB19&lt;&gt;"",Scoring!$E$33)+IF(Data!$AC19&lt;&gt;"",Scoring!$E$34)+IF(Data!$AD19&lt;&gt;"",Scoring!$E$35)+IF(Data!$AE19&lt;&gt;"",Scoring!$E$36)+IF(Data!$AF19&lt;&gt;"",Scoring!$E$37)+IF(Data!$AG19&lt;&gt;"",Scoring!$E$38)+IF(Data!$AH19&lt;&gt;"",Scoring!$E$39)+IF(Data!$AI19&lt;&gt;"",Scoring!$E$40)+IF(Data!$AJ19&lt;&gt;"",Scoring!$E$41)+IF(Data!$AK19&lt;&gt;"",Scoring!$E$42)+IF(Data!$AL19&lt;&gt;"",Scoring!$E$43)+IF(Data!$AM19&lt;&gt;"",Scoring!$E$44)+IF(Data!$AN19&lt;&gt;"",Scoring!$E$45)+IF(Data!$AO19&lt;&gt;"",Scoring!$E$46)+IF(Data!$AP19&lt;&gt;"",Scoring!$E$47)+IF(Data!$AQ19&lt;&gt;"",Scoring!$E$48)+IF(Data!$AR19&lt;&gt;"",Scoring!$E$49)+IF(Data!$AS19&lt;&gt;"",Scoring!$E$50)+IF(Data!$AT19&lt;&gt;"",Scoring!$E$51)+IF(Data!$AU19&lt;&gt;"",Scoring!$E$52),"")</f>
        <v/>
      </c>
      <c r="AY19" s="180" t="str">
        <f>IF(AX19&lt;&gt;"",LOOKUP(AX19,Likelihoods!$A$7:$A$107,Likelihoods!C$7:C$107),"")</f>
        <v/>
      </c>
      <c r="AZ19" s="182" t="str">
        <f>IF(AND(COUNTBLANK($B19:$O19)=13,COUNTBLANK($P19:$Q19)=1,COUNTBLANK($R19:$U19)=3,COUNTBLANK($V19:$X19)=2,COUNTBLANK($Y19:$AE19)=6,COUNTBLANK($AF19:$AJ19)=4,COUNTBLANK($AK19:AN19)=3,COUNTBLANK($AO19:$AQ19)=2,COUNTBLANK($AR19:$AS19)=1,COUNTBLANK($AT19:$AU19)=1),IF(Data!$B19&lt;&gt;"",Scoring!$F$7)+IF(Data!$C19&lt;&gt;"",Scoring!$F$8)+IF(Data!$D19&lt;&gt;"",Scoring!$F$9)+IF(Data!$E19&lt;&gt;"",Scoring!$F$10)+IF(Data!$F19&lt;&gt;"",Scoring!$F$11)+IF(Data!$G19&lt;&gt;"",Scoring!$F$12)+IF(Data!$H19&lt;&gt;"",Scoring!$F$13)+IF(Data!$I19&lt;&gt;"",Scoring!$F$14)+IF(Data!$J19&lt;&gt;"",Scoring!$F$15)+IF(Data!$K19&lt;&gt;"",Scoring!$F$16)+IF(Data!$L19&lt;&gt;"",Scoring!$F$17)+IF(Data!$M19&lt;&gt;"",Scoring!$F$18)+IF(Data!$N19&lt;&gt;"",Scoring!$F$19)+IF(Data!$O19&lt;&gt;"",Scoring!$F$20)+IF(Data!$P19&lt;&gt;"",Scoring!$F$21)+IF(Data!$Q19&lt;&gt;"",Scoring!$F$22)+IF(Data!$R19&lt;&gt;"",Scoring!$F$23)+IF(Data!$S19&lt;&gt;"",Scoring!$F$24)+IF(Data!$T19&lt;&gt;"",Scoring!$F$25)+IF(Data!$U19&lt;&gt;"",Scoring!$F$26)+IF(Data!$V19&lt;&gt;"",Scoring!$F$27)+IF(Data!$W19&lt;&gt;"",Scoring!$F$28)+IF(Data!$X19&lt;&gt;"",Scoring!$F$29)+IF(Data!$Y19&lt;&gt;"",Scoring!$F$30)+IF(Data!$Z19&lt;&gt;"",Scoring!$F$31)+IF(Data!$AA19&lt;&gt;"",Scoring!$F$32)+IF(Data!$AB19&lt;&gt;"",Scoring!$F$33)+IF(Data!$AC19&lt;&gt;"",Scoring!$F$34)+IF(Data!$AD19&lt;&gt;"",Scoring!$F$35)+IF(Data!$AE19&lt;&gt;"",Scoring!$F$36)+IF(Data!$AF19&lt;&gt;"",Scoring!$F$37)+IF(Data!$AG19&lt;&gt;"",Scoring!$F$38)+IF(Data!$AH19&lt;&gt;"",Scoring!$F$39)+IF(Data!$AI19&lt;&gt;"",Scoring!$F$40)+IF(Data!$AJ19&lt;&gt;"",Scoring!$F$41)+IF(Data!$AK19&lt;&gt;"",Scoring!$F$42)+IF(Data!$AL19&lt;&gt;"",Scoring!$F$43)+IF(Data!$AM19&lt;&gt;"",Scoring!$F$44)+IF(Data!$AN19&lt;&gt;"",Scoring!$F$45)+IF(Data!$AO19&lt;&gt;"",Scoring!$F$46)+IF(Data!$AP19&lt;&gt;"",Scoring!$F$47)+IF(Data!$AQ19&lt;&gt;"",Scoring!$F$48)+IF(Data!$AR19&lt;&gt;"",Scoring!$F$49)+IF(Data!$AS19&lt;&gt;"",Scoring!$F$50)+IF(Data!$AT19&lt;&gt;"",Scoring!$F$51)+IF(Data!$AU19&lt;&gt;"",Scoring!$F$52),"")</f>
        <v/>
      </c>
      <c r="BA19" s="183" t="str">
        <f>IF(AZ19&lt;&gt;"",LOOKUP(AZ19,Likelihoods!$A$7:$A$107,Likelihoods!D$7:D$107),"")</f>
        <v/>
      </c>
      <c r="BB19" s="181" t="str">
        <f>IF(AND(COUNTBLANK($B19:$O19)=13,COUNTBLANK($P19:$Q19)=1,COUNTBLANK($R19:$U19)=3,COUNTBLANK($V19:$X19)=2,COUNTBLANK($Y19:$AE19)=6,COUNTBLANK($AF19:$AJ19)=4,COUNTBLANK($AK19:AN19)=3,COUNTBLANK($AO19:$AQ19)=2,COUNTBLANK($AR19:$AS19)=1,COUNTBLANK($AT19:$AU19)=1),IF(Data!$B19&lt;&gt;"",Scoring!$G$7)+IF(Data!$C19&lt;&gt;"",Scoring!$G$8)+IF(Data!$D19&lt;&gt;"",Scoring!$G$9)+IF(Data!$E19&lt;&gt;"",Scoring!$G$10)+IF(Data!$F19&lt;&gt;"",Scoring!$G$11)+IF(Data!$G19&lt;&gt;"",Scoring!$G$12)+IF(Data!$H19&lt;&gt;"",Scoring!$G$13)+IF(Data!$I19&lt;&gt;"",Scoring!$G$14)+IF(Data!$J19&lt;&gt;"",Scoring!$G$15)+IF(Data!$K19&lt;&gt;"",Scoring!$G$16)+IF(Data!$L19&lt;&gt;"",Scoring!$G$17)+IF(Data!$M19&lt;&gt;"",Scoring!$G$18)+IF(Data!$N19&lt;&gt;"",Scoring!$G$19)+IF(Data!$O19&lt;&gt;"",Scoring!$G$20)+IF(Data!$P19&lt;&gt;"",Scoring!$G$21)+IF(Data!$Q19&lt;&gt;"",Scoring!$G$22)+IF(Data!$R19&lt;&gt;"",Scoring!$G$23)+IF(Data!$S19&lt;&gt;"",Scoring!$G$24)+IF(Data!$T19&lt;&gt;"",Scoring!$G$25)+IF(Data!$U19&lt;&gt;"",Scoring!$G$26)+IF(Data!$V19&lt;&gt;"",Scoring!$G$27)+IF(Data!$W19&lt;&gt;"",Scoring!$G$28)+IF(Data!$X19&lt;&gt;"",Scoring!$G$29)+IF(Data!$Y19&lt;&gt;"",Scoring!$G$30)+IF(Data!$Z19&lt;&gt;"",Scoring!$G$31)+IF(Data!$AA19&lt;&gt;"",Scoring!$G$32)+IF(Data!$AB19&lt;&gt;"",Scoring!$G$33)+IF(Data!$AC19&lt;&gt;"",Scoring!$G$34)+IF(Data!$AD19&lt;&gt;"",Scoring!$G$35)+IF(Data!$AE19&lt;&gt;"",Scoring!$G$36)+IF(Data!$AF19&lt;&gt;"",Scoring!$G$37)+IF(Data!$AG19&lt;&gt;"",Scoring!$G$38)+IF(Data!$AH19&lt;&gt;"",Scoring!$G$39)+IF(Data!$AI19&lt;&gt;"",Scoring!$G$40)+IF(Data!$AJ19&lt;&gt;"",Scoring!$G$41)+IF(Data!$AK19&lt;&gt;"",Scoring!$G$42)+IF(Data!$AL19&lt;&gt;"",Scoring!$G$43)+IF(Data!$AM19&lt;&gt;"",Scoring!$G$44)+IF(Data!$AN19&lt;&gt;"",Scoring!$G$45)+IF(Data!$AO19&lt;&gt;"",Scoring!$G$46)+IF(Data!$AP19&lt;&gt;"",Scoring!$G$47)+IF(Data!$AQ19&lt;&gt;"",Scoring!$G$48)+IF(Data!$AR19&lt;&gt;"",Scoring!$G$49)+IF(Data!$AS19&lt;&gt;"",Scoring!$G$50)+IF(Data!$AT19&lt;&gt;"",Scoring!$G$51)+IF(Data!$AU19&lt;&gt;"",Scoring!$G$52),"")</f>
        <v/>
      </c>
      <c r="BC19" s="184" t="str">
        <f>IF(BB19&lt;&gt;"",LOOKUP(BB19,Likelihoods!$A$7:$A$107,Likelihoods!E$7:E$107),"")</f>
        <v/>
      </c>
      <c r="BD19" s="185" t="str">
        <f>IF(AND(COUNTBLANK($B19:$O19)=13,COUNTBLANK($P19:$Q19)=1,COUNTBLANK($R19:$U19)=3,COUNTBLANK($V19:$X19)=2,COUNTBLANK($Y19:$AE19)=6,COUNTBLANK($AF19:$AJ19)=4,COUNTBLANK($AK19:AN19)=3,COUNTBLANK($AO19:$AQ19)=2,COUNTBLANK($AR19:$AS19)=1,COUNTBLANK($AT19:$AU19)=1),IF(Data!$B19&lt;&gt;"",Scoring!$H$7)+IF(Data!$C19&lt;&gt;"",Scoring!$H$8)+IF(Data!$D19&lt;&gt;"",Scoring!$H$9)+IF(Data!$E19&lt;&gt;"",Scoring!$H$10)+IF(Data!$F19&lt;&gt;"",Scoring!$H$11)+IF(Data!$G19&lt;&gt;"",Scoring!$H$12)+IF(Data!$H19&lt;&gt;"",Scoring!$H$13)+IF(Data!$I19&lt;&gt;"",Scoring!$H$14)+IF(Data!$J19&lt;&gt;"",Scoring!$H$15)+IF(Data!$K19&lt;&gt;"",Scoring!$H$16)+IF(Data!$L19&lt;&gt;"",Scoring!$H$17)+IF(Data!$M19&lt;&gt;"",Scoring!$H$18)+IF(Data!$N19&lt;&gt;"",Scoring!$H$19)+IF(Data!$O19&lt;&gt;"",Scoring!$H$20)+IF(Data!$P19&lt;&gt;"",Scoring!$H$21)+IF(Data!$Q19&lt;&gt;"",Scoring!$H$22)+IF(Data!$R19&lt;&gt;"",Scoring!$H$23)+IF(Data!$S19&lt;&gt;"",Scoring!$H$24)+IF(Data!$T19&lt;&gt;"",Scoring!$H$25)+IF(Data!$U19&lt;&gt;"",Scoring!$H$26)+IF(Data!$V19&lt;&gt;"",Scoring!$H$27)+IF(Data!$W19&lt;&gt;"",Scoring!$H$28)+IF(Data!$X19&lt;&gt;"",Scoring!$H$29)+IF(Data!$Y19&lt;&gt;"",Scoring!$H$30)+IF(Data!$Z19&lt;&gt;"",Scoring!$H$31)+IF(Data!$AA19&lt;&gt;"",Scoring!$H$32)+IF(Data!$AB19&lt;&gt;"",Scoring!$H$33)+IF(Data!$AC19&lt;&gt;"",Scoring!$H$34)+IF(Data!$AD19&lt;&gt;"",Scoring!$H$35)+IF(Data!$AE19&lt;&gt;"",Scoring!$H$36)+IF(Data!$AF19&lt;&gt;"",Scoring!$H$37)+IF(Data!$AG19&lt;&gt;"",Scoring!$H$38)+IF(Data!$AH19&lt;&gt;"",Scoring!$H$39)+IF(Data!$AI19&lt;&gt;"",Scoring!$H$40)+IF(Data!$AJ19&lt;&gt;"",Scoring!$H$41)+IF(Data!$AK19&lt;&gt;"",Scoring!$H$42)+IF(Data!$AL19&lt;&gt;"",Scoring!$H$43)+IF(Data!$AM19&lt;&gt;"",Scoring!$H$44)+IF(Data!$AN19&lt;&gt;"",Scoring!$H$45)+IF(Data!$AO19&lt;&gt;"",Scoring!$H$46)+IF(Data!$AP19&lt;&gt;"",Scoring!$H$47)+IF(Data!$AQ19&lt;&gt;"",Scoring!$H$48)+IF(Data!$AR19&lt;&gt;"",Scoring!$H$49)+IF(Data!$AS19&lt;&gt;"",Scoring!$H$50)+IF(Data!$AT19&lt;&gt;"",Scoring!$H$51)+IF(Data!$AU19&lt;&gt;"",Scoring!$H$52),"")</f>
        <v/>
      </c>
      <c r="BE19" s="186" t="str">
        <f>IF(BD19&lt;&gt;"",LOOKUP(BD19,Likelihoods!$A$7:$A$107,Likelihoods!F$7:F$107),"")</f>
        <v/>
      </c>
      <c r="BF19" s="181" t="str">
        <f>IF(AND(COUNTBLANK($B19:$O19)=13,COUNTBLANK($P19:$Q19)=1,COUNTBLANK($R19:$U19)=3,COUNTBLANK($V19:$X19)=2,COUNTBLANK($Y19:$AE19)=6,COUNTBLANK($AF19:$AJ19)=4,COUNTBLANK($AK19:AN19)=3,COUNTBLANK($AO19:$AQ19)=2,COUNTBLANK($AR19:$AS19)=1,COUNTBLANK($AT19:$AU19)=1),IF(Data!$B19&lt;&gt;"",Scoring!$I$7)+IF(Data!$C19&lt;&gt;"",Scoring!$I$8)+IF(Data!$D19&lt;&gt;"",Scoring!$I$9)+IF(Data!$E19&lt;&gt;"",Scoring!$I$10)+IF(Data!$F19&lt;&gt;"",Scoring!$I$11)+IF(Data!$G19&lt;&gt;"",Scoring!$I$12)+IF(Data!$H19&lt;&gt;"",Scoring!$I$13)+IF(Data!$I19&lt;&gt;"",Scoring!$I$14)+IF(Data!$J19&lt;&gt;"",Scoring!$I$15)+IF(Data!$K19&lt;&gt;"",Scoring!$I$16)+IF(Data!$L19&lt;&gt;"",Scoring!$I$17)+IF(Data!$M19&lt;&gt;"",Scoring!$I$18)+IF(Data!$N19&lt;&gt;"",Scoring!$I$19)+IF(Data!$O19&lt;&gt;"",Scoring!$I$20)+IF(Data!$P19&lt;&gt;"",Scoring!$I$21)+IF(Data!$Q19&lt;&gt;"",Scoring!$I$22)+IF(Data!$R19&lt;&gt;"",Scoring!$I$23)+IF(Data!$S19&lt;&gt;"",Scoring!$I$24)+IF(Data!$T19&lt;&gt;"",Scoring!$I$25)+IF(Data!$U19&lt;&gt;"",Scoring!$I$26)+IF(Data!$V19&lt;&gt;"",Scoring!$I$27)+IF(Data!$W19&lt;&gt;"",Scoring!$I$28)+IF(Data!$X19&lt;&gt;"",Scoring!$I$29)+IF(Data!$Y19&lt;&gt;"",Scoring!$I$30)+IF(Data!$Z19&lt;&gt;"",Scoring!$I$31)+IF(Data!$AA19&lt;&gt;"",Scoring!$I$32)+IF(Data!$AB19&lt;&gt;"",Scoring!$I$33)+IF(Data!$AC19&lt;&gt;"",Scoring!$I$34)+IF(Data!$AD19&lt;&gt;"",Scoring!$I$35)+IF(Data!$AE19&lt;&gt;"",Scoring!$I$36)+IF(Data!$AF19&lt;&gt;"",Scoring!$I$37)+IF(Data!$AG19&lt;&gt;"",Scoring!$I$38)+IF(Data!$AH19&lt;&gt;"",Scoring!$I$39)+IF(Data!$AI19&lt;&gt;"",Scoring!$I$40)+IF(Data!$AJ19&lt;&gt;"",Scoring!$I$41)+IF(Data!$AK19&lt;&gt;"",Scoring!$I$42)+IF(Data!$AL19&lt;&gt;"",Scoring!$I$43)+IF(Data!$AM19&lt;&gt;"",Scoring!$I$44)+IF(Data!$AN19&lt;&gt;"",Scoring!$I$45)+IF(Data!$AO19&lt;&gt;"",Scoring!$I$46)+IF(Data!$AP19&lt;&gt;"",Scoring!$I$47)+IF(Data!$AQ19&lt;&gt;"",Scoring!$I$48)+IF(Data!$AR19&lt;&gt;"",Scoring!$I$49)+IF(Data!$AS19&lt;&gt;"",Scoring!$I$50)+IF(Data!$AT19&lt;&gt;"",Scoring!$I$51)+IF(Data!$AU19&lt;&gt;"",Scoring!$I$52),"")</f>
        <v/>
      </c>
      <c r="BG19" s="180" t="str">
        <f>IF(BF19&lt;&gt;"",LOOKUP(BF19,Likelihoods!$A$7:$A$107,Likelihoods!G$7:G$107),"")</f>
        <v/>
      </c>
      <c r="BH19" s="187" t="str">
        <f>IF(AND(COUNTBLANK($B19:$O19)=13,COUNTBLANK($P19:$Q19)=1,COUNTBLANK($R19:$U19)=3,COUNTBLANK($V19:$X19)=2,COUNTBLANK($Y19:$AE19)=6,COUNTBLANK($AF19:$AJ19)=4,COUNTBLANK($AK19:AN19)=3,COUNTBLANK($AO19:$AQ19)=2,COUNTBLANK($AR19:$AS19)=1,COUNTBLANK($AT19:$AU19)=1),IF(Data!$B19&lt;&gt;"",Scoring!$J$7)+IF(Data!$C19&lt;&gt;"",Scoring!$J$8)+IF(Data!$D19&lt;&gt;"",Scoring!$J$9)+IF(Data!$E19&lt;&gt;"",Scoring!$J$10)+IF(Data!$F19&lt;&gt;"",Scoring!$J$11)+IF(Data!$G19&lt;&gt;"",Scoring!$J$12)+IF(Data!$H19&lt;&gt;"",Scoring!$J$13)+IF(Data!$I19&lt;&gt;"",Scoring!$J$14)+IF(Data!$J19&lt;&gt;"",Scoring!$J$15)+IF(Data!$K19&lt;&gt;"",Scoring!$J$16)+IF(Data!$L19&lt;&gt;"",Scoring!$J$17)+IF(Data!$M19&lt;&gt;"",Scoring!$J$18)+IF(Data!$N19&lt;&gt;"",Scoring!$J$19)+IF(Data!$O19&lt;&gt;"",Scoring!$J$20)+IF(Data!$P19&lt;&gt;"",Scoring!$J$21)+IF(Data!$Q19&lt;&gt;"",Scoring!$J$22)+IF(Data!$R19&lt;&gt;"",Scoring!$J$23)+IF(Data!$S19&lt;&gt;"",Scoring!$J$24)+IF(Data!$T19&lt;&gt;"",Scoring!$J$25)+IF(Data!$U19&lt;&gt;"",Scoring!$J$26)+IF(Data!$V19&lt;&gt;"",Scoring!$J$27)+IF(Data!$W19&lt;&gt;"",Scoring!$J$28)+IF(Data!$X19&lt;&gt;"",Scoring!$J$29)+IF(Data!$Y19&lt;&gt;"",Scoring!$J$30)+IF(Data!$Z19&lt;&gt;"",Scoring!$J$31)+IF(Data!$AA19&lt;&gt;"",Scoring!$J$32)+IF(Data!$AB19&lt;&gt;"",Scoring!$J$33)+IF(Data!$AC19&lt;&gt;"",Scoring!$J$34)+IF(Data!$AD19&lt;&gt;"",Scoring!$J$35)+IF(Data!$AE19&lt;&gt;"",Scoring!$J$36)+IF(Data!$AF19&lt;&gt;"",Scoring!$J$37)+IF(Data!$AG19&lt;&gt;"",Scoring!$J$38)+IF(Data!$AH19&lt;&gt;"",Scoring!$J$39)+IF(Data!$AI19&lt;&gt;"",Scoring!$J$40)+IF(Data!$AJ19&lt;&gt;"",Scoring!$J$41)+IF(Data!$AK19&lt;&gt;"",Scoring!$J$42)+IF(Data!$AL19&lt;&gt;"",Scoring!$J$43)+IF(Data!$AM19&lt;&gt;"",Scoring!$J$44)+IF(Data!$AN19&lt;&gt;"",Scoring!$J$45)+IF(Data!$AO19&lt;&gt;"",Scoring!$J$46)+IF(Data!$AP19&lt;&gt;"",Scoring!$J$47)+IF(Data!$AQ19&lt;&gt;"",Scoring!$J$48)+IF(Data!$AR19&lt;&gt;"",Scoring!$J$49)+IF(Data!$AS19&lt;&gt;"",Scoring!$J$50)+IF(Data!$AT19&lt;&gt;"",Scoring!$J$51)+IF(Data!$AU19&lt;&gt;"",Scoring!$J$52),"")</f>
        <v/>
      </c>
      <c r="BI19" s="183" t="str">
        <f>IF(BH19&lt;&gt;"",LOOKUP(BH19,Likelihoods!$A$7:$A$107,Likelihoods!H$7:H$107),"")</f>
        <v/>
      </c>
      <c r="BJ19" s="188" t="str">
        <f>IF(AND(COUNTBLANK($B19:$O19)=13,COUNTBLANK($P19:$Q19)=1,COUNTBLANK($R19:$U19)=3,COUNTBLANK($V19:$X19)=2,COUNTBLANK($Y19:$AE19)=6,COUNTBLANK($AF19:$AJ19)=4,COUNTBLANK($AK19:AN19)=3,COUNTBLANK($AO19:$AQ19)=2,COUNTBLANK($AR19:$AS19)=1,COUNTBLANK($AT19:$AU19)=1),IF(Data!$B19&lt;&gt;"",Scoring!$K$7)+IF(Data!$C19&lt;&gt;"",Scoring!$K$8)+IF(Data!$D19&lt;&gt;"",Scoring!$K$9)+IF(Data!$E19&lt;&gt;"",Scoring!$K$10)+IF(Data!$F19&lt;&gt;"",Scoring!$K$11)+IF(Data!$G19&lt;&gt;"",Scoring!$K$12)+IF(Data!$H19&lt;&gt;"",Scoring!$K$13)+IF(Data!$I19&lt;&gt;"",Scoring!$K$14)+IF(Data!$J19&lt;&gt;"",Scoring!$K$15)+IF(Data!$K19&lt;&gt;"",Scoring!$K$16)+IF(Data!$L19&lt;&gt;"",Scoring!$K$17)+IF(Data!$M19&lt;&gt;"",Scoring!$K$18)+IF(Data!$N19&lt;&gt;"",Scoring!$K$19)+IF(Data!$O19&lt;&gt;"",Scoring!$K$20)+IF(Data!$P19&lt;&gt;"",Scoring!$K$21)+IF(Data!$Q19&lt;&gt;"",Scoring!$K$22)+IF(Data!$R19&lt;&gt;"",Scoring!$K$23)+IF(Data!$S19&lt;&gt;"",Scoring!$K$24)+IF(Data!$T19&lt;&gt;"",Scoring!$K$25)+IF(Data!$U19&lt;&gt;"",Scoring!$K$26)+IF(Data!$V19&lt;&gt;"",Scoring!$K$27)+IF(Data!$W19&lt;&gt;"",Scoring!$K$28)+IF(Data!$X19&lt;&gt;"",Scoring!$K$29)+IF(Data!$Y19&lt;&gt;"",Scoring!$K$30)+IF(Data!$Z19&lt;&gt;"",Scoring!$K$31)+IF(Data!$AA19&lt;&gt;"",Scoring!$K$32)+IF(Data!$AB19&lt;&gt;"",Scoring!$K$33)+IF(Data!$AC19&lt;&gt;"",Scoring!$K$34)+IF(Data!$AD19&lt;&gt;"",Scoring!$K$35)+IF(Data!$AE19&lt;&gt;"",Scoring!$K$36)+IF(Data!$AF19&lt;&gt;"",Scoring!$K$37)+IF(Data!$AG19&lt;&gt;"",Scoring!$K$38)+IF(Data!$AH19&lt;&gt;"",Scoring!$K$39)+IF(Data!$AI19&lt;&gt;"",Scoring!$K$40)+IF(Data!$AJ19&lt;&gt;"",Scoring!$K$41)+IF(Data!$AK19&lt;&gt;"",Scoring!$K$42)+IF(Data!$AL19&lt;&gt;"",Scoring!$K$43)+IF(Data!$AM19&lt;&gt;"",Scoring!$K$44)+IF(Data!$AN19&lt;&gt;"",Scoring!$K$45)+IF(Data!$AO19&lt;&gt;"",Scoring!$K$46)+IF(Data!$AP19&lt;&gt;"",Scoring!$K$47)+IF(Data!$AQ19&lt;&gt;"",Scoring!$K$48)+IF(Data!$AR19&lt;&gt;"",Scoring!$K$49)+IF(Data!$AS19&lt;&gt;"",Scoring!$K$50)+IF(Data!$AT19&lt;&gt;"",Scoring!$K$51)+IF(Data!$AU19&lt;&gt;"",Scoring!$K$52),"")</f>
        <v/>
      </c>
      <c r="BK19" s="184" t="str">
        <f>IF(BJ19&lt;&gt;"",LOOKUP(BJ19,Likelihoods!$A$7:$A$107,Likelihoods!I$7:I$107),"")</f>
        <v/>
      </c>
      <c r="BL19" s="187" t="str">
        <f>IF(AND(COUNTBLANK($B19:$O19)=13,COUNTBLANK($P19:$Q19)=1,COUNTBLANK($R19:$U19)=3,COUNTBLANK($V19:$X19)=2,COUNTBLANK($Y19:$AE19)=6,COUNTBLANK($AF19:$AJ19)=4,COUNTBLANK($AK19:AN19)=3,COUNTBLANK($AO19:$AQ19)=2,COUNTBLANK($AR19:$AS19)=1,COUNTBLANK($AT19:$AU19)=1),IF(Data!$B19&lt;&gt;"",Scoring!$L$7)+IF(Data!$C19&lt;&gt;"",Scoring!$L$8)+IF(Data!$D19&lt;&gt;"",Scoring!$L$9)+IF(Data!$E19&lt;&gt;"",Scoring!$L$10)+IF(Data!$F19&lt;&gt;"",Scoring!$L$11)+IF(Data!$G19&lt;&gt;"",Scoring!$L$12)+IF(Data!$H19&lt;&gt;"",Scoring!$L$13)+IF(Data!$I19&lt;&gt;"",Scoring!$L$14)+IF(Data!$J19&lt;&gt;"",Scoring!$L$15)+IF(Data!$K19&lt;&gt;"",Scoring!$L$16)+IF(Data!$L19&lt;&gt;"",Scoring!$L$17)+IF(Data!$M19&lt;&gt;"",Scoring!$L$18)+IF(Data!$N19&lt;&gt;"",Scoring!$L$19)+IF(Data!$O19&lt;&gt;"",Scoring!$L$20)+IF(Data!$P19&lt;&gt;"",Scoring!$L$21)+IF(Data!$Q19&lt;&gt;"",Scoring!$L$22)+IF(Data!$R19&lt;&gt;"",Scoring!$L$23)+IF(Data!$S19&lt;&gt;"",Scoring!$L$24)+IF(Data!$T19&lt;&gt;"",Scoring!$L$25)+IF(Data!$U19&lt;&gt;"",Scoring!$L$26)+IF(Data!$V19&lt;&gt;"",Scoring!$L$27)+IF(Data!$W19&lt;&gt;"",Scoring!$L$28)+IF(Data!$X19&lt;&gt;"",Scoring!$L$29)+IF(Data!$Y19&lt;&gt;"",Scoring!$L$30)+IF(Data!$Z19&lt;&gt;"",Scoring!$L$31)+IF(Data!$AA19&lt;&gt;"",Scoring!$L$32)+IF(Data!$AB19&lt;&gt;"",Scoring!$L$33)+IF(Data!$AC19&lt;&gt;"",Scoring!$L$34)+IF(Data!$AD19&lt;&gt;"",Scoring!$L$35)+IF(Data!$AE19&lt;&gt;"",Scoring!$L$36)+IF(Data!$AF19&lt;&gt;"",Scoring!$L$37)+IF(Data!$AG19&lt;&gt;"",Scoring!$L$38)+IF(Data!$AH19&lt;&gt;"",Scoring!$L$39)+IF(Data!$AI19&lt;&gt;"",Scoring!$L$40)+IF(Data!$AJ19&lt;&gt;"",Scoring!$L$41)+IF(Data!$AK19&lt;&gt;"",Scoring!$L$42)+IF(Data!$AL19&lt;&gt;"",Scoring!$L$43)+IF(Data!$AM19&lt;&gt;"",Scoring!$L$44)+IF(Data!$AN19&lt;&gt;"",Scoring!$L$45)+IF(Data!$AO19&lt;&gt;"",Scoring!$L$46)+IF(Data!$AP19&lt;&gt;"",Scoring!$L$47)+IF(Data!$AQ19&lt;&gt;"",Scoring!$L$48)+IF(Data!$AR19&lt;&gt;"",Scoring!$L$49)+IF(Data!$AS19&lt;&gt;"",Scoring!$L$50)+IF(Data!$AT19&lt;&gt;"",Scoring!$L$51)+IF(Data!$AU19&lt;&gt;"",Scoring!$L$52),"")</f>
        <v/>
      </c>
      <c r="BM19" s="180" t="str">
        <f>IF(BL19&lt;&gt;"",LOOKUP(BL19,Likelihoods!$A$7:$A$107,Likelihoods!J$7:J$107),"")</f>
        <v/>
      </c>
      <c r="BN19" s="181" t="str">
        <f>IF(AND(COUNTBLANK($B19:$O19)=13,COUNTBLANK($P19:$Q19)=1,COUNTBLANK($R19:$U19)=3,COUNTBLANK($V19:$X19)=2,COUNTBLANK($Y19:$AE19)=6,COUNTBLANK($AF19:$AJ19)=4,COUNTBLANK($AK19:AN19)=3,COUNTBLANK($AO19:$AQ19)=2,COUNTBLANK($AR19:$AS19)=1,COUNTBLANK($AT19:$AU19)=1),IF(Data!$B19&lt;&gt;"",Scoring!$M$7)+IF(Data!$C19&lt;&gt;"",Scoring!$M$8)+IF(Data!$D19&lt;&gt;"",Scoring!$M$9)+IF(Data!$E19&lt;&gt;"",Scoring!$M$10)+IF(Data!$F19&lt;&gt;"",Scoring!$M$11)+IF(Data!$G19&lt;&gt;"",Scoring!$M$12)+IF(Data!$H19&lt;&gt;"",Scoring!$M$13)+IF(Data!$I19&lt;&gt;"",Scoring!$M$14)+IF(Data!$J19&lt;&gt;"",Scoring!$M$15)+IF(Data!$K19&lt;&gt;"",Scoring!$M$16)+IF(Data!$L19&lt;&gt;"",Scoring!$M$17)+IF(Data!$M19&lt;&gt;"",Scoring!$M$18)+IF(Data!$N19&lt;&gt;"",Scoring!$M$19)+IF(Data!$O19&lt;&gt;"",Scoring!$M$20)+IF(Data!$P19&lt;&gt;"",Scoring!$M$21)+IF(Data!$Q19&lt;&gt;"",Scoring!$M$22)+IF(Data!$R19&lt;&gt;"",Scoring!$M$23)+IF(Data!$S19&lt;&gt;"",Scoring!$M$24)+IF(Data!$T19&lt;&gt;"",Scoring!$M$25)+IF(Data!$U19&lt;&gt;"",Scoring!$M$26)+IF(Data!$V19&lt;&gt;"",Scoring!$M$27)+IF(Data!$W19&lt;&gt;"",Scoring!$M$28)+IF(Data!$X19&lt;&gt;"",Scoring!$M$29)+IF(Data!$Y19&lt;&gt;"",Scoring!$M$30)+IF(Data!$Z19&lt;&gt;"",Scoring!$M$31)+IF(Data!$AA19&lt;&gt;"",Scoring!$M$32)+IF(Data!$AB19&lt;&gt;"",Scoring!$M$33)+IF(Data!$AC19&lt;&gt;"",Scoring!$M$34)+IF(Data!$AD19&lt;&gt;"",Scoring!$M$35)+IF(Data!$AE19&lt;&gt;"",Scoring!$M$36)+IF(Data!$AF19&lt;&gt;"",Scoring!$M$37)+IF(Data!$AG19&lt;&gt;"",Scoring!$M$38)+IF(Data!$AH19&lt;&gt;"",Scoring!$M$39)+IF(Data!$AI19&lt;&gt;"",Scoring!$M$40)+IF(Data!$AJ19&lt;&gt;"",Scoring!$M$41)+IF(Data!$AK19&lt;&gt;"",Scoring!$M$42)+IF(Data!$AL19&lt;&gt;"",Scoring!$M$43)+IF(Data!$AM19&lt;&gt;"",Scoring!$M$44)+IF(Data!$AN19&lt;&gt;"",Scoring!$M$45)+IF(Data!$AO19&lt;&gt;"",Scoring!$M$46)+IF(Data!$AP19&lt;&gt;"",Scoring!$M$47)+IF(Data!$AQ19&lt;&gt;"",Scoring!$M$48)+IF(Data!$AR19&lt;&gt;"",Scoring!$M$49)+IF(Data!$AS19&lt;&gt;"",Scoring!$M$50)+IF(Data!$AT19&lt;&gt;"",Scoring!$M$51)+IF(Data!$AU19&lt;&gt;"",Scoring!$M$52),"")</f>
        <v/>
      </c>
      <c r="BO19" s="184" t="str">
        <f>IF(BN19&lt;&gt;"",LOOKUP(BN19,Likelihoods!$A$7:$A$107,Likelihoods!K$7:K$107),"")</f>
        <v/>
      </c>
      <c r="BP19" s="179" t="str">
        <f>IF(AND(COUNTBLANK($B19:$O19)=13,COUNTBLANK($P19:$Q19)=1,COUNTBLANK($R19:$U19)=3,COUNTBLANK($V19:$X19)=2,COUNTBLANK($Y19:$AE19)=6,COUNTBLANK($AF19:$AJ19)=4,COUNTBLANK($AK19:AN19)=3,COUNTBLANK($AO19:$AQ19)=2,COUNTBLANK($AR19:$AS19)=1,COUNTBLANK($AT19:$AU19)=1),IF(Data!$B19&lt;&gt;"",Scoring!$N$7)+IF(Data!$C19&lt;&gt;"",Scoring!$N$8)+IF(Data!$D19&lt;&gt;"",Scoring!$N$9)+IF(Data!$E19&lt;&gt;"",Scoring!$N$10)+IF(Data!$F19&lt;&gt;"",Scoring!$N$11)+IF(Data!$G19&lt;&gt;"",Scoring!$N$12)+IF(Data!$H19&lt;&gt;"",Scoring!$N$13)+IF(Data!$I19&lt;&gt;"",Scoring!$N$14)+IF(Data!$J19&lt;&gt;"",Scoring!$N$15)+IF(Data!$K19&lt;&gt;"",Scoring!$N$16)+IF(Data!$L19&lt;&gt;"",Scoring!$N$17)+IF(Data!$M19&lt;&gt;"",Scoring!$N$18)+IF(Data!$N19&lt;&gt;"",Scoring!$N$19)+IF(Data!$O19&lt;&gt;"",Scoring!$N$20)+IF(Data!$P19&lt;&gt;"",Scoring!$N$21)+IF(Data!$Q19&lt;&gt;"",Scoring!$N$22)+IF(Data!$R19&lt;&gt;"",Scoring!$N$23)+IF(Data!$S19&lt;&gt;"",Scoring!$N$24)+IF(Data!$T19&lt;&gt;"",Scoring!$N$25)+IF(Data!$U19&lt;&gt;"",Scoring!$N$26)+IF(Data!$V19&lt;&gt;"",Scoring!$N$27)+IF(Data!$W19&lt;&gt;"",Scoring!$N$28)+IF(Data!$X19&lt;&gt;"",Scoring!$N$29)+IF(Data!$Y19&lt;&gt;"",Scoring!$N$30)+IF(Data!$Z19&lt;&gt;"",Scoring!$N$31)+IF(Data!$AA19&lt;&gt;"",Scoring!$N$32)+IF(Data!$AB19&lt;&gt;"",Scoring!$N$33)+IF(Data!$AC19&lt;&gt;"",Scoring!$N$34)+IF(Data!$AD19&lt;&gt;"",Scoring!$N$35)+IF(Data!$AE19&lt;&gt;"",Scoring!$N$36)+IF(Data!$AF19&lt;&gt;"",Scoring!$N$37)+IF(Data!$AG19&lt;&gt;"",Scoring!$N$38)+IF(Data!$AH19&lt;&gt;"",Scoring!$N$39)+IF(Data!$AI19&lt;&gt;"",Scoring!$N$40)+IF(Data!$AJ19&lt;&gt;"",Scoring!$N$41)+IF(Data!$AK19&lt;&gt;"",Scoring!$N$42)+IF(Data!$AL19&lt;&gt;"",Scoring!$N$43)+IF(Data!$AM19&lt;&gt;"",Scoring!$N$44)+IF(Data!$AN19&lt;&gt;"",Scoring!$N$45)+IF(Data!$AO19&lt;&gt;"",Scoring!$N$46)+IF(Data!$AP19&lt;&gt;"",Scoring!$N$47)+IF(Data!$AQ19&lt;&gt;"",Scoring!$N$48)+IF(Data!$AR19&lt;&gt;"",Scoring!$N$49)+IF(Data!$AS19&lt;&gt;"",Scoring!$N$50)+IF(Data!$AT19&lt;&gt;"",Scoring!$N$51)+IF(Data!$AU19&lt;&gt;"",Scoring!$N$52),"")</f>
        <v/>
      </c>
      <c r="BQ19" s="189" t="str">
        <f>IF(BP19&lt;&gt;"",LOOKUP(BP19,Likelihoods!$A$7:$A$107,Likelihoods!L$7:L$107),"")</f>
        <v/>
      </c>
      <c r="BR19" s="181" t="str">
        <f>IF(AND(COUNTBLANK($B19:$O19)=13,COUNTBLANK($P19:$Q19)=1,COUNTBLANK($R19:$U19)=3,COUNTBLANK($V19:$X19)=2,COUNTBLANK($Y19:$AE19)=6,COUNTBLANK($AF19:$AJ19)=4,COUNTBLANK($AK19:AN19)=3,COUNTBLANK($AO19:$AQ19)=2,COUNTBLANK($AR19:$AS19)=1,COUNTBLANK($AT19:$AU19)=1),IF(Data!$B19&lt;&gt;"",Scoring!$O$7)+IF(Data!$C19&lt;&gt;"",Scoring!$O$8)+IF(Data!$D19&lt;&gt;"",Scoring!$O$9)+IF(Data!$E19&lt;&gt;"",Scoring!$O$10)+IF(Data!$F19&lt;&gt;"",Scoring!$O$11)+IF(Data!$G19&lt;&gt;"",Scoring!$O$12)+IF(Data!$H19&lt;&gt;"",Scoring!$O$13)+IF(Data!$I19&lt;&gt;"",Scoring!$O$14)+IF(Data!$J19&lt;&gt;"",Scoring!$O$15)+IF(Data!$K19&lt;&gt;"",Scoring!$O$16)+IF(Data!$L19&lt;&gt;"",Scoring!$O$17)+IF(Data!$M19&lt;&gt;"",Scoring!$O$18)+IF(Data!$N19&lt;&gt;"",Scoring!$O$19)+IF(Data!$O19&lt;&gt;"",Scoring!$O$20)+IF(Data!$P19&lt;&gt;"",Scoring!$O$21)+IF(Data!$Q19&lt;&gt;"",Scoring!$O$22)+IF(Data!$R19&lt;&gt;"",Scoring!$O$23)+IF(Data!$S19&lt;&gt;"",Scoring!$O$24)+IF(Data!$T19&lt;&gt;"",Scoring!$O$25)+IF(Data!$U19&lt;&gt;"",Scoring!$O$26)+IF(Data!$V19&lt;&gt;"",Scoring!$O$27)+IF(Data!$W19&lt;&gt;"",Scoring!$O$28)+IF(Data!$X19&lt;&gt;"",Scoring!$O$29)+IF(Data!$Y19&lt;&gt;"",Scoring!$O$30)+IF(Data!$Z19&lt;&gt;"",Scoring!$O$31)+IF(Data!$AA19&lt;&gt;"",Scoring!$O$32)+IF(Data!$AB19&lt;&gt;"",Scoring!$O$33)+IF(Data!$AC19&lt;&gt;"",Scoring!$O$34)+IF(Data!$AD19&lt;&gt;"",Scoring!$O$35)+IF(Data!$AE19&lt;&gt;"",Scoring!$O$36)+IF(Data!$AF19&lt;&gt;"",Scoring!$O$37)+IF(Data!$AG19&lt;&gt;"",Scoring!$O$38)+IF(Data!$AH19&lt;&gt;"",Scoring!$O$39)+IF(Data!$AI19&lt;&gt;"",Scoring!$O$40)+IF(Data!$AJ19&lt;&gt;"",Scoring!$O$41)+IF(Data!$AK19&lt;&gt;"",Scoring!$O$42)+IF(Data!$AL19&lt;&gt;"",Scoring!$O$43)+IF(Data!$AM19&lt;&gt;"",Scoring!$O$44)+IF(Data!$AN19&lt;&gt;"",Scoring!$O$45)+IF(Data!$AO19&lt;&gt;"",Scoring!$O$46)+IF(Data!$AP19&lt;&gt;"",Scoring!$O$47)+IF(Data!$AQ19&lt;&gt;"",Scoring!$O$48)+IF(Data!$AR19&lt;&gt;"",Scoring!$O$49)+IF(Data!$AS19&lt;&gt;"",Scoring!$O$50)+IF(Data!$AT19&lt;&gt;"",Scoring!$O$51)+IF(Data!$AU19&lt;&gt;"",Scoring!$O$52),"")</f>
        <v/>
      </c>
      <c r="BS19" s="184" t="str">
        <f>IF(BR19&lt;&gt;"",LOOKUP(BR19,Likelihoods!$A$7:$A$107,Likelihoods!M$7:M$107),"")</f>
        <v/>
      </c>
      <c r="BT19" s="181" t="str">
        <f>IF(AND(COUNTBLANK($B19:$O19)=13,COUNTBLANK($P19:$Q19)=1,COUNTBLANK($R19:$U19)=3,COUNTBLANK($V19:$X19)=2,COUNTBLANK($Y19:$AE19)=6,COUNTBLANK($AF19:$AJ19)=4,COUNTBLANK($AK19:AN19)=3,COUNTBLANK($AO19:$AQ19)=2,COUNTBLANK($AR19:$AS19)=1,COUNTBLANK($AT19:$AU19)=1),IF(Data!$B19&lt;&gt;"",Scoring!$P$7)+IF(Data!$C19&lt;&gt;"",Scoring!$P$8)+IF(Data!$D19&lt;&gt;"",Scoring!$P$9)+IF(Data!$E19&lt;&gt;"",Scoring!$P$10)+IF(Data!$F19&lt;&gt;"",Scoring!$P$11)+IF(Data!$G19&lt;&gt;"",Scoring!$P$12)+IF(Data!$H19&lt;&gt;"",Scoring!$P$13)+IF(Data!$I19&lt;&gt;"",Scoring!$P$14)+IF(Data!$J19&lt;&gt;"",Scoring!$P$15)+IF(Data!$K19&lt;&gt;"",Scoring!$P$16)+IF(Data!$L19&lt;&gt;"",Scoring!$P$17)+IF(Data!$M19&lt;&gt;"",Scoring!$P$18)+IF(Data!$N19&lt;&gt;"",Scoring!$P$19)+IF(Data!$O19&lt;&gt;"",Scoring!$P$20)+IF(Data!$P19&lt;&gt;"",Scoring!$P$21)+IF(Data!$Q19&lt;&gt;"",Scoring!$P$22)+IF(Data!$R19&lt;&gt;"",Scoring!$P$23)+IF(Data!$S19&lt;&gt;"",Scoring!$P$24)+IF(Data!$T19&lt;&gt;"",Scoring!$P$25)+IF(Data!$U19&lt;&gt;"",Scoring!$P$26)+IF(Data!$V19&lt;&gt;"",Scoring!$P$27)+IF(Data!$W19&lt;&gt;"",Scoring!$P$28)+IF(Data!$X19&lt;&gt;"",Scoring!$P$29)+IF(Data!$Y19&lt;&gt;"",Scoring!$P$30)+IF(Data!$Z19&lt;&gt;"",Scoring!$P$31)+IF(Data!$AA19&lt;&gt;"",Scoring!$P$32)+IF(Data!$AB19&lt;&gt;"",Scoring!$P$33)+IF(Data!$AC19&lt;&gt;"",Scoring!$P$34)+IF(Data!$AD19&lt;&gt;"",Scoring!$P$35)+IF(Data!$AE19&lt;&gt;"",Scoring!$P$36)+IF(Data!$AF19&lt;&gt;"",Scoring!$P$37)+IF(Data!$AG19&lt;&gt;"",Scoring!$P$38)+IF(Data!$AH19&lt;&gt;"",Scoring!$P$39)+IF(Data!$AI19&lt;&gt;"",Scoring!$P$40)+IF(Data!$AJ19&lt;&gt;"",Scoring!$P$41)+IF(Data!$AK19&lt;&gt;"",Scoring!$P$42)+IF(Data!$AL19&lt;&gt;"",Scoring!$P$43)+IF(Data!$AM19&lt;&gt;"",Scoring!$P$44)+IF(Data!$AN19&lt;&gt;"",Scoring!$P$45)+IF(Data!$AO19&lt;&gt;"",Scoring!$P$46)+IF(Data!$AP19&lt;&gt;"",Scoring!$P$47)+IF(Data!$AQ19&lt;&gt;"",Scoring!$P$48)+IF(Data!$AR19&lt;&gt;"",Scoring!$P$49)+IF(Data!$AS19&lt;&gt;"",Scoring!$P$50)+IF(Data!$AT19&lt;&gt;"",Scoring!$P$51)+IF(Data!$AU19&lt;&gt;"",Scoring!$P$52),"")</f>
        <v/>
      </c>
      <c r="BU19" s="180" t="str">
        <f>IF(BT19&lt;&gt;"",LOOKUP(BT19,Likelihoods!$A$7:$A$107,Likelihoods!N$7:N$107),"")</f>
        <v/>
      </c>
      <c r="BV19" s="181" t="str">
        <f>IF(AND(COUNTBLANK($B19:$O19)=13,COUNTBLANK($P19:$Q19)=1,COUNTBLANK($R19:$U19)=3,COUNTBLANK($V19:$X19)=2,COUNTBLANK($Y19:$AE19)=6,COUNTBLANK($AF19:$AJ19)=4,COUNTBLANK($AK19:AN19)=3,COUNTBLANK($AO19:$AQ19)=2,COUNTBLANK($AR19:$AS19)=1,COUNTBLANK($AT19:$AU19)=1),IF(Data!$B19&lt;&gt;"",Scoring!$Q$7)+IF(Data!$C19&lt;&gt;"",Scoring!$Q$8)+IF(Data!$D19&lt;&gt;"",Scoring!$Q$9)+IF(Data!$E19&lt;&gt;"",Scoring!$Q$10)+IF(Data!$F19&lt;&gt;"",Scoring!$Q$11)+IF(Data!$G19&lt;&gt;"",Scoring!$Q$12)+IF(Data!$H19&lt;&gt;"",Scoring!$Q$13)+IF(Data!$I19&lt;&gt;"",Scoring!$Q$14)+IF(Data!$J19&lt;&gt;"",Scoring!$Q$15)+IF(Data!$K19&lt;&gt;"",Scoring!$Q$16)+IF(Data!$L19&lt;&gt;"",Scoring!$Q$17)+IF(Data!$M19&lt;&gt;"",Scoring!$Q$18)+IF(Data!$N19&lt;&gt;"",Scoring!$Q$19)+IF(Data!$O19&lt;&gt;"",Scoring!$Q$20)+IF(Data!$P19&lt;&gt;"",Scoring!$Q$21)+IF(Data!$Q19&lt;&gt;"",Scoring!$Q$22)+IF(Data!$R19&lt;&gt;"",Scoring!$Q$23)+IF(Data!$S19&lt;&gt;"",Scoring!$Q$24)+IF(Data!$T19&lt;&gt;"",Scoring!$Q$25)+IF(Data!$U19&lt;&gt;"",Scoring!$Q$26)+IF(Data!$V19&lt;&gt;"",Scoring!$Q$27)+IF(Data!$W19&lt;&gt;"",Scoring!$Q$28)+IF(Data!$X19&lt;&gt;"",Scoring!$Q$29)+IF(Data!$Y19&lt;&gt;"",Scoring!$Q$30)+IF(Data!$Z19&lt;&gt;"",Scoring!$Q$31)+IF(Data!$AA19&lt;&gt;"",Scoring!$Q$32)+IF(Data!$AB19&lt;&gt;"",Scoring!$Q$33)+IF(Data!$AC19&lt;&gt;"",Scoring!$Q$34)+IF(Data!$AD19&lt;&gt;"",Scoring!$Q$35)+IF(Data!$AE19&lt;&gt;"",Scoring!$Q$36)+IF(Data!$AF19&lt;&gt;"",Scoring!$Q$37)+IF(Data!$AG19&lt;&gt;"",Scoring!$Q$38)+IF(Data!$AH19&lt;&gt;"",Scoring!$Q$39)+IF(Data!$AI19&lt;&gt;"",Scoring!$Q$40)+IF(Data!$AJ19&lt;&gt;"",Scoring!$Q$41)+IF(Data!$AK19&lt;&gt;"",Scoring!$Q$42)+IF(Data!$AL19&lt;&gt;"",Scoring!$Q$43)+IF(Data!$AM19&lt;&gt;"",Scoring!$Q$44)+IF(Data!$AN19&lt;&gt;"",Scoring!$Q$45)+IF(Data!$AO19&lt;&gt;"",Scoring!$Q$46)+IF(Data!$AP19&lt;&gt;"",Scoring!$Q$47)+IF(Data!$AQ19&lt;&gt;"",Scoring!$Q$48)+IF(Data!$AR19&lt;&gt;"",Scoring!$Q$49)+IF(Data!$AS19&lt;&gt;"",Scoring!$Q$50)+IF(Data!$AT19&lt;&gt;"",Scoring!$Q$51)+IF(Data!$AU19&lt;&gt;"",Scoring!$Q$52),"")</f>
        <v/>
      </c>
      <c r="BW19" s="183" t="str">
        <f>IF(BV19&lt;&gt;"",LOOKUP(BV19,Likelihoods!$A$7:$A$107,Likelihoods!O$7:O$107),"")</f>
        <v/>
      </c>
      <c r="BX19" s="9"/>
      <c r="BY19" s="9"/>
      <c r="BZ19" s="9"/>
      <c r="CA19" s="9"/>
      <c r="CB19" s="9"/>
      <c r="CC19" s="9"/>
      <c r="CD19" s="9"/>
      <c r="CE19" s="9"/>
      <c r="CF19" s="9"/>
      <c r="CG19" s="9"/>
      <c r="CH19" s="9"/>
      <c r="CI19" s="9"/>
      <c r="CJ19" s="9"/>
      <c r="CK19" s="9"/>
    </row>
    <row r="20" spans="1:89" ht="14.25" customHeight="1">
      <c r="A20" s="59"/>
      <c r="B20" s="76"/>
      <c r="C20" s="77"/>
      <c r="D20" s="77"/>
      <c r="E20" s="77"/>
      <c r="F20" s="77"/>
      <c r="G20" s="77"/>
      <c r="H20" s="77"/>
      <c r="I20" s="77"/>
      <c r="J20" s="77"/>
      <c r="K20" s="77"/>
      <c r="L20" s="77"/>
      <c r="M20" s="77"/>
      <c r="N20" s="77"/>
      <c r="O20" s="77"/>
      <c r="P20" s="76"/>
      <c r="Q20" s="78"/>
      <c r="R20" s="77"/>
      <c r="S20" s="77"/>
      <c r="T20" s="77"/>
      <c r="U20" s="77"/>
      <c r="V20" s="76"/>
      <c r="W20" s="77"/>
      <c r="X20" s="78"/>
      <c r="Y20" s="77"/>
      <c r="Z20" s="77"/>
      <c r="AA20" s="77"/>
      <c r="AB20" s="77"/>
      <c r="AC20" s="77"/>
      <c r="AD20" s="77"/>
      <c r="AE20" s="77"/>
      <c r="AF20" s="76"/>
      <c r="AG20" s="77"/>
      <c r="AH20" s="77"/>
      <c r="AI20" s="77"/>
      <c r="AJ20" s="78"/>
      <c r="AK20" s="77"/>
      <c r="AL20" s="77"/>
      <c r="AM20" s="77"/>
      <c r="AN20" s="77"/>
      <c r="AO20" s="76"/>
      <c r="AP20" s="77"/>
      <c r="AQ20" s="78"/>
      <c r="AR20" s="76"/>
      <c r="AS20" s="78"/>
      <c r="AT20" s="77"/>
      <c r="AU20" s="77"/>
      <c r="AV20" s="179" t="str">
        <f>IF(AND(COUNTBLANK($B20:$O20)=13,COUNTBLANK($P20:$Q20)=1,COUNTBLANK($R20:$U20)=3,COUNTBLANK($V20:$X20)=2,COUNTBLANK($Y20:$AE20)=6,COUNTBLANK($AF20:$AJ20)=4,COUNTBLANK($AK20:AN20)=3,COUNTBLANK($AO20:$AQ20)=2,COUNTBLANK($AR20:$AS20)=1,COUNTBLANK($AT20:$AU20)=1),IF(Data!$B20&lt;&gt;"",Scoring!$D$7)+IF(Data!$C20&lt;&gt;"",Scoring!$D$8)+IF(Data!$D20&lt;&gt;"",Scoring!$D$9)+IF(Data!$E20&lt;&gt;"",Scoring!$D$10)+IF(Data!$F20&lt;&gt;"",Scoring!$D$11)+IF(Data!$G20&lt;&gt;"",Scoring!$D$12)+IF(Data!$H20&lt;&gt;"",Scoring!$D$13)+IF(Data!$I20&lt;&gt;"",Scoring!$D$14)+IF(Data!$J20&lt;&gt;"",Scoring!$D$15)+IF(Data!$K20&lt;&gt;"",Scoring!$D$16)+IF(Data!$L20&lt;&gt;"",Scoring!$D$17)+IF(Data!$M20&lt;&gt;"",Scoring!$D$18)+IF(Data!$N20&lt;&gt;"",Scoring!$D$19)+IF(Data!$O20&lt;&gt;"",Scoring!$D$20)+IF(Data!$P20&lt;&gt;"",Scoring!$D$21)+IF(Data!$Q20&lt;&gt;"",Scoring!$D$22)+IF(Data!$R20&lt;&gt;"",Scoring!$D$23)+IF(Data!$S20&lt;&gt;"",Scoring!$D$24)+IF(Data!$T20&lt;&gt;"",Scoring!$D$25)+IF(Data!$U20&lt;&gt;"",Scoring!$D$26)+IF(Data!$V20&lt;&gt;"",Scoring!$D$27)+IF(Data!$W20&lt;&gt;"",Scoring!$D$28)+IF(Data!$X20&lt;&gt;"",Scoring!$D$29)+IF(Data!$Y20&lt;&gt;"",Scoring!$D$30)+IF(Data!$Z20&lt;&gt;"",Scoring!$D$31)+IF(Data!$AA20&lt;&gt;"",Scoring!$D$32)+IF(Data!$AB20&lt;&gt;"",Scoring!$D$33)+IF(Data!$AC20&lt;&gt;"",Scoring!$D$34)+IF(Data!$AD20&lt;&gt;"",Scoring!$D$35)+IF(Data!$AE20&lt;&gt;"",Scoring!$D$36)+IF(Data!$AF20&lt;&gt;"",Scoring!$D$37)+IF(Data!$AG20&lt;&gt;"",Scoring!$D$38)+IF(Data!$AH20&lt;&gt;"",Scoring!$D$39)+IF(Data!$AI20&lt;&gt;"",Scoring!$D$40)+IF(Data!$AJ20&lt;&gt;"",Scoring!$D$41)+IF(Data!$AK20&lt;&gt;"",Scoring!$D$42)+IF(Data!$AL20&lt;&gt;"",Scoring!$D$43)+IF(Data!$AM20&lt;&gt;"",Scoring!$D$44)+IF(Data!$AN20&lt;&gt;"",Scoring!$D$45)+IF(Data!$AO20&lt;&gt;"",Scoring!$D$46)+IF(Data!$AP20&lt;&gt;"",Scoring!$D$47)+IF(Data!$AQ20&lt;&gt;"",Scoring!$D$48)+IF(Data!$AR20&lt;&gt;"",Scoring!$D$49)+IF(Data!$AS20&lt;&gt;"",Scoring!$D$50)+IF(Data!$AT20&lt;&gt;"",Scoring!$D$51)+IF(Data!$AU20&lt;&gt;"",Scoring!$D$52),"")</f>
        <v/>
      </c>
      <c r="AW20" s="180" t="str">
        <f>IF(AV20&lt;&gt;"",LOOKUP(AV20,Likelihoods!$A$7:$A$107,Likelihoods!B$7:B$107),"")</f>
        <v/>
      </c>
      <c r="AX20" s="181" t="str">
        <f>IF(AND(COUNTBLANK($B20:$O20)=13,COUNTBLANK($P20:$Q20)=1,COUNTBLANK($R20:$U20)=3,COUNTBLANK($V20:$X20)=2,COUNTBLANK($Y20:$AE20)=6,COUNTBLANK($AF20:$AJ20)=4,COUNTBLANK($AK20:AN20)=3,COUNTBLANK($AO20:$AQ20)=2,COUNTBLANK($AR20:$AS20)=1,COUNTBLANK($AT20:$AU20)=1),IF(Data!$B20&lt;&gt;"",Scoring!$E$7)+IF(Data!$C20&lt;&gt;"",Scoring!$E$8)+IF(Data!$D20&lt;&gt;"",Scoring!$E$9)+IF(Data!$E20&lt;&gt;"",Scoring!$E$10)+IF(Data!$F20&lt;&gt;"",Scoring!$E$11)+IF(Data!$G20&lt;&gt;"",Scoring!$E$12)+IF(Data!$H20&lt;&gt;"",Scoring!$E$13)+IF(Data!$I20&lt;&gt;"",Scoring!$E$14)+IF(Data!$J20&lt;&gt;"",Scoring!$E$15)+IF(Data!$K20&lt;&gt;"",Scoring!$E$16)+IF(Data!$L20&lt;&gt;"",Scoring!$E$17)+IF(Data!$M20&lt;&gt;"",Scoring!$E$18)+IF(Data!$N20&lt;&gt;"",Scoring!$E$19)+IF(Data!$O20&lt;&gt;"",Scoring!$E$20)+IF(Data!$P20&lt;&gt;"",Scoring!$E$21)+IF(Data!$Q20&lt;&gt;"",Scoring!$E$22)+IF(Data!$R20&lt;&gt;"",Scoring!$E$23)+IF(Data!$S20&lt;&gt;"",Scoring!$E$24)+IF(Data!$T20&lt;&gt;"",Scoring!$E$25)+IF(Data!$U20&lt;&gt;"",Scoring!$E$26)+IF(Data!$V20&lt;&gt;"",Scoring!$E$27)+IF(Data!$W20&lt;&gt;"",Scoring!$E$28)+IF(Data!$X20&lt;&gt;"",Scoring!$E$29)+IF(Data!$Y20&lt;&gt;"",Scoring!$E$30)+IF(Data!$Z20&lt;&gt;"",Scoring!$E$31)+IF(Data!$AA20&lt;&gt;"",Scoring!$E$32)+IF(Data!$AB20&lt;&gt;"",Scoring!$E$33)+IF(Data!$AC20&lt;&gt;"",Scoring!$E$34)+IF(Data!$AD20&lt;&gt;"",Scoring!$E$35)+IF(Data!$AE20&lt;&gt;"",Scoring!$E$36)+IF(Data!$AF20&lt;&gt;"",Scoring!$E$37)+IF(Data!$AG20&lt;&gt;"",Scoring!$E$38)+IF(Data!$AH20&lt;&gt;"",Scoring!$E$39)+IF(Data!$AI20&lt;&gt;"",Scoring!$E$40)+IF(Data!$AJ20&lt;&gt;"",Scoring!$E$41)+IF(Data!$AK20&lt;&gt;"",Scoring!$E$42)+IF(Data!$AL20&lt;&gt;"",Scoring!$E$43)+IF(Data!$AM20&lt;&gt;"",Scoring!$E$44)+IF(Data!$AN20&lt;&gt;"",Scoring!$E$45)+IF(Data!$AO20&lt;&gt;"",Scoring!$E$46)+IF(Data!$AP20&lt;&gt;"",Scoring!$E$47)+IF(Data!$AQ20&lt;&gt;"",Scoring!$E$48)+IF(Data!$AR20&lt;&gt;"",Scoring!$E$49)+IF(Data!$AS20&lt;&gt;"",Scoring!$E$50)+IF(Data!$AT20&lt;&gt;"",Scoring!$E$51)+IF(Data!$AU20&lt;&gt;"",Scoring!$E$52),"")</f>
        <v/>
      </c>
      <c r="AY20" s="180" t="str">
        <f>IF(AX20&lt;&gt;"",LOOKUP(AX20,Likelihoods!$A$7:$A$107,Likelihoods!C$7:C$107),"")</f>
        <v/>
      </c>
      <c r="AZ20" s="182" t="str">
        <f>IF(AND(COUNTBLANK($B20:$O20)=13,COUNTBLANK($P20:$Q20)=1,COUNTBLANK($R20:$U20)=3,COUNTBLANK($V20:$X20)=2,COUNTBLANK($Y20:$AE20)=6,COUNTBLANK($AF20:$AJ20)=4,COUNTBLANK($AK20:AN20)=3,COUNTBLANK($AO20:$AQ20)=2,COUNTBLANK($AR20:$AS20)=1,COUNTBLANK($AT20:$AU20)=1),IF(Data!$B20&lt;&gt;"",Scoring!$F$7)+IF(Data!$C20&lt;&gt;"",Scoring!$F$8)+IF(Data!$D20&lt;&gt;"",Scoring!$F$9)+IF(Data!$E20&lt;&gt;"",Scoring!$F$10)+IF(Data!$F20&lt;&gt;"",Scoring!$F$11)+IF(Data!$G20&lt;&gt;"",Scoring!$F$12)+IF(Data!$H20&lt;&gt;"",Scoring!$F$13)+IF(Data!$I20&lt;&gt;"",Scoring!$F$14)+IF(Data!$J20&lt;&gt;"",Scoring!$F$15)+IF(Data!$K20&lt;&gt;"",Scoring!$F$16)+IF(Data!$L20&lt;&gt;"",Scoring!$F$17)+IF(Data!$M20&lt;&gt;"",Scoring!$F$18)+IF(Data!$N20&lt;&gt;"",Scoring!$F$19)+IF(Data!$O20&lt;&gt;"",Scoring!$F$20)+IF(Data!$P20&lt;&gt;"",Scoring!$F$21)+IF(Data!$Q20&lt;&gt;"",Scoring!$F$22)+IF(Data!$R20&lt;&gt;"",Scoring!$F$23)+IF(Data!$S20&lt;&gt;"",Scoring!$F$24)+IF(Data!$T20&lt;&gt;"",Scoring!$F$25)+IF(Data!$U20&lt;&gt;"",Scoring!$F$26)+IF(Data!$V20&lt;&gt;"",Scoring!$F$27)+IF(Data!$W20&lt;&gt;"",Scoring!$F$28)+IF(Data!$X20&lt;&gt;"",Scoring!$F$29)+IF(Data!$Y20&lt;&gt;"",Scoring!$F$30)+IF(Data!$Z20&lt;&gt;"",Scoring!$F$31)+IF(Data!$AA20&lt;&gt;"",Scoring!$F$32)+IF(Data!$AB20&lt;&gt;"",Scoring!$F$33)+IF(Data!$AC20&lt;&gt;"",Scoring!$F$34)+IF(Data!$AD20&lt;&gt;"",Scoring!$F$35)+IF(Data!$AE20&lt;&gt;"",Scoring!$F$36)+IF(Data!$AF20&lt;&gt;"",Scoring!$F$37)+IF(Data!$AG20&lt;&gt;"",Scoring!$F$38)+IF(Data!$AH20&lt;&gt;"",Scoring!$F$39)+IF(Data!$AI20&lt;&gt;"",Scoring!$F$40)+IF(Data!$AJ20&lt;&gt;"",Scoring!$F$41)+IF(Data!$AK20&lt;&gt;"",Scoring!$F$42)+IF(Data!$AL20&lt;&gt;"",Scoring!$F$43)+IF(Data!$AM20&lt;&gt;"",Scoring!$F$44)+IF(Data!$AN20&lt;&gt;"",Scoring!$F$45)+IF(Data!$AO20&lt;&gt;"",Scoring!$F$46)+IF(Data!$AP20&lt;&gt;"",Scoring!$F$47)+IF(Data!$AQ20&lt;&gt;"",Scoring!$F$48)+IF(Data!$AR20&lt;&gt;"",Scoring!$F$49)+IF(Data!$AS20&lt;&gt;"",Scoring!$F$50)+IF(Data!$AT20&lt;&gt;"",Scoring!$F$51)+IF(Data!$AU20&lt;&gt;"",Scoring!$F$52),"")</f>
        <v/>
      </c>
      <c r="BA20" s="183" t="str">
        <f>IF(AZ20&lt;&gt;"",LOOKUP(AZ20,Likelihoods!$A$7:$A$107,Likelihoods!D$7:D$107),"")</f>
        <v/>
      </c>
      <c r="BB20" s="181" t="str">
        <f>IF(AND(COUNTBLANK($B20:$O20)=13,COUNTBLANK($P20:$Q20)=1,COUNTBLANK($R20:$U20)=3,COUNTBLANK($V20:$X20)=2,COUNTBLANK($Y20:$AE20)=6,COUNTBLANK($AF20:$AJ20)=4,COUNTBLANK($AK20:AN20)=3,COUNTBLANK($AO20:$AQ20)=2,COUNTBLANK($AR20:$AS20)=1,COUNTBLANK($AT20:$AU20)=1),IF(Data!$B20&lt;&gt;"",Scoring!$G$7)+IF(Data!$C20&lt;&gt;"",Scoring!$G$8)+IF(Data!$D20&lt;&gt;"",Scoring!$G$9)+IF(Data!$E20&lt;&gt;"",Scoring!$G$10)+IF(Data!$F20&lt;&gt;"",Scoring!$G$11)+IF(Data!$G20&lt;&gt;"",Scoring!$G$12)+IF(Data!$H20&lt;&gt;"",Scoring!$G$13)+IF(Data!$I20&lt;&gt;"",Scoring!$G$14)+IF(Data!$J20&lt;&gt;"",Scoring!$G$15)+IF(Data!$K20&lt;&gt;"",Scoring!$G$16)+IF(Data!$L20&lt;&gt;"",Scoring!$G$17)+IF(Data!$M20&lt;&gt;"",Scoring!$G$18)+IF(Data!$N20&lt;&gt;"",Scoring!$G$19)+IF(Data!$O20&lt;&gt;"",Scoring!$G$20)+IF(Data!$P20&lt;&gt;"",Scoring!$G$21)+IF(Data!$Q20&lt;&gt;"",Scoring!$G$22)+IF(Data!$R20&lt;&gt;"",Scoring!$G$23)+IF(Data!$S20&lt;&gt;"",Scoring!$G$24)+IF(Data!$T20&lt;&gt;"",Scoring!$G$25)+IF(Data!$U20&lt;&gt;"",Scoring!$G$26)+IF(Data!$V20&lt;&gt;"",Scoring!$G$27)+IF(Data!$W20&lt;&gt;"",Scoring!$G$28)+IF(Data!$X20&lt;&gt;"",Scoring!$G$29)+IF(Data!$Y20&lt;&gt;"",Scoring!$G$30)+IF(Data!$Z20&lt;&gt;"",Scoring!$G$31)+IF(Data!$AA20&lt;&gt;"",Scoring!$G$32)+IF(Data!$AB20&lt;&gt;"",Scoring!$G$33)+IF(Data!$AC20&lt;&gt;"",Scoring!$G$34)+IF(Data!$AD20&lt;&gt;"",Scoring!$G$35)+IF(Data!$AE20&lt;&gt;"",Scoring!$G$36)+IF(Data!$AF20&lt;&gt;"",Scoring!$G$37)+IF(Data!$AG20&lt;&gt;"",Scoring!$G$38)+IF(Data!$AH20&lt;&gt;"",Scoring!$G$39)+IF(Data!$AI20&lt;&gt;"",Scoring!$G$40)+IF(Data!$AJ20&lt;&gt;"",Scoring!$G$41)+IF(Data!$AK20&lt;&gt;"",Scoring!$G$42)+IF(Data!$AL20&lt;&gt;"",Scoring!$G$43)+IF(Data!$AM20&lt;&gt;"",Scoring!$G$44)+IF(Data!$AN20&lt;&gt;"",Scoring!$G$45)+IF(Data!$AO20&lt;&gt;"",Scoring!$G$46)+IF(Data!$AP20&lt;&gt;"",Scoring!$G$47)+IF(Data!$AQ20&lt;&gt;"",Scoring!$G$48)+IF(Data!$AR20&lt;&gt;"",Scoring!$G$49)+IF(Data!$AS20&lt;&gt;"",Scoring!$G$50)+IF(Data!$AT20&lt;&gt;"",Scoring!$G$51)+IF(Data!$AU20&lt;&gt;"",Scoring!$G$52),"")</f>
        <v/>
      </c>
      <c r="BC20" s="184" t="str">
        <f>IF(BB20&lt;&gt;"",LOOKUP(BB20,Likelihoods!$A$7:$A$107,Likelihoods!E$7:E$107),"")</f>
        <v/>
      </c>
      <c r="BD20" s="185" t="str">
        <f>IF(AND(COUNTBLANK($B20:$O20)=13,COUNTBLANK($P20:$Q20)=1,COUNTBLANK($R20:$U20)=3,COUNTBLANK($V20:$X20)=2,COUNTBLANK($Y20:$AE20)=6,COUNTBLANK($AF20:$AJ20)=4,COUNTBLANK($AK20:AN20)=3,COUNTBLANK($AO20:$AQ20)=2,COUNTBLANK($AR20:$AS20)=1,COUNTBLANK($AT20:$AU20)=1),IF(Data!$B20&lt;&gt;"",Scoring!$H$7)+IF(Data!$C20&lt;&gt;"",Scoring!$H$8)+IF(Data!$D20&lt;&gt;"",Scoring!$H$9)+IF(Data!$E20&lt;&gt;"",Scoring!$H$10)+IF(Data!$F20&lt;&gt;"",Scoring!$H$11)+IF(Data!$G20&lt;&gt;"",Scoring!$H$12)+IF(Data!$H20&lt;&gt;"",Scoring!$H$13)+IF(Data!$I20&lt;&gt;"",Scoring!$H$14)+IF(Data!$J20&lt;&gt;"",Scoring!$H$15)+IF(Data!$K20&lt;&gt;"",Scoring!$H$16)+IF(Data!$L20&lt;&gt;"",Scoring!$H$17)+IF(Data!$M20&lt;&gt;"",Scoring!$H$18)+IF(Data!$N20&lt;&gt;"",Scoring!$H$19)+IF(Data!$O20&lt;&gt;"",Scoring!$H$20)+IF(Data!$P20&lt;&gt;"",Scoring!$H$21)+IF(Data!$Q20&lt;&gt;"",Scoring!$H$22)+IF(Data!$R20&lt;&gt;"",Scoring!$H$23)+IF(Data!$S20&lt;&gt;"",Scoring!$H$24)+IF(Data!$T20&lt;&gt;"",Scoring!$H$25)+IF(Data!$U20&lt;&gt;"",Scoring!$H$26)+IF(Data!$V20&lt;&gt;"",Scoring!$H$27)+IF(Data!$W20&lt;&gt;"",Scoring!$H$28)+IF(Data!$X20&lt;&gt;"",Scoring!$H$29)+IF(Data!$Y20&lt;&gt;"",Scoring!$H$30)+IF(Data!$Z20&lt;&gt;"",Scoring!$H$31)+IF(Data!$AA20&lt;&gt;"",Scoring!$H$32)+IF(Data!$AB20&lt;&gt;"",Scoring!$H$33)+IF(Data!$AC20&lt;&gt;"",Scoring!$H$34)+IF(Data!$AD20&lt;&gt;"",Scoring!$H$35)+IF(Data!$AE20&lt;&gt;"",Scoring!$H$36)+IF(Data!$AF20&lt;&gt;"",Scoring!$H$37)+IF(Data!$AG20&lt;&gt;"",Scoring!$H$38)+IF(Data!$AH20&lt;&gt;"",Scoring!$H$39)+IF(Data!$AI20&lt;&gt;"",Scoring!$H$40)+IF(Data!$AJ20&lt;&gt;"",Scoring!$H$41)+IF(Data!$AK20&lt;&gt;"",Scoring!$H$42)+IF(Data!$AL20&lt;&gt;"",Scoring!$H$43)+IF(Data!$AM20&lt;&gt;"",Scoring!$H$44)+IF(Data!$AN20&lt;&gt;"",Scoring!$H$45)+IF(Data!$AO20&lt;&gt;"",Scoring!$H$46)+IF(Data!$AP20&lt;&gt;"",Scoring!$H$47)+IF(Data!$AQ20&lt;&gt;"",Scoring!$H$48)+IF(Data!$AR20&lt;&gt;"",Scoring!$H$49)+IF(Data!$AS20&lt;&gt;"",Scoring!$H$50)+IF(Data!$AT20&lt;&gt;"",Scoring!$H$51)+IF(Data!$AU20&lt;&gt;"",Scoring!$H$52),"")</f>
        <v/>
      </c>
      <c r="BE20" s="186" t="str">
        <f>IF(BD20&lt;&gt;"",LOOKUP(BD20,Likelihoods!$A$7:$A$107,Likelihoods!F$7:F$107),"")</f>
        <v/>
      </c>
      <c r="BF20" s="181" t="str">
        <f>IF(AND(COUNTBLANK($B20:$O20)=13,COUNTBLANK($P20:$Q20)=1,COUNTBLANK($R20:$U20)=3,COUNTBLANK($V20:$X20)=2,COUNTBLANK($Y20:$AE20)=6,COUNTBLANK($AF20:$AJ20)=4,COUNTBLANK($AK20:AN20)=3,COUNTBLANK($AO20:$AQ20)=2,COUNTBLANK($AR20:$AS20)=1,COUNTBLANK($AT20:$AU20)=1),IF(Data!$B20&lt;&gt;"",Scoring!$I$7)+IF(Data!$C20&lt;&gt;"",Scoring!$I$8)+IF(Data!$D20&lt;&gt;"",Scoring!$I$9)+IF(Data!$E20&lt;&gt;"",Scoring!$I$10)+IF(Data!$F20&lt;&gt;"",Scoring!$I$11)+IF(Data!$G20&lt;&gt;"",Scoring!$I$12)+IF(Data!$H20&lt;&gt;"",Scoring!$I$13)+IF(Data!$I20&lt;&gt;"",Scoring!$I$14)+IF(Data!$J20&lt;&gt;"",Scoring!$I$15)+IF(Data!$K20&lt;&gt;"",Scoring!$I$16)+IF(Data!$L20&lt;&gt;"",Scoring!$I$17)+IF(Data!$M20&lt;&gt;"",Scoring!$I$18)+IF(Data!$N20&lt;&gt;"",Scoring!$I$19)+IF(Data!$O20&lt;&gt;"",Scoring!$I$20)+IF(Data!$P20&lt;&gt;"",Scoring!$I$21)+IF(Data!$Q20&lt;&gt;"",Scoring!$I$22)+IF(Data!$R20&lt;&gt;"",Scoring!$I$23)+IF(Data!$S20&lt;&gt;"",Scoring!$I$24)+IF(Data!$T20&lt;&gt;"",Scoring!$I$25)+IF(Data!$U20&lt;&gt;"",Scoring!$I$26)+IF(Data!$V20&lt;&gt;"",Scoring!$I$27)+IF(Data!$W20&lt;&gt;"",Scoring!$I$28)+IF(Data!$X20&lt;&gt;"",Scoring!$I$29)+IF(Data!$Y20&lt;&gt;"",Scoring!$I$30)+IF(Data!$Z20&lt;&gt;"",Scoring!$I$31)+IF(Data!$AA20&lt;&gt;"",Scoring!$I$32)+IF(Data!$AB20&lt;&gt;"",Scoring!$I$33)+IF(Data!$AC20&lt;&gt;"",Scoring!$I$34)+IF(Data!$AD20&lt;&gt;"",Scoring!$I$35)+IF(Data!$AE20&lt;&gt;"",Scoring!$I$36)+IF(Data!$AF20&lt;&gt;"",Scoring!$I$37)+IF(Data!$AG20&lt;&gt;"",Scoring!$I$38)+IF(Data!$AH20&lt;&gt;"",Scoring!$I$39)+IF(Data!$AI20&lt;&gt;"",Scoring!$I$40)+IF(Data!$AJ20&lt;&gt;"",Scoring!$I$41)+IF(Data!$AK20&lt;&gt;"",Scoring!$I$42)+IF(Data!$AL20&lt;&gt;"",Scoring!$I$43)+IF(Data!$AM20&lt;&gt;"",Scoring!$I$44)+IF(Data!$AN20&lt;&gt;"",Scoring!$I$45)+IF(Data!$AO20&lt;&gt;"",Scoring!$I$46)+IF(Data!$AP20&lt;&gt;"",Scoring!$I$47)+IF(Data!$AQ20&lt;&gt;"",Scoring!$I$48)+IF(Data!$AR20&lt;&gt;"",Scoring!$I$49)+IF(Data!$AS20&lt;&gt;"",Scoring!$I$50)+IF(Data!$AT20&lt;&gt;"",Scoring!$I$51)+IF(Data!$AU20&lt;&gt;"",Scoring!$I$52),"")</f>
        <v/>
      </c>
      <c r="BG20" s="180" t="str">
        <f>IF(BF20&lt;&gt;"",LOOKUP(BF20,Likelihoods!$A$7:$A$107,Likelihoods!G$7:G$107),"")</f>
        <v/>
      </c>
      <c r="BH20" s="187" t="str">
        <f>IF(AND(COUNTBLANK($B20:$O20)=13,COUNTBLANK($P20:$Q20)=1,COUNTBLANK($R20:$U20)=3,COUNTBLANK($V20:$X20)=2,COUNTBLANK($Y20:$AE20)=6,COUNTBLANK($AF20:$AJ20)=4,COUNTBLANK($AK20:AN20)=3,COUNTBLANK($AO20:$AQ20)=2,COUNTBLANK($AR20:$AS20)=1,COUNTBLANK($AT20:$AU20)=1),IF(Data!$B20&lt;&gt;"",Scoring!$J$7)+IF(Data!$C20&lt;&gt;"",Scoring!$J$8)+IF(Data!$D20&lt;&gt;"",Scoring!$J$9)+IF(Data!$E20&lt;&gt;"",Scoring!$J$10)+IF(Data!$F20&lt;&gt;"",Scoring!$J$11)+IF(Data!$G20&lt;&gt;"",Scoring!$J$12)+IF(Data!$H20&lt;&gt;"",Scoring!$J$13)+IF(Data!$I20&lt;&gt;"",Scoring!$J$14)+IF(Data!$J20&lt;&gt;"",Scoring!$J$15)+IF(Data!$K20&lt;&gt;"",Scoring!$J$16)+IF(Data!$L20&lt;&gt;"",Scoring!$J$17)+IF(Data!$M20&lt;&gt;"",Scoring!$J$18)+IF(Data!$N20&lt;&gt;"",Scoring!$J$19)+IF(Data!$O20&lt;&gt;"",Scoring!$J$20)+IF(Data!$P20&lt;&gt;"",Scoring!$J$21)+IF(Data!$Q20&lt;&gt;"",Scoring!$J$22)+IF(Data!$R20&lt;&gt;"",Scoring!$J$23)+IF(Data!$S20&lt;&gt;"",Scoring!$J$24)+IF(Data!$T20&lt;&gt;"",Scoring!$J$25)+IF(Data!$U20&lt;&gt;"",Scoring!$J$26)+IF(Data!$V20&lt;&gt;"",Scoring!$J$27)+IF(Data!$W20&lt;&gt;"",Scoring!$J$28)+IF(Data!$X20&lt;&gt;"",Scoring!$J$29)+IF(Data!$Y20&lt;&gt;"",Scoring!$J$30)+IF(Data!$Z20&lt;&gt;"",Scoring!$J$31)+IF(Data!$AA20&lt;&gt;"",Scoring!$J$32)+IF(Data!$AB20&lt;&gt;"",Scoring!$J$33)+IF(Data!$AC20&lt;&gt;"",Scoring!$J$34)+IF(Data!$AD20&lt;&gt;"",Scoring!$J$35)+IF(Data!$AE20&lt;&gt;"",Scoring!$J$36)+IF(Data!$AF20&lt;&gt;"",Scoring!$J$37)+IF(Data!$AG20&lt;&gt;"",Scoring!$J$38)+IF(Data!$AH20&lt;&gt;"",Scoring!$J$39)+IF(Data!$AI20&lt;&gt;"",Scoring!$J$40)+IF(Data!$AJ20&lt;&gt;"",Scoring!$J$41)+IF(Data!$AK20&lt;&gt;"",Scoring!$J$42)+IF(Data!$AL20&lt;&gt;"",Scoring!$J$43)+IF(Data!$AM20&lt;&gt;"",Scoring!$J$44)+IF(Data!$AN20&lt;&gt;"",Scoring!$J$45)+IF(Data!$AO20&lt;&gt;"",Scoring!$J$46)+IF(Data!$AP20&lt;&gt;"",Scoring!$J$47)+IF(Data!$AQ20&lt;&gt;"",Scoring!$J$48)+IF(Data!$AR20&lt;&gt;"",Scoring!$J$49)+IF(Data!$AS20&lt;&gt;"",Scoring!$J$50)+IF(Data!$AT20&lt;&gt;"",Scoring!$J$51)+IF(Data!$AU20&lt;&gt;"",Scoring!$J$52),"")</f>
        <v/>
      </c>
      <c r="BI20" s="183" t="str">
        <f>IF(BH20&lt;&gt;"",LOOKUP(BH20,Likelihoods!$A$7:$A$107,Likelihoods!H$7:H$107),"")</f>
        <v/>
      </c>
      <c r="BJ20" s="188" t="str">
        <f>IF(AND(COUNTBLANK($B20:$O20)=13,COUNTBLANK($P20:$Q20)=1,COUNTBLANK($R20:$U20)=3,COUNTBLANK($V20:$X20)=2,COUNTBLANK($Y20:$AE20)=6,COUNTBLANK($AF20:$AJ20)=4,COUNTBLANK($AK20:AN20)=3,COUNTBLANK($AO20:$AQ20)=2,COUNTBLANK($AR20:$AS20)=1,COUNTBLANK($AT20:$AU20)=1),IF(Data!$B20&lt;&gt;"",Scoring!$K$7)+IF(Data!$C20&lt;&gt;"",Scoring!$K$8)+IF(Data!$D20&lt;&gt;"",Scoring!$K$9)+IF(Data!$E20&lt;&gt;"",Scoring!$K$10)+IF(Data!$F20&lt;&gt;"",Scoring!$K$11)+IF(Data!$G20&lt;&gt;"",Scoring!$K$12)+IF(Data!$H20&lt;&gt;"",Scoring!$K$13)+IF(Data!$I20&lt;&gt;"",Scoring!$K$14)+IF(Data!$J20&lt;&gt;"",Scoring!$K$15)+IF(Data!$K20&lt;&gt;"",Scoring!$K$16)+IF(Data!$L20&lt;&gt;"",Scoring!$K$17)+IF(Data!$M20&lt;&gt;"",Scoring!$K$18)+IF(Data!$N20&lt;&gt;"",Scoring!$K$19)+IF(Data!$O20&lt;&gt;"",Scoring!$K$20)+IF(Data!$P20&lt;&gt;"",Scoring!$K$21)+IF(Data!$Q20&lt;&gt;"",Scoring!$K$22)+IF(Data!$R20&lt;&gt;"",Scoring!$K$23)+IF(Data!$S20&lt;&gt;"",Scoring!$K$24)+IF(Data!$T20&lt;&gt;"",Scoring!$K$25)+IF(Data!$U20&lt;&gt;"",Scoring!$K$26)+IF(Data!$V20&lt;&gt;"",Scoring!$K$27)+IF(Data!$W20&lt;&gt;"",Scoring!$K$28)+IF(Data!$X20&lt;&gt;"",Scoring!$K$29)+IF(Data!$Y20&lt;&gt;"",Scoring!$K$30)+IF(Data!$Z20&lt;&gt;"",Scoring!$K$31)+IF(Data!$AA20&lt;&gt;"",Scoring!$K$32)+IF(Data!$AB20&lt;&gt;"",Scoring!$K$33)+IF(Data!$AC20&lt;&gt;"",Scoring!$K$34)+IF(Data!$AD20&lt;&gt;"",Scoring!$K$35)+IF(Data!$AE20&lt;&gt;"",Scoring!$K$36)+IF(Data!$AF20&lt;&gt;"",Scoring!$K$37)+IF(Data!$AG20&lt;&gt;"",Scoring!$K$38)+IF(Data!$AH20&lt;&gt;"",Scoring!$K$39)+IF(Data!$AI20&lt;&gt;"",Scoring!$K$40)+IF(Data!$AJ20&lt;&gt;"",Scoring!$K$41)+IF(Data!$AK20&lt;&gt;"",Scoring!$K$42)+IF(Data!$AL20&lt;&gt;"",Scoring!$K$43)+IF(Data!$AM20&lt;&gt;"",Scoring!$K$44)+IF(Data!$AN20&lt;&gt;"",Scoring!$K$45)+IF(Data!$AO20&lt;&gt;"",Scoring!$K$46)+IF(Data!$AP20&lt;&gt;"",Scoring!$K$47)+IF(Data!$AQ20&lt;&gt;"",Scoring!$K$48)+IF(Data!$AR20&lt;&gt;"",Scoring!$K$49)+IF(Data!$AS20&lt;&gt;"",Scoring!$K$50)+IF(Data!$AT20&lt;&gt;"",Scoring!$K$51)+IF(Data!$AU20&lt;&gt;"",Scoring!$K$52),"")</f>
        <v/>
      </c>
      <c r="BK20" s="184" t="str">
        <f>IF(BJ20&lt;&gt;"",LOOKUP(BJ20,Likelihoods!$A$7:$A$107,Likelihoods!I$7:I$107),"")</f>
        <v/>
      </c>
      <c r="BL20" s="187" t="str">
        <f>IF(AND(COUNTBLANK($B20:$O20)=13,COUNTBLANK($P20:$Q20)=1,COUNTBLANK($R20:$U20)=3,COUNTBLANK($V20:$X20)=2,COUNTBLANK($Y20:$AE20)=6,COUNTBLANK($AF20:$AJ20)=4,COUNTBLANK($AK20:AN20)=3,COUNTBLANK($AO20:$AQ20)=2,COUNTBLANK($AR20:$AS20)=1,COUNTBLANK($AT20:$AU20)=1),IF(Data!$B20&lt;&gt;"",Scoring!$L$7)+IF(Data!$C20&lt;&gt;"",Scoring!$L$8)+IF(Data!$D20&lt;&gt;"",Scoring!$L$9)+IF(Data!$E20&lt;&gt;"",Scoring!$L$10)+IF(Data!$F20&lt;&gt;"",Scoring!$L$11)+IF(Data!$G20&lt;&gt;"",Scoring!$L$12)+IF(Data!$H20&lt;&gt;"",Scoring!$L$13)+IF(Data!$I20&lt;&gt;"",Scoring!$L$14)+IF(Data!$J20&lt;&gt;"",Scoring!$L$15)+IF(Data!$K20&lt;&gt;"",Scoring!$L$16)+IF(Data!$L20&lt;&gt;"",Scoring!$L$17)+IF(Data!$M20&lt;&gt;"",Scoring!$L$18)+IF(Data!$N20&lt;&gt;"",Scoring!$L$19)+IF(Data!$O20&lt;&gt;"",Scoring!$L$20)+IF(Data!$P20&lt;&gt;"",Scoring!$L$21)+IF(Data!$Q20&lt;&gt;"",Scoring!$L$22)+IF(Data!$R20&lt;&gt;"",Scoring!$L$23)+IF(Data!$S20&lt;&gt;"",Scoring!$L$24)+IF(Data!$T20&lt;&gt;"",Scoring!$L$25)+IF(Data!$U20&lt;&gt;"",Scoring!$L$26)+IF(Data!$V20&lt;&gt;"",Scoring!$L$27)+IF(Data!$W20&lt;&gt;"",Scoring!$L$28)+IF(Data!$X20&lt;&gt;"",Scoring!$L$29)+IF(Data!$Y20&lt;&gt;"",Scoring!$L$30)+IF(Data!$Z20&lt;&gt;"",Scoring!$L$31)+IF(Data!$AA20&lt;&gt;"",Scoring!$L$32)+IF(Data!$AB20&lt;&gt;"",Scoring!$L$33)+IF(Data!$AC20&lt;&gt;"",Scoring!$L$34)+IF(Data!$AD20&lt;&gt;"",Scoring!$L$35)+IF(Data!$AE20&lt;&gt;"",Scoring!$L$36)+IF(Data!$AF20&lt;&gt;"",Scoring!$L$37)+IF(Data!$AG20&lt;&gt;"",Scoring!$L$38)+IF(Data!$AH20&lt;&gt;"",Scoring!$L$39)+IF(Data!$AI20&lt;&gt;"",Scoring!$L$40)+IF(Data!$AJ20&lt;&gt;"",Scoring!$L$41)+IF(Data!$AK20&lt;&gt;"",Scoring!$L$42)+IF(Data!$AL20&lt;&gt;"",Scoring!$L$43)+IF(Data!$AM20&lt;&gt;"",Scoring!$L$44)+IF(Data!$AN20&lt;&gt;"",Scoring!$L$45)+IF(Data!$AO20&lt;&gt;"",Scoring!$L$46)+IF(Data!$AP20&lt;&gt;"",Scoring!$L$47)+IF(Data!$AQ20&lt;&gt;"",Scoring!$L$48)+IF(Data!$AR20&lt;&gt;"",Scoring!$L$49)+IF(Data!$AS20&lt;&gt;"",Scoring!$L$50)+IF(Data!$AT20&lt;&gt;"",Scoring!$L$51)+IF(Data!$AU20&lt;&gt;"",Scoring!$L$52),"")</f>
        <v/>
      </c>
      <c r="BM20" s="180" t="str">
        <f>IF(BL20&lt;&gt;"",LOOKUP(BL20,Likelihoods!$A$7:$A$107,Likelihoods!J$7:J$107),"")</f>
        <v/>
      </c>
      <c r="BN20" s="181" t="str">
        <f>IF(AND(COUNTBLANK($B20:$O20)=13,COUNTBLANK($P20:$Q20)=1,COUNTBLANK($R20:$U20)=3,COUNTBLANK($V20:$X20)=2,COUNTBLANK($Y20:$AE20)=6,COUNTBLANK($AF20:$AJ20)=4,COUNTBLANK($AK20:AN20)=3,COUNTBLANK($AO20:$AQ20)=2,COUNTBLANK($AR20:$AS20)=1,COUNTBLANK($AT20:$AU20)=1),IF(Data!$B20&lt;&gt;"",Scoring!$M$7)+IF(Data!$C20&lt;&gt;"",Scoring!$M$8)+IF(Data!$D20&lt;&gt;"",Scoring!$M$9)+IF(Data!$E20&lt;&gt;"",Scoring!$M$10)+IF(Data!$F20&lt;&gt;"",Scoring!$M$11)+IF(Data!$G20&lt;&gt;"",Scoring!$M$12)+IF(Data!$H20&lt;&gt;"",Scoring!$M$13)+IF(Data!$I20&lt;&gt;"",Scoring!$M$14)+IF(Data!$J20&lt;&gt;"",Scoring!$M$15)+IF(Data!$K20&lt;&gt;"",Scoring!$M$16)+IF(Data!$L20&lt;&gt;"",Scoring!$M$17)+IF(Data!$M20&lt;&gt;"",Scoring!$M$18)+IF(Data!$N20&lt;&gt;"",Scoring!$M$19)+IF(Data!$O20&lt;&gt;"",Scoring!$M$20)+IF(Data!$P20&lt;&gt;"",Scoring!$M$21)+IF(Data!$Q20&lt;&gt;"",Scoring!$M$22)+IF(Data!$R20&lt;&gt;"",Scoring!$M$23)+IF(Data!$S20&lt;&gt;"",Scoring!$M$24)+IF(Data!$T20&lt;&gt;"",Scoring!$M$25)+IF(Data!$U20&lt;&gt;"",Scoring!$M$26)+IF(Data!$V20&lt;&gt;"",Scoring!$M$27)+IF(Data!$W20&lt;&gt;"",Scoring!$M$28)+IF(Data!$X20&lt;&gt;"",Scoring!$M$29)+IF(Data!$Y20&lt;&gt;"",Scoring!$M$30)+IF(Data!$Z20&lt;&gt;"",Scoring!$M$31)+IF(Data!$AA20&lt;&gt;"",Scoring!$M$32)+IF(Data!$AB20&lt;&gt;"",Scoring!$M$33)+IF(Data!$AC20&lt;&gt;"",Scoring!$M$34)+IF(Data!$AD20&lt;&gt;"",Scoring!$M$35)+IF(Data!$AE20&lt;&gt;"",Scoring!$M$36)+IF(Data!$AF20&lt;&gt;"",Scoring!$M$37)+IF(Data!$AG20&lt;&gt;"",Scoring!$M$38)+IF(Data!$AH20&lt;&gt;"",Scoring!$M$39)+IF(Data!$AI20&lt;&gt;"",Scoring!$M$40)+IF(Data!$AJ20&lt;&gt;"",Scoring!$M$41)+IF(Data!$AK20&lt;&gt;"",Scoring!$M$42)+IF(Data!$AL20&lt;&gt;"",Scoring!$M$43)+IF(Data!$AM20&lt;&gt;"",Scoring!$M$44)+IF(Data!$AN20&lt;&gt;"",Scoring!$M$45)+IF(Data!$AO20&lt;&gt;"",Scoring!$M$46)+IF(Data!$AP20&lt;&gt;"",Scoring!$M$47)+IF(Data!$AQ20&lt;&gt;"",Scoring!$M$48)+IF(Data!$AR20&lt;&gt;"",Scoring!$M$49)+IF(Data!$AS20&lt;&gt;"",Scoring!$M$50)+IF(Data!$AT20&lt;&gt;"",Scoring!$M$51)+IF(Data!$AU20&lt;&gt;"",Scoring!$M$52),"")</f>
        <v/>
      </c>
      <c r="BO20" s="184" t="str">
        <f>IF(BN20&lt;&gt;"",LOOKUP(BN20,Likelihoods!$A$7:$A$107,Likelihoods!K$7:K$107),"")</f>
        <v/>
      </c>
      <c r="BP20" s="179" t="str">
        <f>IF(AND(COUNTBLANK($B20:$O20)=13,COUNTBLANK($P20:$Q20)=1,COUNTBLANK($R20:$U20)=3,COUNTBLANK($V20:$X20)=2,COUNTBLANK($Y20:$AE20)=6,COUNTBLANK($AF20:$AJ20)=4,COUNTBLANK($AK20:AN20)=3,COUNTBLANK($AO20:$AQ20)=2,COUNTBLANK($AR20:$AS20)=1,COUNTBLANK($AT20:$AU20)=1),IF(Data!$B20&lt;&gt;"",Scoring!$N$7)+IF(Data!$C20&lt;&gt;"",Scoring!$N$8)+IF(Data!$D20&lt;&gt;"",Scoring!$N$9)+IF(Data!$E20&lt;&gt;"",Scoring!$N$10)+IF(Data!$F20&lt;&gt;"",Scoring!$N$11)+IF(Data!$G20&lt;&gt;"",Scoring!$N$12)+IF(Data!$H20&lt;&gt;"",Scoring!$N$13)+IF(Data!$I20&lt;&gt;"",Scoring!$N$14)+IF(Data!$J20&lt;&gt;"",Scoring!$N$15)+IF(Data!$K20&lt;&gt;"",Scoring!$N$16)+IF(Data!$L20&lt;&gt;"",Scoring!$N$17)+IF(Data!$M20&lt;&gt;"",Scoring!$N$18)+IF(Data!$N20&lt;&gt;"",Scoring!$N$19)+IF(Data!$O20&lt;&gt;"",Scoring!$N$20)+IF(Data!$P20&lt;&gt;"",Scoring!$N$21)+IF(Data!$Q20&lt;&gt;"",Scoring!$N$22)+IF(Data!$R20&lt;&gt;"",Scoring!$N$23)+IF(Data!$S20&lt;&gt;"",Scoring!$N$24)+IF(Data!$T20&lt;&gt;"",Scoring!$N$25)+IF(Data!$U20&lt;&gt;"",Scoring!$N$26)+IF(Data!$V20&lt;&gt;"",Scoring!$N$27)+IF(Data!$W20&lt;&gt;"",Scoring!$N$28)+IF(Data!$X20&lt;&gt;"",Scoring!$N$29)+IF(Data!$Y20&lt;&gt;"",Scoring!$N$30)+IF(Data!$Z20&lt;&gt;"",Scoring!$N$31)+IF(Data!$AA20&lt;&gt;"",Scoring!$N$32)+IF(Data!$AB20&lt;&gt;"",Scoring!$N$33)+IF(Data!$AC20&lt;&gt;"",Scoring!$N$34)+IF(Data!$AD20&lt;&gt;"",Scoring!$N$35)+IF(Data!$AE20&lt;&gt;"",Scoring!$N$36)+IF(Data!$AF20&lt;&gt;"",Scoring!$N$37)+IF(Data!$AG20&lt;&gt;"",Scoring!$N$38)+IF(Data!$AH20&lt;&gt;"",Scoring!$N$39)+IF(Data!$AI20&lt;&gt;"",Scoring!$N$40)+IF(Data!$AJ20&lt;&gt;"",Scoring!$N$41)+IF(Data!$AK20&lt;&gt;"",Scoring!$N$42)+IF(Data!$AL20&lt;&gt;"",Scoring!$N$43)+IF(Data!$AM20&lt;&gt;"",Scoring!$N$44)+IF(Data!$AN20&lt;&gt;"",Scoring!$N$45)+IF(Data!$AO20&lt;&gt;"",Scoring!$N$46)+IF(Data!$AP20&lt;&gt;"",Scoring!$N$47)+IF(Data!$AQ20&lt;&gt;"",Scoring!$N$48)+IF(Data!$AR20&lt;&gt;"",Scoring!$N$49)+IF(Data!$AS20&lt;&gt;"",Scoring!$N$50)+IF(Data!$AT20&lt;&gt;"",Scoring!$N$51)+IF(Data!$AU20&lt;&gt;"",Scoring!$N$52),"")</f>
        <v/>
      </c>
      <c r="BQ20" s="189" t="str">
        <f>IF(BP20&lt;&gt;"",LOOKUP(BP20,Likelihoods!$A$7:$A$107,Likelihoods!L$7:L$107),"")</f>
        <v/>
      </c>
      <c r="BR20" s="181" t="str">
        <f>IF(AND(COUNTBLANK($B20:$O20)=13,COUNTBLANK($P20:$Q20)=1,COUNTBLANK($R20:$U20)=3,COUNTBLANK($V20:$X20)=2,COUNTBLANK($Y20:$AE20)=6,COUNTBLANK($AF20:$AJ20)=4,COUNTBLANK($AK20:AN20)=3,COUNTBLANK($AO20:$AQ20)=2,COUNTBLANK($AR20:$AS20)=1,COUNTBLANK($AT20:$AU20)=1),IF(Data!$B20&lt;&gt;"",Scoring!$O$7)+IF(Data!$C20&lt;&gt;"",Scoring!$O$8)+IF(Data!$D20&lt;&gt;"",Scoring!$O$9)+IF(Data!$E20&lt;&gt;"",Scoring!$O$10)+IF(Data!$F20&lt;&gt;"",Scoring!$O$11)+IF(Data!$G20&lt;&gt;"",Scoring!$O$12)+IF(Data!$H20&lt;&gt;"",Scoring!$O$13)+IF(Data!$I20&lt;&gt;"",Scoring!$O$14)+IF(Data!$J20&lt;&gt;"",Scoring!$O$15)+IF(Data!$K20&lt;&gt;"",Scoring!$O$16)+IF(Data!$L20&lt;&gt;"",Scoring!$O$17)+IF(Data!$M20&lt;&gt;"",Scoring!$O$18)+IF(Data!$N20&lt;&gt;"",Scoring!$O$19)+IF(Data!$O20&lt;&gt;"",Scoring!$O$20)+IF(Data!$P20&lt;&gt;"",Scoring!$O$21)+IF(Data!$Q20&lt;&gt;"",Scoring!$O$22)+IF(Data!$R20&lt;&gt;"",Scoring!$O$23)+IF(Data!$S20&lt;&gt;"",Scoring!$O$24)+IF(Data!$T20&lt;&gt;"",Scoring!$O$25)+IF(Data!$U20&lt;&gt;"",Scoring!$O$26)+IF(Data!$V20&lt;&gt;"",Scoring!$O$27)+IF(Data!$W20&lt;&gt;"",Scoring!$O$28)+IF(Data!$X20&lt;&gt;"",Scoring!$O$29)+IF(Data!$Y20&lt;&gt;"",Scoring!$O$30)+IF(Data!$Z20&lt;&gt;"",Scoring!$O$31)+IF(Data!$AA20&lt;&gt;"",Scoring!$O$32)+IF(Data!$AB20&lt;&gt;"",Scoring!$O$33)+IF(Data!$AC20&lt;&gt;"",Scoring!$O$34)+IF(Data!$AD20&lt;&gt;"",Scoring!$O$35)+IF(Data!$AE20&lt;&gt;"",Scoring!$O$36)+IF(Data!$AF20&lt;&gt;"",Scoring!$O$37)+IF(Data!$AG20&lt;&gt;"",Scoring!$O$38)+IF(Data!$AH20&lt;&gt;"",Scoring!$O$39)+IF(Data!$AI20&lt;&gt;"",Scoring!$O$40)+IF(Data!$AJ20&lt;&gt;"",Scoring!$O$41)+IF(Data!$AK20&lt;&gt;"",Scoring!$O$42)+IF(Data!$AL20&lt;&gt;"",Scoring!$O$43)+IF(Data!$AM20&lt;&gt;"",Scoring!$O$44)+IF(Data!$AN20&lt;&gt;"",Scoring!$O$45)+IF(Data!$AO20&lt;&gt;"",Scoring!$O$46)+IF(Data!$AP20&lt;&gt;"",Scoring!$O$47)+IF(Data!$AQ20&lt;&gt;"",Scoring!$O$48)+IF(Data!$AR20&lt;&gt;"",Scoring!$O$49)+IF(Data!$AS20&lt;&gt;"",Scoring!$O$50)+IF(Data!$AT20&lt;&gt;"",Scoring!$O$51)+IF(Data!$AU20&lt;&gt;"",Scoring!$O$52),"")</f>
        <v/>
      </c>
      <c r="BS20" s="184" t="str">
        <f>IF(BR20&lt;&gt;"",LOOKUP(BR20,Likelihoods!$A$7:$A$107,Likelihoods!M$7:M$107),"")</f>
        <v/>
      </c>
      <c r="BT20" s="181" t="str">
        <f>IF(AND(COUNTBLANK($B20:$O20)=13,COUNTBLANK($P20:$Q20)=1,COUNTBLANK($R20:$U20)=3,COUNTBLANK($V20:$X20)=2,COUNTBLANK($Y20:$AE20)=6,COUNTBLANK($AF20:$AJ20)=4,COUNTBLANK($AK20:AN20)=3,COUNTBLANK($AO20:$AQ20)=2,COUNTBLANK($AR20:$AS20)=1,COUNTBLANK($AT20:$AU20)=1),IF(Data!$B20&lt;&gt;"",Scoring!$P$7)+IF(Data!$C20&lt;&gt;"",Scoring!$P$8)+IF(Data!$D20&lt;&gt;"",Scoring!$P$9)+IF(Data!$E20&lt;&gt;"",Scoring!$P$10)+IF(Data!$F20&lt;&gt;"",Scoring!$P$11)+IF(Data!$G20&lt;&gt;"",Scoring!$P$12)+IF(Data!$H20&lt;&gt;"",Scoring!$P$13)+IF(Data!$I20&lt;&gt;"",Scoring!$P$14)+IF(Data!$J20&lt;&gt;"",Scoring!$P$15)+IF(Data!$K20&lt;&gt;"",Scoring!$P$16)+IF(Data!$L20&lt;&gt;"",Scoring!$P$17)+IF(Data!$M20&lt;&gt;"",Scoring!$P$18)+IF(Data!$N20&lt;&gt;"",Scoring!$P$19)+IF(Data!$O20&lt;&gt;"",Scoring!$P$20)+IF(Data!$P20&lt;&gt;"",Scoring!$P$21)+IF(Data!$Q20&lt;&gt;"",Scoring!$P$22)+IF(Data!$R20&lt;&gt;"",Scoring!$P$23)+IF(Data!$S20&lt;&gt;"",Scoring!$P$24)+IF(Data!$T20&lt;&gt;"",Scoring!$P$25)+IF(Data!$U20&lt;&gt;"",Scoring!$P$26)+IF(Data!$V20&lt;&gt;"",Scoring!$P$27)+IF(Data!$W20&lt;&gt;"",Scoring!$P$28)+IF(Data!$X20&lt;&gt;"",Scoring!$P$29)+IF(Data!$Y20&lt;&gt;"",Scoring!$P$30)+IF(Data!$Z20&lt;&gt;"",Scoring!$P$31)+IF(Data!$AA20&lt;&gt;"",Scoring!$P$32)+IF(Data!$AB20&lt;&gt;"",Scoring!$P$33)+IF(Data!$AC20&lt;&gt;"",Scoring!$P$34)+IF(Data!$AD20&lt;&gt;"",Scoring!$P$35)+IF(Data!$AE20&lt;&gt;"",Scoring!$P$36)+IF(Data!$AF20&lt;&gt;"",Scoring!$P$37)+IF(Data!$AG20&lt;&gt;"",Scoring!$P$38)+IF(Data!$AH20&lt;&gt;"",Scoring!$P$39)+IF(Data!$AI20&lt;&gt;"",Scoring!$P$40)+IF(Data!$AJ20&lt;&gt;"",Scoring!$P$41)+IF(Data!$AK20&lt;&gt;"",Scoring!$P$42)+IF(Data!$AL20&lt;&gt;"",Scoring!$P$43)+IF(Data!$AM20&lt;&gt;"",Scoring!$P$44)+IF(Data!$AN20&lt;&gt;"",Scoring!$P$45)+IF(Data!$AO20&lt;&gt;"",Scoring!$P$46)+IF(Data!$AP20&lt;&gt;"",Scoring!$P$47)+IF(Data!$AQ20&lt;&gt;"",Scoring!$P$48)+IF(Data!$AR20&lt;&gt;"",Scoring!$P$49)+IF(Data!$AS20&lt;&gt;"",Scoring!$P$50)+IF(Data!$AT20&lt;&gt;"",Scoring!$P$51)+IF(Data!$AU20&lt;&gt;"",Scoring!$P$52),"")</f>
        <v/>
      </c>
      <c r="BU20" s="180" t="str">
        <f>IF(BT20&lt;&gt;"",LOOKUP(BT20,Likelihoods!$A$7:$A$107,Likelihoods!N$7:N$107),"")</f>
        <v/>
      </c>
      <c r="BV20" s="181" t="str">
        <f>IF(AND(COUNTBLANK($B20:$O20)=13,COUNTBLANK($P20:$Q20)=1,COUNTBLANK($R20:$U20)=3,COUNTBLANK($V20:$X20)=2,COUNTBLANK($Y20:$AE20)=6,COUNTBLANK($AF20:$AJ20)=4,COUNTBLANK($AK20:AN20)=3,COUNTBLANK($AO20:$AQ20)=2,COUNTBLANK($AR20:$AS20)=1,COUNTBLANK($AT20:$AU20)=1),IF(Data!$B20&lt;&gt;"",Scoring!$Q$7)+IF(Data!$C20&lt;&gt;"",Scoring!$Q$8)+IF(Data!$D20&lt;&gt;"",Scoring!$Q$9)+IF(Data!$E20&lt;&gt;"",Scoring!$Q$10)+IF(Data!$F20&lt;&gt;"",Scoring!$Q$11)+IF(Data!$G20&lt;&gt;"",Scoring!$Q$12)+IF(Data!$H20&lt;&gt;"",Scoring!$Q$13)+IF(Data!$I20&lt;&gt;"",Scoring!$Q$14)+IF(Data!$J20&lt;&gt;"",Scoring!$Q$15)+IF(Data!$K20&lt;&gt;"",Scoring!$Q$16)+IF(Data!$L20&lt;&gt;"",Scoring!$Q$17)+IF(Data!$M20&lt;&gt;"",Scoring!$Q$18)+IF(Data!$N20&lt;&gt;"",Scoring!$Q$19)+IF(Data!$O20&lt;&gt;"",Scoring!$Q$20)+IF(Data!$P20&lt;&gt;"",Scoring!$Q$21)+IF(Data!$Q20&lt;&gt;"",Scoring!$Q$22)+IF(Data!$R20&lt;&gt;"",Scoring!$Q$23)+IF(Data!$S20&lt;&gt;"",Scoring!$Q$24)+IF(Data!$T20&lt;&gt;"",Scoring!$Q$25)+IF(Data!$U20&lt;&gt;"",Scoring!$Q$26)+IF(Data!$V20&lt;&gt;"",Scoring!$Q$27)+IF(Data!$W20&lt;&gt;"",Scoring!$Q$28)+IF(Data!$X20&lt;&gt;"",Scoring!$Q$29)+IF(Data!$Y20&lt;&gt;"",Scoring!$Q$30)+IF(Data!$Z20&lt;&gt;"",Scoring!$Q$31)+IF(Data!$AA20&lt;&gt;"",Scoring!$Q$32)+IF(Data!$AB20&lt;&gt;"",Scoring!$Q$33)+IF(Data!$AC20&lt;&gt;"",Scoring!$Q$34)+IF(Data!$AD20&lt;&gt;"",Scoring!$Q$35)+IF(Data!$AE20&lt;&gt;"",Scoring!$Q$36)+IF(Data!$AF20&lt;&gt;"",Scoring!$Q$37)+IF(Data!$AG20&lt;&gt;"",Scoring!$Q$38)+IF(Data!$AH20&lt;&gt;"",Scoring!$Q$39)+IF(Data!$AI20&lt;&gt;"",Scoring!$Q$40)+IF(Data!$AJ20&lt;&gt;"",Scoring!$Q$41)+IF(Data!$AK20&lt;&gt;"",Scoring!$Q$42)+IF(Data!$AL20&lt;&gt;"",Scoring!$Q$43)+IF(Data!$AM20&lt;&gt;"",Scoring!$Q$44)+IF(Data!$AN20&lt;&gt;"",Scoring!$Q$45)+IF(Data!$AO20&lt;&gt;"",Scoring!$Q$46)+IF(Data!$AP20&lt;&gt;"",Scoring!$Q$47)+IF(Data!$AQ20&lt;&gt;"",Scoring!$Q$48)+IF(Data!$AR20&lt;&gt;"",Scoring!$Q$49)+IF(Data!$AS20&lt;&gt;"",Scoring!$Q$50)+IF(Data!$AT20&lt;&gt;"",Scoring!$Q$51)+IF(Data!$AU20&lt;&gt;"",Scoring!$Q$52),"")</f>
        <v/>
      </c>
      <c r="BW20" s="183" t="str">
        <f>IF(BV20&lt;&gt;"",LOOKUP(BV20,Likelihoods!$A$7:$A$107,Likelihoods!O$7:O$107),"")</f>
        <v/>
      </c>
      <c r="BX20" s="9"/>
      <c r="BY20" s="9"/>
      <c r="BZ20" s="9"/>
      <c r="CA20" s="9"/>
      <c r="CB20" s="9"/>
      <c r="CC20" s="9"/>
      <c r="CD20" s="9"/>
      <c r="CE20" s="9"/>
      <c r="CF20" s="9"/>
      <c r="CG20" s="9"/>
      <c r="CH20" s="9"/>
      <c r="CI20" s="9"/>
      <c r="CJ20" s="9"/>
      <c r="CK20" s="9"/>
    </row>
    <row r="21" spans="1:89" ht="14.25">
      <c r="A21" s="59"/>
      <c r="B21" s="76"/>
      <c r="C21" s="77"/>
      <c r="D21" s="77"/>
      <c r="E21" s="77"/>
      <c r="F21" s="77"/>
      <c r="G21" s="77"/>
      <c r="H21" s="77"/>
      <c r="I21" s="77"/>
      <c r="J21" s="77"/>
      <c r="K21" s="77"/>
      <c r="L21" s="77"/>
      <c r="M21" s="77"/>
      <c r="N21" s="77"/>
      <c r="O21" s="77"/>
      <c r="P21" s="76"/>
      <c r="Q21" s="78"/>
      <c r="R21" s="77"/>
      <c r="S21" s="77"/>
      <c r="T21" s="77"/>
      <c r="U21" s="77"/>
      <c r="V21" s="76"/>
      <c r="W21" s="77"/>
      <c r="X21" s="78"/>
      <c r="Y21" s="77"/>
      <c r="Z21" s="77"/>
      <c r="AA21" s="77"/>
      <c r="AB21" s="77"/>
      <c r="AC21" s="77"/>
      <c r="AD21" s="77"/>
      <c r="AE21" s="77"/>
      <c r="AF21" s="76"/>
      <c r="AG21" s="77"/>
      <c r="AH21" s="77"/>
      <c r="AI21" s="77"/>
      <c r="AJ21" s="78"/>
      <c r="AK21" s="77"/>
      <c r="AL21" s="77"/>
      <c r="AM21" s="77"/>
      <c r="AN21" s="77"/>
      <c r="AO21" s="76"/>
      <c r="AP21" s="77"/>
      <c r="AQ21" s="78"/>
      <c r="AR21" s="76"/>
      <c r="AS21" s="78"/>
      <c r="AT21" s="77"/>
      <c r="AU21" s="77"/>
      <c r="AV21" s="179" t="str">
        <f>IF(AND(COUNTBLANK($B21:$O21)=13,COUNTBLANK($P21:$Q21)=1,COUNTBLANK($R21:$U21)=3,COUNTBLANK($V21:$X21)=2,COUNTBLANK($Y21:$AE21)=6,COUNTBLANK($AF21:$AJ21)=4,COUNTBLANK($AK21:AN21)=3,COUNTBLANK($AO21:$AQ21)=2,COUNTBLANK($AR21:$AS21)=1,COUNTBLANK($AT21:$AU21)=1),IF(Data!$B21&lt;&gt;"",Scoring!$D$7)+IF(Data!$C21&lt;&gt;"",Scoring!$D$8)+IF(Data!$D21&lt;&gt;"",Scoring!$D$9)+IF(Data!$E21&lt;&gt;"",Scoring!$D$10)+IF(Data!$F21&lt;&gt;"",Scoring!$D$11)+IF(Data!$G21&lt;&gt;"",Scoring!$D$12)+IF(Data!$H21&lt;&gt;"",Scoring!$D$13)+IF(Data!$I21&lt;&gt;"",Scoring!$D$14)+IF(Data!$J21&lt;&gt;"",Scoring!$D$15)+IF(Data!$K21&lt;&gt;"",Scoring!$D$16)+IF(Data!$L21&lt;&gt;"",Scoring!$D$17)+IF(Data!$M21&lt;&gt;"",Scoring!$D$18)+IF(Data!$N21&lt;&gt;"",Scoring!$D$19)+IF(Data!$O21&lt;&gt;"",Scoring!$D$20)+IF(Data!$P21&lt;&gt;"",Scoring!$D$21)+IF(Data!$Q21&lt;&gt;"",Scoring!$D$22)+IF(Data!$R21&lt;&gt;"",Scoring!$D$23)+IF(Data!$S21&lt;&gt;"",Scoring!$D$24)+IF(Data!$T21&lt;&gt;"",Scoring!$D$25)+IF(Data!$U21&lt;&gt;"",Scoring!$D$26)+IF(Data!$V21&lt;&gt;"",Scoring!$D$27)+IF(Data!$W21&lt;&gt;"",Scoring!$D$28)+IF(Data!$X21&lt;&gt;"",Scoring!$D$29)+IF(Data!$Y21&lt;&gt;"",Scoring!$D$30)+IF(Data!$Z21&lt;&gt;"",Scoring!$D$31)+IF(Data!$AA21&lt;&gt;"",Scoring!$D$32)+IF(Data!$AB21&lt;&gt;"",Scoring!$D$33)+IF(Data!$AC21&lt;&gt;"",Scoring!$D$34)+IF(Data!$AD21&lt;&gt;"",Scoring!$D$35)+IF(Data!$AE21&lt;&gt;"",Scoring!$D$36)+IF(Data!$AF21&lt;&gt;"",Scoring!$D$37)+IF(Data!$AG21&lt;&gt;"",Scoring!$D$38)+IF(Data!$AH21&lt;&gt;"",Scoring!$D$39)+IF(Data!$AI21&lt;&gt;"",Scoring!$D$40)+IF(Data!$AJ21&lt;&gt;"",Scoring!$D$41)+IF(Data!$AK21&lt;&gt;"",Scoring!$D$42)+IF(Data!$AL21&lt;&gt;"",Scoring!$D$43)+IF(Data!$AM21&lt;&gt;"",Scoring!$D$44)+IF(Data!$AN21&lt;&gt;"",Scoring!$D$45)+IF(Data!$AO21&lt;&gt;"",Scoring!$D$46)+IF(Data!$AP21&lt;&gt;"",Scoring!$D$47)+IF(Data!$AQ21&lt;&gt;"",Scoring!$D$48)+IF(Data!$AR21&lt;&gt;"",Scoring!$D$49)+IF(Data!$AS21&lt;&gt;"",Scoring!$D$50)+IF(Data!$AT21&lt;&gt;"",Scoring!$D$51)+IF(Data!$AU21&lt;&gt;"",Scoring!$D$52),"")</f>
        <v/>
      </c>
      <c r="AW21" s="180" t="str">
        <f>IF(AV21&lt;&gt;"",LOOKUP(AV21,Likelihoods!$A$7:$A$107,Likelihoods!B$7:B$107),"")</f>
        <v/>
      </c>
      <c r="AX21" s="181" t="str">
        <f>IF(AND(COUNTBLANK($B21:$O21)=13,COUNTBLANK($P21:$Q21)=1,COUNTBLANK($R21:$U21)=3,COUNTBLANK($V21:$X21)=2,COUNTBLANK($Y21:$AE21)=6,COUNTBLANK($AF21:$AJ21)=4,COUNTBLANK($AK21:AN21)=3,COUNTBLANK($AO21:$AQ21)=2,COUNTBLANK($AR21:$AS21)=1,COUNTBLANK($AT21:$AU21)=1),IF(Data!$B21&lt;&gt;"",Scoring!$E$7)+IF(Data!$C21&lt;&gt;"",Scoring!$E$8)+IF(Data!$D21&lt;&gt;"",Scoring!$E$9)+IF(Data!$E21&lt;&gt;"",Scoring!$E$10)+IF(Data!$F21&lt;&gt;"",Scoring!$E$11)+IF(Data!$G21&lt;&gt;"",Scoring!$E$12)+IF(Data!$H21&lt;&gt;"",Scoring!$E$13)+IF(Data!$I21&lt;&gt;"",Scoring!$E$14)+IF(Data!$J21&lt;&gt;"",Scoring!$E$15)+IF(Data!$K21&lt;&gt;"",Scoring!$E$16)+IF(Data!$L21&lt;&gt;"",Scoring!$E$17)+IF(Data!$M21&lt;&gt;"",Scoring!$E$18)+IF(Data!$N21&lt;&gt;"",Scoring!$E$19)+IF(Data!$O21&lt;&gt;"",Scoring!$E$20)+IF(Data!$P21&lt;&gt;"",Scoring!$E$21)+IF(Data!$Q21&lt;&gt;"",Scoring!$E$22)+IF(Data!$R21&lt;&gt;"",Scoring!$E$23)+IF(Data!$S21&lt;&gt;"",Scoring!$E$24)+IF(Data!$T21&lt;&gt;"",Scoring!$E$25)+IF(Data!$U21&lt;&gt;"",Scoring!$E$26)+IF(Data!$V21&lt;&gt;"",Scoring!$E$27)+IF(Data!$W21&lt;&gt;"",Scoring!$E$28)+IF(Data!$X21&lt;&gt;"",Scoring!$E$29)+IF(Data!$Y21&lt;&gt;"",Scoring!$E$30)+IF(Data!$Z21&lt;&gt;"",Scoring!$E$31)+IF(Data!$AA21&lt;&gt;"",Scoring!$E$32)+IF(Data!$AB21&lt;&gt;"",Scoring!$E$33)+IF(Data!$AC21&lt;&gt;"",Scoring!$E$34)+IF(Data!$AD21&lt;&gt;"",Scoring!$E$35)+IF(Data!$AE21&lt;&gt;"",Scoring!$E$36)+IF(Data!$AF21&lt;&gt;"",Scoring!$E$37)+IF(Data!$AG21&lt;&gt;"",Scoring!$E$38)+IF(Data!$AH21&lt;&gt;"",Scoring!$E$39)+IF(Data!$AI21&lt;&gt;"",Scoring!$E$40)+IF(Data!$AJ21&lt;&gt;"",Scoring!$E$41)+IF(Data!$AK21&lt;&gt;"",Scoring!$E$42)+IF(Data!$AL21&lt;&gt;"",Scoring!$E$43)+IF(Data!$AM21&lt;&gt;"",Scoring!$E$44)+IF(Data!$AN21&lt;&gt;"",Scoring!$E$45)+IF(Data!$AO21&lt;&gt;"",Scoring!$E$46)+IF(Data!$AP21&lt;&gt;"",Scoring!$E$47)+IF(Data!$AQ21&lt;&gt;"",Scoring!$E$48)+IF(Data!$AR21&lt;&gt;"",Scoring!$E$49)+IF(Data!$AS21&lt;&gt;"",Scoring!$E$50)+IF(Data!$AT21&lt;&gt;"",Scoring!$E$51)+IF(Data!$AU21&lt;&gt;"",Scoring!$E$52),"")</f>
        <v/>
      </c>
      <c r="AY21" s="180" t="str">
        <f>IF(AX21&lt;&gt;"",LOOKUP(AX21,Likelihoods!$A$7:$A$107,Likelihoods!C$7:C$107),"")</f>
        <v/>
      </c>
      <c r="AZ21" s="182" t="str">
        <f>IF(AND(COUNTBLANK($B21:$O21)=13,COUNTBLANK($P21:$Q21)=1,COUNTBLANK($R21:$U21)=3,COUNTBLANK($V21:$X21)=2,COUNTBLANK($Y21:$AE21)=6,COUNTBLANK($AF21:$AJ21)=4,COUNTBLANK($AK21:AN21)=3,COUNTBLANK($AO21:$AQ21)=2,COUNTBLANK($AR21:$AS21)=1,COUNTBLANK($AT21:$AU21)=1),IF(Data!$B21&lt;&gt;"",Scoring!$F$7)+IF(Data!$C21&lt;&gt;"",Scoring!$F$8)+IF(Data!$D21&lt;&gt;"",Scoring!$F$9)+IF(Data!$E21&lt;&gt;"",Scoring!$F$10)+IF(Data!$F21&lt;&gt;"",Scoring!$F$11)+IF(Data!$G21&lt;&gt;"",Scoring!$F$12)+IF(Data!$H21&lt;&gt;"",Scoring!$F$13)+IF(Data!$I21&lt;&gt;"",Scoring!$F$14)+IF(Data!$J21&lt;&gt;"",Scoring!$F$15)+IF(Data!$K21&lt;&gt;"",Scoring!$F$16)+IF(Data!$L21&lt;&gt;"",Scoring!$F$17)+IF(Data!$M21&lt;&gt;"",Scoring!$F$18)+IF(Data!$N21&lt;&gt;"",Scoring!$F$19)+IF(Data!$O21&lt;&gt;"",Scoring!$F$20)+IF(Data!$P21&lt;&gt;"",Scoring!$F$21)+IF(Data!$Q21&lt;&gt;"",Scoring!$F$22)+IF(Data!$R21&lt;&gt;"",Scoring!$F$23)+IF(Data!$S21&lt;&gt;"",Scoring!$F$24)+IF(Data!$T21&lt;&gt;"",Scoring!$F$25)+IF(Data!$U21&lt;&gt;"",Scoring!$F$26)+IF(Data!$V21&lt;&gt;"",Scoring!$F$27)+IF(Data!$W21&lt;&gt;"",Scoring!$F$28)+IF(Data!$X21&lt;&gt;"",Scoring!$F$29)+IF(Data!$Y21&lt;&gt;"",Scoring!$F$30)+IF(Data!$Z21&lt;&gt;"",Scoring!$F$31)+IF(Data!$AA21&lt;&gt;"",Scoring!$F$32)+IF(Data!$AB21&lt;&gt;"",Scoring!$F$33)+IF(Data!$AC21&lt;&gt;"",Scoring!$F$34)+IF(Data!$AD21&lt;&gt;"",Scoring!$F$35)+IF(Data!$AE21&lt;&gt;"",Scoring!$F$36)+IF(Data!$AF21&lt;&gt;"",Scoring!$F$37)+IF(Data!$AG21&lt;&gt;"",Scoring!$F$38)+IF(Data!$AH21&lt;&gt;"",Scoring!$F$39)+IF(Data!$AI21&lt;&gt;"",Scoring!$F$40)+IF(Data!$AJ21&lt;&gt;"",Scoring!$F$41)+IF(Data!$AK21&lt;&gt;"",Scoring!$F$42)+IF(Data!$AL21&lt;&gt;"",Scoring!$F$43)+IF(Data!$AM21&lt;&gt;"",Scoring!$F$44)+IF(Data!$AN21&lt;&gt;"",Scoring!$F$45)+IF(Data!$AO21&lt;&gt;"",Scoring!$F$46)+IF(Data!$AP21&lt;&gt;"",Scoring!$F$47)+IF(Data!$AQ21&lt;&gt;"",Scoring!$F$48)+IF(Data!$AR21&lt;&gt;"",Scoring!$F$49)+IF(Data!$AS21&lt;&gt;"",Scoring!$F$50)+IF(Data!$AT21&lt;&gt;"",Scoring!$F$51)+IF(Data!$AU21&lt;&gt;"",Scoring!$F$52),"")</f>
        <v/>
      </c>
      <c r="BA21" s="183" t="str">
        <f>IF(AZ21&lt;&gt;"",LOOKUP(AZ21,Likelihoods!$A$7:$A$107,Likelihoods!D$7:D$107),"")</f>
        <v/>
      </c>
      <c r="BB21" s="181" t="str">
        <f>IF(AND(COUNTBLANK($B21:$O21)=13,COUNTBLANK($P21:$Q21)=1,COUNTBLANK($R21:$U21)=3,COUNTBLANK($V21:$X21)=2,COUNTBLANK($Y21:$AE21)=6,COUNTBLANK($AF21:$AJ21)=4,COUNTBLANK($AK21:AN21)=3,COUNTBLANK($AO21:$AQ21)=2,COUNTBLANK($AR21:$AS21)=1,COUNTBLANK($AT21:$AU21)=1),IF(Data!$B21&lt;&gt;"",Scoring!$G$7)+IF(Data!$C21&lt;&gt;"",Scoring!$G$8)+IF(Data!$D21&lt;&gt;"",Scoring!$G$9)+IF(Data!$E21&lt;&gt;"",Scoring!$G$10)+IF(Data!$F21&lt;&gt;"",Scoring!$G$11)+IF(Data!$G21&lt;&gt;"",Scoring!$G$12)+IF(Data!$H21&lt;&gt;"",Scoring!$G$13)+IF(Data!$I21&lt;&gt;"",Scoring!$G$14)+IF(Data!$J21&lt;&gt;"",Scoring!$G$15)+IF(Data!$K21&lt;&gt;"",Scoring!$G$16)+IF(Data!$L21&lt;&gt;"",Scoring!$G$17)+IF(Data!$M21&lt;&gt;"",Scoring!$G$18)+IF(Data!$N21&lt;&gt;"",Scoring!$G$19)+IF(Data!$O21&lt;&gt;"",Scoring!$G$20)+IF(Data!$P21&lt;&gt;"",Scoring!$G$21)+IF(Data!$Q21&lt;&gt;"",Scoring!$G$22)+IF(Data!$R21&lt;&gt;"",Scoring!$G$23)+IF(Data!$S21&lt;&gt;"",Scoring!$G$24)+IF(Data!$T21&lt;&gt;"",Scoring!$G$25)+IF(Data!$U21&lt;&gt;"",Scoring!$G$26)+IF(Data!$V21&lt;&gt;"",Scoring!$G$27)+IF(Data!$W21&lt;&gt;"",Scoring!$G$28)+IF(Data!$X21&lt;&gt;"",Scoring!$G$29)+IF(Data!$Y21&lt;&gt;"",Scoring!$G$30)+IF(Data!$Z21&lt;&gt;"",Scoring!$G$31)+IF(Data!$AA21&lt;&gt;"",Scoring!$G$32)+IF(Data!$AB21&lt;&gt;"",Scoring!$G$33)+IF(Data!$AC21&lt;&gt;"",Scoring!$G$34)+IF(Data!$AD21&lt;&gt;"",Scoring!$G$35)+IF(Data!$AE21&lt;&gt;"",Scoring!$G$36)+IF(Data!$AF21&lt;&gt;"",Scoring!$G$37)+IF(Data!$AG21&lt;&gt;"",Scoring!$G$38)+IF(Data!$AH21&lt;&gt;"",Scoring!$G$39)+IF(Data!$AI21&lt;&gt;"",Scoring!$G$40)+IF(Data!$AJ21&lt;&gt;"",Scoring!$G$41)+IF(Data!$AK21&lt;&gt;"",Scoring!$G$42)+IF(Data!$AL21&lt;&gt;"",Scoring!$G$43)+IF(Data!$AM21&lt;&gt;"",Scoring!$G$44)+IF(Data!$AN21&lt;&gt;"",Scoring!$G$45)+IF(Data!$AO21&lt;&gt;"",Scoring!$G$46)+IF(Data!$AP21&lt;&gt;"",Scoring!$G$47)+IF(Data!$AQ21&lt;&gt;"",Scoring!$G$48)+IF(Data!$AR21&lt;&gt;"",Scoring!$G$49)+IF(Data!$AS21&lt;&gt;"",Scoring!$G$50)+IF(Data!$AT21&lt;&gt;"",Scoring!$G$51)+IF(Data!$AU21&lt;&gt;"",Scoring!$G$52),"")</f>
        <v/>
      </c>
      <c r="BC21" s="184" t="str">
        <f>IF(BB21&lt;&gt;"",LOOKUP(BB21,Likelihoods!$A$7:$A$107,Likelihoods!E$7:E$107),"")</f>
        <v/>
      </c>
      <c r="BD21" s="185" t="str">
        <f>IF(AND(COUNTBLANK($B21:$O21)=13,COUNTBLANK($P21:$Q21)=1,COUNTBLANK($R21:$U21)=3,COUNTBLANK($V21:$X21)=2,COUNTBLANK($Y21:$AE21)=6,COUNTBLANK($AF21:$AJ21)=4,COUNTBLANK($AK21:AN21)=3,COUNTBLANK($AO21:$AQ21)=2,COUNTBLANK($AR21:$AS21)=1,COUNTBLANK($AT21:$AU21)=1),IF(Data!$B21&lt;&gt;"",Scoring!$H$7)+IF(Data!$C21&lt;&gt;"",Scoring!$H$8)+IF(Data!$D21&lt;&gt;"",Scoring!$H$9)+IF(Data!$E21&lt;&gt;"",Scoring!$H$10)+IF(Data!$F21&lt;&gt;"",Scoring!$H$11)+IF(Data!$G21&lt;&gt;"",Scoring!$H$12)+IF(Data!$H21&lt;&gt;"",Scoring!$H$13)+IF(Data!$I21&lt;&gt;"",Scoring!$H$14)+IF(Data!$J21&lt;&gt;"",Scoring!$H$15)+IF(Data!$K21&lt;&gt;"",Scoring!$H$16)+IF(Data!$L21&lt;&gt;"",Scoring!$H$17)+IF(Data!$M21&lt;&gt;"",Scoring!$H$18)+IF(Data!$N21&lt;&gt;"",Scoring!$H$19)+IF(Data!$O21&lt;&gt;"",Scoring!$H$20)+IF(Data!$P21&lt;&gt;"",Scoring!$H$21)+IF(Data!$Q21&lt;&gt;"",Scoring!$H$22)+IF(Data!$R21&lt;&gt;"",Scoring!$H$23)+IF(Data!$S21&lt;&gt;"",Scoring!$H$24)+IF(Data!$T21&lt;&gt;"",Scoring!$H$25)+IF(Data!$U21&lt;&gt;"",Scoring!$H$26)+IF(Data!$V21&lt;&gt;"",Scoring!$H$27)+IF(Data!$W21&lt;&gt;"",Scoring!$H$28)+IF(Data!$X21&lt;&gt;"",Scoring!$H$29)+IF(Data!$Y21&lt;&gt;"",Scoring!$H$30)+IF(Data!$Z21&lt;&gt;"",Scoring!$H$31)+IF(Data!$AA21&lt;&gt;"",Scoring!$H$32)+IF(Data!$AB21&lt;&gt;"",Scoring!$H$33)+IF(Data!$AC21&lt;&gt;"",Scoring!$H$34)+IF(Data!$AD21&lt;&gt;"",Scoring!$H$35)+IF(Data!$AE21&lt;&gt;"",Scoring!$H$36)+IF(Data!$AF21&lt;&gt;"",Scoring!$H$37)+IF(Data!$AG21&lt;&gt;"",Scoring!$H$38)+IF(Data!$AH21&lt;&gt;"",Scoring!$H$39)+IF(Data!$AI21&lt;&gt;"",Scoring!$H$40)+IF(Data!$AJ21&lt;&gt;"",Scoring!$H$41)+IF(Data!$AK21&lt;&gt;"",Scoring!$H$42)+IF(Data!$AL21&lt;&gt;"",Scoring!$H$43)+IF(Data!$AM21&lt;&gt;"",Scoring!$H$44)+IF(Data!$AN21&lt;&gt;"",Scoring!$H$45)+IF(Data!$AO21&lt;&gt;"",Scoring!$H$46)+IF(Data!$AP21&lt;&gt;"",Scoring!$H$47)+IF(Data!$AQ21&lt;&gt;"",Scoring!$H$48)+IF(Data!$AR21&lt;&gt;"",Scoring!$H$49)+IF(Data!$AS21&lt;&gt;"",Scoring!$H$50)+IF(Data!$AT21&lt;&gt;"",Scoring!$H$51)+IF(Data!$AU21&lt;&gt;"",Scoring!$H$52),"")</f>
        <v/>
      </c>
      <c r="BE21" s="186" t="str">
        <f>IF(BD21&lt;&gt;"",LOOKUP(BD21,Likelihoods!$A$7:$A$107,Likelihoods!F$7:F$107),"")</f>
        <v/>
      </c>
      <c r="BF21" s="181" t="str">
        <f>IF(AND(COUNTBLANK($B21:$O21)=13,COUNTBLANK($P21:$Q21)=1,COUNTBLANK($R21:$U21)=3,COUNTBLANK($V21:$X21)=2,COUNTBLANK($Y21:$AE21)=6,COUNTBLANK($AF21:$AJ21)=4,COUNTBLANK($AK21:AN21)=3,COUNTBLANK($AO21:$AQ21)=2,COUNTBLANK($AR21:$AS21)=1,COUNTBLANK($AT21:$AU21)=1),IF(Data!$B21&lt;&gt;"",Scoring!$I$7)+IF(Data!$C21&lt;&gt;"",Scoring!$I$8)+IF(Data!$D21&lt;&gt;"",Scoring!$I$9)+IF(Data!$E21&lt;&gt;"",Scoring!$I$10)+IF(Data!$F21&lt;&gt;"",Scoring!$I$11)+IF(Data!$G21&lt;&gt;"",Scoring!$I$12)+IF(Data!$H21&lt;&gt;"",Scoring!$I$13)+IF(Data!$I21&lt;&gt;"",Scoring!$I$14)+IF(Data!$J21&lt;&gt;"",Scoring!$I$15)+IF(Data!$K21&lt;&gt;"",Scoring!$I$16)+IF(Data!$L21&lt;&gt;"",Scoring!$I$17)+IF(Data!$M21&lt;&gt;"",Scoring!$I$18)+IF(Data!$N21&lt;&gt;"",Scoring!$I$19)+IF(Data!$O21&lt;&gt;"",Scoring!$I$20)+IF(Data!$P21&lt;&gt;"",Scoring!$I$21)+IF(Data!$Q21&lt;&gt;"",Scoring!$I$22)+IF(Data!$R21&lt;&gt;"",Scoring!$I$23)+IF(Data!$S21&lt;&gt;"",Scoring!$I$24)+IF(Data!$T21&lt;&gt;"",Scoring!$I$25)+IF(Data!$U21&lt;&gt;"",Scoring!$I$26)+IF(Data!$V21&lt;&gt;"",Scoring!$I$27)+IF(Data!$W21&lt;&gt;"",Scoring!$I$28)+IF(Data!$X21&lt;&gt;"",Scoring!$I$29)+IF(Data!$Y21&lt;&gt;"",Scoring!$I$30)+IF(Data!$Z21&lt;&gt;"",Scoring!$I$31)+IF(Data!$AA21&lt;&gt;"",Scoring!$I$32)+IF(Data!$AB21&lt;&gt;"",Scoring!$I$33)+IF(Data!$AC21&lt;&gt;"",Scoring!$I$34)+IF(Data!$AD21&lt;&gt;"",Scoring!$I$35)+IF(Data!$AE21&lt;&gt;"",Scoring!$I$36)+IF(Data!$AF21&lt;&gt;"",Scoring!$I$37)+IF(Data!$AG21&lt;&gt;"",Scoring!$I$38)+IF(Data!$AH21&lt;&gt;"",Scoring!$I$39)+IF(Data!$AI21&lt;&gt;"",Scoring!$I$40)+IF(Data!$AJ21&lt;&gt;"",Scoring!$I$41)+IF(Data!$AK21&lt;&gt;"",Scoring!$I$42)+IF(Data!$AL21&lt;&gt;"",Scoring!$I$43)+IF(Data!$AM21&lt;&gt;"",Scoring!$I$44)+IF(Data!$AN21&lt;&gt;"",Scoring!$I$45)+IF(Data!$AO21&lt;&gt;"",Scoring!$I$46)+IF(Data!$AP21&lt;&gt;"",Scoring!$I$47)+IF(Data!$AQ21&lt;&gt;"",Scoring!$I$48)+IF(Data!$AR21&lt;&gt;"",Scoring!$I$49)+IF(Data!$AS21&lt;&gt;"",Scoring!$I$50)+IF(Data!$AT21&lt;&gt;"",Scoring!$I$51)+IF(Data!$AU21&lt;&gt;"",Scoring!$I$52),"")</f>
        <v/>
      </c>
      <c r="BG21" s="180" t="str">
        <f>IF(BF21&lt;&gt;"",LOOKUP(BF21,Likelihoods!$A$7:$A$107,Likelihoods!G$7:G$107),"")</f>
        <v/>
      </c>
      <c r="BH21" s="187" t="str">
        <f>IF(AND(COUNTBLANK($B21:$O21)=13,COUNTBLANK($P21:$Q21)=1,COUNTBLANK($R21:$U21)=3,COUNTBLANK($V21:$X21)=2,COUNTBLANK($Y21:$AE21)=6,COUNTBLANK($AF21:$AJ21)=4,COUNTBLANK($AK21:AN21)=3,COUNTBLANK($AO21:$AQ21)=2,COUNTBLANK($AR21:$AS21)=1,COUNTBLANK($AT21:$AU21)=1),IF(Data!$B21&lt;&gt;"",Scoring!$J$7)+IF(Data!$C21&lt;&gt;"",Scoring!$J$8)+IF(Data!$D21&lt;&gt;"",Scoring!$J$9)+IF(Data!$E21&lt;&gt;"",Scoring!$J$10)+IF(Data!$F21&lt;&gt;"",Scoring!$J$11)+IF(Data!$G21&lt;&gt;"",Scoring!$J$12)+IF(Data!$H21&lt;&gt;"",Scoring!$J$13)+IF(Data!$I21&lt;&gt;"",Scoring!$J$14)+IF(Data!$J21&lt;&gt;"",Scoring!$J$15)+IF(Data!$K21&lt;&gt;"",Scoring!$J$16)+IF(Data!$L21&lt;&gt;"",Scoring!$J$17)+IF(Data!$M21&lt;&gt;"",Scoring!$J$18)+IF(Data!$N21&lt;&gt;"",Scoring!$J$19)+IF(Data!$O21&lt;&gt;"",Scoring!$J$20)+IF(Data!$P21&lt;&gt;"",Scoring!$J$21)+IF(Data!$Q21&lt;&gt;"",Scoring!$J$22)+IF(Data!$R21&lt;&gt;"",Scoring!$J$23)+IF(Data!$S21&lt;&gt;"",Scoring!$J$24)+IF(Data!$T21&lt;&gt;"",Scoring!$J$25)+IF(Data!$U21&lt;&gt;"",Scoring!$J$26)+IF(Data!$V21&lt;&gt;"",Scoring!$J$27)+IF(Data!$W21&lt;&gt;"",Scoring!$J$28)+IF(Data!$X21&lt;&gt;"",Scoring!$J$29)+IF(Data!$Y21&lt;&gt;"",Scoring!$J$30)+IF(Data!$Z21&lt;&gt;"",Scoring!$J$31)+IF(Data!$AA21&lt;&gt;"",Scoring!$J$32)+IF(Data!$AB21&lt;&gt;"",Scoring!$J$33)+IF(Data!$AC21&lt;&gt;"",Scoring!$J$34)+IF(Data!$AD21&lt;&gt;"",Scoring!$J$35)+IF(Data!$AE21&lt;&gt;"",Scoring!$J$36)+IF(Data!$AF21&lt;&gt;"",Scoring!$J$37)+IF(Data!$AG21&lt;&gt;"",Scoring!$J$38)+IF(Data!$AH21&lt;&gt;"",Scoring!$J$39)+IF(Data!$AI21&lt;&gt;"",Scoring!$J$40)+IF(Data!$AJ21&lt;&gt;"",Scoring!$J$41)+IF(Data!$AK21&lt;&gt;"",Scoring!$J$42)+IF(Data!$AL21&lt;&gt;"",Scoring!$J$43)+IF(Data!$AM21&lt;&gt;"",Scoring!$J$44)+IF(Data!$AN21&lt;&gt;"",Scoring!$J$45)+IF(Data!$AO21&lt;&gt;"",Scoring!$J$46)+IF(Data!$AP21&lt;&gt;"",Scoring!$J$47)+IF(Data!$AQ21&lt;&gt;"",Scoring!$J$48)+IF(Data!$AR21&lt;&gt;"",Scoring!$J$49)+IF(Data!$AS21&lt;&gt;"",Scoring!$J$50)+IF(Data!$AT21&lt;&gt;"",Scoring!$J$51)+IF(Data!$AU21&lt;&gt;"",Scoring!$J$52),"")</f>
        <v/>
      </c>
      <c r="BI21" s="183" t="str">
        <f>IF(BH21&lt;&gt;"",LOOKUP(BH21,Likelihoods!$A$7:$A$107,Likelihoods!H$7:H$107),"")</f>
        <v/>
      </c>
      <c r="BJ21" s="188" t="str">
        <f>IF(AND(COUNTBLANK($B21:$O21)=13,COUNTBLANK($P21:$Q21)=1,COUNTBLANK($R21:$U21)=3,COUNTBLANK($V21:$X21)=2,COUNTBLANK($Y21:$AE21)=6,COUNTBLANK($AF21:$AJ21)=4,COUNTBLANK($AK21:AN21)=3,COUNTBLANK($AO21:$AQ21)=2,COUNTBLANK($AR21:$AS21)=1,COUNTBLANK($AT21:$AU21)=1),IF(Data!$B21&lt;&gt;"",Scoring!$K$7)+IF(Data!$C21&lt;&gt;"",Scoring!$K$8)+IF(Data!$D21&lt;&gt;"",Scoring!$K$9)+IF(Data!$E21&lt;&gt;"",Scoring!$K$10)+IF(Data!$F21&lt;&gt;"",Scoring!$K$11)+IF(Data!$G21&lt;&gt;"",Scoring!$K$12)+IF(Data!$H21&lt;&gt;"",Scoring!$K$13)+IF(Data!$I21&lt;&gt;"",Scoring!$K$14)+IF(Data!$J21&lt;&gt;"",Scoring!$K$15)+IF(Data!$K21&lt;&gt;"",Scoring!$K$16)+IF(Data!$L21&lt;&gt;"",Scoring!$K$17)+IF(Data!$M21&lt;&gt;"",Scoring!$K$18)+IF(Data!$N21&lt;&gt;"",Scoring!$K$19)+IF(Data!$O21&lt;&gt;"",Scoring!$K$20)+IF(Data!$P21&lt;&gt;"",Scoring!$K$21)+IF(Data!$Q21&lt;&gt;"",Scoring!$K$22)+IF(Data!$R21&lt;&gt;"",Scoring!$K$23)+IF(Data!$S21&lt;&gt;"",Scoring!$K$24)+IF(Data!$T21&lt;&gt;"",Scoring!$K$25)+IF(Data!$U21&lt;&gt;"",Scoring!$K$26)+IF(Data!$V21&lt;&gt;"",Scoring!$K$27)+IF(Data!$W21&lt;&gt;"",Scoring!$K$28)+IF(Data!$X21&lt;&gt;"",Scoring!$K$29)+IF(Data!$Y21&lt;&gt;"",Scoring!$K$30)+IF(Data!$Z21&lt;&gt;"",Scoring!$K$31)+IF(Data!$AA21&lt;&gt;"",Scoring!$K$32)+IF(Data!$AB21&lt;&gt;"",Scoring!$K$33)+IF(Data!$AC21&lt;&gt;"",Scoring!$K$34)+IF(Data!$AD21&lt;&gt;"",Scoring!$K$35)+IF(Data!$AE21&lt;&gt;"",Scoring!$K$36)+IF(Data!$AF21&lt;&gt;"",Scoring!$K$37)+IF(Data!$AG21&lt;&gt;"",Scoring!$K$38)+IF(Data!$AH21&lt;&gt;"",Scoring!$K$39)+IF(Data!$AI21&lt;&gt;"",Scoring!$K$40)+IF(Data!$AJ21&lt;&gt;"",Scoring!$K$41)+IF(Data!$AK21&lt;&gt;"",Scoring!$K$42)+IF(Data!$AL21&lt;&gt;"",Scoring!$K$43)+IF(Data!$AM21&lt;&gt;"",Scoring!$K$44)+IF(Data!$AN21&lt;&gt;"",Scoring!$K$45)+IF(Data!$AO21&lt;&gt;"",Scoring!$K$46)+IF(Data!$AP21&lt;&gt;"",Scoring!$K$47)+IF(Data!$AQ21&lt;&gt;"",Scoring!$K$48)+IF(Data!$AR21&lt;&gt;"",Scoring!$K$49)+IF(Data!$AS21&lt;&gt;"",Scoring!$K$50)+IF(Data!$AT21&lt;&gt;"",Scoring!$K$51)+IF(Data!$AU21&lt;&gt;"",Scoring!$K$52),"")</f>
        <v/>
      </c>
      <c r="BK21" s="184" t="str">
        <f>IF(BJ21&lt;&gt;"",LOOKUP(BJ21,Likelihoods!$A$7:$A$107,Likelihoods!I$7:I$107),"")</f>
        <v/>
      </c>
      <c r="BL21" s="187" t="str">
        <f>IF(AND(COUNTBLANK($B21:$O21)=13,COUNTBLANK($P21:$Q21)=1,COUNTBLANK($R21:$U21)=3,COUNTBLANK($V21:$X21)=2,COUNTBLANK($Y21:$AE21)=6,COUNTBLANK($AF21:$AJ21)=4,COUNTBLANK($AK21:AN21)=3,COUNTBLANK($AO21:$AQ21)=2,COUNTBLANK($AR21:$AS21)=1,COUNTBLANK($AT21:$AU21)=1),IF(Data!$B21&lt;&gt;"",Scoring!$L$7)+IF(Data!$C21&lt;&gt;"",Scoring!$L$8)+IF(Data!$D21&lt;&gt;"",Scoring!$L$9)+IF(Data!$E21&lt;&gt;"",Scoring!$L$10)+IF(Data!$F21&lt;&gt;"",Scoring!$L$11)+IF(Data!$G21&lt;&gt;"",Scoring!$L$12)+IF(Data!$H21&lt;&gt;"",Scoring!$L$13)+IF(Data!$I21&lt;&gt;"",Scoring!$L$14)+IF(Data!$J21&lt;&gt;"",Scoring!$L$15)+IF(Data!$K21&lt;&gt;"",Scoring!$L$16)+IF(Data!$L21&lt;&gt;"",Scoring!$L$17)+IF(Data!$M21&lt;&gt;"",Scoring!$L$18)+IF(Data!$N21&lt;&gt;"",Scoring!$L$19)+IF(Data!$O21&lt;&gt;"",Scoring!$L$20)+IF(Data!$P21&lt;&gt;"",Scoring!$L$21)+IF(Data!$Q21&lt;&gt;"",Scoring!$L$22)+IF(Data!$R21&lt;&gt;"",Scoring!$L$23)+IF(Data!$S21&lt;&gt;"",Scoring!$L$24)+IF(Data!$T21&lt;&gt;"",Scoring!$L$25)+IF(Data!$U21&lt;&gt;"",Scoring!$L$26)+IF(Data!$V21&lt;&gt;"",Scoring!$L$27)+IF(Data!$W21&lt;&gt;"",Scoring!$L$28)+IF(Data!$X21&lt;&gt;"",Scoring!$L$29)+IF(Data!$Y21&lt;&gt;"",Scoring!$L$30)+IF(Data!$Z21&lt;&gt;"",Scoring!$L$31)+IF(Data!$AA21&lt;&gt;"",Scoring!$L$32)+IF(Data!$AB21&lt;&gt;"",Scoring!$L$33)+IF(Data!$AC21&lt;&gt;"",Scoring!$L$34)+IF(Data!$AD21&lt;&gt;"",Scoring!$L$35)+IF(Data!$AE21&lt;&gt;"",Scoring!$L$36)+IF(Data!$AF21&lt;&gt;"",Scoring!$L$37)+IF(Data!$AG21&lt;&gt;"",Scoring!$L$38)+IF(Data!$AH21&lt;&gt;"",Scoring!$L$39)+IF(Data!$AI21&lt;&gt;"",Scoring!$L$40)+IF(Data!$AJ21&lt;&gt;"",Scoring!$L$41)+IF(Data!$AK21&lt;&gt;"",Scoring!$L$42)+IF(Data!$AL21&lt;&gt;"",Scoring!$L$43)+IF(Data!$AM21&lt;&gt;"",Scoring!$L$44)+IF(Data!$AN21&lt;&gt;"",Scoring!$L$45)+IF(Data!$AO21&lt;&gt;"",Scoring!$L$46)+IF(Data!$AP21&lt;&gt;"",Scoring!$L$47)+IF(Data!$AQ21&lt;&gt;"",Scoring!$L$48)+IF(Data!$AR21&lt;&gt;"",Scoring!$L$49)+IF(Data!$AS21&lt;&gt;"",Scoring!$L$50)+IF(Data!$AT21&lt;&gt;"",Scoring!$L$51)+IF(Data!$AU21&lt;&gt;"",Scoring!$L$52),"")</f>
        <v/>
      </c>
      <c r="BM21" s="180" t="str">
        <f>IF(BL21&lt;&gt;"",LOOKUP(BL21,Likelihoods!$A$7:$A$107,Likelihoods!J$7:J$107),"")</f>
        <v/>
      </c>
      <c r="BN21" s="181" t="str">
        <f>IF(AND(COUNTBLANK($B21:$O21)=13,COUNTBLANK($P21:$Q21)=1,COUNTBLANK($R21:$U21)=3,COUNTBLANK($V21:$X21)=2,COUNTBLANK($Y21:$AE21)=6,COUNTBLANK($AF21:$AJ21)=4,COUNTBLANK($AK21:AN21)=3,COUNTBLANK($AO21:$AQ21)=2,COUNTBLANK($AR21:$AS21)=1,COUNTBLANK($AT21:$AU21)=1),IF(Data!$B21&lt;&gt;"",Scoring!$M$7)+IF(Data!$C21&lt;&gt;"",Scoring!$M$8)+IF(Data!$D21&lt;&gt;"",Scoring!$M$9)+IF(Data!$E21&lt;&gt;"",Scoring!$M$10)+IF(Data!$F21&lt;&gt;"",Scoring!$M$11)+IF(Data!$G21&lt;&gt;"",Scoring!$M$12)+IF(Data!$H21&lt;&gt;"",Scoring!$M$13)+IF(Data!$I21&lt;&gt;"",Scoring!$M$14)+IF(Data!$J21&lt;&gt;"",Scoring!$M$15)+IF(Data!$K21&lt;&gt;"",Scoring!$M$16)+IF(Data!$L21&lt;&gt;"",Scoring!$M$17)+IF(Data!$M21&lt;&gt;"",Scoring!$M$18)+IF(Data!$N21&lt;&gt;"",Scoring!$M$19)+IF(Data!$O21&lt;&gt;"",Scoring!$M$20)+IF(Data!$P21&lt;&gt;"",Scoring!$M$21)+IF(Data!$Q21&lt;&gt;"",Scoring!$M$22)+IF(Data!$R21&lt;&gt;"",Scoring!$M$23)+IF(Data!$S21&lt;&gt;"",Scoring!$M$24)+IF(Data!$T21&lt;&gt;"",Scoring!$M$25)+IF(Data!$U21&lt;&gt;"",Scoring!$M$26)+IF(Data!$V21&lt;&gt;"",Scoring!$M$27)+IF(Data!$W21&lt;&gt;"",Scoring!$M$28)+IF(Data!$X21&lt;&gt;"",Scoring!$M$29)+IF(Data!$Y21&lt;&gt;"",Scoring!$M$30)+IF(Data!$Z21&lt;&gt;"",Scoring!$M$31)+IF(Data!$AA21&lt;&gt;"",Scoring!$M$32)+IF(Data!$AB21&lt;&gt;"",Scoring!$M$33)+IF(Data!$AC21&lt;&gt;"",Scoring!$M$34)+IF(Data!$AD21&lt;&gt;"",Scoring!$M$35)+IF(Data!$AE21&lt;&gt;"",Scoring!$M$36)+IF(Data!$AF21&lt;&gt;"",Scoring!$M$37)+IF(Data!$AG21&lt;&gt;"",Scoring!$M$38)+IF(Data!$AH21&lt;&gt;"",Scoring!$M$39)+IF(Data!$AI21&lt;&gt;"",Scoring!$M$40)+IF(Data!$AJ21&lt;&gt;"",Scoring!$M$41)+IF(Data!$AK21&lt;&gt;"",Scoring!$M$42)+IF(Data!$AL21&lt;&gt;"",Scoring!$M$43)+IF(Data!$AM21&lt;&gt;"",Scoring!$M$44)+IF(Data!$AN21&lt;&gt;"",Scoring!$M$45)+IF(Data!$AO21&lt;&gt;"",Scoring!$M$46)+IF(Data!$AP21&lt;&gt;"",Scoring!$M$47)+IF(Data!$AQ21&lt;&gt;"",Scoring!$M$48)+IF(Data!$AR21&lt;&gt;"",Scoring!$M$49)+IF(Data!$AS21&lt;&gt;"",Scoring!$M$50)+IF(Data!$AT21&lt;&gt;"",Scoring!$M$51)+IF(Data!$AU21&lt;&gt;"",Scoring!$M$52),"")</f>
        <v/>
      </c>
      <c r="BO21" s="184" t="str">
        <f>IF(BN21&lt;&gt;"",LOOKUP(BN21,Likelihoods!$A$7:$A$107,Likelihoods!K$7:K$107),"")</f>
        <v/>
      </c>
      <c r="BP21" s="179" t="str">
        <f>IF(AND(COUNTBLANK($B21:$O21)=13,COUNTBLANK($P21:$Q21)=1,COUNTBLANK($R21:$U21)=3,COUNTBLANK($V21:$X21)=2,COUNTBLANK($Y21:$AE21)=6,COUNTBLANK($AF21:$AJ21)=4,COUNTBLANK($AK21:AN21)=3,COUNTBLANK($AO21:$AQ21)=2,COUNTBLANK($AR21:$AS21)=1,COUNTBLANK($AT21:$AU21)=1),IF(Data!$B21&lt;&gt;"",Scoring!$N$7)+IF(Data!$C21&lt;&gt;"",Scoring!$N$8)+IF(Data!$D21&lt;&gt;"",Scoring!$N$9)+IF(Data!$E21&lt;&gt;"",Scoring!$N$10)+IF(Data!$F21&lt;&gt;"",Scoring!$N$11)+IF(Data!$G21&lt;&gt;"",Scoring!$N$12)+IF(Data!$H21&lt;&gt;"",Scoring!$N$13)+IF(Data!$I21&lt;&gt;"",Scoring!$N$14)+IF(Data!$J21&lt;&gt;"",Scoring!$N$15)+IF(Data!$K21&lt;&gt;"",Scoring!$N$16)+IF(Data!$L21&lt;&gt;"",Scoring!$N$17)+IF(Data!$M21&lt;&gt;"",Scoring!$N$18)+IF(Data!$N21&lt;&gt;"",Scoring!$N$19)+IF(Data!$O21&lt;&gt;"",Scoring!$N$20)+IF(Data!$P21&lt;&gt;"",Scoring!$N$21)+IF(Data!$Q21&lt;&gt;"",Scoring!$N$22)+IF(Data!$R21&lt;&gt;"",Scoring!$N$23)+IF(Data!$S21&lt;&gt;"",Scoring!$N$24)+IF(Data!$T21&lt;&gt;"",Scoring!$N$25)+IF(Data!$U21&lt;&gt;"",Scoring!$N$26)+IF(Data!$V21&lt;&gt;"",Scoring!$N$27)+IF(Data!$W21&lt;&gt;"",Scoring!$N$28)+IF(Data!$X21&lt;&gt;"",Scoring!$N$29)+IF(Data!$Y21&lt;&gt;"",Scoring!$N$30)+IF(Data!$Z21&lt;&gt;"",Scoring!$N$31)+IF(Data!$AA21&lt;&gt;"",Scoring!$N$32)+IF(Data!$AB21&lt;&gt;"",Scoring!$N$33)+IF(Data!$AC21&lt;&gt;"",Scoring!$N$34)+IF(Data!$AD21&lt;&gt;"",Scoring!$N$35)+IF(Data!$AE21&lt;&gt;"",Scoring!$N$36)+IF(Data!$AF21&lt;&gt;"",Scoring!$N$37)+IF(Data!$AG21&lt;&gt;"",Scoring!$N$38)+IF(Data!$AH21&lt;&gt;"",Scoring!$N$39)+IF(Data!$AI21&lt;&gt;"",Scoring!$N$40)+IF(Data!$AJ21&lt;&gt;"",Scoring!$N$41)+IF(Data!$AK21&lt;&gt;"",Scoring!$N$42)+IF(Data!$AL21&lt;&gt;"",Scoring!$N$43)+IF(Data!$AM21&lt;&gt;"",Scoring!$N$44)+IF(Data!$AN21&lt;&gt;"",Scoring!$N$45)+IF(Data!$AO21&lt;&gt;"",Scoring!$N$46)+IF(Data!$AP21&lt;&gt;"",Scoring!$N$47)+IF(Data!$AQ21&lt;&gt;"",Scoring!$N$48)+IF(Data!$AR21&lt;&gt;"",Scoring!$N$49)+IF(Data!$AS21&lt;&gt;"",Scoring!$N$50)+IF(Data!$AT21&lt;&gt;"",Scoring!$N$51)+IF(Data!$AU21&lt;&gt;"",Scoring!$N$52),"")</f>
        <v/>
      </c>
      <c r="BQ21" s="189" t="str">
        <f>IF(BP21&lt;&gt;"",LOOKUP(BP21,Likelihoods!$A$7:$A$107,Likelihoods!L$7:L$107),"")</f>
        <v/>
      </c>
      <c r="BR21" s="181" t="str">
        <f>IF(AND(COUNTBLANK($B21:$O21)=13,COUNTBLANK($P21:$Q21)=1,COUNTBLANK($R21:$U21)=3,COUNTBLANK($V21:$X21)=2,COUNTBLANK($Y21:$AE21)=6,COUNTBLANK($AF21:$AJ21)=4,COUNTBLANK($AK21:AN21)=3,COUNTBLANK($AO21:$AQ21)=2,COUNTBLANK($AR21:$AS21)=1,COUNTBLANK($AT21:$AU21)=1),IF(Data!$B21&lt;&gt;"",Scoring!$O$7)+IF(Data!$C21&lt;&gt;"",Scoring!$O$8)+IF(Data!$D21&lt;&gt;"",Scoring!$O$9)+IF(Data!$E21&lt;&gt;"",Scoring!$O$10)+IF(Data!$F21&lt;&gt;"",Scoring!$O$11)+IF(Data!$G21&lt;&gt;"",Scoring!$O$12)+IF(Data!$H21&lt;&gt;"",Scoring!$O$13)+IF(Data!$I21&lt;&gt;"",Scoring!$O$14)+IF(Data!$J21&lt;&gt;"",Scoring!$O$15)+IF(Data!$K21&lt;&gt;"",Scoring!$O$16)+IF(Data!$L21&lt;&gt;"",Scoring!$O$17)+IF(Data!$M21&lt;&gt;"",Scoring!$O$18)+IF(Data!$N21&lt;&gt;"",Scoring!$O$19)+IF(Data!$O21&lt;&gt;"",Scoring!$O$20)+IF(Data!$P21&lt;&gt;"",Scoring!$O$21)+IF(Data!$Q21&lt;&gt;"",Scoring!$O$22)+IF(Data!$R21&lt;&gt;"",Scoring!$O$23)+IF(Data!$S21&lt;&gt;"",Scoring!$O$24)+IF(Data!$T21&lt;&gt;"",Scoring!$O$25)+IF(Data!$U21&lt;&gt;"",Scoring!$O$26)+IF(Data!$V21&lt;&gt;"",Scoring!$O$27)+IF(Data!$W21&lt;&gt;"",Scoring!$O$28)+IF(Data!$X21&lt;&gt;"",Scoring!$O$29)+IF(Data!$Y21&lt;&gt;"",Scoring!$O$30)+IF(Data!$Z21&lt;&gt;"",Scoring!$O$31)+IF(Data!$AA21&lt;&gt;"",Scoring!$O$32)+IF(Data!$AB21&lt;&gt;"",Scoring!$O$33)+IF(Data!$AC21&lt;&gt;"",Scoring!$O$34)+IF(Data!$AD21&lt;&gt;"",Scoring!$O$35)+IF(Data!$AE21&lt;&gt;"",Scoring!$O$36)+IF(Data!$AF21&lt;&gt;"",Scoring!$O$37)+IF(Data!$AG21&lt;&gt;"",Scoring!$O$38)+IF(Data!$AH21&lt;&gt;"",Scoring!$O$39)+IF(Data!$AI21&lt;&gt;"",Scoring!$O$40)+IF(Data!$AJ21&lt;&gt;"",Scoring!$O$41)+IF(Data!$AK21&lt;&gt;"",Scoring!$O$42)+IF(Data!$AL21&lt;&gt;"",Scoring!$O$43)+IF(Data!$AM21&lt;&gt;"",Scoring!$O$44)+IF(Data!$AN21&lt;&gt;"",Scoring!$O$45)+IF(Data!$AO21&lt;&gt;"",Scoring!$O$46)+IF(Data!$AP21&lt;&gt;"",Scoring!$O$47)+IF(Data!$AQ21&lt;&gt;"",Scoring!$O$48)+IF(Data!$AR21&lt;&gt;"",Scoring!$O$49)+IF(Data!$AS21&lt;&gt;"",Scoring!$O$50)+IF(Data!$AT21&lt;&gt;"",Scoring!$O$51)+IF(Data!$AU21&lt;&gt;"",Scoring!$O$52),"")</f>
        <v/>
      </c>
      <c r="BS21" s="184" t="str">
        <f>IF(BR21&lt;&gt;"",LOOKUP(BR21,Likelihoods!$A$7:$A$107,Likelihoods!M$7:M$107),"")</f>
        <v/>
      </c>
      <c r="BT21" s="181" t="str">
        <f>IF(AND(COUNTBLANK($B21:$O21)=13,COUNTBLANK($P21:$Q21)=1,COUNTBLANK($R21:$U21)=3,COUNTBLANK($V21:$X21)=2,COUNTBLANK($Y21:$AE21)=6,COUNTBLANK($AF21:$AJ21)=4,COUNTBLANK($AK21:AN21)=3,COUNTBLANK($AO21:$AQ21)=2,COUNTBLANK($AR21:$AS21)=1,COUNTBLANK($AT21:$AU21)=1),IF(Data!$B21&lt;&gt;"",Scoring!$P$7)+IF(Data!$C21&lt;&gt;"",Scoring!$P$8)+IF(Data!$D21&lt;&gt;"",Scoring!$P$9)+IF(Data!$E21&lt;&gt;"",Scoring!$P$10)+IF(Data!$F21&lt;&gt;"",Scoring!$P$11)+IF(Data!$G21&lt;&gt;"",Scoring!$P$12)+IF(Data!$H21&lt;&gt;"",Scoring!$P$13)+IF(Data!$I21&lt;&gt;"",Scoring!$P$14)+IF(Data!$J21&lt;&gt;"",Scoring!$P$15)+IF(Data!$K21&lt;&gt;"",Scoring!$P$16)+IF(Data!$L21&lt;&gt;"",Scoring!$P$17)+IF(Data!$M21&lt;&gt;"",Scoring!$P$18)+IF(Data!$N21&lt;&gt;"",Scoring!$P$19)+IF(Data!$O21&lt;&gt;"",Scoring!$P$20)+IF(Data!$P21&lt;&gt;"",Scoring!$P$21)+IF(Data!$Q21&lt;&gt;"",Scoring!$P$22)+IF(Data!$R21&lt;&gt;"",Scoring!$P$23)+IF(Data!$S21&lt;&gt;"",Scoring!$P$24)+IF(Data!$T21&lt;&gt;"",Scoring!$P$25)+IF(Data!$U21&lt;&gt;"",Scoring!$P$26)+IF(Data!$V21&lt;&gt;"",Scoring!$P$27)+IF(Data!$W21&lt;&gt;"",Scoring!$P$28)+IF(Data!$X21&lt;&gt;"",Scoring!$P$29)+IF(Data!$Y21&lt;&gt;"",Scoring!$P$30)+IF(Data!$Z21&lt;&gt;"",Scoring!$P$31)+IF(Data!$AA21&lt;&gt;"",Scoring!$P$32)+IF(Data!$AB21&lt;&gt;"",Scoring!$P$33)+IF(Data!$AC21&lt;&gt;"",Scoring!$P$34)+IF(Data!$AD21&lt;&gt;"",Scoring!$P$35)+IF(Data!$AE21&lt;&gt;"",Scoring!$P$36)+IF(Data!$AF21&lt;&gt;"",Scoring!$P$37)+IF(Data!$AG21&lt;&gt;"",Scoring!$P$38)+IF(Data!$AH21&lt;&gt;"",Scoring!$P$39)+IF(Data!$AI21&lt;&gt;"",Scoring!$P$40)+IF(Data!$AJ21&lt;&gt;"",Scoring!$P$41)+IF(Data!$AK21&lt;&gt;"",Scoring!$P$42)+IF(Data!$AL21&lt;&gt;"",Scoring!$P$43)+IF(Data!$AM21&lt;&gt;"",Scoring!$P$44)+IF(Data!$AN21&lt;&gt;"",Scoring!$P$45)+IF(Data!$AO21&lt;&gt;"",Scoring!$P$46)+IF(Data!$AP21&lt;&gt;"",Scoring!$P$47)+IF(Data!$AQ21&lt;&gt;"",Scoring!$P$48)+IF(Data!$AR21&lt;&gt;"",Scoring!$P$49)+IF(Data!$AS21&lt;&gt;"",Scoring!$P$50)+IF(Data!$AT21&lt;&gt;"",Scoring!$P$51)+IF(Data!$AU21&lt;&gt;"",Scoring!$P$52),"")</f>
        <v/>
      </c>
      <c r="BU21" s="180" t="str">
        <f>IF(BT21&lt;&gt;"",LOOKUP(BT21,Likelihoods!$A$7:$A$107,Likelihoods!N$7:N$107),"")</f>
        <v/>
      </c>
      <c r="BV21" s="181" t="str">
        <f>IF(AND(COUNTBLANK($B21:$O21)=13,COUNTBLANK($P21:$Q21)=1,COUNTBLANK($R21:$U21)=3,COUNTBLANK($V21:$X21)=2,COUNTBLANK($Y21:$AE21)=6,COUNTBLANK($AF21:$AJ21)=4,COUNTBLANK($AK21:AN21)=3,COUNTBLANK($AO21:$AQ21)=2,COUNTBLANK($AR21:$AS21)=1,COUNTBLANK($AT21:$AU21)=1),IF(Data!$B21&lt;&gt;"",Scoring!$Q$7)+IF(Data!$C21&lt;&gt;"",Scoring!$Q$8)+IF(Data!$D21&lt;&gt;"",Scoring!$Q$9)+IF(Data!$E21&lt;&gt;"",Scoring!$Q$10)+IF(Data!$F21&lt;&gt;"",Scoring!$Q$11)+IF(Data!$G21&lt;&gt;"",Scoring!$Q$12)+IF(Data!$H21&lt;&gt;"",Scoring!$Q$13)+IF(Data!$I21&lt;&gt;"",Scoring!$Q$14)+IF(Data!$J21&lt;&gt;"",Scoring!$Q$15)+IF(Data!$K21&lt;&gt;"",Scoring!$Q$16)+IF(Data!$L21&lt;&gt;"",Scoring!$Q$17)+IF(Data!$M21&lt;&gt;"",Scoring!$Q$18)+IF(Data!$N21&lt;&gt;"",Scoring!$Q$19)+IF(Data!$O21&lt;&gt;"",Scoring!$Q$20)+IF(Data!$P21&lt;&gt;"",Scoring!$Q$21)+IF(Data!$Q21&lt;&gt;"",Scoring!$Q$22)+IF(Data!$R21&lt;&gt;"",Scoring!$Q$23)+IF(Data!$S21&lt;&gt;"",Scoring!$Q$24)+IF(Data!$T21&lt;&gt;"",Scoring!$Q$25)+IF(Data!$U21&lt;&gt;"",Scoring!$Q$26)+IF(Data!$V21&lt;&gt;"",Scoring!$Q$27)+IF(Data!$W21&lt;&gt;"",Scoring!$Q$28)+IF(Data!$X21&lt;&gt;"",Scoring!$Q$29)+IF(Data!$Y21&lt;&gt;"",Scoring!$Q$30)+IF(Data!$Z21&lt;&gt;"",Scoring!$Q$31)+IF(Data!$AA21&lt;&gt;"",Scoring!$Q$32)+IF(Data!$AB21&lt;&gt;"",Scoring!$Q$33)+IF(Data!$AC21&lt;&gt;"",Scoring!$Q$34)+IF(Data!$AD21&lt;&gt;"",Scoring!$Q$35)+IF(Data!$AE21&lt;&gt;"",Scoring!$Q$36)+IF(Data!$AF21&lt;&gt;"",Scoring!$Q$37)+IF(Data!$AG21&lt;&gt;"",Scoring!$Q$38)+IF(Data!$AH21&lt;&gt;"",Scoring!$Q$39)+IF(Data!$AI21&lt;&gt;"",Scoring!$Q$40)+IF(Data!$AJ21&lt;&gt;"",Scoring!$Q$41)+IF(Data!$AK21&lt;&gt;"",Scoring!$Q$42)+IF(Data!$AL21&lt;&gt;"",Scoring!$Q$43)+IF(Data!$AM21&lt;&gt;"",Scoring!$Q$44)+IF(Data!$AN21&lt;&gt;"",Scoring!$Q$45)+IF(Data!$AO21&lt;&gt;"",Scoring!$Q$46)+IF(Data!$AP21&lt;&gt;"",Scoring!$Q$47)+IF(Data!$AQ21&lt;&gt;"",Scoring!$Q$48)+IF(Data!$AR21&lt;&gt;"",Scoring!$Q$49)+IF(Data!$AS21&lt;&gt;"",Scoring!$Q$50)+IF(Data!$AT21&lt;&gt;"",Scoring!$Q$51)+IF(Data!$AU21&lt;&gt;"",Scoring!$Q$52),"")</f>
        <v/>
      </c>
      <c r="BW21" s="183" t="str">
        <f>IF(BV21&lt;&gt;"",LOOKUP(BV21,Likelihoods!$A$7:$A$107,Likelihoods!O$7:O$107),"")</f>
        <v/>
      </c>
      <c r="BX21" s="9"/>
      <c r="BY21" s="9"/>
      <c r="BZ21" s="9"/>
      <c r="CA21" s="9"/>
      <c r="CB21" s="9"/>
      <c r="CC21" s="9"/>
      <c r="CD21" s="9"/>
      <c r="CE21" s="9"/>
      <c r="CF21" s="9"/>
      <c r="CG21" s="9"/>
      <c r="CH21" s="9"/>
      <c r="CI21" s="9"/>
      <c r="CJ21" s="9"/>
      <c r="CK21" s="9"/>
    </row>
    <row r="22" spans="1:89" ht="14.25" customHeight="1">
      <c r="A22" s="59"/>
      <c r="B22" s="76"/>
      <c r="C22" s="77"/>
      <c r="D22" s="77"/>
      <c r="E22" s="77"/>
      <c r="F22" s="77"/>
      <c r="G22" s="77"/>
      <c r="H22" s="77"/>
      <c r="I22" s="77"/>
      <c r="J22" s="77"/>
      <c r="K22" s="77"/>
      <c r="L22" s="77"/>
      <c r="M22" s="77"/>
      <c r="N22" s="77"/>
      <c r="O22" s="77"/>
      <c r="P22" s="76"/>
      <c r="Q22" s="78"/>
      <c r="R22" s="77"/>
      <c r="S22" s="77"/>
      <c r="T22" s="77"/>
      <c r="U22" s="77"/>
      <c r="V22" s="76"/>
      <c r="W22" s="77"/>
      <c r="X22" s="78"/>
      <c r="Y22" s="77"/>
      <c r="Z22" s="77"/>
      <c r="AA22" s="77"/>
      <c r="AB22" s="77"/>
      <c r="AC22" s="77"/>
      <c r="AD22" s="77"/>
      <c r="AE22" s="77"/>
      <c r="AF22" s="76"/>
      <c r="AG22" s="77"/>
      <c r="AH22" s="77"/>
      <c r="AI22" s="77"/>
      <c r="AJ22" s="78"/>
      <c r="AK22" s="77"/>
      <c r="AL22" s="77"/>
      <c r="AM22" s="77"/>
      <c r="AN22" s="77"/>
      <c r="AO22" s="76"/>
      <c r="AP22" s="77"/>
      <c r="AQ22" s="78"/>
      <c r="AR22" s="76"/>
      <c r="AS22" s="78"/>
      <c r="AT22" s="77"/>
      <c r="AU22" s="77"/>
      <c r="AV22" s="179" t="str">
        <f>IF(AND(COUNTBLANK($B22:$O22)=13,COUNTBLANK($P22:$Q22)=1,COUNTBLANK($R22:$U22)=3,COUNTBLANK($V22:$X22)=2,COUNTBLANK($Y22:$AE22)=6,COUNTBLANK($AF22:$AJ22)=4,COUNTBLANK($AK22:AN22)=3,COUNTBLANK($AO22:$AQ22)=2,COUNTBLANK($AR22:$AS22)=1,COUNTBLANK($AT22:$AU22)=1),IF(Data!$B22&lt;&gt;"",Scoring!$D$7)+IF(Data!$C22&lt;&gt;"",Scoring!$D$8)+IF(Data!$D22&lt;&gt;"",Scoring!$D$9)+IF(Data!$E22&lt;&gt;"",Scoring!$D$10)+IF(Data!$F22&lt;&gt;"",Scoring!$D$11)+IF(Data!$G22&lt;&gt;"",Scoring!$D$12)+IF(Data!$H22&lt;&gt;"",Scoring!$D$13)+IF(Data!$I22&lt;&gt;"",Scoring!$D$14)+IF(Data!$J22&lt;&gt;"",Scoring!$D$15)+IF(Data!$K22&lt;&gt;"",Scoring!$D$16)+IF(Data!$L22&lt;&gt;"",Scoring!$D$17)+IF(Data!$M22&lt;&gt;"",Scoring!$D$18)+IF(Data!$N22&lt;&gt;"",Scoring!$D$19)+IF(Data!$O22&lt;&gt;"",Scoring!$D$20)+IF(Data!$P22&lt;&gt;"",Scoring!$D$21)+IF(Data!$Q22&lt;&gt;"",Scoring!$D$22)+IF(Data!$R22&lt;&gt;"",Scoring!$D$23)+IF(Data!$S22&lt;&gt;"",Scoring!$D$24)+IF(Data!$T22&lt;&gt;"",Scoring!$D$25)+IF(Data!$U22&lt;&gt;"",Scoring!$D$26)+IF(Data!$V22&lt;&gt;"",Scoring!$D$27)+IF(Data!$W22&lt;&gt;"",Scoring!$D$28)+IF(Data!$X22&lt;&gt;"",Scoring!$D$29)+IF(Data!$Y22&lt;&gt;"",Scoring!$D$30)+IF(Data!$Z22&lt;&gt;"",Scoring!$D$31)+IF(Data!$AA22&lt;&gt;"",Scoring!$D$32)+IF(Data!$AB22&lt;&gt;"",Scoring!$D$33)+IF(Data!$AC22&lt;&gt;"",Scoring!$D$34)+IF(Data!$AD22&lt;&gt;"",Scoring!$D$35)+IF(Data!$AE22&lt;&gt;"",Scoring!$D$36)+IF(Data!$AF22&lt;&gt;"",Scoring!$D$37)+IF(Data!$AG22&lt;&gt;"",Scoring!$D$38)+IF(Data!$AH22&lt;&gt;"",Scoring!$D$39)+IF(Data!$AI22&lt;&gt;"",Scoring!$D$40)+IF(Data!$AJ22&lt;&gt;"",Scoring!$D$41)+IF(Data!$AK22&lt;&gt;"",Scoring!$D$42)+IF(Data!$AL22&lt;&gt;"",Scoring!$D$43)+IF(Data!$AM22&lt;&gt;"",Scoring!$D$44)+IF(Data!$AN22&lt;&gt;"",Scoring!$D$45)+IF(Data!$AO22&lt;&gt;"",Scoring!$D$46)+IF(Data!$AP22&lt;&gt;"",Scoring!$D$47)+IF(Data!$AQ22&lt;&gt;"",Scoring!$D$48)+IF(Data!$AR22&lt;&gt;"",Scoring!$D$49)+IF(Data!$AS22&lt;&gt;"",Scoring!$D$50)+IF(Data!$AT22&lt;&gt;"",Scoring!$D$51)+IF(Data!$AU22&lt;&gt;"",Scoring!$D$52),"")</f>
        <v/>
      </c>
      <c r="AW22" s="180" t="str">
        <f>IF(AV22&lt;&gt;"",LOOKUP(AV22,Likelihoods!$A$7:$A$107,Likelihoods!B$7:B$107),"")</f>
        <v/>
      </c>
      <c r="AX22" s="181" t="str">
        <f>IF(AND(COUNTBLANK($B22:$O22)=13,COUNTBLANK($P22:$Q22)=1,COUNTBLANK($R22:$U22)=3,COUNTBLANK($V22:$X22)=2,COUNTBLANK($Y22:$AE22)=6,COUNTBLANK($AF22:$AJ22)=4,COUNTBLANK($AK22:AN22)=3,COUNTBLANK($AO22:$AQ22)=2,COUNTBLANK($AR22:$AS22)=1,COUNTBLANK($AT22:$AU22)=1),IF(Data!$B22&lt;&gt;"",Scoring!$E$7)+IF(Data!$C22&lt;&gt;"",Scoring!$E$8)+IF(Data!$D22&lt;&gt;"",Scoring!$E$9)+IF(Data!$E22&lt;&gt;"",Scoring!$E$10)+IF(Data!$F22&lt;&gt;"",Scoring!$E$11)+IF(Data!$G22&lt;&gt;"",Scoring!$E$12)+IF(Data!$H22&lt;&gt;"",Scoring!$E$13)+IF(Data!$I22&lt;&gt;"",Scoring!$E$14)+IF(Data!$J22&lt;&gt;"",Scoring!$E$15)+IF(Data!$K22&lt;&gt;"",Scoring!$E$16)+IF(Data!$L22&lt;&gt;"",Scoring!$E$17)+IF(Data!$M22&lt;&gt;"",Scoring!$E$18)+IF(Data!$N22&lt;&gt;"",Scoring!$E$19)+IF(Data!$O22&lt;&gt;"",Scoring!$E$20)+IF(Data!$P22&lt;&gt;"",Scoring!$E$21)+IF(Data!$Q22&lt;&gt;"",Scoring!$E$22)+IF(Data!$R22&lt;&gt;"",Scoring!$E$23)+IF(Data!$S22&lt;&gt;"",Scoring!$E$24)+IF(Data!$T22&lt;&gt;"",Scoring!$E$25)+IF(Data!$U22&lt;&gt;"",Scoring!$E$26)+IF(Data!$V22&lt;&gt;"",Scoring!$E$27)+IF(Data!$W22&lt;&gt;"",Scoring!$E$28)+IF(Data!$X22&lt;&gt;"",Scoring!$E$29)+IF(Data!$Y22&lt;&gt;"",Scoring!$E$30)+IF(Data!$Z22&lt;&gt;"",Scoring!$E$31)+IF(Data!$AA22&lt;&gt;"",Scoring!$E$32)+IF(Data!$AB22&lt;&gt;"",Scoring!$E$33)+IF(Data!$AC22&lt;&gt;"",Scoring!$E$34)+IF(Data!$AD22&lt;&gt;"",Scoring!$E$35)+IF(Data!$AE22&lt;&gt;"",Scoring!$E$36)+IF(Data!$AF22&lt;&gt;"",Scoring!$E$37)+IF(Data!$AG22&lt;&gt;"",Scoring!$E$38)+IF(Data!$AH22&lt;&gt;"",Scoring!$E$39)+IF(Data!$AI22&lt;&gt;"",Scoring!$E$40)+IF(Data!$AJ22&lt;&gt;"",Scoring!$E$41)+IF(Data!$AK22&lt;&gt;"",Scoring!$E$42)+IF(Data!$AL22&lt;&gt;"",Scoring!$E$43)+IF(Data!$AM22&lt;&gt;"",Scoring!$E$44)+IF(Data!$AN22&lt;&gt;"",Scoring!$E$45)+IF(Data!$AO22&lt;&gt;"",Scoring!$E$46)+IF(Data!$AP22&lt;&gt;"",Scoring!$E$47)+IF(Data!$AQ22&lt;&gt;"",Scoring!$E$48)+IF(Data!$AR22&lt;&gt;"",Scoring!$E$49)+IF(Data!$AS22&lt;&gt;"",Scoring!$E$50)+IF(Data!$AT22&lt;&gt;"",Scoring!$E$51)+IF(Data!$AU22&lt;&gt;"",Scoring!$E$52),"")</f>
        <v/>
      </c>
      <c r="AY22" s="180" t="str">
        <f>IF(AX22&lt;&gt;"",LOOKUP(AX22,Likelihoods!$A$7:$A$107,Likelihoods!C$7:C$107),"")</f>
        <v/>
      </c>
      <c r="AZ22" s="182" t="str">
        <f>IF(AND(COUNTBLANK($B22:$O22)=13,COUNTBLANK($P22:$Q22)=1,COUNTBLANK($R22:$U22)=3,COUNTBLANK($V22:$X22)=2,COUNTBLANK($Y22:$AE22)=6,COUNTBLANK($AF22:$AJ22)=4,COUNTBLANK($AK22:AN22)=3,COUNTBLANK($AO22:$AQ22)=2,COUNTBLANK($AR22:$AS22)=1,COUNTBLANK($AT22:$AU22)=1),IF(Data!$B22&lt;&gt;"",Scoring!$F$7)+IF(Data!$C22&lt;&gt;"",Scoring!$F$8)+IF(Data!$D22&lt;&gt;"",Scoring!$F$9)+IF(Data!$E22&lt;&gt;"",Scoring!$F$10)+IF(Data!$F22&lt;&gt;"",Scoring!$F$11)+IF(Data!$G22&lt;&gt;"",Scoring!$F$12)+IF(Data!$H22&lt;&gt;"",Scoring!$F$13)+IF(Data!$I22&lt;&gt;"",Scoring!$F$14)+IF(Data!$J22&lt;&gt;"",Scoring!$F$15)+IF(Data!$K22&lt;&gt;"",Scoring!$F$16)+IF(Data!$L22&lt;&gt;"",Scoring!$F$17)+IF(Data!$M22&lt;&gt;"",Scoring!$F$18)+IF(Data!$N22&lt;&gt;"",Scoring!$F$19)+IF(Data!$O22&lt;&gt;"",Scoring!$F$20)+IF(Data!$P22&lt;&gt;"",Scoring!$F$21)+IF(Data!$Q22&lt;&gt;"",Scoring!$F$22)+IF(Data!$R22&lt;&gt;"",Scoring!$F$23)+IF(Data!$S22&lt;&gt;"",Scoring!$F$24)+IF(Data!$T22&lt;&gt;"",Scoring!$F$25)+IF(Data!$U22&lt;&gt;"",Scoring!$F$26)+IF(Data!$V22&lt;&gt;"",Scoring!$F$27)+IF(Data!$W22&lt;&gt;"",Scoring!$F$28)+IF(Data!$X22&lt;&gt;"",Scoring!$F$29)+IF(Data!$Y22&lt;&gt;"",Scoring!$F$30)+IF(Data!$Z22&lt;&gt;"",Scoring!$F$31)+IF(Data!$AA22&lt;&gt;"",Scoring!$F$32)+IF(Data!$AB22&lt;&gt;"",Scoring!$F$33)+IF(Data!$AC22&lt;&gt;"",Scoring!$F$34)+IF(Data!$AD22&lt;&gt;"",Scoring!$F$35)+IF(Data!$AE22&lt;&gt;"",Scoring!$F$36)+IF(Data!$AF22&lt;&gt;"",Scoring!$F$37)+IF(Data!$AG22&lt;&gt;"",Scoring!$F$38)+IF(Data!$AH22&lt;&gt;"",Scoring!$F$39)+IF(Data!$AI22&lt;&gt;"",Scoring!$F$40)+IF(Data!$AJ22&lt;&gt;"",Scoring!$F$41)+IF(Data!$AK22&lt;&gt;"",Scoring!$F$42)+IF(Data!$AL22&lt;&gt;"",Scoring!$F$43)+IF(Data!$AM22&lt;&gt;"",Scoring!$F$44)+IF(Data!$AN22&lt;&gt;"",Scoring!$F$45)+IF(Data!$AO22&lt;&gt;"",Scoring!$F$46)+IF(Data!$AP22&lt;&gt;"",Scoring!$F$47)+IF(Data!$AQ22&lt;&gt;"",Scoring!$F$48)+IF(Data!$AR22&lt;&gt;"",Scoring!$F$49)+IF(Data!$AS22&lt;&gt;"",Scoring!$F$50)+IF(Data!$AT22&lt;&gt;"",Scoring!$F$51)+IF(Data!$AU22&lt;&gt;"",Scoring!$F$52),"")</f>
        <v/>
      </c>
      <c r="BA22" s="183" t="str">
        <f>IF(AZ22&lt;&gt;"",LOOKUP(AZ22,Likelihoods!$A$7:$A$107,Likelihoods!D$7:D$107),"")</f>
        <v/>
      </c>
      <c r="BB22" s="181" t="str">
        <f>IF(AND(COUNTBLANK($B22:$O22)=13,COUNTBLANK($P22:$Q22)=1,COUNTBLANK($R22:$U22)=3,COUNTBLANK($V22:$X22)=2,COUNTBLANK($Y22:$AE22)=6,COUNTBLANK($AF22:$AJ22)=4,COUNTBLANK($AK22:AN22)=3,COUNTBLANK($AO22:$AQ22)=2,COUNTBLANK($AR22:$AS22)=1,COUNTBLANK($AT22:$AU22)=1),IF(Data!$B22&lt;&gt;"",Scoring!$G$7)+IF(Data!$C22&lt;&gt;"",Scoring!$G$8)+IF(Data!$D22&lt;&gt;"",Scoring!$G$9)+IF(Data!$E22&lt;&gt;"",Scoring!$G$10)+IF(Data!$F22&lt;&gt;"",Scoring!$G$11)+IF(Data!$G22&lt;&gt;"",Scoring!$G$12)+IF(Data!$H22&lt;&gt;"",Scoring!$G$13)+IF(Data!$I22&lt;&gt;"",Scoring!$G$14)+IF(Data!$J22&lt;&gt;"",Scoring!$G$15)+IF(Data!$K22&lt;&gt;"",Scoring!$G$16)+IF(Data!$L22&lt;&gt;"",Scoring!$G$17)+IF(Data!$M22&lt;&gt;"",Scoring!$G$18)+IF(Data!$N22&lt;&gt;"",Scoring!$G$19)+IF(Data!$O22&lt;&gt;"",Scoring!$G$20)+IF(Data!$P22&lt;&gt;"",Scoring!$G$21)+IF(Data!$Q22&lt;&gt;"",Scoring!$G$22)+IF(Data!$R22&lt;&gt;"",Scoring!$G$23)+IF(Data!$S22&lt;&gt;"",Scoring!$G$24)+IF(Data!$T22&lt;&gt;"",Scoring!$G$25)+IF(Data!$U22&lt;&gt;"",Scoring!$G$26)+IF(Data!$V22&lt;&gt;"",Scoring!$G$27)+IF(Data!$W22&lt;&gt;"",Scoring!$G$28)+IF(Data!$X22&lt;&gt;"",Scoring!$G$29)+IF(Data!$Y22&lt;&gt;"",Scoring!$G$30)+IF(Data!$Z22&lt;&gt;"",Scoring!$G$31)+IF(Data!$AA22&lt;&gt;"",Scoring!$G$32)+IF(Data!$AB22&lt;&gt;"",Scoring!$G$33)+IF(Data!$AC22&lt;&gt;"",Scoring!$G$34)+IF(Data!$AD22&lt;&gt;"",Scoring!$G$35)+IF(Data!$AE22&lt;&gt;"",Scoring!$G$36)+IF(Data!$AF22&lt;&gt;"",Scoring!$G$37)+IF(Data!$AG22&lt;&gt;"",Scoring!$G$38)+IF(Data!$AH22&lt;&gt;"",Scoring!$G$39)+IF(Data!$AI22&lt;&gt;"",Scoring!$G$40)+IF(Data!$AJ22&lt;&gt;"",Scoring!$G$41)+IF(Data!$AK22&lt;&gt;"",Scoring!$G$42)+IF(Data!$AL22&lt;&gt;"",Scoring!$G$43)+IF(Data!$AM22&lt;&gt;"",Scoring!$G$44)+IF(Data!$AN22&lt;&gt;"",Scoring!$G$45)+IF(Data!$AO22&lt;&gt;"",Scoring!$G$46)+IF(Data!$AP22&lt;&gt;"",Scoring!$G$47)+IF(Data!$AQ22&lt;&gt;"",Scoring!$G$48)+IF(Data!$AR22&lt;&gt;"",Scoring!$G$49)+IF(Data!$AS22&lt;&gt;"",Scoring!$G$50)+IF(Data!$AT22&lt;&gt;"",Scoring!$G$51)+IF(Data!$AU22&lt;&gt;"",Scoring!$G$52),"")</f>
        <v/>
      </c>
      <c r="BC22" s="184" t="str">
        <f>IF(BB22&lt;&gt;"",LOOKUP(BB22,Likelihoods!$A$7:$A$107,Likelihoods!E$7:E$107),"")</f>
        <v/>
      </c>
      <c r="BD22" s="185" t="str">
        <f>IF(AND(COUNTBLANK($B22:$O22)=13,COUNTBLANK($P22:$Q22)=1,COUNTBLANK($R22:$U22)=3,COUNTBLANK($V22:$X22)=2,COUNTBLANK($Y22:$AE22)=6,COUNTBLANK($AF22:$AJ22)=4,COUNTBLANK($AK22:AN22)=3,COUNTBLANK($AO22:$AQ22)=2,COUNTBLANK($AR22:$AS22)=1,COUNTBLANK($AT22:$AU22)=1),IF(Data!$B22&lt;&gt;"",Scoring!$H$7)+IF(Data!$C22&lt;&gt;"",Scoring!$H$8)+IF(Data!$D22&lt;&gt;"",Scoring!$H$9)+IF(Data!$E22&lt;&gt;"",Scoring!$H$10)+IF(Data!$F22&lt;&gt;"",Scoring!$H$11)+IF(Data!$G22&lt;&gt;"",Scoring!$H$12)+IF(Data!$H22&lt;&gt;"",Scoring!$H$13)+IF(Data!$I22&lt;&gt;"",Scoring!$H$14)+IF(Data!$J22&lt;&gt;"",Scoring!$H$15)+IF(Data!$K22&lt;&gt;"",Scoring!$H$16)+IF(Data!$L22&lt;&gt;"",Scoring!$H$17)+IF(Data!$M22&lt;&gt;"",Scoring!$H$18)+IF(Data!$N22&lt;&gt;"",Scoring!$H$19)+IF(Data!$O22&lt;&gt;"",Scoring!$H$20)+IF(Data!$P22&lt;&gt;"",Scoring!$H$21)+IF(Data!$Q22&lt;&gt;"",Scoring!$H$22)+IF(Data!$R22&lt;&gt;"",Scoring!$H$23)+IF(Data!$S22&lt;&gt;"",Scoring!$H$24)+IF(Data!$T22&lt;&gt;"",Scoring!$H$25)+IF(Data!$U22&lt;&gt;"",Scoring!$H$26)+IF(Data!$V22&lt;&gt;"",Scoring!$H$27)+IF(Data!$W22&lt;&gt;"",Scoring!$H$28)+IF(Data!$X22&lt;&gt;"",Scoring!$H$29)+IF(Data!$Y22&lt;&gt;"",Scoring!$H$30)+IF(Data!$Z22&lt;&gt;"",Scoring!$H$31)+IF(Data!$AA22&lt;&gt;"",Scoring!$H$32)+IF(Data!$AB22&lt;&gt;"",Scoring!$H$33)+IF(Data!$AC22&lt;&gt;"",Scoring!$H$34)+IF(Data!$AD22&lt;&gt;"",Scoring!$H$35)+IF(Data!$AE22&lt;&gt;"",Scoring!$H$36)+IF(Data!$AF22&lt;&gt;"",Scoring!$H$37)+IF(Data!$AG22&lt;&gt;"",Scoring!$H$38)+IF(Data!$AH22&lt;&gt;"",Scoring!$H$39)+IF(Data!$AI22&lt;&gt;"",Scoring!$H$40)+IF(Data!$AJ22&lt;&gt;"",Scoring!$H$41)+IF(Data!$AK22&lt;&gt;"",Scoring!$H$42)+IF(Data!$AL22&lt;&gt;"",Scoring!$H$43)+IF(Data!$AM22&lt;&gt;"",Scoring!$H$44)+IF(Data!$AN22&lt;&gt;"",Scoring!$H$45)+IF(Data!$AO22&lt;&gt;"",Scoring!$H$46)+IF(Data!$AP22&lt;&gt;"",Scoring!$H$47)+IF(Data!$AQ22&lt;&gt;"",Scoring!$H$48)+IF(Data!$AR22&lt;&gt;"",Scoring!$H$49)+IF(Data!$AS22&lt;&gt;"",Scoring!$H$50)+IF(Data!$AT22&lt;&gt;"",Scoring!$H$51)+IF(Data!$AU22&lt;&gt;"",Scoring!$H$52),"")</f>
        <v/>
      </c>
      <c r="BE22" s="186" t="str">
        <f>IF(BD22&lt;&gt;"",LOOKUP(BD22,Likelihoods!$A$7:$A$107,Likelihoods!F$7:F$107),"")</f>
        <v/>
      </c>
      <c r="BF22" s="181" t="str">
        <f>IF(AND(COUNTBLANK($B22:$O22)=13,COUNTBLANK($P22:$Q22)=1,COUNTBLANK($R22:$U22)=3,COUNTBLANK($V22:$X22)=2,COUNTBLANK($Y22:$AE22)=6,COUNTBLANK($AF22:$AJ22)=4,COUNTBLANK($AK22:AN22)=3,COUNTBLANK($AO22:$AQ22)=2,COUNTBLANK($AR22:$AS22)=1,COUNTBLANK($AT22:$AU22)=1),IF(Data!$B22&lt;&gt;"",Scoring!$I$7)+IF(Data!$C22&lt;&gt;"",Scoring!$I$8)+IF(Data!$D22&lt;&gt;"",Scoring!$I$9)+IF(Data!$E22&lt;&gt;"",Scoring!$I$10)+IF(Data!$F22&lt;&gt;"",Scoring!$I$11)+IF(Data!$G22&lt;&gt;"",Scoring!$I$12)+IF(Data!$H22&lt;&gt;"",Scoring!$I$13)+IF(Data!$I22&lt;&gt;"",Scoring!$I$14)+IF(Data!$J22&lt;&gt;"",Scoring!$I$15)+IF(Data!$K22&lt;&gt;"",Scoring!$I$16)+IF(Data!$L22&lt;&gt;"",Scoring!$I$17)+IF(Data!$M22&lt;&gt;"",Scoring!$I$18)+IF(Data!$N22&lt;&gt;"",Scoring!$I$19)+IF(Data!$O22&lt;&gt;"",Scoring!$I$20)+IF(Data!$P22&lt;&gt;"",Scoring!$I$21)+IF(Data!$Q22&lt;&gt;"",Scoring!$I$22)+IF(Data!$R22&lt;&gt;"",Scoring!$I$23)+IF(Data!$S22&lt;&gt;"",Scoring!$I$24)+IF(Data!$T22&lt;&gt;"",Scoring!$I$25)+IF(Data!$U22&lt;&gt;"",Scoring!$I$26)+IF(Data!$V22&lt;&gt;"",Scoring!$I$27)+IF(Data!$W22&lt;&gt;"",Scoring!$I$28)+IF(Data!$X22&lt;&gt;"",Scoring!$I$29)+IF(Data!$Y22&lt;&gt;"",Scoring!$I$30)+IF(Data!$Z22&lt;&gt;"",Scoring!$I$31)+IF(Data!$AA22&lt;&gt;"",Scoring!$I$32)+IF(Data!$AB22&lt;&gt;"",Scoring!$I$33)+IF(Data!$AC22&lt;&gt;"",Scoring!$I$34)+IF(Data!$AD22&lt;&gt;"",Scoring!$I$35)+IF(Data!$AE22&lt;&gt;"",Scoring!$I$36)+IF(Data!$AF22&lt;&gt;"",Scoring!$I$37)+IF(Data!$AG22&lt;&gt;"",Scoring!$I$38)+IF(Data!$AH22&lt;&gt;"",Scoring!$I$39)+IF(Data!$AI22&lt;&gt;"",Scoring!$I$40)+IF(Data!$AJ22&lt;&gt;"",Scoring!$I$41)+IF(Data!$AK22&lt;&gt;"",Scoring!$I$42)+IF(Data!$AL22&lt;&gt;"",Scoring!$I$43)+IF(Data!$AM22&lt;&gt;"",Scoring!$I$44)+IF(Data!$AN22&lt;&gt;"",Scoring!$I$45)+IF(Data!$AO22&lt;&gt;"",Scoring!$I$46)+IF(Data!$AP22&lt;&gt;"",Scoring!$I$47)+IF(Data!$AQ22&lt;&gt;"",Scoring!$I$48)+IF(Data!$AR22&lt;&gt;"",Scoring!$I$49)+IF(Data!$AS22&lt;&gt;"",Scoring!$I$50)+IF(Data!$AT22&lt;&gt;"",Scoring!$I$51)+IF(Data!$AU22&lt;&gt;"",Scoring!$I$52),"")</f>
        <v/>
      </c>
      <c r="BG22" s="180" t="str">
        <f>IF(BF22&lt;&gt;"",LOOKUP(BF22,Likelihoods!$A$7:$A$107,Likelihoods!G$7:G$107),"")</f>
        <v/>
      </c>
      <c r="BH22" s="187" t="str">
        <f>IF(AND(COUNTBLANK($B22:$O22)=13,COUNTBLANK($P22:$Q22)=1,COUNTBLANK($R22:$U22)=3,COUNTBLANK($V22:$X22)=2,COUNTBLANK($Y22:$AE22)=6,COUNTBLANK($AF22:$AJ22)=4,COUNTBLANK($AK22:AN22)=3,COUNTBLANK($AO22:$AQ22)=2,COUNTBLANK($AR22:$AS22)=1,COUNTBLANK($AT22:$AU22)=1),IF(Data!$B22&lt;&gt;"",Scoring!$J$7)+IF(Data!$C22&lt;&gt;"",Scoring!$J$8)+IF(Data!$D22&lt;&gt;"",Scoring!$J$9)+IF(Data!$E22&lt;&gt;"",Scoring!$J$10)+IF(Data!$F22&lt;&gt;"",Scoring!$J$11)+IF(Data!$G22&lt;&gt;"",Scoring!$J$12)+IF(Data!$H22&lt;&gt;"",Scoring!$J$13)+IF(Data!$I22&lt;&gt;"",Scoring!$J$14)+IF(Data!$J22&lt;&gt;"",Scoring!$J$15)+IF(Data!$K22&lt;&gt;"",Scoring!$J$16)+IF(Data!$L22&lt;&gt;"",Scoring!$J$17)+IF(Data!$M22&lt;&gt;"",Scoring!$J$18)+IF(Data!$N22&lt;&gt;"",Scoring!$J$19)+IF(Data!$O22&lt;&gt;"",Scoring!$J$20)+IF(Data!$P22&lt;&gt;"",Scoring!$J$21)+IF(Data!$Q22&lt;&gt;"",Scoring!$J$22)+IF(Data!$R22&lt;&gt;"",Scoring!$J$23)+IF(Data!$S22&lt;&gt;"",Scoring!$J$24)+IF(Data!$T22&lt;&gt;"",Scoring!$J$25)+IF(Data!$U22&lt;&gt;"",Scoring!$J$26)+IF(Data!$V22&lt;&gt;"",Scoring!$J$27)+IF(Data!$W22&lt;&gt;"",Scoring!$J$28)+IF(Data!$X22&lt;&gt;"",Scoring!$J$29)+IF(Data!$Y22&lt;&gt;"",Scoring!$J$30)+IF(Data!$Z22&lt;&gt;"",Scoring!$J$31)+IF(Data!$AA22&lt;&gt;"",Scoring!$J$32)+IF(Data!$AB22&lt;&gt;"",Scoring!$J$33)+IF(Data!$AC22&lt;&gt;"",Scoring!$J$34)+IF(Data!$AD22&lt;&gt;"",Scoring!$J$35)+IF(Data!$AE22&lt;&gt;"",Scoring!$J$36)+IF(Data!$AF22&lt;&gt;"",Scoring!$J$37)+IF(Data!$AG22&lt;&gt;"",Scoring!$J$38)+IF(Data!$AH22&lt;&gt;"",Scoring!$J$39)+IF(Data!$AI22&lt;&gt;"",Scoring!$J$40)+IF(Data!$AJ22&lt;&gt;"",Scoring!$J$41)+IF(Data!$AK22&lt;&gt;"",Scoring!$J$42)+IF(Data!$AL22&lt;&gt;"",Scoring!$J$43)+IF(Data!$AM22&lt;&gt;"",Scoring!$J$44)+IF(Data!$AN22&lt;&gt;"",Scoring!$J$45)+IF(Data!$AO22&lt;&gt;"",Scoring!$J$46)+IF(Data!$AP22&lt;&gt;"",Scoring!$J$47)+IF(Data!$AQ22&lt;&gt;"",Scoring!$J$48)+IF(Data!$AR22&lt;&gt;"",Scoring!$J$49)+IF(Data!$AS22&lt;&gt;"",Scoring!$J$50)+IF(Data!$AT22&lt;&gt;"",Scoring!$J$51)+IF(Data!$AU22&lt;&gt;"",Scoring!$J$52),"")</f>
        <v/>
      </c>
      <c r="BI22" s="183" t="str">
        <f>IF(BH22&lt;&gt;"",LOOKUP(BH22,Likelihoods!$A$7:$A$107,Likelihoods!H$7:H$107),"")</f>
        <v/>
      </c>
      <c r="BJ22" s="188" t="str">
        <f>IF(AND(COUNTBLANK($B22:$O22)=13,COUNTBLANK($P22:$Q22)=1,COUNTBLANK($R22:$U22)=3,COUNTBLANK($V22:$X22)=2,COUNTBLANK($Y22:$AE22)=6,COUNTBLANK($AF22:$AJ22)=4,COUNTBLANK($AK22:AN22)=3,COUNTBLANK($AO22:$AQ22)=2,COUNTBLANK($AR22:$AS22)=1,COUNTBLANK($AT22:$AU22)=1),IF(Data!$B22&lt;&gt;"",Scoring!$K$7)+IF(Data!$C22&lt;&gt;"",Scoring!$K$8)+IF(Data!$D22&lt;&gt;"",Scoring!$K$9)+IF(Data!$E22&lt;&gt;"",Scoring!$K$10)+IF(Data!$F22&lt;&gt;"",Scoring!$K$11)+IF(Data!$G22&lt;&gt;"",Scoring!$K$12)+IF(Data!$H22&lt;&gt;"",Scoring!$K$13)+IF(Data!$I22&lt;&gt;"",Scoring!$K$14)+IF(Data!$J22&lt;&gt;"",Scoring!$K$15)+IF(Data!$K22&lt;&gt;"",Scoring!$K$16)+IF(Data!$L22&lt;&gt;"",Scoring!$K$17)+IF(Data!$M22&lt;&gt;"",Scoring!$K$18)+IF(Data!$N22&lt;&gt;"",Scoring!$K$19)+IF(Data!$O22&lt;&gt;"",Scoring!$K$20)+IF(Data!$P22&lt;&gt;"",Scoring!$K$21)+IF(Data!$Q22&lt;&gt;"",Scoring!$K$22)+IF(Data!$R22&lt;&gt;"",Scoring!$K$23)+IF(Data!$S22&lt;&gt;"",Scoring!$K$24)+IF(Data!$T22&lt;&gt;"",Scoring!$K$25)+IF(Data!$U22&lt;&gt;"",Scoring!$K$26)+IF(Data!$V22&lt;&gt;"",Scoring!$K$27)+IF(Data!$W22&lt;&gt;"",Scoring!$K$28)+IF(Data!$X22&lt;&gt;"",Scoring!$K$29)+IF(Data!$Y22&lt;&gt;"",Scoring!$K$30)+IF(Data!$Z22&lt;&gt;"",Scoring!$K$31)+IF(Data!$AA22&lt;&gt;"",Scoring!$K$32)+IF(Data!$AB22&lt;&gt;"",Scoring!$K$33)+IF(Data!$AC22&lt;&gt;"",Scoring!$K$34)+IF(Data!$AD22&lt;&gt;"",Scoring!$K$35)+IF(Data!$AE22&lt;&gt;"",Scoring!$K$36)+IF(Data!$AF22&lt;&gt;"",Scoring!$K$37)+IF(Data!$AG22&lt;&gt;"",Scoring!$K$38)+IF(Data!$AH22&lt;&gt;"",Scoring!$K$39)+IF(Data!$AI22&lt;&gt;"",Scoring!$K$40)+IF(Data!$AJ22&lt;&gt;"",Scoring!$K$41)+IF(Data!$AK22&lt;&gt;"",Scoring!$K$42)+IF(Data!$AL22&lt;&gt;"",Scoring!$K$43)+IF(Data!$AM22&lt;&gt;"",Scoring!$K$44)+IF(Data!$AN22&lt;&gt;"",Scoring!$K$45)+IF(Data!$AO22&lt;&gt;"",Scoring!$K$46)+IF(Data!$AP22&lt;&gt;"",Scoring!$K$47)+IF(Data!$AQ22&lt;&gt;"",Scoring!$K$48)+IF(Data!$AR22&lt;&gt;"",Scoring!$K$49)+IF(Data!$AS22&lt;&gt;"",Scoring!$K$50)+IF(Data!$AT22&lt;&gt;"",Scoring!$K$51)+IF(Data!$AU22&lt;&gt;"",Scoring!$K$52),"")</f>
        <v/>
      </c>
      <c r="BK22" s="184" t="str">
        <f>IF(BJ22&lt;&gt;"",LOOKUP(BJ22,Likelihoods!$A$7:$A$107,Likelihoods!I$7:I$107),"")</f>
        <v/>
      </c>
      <c r="BL22" s="187" t="str">
        <f>IF(AND(COUNTBLANK($B22:$O22)=13,COUNTBLANK($P22:$Q22)=1,COUNTBLANK($R22:$U22)=3,COUNTBLANK($V22:$X22)=2,COUNTBLANK($Y22:$AE22)=6,COUNTBLANK($AF22:$AJ22)=4,COUNTBLANK($AK22:AN22)=3,COUNTBLANK($AO22:$AQ22)=2,COUNTBLANK($AR22:$AS22)=1,COUNTBLANK($AT22:$AU22)=1),IF(Data!$B22&lt;&gt;"",Scoring!$L$7)+IF(Data!$C22&lt;&gt;"",Scoring!$L$8)+IF(Data!$D22&lt;&gt;"",Scoring!$L$9)+IF(Data!$E22&lt;&gt;"",Scoring!$L$10)+IF(Data!$F22&lt;&gt;"",Scoring!$L$11)+IF(Data!$G22&lt;&gt;"",Scoring!$L$12)+IF(Data!$H22&lt;&gt;"",Scoring!$L$13)+IF(Data!$I22&lt;&gt;"",Scoring!$L$14)+IF(Data!$J22&lt;&gt;"",Scoring!$L$15)+IF(Data!$K22&lt;&gt;"",Scoring!$L$16)+IF(Data!$L22&lt;&gt;"",Scoring!$L$17)+IF(Data!$M22&lt;&gt;"",Scoring!$L$18)+IF(Data!$N22&lt;&gt;"",Scoring!$L$19)+IF(Data!$O22&lt;&gt;"",Scoring!$L$20)+IF(Data!$P22&lt;&gt;"",Scoring!$L$21)+IF(Data!$Q22&lt;&gt;"",Scoring!$L$22)+IF(Data!$R22&lt;&gt;"",Scoring!$L$23)+IF(Data!$S22&lt;&gt;"",Scoring!$L$24)+IF(Data!$T22&lt;&gt;"",Scoring!$L$25)+IF(Data!$U22&lt;&gt;"",Scoring!$L$26)+IF(Data!$V22&lt;&gt;"",Scoring!$L$27)+IF(Data!$W22&lt;&gt;"",Scoring!$L$28)+IF(Data!$X22&lt;&gt;"",Scoring!$L$29)+IF(Data!$Y22&lt;&gt;"",Scoring!$L$30)+IF(Data!$Z22&lt;&gt;"",Scoring!$L$31)+IF(Data!$AA22&lt;&gt;"",Scoring!$L$32)+IF(Data!$AB22&lt;&gt;"",Scoring!$L$33)+IF(Data!$AC22&lt;&gt;"",Scoring!$L$34)+IF(Data!$AD22&lt;&gt;"",Scoring!$L$35)+IF(Data!$AE22&lt;&gt;"",Scoring!$L$36)+IF(Data!$AF22&lt;&gt;"",Scoring!$L$37)+IF(Data!$AG22&lt;&gt;"",Scoring!$L$38)+IF(Data!$AH22&lt;&gt;"",Scoring!$L$39)+IF(Data!$AI22&lt;&gt;"",Scoring!$L$40)+IF(Data!$AJ22&lt;&gt;"",Scoring!$L$41)+IF(Data!$AK22&lt;&gt;"",Scoring!$L$42)+IF(Data!$AL22&lt;&gt;"",Scoring!$L$43)+IF(Data!$AM22&lt;&gt;"",Scoring!$L$44)+IF(Data!$AN22&lt;&gt;"",Scoring!$L$45)+IF(Data!$AO22&lt;&gt;"",Scoring!$L$46)+IF(Data!$AP22&lt;&gt;"",Scoring!$L$47)+IF(Data!$AQ22&lt;&gt;"",Scoring!$L$48)+IF(Data!$AR22&lt;&gt;"",Scoring!$L$49)+IF(Data!$AS22&lt;&gt;"",Scoring!$L$50)+IF(Data!$AT22&lt;&gt;"",Scoring!$L$51)+IF(Data!$AU22&lt;&gt;"",Scoring!$L$52),"")</f>
        <v/>
      </c>
      <c r="BM22" s="180" t="str">
        <f>IF(BL22&lt;&gt;"",LOOKUP(BL22,Likelihoods!$A$7:$A$107,Likelihoods!J$7:J$107),"")</f>
        <v/>
      </c>
      <c r="BN22" s="181" t="str">
        <f>IF(AND(COUNTBLANK($B22:$O22)=13,COUNTBLANK($P22:$Q22)=1,COUNTBLANK($R22:$U22)=3,COUNTBLANK($V22:$X22)=2,COUNTBLANK($Y22:$AE22)=6,COUNTBLANK($AF22:$AJ22)=4,COUNTBLANK($AK22:AN22)=3,COUNTBLANK($AO22:$AQ22)=2,COUNTBLANK($AR22:$AS22)=1,COUNTBLANK($AT22:$AU22)=1),IF(Data!$B22&lt;&gt;"",Scoring!$M$7)+IF(Data!$C22&lt;&gt;"",Scoring!$M$8)+IF(Data!$D22&lt;&gt;"",Scoring!$M$9)+IF(Data!$E22&lt;&gt;"",Scoring!$M$10)+IF(Data!$F22&lt;&gt;"",Scoring!$M$11)+IF(Data!$G22&lt;&gt;"",Scoring!$M$12)+IF(Data!$H22&lt;&gt;"",Scoring!$M$13)+IF(Data!$I22&lt;&gt;"",Scoring!$M$14)+IF(Data!$J22&lt;&gt;"",Scoring!$M$15)+IF(Data!$K22&lt;&gt;"",Scoring!$M$16)+IF(Data!$L22&lt;&gt;"",Scoring!$M$17)+IF(Data!$M22&lt;&gt;"",Scoring!$M$18)+IF(Data!$N22&lt;&gt;"",Scoring!$M$19)+IF(Data!$O22&lt;&gt;"",Scoring!$M$20)+IF(Data!$P22&lt;&gt;"",Scoring!$M$21)+IF(Data!$Q22&lt;&gt;"",Scoring!$M$22)+IF(Data!$R22&lt;&gt;"",Scoring!$M$23)+IF(Data!$S22&lt;&gt;"",Scoring!$M$24)+IF(Data!$T22&lt;&gt;"",Scoring!$M$25)+IF(Data!$U22&lt;&gt;"",Scoring!$M$26)+IF(Data!$V22&lt;&gt;"",Scoring!$M$27)+IF(Data!$W22&lt;&gt;"",Scoring!$M$28)+IF(Data!$X22&lt;&gt;"",Scoring!$M$29)+IF(Data!$Y22&lt;&gt;"",Scoring!$M$30)+IF(Data!$Z22&lt;&gt;"",Scoring!$M$31)+IF(Data!$AA22&lt;&gt;"",Scoring!$M$32)+IF(Data!$AB22&lt;&gt;"",Scoring!$M$33)+IF(Data!$AC22&lt;&gt;"",Scoring!$M$34)+IF(Data!$AD22&lt;&gt;"",Scoring!$M$35)+IF(Data!$AE22&lt;&gt;"",Scoring!$M$36)+IF(Data!$AF22&lt;&gt;"",Scoring!$M$37)+IF(Data!$AG22&lt;&gt;"",Scoring!$M$38)+IF(Data!$AH22&lt;&gt;"",Scoring!$M$39)+IF(Data!$AI22&lt;&gt;"",Scoring!$M$40)+IF(Data!$AJ22&lt;&gt;"",Scoring!$M$41)+IF(Data!$AK22&lt;&gt;"",Scoring!$M$42)+IF(Data!$AL22&lt;&gt;"",Scoring!$M$43)+IF(Data!$AM22&lt;&gt;"",Scoring!$M$44)+IF(Data!$AN22&lt;&gt;"",Scoring!$M$45)+IF(Data!$AO22&lt;&gt;"",Scoring!$M$46)+IF(Data!$AP22&lt;&gt;"",Scoring!$M$47)+IF(Data!$AQ22&lt;&gt;"",Scoring!$M$48)+IF(Data!$AR22&lt;&gt;"",Scoring!$M$49)+IF(Data!$AS22&lt;&gt;"",Scoring!$M$50)+IF(Data!$AT22&lt;&gt;"",Scoring!$M$51)+IF(Data!$AU22&lt;&gt;"",Scoring!$M$52),"")</f>
        <v/>
      </c>
      <c r="BO22" s="184" t="str">
        <f>IF(BN22&lt;&gt;"",LOOKUP(BN22,Likelihoods!$A$7:$A$107,Likelihoods!K$7:K$107),"")</f>
        <v/>
      </c>
      <c r="BP22" s="179" t="str">
        <f>IF(AND(COUNTBLANK($B22:$O22)=13,COUNTBLANK($P22:$Q22)=1,COUNTBLANK($R22:$U22)=3,COUNTBLANK($V22:$X22)=2,COUNTBLANK($Y22:$AE22)=6,COUNTBLANK($AF22:$AJ22)=4,COUNTBLANK($AK22:AN22)=3,COUNTBLANK($AO22:$AQ22)=2,COUNTBLANK($AR22:$AS22)=1,COUNTBLANK($AT22:$AU22)=1),IF(Data!$B22&lt;&gt;"",Scoring!$N$7)+IF(Data!$C22&lt;&gt;"",Scoring!$N$8)+IF(Data!$D22&lt;&gt;"",Scoring!$N$9)+IF(Data!$E22&lt;&gt;"",Scoring!$N$10)+IF(Data!$F22&lt;&gt;"",Scoring!$N$11)+IF(Data!$G22&lt;&gt;"",Scoring!$N$12)+IF(Data!$H22&lt;&gt;"",Scoring!$N$13)+IF(Data!$I22&lt;&gt;"",Scoring!$N$14)+IF(Data!$J22&lt;&gt;"",Scoring!$N$15)+IF(Data!$K22&lt;&gt;"",Scoring!$N$16)+IF(Data!$L22&lt;&gt;"",Scoring!$N$17)+IF(Data!$M22&lt;&gt;"",Scoring!$N$18)+IF(Data!$N22&lt;&gt;"",Scoring!$N$19)+IF(Data!$O22&lt;&gt;"",Scoring!$N$20)+IF(Data!$P22&lt;&gt;"",Scoring!$N$21)+IF(Data!$Q22&lt;&gt;"",Scoring!$N$22)+IF(Data!$R22&lt;&gt;"",Scoring!$N$23)+IF(Data!$S22&lt;&gt;"",Scoring!$N$24)+IF(Data!$T22&lt;&gt;"",Scoring!$N$25)+IF(Data!$U22&lt;&gt;"",Scoring!$N$26)+IF(Data!$V22&lt;&gt;"",Scoring!$N$27)+IF(Data!$W22&lt;&gt;"",Scoring!$N$28)+IF(Data!$X22&lt;&gt;"",Scoring!$N$29)+IF(Data!$Y22&lt;&gt;"",Scoring!$N$30)+IF(Data!$Z22&lt;&gt;"",Scoring!$N$31)+IF(Data!$AA22&lt;&gt;"",Scoring!$N$32)+IF(Data!$AB22&lt;&gt;"",Scoring!$N$33)+IF(Data!$AC22&lt;&gt;"",Scoring!$N$34)+IF(Data!$AD22&lt;&gt;"",Scoring!$N$35)+IF(Data!$AE22&lt;&gt;"",Scoring!$N$36)+IF(Data!$AF22&lt;&gt;"",Scoring!$N$37)+IF(Data!$AG22&lt;&gt;"",Scoring!$N$38)+IF(Data!$AH22&lt;&gt;"",Scoring!$N$39)+IF(Data!$AI22&lt;&gt;"",Scoring!$N$40)+IF(Data!$AJ22&lt;&gt;"",Scoring!$N$41)+IF(Data!$AK22&lt;&gt;"",Scoring!$N$42)+IF(Data!$AL22&lt;&gt;"",Scoring!$N$43)+IF(Data!$AM22&lt;&gt;"",Scoring!$N$44)+IF(Data!$AN22&lt;&gt;"",Scoring!$N$45)+IF(Data!$AO22&lt;&gt;"",Scoring!$N$46)+IF(Data!$AP22&lt;&gt;"",Scoring!$N$47)+IF(Data!$AQ22&lt;&gt;"",Scoring!$N$48)+IF(Data!$AR22&lt;&gt;"",Scoring!$N$49)+IF(Data!$AS22&lt;&gt;"",Scoring!$N$50)+IF(Data!$AT22&lt;&gt;"",Scoring!$N$51)+IF(Data!$AU22&lt;&gt;"",Scoring!$N$52),"")</f>
        <v/>
      </c>
      <c r="BQ22" s="189" t="str">
        <f>IF(BP22&lt;&gt;"",LOOKUP(BP22,Likelihoods!$A$7:$A$107,Likelihoods!L$7:L$107),"")</f>
        <v/>
      </c>
      <c r="BR22" s="181" t="str">
        <f>IF(AND(COUNTBLANK($B22:$O22)=13,COUNTBLANK($P22:$Q22)=1,COUNTBLANK($R22:$U22)=3,COUNTBLANK($V22:$X22)=2,COUNTBLANK($Y22:$AE22)=6,COUNTBLANK($AF22:$AJ22)=4,COUNTBLANK($AK22:AN22)=3,COUNTBLANK($AO22:$AQ22)=2,COUNTBLANK($AR22:$AS22)=1,COUNTBLANK($AT22:$AU22)=1),IF(Data!$B22&lt;&gt;"",Scoring!$O$7)+IF(Data!$C22&lt;&gt;"",Scoring!$O$8)+IF(Data!$D22&lt;&gt;"",Scoring!$O$9)+IF(Data!$E22&lt;&gt;"",Scoring!$O$10)+IF(Data!$F22&lt;&gt;"",Scoring!$O$11)+IF(Data!$G22&lt;&gt;"",Scoring!$O$12)+IF(Data!$H22&lt;&gt;"",Scoring!$O$13)+IF(Data!$I22&lt;&gt;"",Scoring!$O$14)+IF(Data!$J22&lt;&gt;"",Scoring!$O$15)+IF(Data!$K22&lt;&gt;"",Scoring!$O$16)+IF(Data!$L22&lt;&gt;"",Scoring!$O$17)+IF(Data!$M22&lt;&gt;"",Scoring!$O$18)+IF(Data!$N22&lt;&gt;"",Scoring!$O$19)+IF(Data!$O22&lt;&gt;"",Scoring!$O$20)+IF(Data!$P22&lt;&gt;"",Scoring!$O$21)+IF(Data!$Q22&lt;&gt;"",Scoring!$O$22)+IF(Data!$R22&lt;&gt;"",Scoring!$O$23)+IF(Data!$S22&lt;&gt;"",Scoring!$O$24)+IF(Data!$T22&lt;&gt;"",Scoring!$O$25)+IF(Data!$U22&lt;&gt;"",Scoring!$O$26)+IF(Data!$V22&lt;&gt;"",Scoring!$O$27)+IF(Data!$W22&lt;&gt;"",Scoring!$O$28)+IF(Data!$X22&lt;&gt;"",Scoring!$O$29)+IF(Data!$Y22&lt;&gt;"",Scoring!$O$30)+IF(Data!$Z22&lt;&gt;"",Scoring!$O$31)+IF(Data!$AA22&lt;&gt;"",Scoring!$O$32)+IF(Data!$AB22&lt;&gt;"",Scoring!$O$33)+IF(Data!$AC22&lt;&gt;"",Scoring!$O$34)+IF(Data!$AD22&lt;&gt;"",Scoring!$O$35)+IF(Data!$AE22&lt;&gt;"",Scoring!$O$36)+IF(Data!$AF22&lt;&gt;"",Scoring!$O$37)+IF(Data!$AG22&lt;&gt;"",Scoring!$O$38)+IF(Data!$AH22&lt;&gt;"",Scoring!$O$39)+IF(Data!$AI22&lt;&gt;"",Scoring!$O$40)+IF(Data!$AJ22&lt;&gt;"",Scoring!$O$41)+IF(Data!$AK22&lt;&gt;"",Scoring!$O$42)+IF(Data!$AL22&lt;&gt;"",Scoring!$O$43)+IF(Data!$AM22&lt;&gt;"",Scoring!$O$44)+IF(Data!$AN22&lt;&gt;"",Scoring!$O$45)+IF(Data!$AO22&lt;&gt;"",Scoring!$O$46)+IF(Data!$AP22&lt;&gt;"",Scoring!$O$47)+IF(Data!$AQ22&lt;&gt;"",Scoring!$O$48)+IF(Data!$AR22&lt;&gt;"",Scoring!$O$49)+IF(Data!$AS22&lt;&gt;"",Scoring!$O$50)+IF(Data!$AT22&lt;&gt;"",Scoring!$O$51)+IF(Data!$AU22&lt;&gt;"",Scoring!$O$52),"")</f>
        <v/>
      </c>
      <c r="BS22" s="184" t="str">
        <f>IF(BR22&lt;&gt;"",LOOKUP(BR22,Likelihoods!$A$7:$A$107,Likelihoods!M$7:M$107),"")</f>
        <v/>
      </c>
      <c r="BT22" s="181" t="str">
        <f>IF(AND(COUNTBLANK($B22:$O22)=13,COUNTBLANK($P22:$Q22)=1,COUNTBLANK($R22:$U22)=3,COUNTBLANK($V22:$X22)=2,COUNTBLANK($Y22:$AE22)=6,COUNTBLANK($AF22:$AJ22)=4,COUNTBLANK($AK22:AN22)=3,COUNTBLANK($AO22:$AQ22)=2,COUNTBLANK($AR22:$AS22)=1,COUNTBLANK($AT22:$AU22)=1),IF(Data!$B22&lt;&gt;"",Scoring!$P$7)+IF(Data!$C22&lt;&gt;"",Scoring!$P$8)+IF(Data!$D22&lt;&gt;"",Scoring!$P$9)+IF(Data!$E22&lt;&gt;"",Scoring!$P$10)+IF(Data!$F22&lt;&gt;"",Scoring!$P$11)+IF(Data!$G22&lt;&gt;"",Scoring!$P$12)+IF(Data!$H22&lt;&gt;"",Scoring!$P$13)+IF(Data!$I22&lt;&gt;"",Scoring!$P$14)+IF(Data!$J22&lt;&gt;"",Scoring!$P$15)+IF(Data!$K22&lt;&gt;"",Scoring!$P$16)+IF(Data!$L22&lt;&gt;"",Scoring!$P$17)+IF(Data!$M22&lt;&gt;"",Scoring!$P$18)+IF(Data!$N22&lt;&gt;"",Scoring!$P$19)+IF(Data!$O22&lt;&gt;"",Scoring!$P$20)+IF(Data!$P22&lt;&gt;"",Scoring!$P$21)+IF(Data!$Q22&lt;&gt;"",Scoring!$P$22)+IF(Data!$R22&lt;&gt;"",Scoring!$P$23)+IF(Data!$S22&lt;&gt;"",Scoring!$P$24)+IF(Data!$T22&lt;&gt;"",Scoring!$P$25)+IF(Data!$U22&lt;&gt;"",Scoring!$P$26)+IF(Data!$V22&lt;&gt;"",Scoring!$P$27)+IF(Data!$W22&lt;&gt;"",Scoring!$P$28)+IF(Data!$X22&lt;&gt;"",Scoring!$P$29)+IF(Data!$Y22&lt;&gt;"",Scoring!$P$30)+IF(Data!$Z22&lt;&gt;"",Scoring!$P$31)+IF(Data!$AA22&lt;&gt;"",Scoring!$P$32)+IF(Data!$AB22&lt;&gt;"",Scoring!$P$33)+IF(Data!$AC22&lt;&gt;"",Scoring!$P$34)+IF(Data!$AD22&lt;&gt;"",Scoring!$P$35)+IF(Data!$AE22&lt;&gt;"",Scoring!$P$36)+IF(Data!$AF22&lt;&gt;"",Scoring!$P$37)+IF(Data!$AG22&lt;&gt;"",Scoring!$P$38)+IF(Data!$AH22&lt;&gt;"",Scoring!$P$39)+IF(Data!$AI22&lt;&gt;"",Scoring!$P$40)+IF(Data!$AJ22&lt;&gt;"",Scoring!$P$41)+IF(Data!$AK22&lt;&gt;"",Scoring!$P$42)+IF(Data!$AL22&lt;&gt;"",Scoring!$P$43)+IF(Data!$AM22&lt;&gt;"",Scoring!$P$44)+IF(Data!$AN22&lt;&gt;"",Scoring!$P$45)+IF(Data!$AO22&lt;&gt;"",Scoring!$P$46)+IF(Data!$AP22&lt;&gt;"",Scoring!$P$47)+IF(Data!$AQ22&lt;&gt;"",Scoring!$P$48)+IF(Data!$AR22&lt;&gt;"",Scoring!$P$49)+IF(Data!$AS22&lt;&gt;"",Scoring!$P$50)+IF(Data!$AT22&lt;&gt;"",Scoring!$P$51)+IF(Data!$AU22&lt;&gt;"",Scoring!$P$52),"")</f>
        <v/>
      </c>
      <c r="BU22" s="180" t="str">
        <f>IF(BT22&lt;&gt;"",LOOKUP(BT22,Likelihoods!$A$7:$A$107,Likelihoods!N$7:N$107),"")</f>
        <v/>
      </c>
      <c r="BV22" s="181" t="str">
        <f>IF(AND(COUNTBLANK($B22:$O22)=13,COUNTBLANK($P22:$Q22)=1,COUNTBLANK($R22:$U22)=3,COUNTBLANK($V22:$X22)=2,COUNTBLANK($Y22:$AE22)=6,COUNTBLANK($AF22:$AJ22)=4,COUNTBLANK($AK22:AN22)=3,COUNTBLANK($AO22:$AQ22)=2,COUNTBLANK($AR22:$AS22)=1,COUNTBLANK($AT22:$AU22)=1),IF(Data!$B22&lt;&gt;"",Scoring!$Q$7)+IF(Data!$C22&lt;&gt;"",Scoring!$Q$8)+IF(Data!$D22&lt;&gt;"",Scoring!$Q$9)+IF(Data!$E22&lt;&gt;"",Scoring!$Q$10)+IF(Data!$F22&lt;&gt;"",Scoring!$Q$11)+IF(Data!$G22&lt;&gt;"",Scoring!$Q$12)+IF(Data!$H22&lt;&gt;"",Scoring!$Q$13)+IF(Data!$I22&lt;&gt;"",Scoring!$Q$14)+IF(Data!$J22&lt;&gt;"",Scoring!$Q$15)+IF(Data!$K22&lt;&gt;"",Scoring!$Q$16)+IF(Data!$L22&lt;&gt;"",Scoring!$Q$17)+IF(Data!$M22&lt;&gt;"",Scoring!$Q$18)+IF(Data!$N22&lt;&gt;"",Scoring!$Q$19)+IF(Data!$O22&lt;&gt;"",Scoring!$Q$20)+IF(Data!$P22&lt;&gt;"",Scoring!$Q$21)+IF(Data!$Q22&lt;&gt;"",Scoring!$Q$22)+IF(Data!$R22&lt;&gt;"",Scoring!$Q$23)+IF(Data!$S22&lt;&gt;"",Scoring!$Q$24)+IF(Data!$T22&lt;&gt;"",Scoring!$Q$25)+IF(Data!$U22&lt;&gt;"",Scoring!$Q$26)+IF(Data!$V22&lt;&gt;"",Scoring!$Q$27)+IF(Data!$W22&lt;&gt;"",Scoring!$Q$28)+IF(Data!$X22&lt;&gt;"",Scoring!$Q$29)+IF(Data!$Y22&lt;&gt;"",Scoring!$Q$30)+IF(Data!$Z22&lt;&gt;"",Scoring!$Q$31)+IF(Data!$AA22&lt;&gt;"",Scoring!$Q$32)+IF(Data!$AB22&lt;&gt;"",Scoring!$Q$33)+IF(Data!$AC22&lt;&gt;"",Scoring!$Q$34)+IF(Data!$AD22&lt;&gt;"",Scoring!$Q$35)+IF(Data!$AE22&lt;&gt;"",Scoring!$Q$36)+IF(Data!$AF22&lt;&gt;"",Scoring!$Q$37)+IF(Data!$AG22&lt;&gt;"",Scoring!$Q$38)+IF(Data!$AH22&lt;&gt;"",Scoring!$Q$39)+IF(Data!$AI22&lt;&gt;"",Scoring!$Q$40)+IF(Data!$AJ22&lt;&gt;"",Scoring!$Q$41)+IF(Data!$AK22&lt;&gt;"",Scoring!$Q$42)+IF(Data!$AL22&lt;&gt;"",Scoring!$Q$43)+IF(Data!$AM22&lt;&gt;"",Scoring!$Q$44)+IF(Data!$AN22&lt;&gt;"",Scoring!$Q$45)+IF(Data!$AO22&lt;&gt;"",Scoring!$Q$46)+IF(Data!$AP22&lt;&gt;"",Scoring!$Q$47)+IF(Data!$AQ22&lt;&gt;"",Scoring!$Q$48)+IF(Data!$AR22&lt;&gt;"",Scoring!$Q$49)+IF(Data!$AS22&lt;&gt;"",Scoring!$Q$50)+IF(Data!$AT22&lt;&gt;"",Scoring!$Q$51)+IF(Data!$AU22&lt;&gt;"",Scoring!$Q$52),"")</f>
        <v/>
      </c>
      <c r="BW22" s="183" t="str">
        <f>IF(BV22&lt;&gt;"",LOOKUP(BV22,Likelihoods!$A$7:$A$107,Likelihoods!O$7:O$107),"")</f>
        <v/>
      </c>
      <c r="BX22" s="9"/>
      <c r="BY22" s="9"/>
      <c r="BZ22" s="9"/>
      <c r="CA22" s="9"/>
      <c r="CB22" s="9"/>
      <c r="CC22" s="9"/>
      <c r="CD22" s="9"/>
      <c r="CE22" s="9"/>
      <c r="CF22" s="9"/>
      <c r="CG22" s="9"/>
      <c r="CH22" s="9"/>
      <c r="CI22" s="9"/>
      <c r="CJ22" s="9"/>
      <c r="CK22" s="9"/>
    </row>
    <row r="23" spans="1:89" ht="14.25">
      <c r="A23" s="59"/>
      <c r="B23" s="76"/>
      <c r="C23" s="77"/>
      <c r="D23" s="77"/>
      <c r="E23" s="77"/>
      <c r="F23" s="77"/>
      <c r="G23" s="77"/>
      <c r="H23" s="77"/>
      <c r="I23" s="77"/>
      <c r="J23" s="77"/>
      <c r="K23" s="77"/>
      <c r="L23" s="77"/>
      <c r="M23" s="77"/>
      <c r="N23" s="77"/>
      <c r="O23" s="77"/>
      <c r="P23" s="76"/>
      <c r="Q23" s="78"/>
      <c r="R23" s="77"/>
      <c r="S23" s="77"/>
      <c r="T23" s="77"/>
      <c r="U23" s="77"/>
      <c r="V23" s="76"/>
      <c r="W23" s="77"/>
      <c r="X23" s="78"/>
      <c r="Y23" s="77"/>
      <c r="Z23" s="77"/>
      <c r="AA23" s="77"/>
      <c r="AB23" s="77"/>
      <c r="AC23" s="77"/>
      <c r="AD23" s="77"/>
      <c r="AE23" s="77"/>
      <c r="AF23" s="76"/>
      <c r="AG23" s="77"/>
      <c r="AH23" s="77"/>
      <c r="AI23" s="77"/>
      <c r="AJ23" s="78"/>
      <c r="AK23" s="77"/>
      <c r="AL23" s="77"/>
      <c r="AM23" s="77"/>
      <c r="AN23" s="77"/>
      <c r="AO23" s="76"/>
      <c r="AP23" s="77"/>
      <c r="AQ23" s="78"/>
      <c r="AR23" s="76"/>
      <c r="AS23" s="78"/>
      <c r="AT23" s="77"/>
      <c r="AU23" s="77"/>
      <c r="AV23" s="179" t="str">
        <f>IF(AND(COUNTBLANK($B23:$O23)=13,COUNTBLANK($P23:$Q23)=1,COUNTBLANK($R23:$U23)=3,COUNTBLANK($V23:$X23)=2,COUNTBLANK($Y23:$AE23)=6,COUNTBLANK($AF23:$AJ23)=4,COUNTBLANK($AK23:AN23)=3,COUNTBLANK($AO23:$AQ23)=2,COUNTBLANK($AR23:$AS23)=1,COUNTBLANK($AT23:$AU23)=1),IF(Data!$B23&lt;&gt;"",Scoring!$D$7)+IF(Data!$C23&lt;&gt;"",Scoring!$D$8)+IF(Data!$D23&lt;&gt;"",Scoring!$D$9)+IF(Data!$E23&lt;&gt;"",Scoring!$D$10)+IF(Data!$F23&lt;&gt;"",Scoring!$D$11)+IF(Data!$G23&lt;&gt;"",Scoring!$D$12)+IF(Data!$H23&lt;&gt;"",Scoring!$D$13)+IF(Data!$I23&lt;&gt;"",Scoring!$D$14)+IF(Data!$J23&lt;&gt;"",Scoring!$D$15)+IF(Data!$K23&lt;&gt;"",Scoring!$D$16)+IF(Data!$L23&lt;&gt;"",Scoring!$D$17)+IF(Data!$M23&lt;&gt;"",Scoring!$D$18)+IF(Data!$N23&lt;&gt;"",Scoring!$D$19)+IF(Data!$O23&lt;&gt;"",Scoring!$D$20)+IF(Data!$P23&lt;&gt;"",Scoring!$D$21)+IF(Data!$Q23&lt;&gt;"",Scoring!$D$22)+IF(Data!$R23&lt;&gt;"",Scoring!$D$23)+IF(Data!$S23&lt;&gt;"",Scoring!$D$24)+IF(Data!$T23&lt;&gt;"",Scoring!$D$25)+IF(Data!$U23&lt;&gt;"",Scoring!$D$26)+IF(Data!$V23&lt;&gt;"",Scoring!$D$27)+IF(Data!$W23&lt;&gt;"",Scoring!$D$28)+IF(Data!$X23&lt;&gt;"",Scoring!$D$29)+IF(Data!$Y23&lt;&gt;"",Scoring!$D$30)+IF(Data!$Z23&lt;&gt;"",Scoring!$D$31)+IF(Data!$AA23&lt;&gt;"",Scoring!$D$32)+IF(Data!$AB23&lt;&gt;"",Scoring!$D$33)+IF(Data!$AC23&lt;&gt;"",Scoring!$D$34)+IF(Data!$AD23&lt;&gt;"",Scoring!$D$35)+IF(Data!$AE23&lt;&gt;"",Scoring!$D$36)+IF(Data!$AF23&lt;&gt;"",Scoring!$D$37)+IF(Data!$AG23&lt;&gt;"",Scoring!$D$38)+IF(Data!$AH23&lt;&gt;"",Scoring!$D$39)+IF(Data!$AI23&lt;&gt;"",Scoring!$D$40)+IF(Data!$AJ23&lt;&gt;"",Scoring!$D$41)+IF(Data!$AK23&lt;&gt;"",Scoring!$D$42)+IF(Data!$AL23&lt;&gt;"",Scoring!$D$43)+IF(Data!$AM23&lt;&gt;"",Scoring!$D$44)+IF(Data!$AN23&lt;&gt;"",Scoring!$D$45)+IF(Data!$AO23&lt;&gt;"",Scoring!$D$46)+IF(Data!$AP23&lt;&gt;"",Scoring!$D$47)+IF(Data!$AQ23&lt;&gt;"",Scoring!$D$48)+IF(Data!$AR23&lt;&gt;"",Scoring!$D$49)+IF(Data!$AS23&lt;&gt;"",Scoring!$D$50)+IF(Data!$AT23&lt;&gt;"",Scoring!$D$51)+IF(Data!$AU23&lt;&gt;"",Scoring!$D$52),"")</f>
        <v/>
      </c>
      <c r="AW23" s="180" t="str">
        <f>IF(AV23&lt;&gt;"",LOOKUP(AV23,Likelihoods!$A$7:$A$107,Likelihoods!B$7:B$107),"")</f>
        <v/>
      </c>
      <c r="AX23" s="181" t="str">
        <f>IF(AND(COUNTBLANK($B23:$O23)=13,COUNTBLANK($P23:$Q23)=1,COUNTBLANK($R23:$U23)=3,COUNTBLANK($V23:$X23)=2,COUNTBLANK($Y23:$AE23)=6,COUNTBLANK($AF23:$AJ23)=4,COUNTBLANK($AK23:AN23)=3,COUNTBLANK($AO23:$AQ23)=2,COUNTBLANK($AR23:$AS23)=1,COUNTBLANK($AT23:$AU23)=1),IF(Data!$B23&lt;&gt;"",Scoring!$E$7)+IF(Data!$C23&lt;&gt;"",Scoring!$E$8)+IF(Data!$D23&lt;&gt;"",Scoring!$E$9)+IF(Data!$E23&lt;&gt;"",Scoring!$E$10)+IF(Data!$F23&lt;&gt;"",Scoring!$E$11)+IF(Data!$G23&lt;&gt;"",Scoring!$E$12)+IF(Data!$H23&lt;&gt;"",Scoring!$E$13)+IF(Data!$I23&lt;&gt;"",Scoring!$E$14)+IF(Data!$J23&lt;&gt;"",Scoring!$E$15)+IF(Data!$K23&lt;&gt;"",Scoring!$E$16)+IF(Data!$L23&lt;&gt;"",Scoring!$E$17)+IF(Data!$M23&lt;&gt;"",Scoring!$E$18)+IF(Data!$N23&lt;&gt;"",Scoring!$E$19)+IF(Data!$O23&lt;&gt;"",Scoring!$E$20)+IF(Data!$P23&lt;&gt;"",Scoring!$E$21)+IF(Data!$Q23&lt;&gt;"",Scoring!$E$22)+IF(Data!$R23&lt;&gt;"",Scoring!$E$23)+IF(Data!$S23&lt;&gt;"",Scoring!$E$24)+IF(Data!$T23&lt;&gt;"",Scoring!$E$25)+IF(Data!$U23&lt;&gt;"",Scoring!$E$26)+IF(Data!$V23&lt;&gt;"",Scoring!$E$27)+IF(Data!$W23&lt;&gt;"",Scoring!$E$28)+IF(Data!$X23&lt;&gt;"",Scoring!$E$29)+IF(Data!$Y23&lt;&gt;"",Scoring!$E$30)+IF(Data!$Z23&lt;&gt;"",Scoring!$E$31)+IF(Data!$AA23&lt;&gt;"",Scoring!$E$32)+IF(Data!$AB23&lt;&gt;"",Scoring!$E$33)+IF(Data!$AC23&lt;&gt;"",Scoring!$E$34)+IF(Data!$AD23&lt;&gt;"",Scoring!$E$35)+IF(Data!$AE23&lt;&gt;"",Scoring!$E$36)+IF(Data!$AF23&lt;&gt;"",Scoring!$E$37)+IF(Data!$AG23&lt;&gt;"",Scoring!$E$38)+IF(Data!$AH23&lt;&gt;"",Scoring!$E$39)+IF(Data!$AI23&lt;&gt;"",Scoring!$E$40)+IF(Data!$AJ23&lt;&gt;"",Scoring!$E$41)+IF(Data!$AK23&lt;&gt;"",Scoring!$E$42)+IF(Data!$AL23&lt;&gt;"",Scoring!$E$43)+IF(Data!$AM23&lt;&gt;"",Scoring!$E$44)+IF(Data!$AN23&lt;&gt;"",Scoring!$E$45)+IF(Data!$AO23&lt;&gt;"",Scoring!$E$46)+IF(Data!$AP23&lt;&gt;"",Scoring!$E$47)+IF(Data!$AQ23&lt;&gt;"",Scoring!$E$48)+IF(Data!$AR23&lt;&gt;"",Scoring!$E$49)+IF(Data!$AS23&lt;&gt;"",Scoring!$E$50)+IF(Data!$AT23&lt;&gt;"",Scoring!$E$51)+IF(Data!$AU23&lt;&gt;"",Scoring!$E$52),"")</f>
        <v/>
      </c>
      <c r="AY23" s="180" t="str">
        <f>IF(AX23&lt;&gt;"",LOOKUP(AX23,Likelihoods!$A$7:$A$107,Likelihoods!C$7:C$107),"")</f>
        <v/>
      </c>
      <c r="AZ23" s="182" t="str">
        <f>IF(AND(COUNTBLANK($B23:$O23)=13,COUNTBLANK($P23:$Q23)=1,COUNTBLANK($R23:$U23)=3,COUNTBLANK($V23:$X23)=2,COUNTBLANK($Y23:$AE23)=6,COUNTBLANK($AF23:$AJ23)=4,COUNTBLANK($AK23:AN23)=3,COUNTBLANK($AO23:$AQ23)=2,COUNTBLANK($AR23:$AS23)=1,COUNTBLANK($AT23:$AU23)=1),IF(Data!$B23&lt;&gt;"",Scoring!$F$7)+IF(Data!$C23&lt;&gt;"",Scoring!$F$8)+IF(Data!$D23&lt;&gt;"",Scoring!$F$9)+IF(Data!$E23&lt;&gt;"",Scoring!$F$10)+IF(Data!$F23&lt;&gt;"",Scoring!$F$11)+IF(Data!$G23&lt;&gt;"",Scoring!$F$12)+IF(Data!$H23&lt;&gt;"",Scoring!$F$13)+IF(Data!$I23&lt;&gt;"",Scoring!$F$14)+IF(Data!$J23&lt;&gt;"",Scoring!$F$15)+IF(Data!$K23&lt;&gt;"",Scoring!$F$16)+IF(Data!$L23&lt;&gt;"",Scoring!$F$17)+IF(Data!$M23&lt;&gt;"",Scoring!$F$18)+IF(Data!$N23&lt;&gt;"",Scoring!$F$19)+IF(Data!$O23&lt;&gt;"",Scoring!$F$20)+IF(Data!$P23&lt;&gt;"",Scoring!$F$21)+IF(Data!$Q23&lt;&gt;"",Scoring!$F$22)+IF(Data!$R23&lt;&gt;"",Scoring!$F$23)+IF(Data!$S23&lt;&gt;"",Scoring!$F$24)+IF(Data!$T23&lt;&gt;"",Scoring!$F$25)+IF(Data!$U23&lt;&gt;"",Scoring!$F$26)+IF(Data!$V23&lt;&gt;"",Scoring!$F$27)+IF(Data!$W23&lt;&gt;"",Scoring!$F$28)+IF(Data!$X23&lt;&gt;"",Scoring!$F$29)+IF(Data!$Y23&lt;&gt;"",Scoring!$F$30)+IF(Data!$Z23&lt;&gt;"",Scoring!$F$31)+IF(Data!$AA23&lt;&gt;"",Scoring!$F$32)+IF(Data!$AB23&lt;&gt;"",Scoring!$F$33)+IF(Data!$AC23&lt;&gt;"",Scoring!$F$34)+IF(Data!$AD23&lt;&gt;"",Scoring!$F$35)+IF(Data!$AE23&lt;&gt;"",Scoring!$F$36)+IF(Data!$AF23&lt;&gt;"",Scoring!$F$37)+IF(Data!$AG23&lt;&gt;"",Scoring!$F$38)+IF(Data!$AH23&lt;&gt;"",Scoring!$F$39)+IF(Data!$AI23&lt;&gt;"",Scoring!$F$40)+IF(Data!$AJ23&lt;&gt;"",Scoring!$F$41)+IF(Data!$AK23&lt;&gt;"",Scoring!$F$42)+IF(Data!$AL23&lt;&gt;"",Scoring!$F$43)+IF(Data!$AM23&lt;&gt;"",Scoring!$F$44)+IF(Data!$AN23&lt;&gt;"",Scoring!$F$45)+IF(Data!$AO23&lt;&gt;"",Scoring!$F$46)+IF(Data!$AP23&lt;&gt;"",Scoring!$F$47)+IF(Data!$AQ23&lt;&gt;"",Scoring!$F$48)+IF(Data!$AR23&lt;&gt;"",Scoring!$F$49)+IF(Data!$AS23&lt;&gt;"",Scoring!$F$50)+IF(Data!$AT23&lt;&gt;"",Scoring!$F$51)+IF(Data!$AU23&lt;&gt;"",Scoring!$F$52),"")</f>
        <v/>
      </c>
      <c r="BA23" s="183" t="str">
        <f>IF(AZ23&lt;&gt;"",LOOKUP(AZ23,Likelihoods!$A$7:$A$107,Likelihoods!D$7:D$107),"")</f>
        <v/>
      </c>
      <c r="BB23" s="181" t="str">
        <f>IF(AND(COUNTBLANK($B23:$O23)=13,COUNTBLANK($P23:$Q23)=1,COUNTBLANK($R23:$U23)=3,COUNTBLANK($V23:$X23)=2,COUNTBLANK($Y23:$AE23)=6,COUNTBLANK($AF23:$AJ23)=4,COUNTBLANK($AK23:AN23)=3,COUNTBLANK($AO23:$AQ23)=2,COUNTBLANK($AR23:$AS23)=1,COUNTBLANK($AT23:$AU23)=1),IF(Data!$B23&lt;&gt;"",Scoring!$G$7)+IF(Data!$C23&lt;&gt;"",Scoring!$G$8)+IF(Data!$D23&lt;&gt;"",Scoring!$G$9)+IF(Data!$E23&lt;&gt;"",Scoring!$G$10)+IF(Data!$F23&lt;&gt;"",Scoring!$G$11)+IF(Data!$G23&lt;&gt;"",Scoring!$G$12)+IF(Data!$H23&lt;&gt;"",Scoring!$G$13)+IF(Data!$I23&lt;&gt;"",Scoring!$G$14)+IF(Data!$J23&lt;&gt;"",Scoring!$G$15)+IF(Data!$K23&lt;&gt;"",Scoring!$G$16)+IF(Data!$L23&lt;&gt;"",Scoring!$G$17)+IF(Data!$M23&lt;&gt;"",Scoring!$G$18)+IF(Data!$N23&lt;&gt;"",Scoring!$G$19)+IF(Data!$O23&lt;&gt;"",Scoring!$G$20)+IF(Data!$P23&lt;&gt;"",Scoring!$G$21)+IF(Data!$Q23&lt;&gt;"",Scoring!$G$22)+IF(Data!$R23&lt;&gt;"",Scoring!$G$23)+IF(Data!$S23&lt;&gt;"",Scoring!$G$24)+IF(Data!$T23&lt;&gt;"",Scoring!$G$25)+IF(Data!$U23&lt;&gt;"",Scoring!$G$26)+IF(Data!$V23&lt;&gt;"",Scoring!$G$27)+IF(Data!$W23&lt;&gt;"",Scoring!$G$28)+IF(Data!$X23&lt;&gt;"",Scoring!$G$29)+IF(Data!$Y23&lt;&gt;"",Scoring!$G$30)+IF(Data!$Z23&lt;&gt;"",Scoring!$G$31)+IF(Data!$AA23&lt;&gt;"",Scoring!$G$32)+IF(Data!$AB23&lt;&gt;"",Scoring!$G$33)+IF(Data!$AC23&lt;&gt;"",Scoring!$G$34)+IF(Data!$AD23&lt;&gt;"",Scoring!$G$35)+IF(Data!$AE23&lt;&gt;"",Scoring!$G$36)+IF(Data!$AF23&lt;&gt;"",Scoring!$G$37)+IF(Data!$AG23&lt;&gt;"",Scoring!$G$38)+IF(Data!$AH23&lt;&gt;"",Scoring!$G$39)+IF(Data!$AI23&lt;&gt;"",Scoring!$G$40)+IF(Data!$AJ23&lt;&gt;"",Scoring!$G$41)+IF(Data!$AK23&lt;&gt;"",Scoring!$G$42)+IF(Data!$AL23&lt;&gt;"",Scoring!$G$43)+IF(Data!$AM23&lt;&gt;"",Scoring!$G$44)+IF(Data!$AN23&lt;&gt;"",Scoring!$G$45)+IF(Data!$AO23&lt;&gt;"",Scoring!$G$46)+IF(Data!$AP23&lt;&gt;"",Scoring!$G$47)+IF(Data!$AQ23&lt;&gt;"",Scoring!$G$48)+IF(Data!$AR23&lt;&gt;"",Scoring!$G$49)+IF(Data!$AS23&lt;&gt;"",Scoring!$G$50)+IF(Data!$AT23&lt;&gt;"",Scoring!$G$51)+IF(Data!$AU23&lt;&gt;"",Scoring!$G$52),"")</f>
        <v/>
      </c>
      <c r="BC23" s="184" t="str">
        <f>IF(BB23&lt;&gt;"",LOOKUP(BB23,Likelihoods!$A$7:$A$107,Likelihoods!E$7:E$107),"")</f>
        <v/>
      </c>
      <c r="BD23" s="185" t="str">
        <f>IF(AND(COUNTBLANK($B23:$O23)=13,COUNTBLANK($P23:$Q23)=1,COUNTBLANK($R23:$U23)=3,COUNTBLANK($V23:$X23)=2,COUNTBLANK($Y23:$AE23)=6,COUNTBLANK($AF23:$AJ23)=4,COUNTBLANK($AK23:AN23)=3,COUNTBLANK($AO23:$AQ23)=2,COUNTBLANK($AR23:$AS23)=1,COUNTBLANK($AT23:$AU23)=1),IF(Data!$B23&lt;&gt;"",Scoring!$H$7)+IF(Data!$C23&lt;&gt;"",Scoring!$H$8)+IF(Data!$D23&lt;&gt;"",Scoring!$H$9)+IF(Data!$E23&lt;&gt;"",Scoring!$H$10)+IF(Data!$F23&lt;&gt;"",Scoring!$H$11)+IF(Data!$G23&lt;&gt;"",Scoring!$H$12)+IF(Data!$H23&lt;&gt;"",Scoring!$H$13)+IF(Data!$I23&lt;&gt;"",Scoring!$H$14)+IF(Data!$J23&lt;&gt;"",Scoring!$H$15)+IF(Data!$K23&lt;&gt;"",Scoring!$H$16)+IF(Data!$L23&lt;&gt;"",Scoring!$H$17)+IF(Data!$M23&lt;&gt;"",Scoring!$H$18)+IF(Data!$N23&lt;&gt;"",Scoring!$H$19)+IF(Data!$O23&lt;&gt;"",Scoring!$H$20)+IF(Data!$P23&lt;&gt;"",Scoring!$H$21)+IF(Data!$Q23&lt;&gt;"",Scoring!$H$22)+IF(Data!$R23&lt;&gt;"",Scoring!$H$23)+IF(Data!$S23&lt;&gt;"",Scoring!$H$24)+IF(Data!$T23&lt;&gt;"",Scoring!$H$25)+IF(Data!$U23&lt;&gt;"",Scoring!$H$26)+IF(Data!$V23&lt;&gt;"",Scoring!$H$27)+IF(Data!$W23&lt;&gt;"",Scoring!$H$28)+IF(Data!$X23&lt;&gt;"",Scoring!$H$29)+IF(Data!$Y23&lt;&gt;"",Scoring!$H$30)+IF(Data!$Z23&lt;&gt;"",Scoring!$H$31)+IF(Data!$AA23&lt;&gt;"",Scoring!$H$32)+IF(Data!$AB23&lt;&gt;"",Scoring!$H$33)+IF(Data!$AC23&lt;&gt;"",Scoring!$H$34)+IF(Data!$AD23&lt;&gt;"",Scoring!$H$35)+IF(Data!$AE23&lt;&gt;"",Scoring!$H$36)+IF(Data!$AF23&lt;&gt;"",Scoring!$H$37)+IF(Data!$AG23&lt;&gt;"",Scoring!$H$38)+IF(Data!$AH23&lt;&gt;"",Scoring!$H$39)+IF(Data!$AI23&lt;&gt;"",Scoring!$H$40)+IF(Data!$AJ23&lt;&gt;"",Scoring!$H$41)+IF(Data!$AK23&lt;&gt;"",Scoring!$H$42)+IF(Data!$AL23&lt;&gt;"",Scoring!$H$43)+IF(Data!$AM23&lt;&gt;"",Scoring!$H$44)+IF(Data!$AN23&lt;&gt;"",Scoring!$H$45)+IF(Data!$AO23&lt;&gt;"",Scoring!$H$46)+IF(Data!$AP23&lt;&gt;"",Scoring!$H$47)+IF(Data!$AQ23&lt;&gt;"",Scoring!$H$48)+IF(Data!$AR23&lt;&gt;"",Scoring!$H$49)+IF(Data!$AS23&lt;&gt;"",Scoring!$H$50)+IF(Data!$AT23&lt;&gt;"",Scoring!$H$51)+IF(Data!$AU23&lt;&gt;"",Scoring!$H$52),"")</f>
        <v/>
      </c>
      <c r="BE23" s="186" t="str">
        <f>IF(BD23&lt;&gt;"",LOOKUP(BD23,Likelihoods!$A$7:$A$107,Likelihoods!F$7:F$107),"")</f>
        <v/>
      </c>
      <c r="BF23" s="181" t="str">
        <f>IF(AND(COUNTBLANK($B23:$O23)=13,COUNTBLANK($P23:$Q23)=1,COUNTBLANK($R23:$U23)=3,COUNTBLANK($V23:$X23)=2,COUNTBLANK($Y23:$AE23)=6,COUNTBLANK($AF23:$AJ23)=4,COUNTBLANK($AK23:AN23)=3,COUNTBLANK($AO23:$AQ23)=2,COUNTBLANK($AR23:$AS23)=1,COUNTBLANK($AT23:$AU23)=1),IF(Data!$B23&lt;&gt;"",Scoring!$I$7)+IF(Data!$C23&lt;&gt;"",Scoring!$I$8)+IF(Data!$D23&lt;&gt;"",Scoring!$I$9)+IF(Data!$E23&lt;&gt;"",Scoring!$I$10)+IF(Data!$F23&lt;&gt;"",Scoring!$I$11)+IF(Data!$G23&lt;&gt;"",Scoring!$I$12)+IF(Data!$H23&lt;&gt;"",Scoring!$I$13)+IF(Data!$I23&lt;&gt;"",Scoring!$I$14)+IF(Data!$J23&lt;&gt;"",Scoring!$I$15)+IF(Data!$K23&lt;&gt;"",Scoring!$I$16)+IF(Data!$L23&lt;&gt;"",Scoring!$I$17)+IF(Data!$M23&lt;&gt;"",Scoring!$I$18)+IF(Data!$N23&lt;&gt;"",Scoring!$I$19)+IF(Data!$O23&lt;&gt;"",Scoring!$I$20)+IF(Data!$P23&lt;&gt;"",Scoring!$I$21)+IF(Data!$Q23&lt;&gt;"",Scoring!$I$22)+IF(Data!$R23&lt;&gt;"",Scoring!$I$23)+IF(Data!$S23&lt;&gt;"",Scoring!$I$24)+IF(Data!$T23&lt;&gt;"",Scoring!$I$25)+IF(Data!$U23&lt;&gt;"",Scoring!$I$26)+IF(Data!$V23&lt;&gt;"",Scoring!$I$27)+IF(Data!$W23&lt;&gt;"",Scoring!$I$28)+IF(Data!$X23&lt;&gt;"",Scoring!$I$29)+IF(Data!$Y23&lt;&gt;"",Scoring!$I$30)+IF(Data!$Z23&lt;&gt;"",Scoring!$I$31)+IF(Data!$AA23&lt;&gt;"",Scoring!$I$32)+IF(Data!$AB23&lt;&gt;"",Scoring!$I$33)+IF(Data!$AC23&lt;&gt;"",Scoring!$I$34)+IF(Data!$AD23&lt;&gt;"",Scoring!$I$35)+IF(Data!$AE23&lt;&gt;"",Scoring!$I$36)+IF(Data!$AF23&lt;&gt;"",Scoring!$I$37)+IF(Data!$AG23&lt;&gt;"",Scoring!$I$38)+IF(Data!$AH23&lt;&gt;"",Scoring!$I$39)+IF(Data!$AI23&lt;&gt;"",Scoring!$I$40)+IF(Data!$AJ23&lt;&gt;"",Scoring!$I$41)+IF(Data!$AK23&lt;&gt;"",Scoring!$I$42)+IF(Data!$AL23&lt;&gt;"",Scoring!$I$43)+IF(Data!$AM23&lt;&gt;"",Scoring!$I$44)+IF(Data!$AN23&lt;&gt;"",Scoring!$I$45)+IF(Data!$AO23&lt;&gt;"",Scoring!$I$46)+IF(Data!$AP23&lt;&gt;"",Scoring!$I$47)+IF(Data!$AQ23&lt;&gt;"",Scoring!$I$48)+IF(Data!$AR23&lt;&gt;"",Scoring!$I$49)+IF(Data!$AS23&lt;&gt;"",Scoring!$I$50)+IF(Data!$AT23&lt;&gt;"",Scoring!$I$51)+IF(Data!$AU23&lt;&gt;"",Scoring!$I$52),"")</f>
        <v/>
      </c>
      <c r="BG23" s="180" t="str">
        <f>IF(BF23&lt;&gt;"",LOOKUP(BF23,Likelihoods!$A$7:$A$107,Likelihoods!G$7:G$107),"")</f>
        <v/>
      </c>
      <c r="BH23" s="187" t="str">
        <f>IF(AND(COUNTBLANK($B23:$O23)=13,COUNTBLANK($P23:$Q23)=1,COUNTBLANK($R23:$U23)=3,COUNTBLANK($V23:$X23)=2,COUNTBLANK($Y23:$AE23)=6,COUNTBLANK($AF23:$AJ23)=4,COUNTBLANK($AK23:AN23)=3,COUNTBLANK($AO23:$AQ23)=2,COUNTBLANK($AR23:$AS23)=1,COUNTBLANK($AT23:$AU23)=1),IF(Data!$B23&lt;&gt;"",Scoring!$J$7)+IF(Data!$C23&lt;&gt;"",Scoring!$J$8)+IF(Data!$D23&lt;&gt;"",Scoring!$J$9)+IF(Data!$E23&lt;&gt;"",Scoring!$J$10)+IF(Data!$F23&lt;&gt;"",Scoring!$J$11)+IF(Data!$G23&lt;&gt;"",Scoring!$J$12)+IF(Data!$H23&lt;&gt;"",Scoring!$J$13)+IF(Data!$I23&lt;&gt;"",Scoring!$J$14)+IF(Data!$J23&lt;&gt;"",Scoring!$J$15)+IF(Data!$K23&lt;&gt;"",Scoring!$J$16)+IF(Data!$L23&lt;&gt;"",Scoring!$J$17)+IF(Data!$M23&lt;&gt;"",Scoring!$J$18)+IF(Data!$N23&lt;&gt;"",Scoring!$J$19)+IF(Data!$O23&lt;&gt;"",Scoring!$J$20)+IF(Data!$P23&lt;&gt;"",Scoring!$J$21)+IF(Data!$Q23&lt;&gt;"",Scoring!$J$22)+IF(Data!$R23&lt;&gt;"",Scoring!$J$23)+IF(Data!$S23&lt;&gt;"",Scoring!$J$24)+IF(Data!$T23&lt;&gt;"",Scoring!$J$25)+IF(Data!$U23&lt;&gt;"",Scoring!$J$26)+IF(Data!$V23&lt;&gt;"",Scoring!$J$27)+IF(Data!$W23&lt;&gt;"",Scoring!$J$28)+IF(Data!$X23&lt;&gt;"",Scoring!$J$29)+IF(Data!$Y23&lt;&gt;"",Scoring!$J$30)+IF(Data!$Z23&lt;&gt;"",Scoring!$J$31)+IF(Data!$AA23&lt;&gt;"",Scoring!$J$32)+IF(Data!$AB23&lt;&gt;"",Scoring!$J$33)+IF(Data!$AC23&lt;&gt;"",Scoring!$J$34)+IF(Data!$AD23&lt;&gt;"",Scoring!$J$35)+IF(Data!$AE23&lt;&gt;"",Scoring!$J$36)+IF(Data!$AF23&lt;&gt;"",Scoring!$J$37)+IF(Data!$AG23&lt;&gt;"",Scoring!$J$38)+IF(Data!$AH23&lt;&gt;"",Scoring!$J$39)+IF(Data!$AI23&lt;&gt;"",Scoring!$J$40)+IF(Data!$AJ23&lt;&gt;"",Scoring!$J$41)+IF(Data!$AK23&lt;&gt;"",Scoring!$J$42)+IF(Data!$AL23&lt;&gt;"",Scoring!$J$43)+IF(Data!$AM23&lt;&gt;"",Scoring!$J$44)+IF(Data!$AN23&lt;&gt;"",Scoring!$J$45)+IF(Data!$AO23&lt;&gt;"",Scoring!$J$46)+IF(Data!$AP23&lt;&gt;"",Scoring!$J$47)+IF(Data!$AQ23&lt;&gt;"",Scoring!$J$48)+IF(Data!$AR23&lt;&gt;"",Scoring!$J$49)+IF(Data!$AS23&lt;&gt;"",Scoring!$J$50)+IF(Data!$AT23&lt;&gt;"",Scoring!$J$51)+IF(Data!$AU23&lt;&gt;"",Scoring!$J$52),"")</f>
        <v/>
      </c>
      <c r="BI23" s="183" t="str">
        <f>IF(BH23&lt;&gt;"",LOOKUP(BH23,Likelihoods!$A$7:$A$107,Likelihoods!H$7:H$107),"")</f>
        <v/>
      </c>
      <c r="BJ23" s="188" t="str">
        <f>IF(AND(COUNTBLANK($B23:$O23)=13,COUNTBLANK($P23:$Q23)=1,COUNTBLANK($R23:$U23)=3,COUNTBLANK($V23:$X23)=2,COUNTBLANK($Y23:$AE23)=6,COUNTBLANK($AF23:$AJ23)=4,COUNTBLANK($AK23:AN23)=3,COUNTBLANK($AO23:$AQ23)=2,COUNTBLANK($AR23:$AS23)=1,COUNTBLANK($AT23:$AU23)=1),IF(Data!$B23&lt;&gt;"",Scoring!$K$7)+IF(Data!$C23&lt;&gt;"",Scoring!$K$8)+IF(Data!$D23&lt;&gt;"",Scoring!$K$9)+IF(Data!$E23&lt;&gt;"",Scoring!$K$10)+IF(Data!$F23&lt;&gt;"",Scoring!$K$11)+IF(Data!$G23&lt;&gt;"",Scoring!$K$12)+IF(Data!$H23&lt;&gt;"",Scoring!$K$13)+IF(Data!$I23&lt;&gt;"",Scoring!$K$14)+IF(Data!$J23&lt;&gt;"",Scoring!$K$15)+IF(Data!$K23&lt;&gt;"",Scoring!$K$16)+IF(Data!$L23&lt;&gt;"",Scoring!$K$17)+IF(Data!$M23&lt;&gt;"",Scoring!$K$18)+IF(Data!$N23&lt;&gt;"",Scoring!$K$19)+IF(Data!$O23&lt;&gt;"",Scoring!$K$20)+IF(Data!$P23&lt;&gt;"",Scoring!$K$21)+IF(Data!$Q23&lt;&gt;"",Scoring!$K$22)+IF(Data!$R23&lt;&gt;"",Scoring!$K$23)+IF(Data!$S23&lt;&gt;"",Scoring!$K$24)+IF(Data!$T23&lt;&gt;"",Scoring!$K$25)+IF(Data!$U23&lt;&gt;"",Scoring!$K$26)+IF(Data!$V23&lt;&gt;"",Scoring!$K$27)+IF(Data!$W23&lt;&gt;"",Scoring!$K$28)+IF(Data!$X23&lt;&gt;"",Scoring!$K$29)+IF(Data!$Y23&lt;&gt;"",Scoring!$K$30)+IF(Data!$Z23&lt;&gt;"",Scoring!$K$31)+IF(Data!$AA23&lt;&gt;"",Scoring!$K$32)+IF(Data!$AB23&lt;&gt;"",Scoring!$K$33)+IF(Data!$AC23&lt;&gt;"",Scoring!$K$34)+IF(Data!$AD23&lt;&gt;"",Scoring!$K$35)+IF(Data!$AE23&lt;&gt;"",Scoring!$K$36)+IF(Data!$AF23&lt;&gt;"",Scoring!$K$37)+IF(Data!$AG23&lt;&gt;"",Scoring!$K$38)+IF(Data!$AH23&lt;&gt;"",Scoring!$K$39)+IF(Data!$AI23&lt;&gt;"",Scoring!$K$40)+IF(Data!$AJ23&lt;&gt;"",Scoring!$K$41)+IF(Data!$AK23&lt;&gt;"",Scoring!$K$42)+IF(Data!$AL23&lt;&gt;"",Scoring!$K$43)+IF(Data!$AM23&lt;&gt;"",Scoring!$K$44)+IF(Data!$AN23&lt;&gt;"",Scoring!$K$45)+IF(Data!$AO23&lt;&gt;"",Scoring!$K$46)+IF(Data!$AP23&lt;&gt;"",Scoring!$K$47)+IF(Data!$AQ23&lt;&gt;"",Scoring!$K$48)+IF(Data!$AR23&lt;&gt;"",Scoring!$K$49)+IF(Data!$AS23&lt;&gt;"",Scoring!$K$50)+IF(Data!$AT23&lt;&gt;"",Scoring!$K$51)+IF(Data!$AU23&lt;&gt;"",Scoring!$K$52),"")</f>
        <v/>
      </c>
      <c r="BK23" s="184" t="str">
        <f>IF(BJ23&lt;&gt;"",LOOKUP(BJ23,Likelihoods!$A$7:$A$107,Likelihoods!I$7:I$107),"")</f>
        <v/>
      </c>
      <c r="BL23" s="187" t="str">
        <f>IF(AND(COUNTBLANK($B23:$O23)=13,COUNTBLANK($P23:$Q23)=1,COUNTBLANK($R23:$U23)=3,COUNTBLANK($V23:$X23)=2,COUNTBLANK($Y23:$AE23)=6,COUNTBLANK($AF23:$AJ23)=4,COUNTBLANK($AK23:AN23)=3,COUNTBLANK($AO23:$AQ23)=2,COUNTBLANK($AR23:$AS23)=1,COUNTBLANK($AT23:$AU23)=1),IF(Data!$B23&lt;&gt;"",Scoring!$L$7)+IF(Data!$C23&lt;&gt;"",Scoring!$L$8)+IF(Data!$D23&lt;&gt;"",Scoring!$L$9)+IF(Data!$E23&lt;&gt;"",Scoring!$L$10)+IF(Data!$F23&lt;&gt;"",Scoring!$L$11)+IF(Data!$G23&lt;&gt;"",Scoring!$L$12)+IF(Data!$H23&lt;&gt;"",Scoring!$L$13)+IF(Data!$I23&lt;&gt;"",Scoring!$L$14)+IF(Data!$J23&lt;&gt;"",Scoring!$L$15)+IF(Data!$K23&lt;&gt;"",Scoring!$L$16)+IF(Data!$L23&lt;&gt;"",Scoring!$L$17)+IF(Data!$M23&lt;&gt;"",Scoring!$L$18)+IF(Data!$N23&lt;&gt;"",Scoring!$L$19)+IF(Data!$O23&lt;&gt;"",Scoring!$L$20)+IF(Data!$P23&lt;&gt;"",Scoring!$L$21)+IF(Data!$Q23&lt;&gt;"",Scoring!$L$22)+IF(Data!$R23&lt;&gt;"",Scoring!$L$23)+IF(Data!$S23&lt;&gt;"",Scoring!$L$24)+IF(Data!$T23&lt;&gt;"",Scoring!$L$25)+IF(Data!$U23&lt;&gt;"",Scoring!$L$26)+IF(Data!$V23&lt;&gt;"",Scoring!$L$27)+IF(Data!$W23&lt;&gt;"",Scoring!$L$28)+IF(Data!$X23&lt;&gt;"",Scoring!$L$29)+IF(Data!$Y23&lt;&gt;"",Scoring!$L$30)+IF(Data!$Z23&lt;&gt;"",Scoring!$L$31)+IF(Data!$AA23&lt;&gt;"",Scoring!$L$32)+IF(Data!$AB23&lt;&gt;"",Scoring!$L$33)+IF(Data!$AC23&lt;&gt;"",Scoring!$L$34)+IF(Data!$AD23&lt;&gt;"",Scoring!$L$35)+IF(Data!$AE23&lt;&gt;"",Scoring!$L$36)+IF(Data!$AF23&lt;&gt;"",Scoring!$L$37)+IF(Data!$AG23&lt;&gt;"",Scoring!$L$38)+IF(Data!$AH23&lt;&gt;"",Scoring!$L$39)+IF(Data!$AI23&lt;&gt;"",Scoring!$L$40)+IF(Data!$AJ23&lt;&gt;"",Scoring!$L$41)+IF(Data!$AK23&lt;&gt;"",Scoring!$L$42)+IF(Data!$AL23&lt;&gt;"",Scoring!$L$43)+IF(Data!$AM23&lt;&gt;"",Scoring!$L$44)+IF(Data!$AN23&lt;&gt;"",Scoring!$L$45)+IF(Data!$AO23&lt;&gt;"",Scoring!$L$46)+IF(Data!$AP23&lt;&gt;"",Scoring!$L$47)+IF(Data!$AQ23&lt;&gt;"",Scoring!$L$48)+IF(Data!$AR23&lt;&gt;"",Scoring!$L$49)+IF(Data!$AS23&lt;&gt;"",Scoring!$L$50)+IF(Data!$AT23&lt;&gt;"",Scoring!$L$51)+IF(Data!$AU23&lt;&gt;"",Scoring!$L$52),"")</f>
        <v/>
      </c>
      <c r="BM23" s="180" t="str">
        <f>IF(BL23&lt;&gt;"",LOOKUP(BL23,Likelihoods!$A$7:$A$107,Likelihoods!J$7:J$107),"")</f>
        <v/>
      </c>
      <c r="BN23" s="181" t="str">
        <f>IF(AND(COUNTBLANK($B23:$O23)=13,COUNTBLANK($P23:$Q23)=1,COUNTBLANK($R23:$U23)=3,COUNTBLANK($V23:$X23)=2,COUNTBLANK($Y23:$AE23)=6,COUNTBLANK($AF23:$AJ23)=4,COUNTBLANK($AK23:AN23)=3,COUNTBLANK($AO23:$AQ23)=2,COUNTBLANK($AR23:$AS23)=1,COUNTBLANK($AT23:$AU23)=1),IF(Data!$B23&lt;&gt;"",Scoring!$M$7)+IF(Data!$C23&lt;&gt;"",Scoring!$M$8)+IF(Data!$D23&lt;&gt;"",Scoring!$M$9)+IF(Data!$E23&lt;&gt;"",Scoring!$M$10)+IF(Data!$F23&lt;&gt;"",Scoring!$M$11)+IF(Data!$G23&lt;&gt;"",Scoring!$M$12)+IF(Data!$H23&lt;&gt;"",Scoring!$M$13)+IF(Data!$I23&lt;&gt;"",Scoring!$M$14)+IF(Data!$J23&lt;&gt;"",Scoring!$M$15)+IF(Data!$K23&lt;&gt;"",Scoring!$M$16)+IF(Data!$L23&lt;&gt;"",Scoring!$M$17)+IF(Data!$M23&lt;&gt;"",Scoring!$M$18)+IF(Data!$N23&lt;&gt;"",Scoring!$M$19)+IF(Data!$O23&lt;&gt;"",Scoring!$M$20)+IF(Data!$P23&lt;&gt;"",Scoring!$M$21)+IF(Data!$Q23&lt;&gt;"",Scoring!$M$22)+IF(Data!$R23&lt;&gt;"",Scoring!$M$23)+IF(Data!$S23&lt;&gt;"",Scoring!$M$24)+IF(Data!$T23&lt;&gt;"",Scoring!$M$25)+IF(Data!$U23&lt;&gt;"",Scoring!$M$26)+IF(Data!$V23&lt;&gt;"",Scoring!$M$27)+IF(Data!$W23&lt;&gt;"",Scoring!$M$28)+IF(Data!$X23&lt;&gt;"",Scoring!$M$29)+IF(Data!$Y23&lt;&gt;"",Scoring!$M$30)+IF(Data!$Z23&lt;&gt;"",Scoring!$M$31)+IF(Data!$AA23&lt;&gt;"",Scoring!$M$32)+IF(Data!$AB23&lt;&gt;"",Scoring!$M$33)+IF(Data!$AC23&lt;&gt;"",Scoring!$M$34)+IF(Data!$AD23&lt;&gt;"",Scoring!$M$35)+IF(Data!$AE23&lt;&gt;"",Scoring!$M$36)+IF(Data!$AF23&lt;&gt;"",Scoring!$M$37)+IF(Data!$AG23&lt;&gt;"",Scoring!$M$38)+IF(Data!$AH23&lt;&gt;"",Scoring!$M$39)+IF(Data!$AI23&lt;&gt;"",Scoring!$M$40)+IF(Data!$AJ23&lt;&gt;"",Scoring!$M$41)+IF(Data!$AK23&lt;&gt;"",Scoring!$M$42)+IF(Data!$AL23&lt;&gt;"",Scoring!$M$43)+IF(Data!$AM23&lt;&gt;"",Scoring!$M$44)+IF(Data!$AN23&lt;&gt;"",Scoring!$M$45)+IF(Data!$AO23&lt;&gt;"",Scoring!$M$46)+IF(Data!$AP23&lt;&gt;"",Scoring!$M$47)+IF(Data!$AQ23&lt;&gt;"",Scoring!$M$48)+IF(Data!$AR23&lt;&gt;"",Scoring!$M$49)+IF(Data!$AS23&lt;&gt;"",Scoring!$M$50)+IF(Data!$AT23&lt;&gt;"",Scoring!$M$51)+IF(Data!$AU23&lt;&gt;"",Scoring!$M$52),"")</f>
        <v/>
      </c>
      <c r="BO23" s="184" t="str">
        <f>IF(BN23&lt;&gt;"",LOOKUP(BN23,Likelihoods!$A$7:$A$107,Likelihoods!K$7:K$107),"")</f>
        <v/>
      </c>
      <c r="BP23" s="179" t="str">
        <f>IF(AND(COUNTBLANK($B23:$O23)=13,COUNTBLANK($P23:$Q23)=1,COUNTBLANK($R23:$U23)=3,COUNTBLANK($V23:$X23)=2,COUNTBLANK($Y23:$AE23)=6,COUNTBLANK($AF23:$AJ23)=4,COUNTBLANK($AK23:AN23)=3,COUNTBLANK($AO23:$AQ23)=2,COUNTBLANK($AR23:$AS23)=1,COUNTBLANK($AT23:$AU23)=1),IF(Data!$B23&lt;&gt;"",Scoring!$N$7)+IF(Data!$C23&lt;&gt;"",Scoring!$N$8)+IF(Data!$D23&lt;&gt;"",Scoring!$N$9)+IF(Data!$E23&lt;&gt;"",Scoring!$N$10)+IF(Data!$F23&lt;&gt;"",Scoring!$N$11)+IF(Data!$G23&lt;&gt;"",Scoring!$N$12)+IF(Data!$H23&lt;&gt;"",Scoring!$N$13)+IF(Data!$I23&lt;&gt;"",Scoring!$N$14)+IF(Data!$J23&lt;&gt;"",Scoring!$N$15)+IF(Data!$K23&lt;&gt;"",Scoring!$N$16)+IF(Data!$L23&lt;&gt;"",Scoring!$N$17)+IF(Data!$M23&lt;&gt;"",Scoring!$N$18)+IF(Data!$N23&lt;&gt;"",Scoring!$N$19)+IF(Data!$O23&lt;&gt;"",Scoring!$N$20)+IF(Data!$P23&lt;&gt;"",Scoring!$N$21)+IF(Data!$Q23&lt;&gt;"",Scoring!$N$22)+IF(Data!$R23&lt;&gt;"",Scoring!$N$23)+IF(Data!$S23&lt;&gt;"",Scoring!$N$24)+IF(Data!$T23&lt;&gt;"",Scoring!$N$25)+IF(Data!$U23&lt;&gt;"",Scoring!$N$26)+IF(Data!$V23&lt;&gt;"",Scoring!$N$27)+IF(Data!$W23&lt;&gt;"",Scoring!$N$28)+IF(Data!$X23&lt;&gt;"",Scoring!$N$29)+IF(Data!$Y23&lt;&gt;"",Scoring!$N$30)+IF(Data!$Z23&lt;&gt;"",Scoring!$N$31)+IF(Data!$AA23&lt;&gt;"",Scoring!$N$32)+IF(Data!$AB23&lt;&gt;"",Scoring!$N$33)+IF(Data!$AC23&lt;&gt;"",Scoring!$N$34)+IF(Data!$AD23&lt;&gt;"",Scoring!$N$35)+IF(Data!$AE23&lt;&gt;"",Scoring!$N$36)+IF(Data!$AF23&lt;&gt;"",Scoring!$N$37)+IF(Data!$AG23&lt;&gt;"",Scoring!$N$38)+IF(Data!$AH23&lt;&gt;"",Scoring!$N$39)+IF(Data!$AI23&lt;&gt;"",Scoring!$N$40)+IF(Data!$AJ23&lt;&gt;"",Scoring!$N$41)+IF(Data!$AK23&lt;&gt;"",Scoring!$N$42)+IF(Data!$AL23&lt;&gt;"",Scoring!$N$43)+IF(Data!$AM23&lt;&gt;"",Scoring!$N$44)+IF(Data!$AN23&lt;&gt;"",Scoring!$N$45)+IF(Data!$AO23&lt;&gt;"",Scoring!$N$46)+IF(Data!$AP23&lt;&gt;"",Scoring!$N$47)+IF(Data!$AQ23&lt;&gt;"",Scoring!$N$48)+IF(Data!$AR23&lt;&gt;"",Scoring!$N$49)+IF(Data!$AS23&lt;&gt;"",Scoring!$N$50)+IF(Data!$AT23&lt;&gt;"",Scoring!$N$51)+IF(Data!$AU23&lt;&gt;"",Scoring!$N$52),"")</f>
        <v/>
      </c>
      <c r="BQ23" s="189" t="str">
        <f>IF(BP23&lt;&gt;"",LOOKUP(BP23,Likelihoods!$A$7:$A$107,Likelihoods!L$7:L$107),"")</f>
        <v/>
      </c>
      <c r="BR23" s="181" t="str">
        <f>IF(AND(COUNTBLANK($B23:$O23)=13,COUNTBLANK($P23:$Q23)=1,COUNTBLANK($R23:$U23)=3,COUNTBLANK($V23:$X23)=2,COUNTBLANK($Y23:$AE23)=6,COUNTBLANK($AF23:$AJ23)=4,COUNTBLANK($AK23:AN23)=3,COUNTBLANK($AO23:$AQ23)=2,COUNTBLANK($AR23:$AS23)=1,COUNTBLANK($AT23:$AU23)=1),IF(Data!$B23&lt;&gt;"",Scoring!$O$7)+IF(Data!$C23&lt;&gt;"",Scoring!$O$8)+IF(Data!$D23&lt;&gt;"",Scoring!$O$9)+IF(Data!$E23&lt;&gt;"",Scoring!$O$10)+IF(Data!$F23&lt;&gt;"",Scoring!$O$11)+IF(Data!$G23&lt;&gt;"",Scoring!$O$12)+IF(Data!$H23&lt;&gt;"",Scoring!$O$13)+IF(Data!$I23&lt;&gt;"",Scoring!$O$14)+IF(Data!$J23&lt;&gt;"",Scoring!$O$15)+IF(Data!$K23&lt;&gt;"",Scoring!$O$16)+IF(Data!$L23&lt;&gt;"",Scoring!$O$17)+IF(Data!$M23&lt;&gt;"",Scoring!$O$18)+IF(Data!$N23&lt;&gt;"",Scoring!$O$19)+IF(Data!$O23&lt;&gt;"",Scoring!$O$20)+IF(Data!$P23&lt;&gt;"",Scoring!$O$21)+IF(Data!$Q23&lt;&gt;"",Scoring!$O$22)+IF(Data!$R23&lt;&gt;"",Scoring!$O$23)+IF(Data!$S23&lt;&gt;"",Scoring!$O$24)+IF(Data!$T23&lt;&gt;"",Scoring!$O$25)+IF(Data!$U23&lt;&gt;"",Scoring!$O$26)+IF(Data!$V23&lt;&gt;"",Scoring!$O$27)+IF(Data!$W23&lt;&gt;"",Scoring!$O$28)+IF(Data!$X23&lt;&gt;"",Scoring!$O$29)+IF(Data!$Y23&lt;&gt;"",Scoring!$O$30)+IF(Data!$Z23&lt;&gt;"",Scoring!$O$31)+IF(Data!$AA23&lt;&gt;"",Scoring!$O$32)+IF(Data!$AB23&lt;&gt;"",Scoring!$O$33)+IF(Data!$AC23&lt;&gt;"",Scoring!$O$34)+IF(Data!$AD23&lt;&gt;"",Scoring!$O$35)+IF(Data!$AE23&lt;&gt;"",Scoring!$O$36)+IF(Data!$AF23&lt;&gt;"",Scoring!$O$37)+IF(Data!$AG23&lt;&gt;"",Scoring!$O$38)+IF(Data!$AH23&lt;&gt;"",Scoring!$O$39)+IF(Data!$AI23&lt;&gt;"",Scoring!$O$40)+IF(Data!$AJ23&lt;&gt;"",Scoring!$O$41)+IF(Data!$AK23&lt;&gt;"",Scoring!$O$42)+IF(Data!$AL23&lt;&gt;"",Scoring!$O$43)+IF(Data!$AM23&lt;&gt;"",Scoring!$O$44)+IF(Data!$AN23&lt;&gt;"",Scoring!$O$45)+IF(Data!$AO23&lt;&gt;"",Scoring!$O$46)+IF(Data!$AP23&lt;&gt;"",Scoring!$O$47)+IF(Data!$AQ23&lt;&gt;"",Scoring!$O$48)+IF(Data!$AR23&lt;&gt;"",Scoring!$O$49)+IF(Data!$AS23&lt;&gt;"",Scoring!$O$50)+IF(Data!$AT23&lt;&gt;"",Scoring!$O$51)+IF(Data!$AU23&lt;&gt;"",Scoring!$O$52),"")</f>
        <v/>
      </c>
      <c r="BS23" s="184" t="str">
        <f>IF(BR23&lt;&gt;"",LOOKUP(BR23,Likelihoods!$A$7:$A$107,Likelihoods!M$7:M$107),"")</f>
        <v/>
      </c>
      <c r="BT23" s="181" t="str">
        <f>IF(AND(COUNTBLANK($B23:$O23)=13,COUNTBLANK($P23:$Q23)=1,COUNTBLANK($R23:$U23)=3,COUNTBLANK($V23:$X23)=2,COUNTBLANK($Y23:$AE23)=6,COUNTBLANK($AF23:$AJ23)=4,COUNTBLANK($AK23:AN23)=3,COUNTBLANK($AO23:$AQ23)=2,COUNTBLANK($AR23:$AS23)=1,COUNTBLANK($AT23:$AU23)=1),IF(Data!$B23&lt;&gt;"",Scoring!$P$7)+IF(Data!$C23&lt;&gt;"",Scoring!$P$8)+IF(Data!$D23&lt;&gt;"",Scoring!$P$9)+IF(Data!$E23&lt;&gt;"",Scoring!$P$10)+IF(Data!$F23&lt;&gt;"",Scoring!$P$11)+IF(Data!$G23&lt;&gt;"",Scoring!$P$12)+IF(Data!$H23&lt;&gt;"",Scoring!$P$13)+IF(Data!$I23&lt;&gt;"",Scoring!$P$14)+IF(Data!$J23&lt;&gt;"",Scoring!$P$15)+IF(Data!$K23&lt;&gt;"",Scoring!$P$16)+IF(Data!$L23&lt;&gt;"",Scoring!$P$17)+IF(Data!$M23&lt;&gt;"",Scoring!$P$18)+IF(Data!$N23&lt;&gt;"",Scoring!$P$19)+IF(Data!$O23&lt;&gt;"",Scoring!$P$20)+IF(Data!$P23&lt;&gt;"",Scoring!$P$21)+IF(Data!$Q23&lt;&gt;"",Scoring!$P$22)+IF(Data!$R23&lt;&gt;"",Scoring!$P$23)+IF(Data!$S23&lt;&gt;"",Scoring!$P$24)+IF(Data!$T23&lt;&gt;"",Scoring!$P$25)+IF(Data!$U23&lt;&gt;"",Scoring!$P$26)+IF(Data!$V23&lt;&gt;"",Scoring!$P$27)+IF(Data!$W23&lt;&gt;"",Scoring!$P$28)+IF(Data!$X23&lt;&gt;"",Scoring!$P$29)+IF(Data!$Y23&lt;&gt;"",Scoring!$P$30)+IF(Data!$Z23&lt;&gt;"",Scoring!$P$31)+IF(Data!$AA23&lt;&gt;"",Scoring!$P$32)+IF(Data!$AB23&lt;&gt;"",Scoring!$P$33)+IF(Data!$AC23&lt;&gt;"",Scoring!$P$34)+IF(Data!$AD23&lt;&gt;"",Scoring!$P$35)+IF(Data!$AE23&lt;&gt;"",Scoring!$P$36)+IF(Data!$AF23&lt;&gt;"",Scoring!$P$37)+IF(Data!$AG23&lt;&gt;"",Scoring!$P$38)+IF(Data!$AH23&lt;&gt;"",Scoring!$P$39)+IF(Data!$AI23&lt;&gt;"",Scoring!$P$40)+IF(Data!$AJ23&lt;&gt;"",Scoring!$P$41)+IF(Data!$AK23&lt;&gt;"",Scoring!$P$42)+IF(Data!$AL23&lt;&gt;"",Scoring!$P$43)+IF(Data!$AM23&lt;&gt;"",Scoring!$P$44)+IF(Data!$AN23&lt;&gt;"",Scoring!$P$45)+IF(Data!$AO23&lt;&gt;"",Scoring!$P$46)+IF(Data!$AP23&lt;&gt;"",Scoring!$P$47)+IF(Data!$AQ23&lt;&gt;"",Scoring!$P$48)+IF(Data!$AR23&lt;&gt;"",Scoring!$P$49)+IF(Data!$AS23&lt;&gt;"",Scoring!$P$50)+IF(Data!$AT23&lt;&gt;"",Scoring!$P$51)+IF(Data!$AU23&lt;&gt;"",Scoring!$P$52),"")</f>
        <v/>
      </c>
      <c r="BU23" s="180" t="str">
        <f>IF(BT23&lt;&gt;"",LOOKUP(BT23,Likelihoods!$A$7:$A$107,Likelihoods!N$7:N$107),"")</f>
        <v/>
      </c>
      <c r="BV23" s="181" t="str">
        <f>IF(AND(COUNTBLANK($B23:$O23)=13,COUNTBLANK($P23:$Q23)=1,COUNTBLANK($R23:$U23)=3,COUNTBLANK($V23:$X23)=2,COUNTBLANK($Y23:$AE23)=6,COUNTBLANK($AF23:$AJ23)=4,COUNTBLANK($AK23:AN23)=3,COUNTBLANK($AO23:$AQ23)=2,COUNTBLANK($AR23:$AS23)=1,COUNTBLANK($AT23:$AU23)=1),IF(Data!$B23&lt;&gt;"",Scoring!$Q$7)+IF(Data!$C23&lt;&gt;"",Scoring!$Q$8)+IF(Data!$D23&lt;&gt;"",Scoring!$Q$9)+IF(Data!$E23&lt;&gt;"",Scoring!$Q$10)+IF(Data!$F23&lt;&gt;"",Scoring!$Q$11)+IF(Data!$G23&lt;&gt;"",Scoring!$Q$12)+IF(Data!$H23&lt;&gt;"",Scoring!$Q$13)+IF(Data!$I23&lt;&gt;"",Scoring!$Q$14)+IF(Data!$J23&lt;&gt;"",Scoring!$Q$15)+IF(Data!$K23&lt;&gt;"",Scoring!$Q$16)+IF(Data!$L23&lt;&gt;"",Scoring!$Q$17)+IF(Data!$M23&lt;&gt;"",Scoring!$Q$18)+IF(Data!$N23&lt;&gt;"",Scoring!$Q$19)+IF(Data!$O23&lt;&gt;"",Scoring!$Q$20)+IF(Data!$P23&lt;&gt;"",Scoring!$Q$21)+IF(Data!$Q23&lt;&gt;"",Scoring!$Q$22)+IF(Data!$R23&lt;&gt;"",Scoring!$Q$23)+IF(Data!$S23&lt;&gt;"",Scoring!$Q$24)+IF(Data!$T23&lt;&gt;"",Scoring!$Q$25)+IF(Data!$U23&lt;&gt;"",Scoring!$Q$26)+IF(Data!$V23&lt;&gt;"",Scoring!$Q$27)+IF(Data!$W23&lt;&gt;"",Scoring!$Q$28)+IF(Data!$X23&lt;&gt;"",Scoring!$Q$29)+IF(Data!$Y23&lt;&gt;"",Scoring!$Q$30)+IF(Data!$Z23&lt;&gt;"",Scoring!$Q$31)+IF(Data!$AA23&lt;&gt;"",Scoring!$Q$32)+IF(Data!$AB23&lt;&gt;"",Scoring!$Q$33)+IF(Data!$AC23&lt;&gt;"",Scoring!$Q$34)+IF(Data!$AD23&lt;&gt;"",Scoring!$Q$35)+IF(Data!$AE23&lt;&gt;"",Scoring!$Q$36)+IF(Data!$AF23&lt;&gt;"",Scoring!$Q$37)+IF(Data!$AG23&lt;&gt;"",Scoring!$Q$38)+IF(Data!$AH23&lt;&gt;"",Scoring!$Q$39)+IF(Data!$AI23&lt;&gt;"",Scoring!$Q$40)+IF(Data!$AJ23&lt;&gt;"",Scoring!$Q$41)+IF(Data!$AK23&lt;&gt;"",Scoring!$Q$42)+IF(Data!$AL23&lt;&gt;"",Scoring!$Q$43)+IF(Data!$AM23&lt;&gt;"",Scoring!$Q$44)+IF(Data!$AN23&lt;&gt;"",Scoring!$Q$45)+IF(Data!$AO23&lt;&gt;"",Scoring!$Q$46)+IF(Data!$AP23&lt;&gt;"",Scoring!$Q$47)+IF(Data!$AQ23&lt;&gt;"",Scoring!$Q$48)+IF(Data!$AR23&lt;&gt;"",Scoring!$Q$49)+IF(Data!$AS23&lt;&gt;"",Scoring!$Q$50)+IF(Data!$AT23&lt;&gt;"",Scoring!$Q$51)+IF(Data!$AU23&lt;&gt;"",Scoring!$Q$52),"")</f>
        <v/>
      </c>
      <c r="BW23" s="183" t="str">
        <f>IF(BV23&lt;&gt;"",LOOKUP(BV23,Likelihoods!$A$7:$A$107,Likelihoods!O$7:O$107),"")</f>
        <v/>
      </c>
      <c r="BX23" s="9"/>
      <c r="BY23" s="9"/>
      <c r="BZ23" s="9"/>
      <c r="CA23" s="9"/>
      <c r="CB23" s="9"/>
      <c r="CC23" s="9"/>
      <c r="CD23" s="9"/>
      <c r="CE23" s="9"/>
      <c r="CF23" s="9"/>
      <c r="CG23" s="9"/>
      <c r="CH23" s="9"/>
      <c r="CI23" s="9"/>
      <c r="CJ23" s="9"/>
      <c r="CK23" s="9"/>
    </row>
    <row r="24" spans="1:89" ht="14.25" customHeight="1">
      <c r="A24" s="59"/>
      <c r="B24" s="76"/>
      <c r="C24" s="77"/>
      <c r="D24" s="77"/>
      <c r="E24" s="77"/>
      <c r="F24" s="77"/>
      <c r="G24" s="77"/>
      <c r="H24" s="77"/>
      <c r="I24" s="77"/>
      <c r="J24" s="77"/>
      <c r="K24" s="77"/>
      <c r="L24" s="77"/>
      <c r="M24" s="77"/>
      <c r="N24" s="77"/>
      <c r="O24" s="77"/>
      <c r="P24" s="76"/>
      <c r="Q24" s="78"/>
      <c r="R24" s="77"/>
      <c r="S24" s="77"/>
      <c r="T24" s="77"/>
      <c r="U24" s="77"/>
      <c r="V24" s="76"/>
      <c r="W24" s="77"/>
      <c r="X24" s="78"/>
      <c r="Y24" s="77"/>
      <c r="Z24" s="77"/>
      <c r="AA24" s="77"/>
      <c r="AB24" s="77"/>
      <c r="AC24" s="77"/>
      <c r="AD24" s="77"/>
      <c r="AE24" s="77"/>
      <c r="AF24" s="76"/>
      <c r="AG24" s="77"/>
      <c r="AH24" s="77"/>
      <c r="AI24" s="77"/>
      <c r="AJ24" s="78"/>
      <c r="AK24" s="77"/>
      <c r="AL24" s="77"/>
      <c r="AM24" s="77"/>
      <c r="AN24" s="77"/>
      <c r="AO24" s="76"/>
      <c r="AP24" s="77"/>
      <c r="AQ24" s="78"/>
      <c r="AR24" s="76"/>
      <c r="AS24" s="78"/>
      <c r="AT24" s="77"/>
      <c r="AU24" s="77"/>
      <c r="AV24" s="179" t="str">
        <f>IF(AND(COUNTBLANK($B24:$O24)=13,COUNTBLANK($P24:$Q24)=1,COUNTBLANK($R24:$U24)=3,COUNTBLANK($V24:$X24)=2,COUNTBLANK($Y24:$AE24)=6,COUNTBLANK($AF24:$AJ24)=4,COUNTBLANK($AK24:AN24)=3,COUNTBLANK($AO24:$AQ24)=2,COUNTBLANK($AR24:$AS24)=1,COUNTBLANK($AT24:$AU24)=1),IF(Data!$B24&lt;&gt;"",Scoring!$D$7)+IF(Data!$C24&lt;&gt;"",Scoring!$D$8)+IF(Data!$D24&lt;&gt;"",Scoring!$D$9)+IF(Data!$E24&lt;&gt;"",Scoring!$D$10)+IF(Data!$F24&lt;&gt;"",Scoring!$D$11)+IF(Data!$G24&lt;&gt;"",Scoring!$D$12)+IF(Data!$H24&lt;&gt;"",Scoring!$D$13)+IF(Data!$I24&lt;&gt;"",Scoring!$D$14)+IF(Data!$J24&lt;&gt;"",Scoring!$D$15)+IF(Data!$K24&lt;&gt;"",Scoring!$D$16)+IF(Data!$L24&lt;&gt;"",Scoring!$D$17)+IF(Data!$M24&lt;&gt;"",Scoring!$D$18)+IF(Data!$N24&lt;&gt;"",Scoring!$D$19)+IF(Data!$O24&lt;&gt;"",Scoring!$D$20)+IF(Data!$P24&lt;&gt;"",Scoring!$D$21)+IF(Data!$Q24&lt;&gt;"",Scoring!$D$22)+IF(Data!$R24&lt;&gt;"",Scoring!$D$23)+IF(Data!$S24&lt;&gt;"",Scoring!$D$24)+IF(Data!$T24&lt;&gt;"",Scoring!$D$25)+IF(Data!$U24&lt;&gt;"",Scoring!$D$26)+IF(Data!$V24&lt;&gt;"",Scoring!$D$27)+IF(Data!$W24&lt;&gt;"",Scoring!$D$28)+IF(Data!$X24&lt;&gt;"",Scoring!$D$29)+IF(Data!$Y24&lt;&gt;"",Scoring!$D$30)+IF(Data!$Z24&lt;&gt;"",Scoring!$D$31)+IF(Data!$AA24&lt;&gt;"",Scoring!$D$32)+IF(Data!$AB24&lt;&gt;"",Scoring!$D$33)+IF(Data!$AC24&lt;&gt;"",Scoring!$D$34)+IF(Data!$AD24&lt;&gt;"",Scoring!$D$35)+IF(Data!$AE24&lt;&gt;"",Scoring!$D$36)+IF(Data!$AF24&lt;&gt;"",Scoring!$D$37)+IF(Data!$AG24&lt;&gt;"",Scoring!$D$38)+IF(Data!$AH24&lt;&gt;"",Scoring!$D$39)+IF(Data!$AI24&lt;&gt;"",Scoring!$D$40)+IF(Data!$AJ24&lt;&gt;"",Scoring!$D$41)+IF(Data!$AK24&lt;&gt;"",Scoring!$D$42)+IF(Data!$AL24&lt;&gt;"",Scoring!$D$43)+IF(Data!$AM24&lt;&gt;"",Scoring!$D$44)+IF(Data!$AN24&lt;&gt;"",Scoring!$D$45)+IF(Data!$AO24&lt;&gt;"",Scoring!$D$46)+IF(Data!$AP24&lt;&gt;"",Scoring!$D$47)+IF(Data!$AQ24&lt;&gt;"",Scoring!$D$48)+IF(Data!$AR24&lt;&gt;"",Scoring!$D$49)+IF(Data!$AS24&lt;&gt;"",Scoring!$D$50)+IF(Data!$AT24&lt;&gt;"",Scoring!$D$51)+IF(Data!$AU24&lt;&gt;"",Scoring!$D$52),"")</f>
        <v/>
      </c>
      <c r="AW24" s="180" t="str">
        <f>IF(AV24&lt;&gt;"",LOOKUP(AV24,Likelihoods!$A$7:$A$107,Likelihoods!B$7:B$107),"")</f>
        <v/>
      </c>
      <c r="AX24" s="181" t="str">
        <f>IF(AND(COUNTBLANK($B24:$O24)=13,COUNTBLANK($P24:$Q24)=1,COUNTBLANK($R24:$U24)=3,COUNTBLANK($V24:$X24)=2,COUNTBLANK($Y24:$AE24)=6,COUNTBLANK($AF24:$AJ24)=4,COUNTBLANK($AK24:AN24)=3,COUNTBLANK($AO24:$AQ24)=2,COUNTBLANK($AR24:$AS24)=1,COUNTBLANK($AT24:$AU24)=1),IF(Data!$B24&lt;&gt;"",Scoring!$E$7)+IF(Data!$C24&lt;&gt;"",Scoring!$E$8)+IF(Data!$D24&lt;&gt;"",Scoring!$E$9)+IF(Data!$E24&lt;&gt;"",Scoring!$E$10)+IF(Data!$F24&lt;&gt;"",Scoring!$E$11)+IF(Data!$G24&lt;&gt;"",Scoring!$E$12)+IF(Data!$H24&lt;&gt;"",Scoring!$E$13)+IF(Data!$I24&lt;&gt;"",Scoring!$E$14)+IF(Data!$J24&lt;&gt;"",Scoring!$E$15)+IF(Data!$K24&lt;&gt;"",Scoring!$E$16)+IF(Data!$L24&lt;&gt;"",Scoring!$E$17)+IF(Data!$M24&lt;&gt;"",Scoring!$E$18)+IF(Data!$N24&lt;&gt;"",Scoring!$E$19)+IF(Data!$O24&lt;&gt;"",Scoring!$E$20)+IF(Data!$P24&lt;&gt;"",Scoring!$E$21)+IF(Data!$Q24&lt;&gt;"",Scoring!$E$22)+IF(Data!$R24&lt;&gt;"",Scoring!$E$23)+IF(Data!$S24&lt;&gt;"",Scoring!$E$24)+IF(Data!$T24&lt;&gt;"",Scoring!$E$25)+IF(Data!$U24&lt;&gt;"",Scoring!$E$26)+IF(Data!$V24&lt;&gt;"",Scoring!$E$27)+IF(Data!$W24&lt;&gt;"",Scoring!$E$28)+IF(Data!$X24&lt;&gt;"",Scoring!$E$29)+IF(Data!$Y24&lt;&gt;"",Scoring!$E$30)+IF(Data!$Z24&lt;&gt;"",Scoring!$E$31)+IF(Data!$AA24&lt;&gt;"",Scoring!$E$32)+IF(Data!$AB24&lt;&gt;"",Scoring!$E$33)+IF(Data!$AC24&lt;&gt;"",Scoring!$E$34)+IF(Data!$AD24&lt;&gt;"",Scoring!$E$35)+IF(Data!$AE24&lt;&gt;"",Scoring!$E$36)+IF(Data!$AF24&lt;&gt;"",Scoring!$E$37)+IF(Data!$AG24&lt;&gt;"",Scoring!$E$38)+IF(Data!$AH24&lt;&gt;"",Scoring!$E$39)+IF(Data!$AI24&lt;&gt;"",Scoring!$E$40)+IF(Data!$AJ24&lt;&gt;"",Scoring!$E$41)+IF(Data!$AK24&lt;&gt;"",Scoring!$E$42)+IF(Data!$AL24&lt;&gt;"",Scoring!$E$43)+IF(Data!$AM24&lt;&gt;"",Scoring!$E$44)+IF(Data!$AN24&lt;&gt;"",Scoring!$E$45)+IF(Data!$AO24&lt;&gt;"",Scoring!$E$46)+IF(Data!$AP24&lt;&gt;"",Scoring!$E$47)+IF(Data!$AQ24&lt;&gt;"",Scoring!$E$48)+IF(Data!$AR24&lt;&gt;"",Scoring!$E$49)+IF(Data!$AS24&lt;&gt;"",Scoring!$E$50)+IF(Data!$AT24&lt;&gt;"",Scoring!$E$51)+IF(Data!$AU24&lt;&gt;"",Scoring!$E$52),"")</f>
        <v/>
      </c>
      <c r="AY24" s="180" t="str">
        <f>IF(AX24&lt;&gt;"",LOOKUP(AX24,Likelihoods!$A$7:$A$107,Likelihoods!C$7:C$107),"")</f>
        <v/>
      </c>
      <c r="AZ24" s="182" t="str">
        <f>IF(AND(COUNTBLANK($B24:$O24)=13,COUNTBLANK($P24:$Q24)=1,COUNTBLANK($R24:$U24)=3,COUNTBLANK($V24:$X24)=2,COUNTBLANK($Y24:$AE24)=6,COUNTBLANK($AF24:$AJ24)=4,COUNTBLANK($AK24:AN24)=3,COUNTBLANK($AO24:$AQ24)=2,COUNTBLANK($AR24:$AS24)=1,COUNTBLANK($AT24:$AU24)=1),IF(Data!$B24&lt;&gt;"",Scoring!$F$7)+IF(Data!$C24&lt;&gt;"",Scoring!$F$8)+IF(Data!$D24&lt;&gt;"",Scoring!$F$9)+IF(Data!$E24&lt;&gt;"",Scoring!$F$10)+IF(Data!$F24&lt;&gt;"",Scoring!$F$11)+IF(Data!$G24&lt;&gt;"",Scoring!$F$12)+IF(Data!$H24&lt;&gt;"",Scoring!$F$13)+IF(Data!$I24&lt;&gt;"",Scoring!$F$14)+IF(Data!$J24&lt;&gt;"",Scoring!$F$15)+IF(Data!$K24&lt;&gt;"",Scoring!$F$16)+IF(Data!$L24&lt;&gt;"",Scoring!$F$17)+IF(Data!$M24&lt;&gt;"",Scoring!$F$18)+IF(Data!$N24&lt;&gt;"",Scoring!$F$19)+IF(Data!$O24&lt;&gt;"",Scoring!$F$20)+IF(Data!$P24&lt;&gt;"",Scoring!$F$21)+IF(Data!$Q24&lt;&gt;"",Scoring!$F$22)+IF(Data!$R24&lt;&gt;"",Scoring!$F$23)+IF(Data!$S24&lt;&gt;"",Scoring!$F$24)+IF(Data!$T24&lt;&gt;"",Scoring!$F$25)+IF(Data!$U24&lt;&gt;"",Scoring!$F$26)+IF(Data!$V24&lt;&gt;"",Scoring!$F$27)+IF(Data!$W24&lt;&gt;"",Scoring!$F$28)+IF(Data!$X24&lt;&gt;"",Scoring!$F$29)+IF(Data!$Y24&lt;&gt;"",Scoring!$F$30)+IF(Data!$Z24&lt;&gt;"",Scoring!$F$31)+IF(Data!$AA24&lt;&gt;"",Scoring!$F$32)+IF(Data!$AB24&lt;&gt;"",Scoring!$F$33)+IF(Data!$AC24&lt;&gt;"",Scoring!$F$34)+IF(Data!$AD24&lt;&gt;"",Scoring!$F$35)+IF(Data!$AE24&lt;&gt;"",Scoring!$F$36)+IF(Data!$AF24&lt;&gt;"",Scoring!$F$37)+IF(Data!$AG24&lt;&gt;"",Scoring!$F$38)+IF(Data!$AH24&lt;&gt;"",Scoring!$F$39)+IF(Data!$AI24&lt;&gt;"",Scoring!$F$40)+IF(Data!$AJ24&lt;&gt;"",Scoring!$F$41)+IF(Data!$AK24&lt;&gt;"",Scoring!$F$42)+IF(Data!$AL24&lt;&gt;"",Scoring!$F$43)+IF(Data!$AM24&lt;&gt;"",Scoring!$F$44)+IF(Data!$AN24&lt;&gt;"",Scoring!$F$45)+IF(Data!$AO24&lt;&gt;"",Scoring!$F$46)+IF(Data!$AP24&lt;&gt;"",Scoring!$F$47)+IF(Data!$AQ24&lt;&gt;"",Scoring!$F$48)+IF(Data!$AR24&lt;&gt;"",Scoring!$F$49)+IF(Data!$AS24&lt;&gt;"",Scoring!$F$50)+IF(Data!$AT24&lt;&gt;"",Scoring!$F$51)+IF(Data!$AU24&lt;&gt;"",Scoring!$F$52),"")</f>
        <v/>
      </c>
      <c r="BA24" s="183" t="str">
        <f>IF(AZ24&lt;&gt;"",LOOKUP(AZ24,Likelihoods!$A$7:$A$107,Likelihoods!D$7:D$107),"")</f>
        <v/>
      </c>
      <c r="BB24" s="181" t="str">
        <f>IF(AND(COUNTBLANK($B24:$O24)=13,COUNTBLANK($P24:$Q24)=1,COUNTBLANK($R24:$U24)=3,COUNTBLANK($V24:$X24)=2,COUNTBLANK($Y24:$AE24)=6,COUNTBLANK($AF24:$AJ24)=4,COUNTBLANK($AK24:AN24)=3,COUNTBLANK($AO24:$AQ24)=2,COUNTBLANK($AR24:$AS24)=1,COUNTBLANK($AT24:$AU24)=1),IF(Data!$B24&lt;&gt;"",Scoring!$G$7)+IF(Data!$C24&lt;&gt;"",Scoring!$G$8)+IF(Data!$D24&lt;&gt;"",Scoring!$G$9)+IF(Data!$E24&lt;&gt;"",Scoring!$G$10)+IF(Data!$F24&lt;&gt;"",Scoring!$G$11)+IF(Data!$G24&lt;&gt;"",Scoring!$G$12)+IF(Data!$H24&lt;&gt;"",Scoring!$G$13)+IF(Data!$I24&lt;&gt;"",Scoring!$G$14)+IF(Data!$J24&lt;&gt;"",Scoring!$G$15)+IF(Data!$K24&lt;&gt;"",Scoring!$G$16)+IF(Data!$L24&lt;&gt;"",Scoring!$G$17)+IF(Data!$M24&lt;&gt;"",Scoring!$G$18)+IF(Data!$N24&lt;&gt;"",Scoring!$G$19)+IF(Data!$O24&lt;&gt;"",Scoring!$G$20)+IF(Data!$P24&lt;&gt;"",Scoring!$G$21)+IF(Data!$Q24&lt;&gt;"",Scoring!$G$22)+IF(Data!$R24&lt;&gt;"",Scoring!$G$23)+IF(Data!$S24&lt;&gt;"",Scoring!$G$24)+IF(Data!$T24&lt;&gt;"",Scoring!$G$25)+IF(Data!$U24&lt;&gt;"",Scoring!$G$26)+IF(Data!$V24&lt;&gt;"",Scoring!$G$27)+IF(Data!$W24&lt;&gt;"",Scoring!$G$28)+IF(Data!$X24&lt;&gt;"",Scoring!$G$29)+IF(Data!$Y24&lt;&gt;"",Scoring!$G$30)+IF(Data!$Z24&lt;&gt;"",Scoring!$G$31)+IF(Data!$AA24&lt;&gt;"",Scoring!$G$32)+IF(Data!$AB24&lt;&gt;"",Scoring!$G$33)+IF(Data!$AC24&lt;&gt;"",Scoring!$G$34)+IF(Data!$AD24&lt;&gt;"",Scoring!$G$35)+IF(Data!$AE24&lt;&gt;"",Scoring!$G$36)+IF(Data!$AF24&lt;&gt;"",Scoring!$G$37)+IF(Data!$AG24&lt;&gt;"",Scoring!$G$38)+IF(Data!$AH24&lt;&gt;"",Scoring!$G$39)+IF(Data!$AI24&lt;&gt;"",Scoring!$G$40)+IF(Data!$AJ24&lt;&gt;"",Scoring!$G$41)+IF(Data!$AK24&lt;&gt;"",Scoring!$G$42)+IF(Data!$AL24&lt;&gt;"",Scoring!$G$43)+IF(Data!$AM24&lt;&gt;"",Scoring!$G$44)+IF(Data!$AN24&lt;&gt;"",Scoring!$G$45)+IF(Data!$AO24&lt;&gt;"",Scoring!$G$46)+IF(Data!$AP24&lt;&gt;"",Scoring!$G$47)+IF(Data!$AQ24&lt;&gt;"",Scoring!$G$48)+IF(Data!$AR24&lt;&gt;"",Scoring!$G$49)+IF(Data!$AS24&lt;&gt;"",Scoring!$G$50)+IF(Data!$AT24&lt;&gt;"",Scoring!$G$51)+IF(Data!$AU24&lt;&gt;"",Scoring!$G$52),"")</f>
        <v/>
      </c>
      <c r="BC24" s="184" t="str">
        <f>IF(BB24&lt;&gt;"",LOOKUP(BB24,Likelihoods!$A$7:$A$107,Likelihoods!E$7:E$107),"")</f>
        <v/>
      </c>
      <c r="BD24" s="185" t="str">
        <f>IF(AND(COUNTBLANK($B24:$O24)=13,COUNTBLANK($P24:$Q24)=1,COUNTBLANK($R24:$U24)=3,COUNTBLANK($V24:$X24)=2,COUNTBLANK($Y24:$AE24)=6,COUNTBLANK($AF24:$AJ24)=4,COUNTBLANK($AK24:AN24)=3,COUNTBLANK($AO24:$AQ24)=2,COUNTBLANK($AR24:$AS24)=1,COUNTBLANK($AT24:$AU24)=1),IF(Data!$B24&lt;&gt;"",Scoring!$H$7)+IF(Data!$C24&lt;&gt;"",Scoring!$H$8)+IF(Data!$D24&lt;&gt;"",Scoring!$H$9)+IF(Data!$E24&lt;&gt;"",Scoring!$H$10)+IF(Data!$F24&lt;&gt;"",Scoring!$H$11)+IF(Data!$G24&lt;&gt;"",Scoring!$H$12)+IF(Data!$H24&lt;&gt;"",Scoring!$H$13)+IF(Data!$I24&lt;&gt;"",Scoring!$H$14)+IF(Data!$J24&lt;&gt;"",Scoring!$H$15)+IF(Data!$K24&lt;&gt;"",Scoring!$H$16)+IF(Data!$L24&lt;&gt;"",Scoring!$H$17)+IF(Data!$M24&lt;&gt;"",Scoring!$H$18)+IF(Data!$N24&lt;&gt;"",Scoring!$H$19)+IF(Data!$O24&lt;&gt;"",Scoring!$H$20)+IF(Data!$P24&lt;&gt;"",Scoring!$H$21)+IF(Data!$Q24&lt;&gt;"",Scoring!$H$22)+IF(Data!$R24&lt;&gt;"",Scoring!$H$23)+IF(Data!$S24&lt;&gt;"",Scoring!$H$24)+IF(Data!$T24&lt;&gt;"",Scoring!$H$25)+IF(Data!$U24&lt;&gt;"",Scoring!$H$26)+IF(Data!$V24&lt;&gt;"",Scoring!$H$27)+IF(Data!$W24&lt;&gt;"",Scoring!$H$28)+IF(Data!$X24&lt;&gt;"",Scoring!$H$29)+IF(Data!$Y24&lt;&gt;"",Scoring!$H$30)+IF(Data!$Z24&lt;&gt;"",Scoring!$H$31)+IF(Data!$AA24&lt;&gt;"",Scoring!$H$32)+IF(Data!$AB24&lt;&gt;"",Scoring!$H$33)+IF(Data!$AC24&lt;&gt;"",Scoring!$H$34)+IF(Data!$AD24&lt;&gt;"",Scoring!$H$35)+IF(Data!$AE24&lt;&gt;"",Scoring!$H$36)+IF(Data!$AF24&lt;&gt;"",Scoring!$H$37)+IF(Data!$AG24&lt;&gt;"",Scoring!$H$38)+IF(Data!$AH24&lt;&gt;"",Scoring!$H$39)+IF(Data!$AI24&lt;&gt;"",Scoring!$H$40)+IF(Data!$AJ24&lt;&gt;"",Scoring!$H$41)+IF(Data!$AK24&lt;&gt;"",Scoring!$H$42)+IF(Data!$AL24&lt;&gt;"",Scoring!$H$43)+IF(Data!$AM24&lt;&gt;"",Scoring!$H$44)+IF(Data!$AN24&lt;&gt;"",Scoring!$H$45)+IF(Data!$AO24&lt;&gt;"",Scoring!$H$46)+IF(Data!$AP24&lt;&gt;"",Scoring!$H$47)+IF(Data!$AQ24&lt;&gt;"",Scoring!$H$48)+IF(Data!$AR24&lt;&gt;"",Scoring!$H$49)+IF(Data!$AS24&lt;&gt;"",Scoring!$H$50)+IF(Data!$AT24&lt;&gt;"",Scoring!$H$51)+IF(Data!$AU24&lt;&gt;"",Scoring!$H$52),"")</f>
        <v/>
      </c>
      <c r="BE24" s="186" t="str">
        <f>IF(BD24&lt;&gt;"",LOOKUP(BD24,Likelihoods!$A$7:$A$107,Likelihoods!F$7:F$107),"")</f>
        <v/>
      </c>
      <c r="BF24" s="181" t="str">
        <f>IF(AND(COUNTBLANK($B24:$O24)=13,COUNTBLANK($P24:$Q24)=1,COUNTBLANK($R24:$U24)=3,COUNTBLANK($V24:$X24)=2,COUNTBLANK($Y24:$AE24)=6,COUNTBLANK($AF24:$AJ24)=4,COUNTBLANK($AK24:AN24)=3,COUNTBLANK($AO24:$AQ24)=2,COUNTBLANK($AR24:$AS24)=1,COUNTBLANK($AT24:$AU24)=1),IF(Data!$B24&lt;&gt;"",Scoring!$I$7)+IF(Data!$C24&lt;&gt;"",Scoring!$I$8)+IF(Data!$D24&lt;&gt;"",Scoring!$I$9)+IF(Data!$E24&lt;&gt;"",Scoring!$I$10)+IF(Data!$F24&lt;&gt;"",Scoring!$I$11)+IF(Data!$G24&lt;&gt;"",Scoring!$I$12)+IF(Data!$H24&lt;&gt;"",Scoring!$I$13)+IF(Data!$I24&lt;&gt;"",Scoring!$I$14)+IF(Data!$J24&lt;&gt;"",Scoring!$I$15)+IF(Data!$K24&lt;&gt;"",Scoring!$I$16)+IF(Data!$L24&lt;&gt;"",Scoring!$I$17)+IF(Data!$M24&lt;&gt;"",Scoring!$I$18)+IF(Data!$N24&lt;&gt;"",Scoring!$I$19)+IF(Data!$O24&lt;&gt;"",Scoring!$I$20)+IF(Data!$P24&lt;&gt;"",Scoring!$I$21)+IF(Data!$Q24&lt;&gt;"",Scoring!$I$22)+IF(Data!$R24&lt;&gt;"",Scoring!$I$23)+IF(Data!$S24&lt;&gt;"",Scoring!$I$24)+IF(Data!$T24&lt;&gt;"",Scoring!$I$25)+IF(Data!$U24&lt;&gt;"",Scoring!$I$26)+IF(Data!$V24&lt;&gt;"",Scoring!$I$27)+IF(Data!$W24&lt;&gt;"",Scoring!$I$28)+IF(Data!$X24&lt;&gt;"",Scoring!$I$29)+IF(Data!$Y24&lt;&gt;"",Scoring!$I$30)+IF(Data!$Z24&lt;&gt;"",Scoring!$I$31)+IF(Data!$AA24&lt;&gt;"",Scoring!$I$32)+IF(Data!$AB24&lt;&gt;"",Scoring!$I$33)+IF(Data!$AC24&lt;&gt;"",Scoring!$I$34)+IF(Data!$AD24&lt;&gt;"",Scoring!$I$35)+IF(Data!$AE24&lt;&gt;"",Scoring!$I$36)+IF(Data!$AF24&lt;&gt;"",Scoring!$I$37)+IF(Data!$AG24&lt;&gt;"",Scoring!$I$38)+IF(Data!$AH24&lt;&gt;"",Scoring!$I$39)+IF(Data!$AI24&lt;&gt;"",Scoring!$I$40)+IF(Data!$AJ24&lt;&gt;"",Scoring!$I$41)+IF(Data!$AK24&lt;&gt;"",Scoring!$I$42)+IF(Data!$AL24&lt;&gt;"",Scoring!$I$43)+IF(Data!$AM24&lt;&gt;"",Scoring!$I$44)+IF(Data!$AN24&lt;&gt;"",Scoring!$I$45)+IF(Data!$AO24&lt;&gt;"",Scoring!$I$46)+IF(Data!$AP24&lt;&gt;"",Scoring!$I$47)+IF(Data!$AQ24&lt;&gt;"",Scoring!$I$48)+IF(Data!$AR24&lt;&gt;"",Scoring!$I$49)+IF(Data!$AS24&lt;&gt;"",Scoring!$I$50)+IF(Data!$AT24&lt;&gt;"",Scoring!$I$51)+IF(Data!$AU24&lt;&gt;"",Scoring!$I$52),"")</f>
        <v/>
      </c>
      <c r="BG24" s="180" t="str">
        <f>IF(BF24&lt;&gt;"",LOOKUP(BF24,Likelihoods!$A$7:$A$107,Likelihoods!G$7:G$107),"")</f>
        <v/>
      </c>
      <c r="BH24" s="187" t="str">
        <f>IF(AND(COUNTBLANK($B24:$O24)=13,COUNTBLANK($P24:$Q24)=1,COUNTBLANK($R24:$U24)=3,COUNTBLANK($V24:$X24)=2,COUNTBLANK($Y24:$AE24)=6,COUNTBLANK($AF24:$AJ24)=4,COUNTBLANK($AK24:AN24)=3,COUNTBLANK($AO24:$AQ24)=2,COUNTBLANK($AR24:$AS24)=1,COUNTBLANK($AT24:$AU24)=1),IF(Data!$B24&lt;&gt;"",Scoring!$J$7)+IF(Data!$C24&lt;&gt;"",Scoring!$J$8)+IF(Data!$D24&lt;&gt;"",Scoring!$J$9)+IF(Data!$E24&lt;&gt;"",Scoring!$J$10)+IF(Data!$F24&lt;&gt;"",Scoring!$J$11)+IF(Data!$G24&lt;&gt;"",Scoring!$J$12)+IF(Data!$H24&lt;&gt;"",Scoring!$J$13)+IF(Data!$I24&lt;&gt;"",Scoring!$J$14)+IF(Data!$J24&lt;&gt;"",Scoring!$J$15)+IF(Data!$K24&lt;&gt;"",Scoring!$J$16)+IF(Data!$L24&lt;&gt;"",Scoring!$J$17)+IF(Data!$M24&lt;&gt;"",Scoring!$J$18)+IF(Data!$N24&lt;&gt;"",Scoring!$J$19)+IF(Data!$O24&lt;&gt;"",Scoring!$J$20)+IF(Data!$P24&lt;&gt;"",Scoring!$J$21)+IF(Data!$Q24&lt;&gt;"",Scoring!$J$22)+IF(Data!$R24&lt;&gt;"",Scoring!$J$23)+IF(Data!$S24&lt;&gt;"",Scoring!$J$24)+IF(Data!$T24&lt;&gt;"",Scoring!$J$25)+IF(Data!$U24&lt;&gt;"",Scoring!$J$26)+IF(Data!$V24&lt;&gt;"",Scoring!$J$27)+IF(Data!$W24&lt;&gt;"",Scoring!$J$28)+IF(Data!$X24&lt;&gt;"",Scoring!$J$29)+IF(Data!$Y24&lt;&gt;"",Scoring!$J$30)+IF(Data!$Z24&lt;&gt;"",Scoring!$J$31)+IF(Data!$AA24&lt;&gt;"",Scoring!$J$32)+IF(Data!$AB24&lt;&gt;"",Scoring!$J$33)+IF(Data!$AC24&lt;&gt;"",Scoring!$J$34)+IF(Data!$AD24&lt;&gt;"",Scoring!$J$35)+IF(Data!$AE24&lt;&gt;"",Scoring!$J$36)+IF(Data!$AF24&lt;&gt;"",Scoring!$J$37)+IF(Data!$AG24&lt;&gt;"",Scoring!$J$38)+IF(Data!$AH24&lt;&gt;"",Scoring!$J$39)+IF(Data!$AI24&lt;&gt;"",Scoring!$J$40)+IF(Data!$AJ24&lt;&gt;"",Scoring!$J$41)+IF(Data!$AK24&lt;&gt;"",Scoring!$J$42)+IF(Data!$AL24&lt;&gt;"",Scoring!$J$43)+IF(Data!$AM24&lt;&gt;"",Scoring!$J$44)+IF(Data!$AN24&lt;&gt;"",Scoring!$J$45)+IF(Data!$AO24&lt;&gt;"",Scoring!$J$46)+IF(Data!$AP24&lt;&gt;"",Scoring!$J$47)+IF(Data!$AQ24&lt;&gt;"",Scoring!$J$48)+IF(Data!$AR24&lt;&gt;"",Scoring!$J$49)+IF(Data!$AS24&lt;&gt;"",Scoring!$J$50)+IF(Data!$AT24&lt;&gt;"",Scoring!$J$51)+IF(Data!$AU24&lt;&gt;"",Scoring!$J$52),"")</f>
        <v/>
      </c>
      <c r="BI24" s="183" t="str">
        <f>IF(BH24&lt;&gt;"",LOOKUP(BH24,Likelihoods!$A$7:$A$107,Likelihoods!H$7:H$107),"")</f>
        <v/>
      </c>
      <c r="BJ24" s="188" t="str">
        <f>IF(AND(COUNTBLANK($B24:$O24)=13,COUNTBLANK($P24:$Q24)=1,COUNTBLANK($R24:$U24)=3,COUNTBLANK($V24:$X24)=2,COUNTBLANK($Y24:$AE24)=6,COUNTBLANK($AF24:$AJ24)=4,COUNTBLANK($AK24:AN24)=3,COUNTBLANK($AO24:$AQ24)=2,COUNTBLANK($AR24:$AS24)=1,COUNTBLANK($AT24:$AU24)=1),IF(Data!$B24&lt;&gt;"",Scoring!$K$7)+IF(Data!$C24&lt;&gt;"",Scoring!$K$8)+IF(Data!$D24&lt;&gt;"",Scoring!$K$9)+IF(Data!$E24&lt;&gt;"",Scoring!$K$10)+IF(Data!$F24&lt;&gt;"",Scoring!$K$11)+IF(Data!$G24&lt;&gt;"",Scoring!$K$12)+IF(Data!$H24&lt;&gt;"",Scoring!$K$13)+IF(Data!$I24&lt;&gt;"",Scoring!$K$14)+IF(Data!$J24&lt;&gt;"",Scoring!$K$15)+IF(Data!$K24&lt;&gt;"",Scoring!$K$16)+IF(Data!$L24&lt;&gt;"",Scoring!$K$17)+IF(Data!$M24&lt;&gt;"",Scoring!$K$18)+IF(Data!$N24&lt;&gt;"",Scoring!$K$19)+IF(Data!$O24&lt;&gt;"",Scoring!$K$20)+IF(Data!$P24&lt;&gt;"",Scoring!$K$21)+IF(Data!$Q24&lt;&gt;"",Scoring!$K$22)+IF(Data!$R24&lt;&gt;"",Scoring!$K$23)+IF(Data!$S24&lt;&gt;"",Scoring!$K$24)+IF(Data!$T24&lt;&gt;"",Scoring!$K$25)+IF(Data!$U24&lt;&gt;"",Scoring!$K$26)+IF(Data!$V24&lt;&gt;"",Scoring!$K$27)+IF(Data!$W24&lt;&gt;"",Scoring!$K$28)+IF(Data!$X24&lt;&gt;"",Scoring!$K$29)+IF(Data!$Y24&lt;&gt;"",Scoring!$K$30)+IF(Data!$Z24&lt;&gt;"",Scoring!$K$31)+IF(Data!$AA24&lt;&gt;"",Scoring!$K$32)+IF(Data!$AB24&lt;&gt;"",Scoring!$K$33)+IF(Data!$AC24&lt;&gt;"",Scoring!$K$34)+IF(Data!$AD24&lt;&gt;"",Scoring!$K$35)+IF(Data!$AE24&lt;&gt;"",Scoring!$K$36)+IF(Data!$AF24&lt;&gt;"",Scoring!$K$37)+IF(Data!$AG24&lt;&gt;"",Scoring!$K$38)+IF(Data!$AH24&lt;&gt;"",Scoring!$K$39)+IF(Data!$AI24&lt;&gt;"",Scoring!$K$40)+IF(Data!$AJ24&lt;&gt;"",Scoring!$K$41)+IF(Data!$AK24&lt;&gt;"",Scoring!$K$42)+IF(Data!$AL24&lt;&gt;"",Scoring!$K$43)+IF(Data!$AM24&lt;&gt;"",Scoring!$K$44)+IF(Data!$AN24&lt;&gt;"",Scoring!$K$45)+IF(Data!$AO24&lt;&gt;"",Scoring!$K$46)+IF(Data!$AP24&lt;&gt;"",Scoring!$K$47)+IF(Data!$AQ24&lt;&gt;"",Scoring!$K$48)+IF(Data!$AR24&lt;&gt;"",Scoring!$K$49)+IF(Data!$AS24&lt;&gt;"",Scoring!$K$50)+IF(Data!$AT24&lt;&gt;"",Scoring!$K$51)+IF(Data!$AU24&lt;&gt;"",Scoring!$K$52),"")</f>
        <v/>
      </c>
      <c r="BK24" s="184" t="str">
        <f>IF(BJ24&lt;&gt;"",LOOKUP(BJ24,Likelihoods!$A$7:$A$107,Likelihoods!I$7:I$107),"")</f>
        <v/>
      </c>
      <c r="BL24" s="187" t="str">
        <f>IF(AND(COUNTBLANK($B24:$O24)=13,COUNTBLANK($P24:$Q24)=1,COUNTBLANK($R24:$U24)=3,COUNTBLANK($V24:$X24)=2,COUNTBLANK($Y24:$AE24)=6,COUNTBLANK($AF24:$AJ24)=4,COUNTBLANK($AK24:AN24)=3,COUNTBLANK($AO24:$AQ24)=2,COUNTBLANK($AR24:$AS24)=1,COUNTBLANK($AT24:$AU24)=1),IF(Data!$B24&lt;&gt;"",Scoring!$L$7)+IF(Data!$C24&lt;&gt;"",Scoring!$L$8)+IF(Data!$D24&lt;&gt;"",Scoring!$L$9)+IF(Data!$E24&lt;&gt;"",Scoring!$L$10)+IF(Data!$F24&lt;&gt;"",Scoring!$L$11)+IF(Data!$G24&lt;&gt;"",Scoring!$L$12)+IF(Data!$H24&lt;&gt;"",Scoring!$L$13)+IF(Data!$I24&lt;&gt;"",Scoring!$L$14)+IF(Data!$J24&lt;&gt;"",Scoring!$L$15)+IF(Data!$K24&lt;&gt;"",Scoring!$L$16)+IF(Data!$L24&lt;&gt;"",Scoring!$L$17)+IF(Data!$M24&lt;&gt;"",Scoring!$L$18)+IF(Data!$N24&lt;&gt;"",Scoring!$L$19)+IF(Data!$O24&lt;&gt;"",Scoring!$L$20)+IF(Data!$P24&lt;&gt;"",Scoring!$L$21)+IF(Data!$Q24&lt;&gt;"",Scoring!$L$22)+IF(Data!$R24&lt;&gt;"",Scoring!$L$23)+IF(Data!$S24&lt;&gt;"",Scoring!$L$24)+IF(Data!$T24&lt;&gt;"",Scoring!$L$25)+IF(Data!$U24&lt;&gt;"",Scoring!$L$26)+IF(Data!$V24&lt;&gt;"",Scoring!$L$27)+IF(Data!$W24&lt;&gt;"",Scoring!$L$28)+IF(Data!$X24&lt;&gt;"",Scoring!$L$29)+IF(Data!$Y24&lt;&gt;"",Scoring!$L$30)+IF(Data!$Z24&lt;&gt;"",Scoring!$L$31)+IF(Data!$AA24&lt;&gt;"",Scoring!$L$32)+IF(Data!$AB24&lt;&gt;"",Scoring!$L$33)+IF(Data!$AC24&lt;&gt;"",Scoring!$L$34)+IF(Data!$AD24&lt;&gt;"",Scoring!$L$35)+IF(Data!$AE24&lt;&gt;"",Scoring!$L$36)+IF(Data!$AF24&lt;&gt;"",Scoring!$L$37)+IF(Data!$AG24&lt;&gt;"",Scoring!$L$38)+IF(Data!$AH24&lt;&gt;"",Scoring!$L$39)+IF(Data!$AI24&lt;&gt;"",Scoring!$L$40)+IF(Data!$AJ24&lt;&gt;"",Scoring!$L$41)+IF(Data!$AK24&lt;&gt;"",Scoring!$L$42)+IF(Data!$AL24&lt;&gt;"",Scoring!$L$43)+IF(Data!$AM24&lt;&gt;"",Scoring!$L$44)+IF(Data!$AN24&lt;&gt;"",Scoring!$L$45)+IF(Data!$AO24&lt;&gt;"",Scoring!$L$46)+IF(Data!$AP24&lt;&gt;"",Scoring!$L$47)+IF(Data!$AQ24&lt;&gt;"",Scoring!$L$48)+IF(Data!$AR24&lt;&gt;"",Scoring!$L$49)+IF(Data!$AS24&lt;&gt;"",Scoring!$L$50)+IF(Data!$AT24&lt;&gt;"",Scoring!$L$51)+IF(Data!$AU24&lt;&gt;"",Scoring!$L$52),"")</f>
        <v/>
      </c>
      <c r="BM24" s="180" t="str">
        <f>IF(BL24&lt;&gt;"",LOOKUP(BL24,Likelihoods!$A$7:$A$107,Likelihoods!J$7:J$107),"")</f>
        <v/>
      </c>
      <c r="BN24" s="181" t="str">
        <f>IF(AND(COUNTBLANK($B24:$O24)=13,COUNTBLANK($P24:$Q24)=1,COUNTBLANK($R24:$U24)=3,COUNTBLANK($V24:$X24)=2,COUNTBLANK($Y24:$AE24)=6,COUNTBLANK($AF24:$AJ24)=4,COUNTBLANK($AK24:AN24)=3,COUNTBLANK($AO24:$AQ24)=2,COUNTBLANK($AR24:$AS24)=1,COUNTBLANK($AT24:$AU24)=1),IF(Data!$B24&lt;&gt;"",Scoring!$M$7)+IF(Data!$C24&lt;&gt;"",Scoring!$M$8)+IF(Data!$D24&lt;&gt;"",Scoring!$M$9)+IF(Data!$E24&lt;&gt;"",Scoring!$M$10)+IF(Data!$F24&lt;&gt;"",Scoring!$M$11)+IF(Data!$G24&lt;&gt;"",Scoring!$M$12)+IF(Data!$H24&lt;&gt;"",Scoring!$M$13)+IF(Data!$I24&lt;&gt;"",Scoring!$M$14)+IF(Data!$J24&lt;&gt;"",Scoring!$M$15)+IF(Data!$K24&lt;&gt;"",Scoring!$M$16)+IF(Data!$L24&lt;&gt;"",Scoring!$M$17)+IF(Data!$M24&lt;&gt;"",Scoring!$M$18)+IF(Data!$N24&lt;&gt;"",Scoring!$M$19)+IF(Data!$O24&lt;&gt;"",Scoring!$M$20)+IF(Data!$P24&lt;&gt;"",Scoring!$M$21)+IF(Data!$Q24&lt;&gt;"",Scoring!$M$22)+IF(Data!$R24&lt;&gt;"",Scoring!$M$23)+IF(Data!$S24&lt;&gt;"",Scoring!$M$24)+IF(Data!$T24&lt;&gt;"",Scoring!$M$25)+IF(Data!$U24&lt;&gt;"",Scoring!$M$26)+IF(Data!$V24&lt;&gt;"",Scoring!$M$27)+IF(Data!$W24&lt;&gt;"",Scoring!$M$28)+IF(Data!$X24&lt;&gt;"",Scoring!$M$29)+IF(Data!$Y24&lt;&gt;"",Scoring!$M$30)+IF(Data!$Z24&lt;&gt;"",Scoring!$M$31)+IF(Data!$AA24&lt;&gt;"",Scoring!$M$32)+IF(Data!$AB24&lt;&gt;"",Scoring!$M$33)+IF(Data!$AC24&lt;&gt;"",Scoring!$M$34)+IF(Data!$AD24&lt;&gt;"",Scoring!$M$35)+IF(Data!$AE24&lt;&gt;"",Scoring!$M$36)+IF(Data!$AF24&lt;&gt;"",Scoring!$M$37)+IF(Data!$AG24&lt;&gt;"",Scoring!$M$38)+IF(Data!$AH24&lt;&gt;"",Scoring!$M$39)+IF(Data!$AI24&lt;&gt;"",Scoring!$M$40)+IF(Data!$AJ24&lt;&gt;"",Scoring!$M$41)+IF(Data!$AK24&lt;&gt;"",Scoring!$M$42)+IF(Data!$AL24&lt;&gt;"",Scoring!$M$43)+IF(Data!$AM24&lt;&gt;"",Scoring!$M$44)+IF(Data!$AN24&lt;&gt;"",Scoring!$M$45)+IF(Data!$AO24&lt;&gt;"",Scoring!$M$46)+IF(Data!$AP24&lt;&gt;"",Scoring!$M$47)+IF(Data!$AQ24&lt;&gt;"",Scoring!$M$48)+IF(Data!$AR24&lt;&gt;"",Scoring!$M$49)+IF(Data!$AS24&lt;&gt;"",Scoring!$M$50)+IF(Data!$AT24&lt;&gt;"",Scoring!$M$51)+IF(Data!$AU24&lt;&gt;"",Scoring!$M$52),"")</f>
        <v/>
      </c>
      <c r="BO24" s="184" t="str">
        <f>IF(BN24&lt;&gt;"",LOOKUP(BN24,Likelihoods!$A$7:$A$107,Likelihoods!K$7:K$107),"")</f>
        <v/>
      </c>
      <c r="BP24" s="179" t="str">
        <f>IF(AND(COUNTBLANK($B24:$O24)=13,COUNTBLANK($P24:$Q24)=1,COUNTBLANK($R24:$U24)=3,COUNTBLANK($V24:$X24)=2,COUNTBLANK($Y24:$AE24)=6,COUNTBLANK($AF24:$AJ24)=4,COUNTBLANK($AK24:AN24)=3,COUNTBLANK($AO24:$AQ24)=2,COUNTBLANK($AR24:$AS24)=1,COUNTBLANK($AT24:$AU24)=1),IF(Data!$B24&lt;&gt;"",Scoring!$N$7)+IF(Data!$C24&lt;&gt;"",Scoring!$N$8)+IF(Data!$D24&lt;&gt;"",Scoring!$N$9)+IF(Data!$E24&lt;&gt;"",Scoring!$N$10)+IF(Data!$F24&lt;&gt;"",Scoring!$N$11)+IF(Data!$G24&lt;&gt;"",Scoring!$N$12)+IF(Data!$H24&lt;&gt;"",Scoring!$N$13)+IF(Data!$I24&lt;&gt;"",Scoring!$N$14)+IF(Data!$J24&lt;&gt;"",Scoring!$N$15)+IF(Data!$K24&lt;&gt;"",Scoring!$N$16)+IF(Data!$L24&lt;&gt;"",Scoring!$N$17)+IF(Data!$M24&lt;&gt;"",Scoring!$N$18)+IF(Data!$N24&lt;&gt;"",Scoring!$N$19)+IF(Data!$O24&lt;&gt;"",Scoring!$N$20)+IF(Data!$P24&lt;&gt;"",Scoring!$N$21)+IF(Data!$Q24&lt;&gt;"",Scoring!$N$22)+IF(Data!$R24&lt;&gt;"",Scoring!$N$23)+IF(Data!$S24&lt;&gt;"",Scoring!$N$24)+IF(Data!$T24&lt;&gt;"",Scoring!$N$25)+IF(Data!$U24&lt;&gt;"",Scoring!$N$26)+IF(Data!$V24&lt;&gt;"",Scoring!$N$27)+IF(Data!$W24&lt;&gt;"",Scoring!$N$28)+IF(Data!$X24&lt;&gt;"",Scoring!$N$29)+IF(Data!$Y24&lt;&gt;"",Scoring!$N$30)+IF(Data!$Z24&lt;&gt;"",Scoring!$N$31)+IF(Data!$AA24&lt;&gt;"",Scoring!$N$32)+IF(Data!$AB24&lt;&gt;"",Scoring!$N$33)+IF(Data!$AC24&lt;&gt;"",Scoring!$N$34)+IF(Data!$AD24&lt;&gt;"",Scoring!$N$35)+IF(Data!$AE24&lt;&gt;"",Scoring!$N$36)+IF(Data!$AF24&lt;&gt;"",Scoring!$N$37)+IF(Data!$AG24&lt;&gt;"",Scoring!$N$38)+IF(Data!$AH24&lt;&gt;"",Scoring!$N$39)+IF(Data!$AI24&lt;&gt;"",Scoring!$N$40)+IF(Data!$AJ24&lt;&gt;"",Scoring!$N$41)+IF(Data!$AK24&lt;&gt;"",Scoring!$N$42)+IF(Data!$AL24&lt;&gt;"",Scoring!$N$43)+IF(Data!$AM24&lt;&gt;"",Scoring!$N$44)+IF(Data!$AN24&lt;&gt;"",Scoring!$N$45)+IF(Data!$AO24&lt;&gt;"",Scoring!$N$46)+IF(Data!$AP24&lt;&gt;"",Scoring!$N$47)+IF(Data!$AQ24&lt;&gt;"",Scoring!$N$48)+IF(Data!$AR24&lt;&gt;"",Scoring!$N$49)+IF(Data!$AS24&lt;&gt;"",Scoring!$N$50)+IF(Data!$AT24&lt;&gt;"",Scoring!$N$51)+IF(Data!$AU24&lt;&gt;"",Scoring!$N$52),"")</f>
        <v/>
      </c>
      <c r="BQ24" s="189" t="str">
        <f>IF(BP24&lt;&gt;"",LOOKUP(BP24,Likelihoods!$A$7:$A$107,Likelihoods!L$7:L$107),"")</f>
        <v/>
      </c>
      <c r="BR24" s="181" t="str">
        <f>IF(AND(COUNTBLANK($B24:$O24)=13,COUNTBLANK($P24:$Q24)=1,COUNTBLANK($R24:$U24)=3,COUNTBLANK($V24:$X24)=2,COUNTBLANK($Y24:$AE24)=6,COUNTBLANK($AF24:$AJ24)=4,COUNTBLANK($AK24:AN24)=3,COUNTBLANK($AO24:$AQ24)=2,COUNTBLANK($AR24:$AS24)=1,COUNTBLANK($AT24:$AU24)=1),IF(Data!$B24&lt;&gt;"",Scoring!$O$7)+IF(Data!$C24&lt;&gt;"",Scoring!$O$8)+IF(Data!$D24&lt;&gt;"",Scoring!$O$9)+IF(Data!$E24&lt;&gt;"",Scoring!$O$10)+IF(Data!$F24&lt;&gt;"",Scoring!$O$11)+IF(Data!$G24&lt;&gt;"",Scoring!$O$12)+IF(Data!$H24&lt;&gt;"",Scoring!$O$13)+IF(Data!$I24&lt;&gt;"",Scoring!$O$14)+IF(Data!$J24&lt;&gt;"",Scoring!$O$15)+IF(Data!$K24&lt;&gt;"",Scoring!$O$16)+IF(Data!$L24&lt;&gt;"",Scoring!$O$17)+IF(Data!$M24&lt;&gt;"",Scoring!$O$18)+IF(Data!$N24&lt;&gt;"",Scoring!$O$19)+IF(Data!$O24&lt;&gt;"",Scoring!$O$20)+IF(Data!$P24&lt;&gt;"",Scoring!$O$21)+IF(Data!$Q24&lt;&gt;"",Scoring!$O$22)+IF(Data!$R24&lt;&gt;"",Scoring!$O$23)+IF(Data!$S24&lt;&gt;"",Scoring!$O$24)+IF(Data!$T24&lt;&gt;"",Scoring!$O$25)+IF(Data!$U24&lt;&gt;"",Scoring!$O$26)+IF(Data!$V24&lt;&gt;"",Scoring!$O$27)+IF(Data!$W24&lt;&gt;"",Scoring!$O$28)+IF(Data!$X24&lt;&gt;"",Scoring!$O$29)+IF(Data!$Y24&lt;&gt;"",Scoring!$O$30)+IF(Data!$Z24&lt;&gt;"",Scoring!$O$31)+IF(Data!$AA24&lt;&gt;"",Scoring!$O$32)+IF(Data!$AB24&lt;&gt;"",Scoring!$O$33)+IF(Data!$AC24&lt;&gt;"",Scoring!$O$34)+IF(Data!$AD24&lt;&gt;"",Scoring!$O$35)+IF(Data!$AE24&lt;&gt;"",Scoring!$O$36)+IF(Data!$AF24&lt;&gt;"",Scoring!$O$37)+IF(Data!$AG24&lt;&gt;"",Scoring!$O$38)+IF(Data!$AH24&lt;&gt;"",Scoring!$O$39)+IF(Data!$AI24&lt;&gt;"",Scoring!$O$40)+IF(Data!$AJ24&lt;&gt;"",Scoring!$O$41)+IF(Data!$AK24&lt;&gt;"",Scoring!$O$42)+IF(Data!$AL24&lt;&gt;"",Scoring!$O$43)+IF(Data!$AM24&lt;&gt;"",Scoring!$O$44)+IF(Data!$AN24&lt;&gt;"",Scoring!$O$45)+IF(Data!$AO24&lt;&gt;"",Scoring!$O$46)+IF(Data!$AP24&lt;&gt;"",Scoring!$O$47)+IF(Data!$AQ24&lt;&gt;"",Scoring!$O$48)+IF(Data!$AR24&lt;&gt;"",Scoring!$O$49)+IF(Data!$AS24&lt;&gt;"",Scoring!$O$50)+IF(Data!$AT24&lt;&gt;"",Scoring!$O$51)+IF(Data!$AU24&lt;&gt;"",Scoring!$O$52),"")</f>
        <v/>
      </c>
      <c r="BS24" s="184" t="str">
        <f>IF(BR24&lt;&gt;"",LOOKUP(BR24,Likelihoods!$A$7:$A$107,Likelihoods!M$7:M$107),"")</f>
        <v/>
      </c>
      <c r="BT24" s="181" t="str">
        <f>IF(AND(COUNTBLANK($B24:$O24)=13,COUNTBLANK($P24:$Q24)=1,COUNTBLANK($R24:$U24)=3,COUNTBLANK($V24:$X24)=2,COUNTBLANK($Y24:$AE24)=6,COUNTBLANK($AF24:$AJ24)=4,COUNTBLANK($AK24:AN24)=3,COUNTBLANK($AO24:$AQ24)=2,COUNTBLANK($AR24:$AS24)=1,COUNTBLANK($AT24:$AU24)=1),IF(Data!$B24&lt;&gt;"",Scoring!$P$7)+IF(Data!$C24&lt;&gt;"",Scoring!$P$8)+IF(Data!$D24&lt;&gt;"",Scoring!$P$9)+IF(Data!$E24&lt;&gt;"",Scoring!$P$10)+IF(Data!$F24&lt;&gt;"",Scoring!$P$11)+IF(Data!$G24&lt;&gt;"",Scoring!$P$12)+IF(Data!$H24&lt;&gt;"",Scoring!$P$13)+IF(Data!$I24&lt;&gt;"",Scoring!$P$14)+IF(Data!$J24&lt;&gt;"",Scoring!$P$15)+IF(Data!$K24&lt;&gt;"",Scoring!$P$16)+IF(Data!$L24&lt;&gt;"",Scoring!$P$17)+IF(Data!$M24&lt;&gt;"",Scoring!$P$18)+IF(Data!$N24&lt;&gt;"",Scoring!$P$19)+IF(Data!$O24&lt;&gt;"",Scoring!$P$20)+IF(Data!$P24&lt;&gt;"",Scoring!$P$21)+IF(Data!$Q24&lt;&gt;"",Scoring!$P$22)+IF(Data!$R24&lt;&gt;"",Scoring!$P$23)+IF(Data!$S24&lt;&gt;"",Scoring!$P$24)+IF(Data!$T24&lt;&gt;"",Scoring!$P$25)+IF(Data!$U24&lt;&gt;"",Scoring!$P$26)+IF(Data!$V24&lt;&gt;"",Scoring!$P$27)+IF(Data!$W24&lt;&gt;"",Scoring!$P$28)+IF(Data!$X24&lt;&gt;"",Scoring!$P$29)+IF(Data!$Y24&lt;&gt;"",Scoring!$P$30)+IF(Data!$Z24&lt;&gt;"",Scoring!$P$31)+IF(Data!$AA24&lt;&gt;"",Scoring!$P$32)+IF(Data!$AB24&lt;&gt;"",Scoring!$P$33)+IF(Data!$AC24&lt;&gt;"",Scoring!$P$34)+IF(Data!$AD24&lt;&gt;"",Scoring!$P$35)+IF(Data!$AE24&lt;&gt;"",Scoring!$P$36)+IF(Data!$AF24&lt;&gt;"",Scoring!$P$37)+IF(Data!$AG24&lt;&gt;"",Scoring!$P$38)+IF(Data!$AH24&lt;&gt;"",Scoring!$P$39)+IF(Data!$AI24&lt;&gt;"",Scoring!$P$40)+IF(Data!$AJ24&lt;&gt;"",Scoring!$P$41)+IF(Data!$AK24&lt;&gt;"",Scoring!$P$42)+IF(Data!$AL24&lt;&gt;"",Scoring!$P$43)+IF(Data!$AM24&lt;&gt;"",Scoring!$P$44)+IF(Data!$AN24&lt;&gt;"",Scoring!$P$45)+IF(Data!$AO24&lt;&gt;"",Scoring!$P$46)+IF(Data!$AP24&lt;&gt;"",Scoring!$P$47)+IF(Data!$AQ24&lt;&gt;"",Scoring!$P$48)+IF(Data!$AR24&lt;&gt;"",Scoring!$P$49)+IF(Data!$AS24&lt;&gt;"",Scoring!$P$50)+IF(Data!$AT24&lt;&gt;"",Scoring!$P$51)+IF(Data!$AU24&lt;&gt;"",Scoring!$P$52),"")</f>
        <v/>
      </c>
      <c r="BU24" s="180" t="str">
        <f>IF(BT24&lt;&gt;"",LOOKUP(BT24,Likelihoods!$A$7:$A$107,Likelihoods!N$7:N$107),"")</f>
        <v/>
      </c>
      <c r="BV24" s="181" t="str">
        <f>IF(AND(COUNTBLANK($B24:$O24)=13,COUNTBLANK($P24:$Q24)=1,COUNTBLANK($R24:$U24)=3,COUNTBLANK($V24:$X24)=2,COUNTBLANK($Y24:$AE24)=6,COUNTBLANK($AF24:$AJ24)=4,COUNTBLANK($AK24:AN24)=3,COUNTBLANK($AO24:$AQ24)=2,COUNTBLANK($AR24:$AS24)=1,COUNTBLANK($AT24:$AU24)=1),IF(Data!$B24&lt;&gt;"",Scoring!$Q$7)+IF(Data!$C24&lt;&gt;"",Scoring!$Q$8)+IF(Data!$D24&lt;&gt;"",Scoring!$Q$9)+IF(Data!$E24&lt;&gt;"",Scoring!$Q$10)+IF(Data!$F24&lt;&gt;"",Scoring!$Q$11)+IF(Data!$G24&lt;&gt;"",Scoring!$Q$12)+IF(Data!$H24&lt;&gt;"",Scoring!$Q$13)+IF(Data!$I24&lt;&gt;"",Scoring!$Q$14)+IF(Data!$J24&lt;&gt;"",Scoring!$Q$15)+IF(Data!$K24&lt;&gt;"",Scoring!$Q$16)+IF(Data!$L24&lt;&gt;"",Scoring!$Q$17)+IF(Data!$M24&lt;&gt;"",Scoring!$Q$18)+IF(Data!$N24&lt;&gt;"",Scoring!$Q$19)+IF(Data!$O24&lt;&gt;"",Scoring!$Q$20)+IF(Data!$P24&lt;&gt;"",Scoring!$Q$21)+IF(Data!$Q24&lt;&gt;"",Scoring!$Q$22)+IF(Data!$R24&lt;&gt;"",Scoring!$Q$23)+IF(Data!$S24&lt;&gt;"",Scoring!$Q$24)+IF(Data!$T24&lt;&gt;"",Scoring!$Q$25)+IF(Data!$U24&lt;&gt;"",Scoring!$Q$26)+IF(Data!$V24&lt;&gt;"",Scoring!$Q$27)+IF(Data!$W24&lt;&gt;"",Scoring!$Q$28)+IF(Data!$X24&lt;&gt;"",Scoring!$Q$29)+IF(Data!$Y24&lt;&gt;"",Scoring!$Q$30)+IF(Data!$Z24&lt;&gt;"",Scoring!$Q$31)+IF(Data!$AA24&lt;&gt;"",Scoring!$Q$32)+IF(Data!$AB24&lt;&gt;"",Scoring!$Q$33)+IF(Data!$AC24&lt;&gt;"",Scoring!$Q$34)+IF(Data!$AD24&lt;&gt;"",Scoring!$Q$35)+IF(Data!$AE24&lt;&gt;"",Scoring!$Q$36)+IF(Data!$AF24&lt;&gt;"",Scoring!$Q$37)+IF(Data!$AG24&lt;&gt;"",Scoring!$Q$38)+IF(Data!$AH24&lt;&gt;"",Scoring!$Q$39)+IF(Data!$AI24&lt;&gt;"",Scoring!$Q$40)+IF(Data!$AJ24&lt;&gt;"",Scoring!$Q$41)+IF(Data!$AK24&lt;&gt;"",Scoring!$Q$42)+IF(Data!$AL24&lt;&gt;"",Scoring!$Q$43)+IF(Data!$AM24&lt;&gt;"",Scoring!$Q$44)+IF(Data!$AN24&lt;&gt;"",Scoring!$Q$45)+IF(Data!$AO24&lt;&gt;"",Scoring!$Q$46)+IF(Data!$AP24&lt;&gt;"",Scoring!$Q$47)+IF(Data!$AQ24&lt;&gt;"",Scoring!$Q$48)+IF(Data!$AR24&lt;&gt;"",Scoring!$Q$49)+IF(Data!$AS24&lt;&gt;"",Scoring!$Q$50)+IF(Data!$AT24&lt;&gt;"",Scoring!$Q$51)+IF(Data!$AU24&lt;&gt;"",Scoring!$Q$52),"")</f>
        <v/>
      </c>
      <c r="BW24" s="183" t="str">
        <f>IF(BV24&lt;&gt;"",LOOKUP(BV24,Likelihoods!$A$7:$A$107,Likelihoods!O$7:O$107),"")</f>
        <v/>
      </c>
      <c r="BX24" s="9"/>
      <c r="BY24" s="9"/>
      <c r="BZ24" s="9"/>
      <c r="CA24" s="9"/>
      <c r="CB24" s="9"/>
      <c r="CC24" s="9"/>
      <c r="CD24" s="9"/>
      <c r="CE24" s="9"/>
      <c r="CF24" s="9"/>
      <c r="CG24" s="9"/>
      <c r="CH24" s="9"/>
      <c r="CI24" s="9"/>
      <c r="CJ24" s="9"/>
      <c r="CK24" s="9"/>
    </row>
    <row r="25" spans="1:89" ht="14.25">
      <c r="A25" s="59"/>
      <c r="B25" s="76"/>
      <c r="C25" s="77"/>
      <c r="D25" s="77"/>
      <c r="E25" s="77"/>
      <c r="F25" s="77"/>
      <c r="G25" s="77"/>
      <c r="H25" s="77"/>
      <c r="I25" s="77"/>
      <c r="J25" s="77"/>
      <c r="K25" s="77"/>
      <c r="L25" s="77"/>
      <c r="M25" s="77"/>
      <c r="N25" s="77"/>
      <c r="O25" s="77"/>
      <c r="P25" s="76"/>
      <c r="Q25" s="78"/>
      <c r="R25" s="77"/>
      <c r="S25" s="77"/>
      <c r="T25" s="77"/>
      <c r="U25" s="77"/>
      <c r="V25" s="76"/>
      <c r="W25" s="77"/>
      <c r="X25" s="78"/>
      <c r="Y25" s="77"/>
      <c r="Z25" s="77"/>
      <c r="AA25" s="77"/>
      <c r="AB25" s="77"/>
      <c r="AC25" s="77"/>
      <c r="AD25" s="77"/>
      <c r="AE25" s="77"/>
      <c r="AF25" s="76"/>
      <c r="AG25" s="77"/>
      <c r="AH25" s="77"/>
      <c r="AI25" s="77"/>
      <c r="AJ25" s="78"/>
      <c r="AK25" s="77"/>
      <c r="AL25" s="77"/>
      <c r="AM25" s="77"/>
      <c r="AN25" s="77"/>
      <c r="AO25" s="76"/>
      <c r="AP25" s="77"/>
      <c r="AQ25" s="78"/>
      <c r="AR25" s="76"/>
      <c r="AS25" s="78"/>
      <c r="AT25" s="77"/>
      <c r="AU25" s="77"/>
      <c r="AV25" s="179" t="str">
        <f>IF(AND(COUNTBLANK($B25:$O25)=13,COUNTBLANK($P25:$Q25)=1,COUNTBLANK($R25:$U25)=3,COUNTBLANK($V25:$X25)=2,COUNTBLANK($Y25:$AE25)=6,COUNTBLANK($AF25:$AJ25)=4,COUNTBLANK($AK25:AN25)=3,COUNTBLANK($AO25:$AQ25)=2,COUNTBLANK($AR25:$AS25)=1,COUNTBLANK($AT25:$AU25)=1),IF(Data!$B25&lt;&gt;"",Scoring!$D$7)+IF(Data!$C25&lt;&gt;"",Scoring!$D$8)+IF(Data!$D25&lt;&gt;"",Scoring!$D$9)+IF(Data!$E25&lt;&gt;"",Scoring!$D$10)+IF(Data!$F25&lt;&gt;"",Scoring!$D$11)+IF(Data!$G25&lt;&gt;"",Scoring!$D$12)+IF(Data!$H25&lt;&gt;"",Scoring!$D$13)+IF(Data!$I25&lt;&gt;"",Scoring!$D$14)+IF(Data!$J25&lt;&gt;"",Scoring!$D$15)+IF(Data!$K25&lt;&gt;"",Scoring!$D$16)+IF(Data!$L25&lt;&gt;"",Scoring!$D$17)+IF(Data!$M25&lt;&gt;"",Scoring!$D$18)+IF(Data!$N25&lt;&gt;"",Scoring!$D$19)+IF(Data!$O25&lt;&gt;"",Scoring!$D$20)+IF(Data!$P25&lt;&gt;"",Scoring!$D$21)+IF(Data!$Q25&lt;&gt;"",Scoring!$D$22)+IF(Data!$R25&lt;&gt;"",Scoring!$D$23)+IF(Data!$S25&lt;&gt;"",Scoring!$D$24)+IF(Data!$T25&lt;&gt;"",Scoring!$D$25)+IF(Data!$U25&lt;&gt;"",Scoring!$D$26)+IF(Data!$V25&lt;&gt;"",Scoring!$D$27)+IF(Data!$W25&lt;&gt;"",Scoring!$D$28)+IF(Data!$X25&lt;&gt;"",Scoring!$D$29)+IF(Data!$Y25&lt;&gt;"",Scoring!$D$30)+IF(Data!$Z25&lt;&gt;"",Scoring!$D$31)+IF(Data!$AA25&lt;&gt;"",Scoring!$D$32)+IF(Data!$AB25&lt;&gt;"",Scoring!$D$33)+IF(Data!$AC25&lt;&gt;"",Scoring!$D$34)+IF(Data!$AD25&lt;&gt;"",Scoring!$D$35)+IF(Data!$AE25&lt;&gt;"",Scoring!$D$36)+IF(Data!$AF25&lt;&gt;"",Scoring!$D$37)+IF(Data!$AG25&lt;&gt;"",Scoring!$D$38)+IF(Data!$AH25&lt;&gt;"",Scoring!$D$39)+IF(Data!$AI25&lt;&gt;"",Scoring!$D$40)+IF(Data!$AJ25&lt;&gt;"",Scoring!$D$41)+IF(Data!$AK25&lt;&gt;"",Scoring!$D$42)+IF(Data!$AL25&lt;&gt;"",Scoring!$D$43)+IF(Data!$AM25&lt;&gt;"",Scoring!$D$44)+IF(Data!$AN25&lt;&gt;"",Scoring!$D$45)+IF(Data!$AO25&lt;&gt;"",Scoring!$D$46)+IF(Data!$AP25&lt;&gt;"",Scoring!$D$47)+IF(Data!$AQ25&lt;&gt;"",Scoring!$D$48)+IF(Data!$AR25&lt;&gt;"",Scoring!$D$49)+IF(Data!$AS25&lt;&gt;"",Scoring!$D$50)+IF(Data!$AT25&lt;&gt;"",Scoring!$D$51)+IF(Data!$AU25&lt;&gt;"",Scoring!$D$52),"")</f>
        <v/>
      </c>
      <c r="AW25" s="180" t="str">
        <f>IF(AV25&lt;&gt;"",LOOKUP(AV25,Likelihoods!$A$7:$A$107,Likelihoods!B$7:B$107),"")</f>
        <v/>
      </c>
      <c r="AX25" s="181" t="str">
        <f>IF(AND(COUNTBLANK($B25:$O25)=13,COUNTBLANK($P25:$Q25)=1,COUNTBLANK($R25:$U25)=3,COUNTBLANK($V25:$X25)=2,COUNTBLANK($Y25:$AE25)=6,COUNTBLANK($AF25:$AJ25)=4,COUNTBLANK($AK25:AN25)=3,COUNTBLANK($AO25:$AQ25)=2,COUNTBLANK($AR25:$AS25)=1,COUNTBLANK($AT25:$AU25)=1),IF(Data!$B25&lt;&gt;"",Scoring!$E$7)+IF(Data!$C25&lt;&gt;"",Scoring!$E$8)+IF(Data!$D25&lt;&gt;"",Scoring!$E$9)+IF(Data!$E25&lt;&gt;"",Scoring!$E$10)+IF(Data!$F25&lt;&gt;"",Scoring!$E$11)+IF(Data!$G25&lt;&gt;"",Scoring!$E$12)+IF(Data!$H25&lt;&gt;"",Scoring!$E$13)+IF(Data!$I25&lt;&gt;"",Scoring!$E$14)+IF(Data!$J25&lt;&gt;"",Scoring!$E$15)+IF(Data!$K25&lt;&gt;"",Scoring!$E$16)+IF(Data!$L25&lt;&gt;"",Scoring!$E$17)+IF(Data!$M25&lt;&gt;"",Scoring!$E$18)+IF(Data!$N25&lt;&gt;"",Scoring!$E$19)+IF(Data!$O25&lt;&gt;"",Scoring!$E$20)+IF(Data!$P25&lt;&gt;"",Scoring!$E$21)+IF(Data!$Q25&lt;&gt;"",Scoring!$E$22)+IF(Data!$R25&lt;&gt;"",Scoring!$E$23)+IF(Data!$S25&lt;&gt;"",Scoring!$E$24)+IF(Data!$T25&lt;&gt;"",Scoring!$E$25)+IF(Data!$U25&lt;&gt;"",Scoring!$E$26)+IF(Data!$V25&lt;&gt;"",Scoring!$E$27)+IF(Data!$W25&lt;&gt;"",Scoring!$E$28)+IF(Data!$X25&lt;&gt;"",Scoring!$E$29)+IF(Data!$Y25&lt;&gt;"",Scoring!$E$30)+IF(Data!$Z25&lt;&gt;"",Scoring!$E$31)+IF(Data!$AA25&lt;&gt;"",Scoring!$E$32)+IF(Data!$AB25&lt;&gt;"",Scoring!$E$33)+IF(Data!$AC25&lt;&gt;"",Scoring!$E$34)+IF(Data!$AD25&lt;&gt;"",Scoring!$E$35)+IF(Data!$AE25&lt;&gt;"",Scoring!$E$36)+IF(Data!$AF25&lt;&gt;"",Scoring!$E$37)+IF(Data!$AG25&lt;&gt;"",Scoring!$E$38)+IF(Data!$AH25&lt;&gt;"",Scoring!$E$39)+IF(Data!$AI25&lt;&gt;"",Scoring!$E$40)+IF(Data!$AJ25&lt;&gt;"",Scoring!$E$41)+IF(Data!$AK25&lt;&gt;"",Scoring!$E$42)+IF(Data!$AL25&lt;&gt;"",Scoring!$E$43)+IF(Data!$AM25&lt;&gt;"",Scoring!$E$44)+IF(Data!$AN25&lt;&gt;"",Scoring!$E$45)+IF(Data!$AO25&lt;&gt;"",Scoring!$E$46)+IF(Data!$AP25&lt;&gt;"",Scoring!$E$47)+IF(Data!$AQ25&lt;&gt;"",Scoring!$E$48)+IF(Data!$AR25&lt;&gt;"",Scoring!$E$49)+IF(Data!$AS25&lt;&gt;"",Scoring!$E$50)+IF(Data!$AT25&lt;&gt;"",Scoring!$E$51)+IF(Data!$AU25&lt;&gt;"",Scoring!$E$52),"")</f>
        <v/>
      </c>
      <c r="AY25" s="180" t="str">
        <f>IF(AX25&lt;&gt;"",LOOKUP(AX25,Likelihoods!$A$7:$A$107,Likelihoods!C$7:C$107),"")</f>
        <v/>
      </c>
      <c r="AZ25" s="182" t="str">
        <f>IF(AND(COUNTBLANK($B25:$O25)=13,COUNTBLANK($P25:$Q25)=1,COUNTBLANK($R25:$U25)=3,COUNTBLANK($V25:$X25)=2,COUNTBLANK($Y25:$AE25)=6,COUNTBLANK($AF25:$AJ25)=4,COUNTBLANK($AK25:AN25)=3,COUNTBLANK($AO25:$AQ25)=2,COUNTBLANK($AR25:$AS25)=1,COUNTBLANK($AT25:$AU25)=1),IF(Data!$B25&lt;&gt;"",Scoring!$F$7)+IF(Data!$C25&lt;&gt;"",Scoring!$F$8)+IF(Data!$D25&lt;&gt;"",Scoring!$F$9)+IF(Data!$E25&lt;&gt;"",Scoring!$F$10)+IF(Data!$F25&lt;&gt;"",Scoring!$F$11)+IF(Data!$G25&lt;&gt;"",Scoring!$F$12)+IF(Data!$H25&lt;&gt;"",Scoring!$F$13)+IF(Data!$I25&lt;&gt;"",Scoring!$F$14)+IF(Data!$J25&lt;&gt;"",Scoring!$F$15)+IF(Data!$K25&lt;&gt;"",Scoring!$F$16)+IF(Data!$L25&lt;&gt;"",Scoring!$F$17)+IF(Data!$M25&lt;&gt;"",Scoring!$F$18)+IF(Data!$N25&lt;&gt;"",Scoring!$F$19)+IF(Data!$O25&lt;&gt;"",Scoring!$F$20)+IF(Data!$P25&lt;&gt;"",Scoring!$F$21)+IF(Data!$Q25&lt;&gt;"",Scoring!$F$22)+IF(Data!$R25&lt;&gt;"",Scoring!$F$23)+IF(Data!$S25&lt;&gt;"",Scoring!$F$24)+IF(Data!$T25&lt;&gt;"",Scoring!$F$25)+IF(Data!$U25&lt;&gt;"",Scoring!$F$26)+IF(Data!$V25&lt;&gt;"",Scoring!$F$27)+IF(Data!$W25&lt;&gt;"",Scoring!$F$28)+IF(Data!$X25&lt;&gt;"",Scoring!$F$29)+IF(Data!$Y25&lt;&gt;"",Scoring!$F$30)+IF(Data!$Z25&lt;&gt;"",Scoring!$F$31)+IF(Data!$AA25&lt;&gt;"",Scoring!$F$32)+IF(Data!$AB25&lt;&gt;"",Scoring!$F$33)+IF(Data!$AC25&lt;&gt;"",Scoring!$F$34)+IF(Data!$AD25&lt;&gt;"",Scoring!$F$35)+IF(Data!$AE25&lt;&gt;"",Scoring!$F$36)+IF(Data!$AF25&lt;&gt;"",Scoring!$F$37)+IF(Data!$AG25&lt;&gt;"",Scoring!$F$38)+IF(Data!$AH25&lt;&gt;"",Scoring!$F$39)+IF(Data!$AI25&lt;&gt;"",Scoring!$F$40)+IF(Data!$AJ25&lt;&gt;"",Scoring!$F$41)+IF(Data!$AK25&lt;&gt;"",Scoring!$F$42)+IF(Data!$AL25&lt;&gt;"",Scoring!$F$43)+IF(Data!$AM25&lt;&gt;"",Scoring!$F$44)+IF(Data!$AN25&lt;&gt;"",Scoring!$F$45)+IF(Data!$AO25&lt;&gt;"",Scoring!$F$46)+IF(Data!$AP25&lt;&gt;"",Scoring!$F$47)+IF(Data!$AQ25&lt;&gt;"",Scoring!$F$48)+IF(Data!$AR25&lt;&gt;"",Scoring!$F$49)+IF(Data!$AS25&lt;&gt;"",Scoring!$F$50)+IF(Data!$AT25&lt;&gt;"",Scoring!$F$51)+IF(Data!$AU25&lt;&gt;"",Scoring!$F$52),"")</f>
        <v/>
      </c>
      <c r="BA25" s="183" t="str">
        <f>IF(AZ25&lt;&gt;"",LOOKUP(AZ25,Likelihoods!$A$7:$A$107,Likelihoods!D$7:D$107),"")</f>
        <v/>
      </c>
      <c r="BB25" s="181" t="str">
        <f>IF(AND(COUNTBLANK($B25:$O25)=13,COUNTBLANK($P25:$Q25)=1,COUNTBLANK($R25:$U25)=3,COUNTBLANK($V25:$X25)=2,COUNTBLANK($Y25:$AE25)=6,COUNTBLANK($AF25:$AJ25)=4,COUNTBLANK($AK25:AN25)=3,COUNTBLANK($AO25:$AQ25)=2,COUNTBLANK($AR25:$AS25)=1,COUNTBLANK($AT25:$AU25)=1),IF(Data!$B25&lt;&gt;"",Scoring!$G$7)+IF(Data!$C25&lt;&gt;"",Scoring!$G$8)+IF(Data!$D25&lt;&gt;"",Scoring!$G$9)+IF(Data!$E25&lt;&gt;"",Scoring!$G$10)+IF(Data!$F25&lt;&gt;"",Scoring!$G$11)+IF(Data!$G25&lt;&gt;"",Scoring!$G$12)+IF(Data!$H25&lt;&gt;"",Scoring!$G$13)+IF(Data!$I25&lt;&gt;"",Scoring!$G$14)+IF(Data!$J25&lt;&gt;"",Scoring!$G$15)+IF(Data!$K25&lt;&gt;"",Scoring!$G$16)+IF(Data!$L25&lt;&gt;"",Scoring!$G$17)+IF(Data!$M25&lt;&gt;"",Scoring!$G$18)+IF(Data!$N25&lt;&gt;"",Scoring!$G$19)+IF(Data!$O25&lt;&gt;"",Scoring!$G$20)+IF(Data!$P25&lt;&gt;"",Scoring!$G$21)+IF(Data!$Q25&lt;&gt;"",Scoring!$G$22)+IF(Data!$R25&lt;&gt;"",Scoring!$G$23)+IF(Data!$S25&lt;&gt;"",Scoring!$G$24)+IF(Data!$T25&lt;&gt;"",Scoring!$G$25)+IF(Data!$U25&lt;&gt;"",Scoring!$G$26)+IF(Data!$V25&lt;&gt;"",Scoring!$G$27)+IF(Data!$W25&lt;&gt;"",Scoring!$G$28)+IF(Data!$X25&lt;&gt;"",Scoring!$G$29)+IF(Data!$Y25&lt;&gt;"",Scoring!$G$30)+IF(Data!$Z25&lt;&gt;"",Scoring!$G$31)+IF(Data!$AA25&lt;&gt;"",Scoring!$G$32)+IF(Data!$AB25&lt;&gt;"",Scoring!$G$33)+IF(Data!$AC25&lt;&gt;"",Scoring!$G$34)+IF(Data!$AD25&lt;&gt;"",Scoring!$G$35)+IF(Data!$AE25&lt;&gt;"",Scoring!$G$36)+IF(Data!$AF25&lt;&gt;"",Scoring!$G$37)+IF(Data!$AG25&lt;&gt;"",Scoring!$G$38)+IF(Data!$AH25&lt;&gt;"",Scoring!$G$39)+IF(Data!$AI25&lt;&gt;"",Scoring!$G$40)+IF(Data!$AJ25&lt;&gt;"",Scoring!$G$41)+IF(Data!$AK25&lt;&gt;"",Scoring!$G$42)+IF(Data!$AL25&lt;&gt;"",Scoring!$G$43)+IF(Data!$AM25&lt;&gt;"",Scoring!$G$44)+IF(Data!$AN25&lt;&gt;"",Scoring!$G$45)+IF(Data!$AO25&lt;&gt;"",Scoring!$G$46)+IF(Data!$AP25&lt;&gt;"",Scoring!$G$47)+IF(Data!$AQ25&lt;&gt;"",Scoring!$G$48)+IF(Data!$AR25&lt;&gt;"",Scoring!$G$49)+IF(Data!$AS25&lt;&gt;"",Scoring!$G$50)+IF(Data!$AT25&lt;&gt;"",Scoring!$G$51)+IF(Data!$AU25&lt;&gt;"",Scoring!$G$52),"")</f>
        <v/>
      </c>
      <c r="BC25" s="184" t="str">
        <f>IF(BB25&lt;&gt;"",LOOKUP(BB25,Likelihoods!$A$7:$A$107,Likelihoods!E$7:E$107),"")</f>
        <v/>
      </c>
      <c r="BD25" s="185" t="str">
        <f>IF(AND(COUNTBLANK($B25:$O25)=13,COUNTBLANK($P25:$Q25)=1,COUNTBLANK($R25:$U25)=3,COUNTBLANK($V25:$X25)=2,COUNTBLANK($Y25:$AE25)=6,COUNTBLANK($AF25:$AJ25)=4,COUNTBLANK($AK25:AN25)=3,COUNTBLANK($AO25:$AQ25)=2,COUNTBLANK($AR25:$AS25)=1,COUNTBLANK($AT25:$AU25)=1),IF(Data!$B25&lt;&gt;"",Scoring!$H$7)+IF(Data!$C25&lt;&gt;"",Scoring!$H$8)+IF(Data!$D25&lt;&gt;"",Scoring!$H$9)+IF(Data!$E25&lt;&gt;"",Scoring!$H$10)+IF(Data!$F25&lt;&gt;"",Scoring!$H$11)+IF(Data!$G25&lt;&gt;"",Scoring!$H$12)+IF(Data!$H25&lt;&gt;"",Scoring!$H$13)+IF(Data!$I25&lt;&gt;"",Scoring!$H$14)+IF(Data!$J25&lt;&gt;"",Scoring!$H$15)+IF(Data!$K25&lt;&gt;"",Scoring!$H$16)+IF(Data!$L25&lt;&gt;"",Scoring!$H$17)+IF(Data!$M25&lt;&gt;"",Scoring!$H$18)+IF(Data!$N25&lt;&gt;"",Scoring!$H$19)+IF(Data!$O25&lt;&gt;"",Scoring!$H$20)+IF(Data!$P25&lt;&gt;"",Scoring!$H$21)+IF(Data!$Q25&lt;&gt;"",Scoring!$H$22)+IF(Data!$R25&lt;&gt;"",Scoring!$H$23)+IF(Data!$S25&lt;&gt;"",Scoring!$H$24)+IF(Data!$T25&lt;&gt;"",Scoring!$H$25)+IF(Data!$U25&lt;&gt;"",Scoring!$H$26)+IF(Data!$V25&lt;&gt;"",Scoring!$H$27)+IF(Data!$W25&lt;&gt;"",Scoring!$H$28)+IF(Data!$X25&lt;&gt;"",Scoring!$H$29)+IF(Data!$Y25&lt;&gt;"",Scoring!$H$30)+IF(Data!$Z25&lt;&gt;"",Scoring!$H$31)+IF(Data!$AA25&lt;&gt;"",Scoring!$H$32)+IF(Data!$AB25&lt;&gt;"",Scoring!$H$33)+IF(Data!$AC25&lt;&gt;"",Scoring!$H$34)+IF(Data!$AD25&lt;&gt;"",Scoring!$H$35)+IF(Data!$AE25&lt;&gt;"",Scoring!$H$36)+IF(Data!$AF25&lt;&gt;"",Scoring!$H$37)+IF(Data!$AG25&lt;&gt;"",Scoring!$H$38)+IF(Data!$AH25&lt;&gt;"",Scoring!$H$39)+IF(Data!$AI25&lt;&gt;"",Scoring!$H$40)+IF(Data!$AJ25&lt;&gt;"",Scoring!$H$41)+IF(Data!$AK25&lt;&gt;"",Scoring!$H$42)+IF(Data!$AL25&lt;&gt;"",Scoring!$H$43)+IF(Data!$AM25&lt;&gt;"",Scoring!$H$44)+IF(Data!$AN25&lt;&gt;"",Scoring!$H$45)+IF(Data!$AO25&lt;&gt;"",Scoring!$H$46)+IF(Data!$AP25&lt;&gt;"",Scoring!$H$47)+IF(Data!$AQ25&lt;&gt;"",Scoring!$H$48)+IF(Data!$AR25&lt;&gt;"",Scoring!$H$49)+IF(Data!$AS25&lt;&gt;"",Scoring!$H$50)+IF(Data!$AT25&lt;&gt;"",Scoring!$H$51)+IF(Data!$AU25&lt;&gt;"",Scoring!$H$52),"")</f>
        <v/>
      </c>
      <c r="BE25" s="186" t="str">
        <f>IF(BD25&lt;&gt;"",LOOKUP(BD25,Likelihoods!$A$7:$A$107,Likelihoods!F$7:F$107),"")</f>
        <v/>
      </c>
      <c r="BF25" s="181" t="str">
        <f>IF(AND(COUNTBLANK($B25:$O25)=13,COUNTBLANK($P25:$Q25)=1,COUNTBLANK($R25:$U25)=3,COUNTBLANK($V25:$X25)=2,COUNTBLANK($Y25:$AE25)=6,COUNTBLANK($AF25:$AJ25)=4,COUNTBLANK($AK25:AN25)=3,COUNTBLANK($AO25:$AQ25)=2,COUNTBLANK($AR25:$AS25)=1,COUNTBLANK($AT25:$AU25)=1),IF(Data!$B25&lt;&gt;"",Scoring!$I$7)+IF(Data!$C25&lt;&gt;"",Scoring!$I$8)+IF(Data!$D25&lt;&gt;"",Scoring!$I$9)+IF(Data!$E25&lt;&gt;"",Scoring!$I$10)+IF(Data!$F25&lt;&gt;"",Scoring!$I$11)+IF(Data!$G25&lt;&gt;"",Scoring!$I$12)+IF(Data!$H25&lt;&gt;"",Scoring!$I$13)+IF(Data!$I25&lt;&gt;"",Scoring!$I$14)+IF(Data!$J25&lt;&gt;"",Scoring!$I$15)+IF(Data!$K25&lt;&gt;"",Scoring!$I$16)+IF(Data!$L25&lt;&gt;"",Scoring!$I$17)+IF(Data!$M25&lt;&gt;"",Scoring!$I$18)+IF(Data!$N25&lt;&gt;"",Scoring!$I$19)+IF(Data!$O25&lt;&gt;"",Scoring!$I$20)+IF(Data!$P25&lt;&gt;"",Scoring!$I$21)+IF(Data!$Q25&lt;&gt;"",Scoring!$I$22)+IF(Data!$R25&lt;&gt;"",Scoring!$I$23)+IF(Data!$S25&lt;&gt;"",Scoring!$I$24)+IF(Data!$T25&lt;&gt;"",Scoring!$I$25)+IF(Data!$U25&lt;&gt;"",Scoring!$I$26)+IF(Data!$V25&lt;&gt;"",Scoring!$I$27)+IF(Data!$W25&lt;&gt;"",Scoring!$I$28)+IF(Data!$X25&lt;&gt;"",Scoring!$I$29)+IF(Data!$Y25&lt;&gt;"",Scoring!$I$30)+IF(Data!$Z25&lt;&gt;"",Scoring!$I$31)+IF(Data!$AA25&lt;&gt;"",Scoring!$I$32)+IF(Data!$AB25&lt;&gt;"",Scoring!$I$33)+IF(Data!$AC25&lt;&gt;"",Scoring!$I$34)+IF(Data!$AD25&lt;&gt;"",Scoring!$I$35)+IF(Data!$AE25&lt;&gt;"",Scoring!$I$36)+IF(Data!$AF25&lt;&gt;"",Scoring!$I$37)+IF(Data!$AG25&lt;&gt;"",Scoring!$I$38)+IF(Data!$AH25&lt;&gt;"",Scoring!$I$39)+IF(Data!$AI25&lt;&gt;"",Scoring!$I$40)+IF(Data!$AJ25&lt;&gt;"",Scoring!$I$41)+IF(Data!$AK25&lt;&gt;"",Scoring!$I$42)+IF(Data!$AL25&lt;&gt;"",Scoring!$I$43)+IF(Data!$AM25&lt;&gt;"",Scoring!$I$44)+IF(Data!$AN25&lt;&gt;"",Scoring!$I$45)+IF(Data!$AO25&lt;&gt;"",Scoring!$I$46)+IF(Data!$AP25&lt;&gt;"",Scoring!$I$47)+IF(Data!$AQ25&lt;&gt;"",Scoring!$I$48)+IF(Data!$AR25&lt;&gt;"",Scoring!$I$49)+IF(Data!$AS25&lt;&gt;"",Scoring!$I$50)+IF(Data!$AT25&lt;&gt;"",Scoring!$I$51)+IF(Data!$AU25&lt;&gt;"",Scoring!$I$52),"")</f>
        <v/>
      </c>
      <c r="BG25" s="180" t="str">
        <f>IF(BF25&lt;&gt;"",LOOKUP(BF25,Likelihoods!$A$7:$A$107,Likelihoods!G$7:G$107),"")</f>
        <v/>
      </c>
      <c r="BH25" s="187" t="str">
        <f>IF(AND(COUNTBLANK($B25:$O25)=13,COUNTBLANK($P25:$Q25)=1,COUNTBLANK($R25:$U25)=3,COUNTBLANK($V25:$X25)=2,COUNTBLANK($Y25:$AE25)=6,COUNTBLANK($AF25:$AJ25)=4,COUNTBLANK($AK25:AN25)=3,COUNTBLANK($AO25:$AQ25)=2,COUNTBLANK($AR25:$AS25)=1,COUNTBLANK($AT25:$AU25)=1),IF(Data!$B25&lt;&gt;"",Scoring!$J$7)+IF(Data!$C25&lt;&gt;"",Scoring!$J$8)+IF(Data!$D25&lt;&gt;"",Scoring!$J$9)+IF(Data!$E25&lt;&gt;"",Scoring!$J$10)+IF(Data!$F25&lt;&gt;"",Scoring!$J$11)+IF(Data!$G25&lt;&gt;"",Scoring!$J$12)+IF(Data!$H25&lt;&gt;"",Scoring!$J$13)+IF(Data!$I25&lt;&gt;"",Scoring!$J$14)+IF(Data!$J25&lt;&gt;"",Scoring!$J$15)+IF(Data!$K25&lt;&gt;"",Scoring!$J$16)+IF(Data!$L25&lt;&gt;"",Scoring!$J$17)+IF(Data!$M25&lt;&gt;"",Scoring!$J$18)+IF(Data!$N25&lt;&gt;"",Scoring!$J$19)+IF(Data!$O25&lt;&gt;"",Scoring!$J$20)+IF(Data!$P25&lt;&gt;"",Scoring!$J$21)+IF(Data!$Q25&lt;&gt;"",Scoring!$J$22)+IF(Data!$R25&lt;&gt;"",Scoring!$J$23)+IF(Data!$S25&lt;&gt;"",Scoring!$J$24)+IF(Data!$T25&lt;&gt;"",Scoring!$J$25)+IF(Data!$U25&lt;&gt;"",Scoring!$J$26)+IF(Data!$V25&lt;&gt;"",Scoring!$J$27)+IF(Data!$W25&lt;&gt;"",Scoring!$J$28)+IF(Data!$X25&lt;&gt;"",Scoring!$J$29)+IF(Data!$Y25&lt;&gt;"",Scoring!$J$30)+IF(Data!$Z25&lt;&gt;"",Scoring!$J$31)+IF(Data!$AA25&lt;&gt;"",Scoring!$J$32)+IF(Data!$AB25&lt;&gt;"",Scoring!$J$33)+IF(Data!$AC25&lt;&gt;"",Scoring!$J$34)+IF(Data!$AD25&lt;&gt;"",Scoring!$J$35)+IF(Data!$AE25&lt;&gt;"",Scoring!$J$36)+IF(Data!$AF25&lt;&gt;"",Scoring!$J$37)+IF(Data!$AG25&lt;&gt;"",Scoring!$J$38)+IF(Data!$AH25&lt;&gt;"",Scoring!$J$39)+IF(Data!$AI25&lt;&gt;"",Scoring!$J$40)+IF(Data!$AJ25&lt;&gt;"",Scoring!$J$41)+IF(Data!$AK25&lt;&gt;"",Scoring!$J$42)+IF(Data!$AL25&lt;&gt;"",Scoring!$J$43)+IF(Data!$AM25&lt;&gt;"",Scoring!$J$44)+IF(Data!$AN25&lt;&gt;"",Scoring!$J$45)+IF(Data!$AO25&lt;&gt;"",Scoring!$J$46)+IF(Data!$AP25&lt;&gt;"",Scoring!$J$47)+IF(Data!$AQ25&lt;&gt;"",Scoring!$J$48)+IF(Data!$AR25&lt;&gt;"",Scoring!$J$49)+IF(Data!$AS25&lt;&gt;"",Scoring!$J$50)+IF(Data!$AT25&lt;&gt;"",Scoring!$J$51)+IF(Data!$AU25&lt;&gt;"",Scoring!$J$52),"")</f>
        <v/>
      </c>
      <c r="BI25" s="183" t="str">
        <f>IF(BH25&lt;&gt;"",LOOKUP(BH25,Likelihoods!$A$7:$A$107,Likelihoods!H$7:H$107),"")</f>
        <v/>
      </c>
      <c r="BJ25" s="188" t="str">
        <f>IF(AND(COUNTBLANK($B25:$O25)=13,COUNTBLANK($P25:$Q25)=1,COUNTBLANK($R25:$U25)=3,COUNTBLANK($V25:$X25)=2,COUNTBLANK($Y25:$AE25)=6,COUNTBLANK($AF25:$AJ25)=4,COUNTBLANK($AK25:AN25)=3,COUNTBLANK($AO25:$AQ25)=2,COUNTBLANK($AR25:$AS25)=1,COUNTBLANK($AT25:$AU25)=1),IF(Data!$B25&lt;&gt;"",Scoring!$K$7)+IF(Data!$C25&lt;&gt;"",Scoring!$K$8)+IF(Data!$D25&lt;&gt;"",Scoring!$K$9)+IF(Data!$E25&lt;&gt;"",Scoring!$K$10)+IF(Data!$F25&lt;&gt;"",Scoring!$K$11)+IF(Data!$G25&lt;&gt;"",Scoring!$K$12)+IF(Data!$H25&lt;&gt;"",Scoring!$K$13)+IF(Data!$I25&lt;&gt;"",Scoring!$K$14)+IF(Data!$J25&lt;&gt;"",Scoring!$K$15)+IF(Data!$K25&lt;&gt;"",Scoring!$K$16)+IF(Data!$L25&lt;&gt;"",Scoring!$K$17)+IF(Data!$M25&lt;&gt;"",Scoring!$K$18)+IF(Data!$N25&lt;&gt;"",Scoring!$K$19)+IF(Data!$O25&lt;&gt;"",Scoring!$K$20)+IF(Data!$P25&lt;&gt;"",Scoring!$K$21)+IF(Data!$Q25&lt;&gt;"",Scoring!$K$22)+IF(Data!$R25&lt;&gt;"",Scoring!$K$23)+IF(Data!$S25&lt;&gt;"",Scoring!$K$24)+IF(Data!$T25&lt;&gt;"",Scoring!$K$25)+IF(Data!$U25&lt;&gt;"",Scoring!$K$26)+IF(Data!$V25&lt;&gt;"",Scoring!$K$27)+IF(Data!$W25&lt;&gt;"",Scoring!$K$28)+IF(Data!$X25&lt;&gt;"",Scoring!$K$29)+IF(Data!$Y25&lt;&gt;"",Scoring!$K$30)+IF(Data!$Z25&lt;&gt;"",Scoring!$K$31)+IF(Data!$AA25&lt;&gt;"",Scoring!$K$32)+IF(Data!$AB25&lt;&gt;"",Scoring!$K$33)+IF(Data!$AC25&lt;&gt;"",Scoring!$K$34)+IF(Data!$AD25&lt;&gt;"",Scoring!$K$35)+IF(Data!$AE25&lt;&gt;"",Scoring!$K$36)+IF(Data!$AF25&lt;&gt;"",Scoring!$K$37)+IF(Data!$AG25&lt;&gt;"",Scoring!$K$38)+IF(Data!$AH25&lt;&gt;"",Scoring!$K$39)+IF(Data!$AI25&lt;&gt;"",Scoring!$K$40)+IF(Data!$AJ25&lt;&gt;"",Scoring!$K$41)+IF(Data!$AK25&lt;&gt;"",Scoring!$K$42)+IF(Data!$AL25&lt;&gt;"",Scoring!$K$43)+IF(Data!$AM25&lt;&gt;"",Scoring!$K$44)+IF(Data!$AN25&lt;&gt;"",Scoring!$K$45)+IF(Data!$AO25&lt;&gt;"",Scoring!$K$46)+IF(Data!$AP25&lt;&gt;"",Scoring!$K$47)+IF(Data!$AQ25&lt;&gt;"",Scoring!$K$48)+IF(Data!$AR25&lt;&gt;"",Scoring!$K$49)+IF(Data!$AS25&lt;&gt;"",Scoring!$K$50)+IF(Data!$AT25&lt;&gt;"",Scoring!$K$51)+IF(Data!$AU25&lt;&gt;"",Scoring!$K$52),"")</f>
        <v/>
      </c>
      <c r="BK25" s="184" t="str">
        <f>IF(BJ25&lt;&gt;"",LOOKUP(BJ25,Likelihoods!$A$7:$A$107,Likelihoods!I$7:I$107),"")</f>
        <v/>
      </c>
      <c r="BL25" s="187" t="str">
        <f>IF(AND(COUNTBLANK($B25:$O25)=13,COUNTBLANK($P25:$Q25)=1,COUNTBLANK($R25:$U25)=3,COUNTBLANK($V25:$X25)=2,COUNTBLANK($Y25:$AE25)=6,COUNTBLANK($AF25:$AJ25)=4,COUNTBLANK($AK25:AN25)=3,COUNTBLANK($AO25:$AQ25)=2,COUNTBLANK($AR25:$AS25)=1,COUNTBLANK($AT25:$AU25)=1),IF(Data!$B25&lt;&gt;"",Scoring!$L$7)+IF(Data!$C25&lt;&gt;"",Scoring!$L$8)+IF(Data!$D25&lt;&gt;"",Scoring!$L$9)+IF(Data!$E25&lt;&gt;"",Scoring!$L$10)+IF(Data!$F25&lt;&gt;"",Scoring!$L$11)+IF(Data!$G25&lt;&gt;"",Scoring!$L$12)+IF(Data!$H25&lt;&gt;"",Scoring!$L$13)+IF(Data!$I25&lt;&gt;"",Scoring!$L$14)+IF(Data!$J25&lt;&gt;"",Scoring!$L$15)+IF(Data!$K25&lt;&gt;"",Scoring!$L$16)+IF(Data!$L25&lt;&gt;"",Scoring!$L$17)+IF(Data!$M25&lt;&gt;"",Scoring!$L$18)+IF(Data!$N25&lt;&gt;"",Scoring!$L$19)+IF(Data!$O25&lt;&gt;"",Scoring!$L$20)+IF(Data!$P25&lt;&gt;"",Scoring!$L$21)+IF(Data!$Q25&lt;&gt;"",Scoring!$L$22)+IF(Data!$R25&lt;&gt;"",Scoring!$L$23)+IF(Data!$S25&lt;&gt;"",Scoring!$L$24)+IF(Data!$T25&lt;&gt;"",Scoring!$L$25)+IF(Data!$U25&lt;&gt;"",Scoring!$L$26)+IF(Data!$V25&lt;&gt;"",Scoring!$L$27)+IF(Data!$W25&lt;&gt;"",Scoring!$L$28)+IF(Data!$X25&lt;&gt;"",Scoring!$L$29)+IF(Data!$Y25&lt;&gt;"",Scoring!$L$30)+IF(Data!$Z25&lt;&gt;"",Scoring!$L$31)+IF(Data!$AA25&lt;&gt;"",Scoring!$L$32)+IF(Data!$AB25&lt;&gt;"",Scoring!$L$33)+IF(Data!$AC25&lt;&gt;"",Scoring!$L$34)+IF(Data!$AD25&lt;&gt;"",Scoring!$L$35)+IF(Data!$AE25&lt;&gt;"",Scoring!$L$36)+IF(Data!$AF25&lt;&gt;"",Scoring!$L$37)+IF(Data!$AG25&lt;&gt;"",Scoring!$L$38)+IF(Data!$AH25&lt;&gt;"",Scoring!$L$39)+IF(Data!$AI25&lt;&gt;"",Scoring!$L$40)+IF(Data!$AJ25&lt;&gt;"",Scoring!$L$41)+IF(Data!$AK25&lt;&gt;"",Scoring!$L$42)+IF(Data!$AL25&lt;&gt;"",Scoring!$L$43)+IF(Data!$AM25&lt;&gt;"",Scoring!$L$44)+IF(Data!$AN25&lt;&gt;"",Scoring!$L$45)+IF(Data!$AO25&lt;&gt;"",Scoring!$L$46)+IF(Data!$AP25&lt;&gt;"",Scoring!$L$47)+IF(Data!$AQ25&lt;&gt;"",Scoring!$L$48)+IF(Data!$AR25&lt;&gt;"",Scoring!$L$49)+IF(Data!$AS25&lt;&gt;"",Scoring!$L$50)+IF(Data!$AT25&lt;&gt;"",Scoring!$L$51)+IF(Data!$AU25&lt;&gt;"",Scoring!$L$52),"")</f>
        <v/>
      </c>
      <c r="BM25" s="180" t="str">
        <f>IF(BL25&lt;&gt;"",LOOKUP(BL25,Likelihoods!$A$7:$A$107,Likelihoods!J$7:J$107),"")</f>
        <v/>
      </c>
      <c r="BN25" s="181" t="str">
        <f>IF(AND(COUNTBLANK($B25:$O25)=13,COUNTBLANK($P25:$Q25)=1,COUNTBLANK($R25:$U25)=3,COUNTBLANK($V25:$X25)=2,COUNTBLANK($Y25:$AE25)=6,COUNTBLANK($AF25:$AJ25)=4,COUNTBLANK($AK25:AN25)=3,COUNTBLANK($AO25:$AQ25)=2,COUNTBLANK($AR25:$AS25)=1,COUNTBLANK($AT25:$AU25)=1),IF(Data!$B25&lt;&gt;"",Scoring!$M$7)+IF(Data!$C25&lt;&gt;"",Scoring!$M$8)+IF(Data!$D25&lt;&gt;"",Scoring!$M$9)+IF(Data!$E25&lt;&gt;"",Scoring!$M$10)+IF(Data!$F25&lt;&gt;"",Scoring!$M$11)+IF(Data!$G25&lt;&gt;"",Scoring!$M$12)+IF(Data!$H25&lt;&gt;"",Scoring!$M$13)+IF(Data!$I25&lt;&gt;"",Scoring!$M$14)+IF(Data!$J25&lt;&gt;"",Scoring!$M$15)+IF(Data!$K25&lt;&gt;"",Scoring!$M$16)+IF(Data!$L25&lt;&gt;"",Scoring!$M$17)+IF(Data!$M25&lt;&gt;"",Scoring!$M$18)+IF(Data!$N25&lt;&gt;"",Scoring!$M$19)+IF(Data!$O25&lt;&gt;"",Scoring!$M$20)+IF(Data!$P25&lt;&gt;"",Scoring!$M$21)+IF(Data!$Q25&lt;&gt;"",Scoring!$M$22)+IF(Data!$R25&lt;&gt;"",Scoring!$M$23)+IF(Data!$S25&lt;&gt;"",Scoring!$M$24)+IF(Data!$T25&lt;&gt;"",Scoring!$M$25)+IF(Data!$U25&lt;&gt;"",Scoring!$M$26)+IF(Data!$V25&lt;&gt;"",Scoring!$M$27)+IF(Data!$W25&lt;&gt;"",Scoring!$M$28)+IF(Data!$X25&lt;&gt;"",Scoring!$M$29)+IF(Data!$Y25&lt;&gt;"",Scoring!$M$30)+IF(Data!$Z25&lt;&gt;"",Scoring!$M$31)+IF(Data!$AA25&lt;&gt;"",Scoring!$M$32)+IF(Data!$AB25&lt;&gt;"",Scoring!$M$33)+IF(Data!$AC25&lt;&gt;"",Scoring!$M$34)+IF(Data!$AD25&lt;&gt;"",Scoring!$M$35)+IF(Data!$AE25&lt;&gt;"",Scoring!$M$36)+IF(Data!$AF25&lt;&gt;"",Scoring!$M$37)+IF(Data!$AG25&lt;&gt;"",Scoring!$M$38)+IF(Data!$AH25&lt;&gt;"",Scoring!$M$39)+IF(Data!$AI25&lt;&gt;"",Scoring!$M$40)+IF(Data!$AJ25&lt;&gt;"",Scoring!$M$41)+IF(Data!$AK25&lt;&gt;"",Scoring!$M$42)+IF(Data!$AL25&lt;&gt;"",Scoring!$M$43)+IF(Data!$AM25&lt;&gt;"",Scoring!$M$44)+IF(Data!$AN25&lt;&gt;"",Scoring!$M$45)+IF(Data!$AO25&lt;&gt;"",Scoring!$M$46)+IF(Data!$AP25&lt;&gt;"",Scoring!$M$47)+IF(Data!$AQ25&lt;&gt;"",Scoring!$M$48)+IF(Data!$AR25&lt;&gt;"",Scoring!$M$49)+IF(Data!$AS25&lt;&gt;"",Scoring!$M$50)+IF(Data!$AT25&lt;&gt;"",Scoring!$M$51)+IF(Data!$AU25&lt;&gt;"",Scoring!$M$52),"")</f>
        <v/>
      </c>
      <c r="BO25" s="184" t="str">
        <f>IF(BN25&lt;&gt;"",LOOKUP(BN25,Likelihoods!$A$7:$A$107,Likelihoods!K$7:K$107),"")</f>
        <v/>
      </c>
      <c r="BP25" s="179" t="str">
        <f>IF(AND(COUNTBLANK($B25:$O25)=13,COUNTBLANK($P25:$Q25)=1,COUNTBLANK($R25:$U25)=3,COUNTBLANK($V25:$X25)=2,COUNTBLANK($Y25:$AE25)=6,COUNTBLANK($AF25:$AJ25)=4,COUNTBLANK($AK25:AN25)=3,COUNTBLANK($AO25:$AQ25)=2,COUNTBLANK($AR25:$AS25)=1,COUNTBLANK($AT25:$AU25)=1),IF(Data!$B25&lt;&gt;"",Scoring!$N$7)+IF(Data!$C25&lt;&gt;"",Scoring!$N$8)+IF(Data!$D25&lt;&gt;"",Scoring!$N$9)+IF(Data!$E25&lt;&gt;"",Scoring!$N$10)+IF(Data!$F25&lt;&gt;"",Scoring!$N$11)+IF(Data!$G25&lt;&gt;"",Scoring!$N$12)+IF(Data!$H25&lt;&gt;"",Scoring!$N$13)+IF(Data!$I25&lt;&gt;"",Scoring!$N$14)+IF(Data!$J25&lt;&gt;"",Scoring!$N$15)+IF(Data!$K25&lt;&gt;"",Scoring!$N$16)+IF(Data!$L25&lt;&gt;"",Scoring!$N$17)+IF(Data!$M25&lt;&gt;"",Scoring!$N$18)+IF(Data!$N25&lt;&gt;"",Scoring!$N$19)+IF(Data!$O25&lt;&gt;"",Scoring!$N$20)+IF(Data!$P25&lt;&gt;"",Scoring!$N$21)+IF(Data!$Q25&lt;&gt;"",Scoring!$N$22)+IF(Data!$R25&lt;&gt;"",Scoring!$N$23)+IF(Data!$S25&lt;&gt;"",Scoring!$N$24)+IF(Data!$T25&lt;&gt;"",Scoring!$N$25)+IF(Data!$U25&lt;&gt;"",Scoring!$N$26)+IF(Data!$V25&lt;&gt;"",Scoring!$N$27)+IF(Data!$W25&lt;&gt;"",Scoring!$N$28)+IF(Data!$X25&lt;&gt;"",Scoring!$N$29)+IF(Data!$Y25&lt;&gt;"",Scoring!$N$30)+IF(Data!$Z25&lt;&gt;"",Scoring!$N$31)+IF(Data!$AA25&lt;&gt;"",Scoring!$N$32)+IF(Data!$AB25&lt;&gt;"",Scoring!$N$33)+IF(Data!$AC25&lt;&gt;"",Scoring!$N$34)+IF(Data!$AD25&lt;&gt;"",Scoring!$N$35)+IF(Data!$AE25&lt;&gt;"",Scoring!$N$36)+IF(Data!$AF25&lt;&gt;"",Scoring!$N$37)+IF(Data!$AG25&lt;&gt;"",Scoring!$N$38)+IF(Data!$AH25&lt;&gt;"",Scoring!$N$39)+IF(Data!$AI25&lt;&gt;"",Scoring!$N$40)+IF(Data!$AJ25&lt;&gt;"",Scoring!$N$41)+IF(Data!$AK25&lt;&gt;"",Scoring!$N$42)+IF(Data!$AL25&lt;&gt;"",Scoring!$N$43)+IF(Data!$AM25&lt;&gt;"",Scoring!$N$44)+IF(Data!$AN25&lt;&gt;"",Scoring!$N$45)+IF(Data!$AO25&lt;&gt;"",Scoring!$N$46)+IF(Data!$AP25&lt;&gt;"",Scoring!$N$47)+IF(Data!$AQ25&lt;&gt;"",Scoring!$N$48)+IF(Data!$AR25&lt;&gt;"",Scoring!$N$49)+IF(Data!$AS25&lt;&gt;"",Scoring!$N$50)+IF(Data!$AT25&lt;&gt;"",Scoring!$N$51)+IF(Data!$AU25&lt;&gt;"",Scoring!$N$52),"")</f>
        <v/>
      </c>
      <c r="BQ25" s="189" t="str">
        <f>IF(BP25&lt;&gt;"",LOOKUP(BP25,Likelihoods!$A$7:$A$107,Likelihoods!L$7:L$107),"")</f>
        <v/>
      </c>
      <c r="BR25" s="181" t="str">
        <f>IF(AND(COUNTBLANK($B25:$O25)=13,COUNTBLANK($P25:$Q25)=1,COUNTBLANK($R25:$U25)=3,COUNTBLANK($V25:$X25)=2,COUNTBLANK($Y25:$AE25)=6,COUNTBLANK($AF25:$AJ25)=4,COUNTBLANK($AK25:AN25)=3,COUNTBLANK($AO25:$AQ25)=2,COUNTBLANK($AR25:$AS25)=1,COUNTBLANK($AT25:$AU25)=1),IF(Data!$B25&lt;&gt;"",Scoring!$O$7)+IF(Data!$C25&lt;&gt;"",Scoring!$O$8)+IF(Data!$D25&lt;&gt;"",Scoring!$O$9)+IF(Data!$E25&lt;&gt;"",Scoring!$O$10)+IF(Data!$F25&lt;&gt;"",Scoring!$O$11)+IF(Data!$G25&lt;&gt;"",Scoring!$O$12)+IF(Data!$H25&lt;&gt;"",Scoring!$O$13)+IF(Data!$I25&lt;&gt;"",Scoring!$O$14)+IF(Data!$J25&lt;&gt;"",Scoring!$O$15)+IF(Data!$K25&lt;&gt;"",Scoring!$O$16)+IF(Data!$L25&lt;&gt;"",Scoring!$O$17)+IF(Data!$M25&lt;&gt;"",Scoring!$O$18)+IF(Data!$N25&lt;&gt;"",Scoring!$O$19)+IF(Data!$O25&lt;&gt;"",Scoring!$O$20)+IF(Data!$P25&lt;&gt;"",Scoring!$O$21)+IF(Data!$Q25&lt;&gt;"",Scoring!$O$22)+IF(Data!$R25&lt;&gt;"",Scoring!$O$23)+IF(Data!$S25&lt;&gt;"",Scoring!$O$24)+IF(Data!$T25&lt;&gt;"",Scoring!$O$25)+IF(Data!$U25&lt;&gt;"",Scoring!$O$26)+IF(Data!$V25&lt;&gt;"",Scoring!$O$27)+IF(Data!$W25&lt;&gt;"",Scoring!$O$28)+IF(Data!$X25&lt;&gt;"",Scoring!$O$29)+IF(Data!$Y25&lt;&gt;"",Scoring!$O$30)+IF(Data!$Z25&lt;&gt;"",Scoring!$O$31)+IF(Data!$AA25&lt;&gt;"",Scoring!$O$32)+IF(Data!$AB25&lt;&gt;"",Scoring!$O$33)+IF(Data!$AC25&lt;&gt;"",Scoring!$O$34)+IF(Data!$AD25&lt;&gt;"",Scoring!$O$35)+IF(Data!$AE25&lt;&gt;"",Scoring!$O$36)+IF(Data!$AF25&lt;&gt;"",Scoring!$O$37)+IF(Data!$AG25&lt;&gt;"",Scoring!$O$38)+IF(Data!$AH25&lt;&gt;"",Scoring!$O$39)+IF(Data!$AI25&lt;&gt;"",Scoring!$O$40)+IF(Data!$AJ25&lt;&gt;"",Scoring!$O$41)+IF(Data!$AK25&lt;&gt;"",Scoring!$O$42)+IF(Data!$AL25&lt;&gt;"",Scoring!$O$43)+IF(Data!$AM25&lt;&gt;"",Scoring!$O$44)+IF(Data!$AN25&lt;&gt;"",Scoring!$O$45)+IF(Data!$AO25&lt;&gt;"",Scoring!$O$46)+IF(Data!$AP25&lt;&gt;"",Scoring!$O$47)+IF(Data!$AQ25&lt;&gt;"",Scoring!$O$48)+IF(Data!$AR25&lt;&gt;"",Scoring!$O$49)+IF(Data!$AS25&lt;&gt;"",Scoring!$O$50)+IF(Data!$AT25&lt;&gt;"",Scoring!$O$51)+IF(Data!$AU25&lt;&gt;"",Scoring!$O$52),"")</f>
        <v/>
      </c>
      <c r="BS25" s="184" t="str">
        <f>IF(BR25&lt;&gt;"",LOOKUP(BR25,Likelihoods!$A$7:$A$107,Likelihoods!M$7:M$107),"")</f>
        <v/>
      </c>
      <c r="BT25" s="181" t="str">
        <f>IF(AND(COUNTBLANK($B25:$O25)=13,COUNTBLANK($P25:$Q25)=1,COUNTBLANK($R25:$U25)=3,COUNTBLANK($V25:$X25)=2,COUNTBLANK($Y25:$AE25)=6,COUNTBLANK($AF25:$AJ25)=4,COUNTBLANK($AK25:AN25)=3,COUNTBLANK($AO25:$AQ25)=2,COUNTBLANK($AR25:$AS25)=1,COUNTBLANK($AT25:$AU25)=1),IF(Data!$B25&lt;&gt;"",Scoring!$P$7)+IF(Data!$C25&lt;&gt;"",Scoring!$P$8)+IF(Data!$D25&lt;&gt;"",Scoring!$P$9)+IF(Data!$E25&lt;&gt;"",Scoring!$P$10)+IF(Data!$F25&lt;&gt;"",Scoring!$P$11)+IF(Data!$G25&lt;&gt;"",Scoring!$P$12)+IF(Data!$H25&lt;&gt;"",Scoring!$P$13)+IF(Data!$I25&lt;&gt;"",Scoring!$P$14)+IF(Data!$J25&lt;&gt;"",Scoring!$P$15)+IF(Data!$K25&lt;&gt;"",Scoring!$P$16)+IF(Data!$L25&lt;&gt;"",Scoring!$P$17)+IF(Data!$M25&lt;&gt;"",Scoring!$P$18)+IF(Data!$N25&lt;&gt;"",Scoring!$P$19)+IF(Data!$O25&lt;&gt;"",Scoring!$P$20)+IF(Data!$P25&lt;&gt;"",Scoring!$P$21)+IF(Data!$Q25&lt;&gt;"",Scoring!$P$22)+IF(Data!$R25&lt;&gt;"",Scoring!$P$23)+IF(Data!$S25&lt;&gt;"",Scoring!$P$24)+IF(Data!$T25&lt;&gt;"",Scoring!$P$25)+IF(Data!$U25&lt;&gt;"",Scoring!$P$26)+IF(Data!$V25&lt;&gt;"",Scoring!$P$27)+IF(Data!$W25&lt;&gt;"",Scoring!$P$28)+IF(Data!$X25&lt;&gt;"",Scoring!$P$29)+IF(Data!$Y25&lt;&gt;"",Scoring!$P$30)+IF(Data!$Z25&lt;&gt;"",Scoring!$P$31)+IF(Data!$AA25&lt;&gt;"",Scoring!$P$32)+IF(Data!$AB25&lt;&gt;"",Scoring!$P$33)+IF(Data!$AC25&lt;&gt;"",Scoring!$P$34)+IF(Data!$AD25&lt;&gt;"",Scoring!$P$35)+IF(Data!$AE25&lt;&gt;"",Scoring!$P$36)+IF(Data!$AF25&lt;&gt;"",Scoring!$P$37)+IF(Data!$AG25&lt;&gt;"",Scoring!$P$38)+IF(Data!$AH25&lt;&gt;"",Scoring!$P$39)+IF(Data!$AI25&lt;&gt;"",Scoring!$P$40)+IF(Data!$AJ25&lt;&gt;"",Scoring!$P$41)+IF(Data!$AK25&lt;&gt;"",Scoring!$P$42)+IF(Data!$AL25&lt;&gt;"",Scoring!$P$43)+IF(Data!$AM25&lt;&gt;"",Scoring!$P$44)+IF(Data!$AN25&lt;&gt;"",Scoring!$P$45)+IF(Data!$AO25&lt;&gt;"",Scoring!$P$46)+IF(Data!$AP25&lt;&gt;"",Scoring!$P$47)+IF(Data!$AQ25&lt;&gt;"",Scoring!$P$48)+IF(Data!$AR25&lt;&gt;"",Scoring!$P$49)+IF(Data!$AS25&lt;&gt;"",Scoring!$P$50)+IF(Data!$AT25&lt;&gt;"",Scoring!$P$51)+IF(Data!$AU25&lt;&gt;"",Scoring!$P$52),"")</f>
        <v/>
      </c>
      <c r="BU25" s="180" t="str">
        <f>IF(BT25&lt;&gt;"",LOOKUP(BT25,Likelihoods!$A$7:$A$107,Likelihoods!N$7:N$107),"")</f>
        <v/>
      </c>
      <c r="BV25" s="181" t="str">
        <f>IF(AND(COUNTBLANK($B25:$O25)=13,COUNTBLANK($P25:$Q25)=1,COUNTBLANK($R25:$U25)=3,COUNTBLANK($V25:$X25)=2,COUNTBLANK($Y25:$AE25)=6,COUNTBLANK($AF25:$AJ25)=4,COUNTBLANK($AK25:AN25)=3,COUNTBLANK($AO25:$AQ25)=2,COUNTBLANK($AR25:$AS25)=1,COUNTBLANK($AT25:$AU25)=1),IF(Data!$B25&lt;&gt;"",Scoring!$Q$7)+IF(Data!$C25&lt;&gt;"",Scoring!$Q$8)+IF(Data!$D25&lt;&gt;"",Scoring!$Q$9)+IF(Data!$E25&lt;&gt;"",Scoring!$Q$10)+IF(Data!$F25&lt;&gt;"",Scoring!$Q$11)+IF(Data!$G25&lt;&gt;"",Scoring!$Q$12)+IF(Data!$H25&lt;&gt;"",Scoring!$Q$13)+IF(Data!$I25&lt;&gt;"",Scoring!$Q$14)+IF(Data!$J25&lt;&gt;"",Scoring!$Q$15)+IF(Data!$K25&lt;&gt;"",Scoring!$Q$16)+IF(Data!$L25&lt;&gt;"",Scoring!$Q$17)+IF(Data!$M25&lt;&gt;"",Scoring!$Q$18)+IF(Data!$N25&lt;&gt;"",Scoring!$Q$19)+IF(Data!$O25&lt;&gt;"",Scoring!$Q$20)+IF(Data!$P25&lt;&gt;"",Scoring!$Q$21)+IF(Data!$Q25&lt;&gt;"",Scoring!$Q$22)+IF(Data!$R25&lt;&gt;"",Scoring!$Q$23)+IF(Data!$S25&lt;&gt;"",Scoring!$Q$24)+IF(Data!$T25&lt;&gt;"",Scoring!$Q$25)+IF(Data!$U25&lt;&gt;"",Scoring!$Q$26)+IF(Data!$V25&lt;&gt;"",Scoring!$Q$27)+IF(Data!$W25&lt;&gt;"",Scoring!$Q$28)+IF(Data!$X25&lt;&gt;"",Scoring!$Q$29)+IF(Data!$Y25&lt;&gt;"",Scoring!$Q$30)+IF(Data!$Z25&lt;&gt;"",Scoring!$Q$31)+IF(Data!$AA25&lt;&gt;"",Scoring!$Q$32)+IF(Data!$AB25&lt;&gt;"",Scoring!$Q$33)+IF(Data!$AC25&lt;&gt;"",Scoring!$Q$34)+IF(Data!$AD25&lt;&gt;"",Scoring!$Q$35)+IF(Data!$AE25&lt;&gt;"",Scoring!$Q$36)+IF(Data!$AF25&lt;&gt;"",Scoring!$Q$37)+IF(Data!$AG25&lt;&gt;"",Scoring!$Q$38)+IF(Data!$AH25&lt;&gt;"",Scoring!$Q$39)+IF(Data!$AI25&lt;&gt;"",Scoring!$Q$40)+IF(Data!$AJ25&lt;&gt;"",Scoring!$Q$41)+IF(Data!$AK25&lt;&gt;"",Scoring!$Q$42)+IF(Data!$AL25&lt;&gt;"",Scoring!$Q$43)+IF(Data!$AM25&lt;&gt;"",Scoring!$Q$44)+IF(Data!$AN25&lt;&gt;"",Scoring!$Q$45)+IF(Data!$AO25&lt;&gt;"",Scoring!$Q$46)+IF(Data!$AP25&lt;&gt;"",Scoring!$Q$47)+IF(Data!$AQ25&lt;&gt;"",Scoring!$Q$48)+IF(Data!$AR25&lt;&gt;"",Scoring!$Q$49)+IF(Data!$AS25&lt;&gt;"",Scoring!$Q$50)+IF(Data!$AT25&lt;&gt;"",Scoring!$Q$51)+IF(Data!$AU25&lt;&gt;"",Scoring!$Q$52),"")</f>
        <v/>
      </c>
      <c r="BW25" s="183" t="str">
        <f>IF(BV25&lt;&gt;"",LOOKUP(BV25,Likelihoods!$A$7:$A$107,Likelihoods!O$7:O$107),"")</f>
        <v/>
      </c>
      <c r="BX25" s="9"/>
      <c r="BY25" s="9"/>
      <c r="BZ25" s="9"/>
      <c r="CA25" s="9"/>
      <c r="CB25" s="9"/>
      <c r="CC25" s="9"/>
      <c r="CD25" s="9"/>
      <c r="CE25" s="9"/>
      <c r="CF25" s="9"/>
      <c r="CG25" s="9"/>
      <c r="CH25" s="9"/>
      <c r="CI25" s="9"/>
      <c r="CJ25" s="9"/>
      <c r="CK25" s="9"/>
    </row>
    <row r="26" spans="1:89" ht="14.25" customHeight="1">
      <c r="A26" s="59"/>
      <c r="B26" s="76"/>
      <c r="C26" s="77"/>
      <c r="D26" s="77"/>
      <c r="E26" s="77"/>
      <c r="F26" s="77"/>
      <c r="G26" s="77"/>
      <c r="H26" s="77"/>
      <c r="I26" s="77"/>
      <c r="J26" s="77"/>
      <c r="K26" s="77"/>
      <c r="L26" s="77"/>
      <c r="M26" s="77"/>
      <c r="N26" s="77"/>
      <c r="O26" s="77"/>
      <c r="P26" s="76"/>
      <c r="Q26" s="78"/>
      <c r="R26" s="77"/>
      <c r="S26" s="77"/>
      <c r="T26" s="77"/>
      <c r="U26" s="77"/>
      <c r="V26" s="76"/>
      <c r="W26" s="77"/>
      <c r="X26" s="78"/>
      <c r="Y26" s="77"/>
      <c r="Z26" s="77"/>
      <c r="AA26" s="77"/>
      <c r="AB26" s="77"/>
      <c r="AC26" s="77"/>
      <c r="AD26" s="77"/>
      <c r="AE26" s="77"/>
      <c r="AF26" s="76"/>
      <c r="AG26" s="77"/>
      <c r="AH26" s="77"/>
      <c r="AI26" s="77"/>
      <c r="AJ26" s="78"/>
      <c r="AK26" s="77"/>
      <c r="AL26" s="77"/>
      <c r="AM26" s="77"/>
      <c r="AN26" s="77"/>
      <c r="AO26" s="76"/>
      <c r="AP26" s="77"/>
      <c r="AQ26" s="78"/>
      <c r="AR26" s="76"/>
      <c r="AS26" s="78"/>
      <c r="AT26" s="77"/>
      <c r="AU26" s="77"/>
      <c r="AV26" s="179" t="str">
        <f>IF(AND(COUNTBLANK($B26:$O26)=13,COUNTBLANK($P26:$Q26)=1,COUNTBLANK($R26:$U26)=3,COUNTBLANK($V26:$X26)=2,COUNTBLANK($Y26:$AE26)=6,COUNTBLANK($AF26:$AJ26)=4,COUNTBLANK($AK26:AN26)=3,COUNTBLANK($AO26:$AQ26)=2,COUNTBLANK($AR26:$AS26)=1,COUNTBLANK($AT26:$AU26)=1),IF(Data!$B26&lt;&gt;"",Scoring!$D$7)+IF(Data!$C26&lt;&gt;"",Scoring!$D$8)+IF(Data!$D26&lt;&gt;"",Scoring!$D$9)+IF(Data!$E26&lt;&gt;"",Scoring!$D$10)+IF(Data!$F26&lt;&gt;"",Scoring!$D$11)+IF(Data!$G26&lt;&gt;"",Scoring!$D$12)+IF(Data!$H26&lt;&gt;"",Scoring!$D$13)+IF(Data!$I26&lt;&gt;"",Scoring!$D$14)+IF(Data!$J26&lt;&gt;"",Scoring!$D$15)+IF(Data!$K26&lt;&gt;"",Scoring!$D$16)+IF(Data!$L26&lt;&gt;"",Scoring!$D$17)+IF(Data!$M26&lt;&gt;"",Scoring!$D$18)+IF(Data!$N26&lt;&gt;"",Scoring!$D$19)+IF(Data!$O26&lt;&gt;"",Scoring!$D$20)+IF(Data!$P26&lt;&gt;"",Scoring!$D$21)+IF(Data!$Q26&lt;&gt;"",Scoring!$D$22)+IF(Data!$R26&lt;&gt;"",Scoring!$D$23)+IF(Data!$S26&lt;&gt;"",Scoring!$D$24)+IF(Data!$T26&lt;&gt;"",Scoring!$D$25)+IF(Data!$U26&lt;&gt;"",Scoring!$D$26)+IF(Data!$V26&lt;&gt;"",Scoring!$D$27)+IF(Data!$W26&lt;&gt;"",Scoring!$D$28)+IF(Data!$X26&lt;&gt;"",Scoring!$D$29)+IF(Data!$Y26&lt;&gt;"",Scoring!$D$30)+IF(Data!$Z26&lt;&gt;"",Scoring!$D$31)+IF(Data!$AA26&lt;&gt;"",Scoring!$D$32)+IF(Data!$AB26&lt;&gt;"",Scoring!$D$33)+IF(Data!$AC26&lt;&gt;"",Scoring!$D$34)+IF(Data!$AD26&lt;&gt;"",Scoring!$D$35)+IF(Data!$AE26&lt;&gt;"",Scoring!$D$36)+IF(Data!$AF26&lt;&gt;"",Scoring!$D$37)+IF(Data!$AG26&lt;&gt;"",Scoring!$D$38)+IF(Data!$AH26&lt;&gt;"",Scoring!$D$39)+IF(Data!$AI26&lt;&gt;"",Scoring!$D$40)+IF(Data!$AJ26&lt;&gt;"",Scoring!$D$41)+IF(Data!$AK26&lt;&gt;"",Scoring!$D$42)+IF(Data!$AL26&lt;&gt;"",Scoring!$D$43)+IF(Data!$AM26&lt;&gt;"",Scoring!$D$44)+IF(Data!$AN26&lt;&gt;"",Scoring!$D$45)+IF(Data!$AO26&lt;&gt;"",Scoring!$D$46)+IF(Data!$AP26&lt;&gt;"",Scoring!$D$47)+IF(Data!$AQ26&lt;&gt;"",Scoring!$D$48)+IF(Data!$AR26&lt;&gt;"",Scoring!$D$49)+IF(Data!$AS26&lt;&gt;"",Scoring!$D$50)+IF(Data!$AT26&lt;&gt;"",Scoring!$D$51)+IF(Data!$AU26&lt;&gt;"",Scoring!$D$52),"")</f>
        <v/>
      </c>
      <c r="AW26" s="180" t="str">
        <f>IF(AV26&lt;&gt;"",LOOKUP(AV26,Likelihoods!$A$7:$A$107,Likelihoods!B$7:B$107),"")</f>
        <v/>
      </c>
      <c r="AX26" s="181" t="str">
        <f>IF(AND(COUNTBLANK($B26:$O26)=13,COUNTBLANK($P26:$Q26)=1,COUNTBLANK($R26:$U26)=3,COUNTBLANK($V26:$X26)=2,COUNTBLANK($Y26:$AE26)=6,COUNTBLANK($AF26:$AJ26)=4,COUNTBLANK($AK26:AN26)=3,COUNTBLANK($AO26:$AQ26)=2,COUNTBLANK($AR26:$AS26)=1,COUNTBLANK($AT26:$AU26)=1),IF(Data!$B26&lt;&gt;"",Scoring!$E$7)+IF(Data!$C26&lt;&gt;"",Scoring!$E$8)+IF(Data!$D26&lt;&gt;"",Scoring!$E$9)+IF(Data!$E26&lt;&gt;"",Scoring!$E$10)+IF(Data!$F26&lt;&gt;"",Scoring!$E$11)+IF(Data!$G26&lt;&gt;"",Scoring!$E$12)+IF(Data!$H26&lt;&gt;"",Scoring!$E$13)+IF(Data!$I26&lt;&gt;"",Scoring!$E$14)+IF(Data!$J26&lt;&gt;"",Scoring!$E$15)+IF(Data!$K26&lt;&gt;"",Scoring!$E$16)+IF(Data!$L26&lt;&gt;"",Scoring!$E$17)+IF(Data!$M26&lt;&gt;"",Scoring!$E$18)+IF(Data!$N26&lt;&gt;"",Scoring!$E$19)+IF(Data!$O26&lt;&gt;"",Scoring!$E$20)+IF(Data!$P26&lt;&gt;"",Scoring!$E$21)+IF(Data!$Q26&lt;&gt;"",Scoring!$E$22)+IF(Data!$R26&lt;&gt;"",Scoring!$E$23)+IF(Data!$S26&lt;&gt;"",Scoring!$E$24)+IF(Data!$T26&lt;&gt;"",Scoring!$E$25)+IF(Data!$U26&lt;&gt;"",Scoring!$E$26)+IF(Data!$V26&lt;&gt;"",Scoring!$E$27)+IF(Data!$W26&lt;&gt;"",Scoring!$E$28)+IF(Data!$X26&lt;&gt;"",Scoring!$E$29)+IF(Data!$Y26&lt;&gt;"",Scoring!$E$30)+IF(Data!$Z26&lt;&gt;"",Scoring!$E$31)+IF(Data!$AA26&lt;&gt;"",Scoring!$E$32)+IF(Data!$AB26&lt;&gt;"",Scoring!$E$33)+IF(Data!$AC26&lt;&gt;"",Scoring!$E$34)+IF(Data!$AD26&lt;&gt;"",Scoring!$E$35)+IF(Data!$AE26&lt;&gt;"",Scoring!$E$36)+IF(Data!$AF26&lt;&gt;"",Scoring!$E$37)+IF(Data!$AG26&lt;&gt;"",Scoring!$E$38)+IF(Data!$AH26&lt;&gt;"",Scoring!$E$39)+IF(Data!$AI26&lt;&gt;"",Scoring!$E$40)+IF(Data!$AJ26&lt;&gt;"",Scoring!$E$41)+IF(Data!$AK26&lt;&gt;"",Scoring!$E$42)+IF(Data!$AL26&lt;&gt;"",Scoring!$E$43)+IF(Data!$AM26&lt;&gt;"",Scoring!$E$44)+IF(Data!$AN26&lt;&gt;"",Scoring!$E$45)+IF(Data!$AO26&lt;&gt;"",Scoring!$E$46)+IF(Data!$AP26&lt;&gt;"",Scoring!$E$47)+IF(Data!$AQ26&lt;&gt;"",Scoring!$E$48)+IF(Data!$AR26&lt;&gt;"",Scoring!$E$49)+IF(Data!$AS26&lt;&gt;"",Scoring!$E$50)+IF(Data!$AT26&lt;&gt;"",Scoring!$E$51)+IF(Data!$AU26&lt;&gt;"",Scoring!$E$52),"")</f>
        <v/>
      </c>
      <c r="AY26" s="180" t="str">
        <f>IF(AX26&lt;&gt;"",LOOKUP(AX26,Likelihoods!$A$7:$A$107,Likelihoods!C$7:C$107),"")</f>
        <v/>
      </c>
      <c r="AZ26" s="182" t="str">
        <f>IF(AND(COUNTBLANK($B26:$O26)=13,COUNTBLANK($P26:$Q26)=1,COUNTBLANK($R26:$U26)=3,COUNTBLANK($V26:$X26)=2,COUNTBLANK($Y26:$AE26)=6,COUNTBLANK($AF26:$AJ26)=4,COUNTBLANK($AK26:AN26)=3,COUNTBLANK($AO26:$AQ26)=2,COUNTBLANK($AR26:$AS26)=1,COUNTBLANK($AT26:$AU26)=1),IF(Data!$B26&lt;&gt;"",Scoring!$F$7)+IF(Data!$C26&lt;&gt;"",Scoring!$F$8)+IF(Data!$D26&lt;&gt;"",Scoring!$F$9)+IF(Data!$E26&lt;&gt;"",Scoring!$F$10)+IF(Data!$F26&lt;&gt;"",Scoring!$F$11)+IF(Data!$G26&lt;&gt;"",Scoring!$F$12)+IF(Data!$H26&lt;&gt;"",Scoring!$F$13)+IF(Data!$I26&lt;&gt;"",Scoring!$F$14)+IF(Data!$J26&lt;&gt;"",Scoring!$F$15)+IF(Data!$K26&lt;&gt;"",Scoring!$F$16)+IF(Data!$L26&lt;&gt;"",Scoring!$F$17)+IF(Data!$M26&lt;&gt;"",Scoring!$F$18)+IF(Data!$N26&lt;&gt;"",Scoring!$F$19)+IF(Data!$O26&lt;&gt;"",Scoring!$F$20)+IF(Data!$P26&lt;&gt;"",Scoring!$F$21)+IF(Data!$Q26&lt;&gt;"",Scoring!$F$22)+IF(Data!$R26&lt;&gt;"",Scoring!$F$23)+IF(Data!$S26&lt;&gt;"",Scoring!$F$24)+IF(Data!$T26&lt;&gt;"",Scoring!$F$25)+IF(Data!$U26&lt;&gt;"",Scoring!$F$26)+IF(Data!$V26&lt;&gt;"",Scoring!$F$27)+IF(Data!$W26&lt;&gt;"",Scoring!$F$28)+IF(Data!$X26&lt;&gt;"",Scoring!$F$29)+IF(Data!$Y26&lt;&gt;"",Scoring!$F$30)+IF(Data!$Z26&lt;&gt;"",Scoring!$F$31)+IF(Data!$AA26&lt;&gt;"",Scoring!$F$32)+IF(Data!$AB26&lt;&gt;"",Scoring!$F$33)+IF(Data!$AC26&lt;&gt;"",Scoring!$F$34)+IF(Data!$AD26&lt;&gt;"",Scoring!$F$35)+IF(Data!$AE26&lt;&gt;"",Scoring!$F$36)+IF(Data!$AF26&lt;&gt;"",Scoring!$F$37)+IF(Data!$AG26&lt;&gt;"",Scoring!$F$38)+IF(Data!$AH26&lt;&gt;"",Scoring!$F$39)+IF(Data!$AI26&lt;&gt;"",Scoring!$F$40)+IF(Data!$AJ26&lt;&gt;"",Scoring!$F$41)+IF(Data!$AK26&lt;&gt;"",Scoring!$F$42)+IF(Data!$AL26&lt;&gt;"",Scoring!$F$43)+IF(Data!$AM26&lt;&gt;"",Scoring!$F$44)+IF(Data!$AN26&lt;&gt;"",Scoring!$F$45)+IF(Data!$AO26&lt;&gt;"",Scoring!$F$46)+IF(Data!$AP26&lt;&gt;"",Scoring!$F$47)+IF(Data!$AQ26&lt;&gt;"",Scoring!$F$48)+IF(Data!$AR26&lt;&gt;"",Scoring!$F$49)+IF(Data!$AS26&lt;&gt;"",Scoring!$F$50)+IF(Data!$AT26&lt;&gt;"",Scoring!$F$51)+IF(Data!$AU26&lt;&gt;"",Scoring!$F$52),"")</f>
        <v/>
      </c>
      <c r="BA26" s="183" t="str">
        <f>IF(AZ26&lt;&gt;"",LOOKUP(AZ26,Likelihoods!$A$7:$A$107,Likelihoods!D$7:D$107),"")</f>
        <v/>
      </c>
      <c r="BB26" s="181" t="str">
        <f>IF(AND(COUNTBLANK($B26:$O26)=13,COUNTBLANK($P26:$Q26)=1,COUNTBLANK($R26:$U26)=3,COUNTBLANK($V26:$X26)=2,COUNTBLANK($Y26:$AE26)=6,COUNTBLANK($AF26:$AJ26)=4,COUNTBLANK($AK26:AN26)=3,COUNTBLANK($AO26:$AQ26)=2,COUNTBLANK($AR26:$AS26)=1,COUNTBLANK($AT26:$AU26)=1),IF(Data!$B26&lt;&gt;"",Scoring!$G$7)+IF(Data!$C26&lt;&gt;"",Scoring!$G$8)+IF(Data!$D26&lt;&gt;"",Scoring!$G$9)+IF(Data!$E26&lt;&gt;"",Scoring!$G$10)+IF(Data!$F26&lt;&gt;"",Scoring!$G$11)+IF(Data!$G26&lt;&gt;"",Scoring!$G$12)+IF(Data!$H26&lt;&gt;"",Scoring!$G$13)+IF(Data!$I26&lt;&gt;"",Scoring!$G$14)+IF(Data!$J26&lt;&gt;"",Scoring!$G$15)+IF(Data!$K26&lt;&gt;"",Scoring!$G$16)+IF(Data!$L26&lt;&gt;"",Scoring!$G$17)+IF(Data!$M26&lt;&gt;"",Scoring!$G$18)+IF(Data!$N26&lt;&gt;"",Scoring!$G$19)+IF(Data!$O26&lt;&gt;"",Scoring!$G$20)+IF(Data!$P26&lt;&gt;"",Scoring!$G$21)+IF(Data!$Q26&lt;&gt;"",Scoring!$G$22)+IF(Data!$R26&lt;&gt;"",Scoring!$G$23)+IF(Data!$S26&lt;&gt;"",Scoring!$G$24)+IF(Data!$T26&lt;&gt;"",Scoring!$G$25)+IF(Data!$U26&lt;&gt;"",Scoring!$G$26)+IF(Data!$V26&lt;&gt;"",Scoring!$G$27)+IF(Data!$W26&lt;&gt;"",Scoring!$G$28)+IF(Data!$X26&lt;&gt;"",Scoring!$G$29)+IF(Data!$Y26&lt;&gt;"",Scoring!$G$30)+IF(Data!$Z26&lt;&gt;"",Scoring!$G$31)+IF(Data!$AA26&lt;&gt;"",Scoring!$G$32)+IF(Data!$AB26&lt;&gt;"",Scoring!$G$33)+IF(Data!$AC26&lt;&gt;"",Scoring!$G$34)+IF(Data!$AD26&lt;&gt;"",Scoring!$G$35)+IF(Data!$AE26&lt;&gt;"",Scoring!$G$36)+IF(Data!$AF26&lt;&gt;"",Scoring!$G$37)+IF(Data!$AG26&lt;&gt;"",Scoring!$G$38)+IF(Data!$AH26&lt;&gt;"",Scoring!$G$39)+IF(Data!$AI26&lt;&gt;"",Scoring!$G$40)+IF(Data!$AJ26&lt;&gt;"",Scoring!$G$41)+IF(Data!$AK26&lt;&gt;"",Scoring!$G$42)+IF(Data!$AL26&lt;&gt;"",Scoring!$G$43)+IF(Data!$AM26&lt;&gt;"",Scoring!$G$44)+IF(Data!$AN26&lt;&gt;"",Scoring!$G$45)+IF(Data!$AO26&lt;&gt;"",Scoring!$G$46)+IF(Data!$AP26&lt;&gt;"",Scoring!$G$47)+IF(Data!$AQ26&lt;&gt;"",Scoring!$G$48)+IF(Data!$AR26&lt;&gt;"",Scoring!$G$49)+IF(Data!$AS26&lt;&gt;"",Scoring!$G$50)+IF(Data!$AT26&lt;&gt;"",Scoring!$G$51)+IF(Data!$AU26&lt;&gt;"",Scoring!$G$52),"")</f>
        <v/>
      </c>
      <c r="BC26" s="184" t="str">
        <f>IF(BB26&lt;&gt;"",LOOKUP(BB26,Likelihoods!$A$7:$A$107,Likelihoods!E$7:E$107),"")</f>
        <v/>
      </c>
      <c r="BD26" s="185" t="str">
        <f>IF(AND(COUNTBLANK($B26:$O26)=13,COUNTBLANK($P26:$Q26)=1,COUNTBLANK($R26:$U26)=3,COUNTBLANK($V26:$X26)=2,COUNTBLANK($Y26:$AE26)=6,COUNTBLANK($AF26:$AJ26)=4,COUNTBLANK($AK26:AN26)=3,COUNTBLANK($AO26:$AQ26)=2,COUNTBLANK($AR26:$AS26)=1,COUNTBLANK($AT26:$AU26)=1),IF(Data!$B26&lt;&gt;"",Scoring!$H$7)+IF(Data!$C26&lt;&gt;"",Scoring!$H$8)+IF(Data!$D26&lt;&gt;"",Scoring!$H$9)+IF(Data!$E26&lt;&gt;"",Scoring!$H$10)+IF(Data!$F26&lt;&gt;"",Scoring!$H$11)+IF(Data!$G26&lt;&gt;"",Scoring!$H$12)+IF(Data!$H26&lt;&gt;"",Scoring!$H$13)+IF(Data!$I26&lt;&gt;"",Scoring!$H$14)+IF(Data!$J26&lt;&gt;"",Scoring!$H$15)+IF(Data!$K26&lt;&gt;"",Scoring!$H$16)+IF(Data!$L26&lt;&gt;"",Scoring!$H$17)+IF(Data!$M26&lt;&gt;"",Scoring!$H$18)+IF(Data!$N26&lt;&gt;"",Scoring!$H$19)+IF(Data!$O26&lt;&gt;"",Scoring!$H$20)+IF(Data!$P26&lt;&gt;"",Scoring!$H$21)+IF(Data!$Q26&lt;&gt;"",Scoring!$H$22)+IF(Data!$R26&lt;&gt;"",Scoring!$H$23)+IF(Data!$S26&lt;&gt;"",Scoring!$H$24)+IF(Data!$T26&lt;&gt;"",Scoring!$H$25)+IF(Data!$U26&lt;&gt;"",Scoring!$H$26)+IF(Data!$V26&lt;&gt;"",Scoring!$H$27)+IF(Data!$W26&lt;&gt;"",Scoring!$H$28)+IF(Data!$X26&lt;&gt;"",Scoring!$H$29)+IF(Data!$Y26&lt;&gt;"",Scoring!$H$30)+IF(Data!$Z26&lt;&gt;"",Scoring!$H$31)+IF(Data!$AA26&lt;&gt;"",Scoring!$H$32)+IF(Data!$AB26&lt;&gt;"",Scoring!$H$33)+IF(Data!$AC26&lt;&gt;"",Scoring!$H$34)+IF(Data!$AD26&lt;&gt;"",Scoring!$H$35)+IF(Data!$AE26&lt;&gt;"",Scoring!$H$36)+IF(Data!$AF26&lt;&gt;"",Scoring!$H$37)+IF(Data!$AG26&lt;&gt;"",Scoring!$H$38)+IF(Data!$AH26&lt;&gt;"",Scoring!$H$39)+IF(Data!$AI26&lt;&gt;"",Scoring!$H$40)+IF(Data!$AJ26&lt;&gt;"",Scoring!$H$41)+IF(Data!$AK26&lt;&gt;"",Scoring!$H$42)+IF(Data!$AL26&lt;&gt;"",Scoring!$H$43)+IF(Data!$AM26&lt;&gt;"",Scoring!$H$44)+IF(Data!$AN26&lt;&gt;"",Scoring!$H$45)+IF(Data!$AO26&lt;&gt;"",Scoring!$H$46)+IF(Data!$AP26&lt;&gt;"",Scoring!$H$47)+IF(Data!$AQ26&lt;&gt;"",Scoring!$H$48)+IF(Data!$AR26&lt;&gt;"",Scoring!$H$49)+IF(Data!$AS26&lt;&gt;"",Scoring!$H$50)+IF(Data!$AT26&lt;&gt;"",Scoring!$H$51)+IF(Data!$AU26&lt;&gt;"",Scoring!$H$52),"")</f>
        <v/>
      </c>
      <c r="BE26" s="186" t="str">
        <f>IF(BD26&lt;&gt;"",LOOKUP(BD26,Likelihoods!$A$7:$A$107,Likelihoods!F$7:F$107),"")</f>
        <v/>
      </c>
      <c r="BF26" s="181" t="str">
        <f>IF(AND(COUNTBLANK($B26:$O26)=13,COUNTBLANK($P26:$Q26)=1,COUNTBLANK($R26:$U26)=3,COUNTBLANK($V26:$X26)=2,COUNTBLANK($Y26:$AE26)=6,COUNTBLANK($AF26:$AJ26)=4,COUNTBLANK($AK26:AN26)=3,COUNTBLANK($AO26:$AQ26)=2,COUNTBLANK($AR26:$AS26)=1,COUNTBLANK($AT26:$AU26)=1),IF(Data!$B26&lt;&gt;"",Scoring!$I$7)+IF(Data!$C26&lt;&gt;"",Scoring!$I$8)+IF(Data!$D26&lt;&gt;"",Scoring!$I$9)+IF(Data!$E26&lt;&gt;"",Scoring!$I$10)+IF(Data!$F26&lt;&gt;"",Scoring!$I$11)+IF(Data!$G26&lt;&gt;"",Scoring!$I$12)+IF(Data!$H26&lt;&gt;"",Scoring!$I$13)+IF(Data!$I26&lt;&gt;"",Scoring!$I$14)+IF(Data!$J26&lt;&gt;"",Scoring!$I$15)+IF(Data!$K26&lt;&gt;"",Scoring!$I$16)+IF(Data!$L26&lt;&gt;"",Scoring!$I$17)+IF(Data!$M26&lt;&gt;"",Scoring!$I$18)+IF(Data!$N26&lt;&gt;"",Scoring!$I$19)+IF(Data!$O26&lt;&gt;"",Scoring!$I$20)+IF(Data!$P26&lt;&gt;"",Scoring!$I$21)+IF(Data!$Q26&lt;&gt;"",Scoring!$I$22)+IF(Data!$R26&lt;&gt;"",Scoring!$I$23)+IF(Data!$S26&lt;&gt;"",Scoring!$I$24)+IF(Data!$T26&lt;&gt;"",Scoring!$I$25)+IF(Data!$U26&lt;&gt;"",Scoring!$I$26)+IF(Data!$V26&lt;&gt;"",Scoring!$I$27)+IF(Data!$W26&lt;&gt;"",Scoring!$I$28)+IF(Data!$X26&lt;&gt;"",Scoring!$I$29)+IF(Data!$Y26&lt;&gt;"",Scoring!$I$30)+IF(Data!$Z26&lt;&gt;"",Scoring!$I$31)+IF(Data!$AA26&lt;&gt;"",Scoring!$I$32)+IF(Data!$AB26&lt;&gt;"",Scoring!$I$33)+IF(Data!$AC26&lt;&gt;"",Scoring!$I$34)+IF(Data!$AD26&lt;&gt;"",Scoring!$I$35)+IF(Data!$AE26&lt;&gt;"",Scoring!$I$36)+IF(Data!$AF26&lt;&gt;"",Scoring!$I$37)+IF(Data!$AG26&lt;&gt;"",Scoring!$I$38)+IF(Data!$AH26&lt;&gt;"",Scoring!$I$39)+IF(Data!$AI26&lt;&gt;"",Scoring!$I$40)+IF(Data!$AJ26&lt;&gt;"",Scoring!$I$41)+IF(Data!$AK26&lt;&gt;"",Scoring!$I$42)+IF(Data!$AL26&lt;&gt;"",Scoring!$I$43)+IF(Data!$AM26&lt;&gt;"",Scoring!$I$44)+IF(Data!$AN26&lt;&gt;"",Scoring!$I$45)+IF(Data!$AO26&lt;&gt;"",Scoring!$I$46)+IF(Data!$AP26&lt;&gt;"",Scoring!$I$47)+IF(Data!$AQ26&lt;&gt;"",Scoring!$I$48)+IF(Data!$AR26&lt;&gt;"",Scoring!$I$49)+IF(Data!$AS26&lt;&gt;"",Scoring!$I$50)+IF(Data!$AT26&lt;&gt;"",Scoring!$I$51)+IF(Data!$AU26&lt;&gt;"",Scoring!$I$52),"")</f>
        <v/>
      </c>
      <c r="BG26" s="180" t="str">
        <f>IF(BF26&lt;&gt;"",LOOKUP(BF26,Likelihoods!$A$7:$A$107,Likelihoods!G$7:G$107),"")</f>
        <v/>
      </c>
      <c r="BH26" s="187" t="str">
        <f>IF(AND(COUNTBLANK($B26:$O26)=13,COUNTBLANK($P26:$Q26)=1,COUNTBLANK($R26:$U26)=3,COUNTBLANK($V26:$X26)=2,COUNTBLANK($Y26:$AE26)=6,COUNTBLANK($AF26:$AJ26)=4,COUNTBLANK($AK26:AN26)=3,COUNTBLANK($AO26:$AQ26)=2,COUNTBLANK($AR26:$AS26)=1,COUNTBLANK($AT26:$AU26)=1),IF(Data!$B26&lt;&gt;"",Scoring!$J$7)+IF(Data!$C26&lt;&gt;"",Scoring!$J$8)+IF(Data!$D26&lt;&gt;"",Scoring!$J$9)+IF(Data!$E26&lt;&gt;"",Scoring!$J$10)+IF(Data!$F26&lt;&gt;"",Scoring!$J$11)+IF(Data!$G26&lt;&gt;"",Scoring!$J$12)+IF(Data!$H26&lt;&gt;"",Scoring!$J$13)+IF(Data!$I26&lt;&gt;"",Scoring!$J$14)+IF(Data!$J26&lt;&gt;"",Scoring!$J$15)+IF(Data!$K26&lt;&gt;"",Scoring!$J$16)+IF(Data!$L26&lt;&gt;"",Scoring!$J$17)+IF(Data!$M26&lt;&gt;"",Scoring!$J$18)+IF(Data!$N26&lt;&gt;"",Scoring!$J$19)+IF(Data!$O26&lt;&gt;"",Scoring!$J$20)+IF(Data!$P26&lt;&gt;"",Scoring!$J$21)+IF(Data!$Q26&lt;&gt;"",Scoring!$J$22)+IF(Data!$R26&lt;&gt;"",Scoring!$J$23)+IF(Data!$S26&lt;&gt;"",Scoring!$J$24)+IF(Data!$T26&lt;&gt;"",Scoring!$J$25)+IF(Data!$U26&lt;&gt;"",Scoring!$J$26)+IF(Data!$V26&lt;&gt;"",Scoring!$J$27)+IF(Data!$W26&lt;&gt;"",Scoring!$J$28)+IF(Data!$X26&lt;&gt;"",Scoring!$J$29)+IF(Data!$Y26&lt;&gt;"",Scoring!$J$30)+IF(Data!$Z26&lt;&gt;"",Scoring!$J$31)+IF(Data!$AA26&lt;&gt;"",Scoring!$J$32)+IF(Data!$AB26&lt;&gt;"",Scoring!$J$33)+IF(Data!$AC26&lt;&gt;"",Scoring!$J$34)+IF(Data!$AD26&lt;&gt;"",Scoring!$J$35)+IF(Data!$AE26&lt;&gt;"",Scoring!$J$36)+IF(Data!$AF26&lt;&gt;"",Scoring!$J$37)+IF(Data!$AG26&lt;&gt;"",Scoring!$J$38)+IF(Data!$AH26&lt;&gt;"",Scoring!$J$39)+IF(Data!$AI26&lt;&gt;"",Scoring!$J$40)+IF(Data!$AJ26&lt;&gt;"",Scoring!$J$41)+IF(Data!$AK26&lt;&gt;"",Scoring!$J$42)+IF(Data!$AL26&lt;&gt;"",Scoring!$J$43)+IF(Data!$AM26&lt;&gt;"",Scoring!$J$44)+IF(Data!$AN26&lt;&gt;"",Scoring!$J$45)+IF(Data!$AO26&lt;&gt;"",Scoring!$J$46)+IF(Data!$AP26&lt;&gt;"",Scoring!$J$47)+IF(Data!$AQ26&lt;&gt;"",Scoring!$J$48)+IF(Data!$AR26&lt;&gt;"",Scoring!$J$49)+IF(Data!$AS26&lt;&gt;"",Scoring!$J$50)+IF(Data!$AT26&lt;&gt;"",Scoring!$J$51)+IF(Data!$AU26&lt;&gt;"",Scoring!$J$52),"")</f>
        <v/>
      </c>
      <c r="BI26" s="183" t="str">
        <f>IF(BH26&lt;&gt;"",LOOKUP(BH26,Likelihoods!$A$7:$A$107,Likelihoods!H$7:H$107),"")</f>
        <v/>
      </c>
      <c r="BJ26" s="188" t="str">
        <f>IF(AND(COUNTBLANK($B26:$O26)=13,COUNTBLANK($P26:$Q26)=1,COUNTBLANK($R26:$U26)=3,COUNTBLANK($V26:$X26)=2,COUNTBLANK($Y26:$AE26)=6,COUNTBLANK($AF26:$AJ26)=4,COUNTBLANK($AK26:AN26)=3,COUNTBLANK($AO26:$AQ26)=2,COUNTBLANK($AR26:$AS26)=1,COUNTBLANK($AT26:$AU26)=1),IF(Data!$B26&lt;&gt;"",Scoring!$K$7)+IF(Data!$C26&lt;&gt;"",Scoring!$K$8)+IF(Data!$D26&lt;&gt;"",Scoring!$K$9)+IF(Data!$E26&lt;&gt;"",Scoring!$K$10)+IF(Data!$F26&lt;&gt;"",Scoring!$K$11)+IF(Data!$G26&lt;&gt;"",Scoring!$K$12)+IF(Data!$H26&lt;&gt;"",Scoring!$K$13)+IF(Data!$I26&lt;&gt;"",Scoring!$K$14)+IF(Data!$J26&lt;&gt;"",Scoring!$K$15)+IF(Data!$K26&lt;&gt;"",Scoring!$K$16)+IF(Data!$L26&lt;&gt;"",Scoring!$K$17)+IF(Data!$M26&lt;&gt;"",Scoring!$K$18)+IF(Data!$N26&lt;&gt;"",Scoring!$K$19)+IF(Data!$O26&lt;&gt;"",Scoring!$K$20)+IF(Data!$P26&lt;&gt;"",Scoring!$K$21)+IF(Data!$Q26&lt;&gt;"",Scoring!$K$22)+IF(Data!$R26&lt;&gt;"",Scoring!$K$23)+IF(Data!$S26&lt;&gt;"",Scoring!$K$24)+IF(Data!$T26&lt;&gt;"",Scoring!$K$25)+IF(Data!$U26&lt;&gt;"",Scoring!$K$26)+IF(Data!$V26&lt;&gt;"",Scoring!$K$27)+IF(Data!$W26&lt;&gt;"",Scoring!$K$28)+IF(Data!$X26&lt;&gt;"",Scoring!$K$29)+IF(Data!$Y26&lt;&gt;"",Scoring!$K$30)+IF(Data!$Z26&lt;&gt;"",Scoring!$K$31)+IF(Data!$AA26&lt;&gt;"",Scoring!$K$32)+IF(Data!$AB26&lt;&gt;"",Scoring!$K$33)+IF(Data!$AC26&lt;&gt;"",Scoring!$K$34)+IF(Data!$AD26&lt;&gt;"",Scoring!$K$35)+IF(Data!$AE26&lt;&gt;"",Scoring!$K$36)+IF(Data!$AF26&lt;&gt;"",Scoring!$K$37)+IF(Data!$AG26&lt;&gt;"",Scoring!$K$38)+IF(Data!$AH26&lt;&gt;"",Scoring!$K$39)+IF(Data!$AI26&lt;&gt;"",Scoring!$K$40)+IF(Data!$AJ26&lt;&gt;"",Scoring!$K$41)+IF(Data!$AK26&lt;&gt;"",Scoring!$K$42)+IF(Data!$AL26&lt;&gt;"",Scoring!$K$43)+IF(Data!$AM26&lt;&gt;"",Scoring!$K$44)+IF(Data!$AN26&lt;&gt;"",Scoring!$K$45)+IF(Data!$AO26&lt;&gt;"",Scoring!$K$46)+IF(Data!$AP26&lt;&gt;"",Scoring!$K$47)+IF(Data!$AQ26&lt;&gt;"",Scoring!$K$48)+IF(Data!$AR26&lt;&gt;"",Scoring!$K$49)+IF(Data!$AS26&lt;&gt;"",Scoring!$K$50)+IF(Data!$AT26&lt;&gt;"",Scoring!$K$51)+IF(Data!$AU26&lt;&gt;"",Scoring!$K$52),"")</f>
        <v/>
      </c>
      <c r="BK26" s="184" t="str">
        <f>IF(BJ26&lt;&gt;"",LOOKUP(BJ26,Likelihoods!$A$7:$A$107,Likelihoods!I$7:I$107),"")</f>
        <v/>
      </c>
      <c r="BL26" s="187" t="str">
        <f>IF(AND(COUNTBLANK($B26:$O26)=13,COUNTBLANK($P26:$Q26)=1,COUNTBLANK($R26:$U26)=3,COUNTBLANK($V26:$X26)=2,COUNTBLANK($Y26:$AE26)=6,COUNTBLANK($AF26:$AJ26)=4,COUNTBLANK($AK26:AN26)=3,COUNTBLANK($AO26:$AQ26)=2,COUNTBLANK($AR26:$AS26)=1,COUNTBLANK($AT26:$AU26)=1),IF(Data!$B26&lt;&gt;"",Scoring!$L$7)+IF(Data!$C26&lt;&gt;"",Scoring!$L$8)+IF(Data!$D26&lt;&gt;"",Scoring!$L$9)+IF(Data!$E26&lt;&gt;"",Scoring!$L$10)+IF(Data!$F26&lt;&gt;"",Scoring!$L$11)+IF(Data!$G26&lt;&gt;"",Scoring!$L$12)+IF(Data!$H26&lt;&gt;"",Scoring!$L$13)+IF(Data!$I26&lt;&gt;"",Scoring!$L$14)+IF(Data!$J26&lt;&gt;"",Scoring!$L$15)+IF(Data!$K26&lt;&gt;"",Scoring!$L$16)+IF(Data!$L26&lt;&gt;"",Scoring!$L$17)+IF(Data!$M26&lt;&gt;"",Scoring!$L$18)+IF(Data!$N26&lt;&gt;"",Scoring!$L$19)+IF(Data!$O26&lt;&gt;"",Scoring!$L$20)+IF(Data!$P26&lt;&gt;"",Scoring!$L$21)+IF(Data!$Q26&lt;&gt;"",Scoring!$L$22)+IF(Data!$R26&lt;&gt;"",Scoring!$L$23)+IF(Data!$S26&lt;&gt;"",Scoring!$L$24)+IF(Data!$T26&lt;&gt;"",Scoring!$L$25)+IF(Data!$U26&lt;&gt;"",Scoring!$L$26)+IF(Data!$V26&lt;&gt;"",Scoring!$L$27)+IF(Data!$W26&lt;&gt;"",Scoring!$L$28)+IF(Data!$X26&lt;&gt;"",Scoring!$L$29)+IF(Data!$Y26&lt;&gt;"",Scoring!$L$30)+IF(Data!$Z26&lt;&gt;"",Scoring!$L$31)+IF(Data!$AA26&lt;&gt;"",Scoring!$L$32)+IF(Data!$AB26&lt;&gt;"",Scoring!$L$33)+IF(Data!$AC26&lt;&gt;"",Scoring!$L$34)+IF(Data!$AD26&lt;&gt;"",Scoring!$L$35)+IF(Data!$AE26&lt;&gt;"",Scoring!$L$36)+IF(Data!$AF26&lt;&gt;"",Scoring!$L$37)+IF(Data!$AG26&lt;&gt;"",Scoring!$L$38)+IF(Data!$AH26&lt;&gt;"",Scoring!$L$39)+IF(Data!$AI26&lt;&gt;"",Scoring!$L$40)+IF(Data!$AJ26&lt;&gt;"",Scoring!$L$41)+IF(Data!$AK26&lt;&gt;"",Scoring!$L$42)+IF(Data!$AL26&lt;&gt;"",Scoring!$L$43)+IF(Data!$AM26&lt;&gt;"",Scoring!$L$44)+IF(Data!$AN26&lt;&gt;"",Scoring!$L$45)+IF(Data!$AO26&lt;&gt;"",Scoring!$L$46)+IF(Data!$AP26&lt;&gt;"",Scoring!$L$47)+IF(Data!$AQ26&lt;&gt;"",Scoring!$L$48)+IF(Data!$AR26&lt;&gt;"",Scoring!$L$49)+IF(Data!$AS26&lt;&gt;"",Scoring!$L$50)+IF(Data!$AT26&lt;&gt;"",Scoring!$L$51)+IF(Data!$AU26&lt;&gt;"",Scoring!$L$52),"")</f>
        <v/>
      </c>
      <c r="BM26" s="180" t="str">
        <f>IF(BL26&lt;&gt;"",LOOKUP(BL26,Likelihoods!$A$7:$A$107,Likelihoods!J$7:J$107),"")</f>
        <v/>
      </c>
      <c r="BN26" s="181" t="str">
        <f>IF(AND(COUNTBLANK($B26:$O26)=13,COUNTBLANK($P26:$Q26)=1,COUNTBLANK($R26:$U26)=3,COUNTBLANK($V26:$X26)=2,COUNTBLANK($Y26:$AE26)=6,COUNTBLANK($AF26:$AJ26)=4,COUNTBLANK($AK26:AN26)=3,COUNTBLANK($AO26:$AQ26)=2,COUNTBLANK($AR26:$AS26)=1,COUNTBLANK($AT26:$AU26)=1),IF(Data!$B26&lt;&gt;"",Scoring!$M$7)+IF(Data!$C26&lt;&gt;"",Scoring!$M$8)+IF(Data!$D26&lt;&gt;"",Scoring!$M$9)+IF(Data!$E26&lt;&gt;"",Scoring!$M$10)+IF(Data!$F26&lt;&gt;"",Scoring!$M$11)+IF(Data!$G26&lt;&gt;"",Scoring!$M$12)+IF(Data!$H26&lt;&gt;"",Scoring!$M$13)+IF(Data!$I26&lt;&gt;"",Scoring!$M$14)+IF(Data!$J26&lt;&gt;"",Scoring!$M$15)+IF(Data!$K26&lt;&gt;"",Scoring!$M$16)+IF(Data!$L26&lt;&gt;"",Scoring!$M$17)+IF(Data!$M26&lt;&gt;"",Scoring!$M$18)+IF(Data!$N26&lt;&gt;"",Scoring!$M$19)+IF(Data!$O26&lt;&gt;"",Scoring!$M$20)+IF(Data!$P26&lt;&gt;"",Scoring!$M$21)+IF(Data!$Q26&lt;&gt;"",Scoring!$M$22)+IF(Data!$R26&lt;&gt;"",Scoring!$M$23)+IF(Data!$S26&lt;&gt;"",Scoring!$M$24)+IF(Data!$T26&lt;&gt;"",Scoring!$M$25)+IF(Data!$U26&lt;&gt;"",Scoring!$M$26)+IF(Data!$V26&lt;&gt;"",Scoring!$M$27)+IF(Data!$W26&lt;&gt;"",Scoring!$M$28)+IF(Data!$X26&lt;&gt;"",Scoring!$M$29)+IF(Data!$Y26&lt;&gt;"",Scoring!$M$30)+IF(Data!$Z26&lt;&gt;"",Scoring!$M$31)+IF(Data!$AA26&lt;&gt;"",Scoring!$M$32)+IF(Data!$AB26&lt;&gt;"",Scoring!$M$33)+IF(Data!$AC26&lt;&gt;"",Scoring!$M$34)+IF(Data!$AD26&lt;&gt;"",Scoring!$M$35)+IF(Data!$AE26&lt;&gt;"",Scoring!$M$36)+IF(Data!$AF26&lt;&gt;"",Scoring!$M$37)+IF(Data!$AG26&lt;&gt;"",Scoring!$M$38)+IF(Data!$AH26&lt;&gt;"",Scoring!$M$39)+IF(Data!$AI26&lt;&gt;"",Scoring!$M$40)+IF(Data!$AJ26&lt;&gt;"",Scoring!$M$41)+IF(Data!$AK26&lt;&gt;"",Scoring!$M$42)+IF(Data!$AL26&lt;&gt;"",Scoring!$M$43)+IF(Data!$AM26&lt;&gt;"",Scoring!$M$44)+IF(Data!$AN26&lt;&gt;"",Scoring!$M$45)+IF(Data!$AO26&lt;&gt;"",Scoring!$M$46)+IF(Data!$AP26&lt;&gt;"",Scoring!$M$47)+IF(Data!$AQ26&lt;&gt;"",Scoring!$M$48)+IF(Data!$AR26&lt;&gt;"",Scoring!$M$49)+IF(Data!$AS26&lt;&gt;"",Scoring!$M$50)+IF(Data!$AT26&lt;&gt;"",Scoring!$M$51)+IF(Data!$AU26&lt;&gt;"",Scoring!$M$52),"")</f>
        <v/>
      </c>
      <c r="BO26" s="184" t="str">
        <f>IF(BN26&lt;&gt;"",LOOKUP(BN26,Likelihoods!$A$7:$A$107,Likelihoods!K$7:K$107),"")</f>
        <v/>
      </c>
      <c r="BP26" s="179" t="str">
        <f>IF(AND(COUNTBLANK($B26:$O26)=13,COUNTBLANK($P26:$Q26)=1,COUNTBLANK($R26:$U26)=3,COUNTBLANK($V26:$X26)=2,COUNTBLANK($Y26:$AE26)=6,COUNTBLANK($AF26:$AJ26)=4,COUNTBLANK($AK26:AN26)=3,COUNTBLANK($AO26:$AQ26)=2,COUNTBLANK($AR26:$AS26)=1,COUNTBLANK($AT26:$AU26)=1),IF(Data!$B26&lt;&gt;"",Scoring!$N$7)+IF(Data!$C26&lt;&gt;"",Scoring!$N$8)+IF(Data!$D26&lt;&gt;"",Scoring!$N$9)+IF(Data!$E26&lt;&gt;"",Scoring!$N$10)+IF(Data!$F26&lt;&gt;"",Scoring!$N$11)+IF(Data!$G26&lt;&gt;"",Scoring!$N$12)+IF(Data!$H26&lt;&gt;"",Scoring!$N$13)+IF(Data!$I26&lt;&gt;"",Scoring!$N$14)+IF(Data!$J26&lt;&gt;"",Scoring!$N$15)+IF(Data!$K26&lt;&gt;"",Scoring!$N$16)+IF(Data!$L26&lt;&gt;"",Scoring!$N$17)+IF(Data!$M26&lt;&gt;"",Scoring!$N$18)+IF(Data!$N26&lt;&gt;"",Scoring!$N$19)+IF(Data!$O26&lt;&gt;"",Scoring!$N$20)+IF(Data!$P26&lt;&gt;"",Scoring!$N$21)+IF(Data!$Q26&lt;&gt;"",Scoring!$N$22)+IF(Data!$R26&lt;&gt;"",Scoring!$N$23)+IF(Data!$S26&lt;&gt;"",Scoring!$N$24)+IF(Data!$T26&lt;&gt;"",Scoring!$N$25)+IF(Data!$U26&lt;&gt;"",Scoring!$N$26)+IF(Data!$V26&lt;&gt;"",Scoring!$N$27)+IF(Data!$W26&lt;&gt;"",Scoring!$N$28)+IF(Data!$X26&lt;&gt;"",Scoring!$N$29)+IF(Data!$Y26&lt;&gt;"",Scoring!$N$30)+IF(Data!$Z26&lt;&gt;"",Scoring!$N$31)+IF(Data!$AA26&lt;&gt;"",Scoring!$N$32)+IF(Data!$AB26&lt;&gt;"",Scoring!$N$33)+IF(Data!$AC26&lt;&gt;"",Scoring!$N$34)+IF(Data!$AD26&lt;&gt;"",Scoring!$N$35)+IF(Data!$AE26&lt;&gt;"",Scoring!$N$36)+IF(Data!$AF26&lt;&gt;"",Scoring!$N$37)+IF(Data!$AG26&lt;&gt;"",Scoring!$N$38)+IF(Data!$AH26&lt;&gt;"",Scoring!$N$39)+IF(Data!$AI26&lt;&gt;"",Scoring!$N$40)+IF(Data!$AJ26&lt;&gt;"",Scoring!$N$41)+IF(Data!$AK26&lt;&gt;"",Scoring!$N$42)+IF(Data!$AL26&lt;&gt;"",Scoring!$N$43)+IF(Data!$AM26&lt;&gt;"",Scoring!$N$44)+IF(Data!$AN26&lt;&gt;"",Scoring!$N$45)+IF(Data!$AO26&lt;&gt;"",Scoring!$N$46)+IF(Data!$AP26&lt;&gt;"",Scoring!$N$47)+IF(Data!$AQ26&lt;&gt;"",Scoring!$N$48)+IF(Data!$AR26&lt;&gt;"",Scoring!$N$49)+IF(Data!$AS26&lt;&gt;"",Scoring!$N$50)+IF(Data!$AT26&lt;&gt;"",Scoring!$N$51)+IF(Data!$AU26&lt;&gt;"",Scoring!$N$52),"")</f>
        <v/>
      </c>
      <c r="BQ26" s="189" t="str">
        <f>IF(BP26&lt;&gt;"",LOOKUP(BP26,Likelihoods!$A$7:$A$107,Likelihoods!L$7:L$107),"")</f>
        <v/>
      </c>
      <c r="BR26" s="181" t="str">
        <f>IF(AND(COUNTBLANK($B26:$O26)=13,COUNTBLANK($P26:$Q26)=1,COUNTBLANK($R26:$U26)=3,COUNTBLANK($V26:$X26)=2,COUNTBLANK($Y26:$AE26)=6,COUNTBLANK($AF26:$AJ26)=4,COUNTBLANK($AK26:AN26)=3,COUNTBLANK($AO26:$AQ26)=2,COUNTBLANK($AR26:$AS26)=1,COUNTBLANK($AT26:$AU26)=1),IF(Data!$B26&lt;&gt;"",Scoring!$O$7)+IF(Data!$C26&lt;&gt;"",Scoring!$O$8)+IF(Data!$D26&lt;&gt;"",Scoring!$O$9)+IF(Data!$E26&lt;&gt;"",Scoring!$O$10)+IF(Data!$F26&lt;&gt;"",Scoring!$O$11)+IF(Data!$G26&lt;&gt;"",Scoring!$O$12)+IF(Data!$H26&lt;&gt;"",Scoring!$O$13)+IF(Data!$I26&lt;&gt;"",Scoring!$O$14)+IF(Data!$J26&lt;&gt;"",Scoring!$O$15)+IF(Data!$K26&lt;&gt;"",Scoring!$O$16)+IF(Data!$L26&lt;&gt;"",Scoring!$O$17)+IF(Data!$M26&lt;&gt;"",Scoring!$O$18)+IF(Data!$N26&lt;&gt;"",Scoring!$O$19)+IF(Data!$O26&lt;&gt;"",Scoring!$O$20)+IF(Data!$P26&lt;&gt;"",Scoring!$O$21)+IF(Data!$Q26&lt;&gt;"",Scoring!$O$22)+IF(Data!$R26&lt;&gt;"",Scoring!$O$23)+IF(Data!$S26&lt;&gt;"",Scoring!$O$24)+IF(Data!$T26&lt;&gt;"",Scoring!$O$25)+IF(Data!$U26&lt;&gt;"",Scoring!$O$26)+IF(Data!$V26&lt;&gt;"",Scoring!$O$27)+IF(Data!$W26&lt;&gt;"",Scoring!$O$28)+IF(Data!$X26&lt;&gt;"",Scoring!$O$29)+IF(Data!$Y26&lt;&gt;"",Scoring!$O$30)+IF(Data!$Z26&lt;&gt;"",Scoring!$O$31)+IF(Data!$AA26&lt;&gt;"",Scoring!$O$32)+IF(Data!$AB26&lt;&gt;"",Scoring!$O$33)+IF(Data!$AC26&lt;&gt;"",Scoring!$O$34)+IF(Data!$AD26&lt;&gt;"",Scoring!$O$35)+IF(Data!$AE26&lt;&gt;"",Scoring!$O$36)+IF(Data!$AF26&lt;&gt;"",Scoring!$O$37)+IF(Data!$AG26&lt;&gt;"",Scoring!$O$38)+IF(Data!$AH26&lt;&gt;"",Scoring!$O$39)+IF(Data!$AI26&lt;&gt;"",Scoring!$O$40)+IF(Data!$AJ26&lt;&gt;"",Scoring!$O$41)+IF(Data!$AK26&lt;&gt;"",Scoring!$O$42)+IF(Data!$AL26&lt;&gt;"",Scoring!$O$43)+IF(Data!$AM26&lt;&gt;"",Scoring!$O$44)+IF(Data!$AN26&lt;&gt;"",Scoring!$O$45)+IF(Data!$AO26&lt;&gt;"",Scoring!$O$46)+IF(Data!$AP26&lt;&gt;"",Scoring!$O$47)+IF(Data!$AQ26&lt;&gt;"",Scoring!$O$48)+IF(Data!$AR26&lt;&gt;"",Scoring!$O$49)+IF(Data!$AS26&lt;&gt;"",Scoring!$O$50)+IF(Data!$AT26&lt;&gt;"",Scoring!$O$51)+IF(Data!$AU26&lt;&gt;"",Scoring!$O$52),"")</f>
        <v/>
      </c>
      <c r="BS26" s="184" t="str">
        <f>IF(BR26&lt;&gt;"",LOOKUP(BR26,Likelihoods!$A$7:$A$107,Likelihoods!M$7:M$107),"")</f>
        <v/>
      </c>
      <c r="BT26" s="181" t="str">
        <f>IF(AND(COUNTBLANK($B26:$O26)=13,COUNTBLANK($P26:$Q26)=1,COUNTBLANK($R26:$U26)=3,COUNTBLANK($V26:$X26)=2,COUNTBLANK($Y26:$AE26)=6,COUNTBLANK($AF26:$AJ26)=4,COUNTBLANK($AK26:AN26)=3,COUNTBLANK($AO26:$AQ26)=2,COUNTBLANK($AR26:$AS26)=1,COUNTBLANK($AT26:$AU26)=1),IF(Data!$B26&lt;&gt;"",Scoring!$P$7)+IF(Data!$C26&lt;&gt;"",Scoring!$P$8)+IF(Data!$D26&lt;&gt;"",Scoring!$P$9)+IF(Data!$E26&lt;&gt;"",Scoring!$P$10)+IF(Data!$F26&lt;&gt;"",Scoring!$P$11)+IF(Data!$G26&lt;&gt;"",Scoring!$P$12)+IF(Data!$H26&lt;&gt;"",Scoring!$P$13)+IF(Data!$I26&lt;&gt;"",Scoring!$P$14)+IF(Data!$J26&lt;&gt;"",Scoring!$P$15)+IF(Data!$K26&lt;&gt;"",Scoring!$P$16)+IF(Data!$L26&lt;&gt;"",Scoring!$P$17)+IF(Data!$M26&lt;&gt;"",Scoring!$P$18)+IF(Data!$N26&lt;&gt;"",Scoring!$P$19)+IF(Data!$O26&lt;&gt;"",Scoring!$P$20)+IF(Data!$P26&lt;&gt;"",Scoring!$P$21)+IF(Data!$Q26&lt;&gt;"",Scoring!$P$22)+IF(Data!$R26&lt;&gt;"",Scoring!$P$23)+IF(Data!$S26&lt;&gt;"",Scoring!$P$24)+IF(Data!$T26&lt;&gt;"",Scoring!$P$25)+IF(Data!$U26&lt;&gt;"",Scoring!$P$26)+IF(Data!$V26&lt;&gt;"",Scoring!$P$27)+IF(Data!$W26&lt;&gt;"",Scoring!$P$28)+IF(Data!$X26&lt;&gt;"",Scoring!$P$29)+IF(Data!$Y26&lt;&gt;"",Scoring!$P$30)+IF(Data!$Z26&lt;&gt;"",Scoring!$P$31)+IF(Data!$AA26&lt;&gt;"",Scoring!$P$32)+IF(Data!$AB26&lt;&gt;"",Scoring!$P$33)+IF(Data!$AC26&lt;&gt;"",Scoring!$P$34)+IF(Data!$AD26&lt;&gt;"",Scoring!$P$35)+IF(Data!$AE26&lt;&gt;"",Scoring!$P$36)+IF(Data!$AF26&lt;&gt;"",Scoring!$P$37)+IF(Data!$AG26&lt;&gt;"",Scoring!$P$38)+IF(Data!$AH26&lt;&gt;"",Scoring!$P$39)+IF(Data!$AI26&lt;&gt;"",Scoring!$P$40)+IF(Data!$AJ26&lt;&gt;"",Scoring!$P$41)+IF(Data!$AK26&lt;&gt;"",Scoring!$P$42)+IF(Data!$AL26&lt;&gt;"",Scoring!$P$43)+IF(Data!$AM26&lt;&gt;"",Scoring!$P$44)+IF(Data!$AN26&lt;&gt;"",Scoring!$P$45)+IF(Data!$AO26&lt;&gt;"",Scoring!$P$46)+IF(Data!$AP26&lt;&gt;"",Scoring!$P$47)+IF(Data!$AQ26&lt;&gt;"",Scoring!$P$48)+IF(Data!$AR26&lt;&gt;"",Scoring!$P$49)+IF(Data!$AS26&lt;&gt;"",Scoring!$P$50)+IF(Data!$AT26&lt;&gt;"",Scoring!$P$51)+IF(Data!$AU26&lt;&gt;"",Scoring!$P$52),"")</f>
        <v/>
      </c>
      <c r="BU26" s="180" t="str">
        <f>IF(BT26&lt;&gt;"",LOOKUP(BT26,Likelihoods!$A$7:$A$107,Likelihoods!N$7:N$107),"")</f>
        <v/>
      </c>
      <c r="BV26" s="181" t="str">
        <f>IF(AND(COUNTBLANK($B26:$O26)=13,COUNTBLANK($P26:$Q26)=1,COUNTBLANK($R26:$U26)=3,COUNTBLANK($V26:$X26)=2,COUNTBLANK($Y26:$AE26)=6,COUNTBLANK($AF26:$AJ26)=4,COUNTBLANK($AK26:AN26)=3,COUNTBLANK($AO26:$AQ26)=2,COUNTBLANK($AR26:$AS26)=1,COUNTBLANK($AT26:$AU26)=1),IF(Data!$B26&lt;&gt;"",Scoring!$Q$7)+IF(Data!$C26&lt;&gt;"",Scoring!$Q$8)+IF(Data!$D26&lt;&gt;"",Scoring!$Q$9)+IF(Data!$E26&lt;&gt;"",Scoring!$Q$10)+IF(Data!$F26&lt;&gt;"",Scoring!$Q$11)+IF(Data!$G26&lt;&gt;"",Scoring!$Q$12)+IF(Data!$H26&lt;&gt;"",Scoring!$Q$13)+IF(Data!$I26&lt;&gt;"",Scoring!$Q$14)+IF(Data!$J26&lt;&gt;"",Scoring!$Q$15)+IF(Data!$K26&lt;&gt;"",Scoring!$Q$16)+IF(Data!$L26&lt;&gt;"",Scoring!$Q$17)+IF(Data!$M26&lt;&gt;"",Scoring!$Q$18)+IF(Data!$N26&lt;&gt;"",Scoring!$Q$19)+IF(Data!$O26&lt;&gt;"",Scoring!$Q$20)+IF(Data!$P26&lt;&gt;"",Scoring!$Q$21)+IF(Data!$Q26&lt;&gt;"",Scoring!$Q$22)+IF(Data!$R26&lt;&gt;"",Scoring!$Q$23)+IF(Data!$S26&lt;&gt;"",Scoring!$Q$24)+IF(Data!$T26&lt;&gt;"",Scoring!$Q$25)+IF(Data!$U26&lt;&gt;"",Scoring!$Q$26)+IF(Data!$V26&lt;&gt;"",Scoring!$Q$27)+IF(Data!$W26&lt;&gt;"",Scoring!$Q$28)+IF(Data!$X26&lt;&gt;"",Scoring!$Q$29)+IF(Data!$Y26&lt;&gt;"",Scoring!$Q$30)+IF(Data!$Z26&lt;&gt;"",Scoring!$Q$31)+IF(Data!$AA26&lt;&gt;"",Scoring!$Q$32)+IF(Data!$AB26&lt;&gt;"",Scoring!$Q$33)+IF(Data!$AC26&lt;&gt;"",Scoring!$Q$34)+IF(Data!$AD26&lt;&gt;"",Scoring!$Q$35)+IF(Data!$AE26&lt;&gt;"",Scoring!$Q$36)+IF(Data!$AF26&lt;&gt;"",Scoring!$Q$37)+IF(Data!$AG26&lt;&gt;"",Scoring!$Q$38)+IF(Data!$AH26&lt;&gt;"",Scoring!$Q$39)+IF(Data!$AI26&lt;&gt;"",Scoring!$Q$40)+IF(Data!$AJ26&lt;&gt;"",Scoring!$Q$41)+IF(Data!$AK26&lt;&gt;"",Scoring!$Q$42)+IF(Data!$AL26&lt;&gt;"",Scoring!$Q$43)+IF(Data!$AM26&lt;&gt;"",Scoring!$Q$44)+IF(Data!$AN26&lt;&gt;"",Scoring!$Q$45)+IF(Data!$AO26&lt;&gt;"",Scoring!$Q$46)+IF(Data!$AP26&lt;&gt;"",Scoring!$Q$47)+IF(Data!$AQ26&lt;&gt;"",Scoring!$Q$48)+IF(Data!$AR26&lt;&gt;"",Scoring!$Q$49)+IF(Data!$AS26&lt;&gt;"",Scoring!$Q$50)+IF(Data!$AT26&lt;&gt;"",Scoring!$Q$51)+IF(Data!$AU26&lt;&gt;"",Scoring!$Q$52),"")</f>
        <v/>
      </c>
      <c r="BW26" s="183" t="str">
        <f>IF(BV26&lt;&gt;"",LOOKUP(BV26,Likelihoods!$A$7:$A$107,Likelihoods!O$7:O$107),"")</f>
        <v/>
      </c>
      <c r="BX26" s="9"/>
      <c r="BY26" s="9"/>
      <c r="BZ26" s="9"/>
      <c r="CA26" s="9"/>
      <c r="CB26" s="9"/>
      <c r="CC26" s="9"/>
      <c r="CD26" s="9"/>
      <c r="CE26" s="9"/>
      <c r="CF26" s="9"/>
      <c r="CG26" s="9"/>
      <c r="CH26" s="9"/>
      <c r="CI26" s="9"/>
      <c r="CJ26" s="9"/>
      <c r="CK26" s="9"/>
    </row>
    <row r="27" spans="1:89" ht="14.25">
      <c r="A27" s="59"/>
      <c r="B27" s="76"/>
      <c r="C27" s="77"/>
      <c r="D27" s="77"/>
      <c r="E27" s="77"/>
      <c r="F27" s="77"/>
      <c r="G27" s="77"/>
      <c r="H27" s="77"/>
      <c r="I27" s="77"/>
      <c r="J27" s="77"/>
      <c r="K27" s="77"/>
      <c r="L27" s="77"/>
      <c r="M27" s="77"/>
      <c r="N27" s="77"/>
      <c r="O27" s="77"/>
      <c r="P27" s="76"/>
      <c r="Q27" s="78"/>
      <c r="R27" s="77"/>
      <c r="S27" s="77"/>
      <c r="T27" s="77"/>
      <c r="U27" s="77"/>
      <c r="V27" s="76"/>
      <c r="W27" s="77"/>
      <c r="X27" s="78"/>
      <c r="Y27" s="77"/>
      <c r="Z27" s="77"/>
      <c r="AA27" s="77"/>
      <c r="AB27" s="77"/>
      <c r="AC27" s="77"/>
      <c r="AD27" s="77"/>
      <c r="AE27" s="77"/>
      <c r="AF27" s="76"/>
      <c r="AG27" s="77"/>
      <c r="AH27" s="77"/>
      <c r="AI27" s="77"/>
      <c r="AJ27" s="78"/>
      <c r="AK27" s="77"/>
      <c r="AL27" s="77"/>
      <c r="AM27" s="77"/>
      <c r="AN27" s="77"/>
      <c r="AO27" s="76"/>
      <c r="AP27" s="77"/>
      <c r="AQ27" s="78"/>
      <c r="AR27" s="76"/>
      <c r="AS27" s="78"/>
      <c r="AT27" s="77"/>
      <c r="AU27" s="77"/>
      <c r="AV27" s="179" t="str">
        <f>IF(AND(COUNTBLANK($B27:$O27)=13,COUNTBLANK($P27:$Q27)=1,COUNTBLANK($R27:$U27)=3,COUNTBLANK($V27:$X27)=2,COUNTBLANK($Y27:$AE27)=6,COUNTBLANK($AF27:$AJ27)=4,COUNTBLANK($AK27:AN27)=3,COUNTBLANK($AO27:$AQ27)=2,COUNTBLANK($AR27:$AS27)=1,COUNTBLANK($AT27:$AU27)=1),IF(Data!$B27&lt;&gt;"",Scoring!$D$7)+IF(Data!$C27&lt;&gt;"",Scoring!$D$8)+IF(Data!$D27&lt;&gt;"",Scoring!$D$9)+IF(Data!$E27&lt;&gt;"",Scoring!$D$10)+IF(Data!$F27&lt;&gt;"",Scoring!$D$11)+IF(Data!$G27&lt;&gt;"",Scoring!$D$12)+IF(Data!$H27&lt;&gt;"",Scoring!$D$13)+IF(Data!$I27&lt;&gt;"",Scoring!$D$14)+IF(Data!$J27&lt;&gt;"",Scoring!$D$15)+IF(Data!$K27&lt;&gt;"",Scoring!$D$16)+IF(Data!$L27&lt;&gt;"",Scoring!$D$17)+IF(Data!$M27&lt;&gt;"",Scoring!$D$18)+IF(Data!$N27&lt;&gt;"",Scoring!$D$19)+IF(Data!$O27&lt;&gt;"",Scoring!$D$20)+IF(Data!$P27&lt;&gt;"",Scoring!$D$21)+IF(Data!$Q27&lt;&gt;"",Scoring!$D$22)+IF(Data!$R27&lt;&gt;"",Scoring!$D$23)+IF(Data!$S27&lt;&gt;"",Scoring!$D$24)+IF(Data!$T27&lt;&gt;"",Scoring!$D$25)+IF(Data!$U27&lt;&gt;"",Scoring!$D$26)+IF(Data!$V27&lt;&gt;"",Scoring!$D$27)+IF(Data!$W27&lt;&gt;"",Scoring!$D$28)+IF(Data!$X27&lt;&gt;"",Scoring!$D$29)+IF(Data!$Y27&lt;&gt;"",Scoring!$D$30)+IF(Data!$Z27&lt;&gt;"",Scoring!$D$31)+IF(Data!$AA27&lt;&gt;"",Scoring!$D$32)+IF(Data!$AB27&lt;&gt;"",Scoring!$D$33)+IF(Data!$AC27&lt;&gt;"",Scoring!$D$34)+IF(Data!$AD27&lt;&gt;"",Scoring!$D$35)+IF(Data!$AE27&lt;&gt;"",Scoring!$D$36)+IF(Data!$AF27&lt;&gt;"",Scoring!$D$37)+IF(Data!$AG27&lt;&gt;"",Scoring!$D$38)+IF(Data!$AH27&lt;&gt;"",Scoring!$D$39)+IF(Data!$AI27&lt;&gt;"",Scoring!$D$40)+IF(Data!$AJ27&lt;&gt;"",Scoring!$D$41)+IF(Data!$AK27&lt;&gt;"",Scoring!$D$42)+IF(Data!$AL27&lt;&gt;"",Scoring!$D$43)+IF(Data!$AM27&lt;&gt;"",Scoring!$D$44)+IF(Data!$AN27&lt;&gt;"",Scoring!$D$45)+IF(Data!$AO27&lt;&gt;"",Scoring!$D$46)+IF(Data!$AP27&lt;&gt;"",Scoring!$D$47)+IF(Data!$AQ27&lt;&gt;"",Scoring!$D$48)+IF(Data!$AR27&lt;&gt;"",Scoring!$D$49)+IF(Data!$AS27&lt;&gt;"",Scoring!$D$50)+IF(Data!$AT27&lt;&gt;"",Scoring!$D$51)+IF(Data!$AU27&lt;&gt;"",Scoring!$D$52),"")</f>
        <v/>
      </c>
      <c r="AW27" s="180" t="str">
        <f>IF(AV27&lt;&gt;"",LOOKUP(AV27,Likelihoods!$A$7:$A$107,Likelihoods!B$7:B$107),"")</f>
        <v/>
      </c>
      <c r="AX27" s="181" t="str">
        <f>IF(AND(COUNTBLANK($B27:$O27)=13,COUNTBLANK($P27:$Q27)=1,COUNTBLANK($R27:$U27)=3,COUNTBLANK($V27:$X27)=2,COUNTBLANK($Y27:$AE27)=6,COUNTBLANK($AF27:$AJ27)=4,COUNTBLANK($AK27:AN27)=3,COUNTBLANK($AO27:$AQ27)=2,COUNTBLANK($AR27:$AS27)=1,COUNTBLANK($AT27:$AU27)=1),IF(Data!$B27&lt;&gt;"",Scoring!$E$7)+IF(Data!$C27&lt;&gt;"",Scoring!$E$8)+IF(Data!$D27&lt;&gt;"",Scoring!$E$9)+IF(Data!$E27&lt;&gt;"",Scoring!$E$10)+IF(Data!$F27&lt;&gt;"",Scoring!$E$11)+IF(Data!$G27&lt;&gt;"",Scoring!$E$12)+IF(Data!$H27&lt;&gt;"",Scoring!$E$13)+IF(Data!$I27&lt;&gt;"",Scoring!$E$14)+IF(Data!$J27&lt;&gt;"",Scoring!$E$15)+IF(Data!$K27&lt;&gt;"",Scoring!$E$16)+IF(Data!$L27&lt;&gt;"",Scoring!$E$17)+IF(Data!$M27&lt;&gt;"",Scoring!$E$18)+IF(Data!$N27&lt;&gt;"",Scoring!$E$19)+IF(Data!$O27&lt;&gt;"",Scoring!$E$20)+IF(Data!$P27&lt;&gt;"",Scoring!$E$21)+IF(Data!$Q27&lt;&gt;"",Scoring!$E$22)+IF(Data!$R27&lt;&gt;"",Scoring!$E$23)+IF(Data!$S27&lt;&gt;"",Scoring!$E$24)+IF(Data!$T27&lt;&gt;"",Scoring!$E$25)+IF(Data!$U27&lt;&gt;"",Scoring!$E$26)+IF(Data!$V27&lt;&gt;"",Scoring!$E$27)+IF(Data!$W27&lt;&gt;"",Scoring!$E$28)+IF(Data!$X27&lt;&gt;"",Scoring!$E$29)+IF(Data!$Y27&lt;&gt;"",Scoring!$E$30)+IF(Data!$Z27&lt;&gt;"",Scoring!$E$31)+IF(Data!$AA27&lt;&gt;"",Scoring!$E$32)+IF(Data!$AB27&lt;&gt;"",Scoring!$E$33)+IF(Data!$AC27&lt;&gt;"",Scoring!$E$34)+IF(Data!$AD27&lt;&gt;"",Scoring!$E$35)+IF(Data!$AE27&lt;&gt;"",Scoring!$E$36)+IF(Data!$AF27&lt;&gt;"",Scoring!$E$37)+IF(Data!$AG27&lt;&gt;"",Scoring!$E$38)+IF(Data!$AH27&lt;&gt;"",Scoring!$E$39)+IF(Data!$AI27&lt;&gt;"",Scoring!$E$40)+IF(Data!$AJ27&lt;&gt;"",Scoring!$E$41)+IF(Data!$AK27&lt;&gt;"",Scoring!$E$42)+IF(Data!$AL27&lt;&gt;"",Scoring!$E$43)+IF(Data!$AM27&lt;&gt;"",Scoring!$E$44)+IF(Data!$AN27&lt;&gt;"",Scoring!$E$45)+IF(Data!$AO27&lt;&gt;"",Scoring!$E$46)+IF(Data!$AP27&lt;&gt;"",Scoring!$E$47)+IF(Data!$AQ27&lt;&gt;"",Scoring!$E$48)+IF(Data!$AR27&lt;&gt;"",Scoring!$E$49)+IF(Data!$AS27&lt;&gt;"",Scoring!$E$50)+IF(Data!$AT27&lt;&gt;"",Scoring!$E$51)+IF(Data!$AU27&lt;&gt;"",Scoring!$E$52),"")</f>
        <v/>
      </c>
      <c r="AY27" s="180" t="str">
        <f>IF(AX27&lt;&gt;"",LOOKUP(AX27,Likelihoods!$A$7:$A$107,Likelihoods!C$7:C$107),"")</f>
        <v/>
      </c>
      <c r="AZ27" s="182" t="str">
        <f>IF(AND(COUNTBLANK($B27:$O27)=13,COUNTBLANK($P27:$Q27)=1,COUNTBLANK($R27:$U27)=3,COUNTBLANK($V27:$X27)=2,COUNTBLANK($Y27:$AE27)=6,COUNTBLANK($AF27:$AJ27)=4,COUNTBLANK($AK27:AN27)=3,COUNTBLANK($AO27:$AQ27)=2,COUNTBLANK($AR27:$AS27)=1,COUNTBLANK($AT27:$AU27)=1),IF(Data!$B27&lt;&gt;"",Scoring!$F$7)+IF(Data!$C27&lt;&gt;"",Scoring!$F$8)+IF(Data!$D27&lt;&gt;"",Scoring!$F$9)+IF(Data!$E27&lt;&gt;"",Scoring!$F$10)+IF(Data!$F27&lt;&gt;"",Scoring!$F$11)+IF(Data!$G27&lt;&gt;"",Scoring!$F$12)+IF(Data!$H27&lt;&gt;"",Scoring!$F$13)+IF(Data!$I27&lt;&gt;"",Scoring!$F$14)+IF(Data!$J27&lt;&gt;"",Scoring!$F$15)+IF(Data!$K27&lt;&gt;"",Scoring!$F$16)+IF(Data!$L27&lt;&gt;"",Scoring!$F$17)+IF(Data!$M27&lt;&gt;"",Scoring!$F$18)+IF(Data!$N27&lt;&gt;"",Scoring!$F$19)+IF(Data!$O27&lt;&gt;"",Scoring!$F$20)+IF(Data!$P27&lt;&gt;"",Scoring!$F$21)+IF(Data!$Q27&lt;&gt;"",Scoring!$F$22)+IF(Data!$R27&lt;&gt;"",Scoring!$F$23)+IF(Data!$S27&lt;&gt;"",Scoring!$F$24)+IF(Data!$T27&lt;&gt;"",Scoring!$F$25)+IF(Data!$U27&lt;&gt;"",Scoring!$F$26)+IF(Data!$V27&lt;&gt;"",Scoring!$F$27)+IF(Data!$W27&lt;&gt;"",Scoring!$F$28)+IF(Data!$X27&lt;&gt;"",Scoring!$F$29)+IF(Data!$Y27&lt;&gt;"",Scoring!$F$30)+IF(Data!$Z27&lt;&gt;"",Scoring!$F$31)+IF(Data!$AA27&lt;&gt;"",Scoring!$F$32)+IF(Data!$AB27&lt;&gt;"",Scoring!$F$33)+IF(Data!$AC27&lt;&gt;"",Scoring!$F$34)+IF(Data!$AD27&lt;&gt;"",Scoring!$F$35)+IF(Data!$AE27&lt;&gt;"",Scoring!$F$36)+IF(Data!$AF27&lt;&gt;"",Scoring!$F$37)+IF(Data!$AG27&lt;&gt;"",Scoring!$F$38)+IF(Data!$AH27&lt;&gt;"",Scoring!$F$39)+IF(Data!$AI27&lt;&gt;"",Scoring!$F$40)+IF(Data!$AJ27&lt;&gt;"",Scoring!$F$41)+IF(Data!$AK27&lt;&gt;"",Scoring!$F$42)+IF(Data!$AL27&lt;&gt;"",Scoring!$F$43)+IF(Data!$AM27&lt;&gt;"",Scoring!$F$44)+IF(Data!$AN27&lt;&gt;"",Scoring!$F$45)+IF(Data!$AO27&lt;&gt;"",Scoring!$F$46)+IF(Data!$AP27&lt;&gt;"",Scoring!$F$47)+IF(Data!$AQ27&lt;&gt;"",Scoring!$F$48)+IF(Data!$AR27&lt;&gt;"",Scoring!$F$49)+IF(Data!$AS27&lt;&gt;"",Scoring!$F$50)+IF(Data!$AT27&lt;&gt;"",Scoring!$F$51)+IF(Data!$AU27&lt;&gt;"",Scoring!$F$52),"")</f>
        <v/>
      </c>
      <c r="BA27" s="183" t="str">
        <f>IF(AZ27&lt;&gt;"",LOOKUP(AZ27,Likelihoods!$A$7:$A$107,Likelihoods!D$7:D$107),"")</f>
        <v/>
      </c>
      <c r="BB27" s="181" t="str">
        <f>IF(AND(COUNTBLANK($B27:$O27)=13,COUNTBLANK($P27:$Q27)=1,COUNTBLANK($R27:$U27)=3,COUNTBLANK($V27:$X27)=2,COUNTBLANK($Y27:$AE27)=6,COUNTBLANK($AF27:$AJ27)=4,COUNTBLANK($AK27:AN27)=3,COUNTBLANK($AO27:$AQ27)=2,COUNTBLANK($AR27:$AS27)=1,COUNTBLANK($AT27:$AU27)=1),IF(Data!$B27&lt;&gt;"",Scoring!$G$7)+IF(Data!$C27&lt;&gt;"",Scoring!$G$8)+IF(Data!$D27&lt;&gt;"",Scoring!$G$9)+IF(Data!$E27&lt;&gt;"",Scoring!$G$10)+IF(Data!$F27&lt;&gt;"",Scoring!$G$11)+IF(Data!$G27&lt;&gt;"",Scoring!$G$12)+IF(Data!$H27&lt;&gt;"",Scoring!$G$13)+IF(Data!$I27&lt;&gt;"",Scoring!$G$14)+IF(Data!$J27&lt;&gt;"",Scoring!$G$15)+IF(Data!$K27&lt;&gt;"",Scoring!$G$16)+IF(Data!$L27&lt;&gt;"",Scoring!$G$17)+IF(Data!$M27&lt;&gt;"",Scoring!$G$18)+IF(Data!$N27&lt;&gt;"",Scoring!$G$19)+IF(Data!$O27&lt;&gt;"",Scoring!$G$20)+IF(Data!$P27&lt;&gt;"",Scoring!$G$21)+IF(Data!$Q27&lt;&gt;"",Scoring!$G$22)+IF(Data!$R27&lt;&gt;"",Scoring!$G$23)+IF(Data!$S27&lt;&gt;"",Scoring!$G$24)+IF(Data!$T27&lt;&gt;"",Scoring!$G$25)+IF(Data!$U27&lt;&gt;"",Scoring!$G$26)+IF(Data!$V27&lt;&gt;"",Scoring!$G$27)+IF(Data!$W27&lt;&gt;"",Scoring!$G$28)+IF(Data!$X27&lt;&gt;"",Scoring!$G$29)+IF(Data!$Y27&lt;&gt;"",Scoring!$G$30)+IF(Data!$Z27&lt;&gt;"",Scoring!$G$31)+IF(Data!$AA27&lt;&gt;"",Scoring!$G$32)+IF(Data!$AB27&lt;&gt;"",Scoring!$G$33)+IF(Data!$AC27&lt;&gt;"",Scoring!$G$34)+IF(Data!$AD27&lt;&gt;"",Scoring!$G$35)+IF(Data!$AE27&lt;&gt;"",Scoring!$G$36)+IF(Data!$AF27&lt;&gt;"",Scoring!$G$37)+IF(Data!$AG27&lt;&gt;"",Scoring!$G$38)+IF(Data!$AH27&lt;&gt;"",Scoring!$G$39)+IF(Data!$AI27&lt;&gt;"",Scoring!$G$40)+IF(Data!$AJ27&lt;&gt;"",Scoring!$G$41)+IF(Data!$AK27&lt;&gt;"",Scoring!$G$42)+IF(Data!$AL27&lt;&gt;"",Scoring!$G$43)+IF(Data!$AM27&lt;&gt;"",Scoring!$G$44)+IF(Data!$AN27&lt;&gt;"",Scoring!$G$45)+IF(Data!$AO27&lt;&gt;"",Scoring!$G$46)+IF(Data!$AP27&lt;&gt;"",Scoring!$G$47)+IF(Data!$AQ27&lt;&gt;"",Scoring!$G$48)+IF(Data!$AR27&lt;&gt;"",Scoring!$G$49)+IF(Data!$AS27&lt;&gt;"",Scoring!$G$50)+IF(Data!$AT27&lt;&gt;"",Scoring!$G$51)+IF(Data!$AU27&lt;&gt;"",Scoring!$G$52),"")</f>
        <v/>
      </c>
      <c r="BC27" s="184" t="str">
        <f>IF(BB27&lt;&gt;"",LOOKUP(BB27,Likelihoods!$A$7:$A$107,Likelihoods!E$7:E$107),"")</f>
        <v/>
      </c>
      <c r="BD27" s="185" t="str">
        <f>IF(AND(COUNTBLANK($B27:$O27)=13,COUNTBLANK($P27:$Q27)=1,COUNTBLANK($R27:$U27)=3,COUNTBLANK($V27:$X27)=2,COUNTBLANK($Y27:$AE27)=6,COUNTBLANK($AF27:$AJ27)=4,COUNTBLANK($AK27:AN27)=3,COUNTBLANK($AO27:$AQ27)=2,COUNTBLANK($AR27:$AS27)=1,COUNTBLANK($AT27:$AU27)=1),IF(Data!$B27&lt;&gt;"",Scoring!$H$7)+IF(Data!$C27&lt;&gt;"",Scoring!$H$8)+IF(Data!$D27&lt;&gt;"",Scoring!$H$9)+IF(Data!$E27&lt;&gt;"",Scoring!$H$10)+IF(Data!$F27&lt;&gt;"",Scoring!$H$11)+IF(Data!$G27&lt;&gt;"",Scoring!$H$12)+IF(Data!$H27&lt;&gt;"",Scoring!$H$13)+IF(Data!$I27&lt;&gt;"",Scoring!$H$14)+IF(Data!$J27&lt;&gt;"",Scoring!$H$15)+IF(Data!$K27&lt;&gt;"",Scoring!$H$16)+IF(Data!$L27&lt;&gt;"",Scoring!$H$17)+IF(Data!$M27&lt;&gt;"",Scoring!$H$18)+IF(Data!$N27&lt;&gt;"",Scoring!$H$19)+IF(Data!$O27&lt;&gt;"",Scoring!$H$20)+IF(Data!$P27&lt;&gt;"",Scoring!$H$21)+IF(Data!$Q27&lt;&gt;"",Scoring!$H$22)+IF(Data!$R27&lt;&gt;"",Scoring!$H$23)+IF(Data!$S27&lt;&gt;"",Scoring!$H$24)+IF(Data!$T27&lt;&gt;"",Scoring!$H$25)+IF(Data!$U27&lt;&gt;"",Scoring!$H$26)+IF(Data!$V27&lt;&gt;"",Scoring!$H$27)+IF(Data!$W27&lt;&gt;"",Scoring!$H$28)+IF(Data!$X27&lt;&gt;"",Scoring!$H$29)+IF(Data!$Y27&lt;&gt;"",Scoring!$H$30)+IF(Data!$Z27&lt;&gt;"",Scoring!$H$31)+IF(Data!$AA27&lt;&gt;"",Scoring!$H$32)+IF(Data!$AB27&lt;&gt;"",Scoring!$H$33)+IF(Data!$AC27&lt;&gt;"",Scoring!$H$34)+IF(Data!$AD27&lt;&gt;"",Scoring!$H$35)+IF(Data!$AE27&lt;&gt;"",Scoring!$H$36)+IF(Data!$AF27&lt;&gt;"",Scoring!$H$37)+IF(Data!$AG27&lt;&gt;"",Scoring!$H$38)+IF(Data!$AH27&lt;&gt;"",Scoring!$H$39)+IF(Data!$AI27&lt;&gt;"",Scoring!$H$40)+IF(Data!$AJ27&lt;&gt;"",Scoring!$H$41)+IF(Data!$AK27&lt;&gt;"",Scoring!$H$42)+IF(Data!$AL27&lt;&gt;"",Scoring!$H$43)+IF(Data!$AM27&lt;&gt;"",Scoring!$H$44)+IF(Data!$AN27&lt;&gt;"",Scoring!$H$45)+IF(Data!$AO27&lt;&gt;"",Scoring!$H$46)+IF(Data!$AP27&lt;&gt;"",Scoring!$H$47)+IF(Data!$AQ27&lt;&gt;"",Scoring!$H$48)+IF(Data!$AR27&lt;&gt;"",Scoring!$H$49)+IF(Data!$AS27&lt;&gt;"",Scoring!$H$50)+IF(Data!$AT27&lt;&gt;"",Scoring!$H$51)+IF(Data!$AU27&lt;&gt;"",Scoring!$H$52),"")</f>
        <v/>
      </c>
      <c r="BE27" s="186" t="str">
        <f>IF(BD27&lt;&gt;"",LOOKUP(BD27,Likelihoods!$A$7:$A$107,Likelihoods!F$7:F$107),"")</f>
        <v/>
      </c>
      <c r="BF27" s="181" t="str">
        <f>IF(AND(COUNTBLANK($B27:$O27)=13,COUNTBLANK($P27:$Q27)=1,COUNTBLANK($R27:$U27)=3,COUNTBLANK($V27:$X27)=2,COUNTBLANK($Y27:$AE27)=6,COUNTBLANK($AF27:$AJ27)=4,COUNTBLANK($AK27:AN27)=3,COUNTBLANK($AO27:$AQ27)=2,COUNTBLANK($AR27:$AS27)=1,COUNTBLANK($AT27:$AU27)=1),IF(Data!$B27&lt;&gt;"",Scoring!$I$7)+IF(Data!$C27&lt;&gt;"",Scoring!$I$8)+IF(Data!$D27&lt;&gt;"",Scoring!$I$9)+IF(Data!$E27&lt;&gt;"",Scoring!$I$10)+IF(Data!$F27&lt;&gt;"",Scoring!$I$11)+IF(Data!$G27&lt;&gt;"",Scoring!$I$12)+IF(Data!$H27&lt;&gt;"",Scoring!$I$13)+IF(Data!$I27&lt;&gt;"",Scoring!$I$14)+IF(Data!$J27&lt;&gt;"",Scoring!$I$15)+IF(Data!$K27&lt;&gt;"",Scoring!$I$16)+IF(Data!$L27&lt;&gt;"",Scoring!$I$17)+IF(Data!$M27&lt;&gt;"",Scoring!$I$18)+IF(Data!$N27&lt;&gt;"",Scoring!$I$19)+IF(Data!$O27&lt;&gt;"",Scoring!$I$20)+IF(Data!$P27&lt;&gt;"",Scoring!$I$21)+IF(Data!$Q27&lt;&gt;"",Scoring!$I$22)+IF(Data!$R27&lt;&gt;"",Scoring!$I$23)+IF(Data!$S27&lt;&gt;"",Scoring!$I$24)+IF(Data!$T27&lt;&gt;"",Scoring!$I$25)+IF(Data!$U27&lt;&gt;"",Scoring!$I$26)+IF(Data!$V27&lt;&gt;"",Scoring!$I$27)+IF(Data!$W27&lt;&gt;"",Scoring!$I$28)+IF(Data!$X27&lt;&gt;"",Scoring!$I$29)+IF(Data!$Y27&lt;&gt;"",Scoring!$I$30)+IF(Data!$Z27&lt;&gt;"",Scoring!$I$31)+IF(Data!$AA27&lt;&gt;"",Scoring!$I$32)+IF(Data!$AB27&lt;&gt;"",Scoring!$I$33)+IF(Data!$AC27&lt;&gt;"",Scoring!$I$34)+IF(Data!$AD27&lt;&gt;"",Scoring!$I$35)+IF(Data!$AE27&lt;&gt;"",Scoring!$I$36)+IF(Data!$AF27&lt;&gt;"",Scoring!$I$37)+IF(Data!$AG27&lt;&gt;"",Scoring!$I$38)+IF(Data!$AH27&lt;&gt;"",Scoring!$I$39)+IF(Data!$AI27&lt;&gt;"",Scoring!$I$40)+IF(Data!$AJ27&lt;&gt;"",Scoring!$I$41)+IF(Data!$AK27&lt;&gt;"",Scoring!$I$42)+IF(Data!$AL27&lt;&gt;"",Scoring!$I$43)+IF(Data!$AM27&lt;&gt;"",Scoring!$I$44)+IF(Data!$AN27&lt;&gt;"",Scoring!$I$45)+IF(Data!$AO27&lt;&gt;"",Scoring!$I$46)+IF(Data!$AP27&lt;&gt;"",Scoring!$I$47)+IF(Data!$AQ27&lt;&gt;"",Scoring!$I$48)+IF(Data!$AR27&lt;&gt;"",Scoring!$I$49)+IF(Data!$AS27&lt;&gt;"",Scoring!$I$50)+IF(Data!$AT27&lt;&gt;"",Scoring!$I$51)+IF(Data!$AU27&lt;&gt;"",Scoring!$I$52),"")</f>
        <v/>
      </c>
      <c r="BG27" s="180" t="str">
        <f>IF(BF27&lt;&gt;"",LOOKUP(BF27,Likelihoods!$A$7:$A$107,Likelihoods!G$7:G$107),"")</f>
        <v/>
      </c>
      <c r="BH27" s="187" t="str">
        <f>IF(AND(COUNTBLANK($B27:$O27)=13,COUNTBLANK($P27:$Q27)=1,COUNTBLANK($R27:$U27)=3,COUNTBLANK($V27:$X27)=2,COUNTBLANK($Y27:$AE27)=6,COUNTBLANK($AF27:$AJ27)=4,COUNTBLANK($AK27:AN27)=3,COUNTBLANK($AO27:$AQ27)=2,COUNTBLANK($AR27:$AS27)=1,COUNTBLANK($AT27:$AU27)=1),IF(Data!$B27&lt;&gt;"",Scoring!$J$7)+IF(Data!$C27&lt;&gt;"",Scoring!$J$8)+IF(Data!$D27&lt;&gt;"",Scoring!$J$9)+IF(Data!$E27&lt;&gt;"",Scoring!$J$10)+IF(Data!$F27&lt;&gt;"",Scoring!$J$11)+IF(Data!$G27&lt;&gt;"",Scoring!$J$12)+IF(Data!$H27&lt;&gt;"",Scoring!$J$13)+IF(Data!$I27&lt;&gt;"",Scoring!$J$14)+IF(Data!$J27&lt;&gt;"",Scoring!$J$15)+IF(Data!$K27&lt;&gt;"",Scoring!$J$16)+IF(Data!$L27&lt;&gt;"",Scoring!$J$17)+IF(Data!$M27&lt;&gt;"",Scoring!$J$18)+IF(Data!$N27&lt;&gt;"",Scoring!$J$19)+IF(Data!$O27&lt;&gt;"",Scoring!$J$20)+IF(Data!$P27&lt;&gt;"",Scoring!$J$21)+IF(Data!$Q27&lt;&gt;"",Scoring!$J$22)+IF(Data!$R27&lt;&gt;"",Scoring!$J$23)+IF(Data!$S27&lt;&gt;"",Scoring!$J$24)+IF(Data!$T27&lt;&gt;"",Scoring!$J$25)+IF(Data!$U27&lt;&gt;"",Scoring!$J$26)+IF(Data!$V27&lt;&gt;"",Scoring!$J$27)+IF(Data!$W27&lt;&gt;"",Scoring!$J$28)+IF(Data!$X27&lt;&gt;"",Scoring!$J$29)+IF(Data!$Y27&lt;&gt;"",Scoring!$J$30)+IF(Data!$Z27&lt;&gt;"",Scoring!$J$31)+IF(Data!$AA27&lt;&gt;"",Scoring!$J$32)+IF(Data!$AB27&lt;&gt;"",Scoring!$J$33)+IF(Data!$AC27&lt;&gt;"",Scoring!$J$34)+IF(Data!$AD27&lt;&gt;"",Scoring!$J$35)+IF(Data!$AE27&lt;&gt;"",Scoring!$J$36)+IF(Data!$AF27&lt;&gt;"",Scoring!$J$37)+IF(Data!$AG27&lt;&gt;"",Scoring!$J$38)+IF(Data!$AH27&lt;&gt;"",Scoring!$J$39)+IF(Data!$AI27&lt;&gt;"",Scoring!$J$40)+IF(Data!$AJ27&lt;&gt;"",Scoring!$J$41)+IF(Data!$AK27&lt;&gt;"",Scoring!$J$42)+IF(Data!$AL27&lt;&gt;"",Scoring!$J$43)+IF(Data!$AM27&lt;&gt;"",Scoring!$J$44)+IF(Data!$AN27&lt;&gt;"",Scoring!$J$45)+IF(Data!$AO27&lt;&gt;"",Scoring!$J$46)+IF(Data!$AP27&lt;&gt;"",Scoring!$J$47)+IF(Data!$AQ27&lt;&gt;"",Scoring!$J$48)+IF(Data!$AR27&lt;&gt;"",Scoring!$J$49)+IF(Data!$AS27&lt;&gt;"",Scoring!$J$50)+IF(Data!$AT27&lt;&gt;"",Scoring!$J$51)+IF(Data!$AU27&lt;&gt;"",Scoring!$J$52),"")</f>
        <v/>
      </c>
      <c r="BI27" s="183" t="str">
        <f>IF(BH27&lt;&gt;"",LOOKUP(BH27,Likelihoods!$A$7:$A$107,Likelihoods!H$7:H$107),"")</f>
        <v/>
      </c>
      <c r="BJ27" s="188" t="str">
        <f>IF(AND(COUNTBLANK($B27:$O27)=13,COUNTBLANK($P27:$Q27)=1,COUNTBLANK($R27:$U27)=3,COUNTBLANK($V27:$X27)=2,COUNTBLANK($Y27:$AE27)=6,COUNTBLANK($AF27:$AJ27)=4,COUNTBLANK($AK27:AN27)=3,COUNTBLANK($AO27:$AQ27)=2,COUNTBLANK($AR27:$AS27)=1,COUNTBLANK($AT27:$AU27)=1),IF(Data!$B27&lt;&gt;"",Scoring!$K$7)+IF(Data!$C27&lt;&gt;"",Scoring!$K$8)+IF(Data!$D27&lt;&gt;"",Scoring!$K$9)+IF(Data!$E27&lt;&gt;"",Scoring!$K$10)+IF(Data!$F27&lt;&gt;"",Scoring!$K$11)+IF(Data!$G27&lt;&gt;"",Scoring!$K$12)+IF(Data!$H27&lt;&gt;"",Scoring!$K$13)+IF(Data!$I27&lt;&gt;"",Scoring!$K$14)+IF(Data!$J27&lt;&gt;"",Scoring!$K$15)+IF(Data!$K27&lt;&gt;"",Scoring!$K$16)+IF(Data!$L27&lt;&gt;"",Scoring!$K$17)+IF(Data!$M27&lt;&gt;"",Scoring!$K$18)+IF(Data!$N27&lt;&gt;"",Scoring!$K$19)+IF(Data!$O27&lt;&gt;"",Scoring!$K$20)+IF(Data!$P27&lt;&gt;"",Scoring!$K$21)+IF(Data!$Q27&lt;&gt;"",Scoring!$K$22)+IF(Data!$R27&lt;&gt;"",Scoring!$K$23)+IF(Data!$S27&lt;&gt;"",Scoring!$K$24)+IF(Data!$T27&lt;&gt;"",Scoring!$K$25)+IF(Data!$U27&lt;&gt;"",Scoring!$K$26)+IF(Data!$V27&lt;&gt;"",Scoring!$K$27)+IF(Data!$W27&lt;&gt;"",Scoring!$K$28)+IF(Data!$X27&lt;&gt;"",Scoring!$K$29)+IF(Data!$Y27&lt;&gt;"",Scoring!$K$30)+IF(Data!$Z27&lt;&gt;"",Scoring!$K$31)+IF(Data!$AA27&lt;&gt;"",Scoring!$K$32)+IF(Data!$AB27&lt;&gt;"",Scoring!$K$33)+IF(Data!$AC27&lt;&gt;"",Scoring!$K$34)+IF(Data!$AD27&lt;&gt;"",Scoring!$K$35)+IF(Data!$AE27&lt;&gt;"",Scoring!$K$36)+IF(Data!$AF27&lt;&gt;"",Scoring!$K$37)+IF(Data!$AG27&lt;&gt;"",Scoring!$K$38)+IF(Data!$AH27&lt;&gt;"",Scoring!$K$39)+IF(Data!$AI27&lt;&gt;"",Scoring!$K$40)+IF(Data!$AJ27&lt;&gt;"",Scoring!$K$41)+IF(Data!$AK27&lt;&gt;"",Scoring!$K$42)+IF(Data!$AL27&lt;&gt;"",Scoring!$K$43)+IF(Data!$AM27&lt;&gt;"",Scoring!$K$44)+IF(Data!$AN27&lt;&gt;"",Scoring!$K$45)+IF(Data!$AO27&lt;&gt;"",Scoring!$K$46)+IF(Data!$AP27&lt;&gt;"",Scoring!$K$47)+IF(Data!$AQ27&lt;&gt;"",Scoring!$K$48)+IF(Data!$AR27&lt;&gt;"",Scoring!$K$49)+IF(Data!$AS27&lt;&gt;"",Scoring!$K$50)+IF(Data!$AT27&lt;&gt;"",Scoring!$K$51)+IF(Data!$AU27&lt;&gt;"",Scoring!$K$52),"")</f>
        <v/>
      </c>
      <c r="BK27" s="184" t="str">
        <f>IF(BJ27&lt;&gt;"",LOOKUP(BJ27,Likelihoods!$A$7:$A$107,Likelihoods!I$7:I$107),"")</f>
        <v/>
      </c>
      <c r="BL27" s="187" t="str">
        <f>IF(AND(COUNTBLANK($B27:$O27)=13,COUNTBLANK($P27:$Q27)=1,COUNTBLANK($R27:$U27)=3,COUNTBLANK($V27:$X27)=2,COUNTBLANK($Y27:$AE27)=6,COUNTBLANK($AF27:$AJ27)=4,COUNTBLANK($AK27:AN27)=3,COUNTBLANK($AO27:$AQ27)=2,COUNTBLANK($AR27:$AS27)=1,COUNTBLANK($AT27:$AU27)=1),IF(Data!$B27&lt;&gt;"",Scoring!$L$7)+IF(Data!$C27&lt;&gt;"",Scoring!$L$8)+IF(Data!$D27&lt;&gt;"",Scoring!$L$9)+IF(Data!$E27&lt;&gt;"",Scoring!$L$10)+IF(Data!$F27&lt;&gt;"",Scoring!$L$11)+IF(Data!$G27&lt;&gt;"",Scoring!$L$12)+IF(Data!$H27&lt;&gt;"",Scoring!$L$13)+IF(Data!$I27&lt;&gt;"",Scoring!$L$14)+IF(Data!$J27&lt;&gt;"",Scoring!$L$15)+IF(Data!$K27&lt;&gt;"",Scoring!$L$16)+IF(Data!$L27&lt;&gt;"",Scoring!$L$17)+IF(Data!$M27&lt;&gt;"",Scoring!$L$18)+IF(Data!$N27&lt;&gt;"",Scoring!$L$19)+IF(Data!$O27&lt;&gt;"",Scoring!$L$20)+IF(Data!$P27&lt;&gt;"",Scoring!$L$21)+IF(Data!$Q27&lt;&gt;"",Scoring!$L$22)+IF(Data!$R27&lt;&gt;"",Scoring!$L$23)+IF(Data!$S27&lt;&gt;"",Scoring!$L$24)+IF(Data!$T27&lt;&gt;"",Scoring!$L$25)+IF(Data!$U27&lt;&gt;"",Scoring!$L$26)+IF(Data!$V27&lt;&gt;"",Scoring!$L$27)+IF(Data!$W27&lt;&gt;"",Scoring!$L$28)+IF(Data!$X27&lt;&gt;"",Scoring!$L$29)+IF(Data!$Y27&lt;&gt;"",Scoring!$L$30)+IF(Data!$Z27&lt;&gt;"",Scoring!$L$31)+IF(Data!$AA27&lt;&gt;"",Scoring!$L$32)+IF(Data!$AB27&lt;&gt;"",Scoring!$L$33)+IF(Data!$AC27&lt;&gt;"",Scoring!$L$34)+IF(Data!$AD27&lt;&gt;"",Scoring!$L$35)+IF(Data!$AE27&lt;&gt;"",Scoring!$L$36)+IF(Data!$AF27&lt;&gt;"",Scoring!$L$37)+IF(Data!$AG27&lt;&gt;"",Scoring!$L$38)+IF(Data!$AH27&lt;&gt;"",Scoring!$L$39)+IF(Data!$AI27&lt;&gt;"",Scoring!$L$40)+IF(Data!$AJ27&lt;&gt;"",Scoring!$L$41)+IF(Data!$AK27&lt;&gt;"",Scoring!$L$42)+IF(Data!$AL27&lt;&gt;"",Scoring!$L$43)+IF(Data!$AM27&lt;&gt;"",Scoring!$L$44)+IF(Data!$AN27&lt;&gt;"",Scoring!$L$45)+IF(Data!$AO27&lt;&gt;"",Scoring!$L$46)+IF(Data!$AP27&lt;&gt;"",Scoring!$L$47)+IF(Data!$AQ27&lt;&gt;"",Scoring!$L$48)+IF(Data!$AR27&lt;&gt;"",Scoring!$L$49)+IF(Data!$AS27&lt;&gt;"",Scoring!$L$50)+IF(Data!$AT27&lt;&gt;"",Scoring!$L$51)+IF(Data!$AU27&lt;&gt;"",Scoring!$L$52),"")</f>
        <v/>
      </c>
      <c r="BM27" s="180" t="str">
        <f>IF(BL27&lt;&gt;"",LOOKUP(BL27,Likelihoods!$A$7:$A$107,Likelihoods!J$7:J$107),"")</f>
        <v/>
      </c>
      <c r="BN27" s="181" t="str">
        <f>IF(AND(COUNTBLANK($B27:$O27)=13,COUNTBLANK($P27:$Q27)=1,COUNTBLANK($R27:$U27)=3,COUNTBLANK($V27:$X27)=2,COUNTBLANK($Y27:$AE27)=6,COUNTBLANK($AF27:$AJ27)=4,COUNTBLANK($AK27:AN27)=3,COUNTBLANK($AO27:$AQ27)=2,COUNTBLANK($AR27:$AS27)=1,COUNTBLANK($AT27:$AU27)=1),IF(Data!$B27&lt;&gt;"",Scoring!$M$7)+IF(Data!$C27&lt;&gt;"",Scoring!$M$8)+IF(Data!$D27&lt;&gt;"",Scoring!$M$9)+IF(Data!$E27&lt;&gt;"",Scoring!$M$10)+IF(Data!$F27&lt;&gt;"",Scoring!$M$11)+IF(Data!$G27&lt;&gt;"",Scoring!$M$12)+IF(Data!$H27&lt;&gt;"",Scoring!$M$13)+IF(Data!$I27&lt;&gt;"",Scoring!$M$14)+IF(Data!$J27&lt;&gt;"",Scoring!$M$15)+IF(Data!$K27&lt;&gt;"",Scoring!$M$16)+IF(Data!$L27&lt;&gt;"",Scoring!$M$17)+IF(Data!$M27&lt;&gt;"",Scoring!$M$18)+IF(Data!$N27&lt;&gt;"",Scoring!$M$19)+IF(Data!$O27&lt;&gt;"",Scoring!$M$20)+IF(Data!$P27&lt;&gt;"",Scoring!$M$21)+IF(Data!$Q27&lt;&gt;"",Scoring!$M$22)+IF(Data!$R27&lt;&gt;"",Scoring!$M$23)+IF(Data!$S27&lt;&gt;"",Scoring!$M$24)+IF(Data!$T27&lt;&gt;"",Scoring!$M$25)+IF(Data!$U27&lt;&gt;"",Scoring!$M$26)+IF(Data!$V27&lt;&gt;"",Scoring!$M$27)+IF(Data!$W27&lt;&gt;"",Scoring!$M$28)+IF(Data!$X27&lt;&gt;"",Scoring!$M$29)+IF(Data!$Y27&lt;&gt;"",Scoring!$M$30)+IF(Data!$Z27&lt;&gt;"",Scoring!$M$31)+IF(Data!$AA27&lt;&gt;"",Scoring!$M$32)+IF(Data!$AB27&lt;&gt;"",Scoring!$M$33)+IF(Data!$AC27&lt;&gt;"",Scoring!$M$34)+IF(Data!$AD27&lt;&gt;"",Scoring!$M$35)+IF(Data!$AE27&lt;&gt;"",Scoring!$M$36)+IF(Data!$AF27&lt;&gt;"",Scoring!$M$37)+IF(Data!$AG27&lt;&gt;"",Scoring!$M$38)+IF(Data!$AH27&lt;&gt;"",Scoring!$M$39)+IF(Data!$AI27&lt;&gt;"",Scoring!$M$40)+IF(Data!$AJ27&lt;&gt;"",Scoring!$M$41)+IF(Data!$AK27&lt;&gt;"",Scoring!$M$42)+IF(Data!$AL27&lt;&gt;"",Scoring!$M$43)+IF(Data!$AM27&lt;&gt;"",Scoring!$M$44)+IF(Data!$AN27&lt;&gt;"",Scoring!$M$45)+IF(Data!$AO27&lt;&gt;"",Scoring!$M$46)+IF(Data!$AP27&lt;&gt;"",Scoring!$M$47)+IF(Data!$AQ27&lt;&gt;"",Scoring!$M$48)+IF(Data!$AR27&lt;&gt;"",Scoring!$M$49)+IF(Data!$AS27&lt;&gt;"",Scoring!$M$50)+IF(Data!$AT27&lt;&gt;"",Scoring!$M$51)+IF(Data!$AU27&lt;&gt;"",Scoring!$M$52),"")</f>
        <v/>
      </c>
      <c r="BO27" s="184" t="str">
        <f>IF(BN27&lt;&gt;"",LOOKUP(BN27,Likelihoods!$A$7:$A$107,Likelihoods!K$7:K$107),"")</f>
        <v/>
      </c>
      <c r="BP27" s="179" t="str">
        <f>IF(AND(COUNTBLANK($B27:$O27)=13,COUNTBLANK($P27:$Q27)=1,COUNTBLANK($R27:$U27)=3,COUNTBLANK($V27:$X27)=2,COUNTBLANK($Y27:$AE27)=6,COUNTBLANK($AF27:$AJ27)=4,COUNTBLANK($AK27:AN27)=3,COUNTBLANK($AO27:$AQ27)=2,COUNTBLANK($AR27:$AS27)=1,COUNTBLANK($AT27:$AU27)=1),IF(Data!$B27&lt;&gt;"",Scoring!$N$7)+IF(Data!$C27&lt;&gt;"",Scoring!$N$8)+IF(Data!$D27&lt;&gt;"",Scoring!$N$9)+IF(Data!$E27&lt;&gt;"",Scoring!$N$10)+IF(Data!$F27&lt;&gt;"",Scoring!$N$11)+IF(Data!$G27&lt;&gt;"",Scoring!$N$12)+IF(Data!$H27&lt;&gt;"",Scoring!$N$13)+IF(Data!$I27&lt;&gt;"",Scoring!$N$14)+IF(Data!$J27&lt;&gt;"",Scoring!$N$15)+IF(Data!$K27&lt;&gt;"",Scoring!$N$16)+IF(Data!$L27&lt;&gt;"",Scoring!$N$17)+IF(Data!$M27&lt;&gt;"",Scoring!$N$18)+IF(Data!$N27&lt;&gt;"",Scoring!$N$19)+IF(Data!$O27&lt;&gt;"",Scoring!$N$20)+IF(Data!$P27&lt;&gt;"",Scoring!$N$21)+IF(Data!$Q27&lt;&gt;"",Scoring!$N$22)+IF(Data!$R27&lt;&gt;"",Scoring!$N$23)+IF(Data!$S27&lt;&gt;"",Scoring!$N$24)+IF(Data!$T27&lt;&gt;"",Scoring!$N$25)+IF(Data!$U27&lt;&gt;"",Scoring!$N$26)+IF(Data!$V27&lt;&gt;"",Scoring!$N$27)+IF(Data!$W27&lt;&gt;"",Scoring!$N$28)+IF(Data!$X27&lt;&gt;"",Scoring!$N$29)+IF(Data!$Y27&lt;&gt;"",Scoring!$N$30)+IF(Data!$Z27&lt;&gt;"",Scoring!$N$31)+IF(Data!$AA27&lt;&gt;"",Scoring!$N$32)+IF(Data!$AB27&lt;&gt;"",Scoring!$N$33)+IF(Data!$AC27&lt;&gt;"",Scoring!$N$34)+IF(Data!$AD27&lt;&gt;"",Scoring!$N$35)+IF(Data!$AE27&lt;&gt;"",Scoring!$N$36)+IF(Data!$AF27&lt;&gt;"",Scoring!$N$37)+IF(Data!$AG27&lt;&gt;"",Scoring!$N$38)+IF(Data!$AH27&lt;&gt;"",Scoring!$N$39)+IF(Data!$AI27&lt;&gt;"",Scoring!$N$40)+IF(Data!$AJ27&lt;&gt;"",Scoring!$N$41)+IF(Data!$AK27&lt;&gt;"",Scoring!$N$42)+IF(Data!$AL27&lt;&gt;"",Scoring!$N$43)+IF(Data!$AM27&lt;&gt;"",Scoring!$N$44)+IF(Data!$AN27&lt;&gt;"",Scoring!$N$45)+IF(Data!$AO27&lt;&gt;"",Scoring!$N$46)+IF(Data!$AP27&lt;&gt;"",Scoring!$N$47)+IF(Data!$AQ27&lt;&gt;"",Scoring!$N$48)+IF(Data!$AR27&lt;&gt;"",Scoring!$N$49)+IF(Data!$AS27&lt;&gt;"",Scoring!$N$50)+IF(Data!$AT27&lt;&gt;"",Scoring!$N$51)+IF(Data!$AU27&lt;&gt;"",Scoring!$N$52),"")</f>
        <v/>
      </c>
      <c r="BQ27" s="189" t="str">
        <f>IF(BP27&lt;&gt;"",LOOKUP(BP27,Likelihoods!$A$7:$A$107,Likelihoods!L$7:L$107),"")</f>
        <v/>
      </c>
      <c r="BR27" s="181" t="str">
        <f>IF(AND(COUNTBLANK($B27:$O27)=13,COUNTBLANK($P27:$Q27)=1,COUNTBLANK($R27:$U27)=3,COUNTBLANK($V27:$X27)=2,COUNTBLANK($Y27:$AE27)=6,COUNTBLANK($AF27:$AJ27)=4,COUNTBLANK($AK27:AN27)=3,COUNTBLANK($AO27:$AQ27)=2,COUNTBLANK($AR27:$AS27)=1,COUNTBLANK($AT27:$AU27)=1),IF(Data!$B27&lt;&gt;"",Scoring!$O$7)+IF(Data!$C27&lt;&gt;"",Scoring!$O$8)+IF(Data!$D27&lt;&gt;"",Scoring!$O$9)+IF(Data!$E27&lt;&gt;"",Scoring!$O$10)+IF(Data!$F27&lt;&gt;"",Scoring!$O$11)+IF(Data!$G27&lt;&gt;"",Scoring!$O$12)+IF(Data!$H27&lt;&gt;"",Scoring!$O$13)+IF(Data!$I27&lt;&gt;"",Scoring!$O$14)+IF(Data!$J27&lt;&gt;"",Scoring!$O$15)+IF(Data!$K27&lt;&gt;"",Scoring!$O$16)+IF(Data!$L27&lt;&gt;"",Scoring!$O$17)+IF(Data!$M27&lt;&gt;"",Scoring!$O$18)+IF(Data!$N27&lt;&gt;"",Scoring!$O$19)+IF(Data!$O27&lt;&gt;"",Scoring!$O$20)+IF(Data!$P27&lt;&gt;"",Scoring!$O$21)+IF(Data!$Q27&lt;&gt;"",Scoring!$O$22)+IF(Data!$R27&lt;&gt;"",Scoring!$O$23)+IF(Data!$S27&lt;&gt;"",Scoring!$O$24)+IF(Data!$T27&lt;&gt;"",Scoring!$O$25)+IF(Data!$U27&lt;&gt;"",Scoring!$O$26)+IF(Data!$V27&lt;&gt;"",Scoring!$O$27)+IF(Data!$W27&lt;&gt;"",Scoring!$O$28)+IF(Data!$X27&lt;&gt;"",Scoring!$O$29)+IF(Data!$Y27&lt;&gt;"",Scoring!$O$30)+IF(Data!$Z27&lt;&gt;"",Scoring!$O$31)+IF(Data!$AA27&lt;&gt;"",Scoring!$O$32)+IF(Data!$AB27&lt;&gt;"",Scoring!$O$33)+IF(Data!$AC27&lt;&gt;"",Scoring!$O$34)+IF(Data!$AD27&lt;&gt;"",Scoring!$O$35)+IF(Data!$AE27&lt;&gt;"",Scoring!$O$36)+IF(Data!$AF27&lt;&gt;"",Scoring!$O$37)+IF(Data!$AG27&lt;&gt;"",Scoring!$O$38)+IF(Data!$AH27&lt;&gt;"",Scoring!$O$39)+IF(Data!$AI27&lt;&gt;"",Scoring!$O$40)+IF(Data!$AJ27&lt;&gt;"",Scoring!$O$41)+IF(Data!$AK27&lt;&gt;"",Scoring!$O$42)+IF(Data!$AL27&lt;&gt;"",Scoring!$O$43)+IF(Data!$AM27&lt;&gt;"",Scoring!$O$44)+IF(Data!$AN27&lt;&gt;"",Scoring!$O$45)+IF(Data!$AO27&lt;&gt;"",Scoring!$O$46)+IF(Data!$AP27&lt;&gt;"",Scoring!$O$47)+IF(Data!$AQ27&lt;&gt;"",Scoring!$O$48)+IF(Data!$AR27&lt;&gt;"",Scoring!$O$49)+IF(Data!$AS27&lt;&gt;"",Scoring!$O$50)+IF(Data!$AT27&lt;&gt;"",Scoring!$O$51)+IF(Data!$AU27&lt;&gt;"",Scoring!$O$52),"")</f>
        <v/>
      </c>
      <c r="BS27" s="184" t="str">
        <f>IF(BR27&lt;&gt;"",LOOKUP(BR27,Likelihoods!$A$7:$A$107,Likelihoods!M$7:M$107),"")</f>
        <v/>
      </c>
      <c r="BT27" s="181" t="str">
        <f>IF(AND(COUNTBLANK($B27:$O27)=13,COUNTBLANK($P27:$Q27)=1,COUNTBLANK($R27:$U27)=3,COUNTBLANK($V27:$X27)=2,COUNTBLANK($Y27:$AE27)=6,COUNTBLANK($AF27:$AJ27)=4,COUNTBLANK($AK27:AN27)=3,COUNTBLANK($AO27:$AQ27)=2,COUNTBLANK($AR27:$AS27)=1,COUNTBLANK($AT27:$AU27)=1),IF(Data!$B27&lt;&gt;"",Scoring!$P$7)+IF(Data!$C27&lt;&gt;"",Scoring!$P$8)+IF(Data!$D27&lt;&gt;"",Scoring!$P$9)+IF(Data!$E27&lt;&gt;"",Scoring!$P$10)+IF(Data!$F27&lt;&gt;"",Scoring!$P$11)+IF(Data!$G27&lt;&gt;"",Scoring!$P$12)+IF(Data!$H27&lt;&gt;"",Scoring!$P$13)+IF(Data!$I27&lt;&gt;"",Scoring!$P$14)+IF(Data!$J27&lt;&gt;"",Scoring!$P$15)+IF(Data!$K27&lt;&gt;"",Scoring!$P$16)+IF(Data!$L27&lt;&gt;"",Scoring!$P$17)+IF(Data!$M27&lt;&gt;"",Scoring!$P$18)+IF(Data!$N27&lt;&gt;"",Scoring!$P$19)+IF(Data!$O27&lt;&gt;"",Scoring!$P$20)+IF(Data!$P27&lt;&gt;"",Scoring!$P$21)+IF(Data!$Q27&lt;&gt;"",Scoring!$P$22)+IF(Data!$R27&lt;&gt;"",Scoring!$P$23)+IF(Data!$S27&lt;&gt;"",Scoring!$P$24)+IF(Data!$T27&lt;&gt;"",Scoring!$P$25)+IF(Data!$U27&lt;&gt;"",Scoring!$P$26)+IF(Data!$V27&lt;&gt;"",Scoring!$P$27)+IF(Data!$W27&lt;&gt;"",Scoring!$P$28)+IF(Data!$X27&lt;&gt;"",Scoring!$P$29)+IF(Data!$Y27&lt;&gt;"",Scoring!$P$30)+IF(Data!$Z27&lt;&gt;"",Scoring!$P$31)+IF(Data!$AA27&lt;&gt;"",Scoring!$P$32)+IF(Data!$AB27&lt;&gt;"",Scoring!$P$33)+IF(Data!$AC27&lt;&gt;"",Scoring!$P$34)+IF(Data!$AD27&lt;&gt;"",Scoring!$P$35)+IF(Data!$AE27&lt;&gt;"",Scoring!$P$36)+IF(Data!$AF27&lt;&gt;"",Scoring!$P$37)+IF(Data!$AG27&lt;&gt;"",Scoring!$P$38)+IF(Data!$AH27&lt;&gt;"",Scoring!$P$39)+IF(Data!$AI27&lt;&gt;"",Scoring!$P$40)+IF(Data!$AJ27&lt;&gt;"",Scoring!$P$41)+IF(Data!$AK27&lt;&gt;"",Scoring!$P$42)+IF(Data!$AL27&lt;&gt;"",Scoring!$P$43)+IF(Data!$AM27&lt;&gt;"",Scoring!$P$44)+IF(Data!$AN27&lt;&gt;"",Scoring!$P$45)+IF(Data!$AO27&lt;&gt;"",Scoring!$P$46)+IF(Data!$AP27&lt;&gt;"",Scoring!$P$47)+IF(Data!$AQ27&lt;&gt;"",Scoring!$P$48)+IF(Data!$AR27&lt;&gt;"",Scoring!$P$49)+IF(Data!$AS27&lt;&gt;"",Scoring!$P$50)+IF(Data!$AT27&lt;&gt;"",Scoring!$P$51)+IF(Data!$AU27&lt;&gt;"",Scoring!$P$52),"")</f>
        <v/>
      </c>
      <c r="BU27" s="180" t="str">
        <f>IF(BT27&lt;&gt;"",LOOKUP(BT27,Likelihoods!$A$7:$A$107,Likelihoods!N$7:N$107),"")</f>
        <v/>
      </c>
      <c r="BV27" s="181" t="str">
        <f>IF(AND(COUNTBLANK($B27:$O27)=13,COUNTBLANK($P27:$Q27)=1,COUNTBLANK($R27:$U27)=3,COUNTBLANK($V27:$X27)=2,COUNTBLANK($Y27:$AE27)=6,COUNTBLANK($AF27:$AJ27)=4,COUNTBLANK($AK27:AN27)=3,COUNTBLANK($AO27:$AQ27)=2,COUNTBLANK($AR27:$AS27)=1,COUNTBLANK($AT27:$AU27)=1),IF(Data!$B27&lt;&gt;"",Scoring!$Q$7)+IF(Data!$C27&lt;&gt;"",Scoring!$Q$8)+IF(Data!$D27&lt;&gt;"",Scoring!$Q$9)+IF(Data!$E27&lt;&gt;"",Scoring!$Q$10)+IF(Data!$F27&lt;&gt;"",Scoring!$Q$11)+IF(Data!$G27&lt;&gt;"",Scoring!$Q$12)+IF(Data!$H27&lt;&gt;"",Scoring!$Q$13)+IF(Data!$I27&lt;&gt;"",Scoring!$Q$14)+IF(Data!$J27&lt;&gt;"",Scoring!$Q$15)+IF(Data!$K27&lt;&gt;"",Scoring!$Q$16)+IF(Data!$L27&lt;&gt;"",Scoring!$Q$17)+IF(Data!$M27&lt;&gt;"",Scoring!$Q$18)+IF(Data!$N27&lt;&gt;"",Scoring!$Q$19)+IF(Data!$O27&lt;&gt;"",Scoring!$Q$20)+IF(Data!$P27&lt;&gt;"",Scoring!$Q$21)+IF(Data!$Q27&lt;&gt;"",Scoring!$Q$22)+IF(Data!$R27&lt;&gt;"",Scoring!$Q$23)+IF(Data!$S27&lt;&gt;"",Scoring!$Q$24)+IF(Data!$T27&lt;&gt;"",Scoring!$Q$25)+IF(Data!$U27&lt;&gt;"",Scoring!$Q$26)+IF(Data!$V27&lt;&gt;"",Scoring!$Q$27)+IF(Data!$W27&lt;&gt;"",Scoring!$Q$28)+IF(Data!$X27&lt;&gt;"",Scoring!$Q$29)+IF(Data!$Y27&lt;&gt;"",Scoring!$Q$30)+IF(Data!$Z27&lt;&gt;"",Scoring!$Q$31)+IF(Data!$AA27&lt;&gt;"",Scoring!$Q$32)+IF(Data!$AB27&lt;&gt;"",Scoring!$Q$33)+IF(Data!$AC27&lt;&gt;"",Scoring!$Q$34)+IF(Data!$AD27&lt;&gt;"",Scoring!$Q$35)+IF(Data!$AE27&lt;&gt;"",Scoring!$Q$36)+IF(Data!$AF27&lt;&gt;"",Scoring!$Q$37)+IF(Data!$AG27&lt;&gt;"",Scoring!$Q$38)+IF(Data!$AH27&lt;&gt;"",Scoring!$Q$39)+IF(Data!$AI27&lt;&gt;"",Scoring!$Q$40)+IF(Data!$AJ27&lt;&gt;"",Scoring!$Q$41)+IF(Data!$AK27&lt;&gt;"",Scoring!$Q$42)+IF(Data!$AL27&lt;&gt;"",Scoring!$Q$43)+IF(Data!$AM27&lt;&gt;"",Scoring!$Q$44)+IF(Data!$AN27&lt;&gt;"",Scoring!$Q$45)+IF(Data!$AO27&lt;&gt;"",Scoring!$Q$46)+IF(Data!$AP27&lt;&gt;"",Scoring!$Q$47)+IF(Data!$AQ27&lt;&gt;"",Scoring!$Q$48)+IF(Data!$AR27&lt;&gt;"",Scoring!$Q$49)+IF(Data!$AS27&lt;&gt;"",Scoring!$Q$50)+IF(Data!$AT27&lt;&gt;"",Scoring!$Q$51)+IF(Data!$AU27&lt;&gt;"",Scoring!$Q$52),"")</f>
        <v/>
      </c>
      <c r="BW27" s="183" t="str">
        <f>IF(BV27&lt;&gt;"",LOOKUP(BV27,Likelihoods!$A$7:$A$107,Likelihoods!O$7:O$107),"")</f>
        <v/>
      </c>
      <c r="BX27" s="9"/>
      <c r="BY27" s="9"/>
      <c r="BZ27" s="9"/>
      <c r="CA27" s="9"/>
      <c r="CB27" s="9"/>
      <c r="CC27" s="9"/>
      <c r="CD27" s="9"/>
      <c r="CE27" s="9"/>
      <c r="CF27" s="9"/>
      <c r="CG27" s="9"/>
      <c r="CH27" s="9"/>
      <c r="CI27" s="9"/>
      <c r="CJ27" s="9"/>
      <c r="CK27" s="9"/>
    </row>
    <row r="28" spans="1:89" ht="14.25">
      <c r="A28" s="59"/>
      <c r="B28" s="76"/>
      <c r="C28" s="77"/>
      <c r="D28" s="77"/>
      <c r="E28" s="77"/>
      <c r="F28" s="77"/>
      <c r="G28" s="77"/>
      <c r="H28" s="77"/>
      <c r="I28" s="77"/>
      <c r="J28" s="77"/>
      <c r="K28" s="77"/>
      <c r="L28" s="77"/>
      <c r="M28" s="77"/>
      <c r="N28" s="77"/>
      <c r="O28" s="77"/>
      <c r="P28" s="76"/>
      <c r="Q28" s="78"/>
      <c r="R28" s="77"/>
      <c r="S28" s="77"/>
      <c r="T28" s="77"/>
      <c r="U28" s="77"/>
      <c r="V28" s="76"/>
      <c r="W28" s="77"/>
      <c r="X28" s="78"/>
      <c r="Y28" s="77"/>
      <c r="Z28" s="77"/>
      <c r="AA28" s="77"/>
      <c r="AB28" s="77"/>
      <c r="AC28" s="77"/>
      <c r="AD28" s="77"/>
      <c r="AE28" s="77"/>
      <c r="AF28" s="76"/>
      <c r="AG28" s="77"/>
      <c r="AH28" s="77"/>
      <c r="AI28" s="77"/>
      <c r="AJ28" s="78"/>
      <c r="AK28" s="77"/>
      <c r="AL28" s="77"/>
      <c r="AM28" s="77"/>
      <c r="AN28" s="77"/>
      <c r="AO28" s="76"/>
      <c r="AP28" s="77"/>
      <c r="AQ28" s="78"/>
      <c r="AR28" s="76"/>
      <c r="AS28" s="78"/>
      <c r="AT28" s="77"/>
      <c r="AU28" s="77"/>
      <c r="AV28" s="179" t="str">
        <f>IF(AND(COUNTBLANK($B28:$O28)=13,COUNTBLANK($P28:$Q28)=1,COUNTBLANK($R28:$U28)=3,COUNTBLANK($V28:$X28)=2,COUNTBLANK($Y28:$AE28)=6,COUNTBLANK($AF28:$AJ28)=4,COUNTBLANK($AK28:AN28)=3,COUNTBLANK($AO28:$AQ28)=2,COUNTBLANK($AR28:$AS28)=1,COUNTBLANK($AT28:$AU28)=1),IF(Data!$B28&lt;&gt;"",Scoring!$D$7)+IF(Data!$C28&lt;&gt;"",Scoring!$D$8)+IF(Data!$D28&lt;&gt;"",Scoring!$D$9)+IF(Data!$E28&lt;&gt;"",Scoring!$D$10)+IF(Data!$F28&lt;&gt;"",Scoring!$D$11)+IF(Data!$G28&lt;&gt;"",Scoring!$D$12)+IF(Data!$H28&lt;&gt;"",Scoring!$D$13)+IF(Data!$I28&lt;&gt;"",Scoring!$D$14)+IF(Data!$J28&lt;&gt;"",Scoring!$D$15)+IF(Data!$K28&lt;&gt;"",Scoring!$D$16)+IF(Data!$L28&lt;&gt;"",Scoring!$D$17)+IF(Data!$M28&lt;&gt;"",Scoring!$D$18)+IF(Data!$N28&lt;&gt;"",Scoring!$D$19)+IF(Data!$O28&lt;&gt;"",Scoring!$D$20)+IF(Data!$P28&lt;&gt;"",Scoring!$D$21)+IF(Data!$Q28&lt;&gt;"",Scoring!$D$22)+IF(Data!$R28&lt;&gt;"",Scoring!$D$23)+IF(Data!$S28&lt;&gt;"",Scoring!$D$24)+IF(Data!$T28&lt;&gt;"",Scoring!$D$25)+IF(Data!$U28&lt;&gt;"",Scoring!$D$26)+IF(Data!$V28&lt;&gt;"",Scoring!$D$27)+IF(Data!$W28&lt;&gt;"",Scoring!$D$28)+IF(Data!$X28&lt;&gt;"",Scoring!$D$29)+IF(Data!$Y28&lt;&gt;"",Scoring!$D$30)+IF(Data!$Z28&lt;&gt;"",Scoring!$D$31)+IF(Data!$AA28&lt;&gt;"",Scoring!$D$32)+IF(Data!$AB28&lt;&gt;"",Scoring!$D$33)+IF(Data!$AC28&lt;&gt;"",Scoring!$D$34)+IF(Data!$AD28&lt;&gt;"",Scoring!$D$35)+IF(Data!$AE28&lt;&gt;"",Scoring!$D$36)+IF(Data!$AF28&lt;&gt;"",Scoring!$D$37)+IF(Data!$AG28&lt;&gt;"",Scoring!$D$38)+IF(Data!$AH28&lt;&gt;"",Scoring!$D$39)+IF(Data!$AI28&lt;&gt;"",Scoring!$D$40)+IF(Data!$AJ28&lt;&gt;"",Scoring!$D$41)+IF(Data!$AK28&lt;&gt;"",Scoring!$D$42)+IF(Data!$AL28&lt;&gt;"",Scoring!$D$43)+IF(Data!$AM28&lt;&gt;"",Scoring!$D$44)+IF(Data!$AN28&lt;&gt;"",Scoring!$D$45)+IF(Data!$AO28&lt;&gt;"",Scoring!$D$46)+IF(Data!$AP28&lt;&gt;"",Scoring!$D$47)+IF(Data!$AQ28&lt;&gt;"",Scoring!$D$48)+IF(Data!$AR28&lt;&gt;"",Scoring!$D$49)+IF(Data!$AS28&lt;&gt;"",Scoring!$D$50)+IF(Data!$AT28&lt;&gt;"",Scoring!$D$51)+IF(Data!$AU28&lt;&gt;"",Scoring!$D$52),"")</f>
        <v/>
      </c>
      <c r="AW28" s="180" t="str">
        <f>IF(AV28&lt;&gt;"",LOOKUP(AV28,Likelihoods!$A$7:$A$107,Likelihoods!B$7:B$107),"")</f>
        <v/>
      </c>
      <c r="AX28" s="181" t="str">
        <f>IF(AND(COUNTBLANK($B28:$O28)=13,COUNTBLANK($P28:$Q28)=1,COUNTBLANK($R28:$U28)=3,COUNTBLANK($V28:$X28)=2,COUNTBLANK($Y28:$AE28)=6,COUNTBLANK($AF28:$AJ28)=4,COUNTBLANK($AK28:AN28)=3,COUNTBLANK($AO28:$AQ28)=2,COUNTBLANK($AR28:$AS28)=1,COUNTBLANK($AT28:$AU28)=1),IF(Data!$B28&lt;&gt;"",Scoring!$E$7)+IF(Data!$C28&lt;&gt;"",Scoring!$E$8)+IF(Data!$D28&lt;&gt;"",Scoring!$E$9)+IF(Data!$E28&lt;&gt;"",Scoring!$E$10)+IF(Data!$F28&lt;&gt;"",Scoring!$E$11)+IF(Data!$G28&lt;&gt;"",Scoring!$E$12)+IF(Data!$H28&lt;&gt;"",Scoring!$E$13)+IF(Data!$I28&lt;&gt;"",Scoring!$E$14)+IF(Data!$J28&lt;&gt;"",Scoring!$E$15)+IF(Data!$K28&lt;&gt;"",Scoring!$E$16)+IF(Data!$L28&lt;&gt;"",Scoring!$E$17)+IF(Data!$M28&lt;&gt;"",Scoring!$E$18)+IF(Data!$N28&lt;&gt;"",Scoring!$E$19)+IF(Data!$O28&lt;&gt;"",Scoring!$E$20)+IF(Data!$P28&lt;&gt;"",Scoring!$E$21)+IF(Data!$Q28&lt;&gt;"",Scoring!$E$22)+IF(Data!$R28&lt;&gt;"",Scoring!$E$23)+IF(Data!$S28&lt;&gt;"",Scoring!$E$24)+IF(Data!$T28&lt;&gt;"",Scoring!$E$25)+IF(Data!$U28&lt;&gt;"",Scoring!$E$26)+IF(Data!$V28&lt;&gt;"",Scoring!$E$27)+IF(Data!$W28&lt;&gt;"",Scoring!$E$28)+IF(Data!$X28&lt;&gt;"",Scoring!$E$29)+IF(Data!$Y28&lt;&gt;"",Scoring!$E$30)+IF(Data!$Z28&lt;&gt;"",Scoring!$E$31)+IF(Data!$AA28&lt;&gt;"",Scoring!$E$32)+IF(Data!$AB28&lt;&gt;"",Scoring!$E$33)+IF(Data!$AC28&lt;&gt;"",Scoring!$E$34)+IF(Data!$AD28&lt;&gt;"",Scoring!$E$35)+IF(Data!$AE28&lt;&gt;"",Scoring!$E$36)+IF(Data!$AF28&lt;&gt;"",Scoring!$E$37)+IF(Data!$AG28&lt;&gt;"",Scoring!$E$38)+IF(Data!$AH28&lt;&gt;"",Scoring!$E$39)+IF(Data!$AI28&lt;&gt;"",Scoring!$E$40)+IF(Data!$AJ28&lt;&gt;"",Scoring!$E$41)+IF(Data!$AK28&lt;&gt;"",Scoring!$E$42)+IF(Data!$AL28&lt;&gt;"",Scoring!$E$43)+IF(Data!$AM28&lt;&gt;"",Scoring!$E$44)+IF(Data!$AN28&lt;&gt;"",Scoring!$E$45)+IF(Data!$AO28&lt;&gt;"",Scoring!$E$46)+IF(Data!$AP28&lt;&gt;"",Scoring!$E$47)+IF(Data!$AQ28&lt;&gt;"",Scoring!$E$48)+IF(Data!$AR28&lt;&gt;"",Scoring!$E$49)+IF(Data!$AS28&lt;&gt;"",Scoring!$E$50)+IF(Data!$AT28&lt;&gt;"",Scoring!$E$51)+IF(Data!$AU28&lt;&gt;"",Scoring!$E$52),"")</f>
        <v/>
      </c>
      <c r="AY28" s="180" t="str">
        <f>IF(AX28&lt;&gt;"",LOOKUP(AX28,Likelihoods!$A$7:$A$107,Likelihoods!C$7:C$107),"")</f>
        <v/>
      </c>
      <c r="AZ28" s="182" t="str">
        <f>IF(AND(COUNTBLANK($B28:$O28)=13,COUNTBLANK($P28:$Q28)=1,COUNTBLANK($R28:$U28)=3,COUNTBLANK($V28:$X28)=2,COUNTBLANK($Y28:$AE28)=6,COUNTBLANK($AF28:$AJ28)=4,COUNTBLANK($AK28:AN28)=3,COUNTBLANK($AO28:$AQ28)=2,COUNTBLANK($AR28:$AS28)=1,COUNTBLANK($AT28:$AU28)=1),IF(Data!$B28&lt;&gt;"",Scoring!$F$7)+IF(Data!$C28&lt;&gt;"",Scoring!$F$8)+IF(Data!$D28&lt;&gt;"",Scoring!$F$9)+IF(Data!$E28&lt;&gt;"",Scoring!$F$10)+IF(Data!$F28&lt;&gt;"",Scoring!$F$11)+IF(Data!$G28&lt;&gt;"",Scoring!$F$12)+IF(Data!$H28&lt;&gt;"",Scoring!$F$13)+IF(Data!$I28&lt;&gt;"",Scoring!$F$14)+IF(Data!$J28&lt;&gt;"",Scoring!$F$15)+IF(Data!$K28&lt;&gt;"",Scoring!$F$16)+IF(Data!$L28&lt;&gt;"",Scoring!$F$17)+IF(Data!$M28&lt;&gt;"",Scoring!$F$18)+IF(Data!$N28&lt;&gt;"",Scoring!$F$19)+IF(Data!$O28&lt;&gt;"",Scoring!$F$20)+IF(Data!$P28&lt;&gt;"",Scoring!$F$21)+IF(Data!$Q28&lt;&gt;"",Scoring!$F$22)+IF(Data!$R28&lt;&gt;"",Scoring!$F$23)+IF(Data!$S28&lt;&gt;"",Scoring!$F$24)+IF(Data!$T28&lt;&gt;"",Scoring!$F$25)+IF(Data!$U28&lt;&gt;"",Scoring!$F$26)+IF(Data!$V28&lt;&gt;"",Scoring!$F$27)+IF(Data!$W28&lt;&gt;"",Scoring!$F$28)+IF(Data!$X28&lt;&gt;"",Scoring!$F$29)+IF(Data!$Y28&lt;&gt;"",Scoring!$F$30)+IF(Data!$Z28&lt;&gt;"",Scoring!$F$31)+IF(Data!$AA28&lt;&gt;"",Scoring!$F$32)+IF(Data!$AB28&lt;&gt;"",Scoring!$F$33)+IF(Data!$AC28&lt;&gt;"",Scoring!$F$34)+IF(Data!$AD28&lt;&gt;"",Scoring!$F$35)+IF(Data!$AE28&lt;&gt;"",Scoring!$F$36)+IF(Data!$AF28&lt;&gt;"",Scoring!$F$37)+IF(Data!$AG28&lt;&gt;"",Scoring!$F$38)+IF(Data!$AH28&lt;&gt;"",Scoring!$F$39)+IF(Data!$AI28&lt;&gt;"",Scoring!$F$40)+IF(Data!$AJ28&lt;&gt;"",Scoring!$F$41)+IF(Data!$AK28&lt;&gt;"",Scoring!$F$42)+IF(Data!$AL28&lt;&gt;"",Scoring!$F$43)+IF(Data!$AM28&lt;&gt;"",Scoring!$F$44)+IF(Data!$AN28&lt;&gt;"",Scoring!$F$45)+IF(Data!$AO28&lt;&gt;"",Scoring!$F$46)+IF(Data!$AP28&lt;&gt;"",Scoring!$F$47)+IF(Data!$AQ28&lt;&gt;"",Scoring!$F$48)+IF(Data!$AR28&lt;&gt;"",Scoring!$F$49)+IF(Data!$AS28&lt;&gt;"",Scoring!$F$50)+IF(Data!$AT28&lt;&gt;"",Scoring!$F$51)+IF(Data!$AU28&lt;&gt;"",Scoring!$F$52),"")</f>
        <v/>
      </c>
      <c r="BA28" s="183" t="str">
        <f>IF(AZ28&lt;&gt;"",LOOKUP(AZ28,Likelihoods!$A$7:$A$107,Likelihoods!D$7:D$107),"")</f>
        <v/>
      </c>
      <c r="BB28" s="181" t="str">
        <f>IF(AND(COUNTBLANK($B28:$O28)=13,COUNTBLANK($P28:$Q28)=1,COUNTBLANK($R28:$U28)=3,COUNTBLANK($V28:$X28)=2,COUNTBLANK($Y28:$AE28)=6,COUNTBLANK($AF28:$AJ28)=4,COUNTBLANK($AK28:AN28)=3,COUNTBLANK($AO28:$AQ28)=2,COUNTBLANK($AR28:$AS28)=1,COUNTBLANK($AT28:$AU28)=1),IF(Data!$B28&lt;&gt;"",Scoring!$G$7)+IF(Data!$C28&lt;&gt;"",Scoring!$G$8)+IF(Data!$D28&lt;&gt;"",Scoring!$G$9)+IF(Data!$E28&lt;&gt;"",Scoring!$G$10)+IF(Data!$F28&lt;&gt;"",Scoring!$G$11)+IF(Data!$G28&lt;&gt;"",Scoring!$G$12)+IF(Data!$H28&lt;&gt;"",Scoring!$G$13)+IF(Data!$I28&lt;&gt;"",Scoring!$G$14)+IF(Data!$J28&lt;&gt;"",Scoring!$G$15)+IF(Data!$K28&lt;&gt;"",Scoring!$G$16)+IF(Data!$L28&lt;&gt;"",Scoring!$G$17)+IF(Data!$M28&lt;&gt;"",Scoring!$G$18)+IF(Data!$N28&lt;&gt;"",Scoring!$G$19)+IF(Data!$O28&lt;&gt;"",Scoring!$G$20)+IF(Data!$P28&lt;&gt;"",Scoring!$G$21)+IF(Data!$Q28&lt;&gt;"",Scoring!$G$22)+IF(Data!$R28&lt;&gt;"",Scoring!$G$23)+IF(Data!$S28&lt;&gt;"",Scoring!$G$24)+IF(Data!$T28&lt;&gt;"",Scoring!$G$25)+IF(Data!$U28&lt;&gt;"",Scoring!$G$26)+IF(Data!$V28&lt;&gt;"",Scoring!$G$27)+IF(Data!$W28&lt;&gt;"",Scoring!$G$28)+IF(Data!$X28&lt;&gt;"",Scoring!$G$29)+IF(Data!$Y28&lt;&gt;"",Scoring!$G$30)+IF(Data!$Z28&lt;&gt;"",Scoring!$G$31)+IF(Data!$AA28&lt;&gt;"",Scoring!$G$32)+IF(Data!$AB28&lt;&gt;"",Scoring!$G$33)+IF(Data!$AC28&lt;&gt;"",Scoring!$G$34)+IF(Data!$AD28&lt;&gt;"",Scoring!$G$35)+IF(Data!$AE28&lt;&gt;"",Scoring!$G$36)+IF(Data!$AF28&lt;&gt;"",Scoring!$G$37)+IF(Data!$AG28&lt;&gt;"",Scoring!$G$38)+IF(Data!$AH28&lt;&gt;"",Scoring!$G$39)+IF(Data!$AI28&lt;&gt;"",Scoring!$G$40)+IF(Data!$AJ28&lt;&gt;"",Scoring!$G$41)+IF(Data!$AK28&lt;&gt;"",Scoring!$G$42)+IF(Data!$AL28&lt;&gt;"",Scoring!$G$43)+IF(Data!$AM28&lt;&gt;"",Scoring!$G$44)+IF(Data!$AN28&lt;&gt;"",Scoring!$G$45)+IF(Data!$AO28&lt;&gt;"",Scoring!$G$46)+IF(Data!$AP28&lt;&gt;"",Scoring!$G$47)+IF(Data!$AQ28&lt;&gt;"",Scoring!$G$48)+IF(Data!$AR28&lt;&gt;"",Scoring!$G$49)+IF(Data!$AS28&lt;&gt;"",Scoring!$G$50)+IF(Data!$AT28&lt;&gt;"",Scoring!$G$51)+IF(Data!$AU28&lt;&gt;"",Scoring!$G$52),"")</f>
        <v/>
      </c>
      <c r="BC28" s="184" t="str">
        <f>IF(BB28&lt;&gt;"",LOOKUP(BB28,Likelihoods!$A$7:$A$107,Likelihoods!E$7:E$107),"")</f>
        <v/>
      </c>
      <c r="BD28" s="185" t="str">
        <f>IF(AND(COUNTBLANK($B28:$O28)=13,COUNTBLANK($P28:$Q28)=1,COUNTBLANK($R28:$U28)=3,COUNTBLANK($V28:$X28)=2,COUNTBLANK($Y28:$AE28)=6,COUNTBLANK($AF28:$AJ28)=4,COUNTBLANK($AK28:AN28)=3,COUNTBLANK($AO28:$AQ28)=2,COUNTBLANK($AR28:$AS28)=1,COUNTBLANK($AT28:$AU28)=1),IF(Data!$B28&lt;&gt;"",Scoring!$H$7)+IF(Data!$C28&lt;&gt;"",Scoring!$H$8)+IF(Data!$D28&lt;&gt;"",Scoring!$H$9)+IF(Data!$E28&lt;&gt;"",Scoring!$H$10)+IF(Data!$F28&lt;&gt;"",Scoring!$H$11)+IF(Data!$G28&lt;&gt;"",Scoring!$H$12)+IF(Data!$H28&lt;&gt;"",Scoring!$H$13)+IF(Data!$I28&lt;&gt;"",Scoring!$H$14)+IF(Data!$J28&lt;&gt;"",Scoring!$H$15)+IF(Data!$K28&lt;&gt;"",Scoring!$H$16)+IF(Data!$L28&lt;&gt;"",Scoring!$H$17)+IF(Data!$M28&lt;&gt;"",Scoring!$H$18)+IF(Data!$N28&lt;&gt;"",Scoring!$H$19)+IF(Data!$O28&lt;&gt;"",Scoring!$H$20)+IF(Data!$P28&lt;&gt;"",Scoring!$H$21)+IF(Data!$Q28&lt;&gt;"",Scoring!$H$22)+IF(Data!$R28&lt;&gt;"",Scoring!$H$23)+IF(Data!$S28&lt;&gt;"",Scoring!$H$24)+IF(Data!$T28&lt;&gt;"",Scoring!$H$25)+IF(Data!$U28&lt;&gt;"",Scoring!$H$26)+IF(Data!$V28&lt;&gt;"",Scoring!$H$27)+IF(Data!$W28&lt;&gt;"",Scoring!$H$28)+IF(Data!$X28&lt;&gt;"",Scoring!$H$29)+IF(Data!$Y28&lt;&gt;"",Scoring!$H$30)+IF(Data!$Z28&lt;&gt;"",Scoring!$H$31)+IF(Data!$AA28&lt;&gt;"",Scoring!$H$32)+IF(Data!$AB28&lt;&gt;"",Scoring!$H$33)+IF(Data!$AC28&lt;&gt;"",Scoring!$H$34)+IF(Data!$AD28&lt;&gt;"",Scoring!$H$35)+IF(Data!$AE28&lt;&gt;"",Scoring!$H$36)+IF(Data!$AF28&lt;&gt;"",Scoring!$H$37)+IF(Data!$AG28&lt;&gt;"",Scoring!$H$38)+IF(Data!$AH28&lt;&gt;"",Scoring!$H$39)+IF(Data!$AI28&lt;&gt;"",Scoring!$H$40)+IF(Data!$AJ28&lt;&gt;"",Scoring!$H$41)+IF(Data!$AK28&lt;&gt;"",Scoring!$H$42)+IF(Data!$AL28&lt;&gt;"",Scoring!$H$43)+IF(Data!$AM28&lt;&gt;"",Scoring!$H$44)+IF(Data!$AN28&lt;&gt;"",Scoring!$H$45)+IF(Data!$AO28&lt;&gt;"",Scoring!$H$46)+IF(Data!$AP28&lt;&gt;"",Scoring!$H$47)+IF(Data!$AQ28&lt;&gt;"",Scoring!$H$48)+IF(Data!$AR28&lt;&gt;"",Scoring!$H$49)+IF(Data!$AS28&lt;&gt;"",Scoring!$H$50)+IF(Data!$AT28&lt;&gt;"",Scoring!$H$51)+IF(Data!$AU28&lt;&gt;"",Scoring!$H$52),"")</f>
        <v/>
      </c>
      <c r="BE28" s="186" t="str">
        <f>IF(BD28&lt;&gt;"",LOOKUP(BD28,Likelihoods!$A$7:$A$107,Likelihoods!F$7:F$107),"")</f>
        <v/>
      </c>
      <c r="BF28" s="181" t="str">
        <f>IF(AND(COUNTBLANK($B28:$O28)=13,COUNTBLANK($P28:$Q28)=1,COUNTBLANK($R28:$U28)=3,COUNTBLANK($V28:$X28)=2,COUNTBLANK($Y28:$AE28)=6,COUNTBLANK($AF28:$AJ28)=4,COUNTBLANK($AK28:AN28)=3,COUNTBLANK($AO28:$AQ28)=2,COUNTBLANK($AR28:$AS28)=1,COUNTBLANK($AT28:$AU28)=1),IF(Data!$B28&lt;&gt;"",Scoring!$I$7)+IF(Data!$C28&lt;&gt;"",Scoring!$I$8)+IF(Data!$D28&lt;&gt;"",Scoring!$I$9)+IF(Data!$E28&lt;&gt;"",Scoring!$I$10)+IF(Data!$F28&lt;&gt;"",Scoring!$I$11)+IF(Data!$G28&lt;&gt;"",Scoring!$I$12)+IF(Data!$H28&lt;&gt;"",Scoring!$I$13)+IF(Data!$I28&lt;&gt;"",Scoring!$I$14)+IF(Data!$J28&lt;&gt;"",Scoring!$I$15)+IF(Data!$K28&lt;&gt;"",Scoring!$I$16)+IF(Data!$L28&lt;&gt;"",Scoring!$I$17)+IF(Data!$M28&lt;&gt;"",Scoring!$I$18)+IF(Data!$N28&lt;&gt;"",Scoring!$I$19)+IF(Data!$O28&lt;&gt;"",Scoring!$I$20)+IF(Data!$P28&lt;&gt;"",Scoring!$I$21)+IF(Data!$Q28&lt;&gt;"",Scoring!$I$22)+IF(Data!$R28&lt;&gt;"",Scoring!$I$23)+IF(Data!$S28&lt;&gt;"",Scoring!$I$24)+IF(Data!$T28&lt;&gt;"",Scoring!$I$25)+IF(Data!$U28&lt;&gt;"",Scoring!$I$26)+IF(Data!$V28&lt;&gt;"",Scoring!$I$27)+IF(Data!$W28&lt;&gt;"",Scoring!$I$28)+IF(Data!$X28&lt;&gt;"",Scoring!$I$29)+IF(Data!$Y28&lt;&gt;"",Scoring!$I$30)+IF(Data!$Z28&lt;&gt;"",Scoring!$I$31)+IF(Data!$AA28&lt;&gt;"",Scoring!$I$32)+IF(Data!$AB28&lt;&gt;"",Scoring!$I$33)+IF(Data!$AC28&lt;&gt;"",Scoring!$I$34)+IF(Data!$AD28&lt;&gt;"",Scoring!$I$35)+IF(Data!$AE28&lt;&gt;"",Scoring!$I$36)+IF(Data!$AF28&lt;&gt;"",Scoring!$I$37)+IF(Data!$AG28&lt;&gt;"",Scoring!$I$38)+IF(Data!$AH28&lt;&gt;"",Scoring!$I$39)+IF(Data!$AI28&lt;&gt;"",Scoring!$I$40)+IF(Data!$AJ28&lt;&gt;"",Scoring!$I$41)+IF(Data!$AK28&lt;&gt;"",Scoring!$I$42)+IF(Data!$AL28&lt;&gt;"",Scoring!$I$43)+IF(Data!$AM28&lt;&gt;"",Scoring!$I$44)+IF(Data!$AN28&lt;&gt;"",Scoring!$I$45)+IF(Data!$AO28&lt;&gt;"",Scoring!$I$46)+IF(Data!$AP28&lt;&gt;"",Scoring!$I$47)+IF(Data!$AQ28&lt;&gt;"",Scoring!$I$48)+IF(Data!$AR28&lt;&gt;"",Scoring!$I$49)+IF(Data!$AS28&lt;&gt;"",Scoring!$I$50)+IF(Data!$AT28&lt;&gt;"",Scoring!$I$51)+IF(Data!$AU28&lt;&gt;"",Scoring!$I$52),"")</f>
        <v/>
      </c>
      <c r="BG28" s="180" t="str">
        <f>IF(BF28&lt;&gt;"",LOOKUP(BF28,Likelihoods!$A$7:$A$107,Likelihoods!G$7:G$107),"")</f>
        <v/>
      </c>
      <c r="BH28" s="187" t="str">
        <f>IF(AND(COUNTBLANK($B28:$O28)=13,COUNTBLANK($P28:$Q28)=1,COUNTBLANK($R28:$U28)=3,COUNTBLANK($V28:$X28)=2,COUNTBLANK($Y28:$AE28)=6,COUNTBLANK($AF28:$AJ28)=4,COUNTBLANK($AK28:AN28)=3,COUNTBLANK($AO28:$AQ28)=2,COUNTBLANK($AR28:$AS28)=1,COUNTBLANK($AT28:$AU28)=1),IF(Data!$B28&lt;&gt;"",Scoring!$J$7)+IF(Data!$C28&lt;&gt;"",Scoring!$J$8)+IF(Data!$D28&lt;&gt;"",Scoring!$J$9)+IF(Data!$E28&lt;&gt;"",Scoring!$J$10)+IF(Data!$F28&lt;&gt;"",Scoring!$J$11)+IF(Data!$G28&lt;&gt;"",Scoring!$J$12)+IF(Data!$H28&lt;&gt;"",Scoring!$J$13)+IF(Data!$I28&lt;&gt;"",Scoring!$J$14)+IF(Data!$J28&lt;&gt;"",Scoring!$J$15)+IF(Data!$K28&lt;&gt;"",Scoring!$J$16)+IF(Data!$L28&lt;&gt;"",Scoring!$J$17)+IF(Data!$M28&lt;&gt;"",Scoring!$J$18)+IF(Data!$N28&lt;&gt;"",Scoring!$J$19)+IF(Data!$O28&lt;&gt;"",Scoring!$J$20)+IF(Data!$P28&lt;&gt;"",Scoring!$J$21)+IF(Data!$Q28&lt;&gt;"",Scoring!$J$22)+IF(Data!$R28&lt;&gt;"",Scoring!$J$23)+IF(Data!$S28&lt;&gt;"",Scoring!$J$24)+IF(Data!$T28&lt;&gt;"",Scoring!$J$25)+IF(Data!$U28&lt;&gt;"",Scoring!$J$26)+IF(Data!$V28&lt;&gt;"",Scoring!$J$27)+IF(Data!$W28&lt;&gt;"",Scoring!$J$28)+IF(Data!$X28&lt;&gt;"",Scoring!$J$29)+IF(Data!$Y28&lt;&gt;"",Scoring!$J$30)+IF(Data!$Z28&lt;&gt;"",Scoring!$J$31)+IF(Data!$AA28&lt;&gt;"",Scoring!$J$32)+IF(Data!$AB28&lt;&gt;"",Scoring!$J$33)+IF(Data!$AC28&lt;&gt;"",Scoring!$J$34)+IF(Data!$AD28&lt;&gt;"",Scoring!$J$35)+IF(Data!$AE28&lt;&gt;"",Scoring!$J$36)+IF(Data!$AF28&lt;&gt;"",Scoring!$J$37)+IF(Data!$AG28&lt;&gt;"",Scoring!$J$38)+IF(Data!$AH28&lt;&gt;"",Scoring!$J$39)+IF(Data!$AI28&lt;&gt;"",Scoring!$J$40)+IF(Data!$AJ28&lt;&gt;"",Scoring!$J$41)+IF(Data!$AK28&lt;&gt;"",Scoring!$J$42)+IF(Data!$AL28&lt;&gt;"",Scoring!$J$43)+IF(Data!$AM28&lt;&gt;"",Scoring!$J$44)+IF(Data!$AN28&lt;&gt;"",Scoring!$J$45)+IF(Data!$AO28&lt;&gt;"",Scoring!$J$46)+IF(Data!$AP28&lt;&gt;"",Scoring!$J$47)+IF(Data!$AQ28&lt;&gt;"",Scoring!$J$48)+IF(Data!$AR28&lt;&gt;"",Scoring!$J$49)+IF(Data!$AS28&lt;&gt;"",Scoring!$J$50)+IF(Data!$AT28&lt;&gt;"",Scoring!$J$51)+IF(Data!$AU28&lt;&gt;"",Scoring!$J$52),"")</f>
        <v/>
      </c>
      <c r="BI28" s="183" t="str">
        <f>IF(BH28&lt;&gt;"",LOOKUP(BH28,Likelihoods!$A$7:$A$107,Likelihoods!H$7:H$107),"")</f>
        <v/>
      </c>
      <c r="BJ28" s="188" t="str">
        <f>IF(AND(COUNTBLANK($B28:$O28)=13,COUNTBLANK($P28:$Q28)=1,COUNTBLANK($R28:$U28)=3,COUNTBLANK($V28:$X28)=2,COUNTBLANK($Y28:$AE28)=6,COUNTBLANK($AF28:$AJ28)=4,COUNTBLANK($AK28:AN28)=3,COUNTBLANK($AO28:$AQ28)=2,COUNTBLANK($AR28:$AS28)=1,COUNTBLANK($AT28:$AU28)=1),IF(Data!$B28&lt;&gt;"",Scoring!$K$7)+IF(Data!$C28&lt;&gt;"",Scoring!$K$8)+IF(Data!$D28&lt;&gt;"",Scoring!$K$9)+IF(Data!$E28&lt;&gt;"",Scoring!$K$10)+IF(Data!$F28&lt;&gt;"",Scoring!$K$11)+IF(Data!$G28&lt;&gt;"",Scoring!$K$12)+IF(Data!$H28&lt;&gt;"",Scoring!$K$13)+IF(Data!$I28&lt;&gt;"",Scoring!$K$14)+IF(Data!$J28&lt;&gt;"",Scoring!$K$15)+IF(Data!$K28&lt;&gt;"",Scoring!$K$16)+IF(Data!$L28&lt;&gt;"",Scoring!$K$17)+IF(Data!$M28&lt;&gt;"",Scoring!$K$18)+IF(Data!$N28&lt;&gt;"",Scoring!$K$19)+IF(Data!$O28&lt;&gt;"",Scoring!$K$20)+IF(Data!$P28&lt;&gt;"",Scoring!$K$21)+IF(Data!$Q28&lt;&gt;"",Scoring!$K$22)+IF(Data!$R28&lt;&gt;"",Scoring!$K$23)+IF(Data!$S28&lt;&gt;"",Scoring!$K$24)+IF(Data!$T28&lt;&gt;"",Scoring!$K$25)+IF(Data!$U28&lt;&gt;"",Scoring!$K$26)+IF(Data!$V28&lt;&gt;"",Scoring!$K$27)+IF(Data!$W28&lt;&gt;"",Scoring!$K$28)+IF(Data!$X28&lt;&gt;"",Scoring!$K$29)+IF(Data!$Y28&lt;&gt;"",Scoring!$K$30)+IF(Data!$Z28&lt;&gt;"",Scoring!$K$31)+IF(Data!$AA28&lt;&gt;"",Scoring!$K$32)+IF(Data!$AB28&lt;&gt;"",Scoring!$K$33)+IF(Data!$AC28&lt;&gt;"",Scoring!$K$34)+IF(Data!$AD28&lt;&gt;"",Scoring!$K$35)+IF(Data!$AE28&lt;&gt;"",Scoring!$K$36)+IF(Data!$AF28&lt;&gt;"",Scoring!$K$37)+IF(Data!$AG28&lt;&gt;"",Scoring!$K$38)+IF(Data!$AH28&lt;&gt;"",Scoring!$K$39)+IF(Data!$AI28&lt;&gt;"",Scoring!$K$40)+IF(Data!$AJ28&lt;&gt;"",Scoring!$K$41)+IF(Data!$AK28&lt;&gt;"",Scoring!$K$42)+IF(Data!$AL28&lt;&gt;"",Scoring!$K$43)+IF(Data!$AM28&lt;&gt;"",Scoring!$K$44)+IF(Data!$AN28&lt;&gt;"",Scoring!$K$45)+IF(Data!$AO28&lt;&gt;"",Scoring!$K$46)+IF(Data!$AP28&lt;&gt;"",Scoring!$K$47)+IF(Data!$AQ28&lt;&gt;"",Scoring!$K$48)+IF(Data!$AR28&lt;&gt;"",Scoring!$K$49)+IF(Data!$AS28&lt;&gt;"",Scoring!$K$50)+IF(Data!$AT28&lt;&gt;"",Scoring!$K$51)+IF(Data!$AU28&lt;&gt;"",Scoring!$K$52),"")</f>
        <v/>
      </c>
      <c r="BK28" s="184" t="str">
        <f>IF(BJ28&lt;&gt;"",LOOKUP(BJ28,Likelihoods!$A$7:$A$107,Likelihoods!I$7:I$107),"")</f>
        <v/>
      </c>
      <c r="BL28" s="187" t="str">
        <f>IF(AND(COUNTBLANK($B28:$O28)=13,COUNTBLANK($P28:$Q28)=1,COUNTBLANK($R28:$U28)=3,COUNTBLANK($V28:$X28)=2,COUNTBLANK($Y28:$AE28)=6,COUNTBLANK($AF28:$AJ28)=4,COUNTBLANK($AK28:AN28)=3,COUNTBLANK($AO28:$AQ28)=2,COUNTBLANK($AR28:$AS28)=1,COUNTBLANK($AT28:$AU28)=1),IF(Data!$B28&lt;&gt;"",Scoring!$L$7)+IF(Data!$C28&lt;&gt;"",Scoring!$L$8)+IF(Data!$D28&lt;&gt;"",Scoring!$L$9)+IF(Data!$E28&lt;&gt;"",Scoring!$L$10)+IF(Data!$F28&lt;&gt;"",Scoring!$L$11)+IF(Data!$G28&lt;&gt;"",Scoring!$L$12)+IF(Data!$H28&lt;&gt;"",Scoring!$L$13)+IF(Data!$I28&lt;&gt;"",Scoring!$L$14)+IF(Data!$J28&lt;&gt;"",Scoring!$L$15)+IF(Data!$K28&lt;&gt;"",Scoring!$L$16)+IF(Data!$L28&lt;&gt;"",Scoring!$L$17)+IF(Data!$M28&lt;&gt;"",Scoring!$L$18)+IF(Data!$N28&lt;&gt;"",Scoring!$L$19)+IF(Data!$O28&lt;&gt;"",Scoring!$L$20)+IF(Data!$P28&lt;&gt;"",Scoring!$L$21)+IF(Data!$Q28&lt;&gt;"",Scoring!$L$22)+IF(Data!$R28&lt;&gt;"",Scoring!$L$23)+IF(Data!$S28&lt;&gt;"",Scoring!$L$24)+IF(Data!$T28&lt;&gt;"",Scoring!$L$25)+IF(Data!$U28&lt;&gt;"",Scoring!$L$26)+IF(Data!$V28&lt;&gt;"",Scoring!$L$27)+IF(Data!$W28&lt;&gt;"",Scoring!$L$28)+IF(Data!$X28&lt;&gt;"",Scoring!$L$29)+IF(Data!$Y28&lt;&gt;"",Scoring!$L$30)+IF(Data!$Z28&lt;&gt;"",Scoring!$L$31)+IF(Data!$AA28&lt;&gt;"",Scoring!$L$32)+IF(Data!$AB28&lt;&gt;"",Scoring!$L$33)+IF(Data!$AC28&lt;&gt;"",Scoring!$L$34)+IF(Data!$AD28&lt;&gt;"",Scoring!$L$35)+IF(Data!$AE28&lt;&gt;"",Scoring!$L$36)+IF(Data!$AF28&lt;&gt;"",Scoring!$L$37)+IF(Data!$AG28&lt;&gt;"",Scoring!$L$38)+IF(Data!$AH28&lt;&gt;"",Scoring!$L$39)+IF(Data!$AI28&lt;&gt;"",Scoring!$L$40)+IF(Data!$AJ28&lt;&gt;"",Scoring!$L$41)+IF(Data!$AK28&lt;&gt;"",Scoring!$L$42)+IF(Data!$AL28&lt;&gt;"",Scoring!$L$43)+IF(Data!$AM28&lt;&gt;"",Scoring!$L$44)+IF(Data!$AN28&lt;&gt;"",Scoring!$L$45)+IF(Data!$AO28&lt;&gt;"",Scoring!$L$46)+IF(Data!$AP28&lt;&gt;"",Scoring!$L$47)+IF(Data!$AQ28&lt;&gt;"",Scoring!$L$48)+IF(Data!$AR28&lt;&gt;"",Scoring!$L$49)+IF(Data!$AS28&lt;&gt;"",Scoring!$L$50)+IF(Data!$AT28&lt;&gt;"",Scoring!$L$51)+IF(Data!$AU28&lt;&gt;"",Scoring!$L$52),"")</f>
        <v/>
      </c>
      <c r="BM28" s="180" t="str">
        <f>IF(BL28&lt;&gt;"",LOOKUP(BL28,Likelihoods!$A$7:$A$107,Likelihoods!J$7:J$107),"")</f>
        <v/>
      </c>
      <c r="BN28" s="181" t="str">
        <f>IF(AND(COUNTBLANK($B28:$O28)=13,COUNTBLANK($P28:$Q28)=1,COUNTBLANK($R28:$U28)=3,COUNTBLANK($V28:$X28)=2,COUNTBLANK($Y28:$AE28)=6,COUNTBLANK($AF28:$AJ28)=4,COUNTBLANK($AK28:AN28)=3,COUNTBLANK($AO28:$AQ28)=2,COUNTBLANK($AR28:$AS28)=1,COUNTBLANK($AT28:$AU28)=1),IF(Data!$B28&lt;&gt;"",Scoring!$M$7)+IF(Data!$C28&lt;&gt;"",Scoring!$M$8)+IF(Data!$D28&lt;&gt;"",Scoring!$M$9)+IF(Data!$E28&lt;&gt;"",Scoring!$M$10)+IF(Data!$F28&lt;&gt;"",Scoring!$M$11)+IF(Data!$G28&lt;&gt;"",Scoring!$M$12)+IF(Data!$H28&lt;&gt;"",Scoring!$M$13)+IF(Data!$I28&lt;&gt;"",Scoring!$M$14)+IF(Data!$J28&lt;&gt;"",Scoring!$M$15)+IF(Data!$K28&lt;&gt;"",Scoring!$M$16)+IF(Data!$L28&lt;&gt;"",Scoring!$M$17)+IF(Data!$M28&lt;&gt;"",Scoring!$M$18)+IF(Data!$N28&lt;&gt;"",Scoring!$M$19)+IF(Data!$O28&lt;&gt;"",Scoring!$M$20)+IF(Data!$P28&lt;&gt;"",Scoring!$M$21)+IF(Data!$Q28&lt;&gt;"",Scoring!$M$22)+IF(Data!$R28&lt;&gt;"",Scoring!$M$23)+IF(Data!$S28&lt;&gt;"",Scoring!$M$24)+IF(Data!$T28&lt;&gt;"",Scoring!$M$25)+IF(Data!$U28&lt;&gt;"",Scoring!$M$26)+IF(Data!$V28&lt;&gt;"",Scoring!$M$27)+IF(Data!$W28&lt;&gt;"",Scoring!$M$28)+IF(Data!$X28&lt;&gt;"",Scoring!$M$29)+IF(Data!$Y28&lt;&gt;"",Scoring!$M$30)+IF(Data!$Z28&lt;&gt;"",Scoring!$M$31)+IF(Data!$AA28&lt;&gt;"",Scoring!$M$32)+IF(Data!$AB28&lt;&gt;"",Scoring!$M$33)+IF(Data!$AC28&lt;&gt;"",Scoring!$M$34)+IF(Data!$AD28&lt;&gt;"",Scoring!$M$35)+IF(Data!$AE28&lt;&gt;"",Scoring!$M$36)+IF(Data!$AF28&lt;&gt;"",Scoring!$M$37)+IF(Data!$AG28&lt;&gt;"",Scoring!$M$38)+IF(Data!$AH28&lt;&gt;"",Scoring!$M$39)+IF(Data!$AI28&lt;&gt;"",Scoring!$M$40)+IF(Data!$AJ28&lt;&gt;"",Scoring!$M$41)+IF(Data!$AK28&lt;&gt;"",Scoring!$M$42)+IF(Data!$AL28&lt;&gt;"",Scoring!$M$43)+IF(Data!$AM28&lt;&gt;"",Scoring!$M$44)+IF(Data!$AN28&lt;&gt;"",Scoring!$M$45)+IF(Data!$AO28&lt;&gt;"",Scoring!$M$46)+IF(Data!$AP28&lt;&gt;"",Scoring!$M$47)+IF(Data!$AQ28&lt;&gt;"",Scoring!$M$48)+IF(Data!$AR28&lt;&gt;"",Scoring!$M$49)+IF(Data!$AS28&lt;&gt;"",Scoring!$M$50)+IF(Data!$AT28&lt;&gt;"",Scoring!$M$51)+IF(Data!$AU28&lt;&gt;"",Scoring!$M$52),"")</f>
        <v/>
      </c>
      <c r="BO28" s="184" t="str">
        <f>IF(BN28&lt;&gt;"",LOOKUP(BN28,Likelihoods!$A$7:$A$107,Likelihoods!K$7:K$107),"")</f>
        <v/>
      </c>
      <c r="BP28" s="179" t="str">
        <f>IF(AND(COUNTBLANK($B28:$O28)=13,COUNTBLANK($P28:$Q28)=1,COUNTBLANK($R28:$U28)=3,COUNTBLANK($V28:$X28)=2,COUNTBLANK($Y28:$AE28)=6,COUNTBLANK($AF28:$AJ28)=4,COUNTBLANK($AK28:AN28)=3,COUNTBLANK($AO28:$AQ28)=2,COUNTBLANK($AR28:$AS28)=1,COUNTBLANK($AT28:$AU28)=1),IF(Data!$B28&lt;&gt;"",Scoring!$N$7)+IF(Data!$C28&lt;&gt;"",Scoring!$N$8)+IF(Data!$D28&lt;&gt;"",Scoring!$N$9)+IF(Data!$E28&lt;&gt;"",Scoring!$N$10)+IF(Data!$F28&lt;&gt;"",Scoring!$N$11)+IF(Data!$G28&lt;&gt;"",Scoring!$N$12)+IF(Data!$H28&lt;&gt;"",Scoring!$N$13)+IF(Data!$I28&lt;&gt;"",Scoring!$N$14)+IF(Data!$J28&lt;&gt;"",Scoring!$N$15)+IF(Data!$K28&lt;&gt;"",Scoring!$N$16)+IF(Data!$L28&lt;&gt;"",Scoring!$N$17)+IF(Data!$M28&lt;&gt;"",Scoring!$N$18)+IF(Data!$N28&lt;&gt;"",Scoring!$N$19)+IF(Data!$O28&lt;&gt;"",Scoring!$N$20)+IF(Data!$P28&lt;&gt;"",Scoring!$N$21)+IF(Data!$Q28&lt;&gt;"",Scoring!$N$22)+IF(Data!$R28&lt;&gt;"",Scoring!$N$23)+IF(Data!$S28&lt;&gt;"",Scoring!$N$24)+IF(Data!$T28&lt;&gt;"",Scoring!$N$25)+IF(Data!$U28&lt;&gt;"",Scoring!$N$26)+IF(Data!$V28&lt;&gt;"",Scoring!$N$27)+IF(Data!$W28&lt;&gt;"",Scoring!$N$28)+IF(Data!$X28&lt;&gt;"",Scoring!$N$29)+IF(Data!$Y28&lt;&gt;"",Scoring!$N$30)+IF(Data!$Z28&lt;&gt;"",Scoring!$N$31)+IF(Data!$AA28&lt;&gt;"",Scoring!$N$32)+IF(Data!$AB28&lt;&gt;"",Scoring!$N$33)+IF(Data!$AC28&lt;&gt;"",Scoring!$N$34)+IF(Data!$AD28&lt;&gt;"",Scoring!$N$35)+IF(Data!$AE28&lt;&gt;"",Scoring!$N$36)+IF(Data!$AF28&lt;&gt;"",Scoring!$N$37)+IF(Data!$AG28&lt;&gt;"",Scoring!$N$38)+IF(Data!$AH28&lt;&gt;"",Scoring!$N$39)+IF(Data!$AI28&lt;&gt;"",Scoring!$N$40)+IF(Data!$AJ28&lt;&gt;"",Scoring!$N$41)+IF(Data!$AK28&lt;&gt;"",Scoring!$N$42)+IF(Data!$AL28&lt;&gt;"",Scoring!$N$43)+IF(Data!$AM28&lt;&gt;"",Scoring!$N$44)+IF(Data!$AN28&lt;&gt;"",Scoring!$N$45)+IF(Data!$AO28&lt;&gt;"",Scoring!$N$46)+IF(Data!$AP28&lt;&gt;"",Scoring!$N$47)+IF(Data!$AQ28&lt;&gt;"",Scoring!$N$48)+IF(Data!$AR28&lt;&gt;"",Scoring!$N$49)+IF(Data!$AS28&lt;&gt;"",Scoring!$N$50)+IF(Data!$AT28&lt;&gt;"",Scoring!$N$51)+IF(Data!$AU28&lt;&gt;"",Scoring!$N$52),"")</f>
        <v/>
      </c>
      <c r="BQ28" s="189" t="str">
        <f>IF(BP28&lt;&gt;"",LOOKUP(BP28,Likelihoods!$A$7:$A$107,Likelihoods!L$7:L$107),"")</f>
        <v/>
      </c>
      <c r="BR28" s="181" t="str">
        <f>IF(AND(COUNTBLANK($B28:$O28)=13,COUNTBLANK($P28:$Q28)=1,COUNTBLANK($R28:$U28)=3,COUNTBLANK($V28:$X28)=2,COUNTBLANK($Y28:$AE28)=6,COUNTBLANK($AF28:$AJ28)=4,COUNTBLANK($AK28:AN28)=3,COUNTBLANK($AO28:$AQ28)=2,COUNTBLANK($AR28:$AS28)=1,COUNTBLANK($AT28:$AU28)=1),IF(Data!$B28&lt;&gt;"",Scoring!$O$7)+IF(Data!$C28&lt;&gt;"",Scoring!$O$8)+IF(Data!$D28&lt;&gt;"",Scoring!$O$9)+IF(Data!$E28&lt;&gt;"",Scoring!$O$10)+IF(Data!$F28&lt;&gt;"",Scoring!$O$11)+IF(Data!$G28&lt;&gt;"",Scoring!$O$12)+IF(Data!$H28&lt;&gt;"",Scoring!$O$13)+IF(Data!$I28&lt;&gt;"",Scoring!$O$14)+IF(Data!$J28&lt;&gt;"",Scoring!$O$15)+IF(Data!$K28&lt;&gt;"",Scoring!$O$16)+IF(Data!$L28&lt;&gt;"",Scoring!$O$17)+IF(Data!$M28&lt;&gt;"",Scoring!$O$18)+IF(Data!$N28&lt;&gt;"",Scoring!$O$19)+IF(Data!$O28&lt;&gt;"",Scoring!$O$20)+IF(Data!$P28&lt;&gt;"",Scoring!$O$21)+IF(Data!$Q28&lt;&gt;"",Scoring!$O$22)+IF(Data!$R28&lt;&gt;"",Scoring!$O$23)+IF(Data!$S28&lt;&gt;"",Scoring!$O$24)+IF(Data!$T28&lt;&gt;"",Scoring!$O$25)+IF(Data!$U28&lt;&gt;"",Scoring!$O$26)+IF(Data!$V28&lt;&gt;"",Scoring!$O$27)+IF(Data!$W28&lt;&gt;"",Scoring!$O$28)+IF(Data!$X28&lt;&gt;"",Scoring!$O$29)+IF(Data!$Y28&lt;&gt;"",Scoring!$O$30)+IF(Data!$Z28&lt;&gt;"",Scoring!$O$31)+IF(Data!$AA28&lt;&gt;"",Scoring!$O$32)+IF(Data!$AB28&lt;&gt;"",Scoring!$O$33)+IF(Data!$AC28&lt;&gt;"",Scoring!$O$34)+IF(Data!$AD28&lt;&gt;"",Scoring!$O$35)+IF(Data!$AE28&lt;&gt;"",Scoring!$O$36)+IF(Data!$AF28&lt;&gt;"",Scoring!$O$37)+IF(Data!$AG28&lt;&gt;"",Scoring!$O$38)+IF(Data!$AH28&lt;&gt;"",Scoring!$O$39)+IF(Data!$AI28&lt;&gt;"",Scoring!$O$40)+IF(Data!$AJ28&lt;&gt;"",Scoring!$O$41)+IF(Data!$AK28&lt;&gt;"",Scoring!$O$42)+IF(Data!$AL28&lt;&gt;"",Scoring!$O$43)+IF(Data!$AM28&lt;&gt;"",Scoring!$O$44)+IF(Data!$AN28&lt;&gt;"",Scoring!$O$45)+IF(Data!$AO28&lt;&gt;"",Scoring!$O$46)+IF(Data!$AP28&lt;&gt;"",Scoring!$O$47)+IF(Data!$AQ28&lt;&gt;"",Scoring!$O$48)+IF(Data!$AR28&lt;&gt;"",Scoring!$O$49)+IF(Data!$AS28&lt;&gt;"",Scoring!$O$50)+IF(Data!$AT28&lt;&gt;"",Scoring!$O$51)+IF(Data!$AU28&lt;&gt;"",Scoring!$O$52),"")</f>
        <v/>
      </c>
      <c r="BS28" s="184" t="str">
        <f>IF(BR28&lt;&gt;"",LOOKUP(BR28,Likelihoods!$A$7:$A$107,Likelihoods!M$7:M$107),"")</f>
        <v/>
      </c>
      <c r="BT28" s="181" t="str">
        <f>IF(AND(COUNTBLANK($B28:$O28)=13,COUNTBLANK($P28:$Q28)=1,COUNTBLANK($R28:$U28)=3,COUNTBLANK($V28:$X28)=2,COUNTBLANK($Y28:$AE28)=6,COUNTBLANK($AF28:$AJ28)=4,COUNTBLANK($AK28:AN28)=3,COUNTBLANK($AO28:$AQ28)=2,COUNTBLANK($AR28:$AS28)=1,COUNTBLANK($AT28:$AU28)=1),IF(Data!$B28&lt;&gt;"",Scoring!$P$7)+IF(Data!$C28&lt;&gt;"",Scoring!$P$8)+IF(Data!$D28&lt;&gt;"",Scoring!$P$9)+IF(Data!$E28&lt;&gt;"",Scoring!$P$10)+IF(Data!$F28&lt;&gt;"",Scoring!$P$11)+IF(Data!$G28&lt;&gt;"",Scoring!$P$12)+IF(Data!$H28&lt;&gt;"",Scoring!$P$13)+IF(Data!$I28&lt;&gt;"",Scoring!$P$14)+IF(Data!$J28&lt;&gt;"",Scoring!$P$15)+IF(Data!$K28&lt;&gt;"",Scoring!$P$16)+IF(Data!$L28&lt;&gt;"",Scoring!$P$17)+IF(Data!$M28&lt;&gt;"",Scoring!$P$18)+IF(Data!$N28&lt;&gt;"",Scoring!$P$19)+IF(Data!$O28&lt;&gt;"",Scoring!$P$20)+IF(Data!$P28&lt;&gt;"",Scoring!$P$21)+IF(Data!$Q28&lt;&gt;"",Scoring!$P$22)+IF(Data!$R28&lt;&gt;"",Scoring!$P$23)+IF(Data!$S28&lt;&gt;"",Scoring!$P$24)+IF(Data!$T28&lt;&gt;"",Scoring!$P$25)+IF(Data!$U28&lt;&gt;"",Scoring!$P$26)+IF(Data!$V28&lt;&gt;"",Scoring!$P$27)+IF(Data!$W28&lt;&gt;"",Scoring!$P$28)+IF(Data!$X28&lt;&gt;"",Scoring!$P$29)+IF(Data!$Y28&lt;&gt;"",Scoring!$P$30)+IF(Data!$Z28&lt;&gt;"",Scoring!$P$31)+IF(Data!$AA28&lt;&gt;"",Scoring!$P$32)+IF(Data!$AB28&lt;&gt;"",Scoring!$P$33)+IF(Data!$AC28&lt;&gt;"",Scoring!$P$34)+IF(Data!$AD28&lt;&gt;"",Scoring!$P$35)+IF(Data!$AE28&lt;&gt;"",Scoring!$P$36)+IF(Data!$AF28&lt;&gt;"",Scoring!$P$37)+IF(Data!$AG28&lt;&gt;"",Scoring!$P$38)+IF(Data!$AH28&lt;&gt;"",Scoring!$P$39)+IF(Data!$AI28&lt;&gt;"",Scoring!$P$40)+IF(Data!$AJ28&lt;&gt;"",Scoring!$P$41)+IF(Data!$AK28&lt;&gt;"",Scoring!$P$42)+IF(Data!$AL28&lt;&gt;"",Scoring!$P$43)+IF(Data!$AM28&lt;&gt;"",Scoring!$P$44)+IF(Data!$AN28&lt;&gt;"",Scoring!$P$45)+IF(Data!$AO28&lt;&gt;"",Scoring!$P$46)+IF(Data!$AP28&lt;&gt;"",Scoring!$P$47)+IF(Data!$AQ28&lt;&gt;"",Scoring!$P$48)+IF(Data!$AR28&lt;&gt;"",Scoring!$P$49)+IF(Data!$AS28&lt;&gt;"",Scoring!$P$50)+IF(Data!$AT28&lt;&gt;"",Scoring!$P$51)+IF(Data!$AU28&lt;&gt;"",Scoring!$P$52),"")</f>
        <v/>
      </c>
      <c r="BU28" s="180" t="str">
        <f>IF(BT28&lt;&gt;"",LOOKUP(BT28,Likelihoods!$A$7:$A$107,Likelihoods!N$7:N$107),"")</f>
        <v/>
      </c>
      <c r="BV28" s="181" t="str">
        <f>IF(AND(COUNTBLANK($B28:$O28)=13,COUNTBLANK($P28:$Q28)=1,COUNTBLANK($R28:$U28)=3,COUNTBLANK($V28:$X28)=2,COUNTBLANK($Y28:$AE28)=6,COUNTBLANK($AF28:$AJ28)=4,COUNTBLANK($AK28:AN28)=3,COUNTBLANK($AO28:$AQ28)=2,COUNTBLANK($AR28:$AS28)=1,COUNTBLANK($AT28:$AU28)=1),IF(Data!$B28&lt;&gt;"",Scoring!$Q$7)+IF(Data!$C28&lt;&gt;"",Scoring!$Q$8)+IF(Data!$D28&lt;&gt;"",Scoring!$Q$9)+IF(Data!$E28&lt;&gt;"",Scoring!$Q$10)+IF(Data!$F28&lt;&gt;"",Scoring!$Q$11)+IF(Data!$G28&lt;&gt;"",Scoring!$Q$12)+IF(Data!$H28&lt;&gt;"",Scoring!$Q$13)+IF(Data!$I28&lt;&gt;"",Scoring!$Q$14)+IF(Data!$J28&lt;&gt;"",Scoring!$Q$15)+IF(Data!$K28&lt;&gt;"",Scoring!$Q$16)+IF(Data!$L28&lt;&gt;"",Scoring!$Q$17)+IF(Data!$M28&lt;&gt;"",Scoring!$Q$18)+IF(Data!$N28&lt;&gt;"",Scoring!$Q$19)+IF(Data!$O28&lt;&gt;"",Scoring!$Q$20)+IF(Data!$P28&lt;&gt;"",Scoring!$Q$21)+IF(Data!$Q28&lt;&gt;"",Scoring!$Q$22)+IF(Data!$R28&lt;&gt;"",Scoring!$Q$23)+IF(Data!$S28&lt;&gt;"",Scoring!$Q$24)+IF(Data!$T28&lt;&gt;"",Scoring!$Q$25)+IF(Data!$U28&lt;&gt;"",Scoring!$Q$26)+IF(Data!$V28&lt;&gt;"",Scoring!$Q$27)+IF(Data!$W28&lt;&gt;"",Scoring!$Q$28)+IF(Data!$X28&lt;&gt;"",Scoring!$Q$29)+IF(Data!$Y28&lt;&gt;"",Scoring!$Q$30)+IF(Data!$Z28&lt;&gt;"",Scoring!$Q$31)+IF(Data!$AA28&lt;&gt;"",Scoring!$Q$32)+IF(Data!$AB28&lt;&gt;"",Scoring!$Q$33)+IF(Data!$AC28&lt;&gt;"",Scoring!$Q$34)+IF(Data!$AD28&lt;&gt;"",Scoring!$Q$35)+IF(Data!$AE28&lt;&gt;"",Scoring!$Q$36)+IF(Data!$AF28&lt;&gt;"",Scoring!$Q$37)+IF(Data!$AG28&lt;&gt;"",Scoring!$Q$38)+IF(Data!$AH28&lt;&gt;"",Scoring!$Q$39)+IF(Data!$AI28&lt;&gt;"",Scoring!$Q$40)+IF(Data!$AJ28&lt;&gt;"",Scoring!$Q$41)+IF(Data!$AK28&lt;&gt;"",Scoring!$Q$42)+IF(Data!$AL28&lt;&gt;"",Scoring!$Q$43)+IF(Data!$AM28&lt;&gt;"",Scoring!$Q$44)+IF(Data!$AN28&lt;&gt;"",Scoring!$Q$45)+IF(Data!$AO28&lt;&gt;"",Scoring!$Q$46)+IF(Data!$AP28&lt;&gt;"",Scoring!$Q$47)+IF(Data!$AQ28&lt;&gt;"",Scoring!$Q$48)+IF(Data!$AR28&lt;&gt;"",Scoring!$Q$49)+IF(Data!$AS28&lt;&gt;"",Scoring!$Q$50)+IF(Data!$AT28&lt;&gt;"",Scoring!$Q$51)+IF(Data!$AU28&lt;&gt;"",Scoring!$Q$52),"")</f>
        <v/>
      </c>
      <c r="BW28" s="183" t="str">
        <f>IF(BV28&lt;&gt;"",LOOKUP(BV28,Likelihoods!$A$7:$A$107,Likelihoods!O$7:O$107),"")</f>
        <v/>
      </c>
      <c r="BX28" s="9"/>
      <c r="BY28" s="9"/>
      <c r="BZ28" s="9"/>
      <c r="CA28" s="9"/>
      <c r="CB28" s="9"/>
      <c r="CC28" s="9"/>
      <c r="CD28" s="9"/>
      <c r="CE28" s="9"/>
      <c r="CF28" s="9"/>
      <c r="CG28" s="9"/>
      <c r="CH28" s="9"/>
      <c r="CI28" s="9"/>
      <c r="CJ28" s="9"/>
      <c r="CK28" s="9"/>
    </row>
    <row r="29" spans="1:89" ht="14.25" customHeight="1">
      <c r="A29" s="59"/>
      <c r="B29" s="76"/>
      <c r="C29" s="77"/>
      <c r="D29" s="77"/>
      <c r="E29" s="77"/>
      <c r="F29" s="77"/>
      <c r="G29" s="77"/>
      <c r="H29" s="77"/>
      <c r="I29" s="77"/>
      <c r="J29" s="77"/>
      <c r="K29" s="77"/>
      <c r="L29" s="77"/>
      <c r="M29" s="77"/>
      <c r="N29" s="77"/>
      <c r="O29" s="77"/>
      <c r="P29" s="76"/>
      <c r="Q29" s="78"/>
      <c r="R29" s="77"/>
      <c r="S29" s="77"/>
      <c r="T29" s="77"/>
      <c r="U29" s="77"/>
      <c r="V29" s="76"/>
      <c r="W29" s="77"/>
      <c r="X29" s="78"/>
      <c r="Y29" s="77"/>
      <c r="Z29" s="77"/>
      <c r="AA29" s="77"/>
      <c r="AB29" s="77"/>
      <c r="AC29" s="77"/>
      <c r="AD29" s="77"/>
      <c r="AE29" s="77"/>
      <c r="AF29" s="76"/>
      <c r="AG29" s="77"/>
      <c r="AH29" s="77"/>
      <c r="AI29" s="77"/>
      <c r="AJ29" s="78"/>
      <c r="AK29" s="77"/>
      <c r="AL29" s="77"/>
      <c r="AM29" s="77"/>
      <c r="AN29" s="77"/>
      <c r="AO29" s="76"/>
      <c r="AP29" s="77"/>
      <c r="AQ29" s="78"/>
      <c r="AR29" s="76"/>
      <c r="AS29" s="78"/>
      <c r="AT29" s="77"/>
      <c r="AU29" s="77"/>
      <c r="AV29" s="179" t="str">
        <f>IF(AND(COUNTBLANK($B29:$O29)=13,COUNTBLANK($P29:$Q29)=1,COUNTBLANK($R29:$U29)=3,COUNTBLANK($V29:$X29)=2,COUNTBLANK($Y29:$AE29)=6,COUNTBLANK($AF29:$AJ29)=4,COUNTBLANK($AK29:AN29)=3,COUNTBLANK($AO29:$AQ29)=2,COUNTBLANK($AR29:$AS29)=1,COUNTBLANK($AT29:$AU29)=1),IF(Data!$B29&lt;&gt;"",Scoring!$D$7)+IF(Data!$C29&lt;&gt;"",Scoring!$D$8)+IF(Data!$D29&lt;&gt;"",Scoring!$D$9)+IF(Data!$E29&lt;&gt;"",Scoring!$D$10)+IF(Data!$F29&lt;&gt;"",Scoring!$D$11)+IF(Data!$G29&lt;&gt;"",Scoring!$D$12)+IF(Data!$H29&lt;&gt;"",Scoring!$D$13)+IF(Data!$I29&lt;&gt;"",Scoring!$D$14)+IF(Data!$J29&lt;&gt;"",Scoring!$D$15)+IF(Data!$K29&lt;&gt;"",Scoring!$D$16)+IF(Data!$L29&lt;&gt;"",Scoring!$D$17)+IF(Data!$M29&lt;&gt;"",Scoring!$D$18)+IF(Data!$N29&lt;&gt;"",Scoring!$D$19)+IF(Data!$O29&lt;&gt;"",Scoring!$D$20)+IF(Data!$P29&lt;&gt;"",Scoring!$D$21)+IF(Data!$Q29&lt;&gt;"",Scoring!$D$22)+IF(Data!$R29&lt;&gt;"",Scoring!$D$23)+IF(Data!$S29&lt;&gt;"",Scoring!$D$24)+IF(Data!$T29&lt;&gt;"",Scoring!$D$25)+IF(Data!$U29&lt;&gt;"",Scoring!$D$26)+IF(Data!$V29&lt;&gt;"",Scoring!$D$27)+IF(Data!$W29&lt;&gt;"",Scoring!$D$28)+IF(Data!$X29&lt;&gt;"",Scoring!$D$29)+IF(Data!$Y29&lt;&gt;"",Scoring!$D$30)+IF(Data!$Z29&lt;&gt;"",Scoring!$D$31)+IF(Data!$AA29&lt;&gt;"",Scoring!$D$32)+IF(Data!$AB29&lt;&gt;"",Scoring!$D$33)+IF(Data!$AC29&lt;&gt;"",Scoring!$D$34)+IF(Data!$AD29&lt;&gt;"",Scoring!$D$35)+IF(Data!$AE29&lt;&gt;"",Scoring!$D$36)+IF(Data!$AF29&lt;&gt;"",Scoring!$D$37)+IF(Data!$AG29&lt;&gt;"",Scoring!$D$38)+IF(Data!$AH29&lt;&gt;"",Scoring!$D$39)+IF(Data!$AI29&lt;&gt;"",Scoring!$D$40)+IF(Data!$AJ29&lt;&gt;"",Scoring!$D$41)+IF(Data!$AK29&lt;&gt;"",Scoring!$D$42)+IF(Data!$AL29&lt;&gt;"",Scoring!$D$43)+IF(Data!$AM29&lt;&gt;"",Scoring!$D$44)+IF(Data!$AN29&lt;&gt;"",Scoring!$D$45)+IF(Data!$AO29&lt;&gt;"",Scoring!$D$46)+IF(Data!$AP29&lt;&gt;"",Scoring!$D$47)+IF(Data!$AQ29&lt;&gt;"",Scoring!$D$48)+IF(Data!$AR29&lt;&gt;"",Scoring!$D$49)+IF(Data!$AS29&lt;&gt;"",Scoring!$D$50)+IF(Data!$AT29&lt;&gt;"",Scoring!$D$51)+IF(Data!$AU29&lt;&gt;"",Scoring!$D$52),"")</f>
        <v/>
      </c>
      <c r="AW29" s="180" t="str">
        <f>IF(AV29&lt;&gt;"",LOOKUP(AV29,Likelihoods!$A$7:$A$107,Likelihoods!B$7:B$107),"")</f>
        <v/>
      </c>
      <c r="AX29" s="181" t="str">
        <f>IF(AND(COUNTBLANK($B29:$O29)=13,COUNTBLANK($P29:$Q29)=1,COUNTBLANK($R29:$U29)=3,COUNTBLANK($V29:$X29)=2,COUNTBLANK($Y29:$AE29)=6,COUNTBLANK($AF29:$AJ29)=4,COUNTBLANK($AK29:AN29)=3,COUNTBLANK($AO29:$AQ29)=2,COUNTBLANK($AR29:$AS29)=1,COUNTBLANK($AT29:$AU29)=1),IF(Data!$B29&lt;&gt;"",Scoring!$E$7)+IF(Data!$C29&lt;&gt;"",Scoring!$E$8)+IF(Data!$D29&lt;&gt;"",Scoring!$E$9)+IF(Data!$E29&lt;&gt;"",Scoring!$E$10)+IF(Data!$F29&lt;&gt;"",Scoring!$E$11)+IF(Data!$G29&lt;&gt;"",Scoring!$E$12)+IF(Data!$H29&lt;&gt;"",Scoring!$E$13)+IF(Data!$I29&lt;&gt;"",Scoring!$E$14)+IF(Data!$J29&lt;&gt;"",Scoring!$E$15)+IF(Data!$K29&lt;&gt;"",Scoring!$E$16)+IF(Data!$L29&lt;&gt;"",Scoring!$E$17)+IF(Data!$M29&lt;&gt;"",Scoring!$E$18)+IF(Data!$N29&lt;&gt;"",Scoring!$E$19)+IF(Data!$O29&lt;&gt;"",Scoring!$E$20)+IF(Data!$P29&lt;&gt;"",Scoring!$E$21)+IF(Data!$Q29&lt;&gt;"",Scoring!$E$22)+IF(Data!$R29&lt;&gt;"",Scoring!$E$23)+IF(Data!$S29&lt;&gt;"",Scoring!$E$24)+IF(Data!$T29&lt;&gt;"",Scoring!$E$25)+IF(Data!$U29&lt;&gt;"",Scoring!$E$26)+IF(Data!$V29&lt;&gt;"",Scoring!$E$27)+IF(Data!$W29&lt;&gt;"",Scoring!$E$28)+IF(Data!$X29&lt;&gt;"",Scoring!$E$29)+IF(Data!$Y29&lt;&gt;"",Scoring!$E$30)+IF(Data!$Z29&lt;&gt;"",Scoring!$E$31)+IF(Data!$AA29&lt;&gt;"",Scoring!$E$32)+IF(Data!$AB29&lt;&gt;"",Scoring!$E$33)+IF(Data!$AC29&lt;&gt;"",Scoring!$E$34)+IF(Data!$AD29&lt;&gt;"",Scoring!$E$35)+IF(Data!$AE29&lt;&gt;"",Scoring!$E$36)+IF(Data!$AF29&lt;&gt;"",Scoring!$E$37)+IF(Data!$AG29&lt;&gt;"",Scoring!$E$38)+IF(Data!$AH29&lt;&gt;"",Scoring!$E$39)+IF(Data!$AI29&lt;&gt;"",Scoring!$E$40)+IF(Data!$AJ29&lt;&gt;"",Scoring!$E$41)+IF(Data!$AK29&lt;&gt;"",Scoring!$E$42)+IF(Data!$AL29&lt;&gt;"",Scoring!$E$43)+IF(Data!$AM29&lt;&gt;"",Scoring!$E$44)+IF(Data!$AN29&lt;&gt;"",Scoring!$E$45)+IF(Data!$AO29&lt;&gt;"",Scoring!$E$46)+IF(Data!$AP29&lt;&gt;"",Scoring!$E$47)+IF(Data!$AQ29&lt;&gt;"",Scoring!$E$48)+IF(Data!$AR29&lt;&gt;"",Scoring!$E$49)+IF(Data!$AS29&lt;&gt;"",Scoring!$E$50)+IF(Data!$AT29&lt;&gt;"",Scoring!$E$51)+IF(Data!$AU29&lt;&gt;"",Scoring!$E$52),"")</f>
        <v/>
      </c>
      <c r="AY29" s="180" t="str">
        <f>IF(AX29&lt;&gt;"",LOOKUP(AX29,Likelihoods!$A$7:$A$107,Likelihoods!C$7:C$107),"")</f>
        <v/>
      </c>
      <c r="AZ29" s="182" t="str">
        <f>IF(AND(COUNTBLANK($B29:$O29)=13,COUNTBLANK($P29:$Q29)=1,COUNTBLANK($R29:$U29)=3,COUNTBLANK($V29:$X29)=2,COUNTBLANK($Y29:$AE29)=6,COUNTBLANK($AF29:$AJ29)=4,COUNTBLANK($AK29:AN29)=3,COUNTBLANK($AO29:$AQ29)=2,COUNTBLANK($AR29:$AS29)=1,COUNTBLANK($AT29:$AU29)=1),IF(Data!$B29&lt;&gt;"",Scoring!$F$7)+IF(Data!$C29&lt;&gt;"",Scoring!$F$8)+IF(Data!$D29&lt;&gt;"",Scoring!$F$9)+IF(Data!$E29&lt;&gt;"",Scoring!$F$10)+IF(Data!$F29&lt;&gt;"",Scoring!$F$11)+IF(Data!$G29&lt;&gt;"",Scoring!$F$12)+IF(Data!$H29&lt;&gt;"",Scoring!$F$13)+IF(Data!$I29&lt;&gt;"",Scoring!$F$14)+IF(Data!$J29&lt;&gt;"",Scoring!$F$15)+IF(Data!$K29&lt;&gt;"",Scoring!$F$16)+IF(Data!$L29&lt;&gt;"",Scoring!$F$17)+IF(Data!$M29&lt;&gt;"",Scoring!$F$18)+IF(Data!$N29&lt;&gt;"",Scoring!$F$19)+IF(Data!$O29&lt;&gt;"",Scoring!$F$20)+IF(Data!$P29&lt;&gt;"",Scoring!$F$21)+IF(Data!$Q29&lt;&gt;"",Scoring!$F$22)+IF(Data!$R29&lt;&gt;"",Scoring!$F$23)+IF(Data!$S29&lt;&gt;"",Scoring!$F$24)+IF(Data!$T29&lt;&gt;"",Scoring!$F$25)+IF(Data!$U29&lt;&gt;"",Scoring!$F$26)+IF(Data!$V29&lt;&gt;"",Scoring!$F$27)+IF(Data!$W29&lt;&gt;"",Scoring!$F$28)+IF(Data!$X29&lt;&gt;"",Scoring!$F$29)+IF(Data!$Y29&lt;&gt;"",Scoring!$F$30)+IF(Data!$Z29&lt;&gt;"",Scoring!$F$31)+IF(Data!$AA29&lt;&gt;"",Scoring!$F$32)+IF(Data!$AB29&lt;&gt;"",Scoring!$F$33)+IF(Data!$AC29&lt;&gt;"",Scoring!$F$34)+IF(Data!$AD29&lt;&gt;"",Scoring!$F$35)+IF(Data!$AE29&lt;&gt;"",Scoring!$F$36)+IF(Data!$AF29&lt;&gt;"",Scoring!$F$37)+IF(Data!$AG29&lt;&gt;"",Scoring!$F$38)+IF(Data!$AH29&lt;&gt;"",Scoring!$F$39)+IF(Data!$AI29&lt;&gt;"",Scoring!$F$40)+IF(Data!$AJ29&lt;&gt;"",Scoring!$F$41)+IF(Data!$AK29&lt;&gt;"",Scoring!$F$42)+IF(Data!$AL29&lt;&gt;"",Scoring!$F$43)+IF(Data!$AM29&lt;&gt;"",Scoring!$F$44)+IF(Data!$AN29&lt;&gt;"",Scoring!$F$45)+IF(Data!$AO29&lt;&gt;"",Scoring!$F$46)+IF(Data!$AP29&lt;&gt;"",Scoring!$F$47)+IF(Data!$AQ29&lt;&gt;"",Scoring!$F$48)+IF(Data!$AR29&lt;&gt;"",Scoring!$F$49)+IF(Data!$AS29&lt;&gt;"",Scoring!$F$50)+IF(Data!$AT29&lt;&gt;"",Scoring!$F$51)+IF(Data!$AU29&lt;&gt;"",Scoring!$F$52),"")</f>
        <v/>
      </c>
      <c r="BA29" s="183" t="str">
        <f>IF(AZ29&lt;&gt;"",LOOKUP(AZ29,Likelihoods!$A$7:$A$107,Likelihoods!D$7:D$107),"")</f>
        <v/>
      </c>
      <c r="BB29" s="181" t="str">
        <f>IF(AND(COUNTBLANK($B29:$O29)=13,COUNTBLANK($P29:$Q29)=1,COUNTBLANK($R29:$U29)=3,COUNTBLANK($V29:$X29)=2,COUNTBLANK($Y29:$AE29)=6,COUNTBLANK($AF29:$AJ29)=4,COUNTBLANK($AK29:AN29)=3,COUNTBLANK($AO29:$AQ29)=2,COUNTBLANK($AR29:$AS29)=1,COUNTBLANK($AT29:$AU29)=1),IF(Data!$B29&lt;&gt;"",Scoring!$G$7)+IF(Data!$C29&lt;&gt;"",Scoring!$G$8)+IF(Data!$D29&lt;&gt;"",Scoring!$G$9)+IF(Data!$E29&lt;&gt;"",Scoring!$G$10)+IF(Data!$F29&lt;&gt;"",Scoring!$G$11)+IF(Data!$G29&lt;&gt;"",Scoring!$G$12)+IF(Data!$H29&lt;&gt;"",Scoring!$G$13)+IF(Data!$I29&lt;&gt;"",Scoring!$G$14)+IF(Data!$J29&lt;&gt;"",Scoring!$G$15)+IF(Data!$K29&lt;&gt;"",Scoring!$G$16)+IF(Data!$L29&lt;&gt;"",Scoring!$G$17)+IF(Data!$M29&lt;&gt;"",Scoring!$G$18)+IF(Data!$N29&lt;&gt;"",Scoring!$G$19)+IF(Data!$O29&lt;&gt;"",Scoring!$G$20)+IF(Data!$P29&lt;&gt;"",Scoring!$G$21)+IF(Data!$Q29&lt;&gt;"",Scoring!$G$22)+IF(Data!$R29&lt;&gt;"",Scoring!$G$23)+IF(Data!$S29&lt;&gt;"",Scoring!$G$24)+IF(Data!$T29&lt;&gt;"",Scoring!$G$25)+IF(Data!$U29&lt;&gt;"",Scoring!$G$26)+IF(Data!$V29&lt;&gt;"",Scoring!$G$27)+IF(Data!$W29&lt;&gt;"",Scoring!$G$28)+IF(Data!$X29&lt;&gt;"",Scoring!$G$29)+IF(Data!$Y29&lt;&gt;"",Scoring!$G$30)+IF(Data!$Z29&lt;&gt;"",Scoring!$G$31)+IF(Data!$AA29&lt;&gt;"",Scoring!$G$32)+IF(Data!$AB29&lt;&gt;"",Scoring!$G$33)+IF(Data!$AC29&lt;&gt;"",Scoring!$G$34)+IF(Data!$AD29&lt;&gt;"",Scoring!$G$35)+IF(Data!$AE29&lt;&gt;"",Scoring!$G$36)+IF(Data!$AF29&lt;&gt;"",Scoring!$G$37)+IF(Data!$AG29&lt;&gt;"",Scoring!$G$38)+IF(Data!$AH29&lt;&gt;"",Scoring!$G$39)+IF(Data!$AI29&lt;&gt;"",Scoring!$G$40)+IF(Data!$AJ29&lt;&gt;"",Scoring!$G$41)+IF(Data!$AK29&lt;&gt;"",Scoring!$G$42)+IF(Data!$AL29&lt;&gt;"",Scoring!$G$43)+IF(Data!$AM29&lt;&gt;"",Scoring!$G$44)+IF(Data!$AN29&lt;&gt;"",Scoring!$G$45)+IF(Data!$AO29&lt;&gt;"",Scoring!$G$46)+IF(Data!$AP29&lt;&gt;"",Scoring!$G$47)+IF(Data!$AQ29&lt;&gt;"",Scoring!$G$48)+IF(Data!$AR29&lt;&gt;"",Scoring!$G$49)+IF(Data!$AS29&lt;&gt;"",Scoring!$G$50)+IF(Data!$AT29&lt;&gt;"",Scoring!$G$51)+IF(Data!$AU29&lt;&gt;"",Scoring!$G$52),"")</f>
        <v/>
      </c>
      <c r="BC29" s="184" t="str">
        <f>IF(BB29&lt;&gt;"",LOOKUP(BB29,Likelihoods!$A$7:$A$107,Likelihoods!E$7:E$107),"")</f>
        <v/>
      </c>
      <c r="BD29" s="185" t="str">
        <f>IF(AND(COUNTBLANK($B29:$O29)=13,COUNTBLANK($P29:$Q29)=1,COUNTBLANK($R29:$U29)=3,COUNTBLANK($V29:$X29)=2,COUNTBLANK($Y29:$AE29)=6,COUNTBLANK($AF29:$AJ29)=4,COUNTBLANK($AK29:AN29)=3,COUNTBLANK($AO29:$AQ29)=2,COUNTBLANK($AR29:$AS29)=1,COUNTBLANK($AT29:$AU29)=1),IF(Data!$B29&lt;&gt;"",Scoring!$H$7)+IF(Data!$C29&lt;&gt;"",Scoring!$H$8)+IF(Data!$D29&lt;&gt;"",Scoring!$H$9)+IF(Data!$E29&lt;&gt;"",Scoring!$H$10)+IF(Data!$F29&lt;&gt;"",Scoring!$H$11)+IF(Data!$G29&lt;&gt;"",Scoring!$H$12)+IF(Data!$H29&lt;&gt;"",Scoring!$H$13)+IF(Data!$I29&lt;&gt;"",Scoring!$H$14)+IF(Data!$J29&lt;&gt;"",Scoring!$H$15)+IF(Data!$K29&lt;&gt;"",Scoring!$H$16)+IF(Data!$L29&lt;&gt;"",Scoring!$H$17)+IF(Data!$M29&lt;&gt;"",Scoring!$H$18)+IF(Data!$N29&lt;&gt;"",Scoring!$H$19)+IF(Data!$O29&lt;&gt;"",Scoring!$H$20)+IF(Data!$P29&lt;&gt;"",Scoring!$H$21)+IF(Data!$Q29&lt;&gt;"",Scoring!$H$22)+IF(Data!$R29&lt;&gt;"",Scoring!$H$23)+IF(Data!$S29&lt;&gt;"",Scoring!$H$24)+IF(Data!$T29&lt;&gt;"",Scoring!$H$25)+IF(Data!$U29&lt;&gt;"",Scoring!$H$26)+IF(Data!$V29&lt;&gt;"",Scoring!$H$27)+IF(Data!$W29&lt;&gt;"",Scoring!$H$28)+IF(Data!$X29&lt;&gt;"",Scoring!$H$29)+IF(Data!$Y29&lt;&gt;"",Scoring!$H$30)+IF(Data!$Z29&lt;&gt;"",Scoring!$H$31)+IF(Data!$AA29&lt;&gt;"",Scoring!$H$32)+IF(Data!$AB29&lt;&gt;"",Scoring!$H$33)+IF(Data!$AC29&lt;&gt;"",Scoring!$H$34)+IF(Data!$AD29&lt;&gt;"",Scoring!$H$35)+IF(Data!$AE29&lt;&gt;"",Scoring!$H$36)+IF(Data!$AF29&lt;&gt;"",Scoring!$H$37)+IF(Data!$AG29&lt;&gt;"",Scoring!$H$38)+IF(Data!$AH29&lt;&gt;"",Scoring!$H$39)+IF(Data!$AI29&lt;&gt;"",Scoring!$H$40)+IF(Data!$AJ29&lt;&gt;"",Scoring!$H$41)+IF(Data!$AK29&lt;&gt;"",Scoring!$H$42)+IF(Data!$AL29&lt;&gt;"",Scoring!$H$43)+IF(Data!$AM29&lt;&gt;"",Scoring!$H$44)+IF(Data!$AN29&lt;&gt;"",Scoring!$H$45)+IF(Data!$AO29&lt;&gt;"",Scoring!$H$46)+IF(Data!$AP29&lt;&gt;"",Scoring!$H$47)+IF(Data!$AQ29&lt;&gt;"",Scoring!$H$48)+IF(Data!$AR29&lt;&gt;"",Scoring!$H$49)+IF(Data!$AS29&lt;&gt;"",Scoring!$H$50)+IF(Data!$AT29&lt;&gt;"",Scoring!$H$51)+IF(Data!$AU29&lt;&gt;"",Scoring!$H$52),"")</f>
        <v/>
      </c>
      <c r="BE29" s="186" t="str">
        <f>IF(BD29&lt;&gt;"",LOOKUP(BD29,Likelihoods!$A$7:$A$107,Likelihoods!F$7:F$107),"")</f>
        <v/>
      </c>
      <c r="BF29" s="181" t="str">
        <f>IF(AND(COUNTBLANK($B29:$O29)=13,COUNTBLANK($P29:$Q29)=1,COUNTBLANK($R29:$U29)=3,COUNTBLANK($V29:$X29)=2,COUNTBLANK($Y29:$AE29)=6,COUNTBLANK($AF29:$AJ29)=4,COUNTBLANK($AK29:AN29)=3,COUNTBLANK($AO29:$AQ29)=2,COUNTBLANK($AR29:$AS29)=1,COUNTBLANK($AT29:$AU29)=1),IF(Data!$B29&lt;&gt;"",Scoring!$I$7)+IF(Data!$C29&lt;&gt;"",Scoring!$I$8)+IF(Data!$D29&lt;&gt;"",Scoring!$I$9)+IF(Data!$E29&lt;&gt;"",Scoring!$I$10)+IF(Data!$F29&lt;&gt;"",Scoring!$I$11)+IF(Data!$G29&lt;&gt;"",Scoring!$I$12)+IF(Data!$H29&lt;&gt;"",Scoring!$I$13)+IF(Data!$I29&lt;&gt;"",Scoring!$I$14)+IF(Data!$J29&lt;&gt;"",Scoring!$I$15)+IF(Data!$K29&lt;&gt;"",Scoring!$I$16)+IF(Data!$L29&lt;&gt;"",Scoring!$I$17)+IF(Data!$M29&lt;&gt;"",Scoring!$I$18)+IF(Data!$N29&lt;&gt;"",Scoring!$I$19)+IF(Data!$O29&lt;&gt;"",Scoring!$I$20)+IF(Data!$P29&lt;&gt;"",Scoring!$I$21)+IF(Data!$Q29&lt;&gt;"",Scoring!$I$22)+IF(Data!$R29&lt;&gt;"",Scoring!$I$23)+IF(Data!$S29&lt;&gt;"",Scoring!$I$24)+IF(Data!$T29&lt;&gt;"",Scoring!$I$25)+IF(Data!$U29&lt;&gt;"",Scoring!$I$26)+IF(Data!$V29&lt;&gt;"",Scoring!$I$27)+IF(Data!$W29&lt;&gt;"",Scoring!$I$28)+IF(Data!$X29&lt;&gt;"",Scoring!$I$29)+IF(Data!$Y29&lt;&gt;"",Scoring!$I$30)+IF(Data!$Z29&lt;&gt;"",Scoring!$I$31)+IF(Data!$AA29&lt;&gt;"",Scoring!$I$32)+IF(Data!$AB29&lt;&gt;"",Scoring!$I$33)+IF(Data!$AC29&lt;&gt;"",Scoring!$I$34)+IF(Data!$AD29&lt;&gt;"",Scoring!$I$35)+IF(Data!$AE29&lt;&gt;"",Scoring!$I$36)+IF(Data!$AF29&lt;&gt;"",Scoring!$I$37)+IF(Data!$AG29&lt;&gt;"",Scoring!$I$38)+IF(Data!$AH29&lt;&gt;"",Scoring!$I$39)+IF(Data!$AI29&lt;&gt;"",Scoring!$I$40)+IF(Data!$AJ29&lt;&gt;"",Scoring!$I$41)+IF(Data!$AK29&lt;&gt;"",Scoring!$I$42)+IF(Data!$AL29&lt;&gt;"",Scoring!$I$43)+IF(Data!$AM29&lt;&gt;"",Scoring!$I$44)+IF(Data!$AN29&lt;&gt;"",Scoring!$I$45)+IF(Data!$AO29&lt;&gt;"",Scoring!$I$46)+IF(Data!$AP29&lt;&gt;"",Scoring!$I$47)+IF(Data!$AQ29&lt;&gt;"",Scoring!$I$48)+IF(Data!$AR29&lt;&gt;"",Scoring!$I$49)+IF(Data!$AS29&lt;&gt;"",Scoring!$I$50)+IF(Data!$AT29&lt;&gt;"",Scoring!$I$51)+IF(Data!$AU29&lt;&gt;"",Scoring!$I$52),"")</f>
        <v/>
      </c>
      <c r="BG29" s="180" t="str">
        <f>IF(BF29&lt;&gt;"",LOOKUP(BF29,Likelihoods!$A$7:$A$107,Likelihoods!G$7:G$107),"")</f>
        <v/>
      </c>
      <c r="BH29" s="187" t="str">
        <f>IF(AND(COUNTBLANK($B29:$O29)=13,COUNTBLANK($P29:$Q29)=1,COUNTBLANK($R29:$U29)=3,COUNTBLANK($V29:$X29)=2,COUNTBLANK($Y29:$AE29)=6,COUNTBLANK($AF29:$AJ29)=4,COUNTBLANK($AK29:AN29)=3,COUNTBLANK($AO29:$AQ29)=2,COUNTBLANK($AR29:$AS29)=1,COUNTBLANK($AT29:$AU29)=1),IF(Data!$B29&lt;&gt;"",Scoring!$J$7)+IF(Data!$C29&lt;&gt;"",Scoring!$J$8)+IF(Data!$D29&lt;&gt;"",Scoring!$J$9)+IF(Data!$E29&lt;&gt;"",Scoring!$J$10)+IF(Data!$F29&lt;&gt;"",Scoring!$J$11)+IF(Data!$G29&lt;&gt;"",Scoring!$J$12)+IF(Data!$H29&lt;&gt;"",Scoring!$J$13)+IF(Data!$I29&lt;&gt;"",Scoring!$J$14)+IF(Data!$J29&lt;&gt;"",Scoring!$J$15)+IF(Data!$K29&lt;&gt;"",Scoring!$J$16)+IF(Data!$L29&lt;&gt;"",Scoring!$J$17)+IF(Data!$M29&lt;&gt;"",Scoring!$J$18)+IF(Data!$N29&lt;&gt;"",Scoring!$J$19)+IF(Data!$O29&lt;&gt;"",Scoring!$J$20)+IF(Data!$P29&lt;&gt;"",Scoring!$J$21)+IF(Data!$Q29&lt;&gt;"",Scoring!$J$22)+IF(Data!$R29&lt;&gt;"",Scoring!$J$23)+IF(Data!$S29&lt;&gt;"",Scoring!$J$24)+IF(Data!$T29&lt;&gt;"",Scoring!$J$25)+IF(Data!$U29&lt;&gt;"",Scoring!$J$26)+IF(Data!$V29&lt;&gt;"",Scoring!$J$27)+IF(Data!$W29&lt;&gt;"",Scoring!$J$28)+IF(Data!$X29&lt;&gt;"",Scoring!$J$29)+IF(Data!$Y29&lt;&gt;"",Scoring!$J$30)+IF(Data!$Z29&lt;&gt;"",Scoring!$J$31)+IF(Data!$AA29&lt;&gt;"",Scoring!$J$32)+IF(Data!$AB29&lt;&gt;"",Scoring!$J$33)+IF(Data!$AC29&lt;&gt;"",Scoring!$J$34)+IF(Data!$AD29&lt;&gt;"",Scoring!$J$35)+IF(Data!$AE29&lt;&gt;"",Scoring!$J$36)+IF(Data!$AF29&lt;&gt;"",Scoring!$J$37)+IF(Data!$AG29&lt;&gt;"",Scoring!$J$38)+IF(Data!$AH29&lt;&gt;"",Scoring!$J$39)+IF(Data!$AI29&lt;&gt;"",Scoring!$J$40)+IF(Data!$AJ29&lt;&gt;"",Scoring!$J$41)+IF(Data!$AK29&lt;&gt;"",Scoring!$J$42)+IF(Data!$AL29&lt;&gt;"",Scoring!$J$43)+IF(Data!$AM29&lt;&gt;"",Scoring!$J$44)+IF(Data!$AN29&lt;&gt;"",Scoring!$J$45)+IF(Data!$AO29&lt;&gt;"",Scoring!$J$46)+IF(Data!$AP29&lt;&gt;"",Scoring!$J$47)+IF(Data!$AQ29&lt;&gt;"",Scoring!$J$48)+IF(Data!$AR29&lt;&gt;"",Scoring!$J$49)+IF(Data!$AS29&lt;&gt;"",Scoring!$J$50)+IF(Data!$AT29&lt;&gt;"",Scoring!$J$51)+IF(Data!$AU29&lt;&gt;"",Scoring!$J$52),"")</f>
        <v/>
      </c>
      <c r="BI29" s="183" t="str">
        <f>IF(BH29&lt;&gt;"",LOOKUP(BH29,Likelihoods!$A$7:$A$107,Likelihoods!H$7:H$107),"")</f>
        <v/>
      </c>
      <c r="BJ29" s="188" t="str">
        <f>IF(AND(COUNTBLANK($B29:$O29)=13,COUNTBLANK($P29:$Q29)=1,COUNTBLANK($R29:$U29)=3,COUNTBLANK($V29:$X29)=2,COUNTBLANK($Y29:$AE29)=6,COUNTBLANK($AF29:$AJ29)=4,COUNTBLANK($AK29:AN29)=3,COUNTBLANK($AO29:$AQ29)=2,COUNTBLANK($AR29:$AS29)=1,COUNTBLANK($AT29:$AU29)=1),IF(Data!$B29&lt;&gt;"",Scoring!$K$7)+IF(Data!$C29&lt;&gt;"",Scoring!$K$8)+IF(Data!$D29&lt;&gt;"",Scoring!$K$9)+IF(Data!$E29&lt;&gt;"",Scoring!$K$10)+IF(Data!$F29&lt;&gt;"",Scoring!$K$11)+IF(Data!$G29&lt;&gt;"",Scoring!$K$12)+IF(Data!$H29&lt;&gt;"",Scoring!$K$13)+IF(Data!$I29&lt;&gt;"",Scoring!$K$14)+IF(Data!$J29&lt;&gt;"",Scoring!$K$15)+IF(Data!$K29&lt;&gt;"",Scoring!$K$16)+IF(Data!$L29&lt;&gt;"",Scoring!$K$17)+IF(Data!$M29&lt;&gt;"",Scoring!$K$18)+IF(Data!$N29&lt;&gt;"",Scoring!$K$19)+IF(Data!$O29&lt;&gt;"",Scoring!$K$20)+IF(Data!$P29&lt;&gt;"",Scoring!$K$21)+IF(Data!$Q29&lt;&gt;"",Scoring!$K$22)+IF(Data!$R29&lt;&gt;"",Scoring!$K$23)+IF(Data!$S29&lt;&gt;"",Scoring!$K$24)+IF(Data!$T29&lt;&gt;"",Scoring!$K$25)+IF(Data!$U29&lt;&gt;"",Scoring!$K$26)+IF(Data!$V29&lt;&gt;"",Scoring!$K$27)+IF(Data!$W29&lt;&gt;"",Scoring!$K$28)+IF(Data!$X29&lt;&gt;"",Scoring!$K$29)+IF(Data!$Y29&lt;&gt;"",Scoring!$K$30)+IF(Data!$Z29&lt;&gt;"",Scoring!$K$31)+IF(Data!$AA29&lt;&gt;"",Scoring!$K$32)+IF(Data!$AB29&lt;&gt;"",Scoring!$K$33)+IF(Data!$AC29&lt;&gt;"",Scoring!$K$34)+IF(Data!$AD29&lt;&gt;"",Scoring!$K$35)+IF(Data!$AE29&lt;&gt;"",Scoring!$K$36)+IF(Data!$AF29&lt;&gt;"",Scoring!$K$37)+IF(Data!$AG29&lt;&gt;"",Scoring!$K$38)+IF(Data!$AH29&lt;&gt;"",Scoring!$K$39)+IF(Data!$AI29&lt;&gt;"",Scoring!$K$40)+IF(Data!$AJ29&lt;&gt;"",Scoring!$K$41)+IF(Data!$AK29&lt;&gt;"",Scoring!$K$42)+IF(Data!$AL29&lt;&gt;"",Scoring!$K$43)+IF(Data!$AM29&lt;&gt;"",Scoring!$K$44)+IF(Data!$AN29&lt;&gt;"",Scoring!$K$45)+IF(Data!$AO29&lt;&gt;"",Scoring!$K$46)+IF(Data!$AP29&lt;&gt;"",Scoring!$K$47)+IF(Data!$AQ29&lt;&gt;"",Scoring!$K$48)+IF(Data!$AR29&lt;&gt;"",Scoring!$K$49)+IF(Data!$AS29&lt;&gt;"",Scoring!$K$50)+IF(Data!$AT29&lt;&gt;"",Scoring!$K$51)+IF(Data!$AU29&lt;&gt;"",Scoring!$K$52),"")</f>
        <v/>
      </c>
      <c r="BK29" s="184" t="str">
        <f>IF(BJ29&lt;&gt;"",LOOKUP(BJ29,Likelihoods!$A$7:$A$107,Likelihoods!I$7:I$107),"")</f>
        <v/>
      </c>
      <c r="BL29" s="187" t="str">
        <f>IF(AND(COUNTBLANK($B29:$O29)=13,COUNTBLANK($P29:$Q29)=1,COUNTBLANK($R29:$U29)=3,COUNTBLANK($V29:$X29)=2,COUNTBLANK($Y29:$AE29)=6,COUNTBLANK($AF29:$AJ29)=4,COUNTBLANK($AK29:AN29)=3,COUNTBLANK($AO29:$AQ29)=2,COUNTBLANK($AR29:$AS29)=1,COUNTBLANK($AT29:$AU29)=1),IF(Data!$B29&lt;&gt;"",Scoring!$L$7)+IF(Data!$C29&lt;&gt;"",Scoring!$L$8)+IF(Data!$D29&lt;&gt;"",Scoring!$L$9)+IF(Data!$E29&lt;&gt;"",Scoring!$L$10)+IF(Data!$F29&lt;&gt;"",Scoring!$L$11)+IF(Data!$G29&lt;&gt;"",Scoring!$L$12)+IF(Data!$H29&lt;&gt;"",Scoring!$L$13)+IF(Data!$I29&lt;&gt;"",Scoring!$L$14)+IF(Data!$J29&lt;&gt;"",Scoring!$L$15)+IF(Data!$K29&lt;&gt;"",Scoring!$L$16)+IF(Data!$L29&lt;&gt;"",Scoring!$L$17)+IF(Data!$M29&lt;&gt;"",Scoring!$L$18)+IF(Data!$N29&lt;&gt;"",Scoring!$L$19)+IF(Data!$O29&lt;&gt;"",Scoring!$L$20)+IF(Data!$P29&lt;&gt;"",Scoring!$L$21)+IF(Data!$Q29&lt;&gt;"",Scoring!$L$22)+IF(Data!$R29&lt;&gt;"",Scoring!$L$23)+IF(Data!$S29&lt;&gt;"",Scoring!$L$24)+IF(Data!$T29&lt;&gt;"",Scoring!$L$25)+IF(Data!$U29&lt;&gt;"",Scoring!$L$26)+IF(Data!$V29&lt;&gt;"",Scoring!$L$27)+IF(Data!$W29&lt;&gt;"",Scoring!$L$28)+IF(Data!$X29&lt;&gt;"",Scoring!$L$29)+IF(Data!$Y29&lt;&gt;"",Scoring!$L$30)+IF(Data!$Z29&lt;&gt;"",Scoring!$L$31)+IF(Data!$AA29&lt;&gt;"",Scoring!$L$32)+IF(Data!$AB29&lt;&gt;"",Scoring!$L$33)+IF(Data!$AC29&lt;&gt;"",Scoring!$L$34)+IF(Data!$AD29&lt;&gt;"",Scoring!$L$35)+IF(Data!$AE29&lt;&gt;"",Scoring!$L$36)+IF(Data!$AF29&lt;&gt;"",Scoring!$L$37)+IF(Data!$AG29&lt;&gt;"",Scoring!$L$38)+IF(Data!$AH29&lt;&gt;"",Scoring!$L$39)+IF(Data!$AI29&lt;&gt;"",Scoring!$L$40)+IF(Data!$AJ29&lt;&gt;"",Scoring!$L$41)+IF(Data!$AK29&lt;&gt;"",Scoring!$L$42)+IF(Data!$AL29&lt;&gt;"",Scoring!$L$43)+IF(Data!$AM29&lt;&gt;"",Scoring!$L$44)+IF(Data!$AN29&lt;&gt;"",Scoring!$L$45)+IF(Data!$AO29&lt;&gt;"",Scoring!$L$46)+IF(Data!$AP29&lt;&gt;"",Scoring!$L$47)+IF(Data!$AQ29&lt;&gt;"",Scoring!$L$48)+IF(Data!$AR29&lt;&gt;"",Scoring!$L$49)+IF(Data!$AS29&lt;&gt;"",Scoring!$L$50)+IF(Data!$AT29&lt;&gt;"",Scoring!$L$51)+IF(Data!$AU29&lt;&gt;"",Scoring!$L$52),"")</f>
        <v/>
      </c>
      <c r="BM29" s="180" t="str">
        <f>IF(BL29&lt;&gt;"",LOOKUP(BL29,Likelihoods!$A$7:$A$107,Likelihoods!J$7:J$107),"")</f>
        <v/>
      </c>
      <c r="BN29" s="181" t="str">
        <f>IF(AND(COUNTBLANK($B29:$O29)=13,COUNTBLANK($P29:$Q29)=1,COUNTBLANK($R29:$U29)=3,COUNTBLANK($V29:$X29)=2,COUNTBLANK($Y29:$AE29)=6,COUNTBLANK($AF29:$AJ29)=4,COUNTBLANK($AK29:AN29)=3,COUNTBLANK($AO29:$AQ29)=2,COUNTBLANK($AR29:$AS29)=1,COUNTBLANK($AT29:$AU29)=1),IF(Data!$B29&lt;&gt;"",Scoring!$M$7)+IF(Data!$C29&lt;&gt;"",Scoring!$M$8)+IF(Data!$D29&lt;&gt;"",Scoring!$M$9)+IF(Data!$E29&lt;&gt;"",Scoring!$M$10)+IF(Data!$F29&lt;&gt;"",Scoring!$M$11)+IF(Data!$G29&lt;&gt;"",Scoring!$M$12)+IF(Data!$H29&lt;&gt;"",Scoring!$M$13)+IF(Data!$I29&lt;&gt;"",Scoring!$M$14)+IF(Data!$J29&lt;&gt;"",Scoring!$M$15)+IF(Data!$K29&lt;&gt;"",Scoring!$M$16)+IF(Data!$L29&lt;&gt;"",Scoring!$M$17)+IF(Data!$M29&lt;&gt;"",Scoring!$M$18)+IF(Data!$N29&lt;&gt;"",Scoring!$M$19)+IF(Data!$O29&lt;&gt;"",Scoring!$M$20)+IF(Data!$P29&lt;&gt;"",Scoring!$M$21)+IF(Data!$Q29&lt;&gt;"",Scoring!$M$22)+IF(Data!$R29&lt;&gt;"",Scoring!$M$23)+IF(Data!$S29&lt;&gt;"",Scoring!$M$24)+IF(Data!$T29&lt;&gt;"",Scoring!$M$25)+IF(Data!$U29&lt;&gt;"",Scoring!$M$26)+IF(Data!$V29&lt;&gt;"",Scoring!$M$27)+IF(Data!$W29&lt;&gt;"",Scoring!$M$28)+IF(Data!$X29&lt;&gt;"",Scoring!$M$29)+IF(Data!$Y29&lt;&gt;"",Scoring!$M$30)+IF(Data!$Z29&lt;&gt;"",Scoring!$M$31)+IF(Data!$AA29&lt;&gt;"",Scoring!$M$32)+IF(Data!$AB29&lt;&gt;"",Scoring!$M$33)+IF(Data!$AC29&lt;&gt;"",Scoring!$M$34)+IF(Data!$AD29&lt;&gt;"",Scoring!$M$35)+IF(Data!$AE29&lt;&gt;"",Scoring!$M$36)+IF(Data!$AF29&lt;&gt;"",Scoring!$M$37)+IF(Data!$AG29&lt;&gt;"",Scoring!$M$38)+IF(Data!$AH29&lt;&gt;"",Scoring!$M$39)+IF(Data!$AI29&lt;&gt;"",Scoring!$M$40)+IF(Data!$AJ29&lt;&gt;"",Scoring!$M$41)+IF(Data!$AK29&lt;&gt;"",Scoring!$M$42)+IF(Data!$AL29&lt;&gt;"",Scoring!$M$43)+IF(Data!$AM29&lt;&gt;"",Scoring!$M$44)+IF(Data!$AN29&lt;&gt;"",Scoring!$M$45)+IF(Data!$AO29&lt;&gt;"",Scoring!$M$46)+IF(Data!$AP29&lt;&gt;"",Scoring!$M$47)+IF(Data!$AQ29&lt;&gt;"",Scoring!$M$48)+IF(Data!$AR29&lt;&gt;"",Scoring!$M$49)+IF(Data!$AS29&lt;&gt;"",Scoring!$M$50)+IF(Data!$AT29&lt;&gt;"",Scoring!$M$51)+IF(Data!$AU29&lt;&gt;"",Scoring!$M$52),"")</f>
        <v/>
      </c>
      <c r="BO29" s="184" t="str">
        <f>IF(BN29&lt;&gt;"",LOOKUP(BN29,Likelihoods!$A$7:$A$107,Likelihoods!K$7:K$107),"")</f>
        <v/>
      </c>
      <c r="BP29" s="179" t="str">
        <f>IF(AND(COUNTBLANK($B29:$O29)=13,COUNTBLANK($P29:$Q29)=1,COUNTBLANK($R29:$U29)=3,COUNTBLANK($V29:$X29)=2,COUNTBLANK($Y29:$AE29)=6,COUNTBLANK($AF29:$AJ29)=4,COUNTBLANK($AK29:AN29)=3,COUNTBLANK($AO29:$AQ29)=2,COUNTBLANK($AR29:$AS29)=1,COUNTBLANK($AT29:$AU29)=1),IF(Data!$B29&lt;&gt;"",Scoring!$N$7)+IF(Data!$C29&lt;&gt;"",Scoring!$N$8)+IF(Data!$D29&lt;&gt;"",Scoring!$N$9)+IF(Data!$E29&lt;&gt;"",Scoring!$N$10)+IF(Data!$F29&lt;&gt;"",Scoring!$N$11)+IF(Data!$G29&lt;&gt;"",Scoring!$N$12)+IF(Data!$H29&lt;&gt;"",Scoring!$N$13)+IF(Data!$I29&lt;&gt;"",Scoring!$N$14)+IF(Data!$J29&lt;&gt;"",Scoring!$N$15)+IF(Data!$K29&lt;&gt;"",Scoring!$N$16)+IF(Data!$L29&lt;&gt;"",Scoring!$N$17)+IF(Data!$M29&lt;&gt;"",Scoring!$N$18)+IF(Data!$N29&lt;&gt;"",Scoring!$N$19)+IF(Data!$O29&lt;&gt;"",Scoring!$N$20)+IF(Data!$P29&lt;&gt;"",Scoring!$N$21)+IF(Data!$Q29&lt;&gt;"",Scoring!$N$22)+IF(Data!$R29&lt;&gt;"",Scoring!$N$23)+IF(Data!$S29&lt;&gt;"",Scoring!$N$24)+IF(Data!$T29&lt;&gt;"",Scoring!$N$25)+IF(Data!$U29&lt;&gt;"",Scoring!$N$26)+IF(Data!$V29&lt;&gt;"",Scoring!$N$27)+IF(Data!$W29&lt;&gt;"",Scoring!$N$28)+IF(Data!$X29&lt;&gt;"",Scoring!$N$29)+IF(Data!$Y29&lt;&gt;"",Scoring!$N$30)+IF(Data!$Z29&lt;&gt;"",Scoring!$N$31)+IF(Data!$AA29&lt;&gt;"",Scoring!$N$32)+IF(Data!$AB29&lt;&gt;"",Scoring!$N$33)+IF(Data!$AC29&lt;&gt;"",Scoring!$N$34)+IF(Data!$AD29&lt;&gt;"",Scoring!$N$35)+IF(Data!$AE29&lt;&gt;"",Scoring!$N$36)+IF(Data!$AF29&lt;&gt;"",Scoring!$N$37)+IF(Data!$AG29&lt;&gt;"",Scoring!$N$38)+IF(Data!$AH29&lt;&gt;"",Scoring!$N$39)+IF(Data!$AI29&lt;&gt;"",Scoring!$N$40)+IF(Data!$AJ29&lt;&gt;"",Scoring!$N$41)+IF(Data!$AK29&lt;&gt;"",Scoring!$N$42)+IF(Data!$AL29&lt;&gt;"",Scoring!$N$43)+IF(Data!$AM29&lt;&gt;"",Scoring!$N$44)+IF(Data!$AN29&lt;&gt;"",Scoring!$N$45)+IF(Data!$AO29&lt;&gt;"",Scoring!$N$46)+IF(Data!$AP29&lt;&gt;"",Scoring!$N$47)+IF(Data!$AQ29&lt;&gt;"",Scoring!$N$48)+IF(Data!$AR29&lt;&gt;"",Scoring!$N$49)+IF(Data!$AS29&lt;&gt;"",Scoring!$N$50)+IF(Data!$AT29&lt;&gt;"",Scoring!$N$51)+IF(Data!$AU29&lt;&gt;"",Scoring!$N$52),"")</f>
        <v/>
      </c>
      <c r="BQ29" s="189" t="str">
        <f>IF(BP29&lt;&gt;"",LOOKUP(BP29,Likelihoods!$A$7:$A$107,Likelihoods!L$7:L$107),"")</f>
        <v/>
      </c>
      <c r="BR29" s="181" t="str">
        <f>IF(AND(COUNTBLANK($B29:$O29)=13,COUNTBLANK($P29:$Q29)=1,COUNTBLANK($R29:$U29)=3,COUNTBLANK($V29:$X29)=2,COUNTBLANK($Y29:$AE29)=6,COUNTBLANK($AF29:$AJ29)=4,COUNTBLANK($AK29:AN29)=3,COUNTBLANK($AO29:$AQ29)=2,COUNTBLANK($AR29:$AS29)=1,COUNTBLANK($AT29:$AU29)=1),IF(Data!$B29&lt;&gt;"",Scoring!$O$7)+IF(Data!$C29&lt;&gt;"",Scoring!$O$8)+IF(Data!$D29&lt;&gt;"",Scoring!$O$9)+IF(Data!$E29&lt;&gt;"",Scoring!$O$10)+IF(Data!$F29&lt;&gt;"",Scoring!$O$11)+IF(Data!$G29&lt;&gt;"",Scoring!$O$12)+IF(Data!$H29&lt;&gt;"",Scoring!$O$13)+IF(Data!$I29&lt;&gt;"",Scoring!$O$14)+IF(Data!$J29&lt;&gt;"",Scoring!$O$15)+IF(Data!$K29&lt;&gt;"",Scoring!$O$16)+IF(Data!$L29&lt;&gt;"",Scoring!$O$17)+IF(Data!$M29&lt;&gt;"",Scoring!$O$18)+IF(Data!$N29&lt;&gt;"",Scoring!$O$19)+IF(Data!$O29&lt;&gt;"",Scoring!$O$20)+IF(Data!$P29&lt;&gt;"",Scoring!$O$21)+IF(Data!$Q29&lt;&gt;"",Scoring!$O$22)+IF(Data!$R29&lt;&gt;"",Scoring!$O$23)+IF(Data!$S29&lt;&gt;"",Scoring!$O$24)+IF(Data!$T29&lt;&gt;"",Scoring!$O$25)+IF(Data!$U29&lt;&gt;"",Scoring!$O$26)+IF(Data!$V29&lt;&gt;"",Scoring!$O$27)+IF(Data!$W29&lt;&gt;"",Scoring!$O$28)+IF(Data!$X29&lt;&gt;"",Scoring!$O$29)+IF(Data!$Y29&lt;&gt;"",Scoring!$O$30)+IF(Data!$Z29&lt;&gt;"",Scoring!$O$31)+IF(Data!$AA29&lt;&gt;"",Scoring!$O$32)+IF(Data!$AB29&lt;&gt;"",Scoring!$O$33)+IF(Data!$AC29&lt;&gt;"",Scoring!$O$34)+IF(Data!$AD29&lt;&gt;"",Scoring!$O$35)+IF(Data!$AE29&lt;&gt;"",Scoring!$O$36)+IF(Data!$AF29&lt;&gt;"",Scoring!$O$37)+IF(Data!$AG29&lt;&gt;"",Scoring!$O$38)+IF(Data!$AH29&lt;&gt;"",Scoring!$O$39)+IF(Data!$AI29&lt;&gt;"",Scoring!$O$40)+IF(Data!$AJ29&lt;&gt;"",Scoring!$O$41)+IF(Data!$AK29&lt;&gt;"",Scoring!$O$42)+IF(Data!$AL29&lt;&gt;"",Scoring!$O$43)+IF(Data!$AM29&lt;&gt;"",Scoring!$O$44)+IF(Data!$AN29&lt;&gt;"",Scoring!$O$45)+IF(Data!$AO29&lt;&gt;"",Scoring!$O$46)+IF(Data!$AP29&lt;&gt;"",Scoring!$O$47)+IF(Data!$AQ29&lt;&gt;"",Scoring!$O$48)+IF(Data!$AR29&lt;&gt;"",Scoring!$O$49)+IF(Data!$AS29&lt;&gt;"",Scoring!$O$50)+IF(Data!$AT29&lt;&gt;"",Scoring!$O$51)+IF(Data!$AU29&lt;&gt;"",Scoring!$O$52),"")</f>
        <v/>
      </c>
      <c r="BS29" s="184" t="str">
        <f>IF(BR29&lt;&gt;"",LOOKUP(BR29,Likelihoods!$A$7:$A$107,Likelihoods!M$7:M$107),"")</f>
        <v/>
      </c>
      <c r="BT29" s="181" t="str">
        <f>IF(AND(COUNTBLANK($B29:$O29)=13,COUNTBLANK($P29:$Q29)=1,COUNTBLANK($R29:$U29)=3,COUNTBLANK($V29:$X29)=2,COUNTBLANK($Y29:$AE29)=6,COUNTBLANK($AF29:$AJ29)=4,COUNTBLANK($AK29:AN29)=3,COUNTBLANK($AO29:$AQ29)=2,COUNTBLANK($AR29:$AS29)=1,COUNTBLANK($AT29:$AU29)=1),IF(Data!$B29&lt;&gt;"",Scoring!$P$7)+IF(Data!$C29&lt;&gt;"",Scoring!$P$8)+IF(Data!$D29&lt;&gt;"",Scoring!$P$9)+IF(Data!$E29&lt;&gt;"",Scoring!$P$10)+IF(Data!$F29&lt;&gt;"",Scoring!$P$11)+IF(Data!$G29&lt;&gt;"",Scoring!$P$12)+IF(Data!$H29&lt;&gt;"",Scoring!$P$13)+IF(Data!$I29&lt;&gt;"",Scoring!$P$14)+IF(Data!$J29&lt;&gt;"",Scoring!$P$15)+IF(Data!$K29&lt;&gt;"",Scoring!$P$16)+IF(Data!$L29&lt;&gt;"",Scoring!$P$17)+IF(Data!$M29&lt;&gt;"",Scoring!$P$18)+IF(Data!$N29&lt;&gt;"",Scoring!$P$19)+IF(Data!$O29&lt;&gt;"",Scoring!$P$20)+IF(Data!$P29&lt;&gt;"",Scoring!$P$21)+IF(Data!$Q29&lt;&gt;"",Scoring!$P$22)+IF(Data!$R29&lt;&gt;"",Scoring!$P$23)+IF(Data!$S29&lt;&gt;"",Scoring!$P$24)+IF(Data!$T29&lt;&gt;"",Scoring!$P$25)+IF(Data!$U29&lt;&gt;"",Scoring!$P$26)+IF(Data!$V29&lt;&gt;"",Scoring!$P$27)+IF(Data!$W29&lt;&gt;"",Scoring!$P$28)+IF(Data!$X29&lt;&gt;"",Scoring!$P$29)+IF(Data!$Y29&lt;&gt;"",Scoring!$P$30)+IF(Data!$Z29&lt;&gt;"",Scoring!$P$31)+IF(Data!$AA29&lt;&gt;"",Scoring!$P$32)+IF(Data!$AB29&lt;&gt;"",Scoring!$P$33)+IF(Data!$AC29&lt;&gt;"",Scoring!$P$34)+IF(Data!$AD29&lt;&gt;"",Scoring!$P$35)+IF(Data!$AE29&lt;&gt;"",Scoring!$P$36)+IF(Data!$AF29&lt;&gt;"",Scoring!$P$37)+IF(Data!$AG29&lt;&gt;"",Scoring!$P$38)+IF(Data!$AH29&lt;&gt;"",Scoring!$P$39)+IF(Data!$AI29&lt;&gt;"",Scoring!$P$40)+IF(Data!$AJ29&lt;&gt;"",Scoring!$P$41)+IF(Data!$AK29&lt;&gt;"",Scoring!$P$42)+IF(Data!$AL29&lt;&gt;"",Scoring!$P$43)+IF(Data!$AM29&lt;&gt;"",Scoring!$P$44)+IF(Data!$AN29&lt;&gt;"",Scoring!$P$45)+IF(Data!$AO29&lt;&gt;"",Scoring!$P$46)+IF(Data!$AP29&lt;&gt;"",Scoring!$P$47)+IF(Data!$AQ29&lt;&gt;"",Scoring!$P$48)+IF(Data!$AR29&lt;&gt;"",Scoring!$P$49)+IF(Data!$AS29&lt;&gt;"",Scoring!$P$50)+IF(Data!$AT29&lt;&gt;"",Scoring!$P$51)+IF(Data!$AU29&lt;&gt;"",Scoring!$P$52),"")</f>
        <v/>
      </c>
      <c r="BU29" s="180" t="str">
        <f>IF(BT29&lt;&gt;"",LOOKUP(BT29,Likelihoods!$A$7:$A$107,Likelihoods!N$7:N$107),"")</f>
        <v/>
      </c>
      <c r="BV29" s="181" t="str">
        <f>IF(AND(COUNTBLANK($B29:$O29)=13,COUNTBLANK($P29:$Q29)=1,COUNTBLANK($R29:$U29)=3,COUNTBLANK($V29:$X29)=2,COUNTBLANK($Y29:$AE29)=6,COUNTBLANK($AF29:$AJ29)=4,COUNTBLANK($AK29:AN29)=3,COUNTBLANK($AO29:$AQ29)=2,COUNTBLANK($AR29:$AS29)=1,COUNTBLANK($AT29:$AU29)=1),IF(Data!$B29&lt;&gt;"",Scoring!$Q$7)+IF(Data!$C29&lt;&gt;"",Scoring!$Q$8)+IF(Data!$D29&lt;&gt;"",Scoring!$Q$9)+IF(Data!$E29&lt;&gt;"",Scoring!$Q$10)+IF(Data!$F29&lt;&gt;"",Scoring!$Q$11)+IF(Data!$G29&lt;&gt;"",Scoring!$Q$12)+IF(Data!$H29&lt;&gt;"",Scoring!$Q$13)+IF(Data!$I29&lt;&gt;"",Scoring!$Q$14)+IF(Data!$J29&lt;&gt;"",Scoring!$Q$15)+IF(Data!$K29&lt;&gt;"",Scoring!$Q$16)+IF(Data!$L29&lt;&gt;"",Scoring!$Q$17)+IF(Data!$M29&lt;&gt;"",Scoring!$Q$18)+IF(Data!$N29&lt;&gt;"",Scoring!$Q$19)+IF(Data!$O29&lt;&gt;"",Scoring!$Q$20)+IF(Data!$P29&lt;&gt;"",Scoring!$Q$21)+IF(Data!$Q29&lt;&gt;"",Scoring!$Q$22)+IF(Data!$R29&lt;&gt;"",Scoring!$Q$23)+IF(Data!$S29&lt;&gt;"",Scoring!$Q$24)+IF(Data!$T29&lt;&gt;"",Scoring!$Q$25)+IF(Data!$U29&lt;&gt;"",Scoring!$Q$26)+IF(Data!$V29&lt;&gt;"",Scoring!$Q$27)+IF(Data!$W29&lt;&gt;"",Scoring!$Q$28)+IF(Data!$X29&lt;&gt;"",Scoring!$Q$29)+IF(Data!$Y29&lt;&gt;"",Scoring!$Q$30)+IF(Data!$Z29&lt;&gt;"",Scoring!$Q$31)+IF(Data!$AA29&lt;&gt;"",Scoring!$Q$32)+IF(Data!$AB29&lt;&gt;"",Scoring!$Q$33)+IF(Data!$AC29&lt;&gt;"",Scoring!$Q$34)+IF(Data!$AD29&lt;&gt;"",Scoring!$Q$35)+IF(Data!$AE29&lt;&gt;"",Scoring!$Q$36)+IF(Data!$AF29&lt;&gt;"",Scoring!$Q$37)+IF(Data!$AG29&lt;&gt;"",Scoring!$Q$38)+IF(Data!$AH29&lt;&gt;"",Scoring!$Q$39)+IF(Data!$AI29&lt;&gt;"",Scoring!$Q$40)+IF(Data!$AJ29&lt;&gt;"",Scoring!$Q$41)+IF(Data!$AK29&lt;&gt;"",Scoring!$Q$42)+IF(Data!$AL29&lt;&gt;"",Scoring!$Q$43)+IF(Data!$AM29&lt;&gt;"",Scoring!$Q$44)+IF(Data!$AN29&lt;&gt;"",Scoring!$Q$45)+IF(Data!$AO29&lt;&gt;"",Scoring!$Q$46)+IF(Data!$AP29&lt;&gt;"",Scoring!$Q$47)+IF(Data!$AQ29&lt;&gt;"",Scoring!$Q$48)+IF(Data!$AR29&lt;&gt;"",Scoring!$Q$49)+IF(Data!$AS29&lt;&gt;"",Scoring!$Q$50)+IF(Data!$AT29&lt;&gt;"",Scoring!$Q$51)+IF(Data!$AU29&lt;&gt;"",Scoring!$Q$52),"")</f>
        <v/>
      </c>
      <c r="BW29" s="183" t="str">
        <f>IF(BV29&lt;&gt;"",LOOKUP(BV29,Likelihoods!$A$7:$A$107,Likelihoods!O$7:O$107),"")</f>
        <v/>
      </c>
      <c r="BX29" s="9"/>
      <c r="BY29" s="9"/>
      <c r="BZ29" s="9"/>
      <c r="CA29" s="9"/>
      <c r="CB29" s="9"/>
      <c r="CC29" s="9"/>
      <c r="CD29" s="9"/>
      <c r="CE29" s="9"/>
      <c r="CF29" s="9"/>
      <c r="CG29" s="9"/>
      <c r="CH29" s="9"/>
      <c r="CI29" s="9"/>
      <c r="CJ29" s="9"/>
      <c r="CK29" s="9"/>
    </row>
    <row r="30" spans="1:89" ht="14.25">
      <c r="A30" s="59"/>
      <c r="B30" s="76"/>
      <c r="C30" s="77"/>
      <c r="D30" s="77"/>
      <c r="E30" s="77"/>
      <c r="F30" s="77"/>
      <c r="G30" s="77"/>
      <c r="H30" s="77"/>
      <c r="I30" s="77"/>
      <c r="J30" s="77"/>
      <c r="K30" s="77"/>
      <c r="L30" s="77"/>
      <c r="M30" s="77"/>
      <c r="N30" s="77"/>
      <c r="O30" s="77"/>
      <c r="P30" s="76"/>
      <c r="Q30" s="78"/>
      <c r="R30" s="77"/>
      <c r="S30" s="77"/>
      <c r="T30" s="77"/>
      <c r="U30" s="77"/>
      <c r="V30" s="76"/>
      <c r="W30" s="77"/>
      <c r="X30" s="78"/>
      <c r="Y30" s="77"/>
      <c r="Z30" s="77"/>
      <c r="AA30" s="77"/>
      <c r="AB30" s="77"/>
      <c r="AC30" s="77"/>
      <c r="AD30" s="77"/>
      <c r="AE30" s="77"/>
      <c r="AF30" s="76"/>
      <c r="AG30" s="77"/>
      <c r="AH30" s="77"/>
      <c r="AI30" s="77"/>
      <c r="AJ30" s="78"/>
      <c r="AK30" s="77"/>
      <c r="AL30" s="77"/>
      <c r="AM30" s="77"/>
      <c r="AN30" s="77"/>
      <c r="AO30" s="76"/>
      <c r="AP30" s="77"/>
      <c r="AQ30" s="78"/>
      <c r="AR30" s="76"/>
      <c r="AS30" s="78"/>
      <c r="AT30" s="77"/>
      <c r="AU30" s="77"/>
      <c r="AV30" s="179" t="str">
        <f>IF(AND(COUNTBLANK($B30:$O30)=13,COUNTBLANK($P30:$Q30)=1,COUNTBLANK($R30:$U30)=3,COUNTBLANK($V30:$X30)=2,COUNTBLANK($Y30:$AE30)=6,COUNTBLANK($AF30:$AJ30)=4,COUNTBLANK($AK30:AN30)=3,COUNTBLANK($AO30:$AQ30)=2,COUNTBLANK($AR30:$AS30)=1,COUNTBLANK($AT30:$AU30)=1),IF(Data!$B30&lt;&gt;"",Scoring!$D$7)+IF(Data!$C30&lt;&gt;"",Scoring!$D$8)+IF(Data!$D30&lt;&gt;"",Scoring!$D$9)+IF(Data!$E30&lt;&gt;"",Scoring!$D$10)+IF(Data!$F30&lt;&gt;"",Scoring!$D$11)+IF(Data!$G30&lt;&gt;"",Scoring!$D$12)+IF(Data!$H30&lt;&gt;"",Scoring!$D$13)+IF(Data!$I30&lt;&gt;"",Scoring!$D$14)+IF(Data!$J30&lt;&gt;"",Scoring!$D$15)+IF(Data!$K30&lt;&gt;"",Scoring!$D$16)+IF(Data!$L30&lt;&gt;"",Scoring!$D$17)+IF(Data!$M30&lt;&gt;"",Scoring!$D$18)+IF(Data!$N30&lt;&gt;"",Scoring!$D$19)+IF(Data!$O30&lt;&gt;"",Scoring!$D$20)+IF(Data!$P30&lt;&gt;"",Scoring!$D$21)+IF(Data!$Q30&lt;&gt;"",Scoring!$D$22)+IF(Data!$R30&lt;&gt;"",Scoring!$D$23)+IF(Data!$S30&lt;&gt;"",Scoring!$D$24)+IF(Data!$T30&lt;&gt;"",Scoring!$D$25)+IF(Data!$U30&lt;&gt;"",Scoring!$D$26)+IF(Data!$V30&lt;&gt;"",Scoring!$D$27)+IF(Data!$W30&lt;&gt;"",Scoring!$D$28)+IF(Data!$X30&lt;&gt;"",Scoring!$D$29)+IF(Data!$Y30&lt;&gt;"",Scoring!$D$30)+IF(Data!$Z30&lt;&gt;"",Scoring!$D$31)+IF(Data!$AA30&lt;&gt;"",Scoring!$D$32)+IF(Data!$AB30&lt;&gt;"",Scoring!$D$33)+IF(Data!$AC30&lt;&gt;"",Scoring!$D$34)+IF(Data!$AD30&lt;&gt;"",Scoring!$D$35)+IF(Data!$AE30&lt;&gt;"",Scoring!$D$36)+IF(Data!$AF30&lt;&gt;"",Scoring!$D$37)+IF(Data!$AG30&lt;&gt;"",Scoring!$D$38)+IF(Data!$AH30&lt;&gt;"",Scoring!$D$39)+IF(Data!$AI30&lt;&gt;"",Scoring!$D$40)+IF(Data!$AJ30&lt;&gt;"",Scoring!$D$41)+IF(Data!$AK30&lt;&gt;"",Scoring!$D$42)+IF(Data!$AL30&lt;&gt;"",Scoring!$D$43)+IF(Data!$AM30&lt;&gt;"",Scoring!$D$44)+IF(Data!$AN30&lt;&gt;"",Scoring!$D$45)+IF(Data!$AO30&lt;&gt;"",Scoring!$D$46)+IF(Data!$AP30&lt;&gt;"",Scoring!$D$47)+IF(Data!$AQ30&lt;&gt;"",Scoring!$D$48)+IF(Data!$AR30&lt;&gt;"",Scoring!$D$49)+IF(Data!$AS30&lt;&gt;"",Scoring!$D$50)+IF(Data!$AT30&lt;&gt;"",Scoring!$D$51)+IF(Data!$AU30&lt;&gt;"",Scoring!$D$52),"")</f>
        <v/>
      </c>
      <c r="AW30" s="180" t="str">
        <f>IF(AV30&lt;&gt;"",LOOKUP(AV30,Likelihoods!$A$7:$A$107,Likelihoods!B$7:B$107),"")</f>
        <v/>
      </c>
      <c r="AX30" s="181" t="str">
        <f>IF(AND(COUNTBLANK($B30:$O30)=13,COUNTBLANK($P30:$Q30)=1,COUNTBLANK($R30:$U30)=3,COUNTBLANK($V30:$X30)=2,COUNTBLANK($Y30:$AE30)=6,COUNTBLANK($AF30:$AJ30)=4,COUNTBLANK($AK30:AN30)=3,COUNTBLANK($AO30:$AQ30)=2,COUNTBLANK($AR30:$AS30)=1,COUNTBLANK($AT30:$AU30)=1),IF(Data!$B30&lt;&gt;"",Scoring!$E$7)+IF(Data!$C30&lt;&gt;"",Scoring!$E$8)+IF(Data!$D30&lt;&gt;"",Scoring!$E$9)+IF(Data!$E30&lt;&gt;"",Scoring!$E$10)+IF(Data!$F30&lt;&gt;"",Scoring!$E$11)+IF(Data!$G30&lt;&gt;"",Scoring!$E$12)+IF(Data!$H30&lt;&gt;"",Scoring!$E$13)+IF(Data!$I30&lt;&gt;"",Scoring!$E$14)+IF(Data!$J30&lt;&gt;"",Scoring!$E$15)+IF(Data!$K30&lt;&gt;"",Scoring!$E$16)+IF(Data!$L30&lt;&gt;"",Scoring!$E$17)+IF(Data!$M30&lt;&gt;"",Scoring!$E$18)+IF(Data!$N30&lt;&gt;"",Scoring!$E$19)+IF(Data!$O30&lt;&gt;"",Scoring!$E$20)+IF(Data!$P30&lt;&gt;"",Scoring!$E$21)+IF(Data!$Q30&lt;&gt;"",Scoring!$E$22)+IF(Data!$R30&lt;&gt;"",Scoring!$E$23)+IF(Data!$S30&lt;&gt;"",Scoring!$E$24)+IF(Data!$T30&lt;&gt;"",Scoring!$E$25)+IF(Data!$U30&lt;&gt;"",Scoring!$E$26)+IF(Data!$V30&lt;&gt;"",Scoring!$E$27)+IF(Data!$W30&lt;&gt;"",Scoring!$E$28)+IF(Data!$X30&lt;&gt;"",Scoring!$E$29)+IF(Data!$Y30&lt;&gt;"",Scoring!$E$30)+IF(Data!$Z30&lt;&gt;"",Scoring!$E$31)+IF(Data!$AA30&lt;&gt;"",Scoring!$E$32)+IF(Data!$AB30&lt;&gt;"",Scoring!$E$33)+IF(Data!$AC30&lt;&gt;"",Scoring!$E$34)+IF(Data!$AD30&lt;&gt;"",Scoring!$E$35)+IF(Data!$AE30&lt;&gt;"",Scoring!$E$36)+IF(Data!$AF30&lt;&gt;"",Scoring!$E$37)+IF(Data!$AG30&lt;&gt;"",Scoring!$E$38)+IF(Data!$AH30&lt;&gt;"",Scoring!$E$39)+IF(Data!$AI30&lt;&gt;"",Scoring!$E$40)+IF(Data!$AJ30&lt;&gt;"",Scoring!$E$41)+IF(Data!$AK30&lt;&gt;"",Scoring!$E$42)+IF(Data!$AL30&lt;&gt;"",Scoring!$E$43)+IF(Data!$AM30&lt;&gt;"",Scoring!$E$44)+IF(Data!$AN30&lt;&gt;"",Scoring!$E$45)+IF(Data!$AO30&lt;&gt;"",Scoring!$E$46)+IF(Data!$AP30&lt;&gt;"",Scoring!$E$47)+IF(Data!$AQ30&lt;&gt;"",Scoring!$E$48)+IF(Data!$AR30&lt;&gt;"",Scoring!$E$49)+IF(Data!$AS30&lt;&gt;"",Scoring!$E$50)+IF(Data!$AT30&lt;&gt;"",Scoring!$E$51)+IF(Data!$AU30&lt;&gt;"",Scoring!$E$52),"")</f>
        <v/>
      </c>
      <c r="AY30" s="180" t="str">
        <f>IF(AX30&lt;&gt;"",LOOKUP(AX30,Likelihoods!$A$7:$A$107,Likelihoods!C$7:C$107),"")</f>
        <v/>
      </c>
      <c r="AZ30" s="182" t="str">
        <f>IF(AND(COUNTBLANK($B30:$O30)=13,COUNTBLANK($P30:$Q30)=1,COUNTBLANK($R30:$U30)=3,COUNTBLANK($V30:$X30)=2,COUNTBLANK($Y30:$AE30)=6,COUNTBLANK($AF30:$AJ30)=4,COUNTBLANK($AK30:AN30)=3,COUNTBLANK($AO30:$AQ30)=2,COUNTBLANK($AR30:$AS30)=1,COUNTBLANK($AT30:$AU30)=1),IF(Data!$B30&lt;&gt;"",Scoring!$F$7)+IF(Data!$C30&lt;&gt;"",Scoring!$F$8)+IF(Data!$D30&lt;&gt;"",Scoring!$F$9)+IF(Data!$E30&lt;&gt;"",Scoring!$F$10)+IF(Data!$F30&lt;&gt;"",Scoring!$F$11)+IF(Data!$G30&lt;&gt;"",Scoring!$F$12)+IF(Data!$H30&lt;&gt;"",Scoring!$F$13)+IF(Data!$I30&lt;&gt;"",Scoring!$F$14)+IF(Data!$J30&lt;&gt;"",Scoring!$F$15)+IF(Data!$K30&lt;&gt;"",Scoring!$F$16)+IF(Data!$L30&lt;&gt;"",Scoring!$F$17)+IF(Data!$M30&lt;&gt;"",Scoring!$F$18)+IF(Data!$N30&lt;&gt;"",Scoring!$F$19)+IF(Data!$O30&lt;&gt;"",Scoring!$F$20)+IF(Data!$P30&lt;&gt;"",Scoring!$F$21)+IF(Data!$Q30&lt;&gt;"",Scoring!$F$22)+IF(Data!$R30&lt;&gt;"",Scoring!$F$23)+IF(Data!$S30&lt;&gt;"",Scoring!$F$24)+IF(Data!$T30&lt;&gt;"",Scoring!$F$25)+IF(Data!$U30&lt;&gt;"",Scoring!$F$26)+IF(Data!$V30&lt;&gt;"",Scoring!$F$27)+IF(Data!$W30&lt;&gt;"",Scoring!$F$28)+IF(Data!$X30&lt;&gt;"",Scoring!$F$29)+IF(Data!$Y30&lt;&gt;"",Scoring!$F$30)+IF(Data!$Z30&lt;&gt;"",Scoring!$F$31)+IF(Data!$AA30&lt;&gt;"",Scoring!$F$32)+IF(Data!$AB30&lt;&gt;"",Scoring!$F$33)+IF(Data!$AC30&lt;&gt;"",Scoring!$F$34)+IF(Data!$AD30&lt;&gt;"",Scoring!$F$35)+IF(Data!$AE30&lt;&gt;"",Scoring!$F$36)+IF(Data!$AF30&lt;&gt;"",Scoring!$F$37)+IF(Data!$AG30&lt;&gt;"",Scoring!$F$38)+IF(Data!$AH30&lt;&gt;"",Scoring!$F$39)+IF(Data!$AI30&lt;&gt;"",Scoring!$F$40)+IF(Data!$AJ30&lt;&gt;"",Scoring!$F$41)+IF(Data!$AK30&lt;&gt;"",Scoring!$F$42)+IF(Data!$AL30&lt;&gt;"",Scoring!$F$43)+IF(Data!$AM30&lt;&gt;"",Scoring!$F$44)+IF(Data!$AN30&lt;&gt;"",Scoring!$F$45)+IF(Data!$AO30&lt;&gt;"",Scoring!$F$46)+IF(Data!$AP30&lt;&gt;"",Scoring!$F$47)+IF(Data!$AQ30&lt;&gt;"",Scoring!$F$48)+IF(Data!$AR30&lt;&gt;"",Scoring!$F$49)+IF(Data!$AS30&lt;&gt;"",Scoring!$F$50)+IF(Data!$AT30&lt;&gt;"",Scoring!$F$51)+IF(Data!$AU30&lt;&gt;"",Scoring!$F$52),"")</f>
        <v/>
      </c>
      <c r="BA30" s="183" t="str">
        <f>IF(AZ30&lt;&gt;"",LOOKUP(AZ30,Likelihoods!$A$7:$A$107,Likelihoods!D$7:D$107),"")</f>
        <v/>
      </c>
      <c r="BB30" s="181" t="str">
        <f>IF(AND(COUNTBLANK($B30:$O30)=13,COUNTBLANK($P30:$Q30)=1,COUNTBLANK($R30:$U30)=3,COUNTBLANK($V30:$X30)=2,COUNTBLANK($Y30:$AE30)=6,COUNTBLANK($AF30:$AJ30)=4,COUNTBLANK($AK30:AN30)=3,COUNTBLANK($AO30:$AQ30)=2,COUNTBLANK($AR30:$AS30)=1,COUNTBLANK($AT30:$AU30)=1),IF(Data!$B30&lt;&gt;"",Scoring!$G$7)+IF(Data!$C30&lt;&gt;"",Scoring!$G$8)+IF(Data!$D30&lt;&gt;"",Scoring!$G$9)+IF(Data!$E30&lt;&gt;"",Scoring!$G$10)+IF(Data!$F30&lt;&gt;"",Scoring!$G$11)+IF(Data!$G30&lt;&gt;"",Scoring!$G$12)+IF(Data!$H30&lt;&gt;"",Scoring!$G$13)+IF(Data!$I30&lt;&gt;"",Scoring!$G$14)+IF(Data!$J30&lt;&gt;"",Scoring!$G$15)+IF(Data!$K30&lt;&gt;"",Scoring!$G$16)+IF(Data!$L30&lt;&gt;"",Scoring!$G$17)+IF(Data!$M30&lt;&gt;"",Scoring!$G$18)+IF(Data!$N30&lt;&gt;"",Scoring!$G$19)+IF(Data!$O30&lt;&gt;"",Scoring!$G$20)+IF(Data!$P30&lt;&gt;"",Scoring!$G$21)+IF(Data!$Q30&lt;&gt;"",Scoring!$G$22)+IF(Data!$R30&lt;&gt;"",Scoring!$G$23)+IF(Data!$S30&lt;&gt;"",Scoring!$G$24)+IF(Data!$T30&lt;&gt;"",Scoring!$G$25)+IF(Data!$U30&lt;&gt;"",Scoring!$G$26)+IF(Data!$V30&lt;&gt;"",Scoring!$G$27)+IF(Data!$W30&lt;&gt;"",Scoring!$G$28)+IF(Data!$X30&lt;&gt;"",Scoring!$G$29)+IF(Data!$Y30&lt;&gt;"",Scoring!$G$30)+IF(Data!$Z30&lt;&gt;"",Scoring!$G$31)+IF(Data!$AA30&lt;&gt;"",Scoring!$G$32)+IF(Data!$AB30&lt;&gt;"",Scoring!$G$33)+IF(Data!$AC30&lt;&gt;"",Scoring!$G$34)+IF(Data!$AD30&lt;&gt;"",Scoring!$G$35)+IF(Data!$AE30&lt;&gt;"",Scoring!$G$36)+IF(Data!$AF30&lt;&gt;"",Scoring!$G$37)+IF(Data!$AG30&lt;&gt;"",Scoring!$G$38)+IF(Data!$AH30&lt;&gt;"",Scoring!$G$39)+IF(Data!$AI30&lt;&gt;"",Scoring!$G$40)+IF(Data!$AJ30&lt;&gt;"",Scoring!$G$41)+IF(Data!$AK30&lt;&gt;"",Scoring!$G$42)+IF(Data!$AL30&lt;&gt;"",Scoring!$G$43)+IF(Data!$AM30&lt;&gt;"",Scoring!$G$44)+IF(Data!$AN30&lt;&gt;"",Scoring!$G$45)+IF(Data!$AO30&lt;&gt;"",Scoring!$G$46)+IF(Data!$AP30&lt;&gt;"",Scoring!$G$47)+IF(Data!$AQ30&lt;&gt;"",Scoring!$G$48)+IF(Data!$AR30&lt;&gt;"",Scoring!$G$49)+IF(Data!$AS30&lt;&gt;"",Scoring!$G$50)+IF(Data!$AT30&lt;&gt;"",Scoring!$G$51)+IF(Data!$AU30&lt;&gt;"",Scoring!$G$52),"")</f>
        <v/>
      </c>
      <c r="BC30" s="184" t="str">
        <f>IF(BB30&lt;&gt;"",LOOKUP(BB30,Likelihoods!$A$7:$A$107,Likelihoods!E$7:E$107),"")</f>
        <v/>
      </c>
      <c r="BD30" s="185" t="str">
        <f>IF(AND(COUNTBLANK($B30:$O30)=13,COUNTBLANK($P30:$Q30)=1,COUNTBLANK($R30:$U30)=3,COUNTBLANK($V30:$X30)=2,COUNTBLANK($Y30:$AE30)=6,COUNTBLANK($AF30:$AJ30)=4,COUNTBLANK($AK30:AN30)=3,COUNTBLANK($AO30:$AQ30)=2,COUNTBLANK($AR30:$AS30)=1,COUNTBLANK($AT30:$AU30)=1),IF(Data!$B30&lt;&gt;"",Scoring!$H$7)+IF(Data!$C30&lt;&gt;"",Scoring!$H$8)+IF(Data!$D30&lt;&gt;"",Scoring!$H$9)+IF(Data!$E30&lt;&gt;"",Scoring!$H$10)+IF(Data!$F30&lt;&gt;"",Scoring!$H$11)+IF(Data!$G30&lt;&gt;"",Scoring!$H$12)+IF(Data!$H30&lt;&gt;"",Scoring!$H$13)+IF(Data!$I30&lt;&gt;"",Scoring!$H$14)+IF(Data!$J30&lt;&gt;"",Scoring!$H$15)+IF(Data!$K30&lt;&gt;"",Scoring!$H$16)+IF(Data!$L30&lt;&gt;"",Scoring!$H$17)+IF(Data!$M30&lt;&gt;"",Scoring!$H$18)+IF(Data!$N30&lt;&gt;"",Scoring!$H$19)+IF(Data!$O30&lt;&gt;"",Scoring!$H$20)+IF(Data!$P30&lt;&gt;"",Scoring!$H$21)+IF(Data!$Q30&lt;&gt;"",Scoring!$H$22)+IF(Data!$R30&lt;&gt;"",Scoring!$H$23)+IF(Data!$S30&lt;&gt;"",Scoring!$H$24)+IF(Data!$T30&lt;&gt;"",Scoring!$H$25)+IF(Data!$U30&lt;&gt;"",Scoring!$H$26)+IF(Data!$V30&lt;&gt;"",Scoring!$H$27)+IF(Data!$W30&lt;&gt;"",Scoring!$H$28)+IF(Data!$X30&lt;&gt;"",Scoring!$H$29)+IF(Data!$Y30&lt;&gt;"",Scoring!$H$30)+IF(Data!$Z30&lt;&gt;"",Scoring!$H$31)+IF(Data!$AA30&lt;&gt;"",Scoring!$H$32)+IF(Data!$AB30&lt;&gt;"",Scoring!$H$33)+IF(Data!$AC30&lt;&gt;"",Scoring!$H$34)+IF(Data!$AD30&lt;&gt;"",Scoring!$H$35)+IF(Data!$AE30&lt;&gt;"",Scoring!$H$36)+IF(Data!$AF30&lt;&gt;"",Scoring!$H$37)+IF(Data!$AG30&lt;&gt;"",Scoring!$H$38)+IF(Data!$AH30&lt;&gt;"",Scoring!$H$39)+IF(Data!$AI30&lt;&gt;"",Scoring!$H$40)+IF(Data!$AJ30&lt;&gt;"",Scoring!$H$41)+IF(Data!$AK30&lt;&gt;"",Scoring!$H$42)+IF(Data!$AL30&lt;&gt;"",Scoring!$H$43)+IF(Data!$AM30&lt;&gt;"",Scoring!$H$44)+IF(Data!$AN30&lt;&gt;"",Scoring!$H$45)+IF(Data!$AO30&lt;&gt;"",Scoring!$H$46)+IF(Data!$AP30&lt;&gt;"",Scoring!$H$47)+IF(Data!$AQ30&lt;&gt;"",Scoring!$H$48)+IF(Data!$AR30&lt;&gt;"",Scoring!$H$49)+IF(Data!$AS30&lt;&gt;"",Scoring!$H$50)+IF(Data!$AT30&lt;&gt;"",Scoring!$H$51)+IF(Data!$AU30&lt;&gt;"",Scoring!$H$52),"")</f>
        <v/>
      </c>
      <c r="BE30" s="186" t="str">
        <f>IF(BD30&lt;&gt;"",LOOKUP(BD30,Likelihoods!$A$7:$A$107,Likelihoods!F$7:F$107),"")</f>
        <v/>
      </c>
      <c r="BF30" s="181" t="str">
        <f>IF(AND(COUNTBLANK($B30:$O30)=13,COUNTBLANK($P30:$Q30)=1,COUNTBLANK($R30:$U30)=3,COUNTBLANK($V30:$X30)=2,COUNTBLANK($Y30:$AE30)=6,COUNTBLANK($AF30:$AJ30)=4,COUNTBLANK($AK30:AN30)=3,COUNTBLANK($AO30:$AQ30)=2,COUNTBLANK($AR30:$AS30)=1,COUNTBLANK($AT30:$AU30)=1),IF(Data!$B30&lt;&gt;"",Scoring!$I$7)+IF(Data!$C30&lt;&gt;"",Scoring!$I$8)+IF(Data!$D30&lt;&gt;"",Scoring!$I$9)+IF(Data!$E30&lt;&gt;"",Scoring!$I$10)+IF(Data!$F30&lt;&gt;"",Scoring!$I$11)+IF(Data!$G30&lt;&gt;"",Scoring!$I$12)+IF(Data!$H30&lt;&gt;"",Scoring!$I$13)+IF(Data!$I30&lt;&gt;"",Scoring!$I$14)+IF(Data!$J30&lt;&gt;"",Scoring!$I$15)+IF(Data!$K30&lt;&gt;"",Scoring!$I$16)+IF(Data!$L30&lt;&gt;"",Scoring!$I$17)+IF(Data!$M30&lt;&gt;"",Scoring!$I$18)+IF(Data!$N30&lt;&gt;"",Scoring!$I$19)+IF(Data!$O30&lt;&gt;"",Scoring!$I$20)+IF(Data!$P30&lt;&gt;"",Scoring!$I$21)+IF(Data!$Q30&lt;&gt;"",Scoring!$I$22)+IF(Data!$R30&lt;&gt;"",Scoring!$I$23)+IF(Data!$S30&lt;&gt;"",Scoring!$I$24)+IF(Data!$T30&lt;&gt;"",Scoring!$I$25)+IF(Data!$U30&lt;&gt;"",Scoring!$I$26)+IF(Data!$V30&lt;&gt;"",Scoring!$I$27)+IF(Data!$W30&lt;&gt;"",Scoring!$I$28)+IF(Data!$X30&lt;&gt;"",Scoring!$I$29)+IF(Data!$Y30&lt;&gt;"",Scoring!$I$30)+IF(Data!$Z30&lt;&gt;"",Scoring!$I$31)+IF(Data!$AA30&lt;&gt;"",Scoring!$I$32)+IF(Data!$AB30&lt;&gt;"",Scoring!$I$33)+IF(Data!$AC30&lt;&gt;"",Scoring!$I$34)+IF(Data!$AD30&lt;&gt;"",Scoring!$I$35)+IF(Data!$AE30&lt;&gt;"",Scoring!$I$36)+IF(Data!$AF30&lt;&gt;"",Scoring!$I$37)+IF(Data!$AG30&lt;&gt;"",Scoring!$I$38)+IF(Data!$AH30&lt;&gt;"",Scoring!$I$39)+IF(Data!$AI30&lt;&gt;"",Scoring!$I$40)+IF(Data!$AJ30&lt;&gt;"",Scoring!$I$41)+IF(Data!$AK30&lt;&gt;"",Scoring!$I$42)+IF(Data!$AL30&lt;&gt;"",Scoring!$I$43)+IF(Data!$AM30&lt;&gt;"",Scoring!$I$44)+IF(Data!$AN30&lt;&gt;"",Scoring!$I$45)+IF(Data!$AO30&lt;&gt;"",Scoring!$I$46)+IF(Data!$AP30&lt;&gt;"",Scoring!$I$47)+IF(Data!$AQ30&lt;&gt;"",Scoring!$I$48)+IF(Data!$AR30&lt;&gt;"",Scoring!$I$49)+IF(Data!$AS30&lt;&gt;"",Scoring!$I$50)+IF(Data!$AT30&lt;&gt;"",Scoring!$I$51)+IF(Data!$AU30&lt;&gt;"",Scoring!$I$52),"")</f>
        <v/>
      </c>
      <c r="BG30" s="180" t="str">
        <f>IF(BF30&lt;&gt;"",LOOKUP(BF30,Likelihoods!$A$7:$A$107,Likelihoods!G$7:G$107),"")</f>
        <v/>
      </c>
      <c r="BH30" s="187" t="str">
        <f>IF(AND(COUNTBLANK($B30:$O30)=13,COUNTBLANK($P30:$Q30)=1,COUNTBLANK($R30:$U30)=3,COUNTBLANK($V30:$X30)=2,COUNTBLANK($Y30:$AE30)=6,COUNTBLANK($AF30:$AJ30)=4,COUNTBLANK($AK30:AN30)=3,COUNTBLANK($AO30:$AQ30)=2,COUNTBLANK($AR30:$AS30)=1,COUNTBLANK($AT30:$AU30)=1),IF(Data!$B30&lt;&gt;"",Scoring!$J$7)+IF(Data!$C30&lt;&gt;"",Scoring!$J$8)+IF(Data!$D30&lt;&gt;"",Scoring!$J$9)+IF(Data!$E30&lt;&gt;"",Scoring!$J$10)+IF(Data!$F30&lt;&gt;"",Scoring!$J$11)+IF(Data!$G30&lt;&gt;"",Scoring!$J$12)+IF(Data!$H30&lt;&gt;"",Scoring!$J$13)+IF(Data!$I30&lt;&gt;"",Scoring!$J$14)+IF(Data!$J30&lt;&gt;"",Scoring!$J$15)+IF(Data!$K30&lt;&gt;"",Scoring!$J$16)+IF(Data!$L30&lt;&gt;"",Scoring!$J$17)+IF(Data!$M30&lt;&gt;"",Scoring!$J$18)+IF(Data!$N30&lt;&gt;"",Scoring!$J$19)+IF(Data!$O30&lt;&gt;"",Scoring!$J$20)+IF(Data!$P30&lt;&gt;"",Scoring!$J$21)+IF(Data!$Q30&lt;&gt;"",Scoring!$J$22)+IF(Data!$R30&lt;&gt;"",Scoring!$J$23)+IF(Data!$S30&lt;&gt;"",Scoring!$J$24)+IF(Data!$T30&lt;&gt;"",Scoring!$J$25)+IF(Data!$U30&lt;&gt;"",Scoring!$J$26)+IF(Data!$V30&lt;&gt;"",Scoring!$J$27)+IF(Data!$W30&lt;&gt;"",Scoring!$J$28)+IF(Data!$X30&lt;&gt;"",Scoring!$J$29)+IF(Data!$Y30&lt;&gt;"",Scoring!$J$30)+IF(Data!$Z30&lt;&gt;"",Scoring!$J$31)+IF(Data!$AA30&lt;&gt;"",Scoring!$J$32)+IF(Data!$AB30&lt;&gt;"",Scoring!$J$33)+IF(Data!$AC30&lt;&gt;"",Scoring!$J$34)+IF(Data!$AD30&lt;&gt;"",Scoring!$J$35)+IF(Data!$AE30&lt;&gt;"",Scoring!$J$36)+IF(Data!$AF30&lt;&gt;"",Scoring!$J$37)+IF(Data!$AG30&lt;&gt;"",Scoring!$J$38)+IF(Data!$AH30&lt;&gt;"",Scoring!$J$39)+IF(Data!$AI30&lt;&gt;"",Scoring!$J$40)+IF(Data!$AJ30&lt;&gt;"",Scoring!$J$41)+IF(Data!$AK30&lt;&gt;"",Scoring!$J$42)+IF(Data!$AL30&lt;&gt;"",Scoring!$J$43)+IF(Data!$AM30&lt;&gt;"",Scoring!$J$44)+IF(Data!$AN30&lt;&gt;"",Scoring!$J$45)+IF(Data!$AO30&lt;&gt;"",Scoring!$J$46)+IF(Data!$AP30&lt;&gt;"",Scoring!$J$47)+IF(Data!$AQ30&lt;&gt;"",Scoring!$J$48)+IF(Data!$AR30&lt;&gt;"",Scoring!$J$49)+IF(Data!$AS30&lt;&gt;"",Scoring!$J$50)+IF(Data!$AT30&lt;&gt;"",Scoring!$J$51)+IF(Data!$AU30&lt;&gt;"",Scoring!$J$52),"")</f>
        <v/>
      </c>
      <c r="BI30" s="183" t="str">
        <f>IF(BH30&lt;&gt;"",LOOKUP(BH30,Likelihoods!$A$7:$A$107,Likelihoods!H$7:H$107),"")</f>
        <v/>
      </c>
      <c r="BJ30" s="188" t="str">
        <f>IF(AND(COUNTBLANK($B30:$O30)=13,COUNTBLANK($P30:$Q30)=1,COUNTBLANK($R30:$U30)=3,COUNTBLANK($V30:$X30)=2,COUNTBLANK($Y30:$AE30)=6,COUNTBLANK($AF30:$AJ30)=4,COUNTBLANK($AK30:AN30)=3,COUNTBLANK($AO30:$AQ30)=2,COUNTBLANK($AR30:$AS30)=1,COUNTBLANK($AT30:$AU30)=1),IF(Data!$B30&lt;&gt;"",Scoring!$K$7)+IF(Data!$C30&lt;&gt;"",Scoring!$K$8)+IF(Data!$D30&lt;&gt;"",Scoring!$K$9)+IF(Data!$E30&lt;&gt;"",Scoring!$K$10)+IF(Data!$F30&lt;&gt;"",Scoring!$K$11)+IF(Data!$G30&lt;&gt;"",Scoring!$K$12)+IF(Data!$H30&lt;&gt;"",Scoring!$K$13)+IF(Data!$I30&lt;&gt;"",Scoring!$K$14)+IF(Data!$J30&lt;&gt;"",Scoring!$K$15)+IF(Data!$K30&lt;&gt;"",Scoring!$K$16)+IF(Data!$L30&lt;&gt;"",Scoring!$K$17)+IF(Data!$M30&lt;&gt;"",Scoring!$K$18)+IF(Data!$N30&lt;&gt;"",Scoring!$K$19)+IF(Data!$O30&lt;&gt;"",Scoring!$K$20)+IF(Data!$P30&lt;&gt;"",Scoring!$K$21)+IF(Data!$Q30&lt;&gt;"",Scoring!$K$22)+IF(Data!$R30&lt;&gt;"",Scoring!$K$23)+IF(Data!$S30&lt;&gt;"",Scoring!$K$24)+IF(Data!$T30&lt;&gt;"",Scoring!$K$25)+IF(Data!$U30&lt;&gt;"",Scoring!$K$26)+IF(Data!$V30&lt;&gt;"",Scoring!$K$27)+IF(Data!$W30&lt;&gt;"",Scoring!$K$28)+IF(Data!$X30&lt;&gt;"",Scoring!$K$29)+IF(Data!$Y30&lt;&gt;"",Scoring!$K$30)+IF(Data!$Z30&lt;&gt;"",Scoring!$K$31)+IF(Data!$AA30&lt;&gt;"",Scoring!$K$32)+IF(Data!$AB30&lt;&gt;"",Scoring!$K$33)+IF(Data!$AC30&lt;&gt;"",Scoring!$K$34)+IF(Data!$AD30&lt;&gt;"",Scoring!$K$35)+IF(Data!$AE30&lt;&gt;"",Scoring!$K$36)+IF(Data!$AF30&lt;&gt;"",Scoring!$K$37)+IF(Data!$AG30&lt;&gt;"",Scoring!$K$38)+IF(Data!$AH30&lt;&gt;"",Scoring!$K$39)+IF(Data!$AI30&lt;&gt;"",Scoring!$K$40)+IF(Data!$AJ30&lt;&gt;"",Scoring!$K$41)+IF(Data!$AK30&lt;&gt;"",Scoring!$K$42)+IF(Data!$AL30&lt;&gt;"",Scoring!$K$43)+IF(Data!$AM30&lt;&gt;"",Scoring!$K$44)+IF(Data!$AN30&lt;&gt;"",Scoring!$K$45)+IF(Data!$AO30&lt;&gt;"",Scoring!$K$46)+IF(Data!$AP30&lt;&gt;"",Scoring!$K$47)+IF(Data!$AQ30&lt;&gt;"",Scoring!$K$48)+IF(Data!$AR30&lt;&gt;"",Scoring!$K$49)+IF(Data!$AS30&lt;&gt;"",Scoring!$K$50)+IF(Data!$AT30&lt;&gt;"",Scoring!$K$51)+IF(Data!$AU30&lt;&gt;"",Scoring!$K$52),"")</f>
        <v/>
      </c>
      <c r="BK30" s="184" t="str">
        <f>IF(BJ30&lt;&gt;"",LOOKUP(BJ30,Likelihoods!$A$7:$A$107,Likelihoods!I$7:I$107),"")</f>
        <v/>
      </c>
      <c r="BL30" s="187" t="str">
        <f>IF(AND(COUNTBLANK($B30:$O30)=13,COUNTBLANK($P30:$Q30)=1,COUNTBLANK($R30:$U30)=3,COUNTBLANK($V30:$X30)=2,COUNTBLANK($Y30:$AE30)=6,COUNTBLANK($AF30:$AJ30)=4,COUNTBLANK($AK30:AN30)=3,COUNTBLANK($AO30:$AQ30)=2,COUNTBLANK($AR30:$AS30)=1,COUNTBLANK($AT30:$AU30)=1),IF(Data!$B30&lt;&gt;"",Scoring!$L$7)+IF(Data!$C30&lt;&gt;"",Scoring!$L$8)+IF(Data!$D30&lt;&gt;"",Scoring!$L$9)+IF(Data!$E30&lt;&gt;"",Scoring!$L$10)+IF(Data!$F30&lt;&gt;"",Scoring!$L$11)+IF(Data!$G30&lt;&gt;"",Scoring!$L$12)+IF(Data!$H30&lt;&gt;"",Scoring!$L$13)+IF(Data!$I30&lt;&gt;"",Scoring!$L$14)+IF(Data!$J30&lt;&gt;"",Scoring!$L$15)+IF(Data!$K30&lt;&gt;"",Scoring!$L$16)+IF(Data!$L30&lt;&gt;"",Scoring!$L$17)+IF(Data!$M30&lt;&gt;"",Scoring!$L$18)+IF(Data!$N30&lt;&gt;"",Scoring!$L$19)+IF(Data!$O30&lt;&gt;"",Scoring!$L$20)+IF(Data!$P30&lt;&gt;"",Scoring!$L$21)+IF(Data!$Q30&lt;&gt;"",Scoring!$L$22)+IF(Data!$R30&lt;&gt;"",Scoring!$L$23)+IF(Data!$S30&lt;&gt;"",Scoring!$L$24)+IF(Data!$T30&lt;&gt;"",Scoring!$L$25)+IF(Data!$U30&lt;&gt;"",Scoring!$L$26)+IF(Data!$V30&lt;&gt;"",Scoring!$L$27)+IF(Data!$W30&lt;&gt;"",Scoring!$L$28)+IF(Data!$X30&lt;&gt;"",Scoring!$L$29)+IF(Data!$Y30&lt;&gt;"",Scoring!$L$30)+IF(Data!$Z30&lt;&gt;"",Scoring!$L$31)+IF(Data!$AA30&lt;&gt;"",Scoring!$L$32)+IF(Data!$AB30&lt;&gt;"",Scoring!$L$33)+IF(Data!$AC30&lt;&gt;"",Scoring!$L$34)+IF(Data!$AD30&lt;&gt;"",Scoring!$L$35)+IF(Data!$AE30&lt;&gt;"",Scoring!$L$36)+IF(Data!$AF30&lt;&gt;"",Scoring!$L$37)+IF(Data!$AG30&lt;&gt;"",Scoring!$L$38)+IF(Data!$AH30&lt;&gt;"",Scoring!$L$39)+IF(Data!$AI30&lt;&gt;"",Scoring!$L$40)+IF(Data!$AJ30&lt;&gt;"",Scoring!$L$41)+IF(Data!$AK30&lt;&gt;"",Scoring!$L$42)+IF(Data!$AL30&lt;&gt;"",Scoring!$L$43)+IF(Data!$AM30&lt;&gt;"",Scoring!$L$44)+IF(Data!$AN30&lt;&gt;"",Scoring!$L$45)+IF(Data!$AO30&lt;&gt;"",Scoring!$L$46)+IF(Data!$AP30&lt;&gt;"",Scoring!$L$47)+IF(Data!$AQ30&lt;&gt;"",Scoring!$L$48)+IF(Data!$AR30&lt;&gt;"",Scoring!$L$49)+IF(Data!$AS30&lt;&gt;"",Scoring!$L$50)+IF(Data!$AT30&lt;&gt;"",Scoring!$L$51)+IF(Data!$AU30&lt;&gt;"",Scoring!$L$52),"")</f>
        <v/>
      </c>
      <c r="BM30" s="180" t="str">
        <f>IF(BL30&lt;&gt;"",LOOKUP(BL30,Likelihoods!$A$7:$A$107,Likelihoods!J$7:J$107),"")</f>
        <v/>
      </c>
      <c r="BN30" s="181" t="str">
        <f>IF(AND(COUNTBLANK($B30:$O30)=13,COUNTBLANK($P30:$Q30)=1,COUNTBLANK($R30:$U30)=3,COUNTBLANK($V30:$X30)=2,COUNTBLANK($Y30:$AE30)=6,COUNTBLANK($AF30:$AJ30)=4,COUNTBLANK($AK30:AN30)=3,COUNTBLANK($AO30:$AQ30)=2,COUNTBLANK($AR30:$AS30)=1,COUNTBLANK($AT30:$AU30)=1),IF(Data!$B30&lt;&gt;"",Scoring!$M$7)+IF(Data!$C30&lt;&gt;"",Scoring!$M$8)+IF(Data!$D30&lt;&gt;"",Scoring!$M$9)+IF(Data!$E30&lt;&gt;"",Scoring!$M$10)+IF(Data!$F30&lt;&gt;"",Scoring!$M$11)+IF(Data!$G30&lt;&gt;"",Scoring!$M$12)+IF(Data!$H30&lt;&gt;"",Scoring!$M$13)+IF(Data!$I30&lt;&gt;"",Scoring!$M$14)+IF(Data!$J30&lt;&gt;"",Scoring!$M$15)+IF(Data!$K30&lt;&gt;"",Scoring!$M$16)+IF(Data!$L30&lt;&gt;"",Scoring!$M$17)+IF(Data!$M30&lt;&gt;"",Scoring!$M$18)+IF(Data!$N30&lt;&gt;"",Scoring!$M$19)+IF(Data!$O30&lt;&gt;"",Scoring!$M$20)+IF(Data!$P30&lt;&gt;"",Scoring!$M$21)+IF(Data!$Q30&lt;&gt;"",Scoring!$M$22)+IF(Data!$R30&lt;&gt;"",Scoring!$M$23)+IF(Data!$S30&lt;&gt;"",Scoring!$M$24)+IF(Data!$T30&lt;&gt;"",Scoring!$M$25)+IF(Data!$U30&lt;&gt;"",Scoring!$M$26)+IF(Data!$V30&lt;&gt;"",Scoring!$M$27)+IF(Data!$W30&lt;&gt;"",Scoring!$M$28)+IF(Data!$X30&lt;&gt;"",Scoring!$M$29)+IF(Data!$Y30&lt;&gt;"",Scoring!$M$30)+IF(Data!$Z30&lt;&gt;"",Scoring!$M$31)+IF(Data!$AA30&lt;&gt;"",Scoring!$M$32)+IF(Data!$AB30&lt;&gt;"",Scoring!$M$33)+IF(Data!$AC30&lt;&gt;"",Scoring!$M$34)+IF(Data!$AD30&lt;&gt;"",Scoring!$M$35)+IF(Data!$AE30&lt;&gt;"",Scoring!$M$36)+IF(Data!$AF30&lt;&gt;"",Scoring!$M$37)+IF(Data!$AG30&lt;&gt;"",Scoring!$M$38)+IF(Data!$AH30&lt;&gt;"",Scoring!$M$39)+IF(Data!$AI30&lt;&gt;"",Scoring!$M$40)+IF(Data!$AJ30&lt;&gt;"",Scoring!$M$41)+IF(Data!$AK30&lt;&gt;"",Scoring!$M$42)+IF(Data!$AL30&lt;&gt;"",Scoring!$M$43)+IF(Data!$AM30&lt;&gt;"",Scoring!$M$44)+IF(Data!$AN30&lt;&gt;"",Scoring!$M$45)+IF(Data!$AO30&lt;&gt;"",Scoring!$M$46)+IF(Data!$AP30&lt;&gt;"",Scoring!$M$47)+IF(Data!$AQ30&lt;&gt;"",Scoring!$M$48)+IF(Data!$AR30&lt;&gt;"",Scoring!$M$49)+IF(Data!$AS30&lt;&gt;"",Scoring!$M$50)+IF(Data!$AT30&lt;&gt;"",Scoring!$M$51)+IF(Data!$AU30&lt;&gt;"",Scoring!$M$52),"")</f>
        <v/>
      </c>
      <c r="BO30" s="184" t="str">
        <f>IF(BN30&lt;&gt;"",LOOKUP(BN30,Likelihoods!$A$7:$A$107,Likelihoods!K$7:K$107),"")</f>
        <v/>
      </c>
      <c r="BP30" s="179" t="str">
        <f>IF(AND(COUNTBLANK($B30:$O30)=13,COUNTBLANK($P30:$Q30)=1,COUNTBLANK($R30:$U30)=3,COUNTBLANK($V30:$X30)=2,COUNTBLANK($Y30:$AE30)=6,COUNTBLANK($AF30:$AJ30)=4,COUNTBLANK($AK30:AN30)=3,COUNTBLANK($AO30:$AQ30)=2,COUNTBLANK($AR30:$AS30)=1,COUNTBLANK($AT30:$AU30)=1),IF(Data!$B30&lt;&gt;"",Scoring!$N$7)+IF(Data!$C30&lt;&gt;"",Scoring!$N$8)+IF(Data!$D30&lt;&gt;"",Scoring!$N$9)+IF(Data!$E30&lt;&gt;"",Scoring!$N$10)+IF(Data!$F30&lt;&gt;"",Scoring!$N$11)+IF(Data!$G30&lt;&gt;"",Scoring!$N$12)+IF(Data!$H30&lt;&gt;"",Scoring!$N$13)+IF(Data!$I30&lt;&gt;"",Scoring!$N$14)+IF(Data!$J30&lt;&gt;"",Scoring!$N$15)+IF(Data!$K30&lt;&gt;"",Scoring!$N$16)+IF(Data!$L30&lt;&gt;"",Scoring!$N$17)+IF(Data!$M30&lt;&gt;"",Scoring!$N$18)+IF(Data!$N30&lt;&gt;"",Scoring!$N$19)+IF(Data!$O30&lt;&gt;"",Scoring!$N$20)+IF(Data!$P30&lt;&gt;"",Scoring!$N$21)+IF(Data!$Q30&lt;&gt;"",Scoring!$N$22)+IF(Data!$R30&lt;&gt;"",Scoring!$N$23)+IF(Data!$S30&lt;&gt;"",Scoring!$N$24)+IF(Data!$T30&lt;&gt;"",Scoring!$N$25)+IF(Data!$U30&lt;&gt;"",Scoring!$N$26)+IF(Data!$V30&lt;&gt;"",Scoring!$N$27)+IF(Data!$W30&lt;&gt;"",Scoring!$N$28)+IF(Data!$X30&lt;&gt;"",Scoring!$N$29)+IF(Data!$Y30&lt;&gt;"",Scoring!$N$30)+IF(Data!$Z30&lt;&gt;"",Scoring!$N$31)+IF(Data!$AA30&lt;&gt;"",Scoring!$N$32)+IF(Data!$AB30&lt;&gt;"",Scoring!$N$33)+IF(Data!$AC30&lt;&gt;"",Scoring!$N$34)+IF(Data!$AD30&lt;&gt;"",Scoring!$N$35)+IF(Data!$AE30&lt;&gt;"",Scoring!$N$36)+IF(Data!$AF30&lt;&gt;"",Scoring!$N$37)+IF(Data!$AG30&lt;&gt;"",Scoring!$N$38)+IF(Data!$AH30&lt;&gt;"",Scoring!$N$39)+IF(Data!$AI30&lt;&gt;"",Scoring!$N$40)+IF(Data!$AJ30&lt;&gt;"",Scoring!$N$41)+IF(Data!$AK30&lt;&gt;"",Scoring!$N$42)+IF(Data!$AL30&lt;&gt;"",Scoring!$N$43)+IF(Data!$AM30&lt;&gt;"",Scoring!$N$44)+IF(Data!$AN30&lt;&gt;"",Scoring!$N$45)+IF(Data!$AO30&lt;&gt;"",Scoring!$N$46)+IF(Data!$AP30&lt;&gt;"",Scoring!$N$47)+IF(Data!$AQ30&lt;&gt;"",Scoring!$N$48)+IF(Data!$AR30&lt;&gt;"",Scoring!$N$49)+IF(Data!$AS30&lt;&gt;"",Scoring!$N$50)+IF(Data!$AT30&lt;&gt;"",Scoring!$N$51)+IF(Data!$AU30&lt;&gt;"",Scoring!$N$52),"")</f>
        <v/>
      </c>
      <c r="BQ30" s="189" t="str">
        <f>IF(BP30&lt;&gt;"",LOOKUP(BP30,Likelihoods!$A$7:$A$107,Likelihoods!L$7:L$107),"")</f>
        <v/>
      </c>
      <c r="BR30" s="181" t="str">
        <f>IF(AND(COUNTBLANK($B30:$O30)=13,COUNTBLANK($P30:$Q30)=1,COUNTBLANK($R30:$U30)=3,COUNTBLANK($V30:$X30)=2,COUNTBLANK($Y30:$AE30)=6,COUNTBLANK($AF30:$AJ30)=4,COUNTBLANK($AK30:AN30)=3,COUNTBLANK($AO30:$AQ30)=2,COUNTBLANK($AR30:$AS30)=1,COUNTBLANK($AT30:$AU30)=1),IF(Data!$B30&lt;&gt;"",Scoring!$O$7)+IF(Data!$C30&lt;&gt;"",Scoring!$O$8)+IF(Data!$D30&lt;&gt;"",Scoring!$O$9)+IF(Data!$E30&lt;&gt;"",Scoring!$O$10)+IF(Data!$F30&lt;&gt;"",Scoring!$O$11)+IF(Data!$G30&lt;&gt;"",Scoring!$O$12)+IF(Data!$H30&lt;&gt;"",Scoring!$O$13)+IF(Data!$I30&lt;&gt;"",Scoring!$O$14)+IF(Data!$J30&lt;&gt;"",Scoring!$O$15)+IF(Data!$K30&lt;&gt;"",Scoring!$O$16)+IF(Data!$L30&lt;&gt;"",Scoring!$O$17)+IF(Data!$M30&lt;&gt;"",Scoring!$O$18)+IF(Data!$N30&lt;&gt;"",Scoring!$O$19)+IF(Data!$O30&lt;&gt;"",Scoring!$O$20)+IF(Data!$P30&lt;&gt;"",Scoring!$O$21)+IF(Data!$Q30&lt;&gt;"",Scoring!$O$22)+IF(Data!$R30&lt;&gt;"",Scoring!$O$23)+IF(Data!$S30&lt;&gt;"",Scoring!$O$24)+IF(Data!$T30&lt;&gt;"",Scoring!$O$25)+IF(Data!$U30&lt;&gt;"",Scoring!$O$26)+IF(Data!$V30&lt;&gt;"",Scoring!$O$27)+IF(Data!$W30&lt;&gt;"",Scoring!$O$28)+IF(Data!$X30&lt;&gt;"",Scoring!$O$29)+IF(Data!$Y30&lt;&gt;"",Scoring!$O$30)+IF(Data!$Z30&lt;&gt;"",Scoring!$O$31)+IF(Data!$AA30&lt;&gt;"",Scoring!$O$32)+IF(Data!$AB30&lt;&gt;"",Scoring!$O$33)+IF(Data!$AC30&lt;&gt;"",Scoring!$O$34)+IF(Data!$AD30&lt;&gt;"",Scoring!$O$35)+IF(Data!$AE30&lt;&gt;"",Scoring!$O$36)+IF(Data!$AF30&lt;&gt;"",Scoring!$O$37)+IF(Data!$AG30&lt;&gt;"",Scoring!$O$38)+IF(Data!$AH30&lt;&gt;"",Scoring!$O$39)+IF(Data!$AI30&lt;&gt;"",Scoring!$O$40)+IF(Data!$AJ30&lt;&gt;"",Scoring!$O$41)+IF(Data!$AK30&lt;&gt;"",Scoring!$O$42)+IF(Data!$AL30&lt;&gt;"",Scoring!$O$43)+IF(Data!$AM30&lt;&gt;"",Scoring!$O$44)+IF(Data!$AN30&lt;&gt;"",Scoring!$O$45)+IF(Data!$AO30&lt;&gt;"",Scoring!$O$46)+IF(Data!$AP30&lt;&gt;"",Scoring!$O$47)+IF(Data!$AQ30&lt;&gt;"",Scoring!$O$48)+IF(Data!$AR30&lt;&gt;"",Scoring!$O$49)+IF(Data!$AS30&lt;&gt;"",Scoring!$O$50)+IF(Data!$AT30&lt;&gt;"",Scoring!$O$51)+IF(Data!$AU30&lt;&gt;"",Scoring!$O$52),"")</f>
        <v/>
      </c>
      <c r="BS30" s="184" t="str">
        <f>IF(BR30&lt;&gt;"",LOOKUP(BR30,Likelihoods!$A$7:$A$107,Likelihoods!M$7:M$107),"")</f>
        <v/>
      </c>
      <c r="BT30" s="181" t="str">
        <f>IF(AND(COUNTBLANK($B30:$O30)=13,COUNTBLANK($P30:$Q30)=1,COUNTBLANK($R30:$U30)=3,COUNTBLANK($V30:$X30)=2,COUNTBLANK($Y30:$AE30)=6,COUNTBLANK($AF30:$AJ30)=4,COUNTBLANK($AK30:AN30)=3,COUNTBLANK($AO30:$AQ30)=2,COUNTBLANK($AR30:$AS30)=1,COUNTBLANK($AT30:$AU30)=1),IF(Data!$B30&lt;&gt;"",Scoring!$P$7)+IF(Data!$C30&lt;&gt;"",Scoring!$P$8)+IF(Data!$D30&lt;&gt;"",Scoring!$P$9)+IF(Data!$E30&lt;&gt;"",Scoring!$P$10)+IF(Data!$F30&lt;&gt;"",Scoring!$P$11)+IF(Data!$G30&lt;&gt;"",Scoring!$P$12)+IF(Data!$H30&lt;&gt;"",Scoring!$P$13)+IF(Data!$I30&lt;&gt;"",Scoring!$P$14)+IF(Data!$J30&lt;&gt;"",Scoring!$P$15)+IF(Data!$K30&lt;&gt;"",Scoring!$P$16)+IF(Data!$L30&lt;&gt;"",Scoring!$P$17)+IF(Data!$M30&lt;&gt;"",Scoring!$P$18)+IF(Data!$N30&lt;&gt;"",Scoring!$P$19)+IF(Data!$O30&lt;&gt;"",Scoring!$P$20)+IF(Data!$P30&lt;&gt;"",Scoring!$P$21)+IF(Data!$Q30&lt;&gt;"",Scoring!$P$22)+IF(Data!$R30&lt;&gt;"",Scoring!$P$23)+IF(Data!$S30&lt;&gt;"",Scoring!$P$24)+IF(Data!$T30&lt;&gt;"",Scoring!$P$25)+IF(Data!$U30&lt;&gt;"",Scoring!$P$26)+IF(Data!$V30&lt;&gt;"",Scoring!$P$27)+IF(Data!$W30&lt;&gt;"",Scoring!$P$28)+IF(Data!$X30&lt;&gt;"",Scoring!$P$29)+IF(Data!$Y30&lt;&gt;"",Scoring!$P$30)+IF(Data!$Z30&lt;&gt;"",Scoring!$P$31)+IF(Data!$AA30&lt;&gt;"",Scoring!$P$32)+IF(Data!$AB30&lt;&gt;"",Scoring!$P$33)+IF(Data!$AC30&lt;&gt;"",Scoring!$P$34)+IF(Data!$AD30&lt;&gt;"",Scoring!$P$35)+IF(Data!$AE30&lt;&gt;"",Scoring!$P$36)+IF(Data!$AF30&lt;&gt;"",Scoring!$P$37)+IF(Data!$AG30&lt;&gt;"",Scoring!$P$38)+IF(Data!$AH30&lt;&gt;"",Scoring!$P$39)+IF(Data!$AI30&lt;&gt;"",Scoring!$P$40)+IF(Data!$AJ30&lt;&gt;"",Scoring!$P$41)+IF(Data!$AK30&lt;&gt;"",Scoring!$P$42)+IF(Data!$AL30&lt;&gt;"",Scoring!$P$43)+IF(Data!$AM30&lt;&gt;"",Scoring!$P$44)+IF(Data!$AN30&lt;&gt;"",Scoring!$P$45)+IF(Data!$AO30&lt;&gt;"",Scoring!$P$46)+IF(Data!$AP30&lt;&gt;"",Scoring!$P$47)+IF(Data!$AQ30&lt;&gt;"",Scoring!$P$48)+IF(Data!$AR30&lt;&gt;"",Scoring!$P$49)+IF(Data!$AS30&lt;&gt;"",Scoring!$P$50)+IF(Data!$AT30&lt;&gt;"",Scoring!$P$51)+IF(Data!$AU30&lt;&gt;"",Scoring!$P$52),"")</f>
        <v/>
      </c>
      <c r="BU30" s="180" t="str">
        <f>IF(BT30&lt;&gt;"",LOOKUP(BT30,Likelihoods!$A$7:$A$107,Likelihoods!N$7:N$107),"")</f>
        <v/>
      </c>
      <c r="BV30" s="181" t="str">
        <f>IF(AND(COUNTBLANK($B30:$O30)=13,COUNTBLANK($P30:$Q30)=1,COUNTBLANK($R30:$U30)=3,COUNTBLANK($V30:$X30)=2,COUNTBLANK($Y30:$AE30)=6,COUNTBLANK($AF30:$AJ30)=4,COUNTBLANK($AK30:AN30)=3,COUNTBLANK($AO30:$AQ30)=2,COUNTBLANK($AR30:$AS30)=1,COUNTBLANK($AT30:$AU30)=1),IF(Data!$B30&lt;&gt;"",Scoring!$Q$7)+IF(Data!$C30&lt;&gt;"",Scoring!$Q$8)+IF(Data!$D30&lt;&gt;"",Scoring!$Q$9)+IF(Data!$E30&lt;&gt;"",Scoring!$Q$10)+IF(Data!$F30&lt;&gt;"",Scoring!$Q$11)+IF(Data!$G30&lt;&gt;"",Scoring!$Q$12)+IF(Data!$H30&lt;&gt;"",Scoring!$Q$13)+IF(Data!$I30&lt;&gt;"",Scoring!$Q$14)+IF(Data!$J30&lt;&gt;"",Scoring!$Q$15)+IF(Data!$K30&lt;&gt;"",Scoring!$Q$16)+IF(Data!$L30&lt;&gt;"",Scoring!$Q$17)+IF(Data!$M30&lt;&gt;"",Scoring!$Q$18)+IF(Data!$N30&lt;&gt;"",Scoring!$Q$19)+IF(Data!$O30&lt;&gt;"",Scoring!$Q$20)+IF(Data!$P30&lt;&gt;"",Scoring!$Q$21)+IF(Data!$Q30&lt;&gt;"",Scoring!$Q$22)+IF(Data!$R30&lt;&gt;"",Scoring!$Q$23)+IF(Data!$S30&lt;&gt;"",Scoring!$Q$24)+IF(Data!$T30&lt;&gt;"",Scoring!$Q$25)+IF(Data!$U30&lt;&gt;"",Scoring!$Q$26)+IF(Data!$V30&lt;&gt;"",Scoring!$Q$27)+IF(Data!$W30&lt;&gt;"",Scoring!$Q$28)+IF(Data!$X30&lt;&gt;"",Scoring!$Q$29)+IF(Data!$Y30&lt;&gt;"",Scoring!$Q$30)+IF(Data!$Z30&lt;&gt;"",Scoring!$Q$31)+IF(Data!$AA30&lt;&gt;"",Scoring!$Q$32)+IF(Data!$AB30&lt;&gt;"",Scoring!$Q$33)+IF(Data!$AC30&lt;&gt;"",Scoring!$Q$34)+IF(Data!$AD30&lt;&gt;"",Scoring!$Q$35)+IF(Data!$AE30&lt;&gt;"",Scoring!$Q$36)+IF(Data!$AF30&lt;&gt;"",Scoring!$Q$37)+IF(Data!$AG30&lt;&gt;"",Scoring!$Q$38)+IF(Data!$AH30&lt;&gt;"",Scoring!$Q$39)+IF(Data!$AI30&lt;&gt;"",Scoring!$Q$40)+IF(Data!$AJ30&lt;&gt;"",Scoring!$Q$41)+IF(Data!$AK30&lt;&gt;"",Scoring!$Q$42)+IF(Data!$AL30&lt;&gt;"",Scoring!$Q$43)+IF(Data!$AM30&lt;&gt;"",Scoring!$Q$44)+IF(Data!$AN30&lt;&gt;"",Scoring!$Q$45)+IF(Data!$AO30&lt;&gt;"",Scoring!$Q$46)+IF(Data!$AP30&lt;&gt;"",Scoring!$Q$47)+IF(Data!$AQ30&lt;&gt;"",Scoring!$Q$48)+IF(Data!$AR30&lt;&gt;"",Scoring!$Q$49)+IF(Data!$AS30&lt;&gt;"",Scoring!$Q$50)+IF(Data!$AT30&lt;&gt;"",Scoring!$Q$51)+IF(Data!$AU30&lt;&gt;"",Scoring!$Q$52),"")</f>
        <v/>
      </c>
      <c r="BW30" s="183" t="str">
        <f>IF(BV30&lt;&gt;"",LOOKUP(BV30,Likelihoods!$A$7:$A$107,Likelihoods!O$7:O$107),"")</f>
        <v/>
      </c>
      <c r="BX30" s="9"/>
      <c r="BY30" s="9"/>
      <c r="BZ30" s="9"/>
      <c r="CA30" s="9"/>
      <c r="CB30" s="9"/>
      <c r="CC30" s="9"/>
      <c r="CD30" s="9"/>
      <c r="CE30" s="9"/>
      <c r="CF30" s="9"/>
      <c r="CG30" s="9"/>
      <c r="CH30" s="9"/>
      <c r="CI30" s="9"/>
      <c r="CJ30" s="9"/>
      <c r="CK30" s="9"/>
    </row>
    <row r="31" spans="1:89" ht="14.25">
      <c r="A31" s="59"/>
      <c r="B31" s="76"/>
      <c r="C31" s="77"/>
      <c r="D31" s="77"/>
      <c r="E31" s="77"/>
      <c r="F31" s="77"/>
      <c r="G31" s="77"/>
      <c r="H31" s="77"/>
      <c r="I31" s="77"/>
      <c r="J31" s="77"/>
      <c r="K31" s="77"/>
      <c r="L31" s="77"/>
      <c r="M31" s="77"/>
      <c r="N31" s="77"/>
      <c r="O31" s="77"/>
      <c r="P31" s="76"/>
      <c r="Q31" s="78"/>
      <c r="R31" s="77"/>
      <c r="S31" s="77"/>
      <c r="T31" s="77"/>
      <c r="U31" s="77"/>
      <c r="V31" s="76"/>
      <c r="W31" s="77"/>
      <c r="X31" s="78"/>
      <c r="Y31" s="77"/>
      <c r="Z31" s="77"/>
      <c r="AA31" s="77"/>
      <c r="AB31" s="77"/>
      <c r="AC31" s="77"/>
      <c r="AD31" s="77"/>
      <c r="AE31" s="77"/>
      <c r="AF31" s="76"/>
      <c r="AG31" s="77"/>
      <c r="AH31" s="77"/>
      <c r="AI31" s="77"/>
      <c r="AJ31" s="78"/>
      <c r="AK31" s="77"/>
      <c r="AL31" s="77"/>
      <c r="AM31" s="77"/>
      <c r="AN31" s="77"/>
      <c r="AO31" s="76"/>
      <c r="AP31" s="77"/>
      <c r="AQ31" s="78"/>
      <c r="AR31" s="76"/>
      <c r="AS31" s="78"/>
      <c r="AT31" s="77"/>
      <c r="AU31" s="77"/>
      <c r="AV31" s="179" t="str">
        <f>IF(AND(COUNTBLANK($B31:$O31)=13,COUNTBLANK($P31:$Q31)=1,COUNTBLANK($R31:$U31)=3,COUNTBLANK($V31:$X31)=2,COUNTBLANK($Y31:$AE31)=6,COUNTBLANK($AF31:$AJ31)=4,COUNTBLANK($AK31:AN31)=3,COUNTBLANK($AO31:$AQ31)=2,COUNTBLANK($AR31:$AS31)=1,COUNTBLANK($AT31:$AU31)=1),IF(Data!$B31&lt;&gt;"",Scoring!$D$7)+IF(Data!$C31&lt;&gt;"",Scoring!$D$8)+IF(Data!$D31&lt;&gt;"",Scoring!$D$9)+IF(Data!$E31&lt;&gt;"",Scoring!$D$10)+IF(Data!$F31&lt;&gt;"",Scoring!$D$11)+IF(Data!$G31&lt;&gt;"",Scoring!$D$12)+IF(Data!$H31&lt;&gt;"",Scoring!$D$13)+IF(Data!$I31&lt;&gt;"",Scoring!$D$14)+IF(Data!$J31&lt;&gt;"",Scoring!$D$15)+IF(Data!$K31&lt;&gt;"",Scoring!$D$16)+IF(Data!$L31&lt;&gt;"",Scoring!$D$17)+IF(Data!$M31&lt;&gt;"",Scoring!$D$18)+IF(Data!$N31&lt;&gt;"",Scoring!$D$19)+IF(Data!$O31&lt;&gt;"",Scoring!$D$20)+IF(Data!$P31&lt;&gt;"",Scoring!$D$21)+IF(Data!$Q31&lt;&gt;"",Scoring!$D$22)+IF(Data!$R31&lt;&gt;"",Scoring!$D$23)+IF(Data!$S31&lt;&gt;"",Scoring!$D$24)+IF(Data!$T31&lt;&gt;"",Scoring!$D$25)+IF(Data!$U31&lt;&gt;"",Scoring!$D$26)+IF(Data!$V31&lt;&gt;"",Scoring!$D$27)+IF(Data!$W31&lt;&gt;"",Scoring!$D$28)+IF(Data!$X31&lt;&gt;"",Scoring!$D$29)+IF(Data!$Y31&lt;&gt;"",Scoring!$D$30)+IF(Data!$Z31&lt;&gt;"",Scoring!$D$31)+IF(Data!$AA31&lt;&gt;"",Scoring!$D$32)+IF(Data!$AB31&lt;&gt;"",Scoring!$D$33)+IF(Data!$AC31&lt;&gt;"",Scoring!$D$34)+IF(Data!$AD31&lt;&gt;"",Scoring!$D$35)+IF(Data!$AE31&lt;&gt;"",Scoring!$D$36)+IF(Data!$AF31&lt;&gt;"",Scoring!$D$37)+IF(Data!$AG31&lt;&gt;"",Scoring!$D$38)+IF(Data!$AH31&lt;&gt;"",Scoring!$D$39)+IF(Data!$AI31&lt;&gt;"",Scoring!$D$40)+IF(Data!$AJ31&lt;&gt;"",Scoring!$D$41)+IF(Data!$AK31&lt;&gt;"",Scoring!$D$42)+IF(Data!$AL31&lt;&gt;"",Scoring!$D$43)+IF(Data!$AM31&lt;&gt;"",Scoring!$D$44)+IF(Data!$AN31&lt;&gt;"",Scoring!$D$45)+IF(Data!$AO31&lt;&gt;"",Scoring!$D$46)+IF(Data!$AP31&lt;&gt;"",Scoring!$D$47)+IF(Data!$AQ31&lt;&gt;"",Scoring!$D$48)+IF(Data!$AR31&lt;&gt;"",Scoring!$D$49)+IF(Data!$AS31&lt;&gt;"",Scoring!$D$50)+IF(Data!$AT31&lt;&gt;"",Scoring!$D$51)+IF(Data!$AU31&lt;&gt;"",Scoring!$D$52),"")</f>
        <v/>
      </c>
      <c r="AW31" s="180" t="str">
        <f>IF(AV31&lt;&gt;"",LOOKUP(AV31,Likelihoods!$A$7:$A$107,Likelihoods!B$7:B$107),"")</f>
        <v/>
      </c>
      <c r="AX31" s="181" t="str">
        <f>IF(AND(COUNTBLANK($B31:$O31)=13,COUNTBLANK($P31:$Q31)=1,COUNTBLANK($R31:$U31)=3,COUNTBLANK($V31:$X31)=2,COUNTBLANK($Y31:$AE31)=6,COUNTBLANK($AF31:$AJ31)=4,COUNTBLANK($AK31:AN31)=3,COUNTBLANK($AO31:$AQ31)=2,COUNTBLANK($AR31:$AS31)=1,COUNTBLANK($AT31:$AU31)=1),IF(Data!$B31&lt;&gt;"",Scoring!$E$7)+IF(Data!$C31&lt;&gt;"",Scoring!$E$8)+IF(Data!$D31&lt;&gt;"",Scoring!$E$9)+IF(Data!$E31&lt;&gt;"",Scoring!$E$10)+IF(Data!$F31&lt;&gt;"",Scoring!$E$11)+IF(Data!$G31&lt;&gt;"",Scoring!$E$12)+IF(Data!$H31&lt;&gt;"",Scoring!$E$13)+IF(Data!$I31&lt;&gt;"",Scoring!$E$14)+IF(Data!$J31&lt;&gt;"",Scoring!$E$15)+IF(Data!$K31&lt;&gt;"",Scoring!$E$16)+IF(Data!$L31&lt;&gt;"",Scoring!$E$17)+IF(Data!$M31&lt;&gt;"",Scoring!$E$18)+IF(Data!$N31&lt;&gt;"",Scoring!$E$19)+IF(Data!$O31&lt;&gt;"",Scoring!$E$20)+IF(Data!$P31&lt;&gt;"",Scoring!$E$21)+IF(Data!$Q31&lt;&gt;"",Scoring!$E$22)+IF(Data!$R31&lt;&gt;"",Scoring!$E$23)+IF(Data!$S31&lt;&gt;"",Scoring!$E$24)+IF(Data!$T31&lt;&gt;"",Scoring!$E$25)+IF(Data!$U31&lt;&gt;"",Scoring!$E$26)+IF(Data!$V31&lt;&gt;"",Scoring!$E$27)+IF(Data!$W31&lt;&gt;"",Scoring!$E$28)+IF(Data!$X31&lt;&gt;"",Scoring!$E$29)+IF(Data!$Y31&lt;&gt;"",Scoring!$E$30)+IF(Data!$Z31&lt;&gt;"",Scoring!$E$31)+IF(Data!$AA31&lt;&gt;"",Scoring!$E$32)+IF(Data!$AB31&lt;&gt;"",Scoring!$E$33)+IF(Data!$AC31&lt;&gt;"",Scoring!$E$34)+IF(Data!$AD31&lt;&gt;"",Scoring!$E$35)+IF(Data!$AE31&lt;&gt;"",Scoring!$E$36)+IF(Data!$AF31&lt;&gt;"",Scoring!$E$37)+IF(Data!$AG31&lt;&gt;"",Scoring!$E$38)+IF(Data!$AH31&lt;&gt;"",Scoring!$E$39)+IF(Data!$AI31&lt;&gt;"",Scoring!$E$40)+IF(Data!$AJ31&lt;&gt;"",Scoring!$E$41)+IF(Data!$AK31&lt;&gt;"",Scoring!$E$42)+IF(Data!$AL31&lt;&gt;"",Scoring!$E$43)+IF(Data!$AM31&lt;&gt;"",Scoring!$E$44)+IF(Data!$AN31&lt;&gt;"",Scoring!$E$45)+IF(Data!$AO31&lt;&gt;"",Scoring!$E$46)+IF(Data!$AP31&lt;&gt;"",Scoring!$E$47)+IF(Data!$AQ31&lt;&gt;"",Scoring!$E$48)+IF(Data!$AR31&lt;&gt;"",Scoring!$E$49)+IF(Data!$AS31&lt;&gt;"",Scoring!$E$50)+IF(Data!$AT31&lt;&gt;"",Scoring!$E$51)+IF(Data!$AU31&lt;&gt;"",Scoring!$E$52),"")</f>
        <v/>
      </c>
      <c r="AY31" s="180" t="str">
        <f>IF(AX31&lt;&gt;"",LOOKUP(AX31,Likelihoods!$A$7:$A$107,Likelihoods!C$7:C$107),"")</f>
        <v/>
      </c>
      <c r="AZ31" s="182" t="str">
        <f>IF(AND(COUNTBLANK($B31:$O31)=13,COUNTBLANK($P31:$Q31)=1,COUNTBLANK($R31:$U31)=3,COUNTBLANK($V31:$X31)=2,COUNTBLANK($Y31:$AE31)=6,COUNTBLANK($AF31:$AJ31)=4,COUNTBLANK($AK31:AN31)=3,COUNTBLANK($AO31:$AQ31)=2,COUNTBLANK($AR31:$AS31)=1,COUNTBLANK($AT31:$AU31)=1),IF(Data!$B31&lt;&gt;"",Scoring!$F$7)+IF(Data!$C31&lt;&gt;"",Scoring!$F$8)+IF(Data!$D31&lt;&gt;"",Scoring!$F$9)+IF(Data!$E31&lt;&gt;"",Scoring!$F$10)+IF(Data!$F31&lt;&gt;"",Scoring!$F$11)+IF(Data!$G31&lt;&gt;"",Scoring!$F$12)+IF(Data!$H31&lt;&gt;"",Scoring!$F$13)+IF(Data!$I31&lt;&gt;"",Scoring!$F$14)+IF(Data!$J31&lt;&gt;"",Scoring!$F$15)+IF(Data!$K31&lt;&gt;"",Scoring!$F$16)+IF(Data!$L31&lt;&gt;"",Scoring!$F$17)+IF(Data!$M31&lt;&gt;"",Scoring!$F$18)+IF(Data!$N31&lt;&gt;"",Scoring!$F$19)+IF(Data!$O31&lt;&gt;"",Scoring!$F$20)+IF(Data!$P31&lt;&gt;"",Scoring!$F$21)+IF(Data!$Q31&lt;&gt;"",Scoring!$F$22)+IF(Data!$R31&lt;&gt;"",Scoring!$F$23)+IF(Data!$S31&lt;&gt;"",Scoring!$F$24)+IF(Data!$T31&lt;&gt;"",Scoring!$F$25)+IF(Data!$U31&lt;&gt;"",Scoring!$F$26)+IF(Data!$V31&lt;&gt;"",Scoring!$F$27)+IF(Data!$W31&lt;&gt;"",Scoring!$F$28)+IF(Data!$X31&lt;&gt;"",Scoring!$F$29)+IF(Data!$Y31&lt;&gt;"",Scoring!$F$30)+IF(Data!$Z31&lt;&gt;"",Scoring!$F$31)+IF(Data!$AA31&lt;&gt;"",Scoring!$F$32)+IF(Data!$AB31&lt;&gt;"",Scoring!$F$33)+IF(Data!$AC31&lt;&gt;"",Scoring!$F$34)+IF(Data!$AD31&lt;&gt;"",Scoring!$F$35)+IF(Data!$AE31&lt;&gt;"",Scoring!$F$36)+IF(Data!$AF31&lt;&gt;"",Scoring!$F$37)+IF(Data!$AG31&lt;&gt;"",Scoring!$F$38)+IF(Data!$AH31&lt;&gt;"",Scoring!$F$39)+IF(Data!$AI31&lt;&gt;"",Scoring!$F$40)+IF(Data!$AJ31&lt;&gt;"",Scoring!$F$41)+IF(Data!$AK31&lt;&gt;"",Scoring!$F$42)+IF(Data!$AL31&lt;&gt;"",Scoring!$F$43)+IF(Data!$AM31&lt;&gt;"",Scoring!$F$44)+IF(Data!$AN31&lt;&gt;"",Scoring!$F$45)+IF(Data!$AO31&lt;&gt;"",Scoring!$F$46)+IF(Data!$AP31&lt;&gt;"",Scoring!$F$47)+IF(Data!$AQ31&lt;&gt;"",Scoring!$F$48)+IF(Data!$AR31&lt;&gt;"",Scoring!$F$49)+IF(Data!$AS31&lt;&gt;"",Scoring!$F$50)+IF(Data!$AT31&lt;&gt;"",Scoring!$F$51)+IF(Data!$AU31&lt;&gt;"",Scoring!$F$52),"")</f>
        <v/>
      </c>
      <c r="BA31" s="183" t="str">
        <f>IF(AZ31&lt;&gt;"",LOOKUP(AZ31,Likelihoods!$A$7:$A$107,Likelihoods!D$7:D$107),"")</f>
        <v/>
      </c>
      <c r="BB31" s="181" t="str">
        <f>IF(AND(COUNTBLANK($B31:$O31)=13,COUNTBLANK($P31:$Q31)=1,COUNTBLANK($R31:$U31)=3,COUNTBLANK($V31:$X31)=2,COUNTBLANK($Y31:$AE31)=6,COUNTBLANK($AF31:$AJ31)=4,COUNTBLANK($AK31:AN31)=3,COUNTBLANK($AO31:$AQ31)=2,COUNTBLANK($AR31:$AS31)=1,COUNTBLANK($AT31:$AU31)=1),IF(Data!$B31&lt;&gt;"",Scoring!$G$7)+IF(Data!$C31&lt;&gt;"",Scoring!$G$8)+IF(Data!$D31&lt;&gt;"",Scoring!$G$9)+IF(Data!$E31&lt;&gt;"",Scoring!$G$10)+IF(Data!$F31&lt;&gt;"",Scoring!$G$11)+IF(Data!$G31&lt;&gt;"",Scoring!$G$12)+IF(Data!$H31&lt;&gt;"",Scoring!$G$13)+IF(Data!$I31&lt;&gt;"",Scoring!$G$14)+IF(Data!$J31&lt;&gt;"",Scoring!$G$15)+IF(Data!$K31&lt;&gt;"",Scoring!$G$16)+IF(Data!$L31&lt;&gt;"",Scoring!$G$17)+IF(Data!$M31&lt;&gt;"",Scoring!$G$18)+IF(Data!$N31&lt;&gt;"",Scoring!$G$19)+IF(Data!$O31&lt;&gt;"",Scoring!$G$20)+IF(Data!$P31&lt;&gt;"",Scoring!$G$21)+IF(Data!$Q31&lt;&gt;"",Scoring!$G$22)+IF(Data!$R31&lt;&gt;"",Scoring!$G$23)+IF(Data!$S31&lt;&gt;"",Scoring!$G$24)+IF(Data!$T31&lt;&gt;"",Scoring!$G$25)+IF(Data!$U31&lt;&gt;"",Scoring!$G$26)+IF(Data!$V31&lt;&gt;"",Scoring!$G$27)+IF(Data!$W31&lt;&gt;"",Scoring!$G$28)+IF(Data!$X31&lt;&gt;"",Scoring!$G$29)+IF(Data!$Y31&lt;&gt;"",Scoring!$G$30)+IF(Data!$Z31&lt;&gt;"",Scoring!$G$31)+IF(Data!$AA31&lt;&gt;"",Scoring!$G$32)+IF(Data!$AB31&lt;&gt;"",Scoring!$G$33)+IF(Data!$AC31&lt;&gt;"",Scoring!$G$34)+IF(Data!$AD31&lt;&gt;"",Scoring!$G$35)+IF(Data!$AE31&lt;&gt;"",Scoring!$G$36)+IF(Data!$AF31&lt;&gt;"",Scoring!$G$37)+IF(Data!$AG31&lt;&gt;"",Scoring!$G$38)+IF(Data!$AH31&lt;&gt;"",Scoring!$G$39)+IF(Data!$AI31&lt;&gt;"",Scoring!$G$40)+IF(Data!$AJ31&lt;&gt;"",Scoring!$G$41)+IF(Data!$AK31&lt;&gt;"",Scoring!$G$42)+IF(Data!$AL31&lt;&gt;"",Scoring!$G$43)+IF(Data!$AM31&lt;&gt;"",Scoring!$G$44)+IF(Data!$AN31&lt;&gt;"",Scoring!$G$45)+IF(Data!$AO31&lt;&gt;"",Scoring!$G$46)+IF(Data!$AP31&lt;&gt;"",Scoring!$G$47)+IF(Data!$AQ31&lt;&gt;"",Scoring!$G$48)+IF(Data!$AR31&lt;&gt;"",Scoring!$G$49)+IF(Data!$AS31&lt;&gt;"",Scoring!$G$50)+IF(Data!$AT31&lt;&gt;"",Scoring!$G$51)+IF(Data!$AU31&lt;&gt;"",Scoring!$G$52),"")</f>
        <v/>
      </c>
      <c r="BC31" s="184" t="str">
        <f>IF(BB31&lt;&gt;"",LOOKUP(BB31,Likelihoods!$A$7:$A$107,Likelihoods!E$7:E$107),"")</f>
        <v/>
      </c>
      <c r="BD31" s="185" t="str">
        <f>IF(AND(COUNTBLANK($B31:$O31)=13,COUNTBLANK($P31:$Q31)=1,COUNTBLANK($R31:$U31)=3,COUNTBLANK($V31:$X31)=2,COUNTBLANK($Y31:$AE31)=6,COUNTBLANK($AF31:$AJ31)=4,COUNTBLANK($AK31:AN31)=3,COUNTBLANK($AO31:$AQ31)=2,COUNTBLANK($AR31:$AS31)=1,COUNTBLANK($AT31:$AU31)=1),IF(Data!$B31&lt;&gt;"",Scoring!$H$7)+IF(Data!$C31&lt;&gt;"",Scoring!$H$8)+IF(Data!$D31&lt;&gt;"",Scoring!$H$9)+IF(Data!$E31&lt;&gt;"",Scoring!$H$10)+IF(Data!$F31&lt;&gt;"",Scoring!$H$11)+IF(Data!$G31&lt;&gt;"",Scoring!$H$12)+IF(Data!$H31&lt;&gt;"",Scoring!$H$13)+IF(Data!$I31&lt;&gt;"",Scoring!$H$14)+IF(Data!$J31&lt;&gt;"",Scoring!$H$15)+IF(Data!$K31&lt;&gt;"",Scoring!$H$16)+IF(Data!$L31&lt;&gt;"",Scoring!$H$17)+IF(Data!$M31&lt;&gt;"",Scoring!$H$18)+IF(Data!$N31&lt;&gt;"",Scoring!$H$19)+IF(Data!$O31&lt;&gt;"",Scoring!$H$20)+IF(Data!$P31&lt;&gt;"",Scoring!$H$21)+IF(Data!$Q31&lt;&gt;"",Scoring!$H$22)+IF(Data!$R31&lt;&gt;"",Scoring!$H$23)+IF(Data!$S31&lt;&gt;"",Scoring!$H$24)+IF(Data!$T31&lt;&gt;"",Scoring!$H$25)+IF(Data!$U31&lt;&gt;"",Scoring!$H$26)+IF(Data!$V31&lt;&gt;"",Scoring!$H$27)+IF(Data!$W31&lt;&gt;"",Scoring!$H$28)+IF(Data!$X31&lt;&gt;"",Scoring!$H$29)+IF(Data!$Y31&lt;&gt;"",Scoring!$H$30)+IF(Data!$Z31&lt;&gt;"",Scoring!$H$31)+IF(Data!$AA31&lt;&gt;"",Scoring!$H$32)+IF(Data!$AB31&lt;&gt;"",Scoring!$H$33)+IF(Data!$AC31&lt;&gt;"",Scoring!$H$34)+IF(Data!$AD31&lt;&gt;"",Scoring!$H$35)+IF(Data!$AE31&lt;&gt;"",Scoring!$H$36)+IF(Data!$AF31&lt;&gt;"",Scoring!$H$37)+IF(Data!$AG31&lt;&gt;"",Scoring!$H$38)+IF(Data!$AH31&lt;&gt;"",Scoring!$H$39)+IF(Data!$AI31&lt;&gt;"",Scoring!$H$40)+IF(Data!$AJ31&lt;&gt;"",Scoring!$H$41)+IF(Data!$AK31&lt;&gt;"",Scoring!$H$42)+IF(Data!$AL31&lt;&gt;"",Scoring!$H$43)+IF(Data!$AM31&lt;&gt;"",Scoring!$H$44)+IF(Data!$AN31&lt;&gt;"",Scoring!$H$45)+IF(Data!$AO31&lt;&gt;"",Scoring!$H$46)+IF(Data!$AP31&lt;&gt;"",Scoring!$H$47)+IF(Data!$AQ31&lt;&gt;"",Scoring!$H$48)+IF(Data!$AR31&lt;&gt;"",Scoring!$H$49)+IF(Data!$AS31&lt;&gt;"",Scoring!$H$50)+IF(Data!$AT31&lt;&gt;"",Scoring!$H$51)+IF(Data!$AU31&lt;&gt;"",Scoring!$H$52),"")</f>
        <v/>
      </c>
      <c r="BE31" s="186" t="str">
        <f>IF(BD31&lt;&gt;"",LOOKUP(BD31,Likelihoods!$A$7:$A$107,Likelihoods!F$7:F$107),"")</f>
        <v/>
      </c>
      <c r="BF31" s="181" t="str">
        <f>IF(AND(COUNTBLANK($B31:$O31)=13,COUNTBLANK($P31:$Q31)=1,COUNTBLANK($R31:$U31)=3,COUNTBLANK($V31:$X31)=2,COUNTBLANK($Y31:$AE31)=6,COUNTBLANK($AF31:$AJ31)=4,COUNTBLANK($AK31:AN31)=3,COUNTBLANK($AO31:$AQ31)=2,COUNTBLANK($AR31:$AS31)=1,COUNTBLANK($AT31:$AU31)=1),IF(Data!$B31&lt;&gt;"",Scoring!$I$7)+IF(Data!$C31&lt;&gt;"",Scoring!$I$8)+IF(Data!$D31&lt;&gt;"",Scoring!$I$9)+IF(Data!$E31&lt;&gt;"",Scoring!$I$10)+IF(Data!$F31&lt;&gt;"",Scoring!$I$11)+IF(Data!$G31&lt;&gt;"",Scoring!$I$12)+IF(Data!$H31&lt;&gt;"",Scoring!$I$13)+IF(Data!$I31&lt;&gt;"",Scoring!$I$14)+IF(Data!$J31&lt;&gt;"",Scoring!$I$15)+IF(Data!$K31&lt;&gt;"",Scoring!$I$16)+IF(Data!$L31&lt;&gt;"",Scoring!$I$17)+IF(Data!$M31&lt;&gt;"",Scoring!$I$18)+IF(Data!$N31&lt;&gt;"",Scoring!$I$19)+IF(Data!$O31&lt;&gt;"",Scoring!$I$20)+IF(Data!$P31&lt;&gt;"",Scoring!$I$21)+IF(Data!$Q31&lt;&gt;"",Scoring!$I$22)+IF(Data!$R31&lt;&gt;"",Scoring!$I$23)+IF(Data!$S31&lt;&gt;"",Scoring!$I$24)+IF(Data!$T31&lt;&gt;"",Scoring!$I$25)+IF(Data!$U31&lt;&gt;"",Scoring!$I$26)+IF(Data!$V31&lt;&gt;"",Scoring!$I$27)+IF(Data!$W31&lt;&gt;"",Scoring!$I$28)+IF(Data!$X31&lt;&gt;"",Scoring!$I$29)+IF(Data!$Y31&lt;&gt;"",Scoring!$I$30)+IF(Data!$Z31&lt;&gt;"",Scoring!$I$31)+IF(Data!$AA31&lt;&gt;"",Scoring!$I$32)+IF(Data!$AB31&lt;&gt;"",Scoring!$I$33)+IF(Data!$AC31&lt;&gt;"",Scoring!$I$34)+IF(Data!$AD31&lt;&gt;"",Scoring!$I$35)+IF(Data!$AE31&lt;&gt;"",Scoring!$I$36)+IF(Data!$AF31&lt;&gt;"",Scoring!$I$37)+IF(Data!$AG31&lt;&gt;"",Scoring!$I$38)+IF(Data!$AH31&lt;&gt;"",Scoring!$I$39)+IF(Data!$AI31&lt;&gt;"",Scoring!$I$40)+IF(Data!$AJ31&lt;&gt;"",Scoring!$I$41)+IF(Data!$AK31&lt;&gt;"",Scoring!$I$42)+IF(Data!$AL31&lt;&gt;"",Scoring!$I$43)+IF(Data!$AM31&lt;&gt;"",Scoring!$I$44)+IF(Data!$AN31&lt;&gt;"",Scoring!$I$45)+IF(Data!$AO31&lt;&gt;"",Scoring!$I$46)+IF(Data!$AP31&lt;&gt;"",Scoring!$I$47)+IF(Data!$AQ31&lt;&gt;"",Scoring!$I$48)+IF(Data!$AR31&lt;&gt;"",Scoring!$I$49)+IF(Data!$AS31&lt;&gt;"",Scoring!$I$50)+IF(Data!$AT31&lt;&gt;"",Scoring!$I$51)+IF(Data!$AU31&lt;&gt;"",Scoring!$I$52),"")</f>
        <v/>
      </c>
      <c r="BG31" s="180" t="str">
        <f>IF(BF31&lt;&gt;"",LOOKUP(BF31,Likelihoods!$A$7:$A$107,Likelihoods!G$7:G$107),"")</f>
        <v/>
      </c>
      <c r="BH31" s="187" t="str">
        <f>IF(AND(COUNTBLANK($B31:$O31)=13,COUNTBLANK($P31:$Q31)=1,COUNTBLANK($R31:$U31)=3,COUNTBLANK($V31:$X31)=2,COUNTBLANK($Y31:$AE31)=6,COUNTBLANK($AF31:$AJ31)=4,COUNTBLANK($AK31:AN31)=3,COUNTBLANK($AO31:$AQ31)=2,COUNTBLANK($AR31:$AS31)=1,COUNTBLANK($AT31:$AU31)=1),IF(Data!$B31&lt;&gt;"",Scoring!$J$7)+IF(Data!$C31&lt;&gt;"",Scoring!$J$8)+IF(Data!$D31&lt;&gt;"",Scoring!$J$9)+IF(Data!$E31&lt;&gt;"",Scoring!$J$10)+IF(Data!$F31&lt;&gt;"",Scoring!$J$11)+IF(Data!$G31&lt;&gt;"",Scoring!$J$12)+IF(Data!$H31&lt;&gt;"",Scoring!$J$13)+IF(Data!$I31&lt;&gt;"",Scoring!$J$14)+IF(Data!$J31&lt;&gt;"",Scoring!$J$15)+IF(Data!$K31&lt;&gt;"",Scoring!$J$16)+IF(Data!$L31&lt;&gt;"",Scoring!$J$17)+IF(Data!$M31&lt;&gt;"",Scoring!$J$18)+IF(Data!$N31&lt;&gt;"",Scoring!$J$19)+IF(Data!$O31&lt;&gt;"",Scoring!$J$20)+IF(Data!$P31&lt;&gt;"",Scoring!$J$21)+IF(Data!$Q31&lt;&gt;"",Scoring!$J$22)+IF(Data!$R31&lt;&gt;"",Scoring!$J$23)+IF(Data!$S31&lt;&gt;"",Scoring!$J$24)+IF(Data!$T31&lt;&gt;"",Scoring!$J$25)+IF(Data!$U31&lt;&gt;"",Scoring!$J$26)+IF(Data!$V31&lt;&gt;"",Scoring!$J$27)+IF(Data!$W31&lt;&gt;"",Scoring!$J$28)+IF(Data!$X31&lt;&gt;"",Scoring!$J$29)+IF(Data!$Y31&lt;&gt;"",Scoring!$J$30)+IF(Data!$Z31&lt;&gt;"",Scoring!$J$31)+IF(Data!$AA31&lt;&gt;"",Scoring!$J$32)+IF(Data!$AB31&lt;&gt;"",Scoring!$J$33)+IF(Data!$AC31&lt;&gt;"",Scoring!$J$34)+IF(Data!$AD31&lt;&gt;"",Scoring!$J$35)+IF(Data!$AE31&lt;&gt;"",Scoring!$J$36)+IF(Data!$AF31&lt;&gt;"",Scoring!$J$37)+IF(Data!$AG31&lt;&gt;"",Scoring!$J$38)+IF(Data!$AH31&lt;&gt;"",Scoring!$J$39)+IF(Data!$AI31&lt;&gt;"",Scoring!$J$40)+IF(Data!$AJ31&lt;&gt;"",Scoring!$J$41)+IF(Data!$AK31&lt;&gt;"",Scoring!$J$42)+IF(Data!$AL31&lt;&gt;"",Scoring!$J$43)+IF(Data!$AM31&lt;&gt;"",Scoring!$J$44)+IF(Data!$AN31&lt;&gt;"",Scoring!$J$45)+IF(Data!$AO31&lt;&gt;"",Scoring!$J$46)+IF(Data!$AP31&lt;&gt;"",Scoring!$J$47)+IF(Data!$AQ31&lt;&gt;"",Scoring!$J$48)+IF(Data!$AR31&lt;&gt;"",Scoring!$J$49)+IF(Data!$AS31&lt;&gt;"",Scoring!$J$50)+IF(Data!$AT31&lt;&gt;"",Scoring!$J$51)+IF(Data!$AU31&lt;&gt;"",Scoring!$J$52),"")</f>
        <v/>
      </c>
      <c r="BI31" s="183" t="str">
        <f>IF(BH31&lt;&gt;"",LOOKUP(BH31,Likelihoods!$A$7:$A$107,Likelihoods!H$7:H$107),"")</f>
        <v/>
      </c>
      <c r="BJ31" s="188" t="str">
        <f>IF(AND(COUNTBLANK($B31:$O31)=13,COUNTBLANK($P31:$Q31)=1,COUNTBLANK($R31:$U31)=3,COUNTBLANK($V31:$X31)=2,COUNTBLANK($Y31:$AE31)=6,COUNTBLANK($AF31:$AJ31)=4,COUNTBLANK($AK31:AN31)=3,COUNTBLANK($AO31:$AQ31)=2,COUNTBLANK($AR31:$AS31)=1,COUNTBLANK($AT31:$AU31)=1),IF(Data!$B31&lt;&gt;"",Scoring!$K$7)+IF(Data!$C31&lt;&gt;"",Scoring!$K$8)+IF(Data!$D31&lt;&gt;"",Scoring!$K$9)+IF(Data!$E31&lt;&gt;"",Scoring!$K$10)+IF(Data!$F31&lt;&gt;"",Scoring!$K$11)+IF(Data!$G31&lt;&gt;"",Scoring!$K$12)+IF(Data!$H31&lt;&gt;"",Scoring!$K$13)+IF(Data!$I31&lt;&gt;"",Scoring!$K$14)+IF(Data!$J31&lt;&gt;"",Scoring!$K$15)+IF(Data!$K31&lt;&gt;"",Scoring!$K$16)+IF(Data!$L31&lt;&gt;"",Scoring!$K$17)+IF(Data!$M31&lt;&gt;"",Scoring!$K$18)+IF(Data!$N31&lt;&gt;"",Scoring!$K$19)+IF(Data!$O31&lt;&gt;"",Scoring!$K$20)+IF(Data!$P31&lt;&gt;"",Scoring!$K$21)+IF(Data!$Q31&lt;&gt;"",Scoring!$K$22)+IF(Data!$R31&lt;&gt;"",Scoring!$K$23)+IF(Data!$S31&lt;&gt;"",Scoring!$K$24)+IF(Data!$T31&lt;&gt;"",Scoring!$K$25)+IF(Data!$U31&lt;&gt;"",Scoring!$K$26)+IF(Data!$V31&lt;&gt;"",Scoring!$K$27)+IF(Data!$W31&lt;&gt;"",Scoring!$K$28)+IF(Data!$X31&lt;&gt;"",Scoring!$K$29)+IF(Data!$Y31&lt;&gt;"",Scoring!$K$30)+IF(Data!$Z31&lt;&gt;"",Scoring!$K$31)+IF(Data!$AA31&lt;&gt;"",Scoring!$K$32)+IF(Data!$AB31&lt;&gt;"",Scoring!$K$33)+IF(Data!$AC31&lt;&gt;"",Scoring!$K$34)+IF(Data!$AD31&lt;&gt;"",Scoring!$K$35)+IF(Data!$AE31&lt;&gt;"",Scoring!$K$36)+IF(Data!$AF31&lt;&gt;"",Scoring!$K$37)+IF(Data!$AG31&lt;&gt;"",Scoring!$K$38)+IF(Data!$AH31&lt;&gt;"",Scoring!$K$39)+IF(Data!$AI31&lt;&gt;"",Scoring!$K$40)+IF(Data!$AJ31&lt;&gt;"",Scoring!$K$41)+IF(Data!$AK31&lt;&gt;"",Scoring!$K$42)+IF(Data!$AL31&lt;&gt;"",Scoring!$K$43)+IF(Data!$AM31&lt;&gt;"",Scoring!$K$44)+IF(Data!$AN31&lt;&gt;"",Scoring!$K$45)+IF(Data!$AO31&lt;&gt;"",Scoring!$K$46)+IF(Data!$AP31&lt;&gt;"",Scoring!$K$47)+IF(Data!$AQ31&lt;&gt;"",Scoring!$K$48)+IF(Data!$AR31&lt;&gt;"",Scoring!$K$49)+IF(Data!$AS31&lt;&gt;"",Scoring!$K$50)+IF(Data!$AT31&lt;&gt;"",Scoring!$K$51)+IF(Data!$AU31&lt;&gt;"",Scoring!$K$52),"")</f>
        <v/>
      </c>
      <c r="BK31" s="184" t="str">
        <f>IF(BJ31&lt;&gt;"",LOOKUP(BJ31,Likelihoods!$A$7:$A$107,Likelihoods!I$7:I$107),"")</f>
        <v/>
      </c>
      <c r="BL31" s="187" t="str">
        <f>IF(AND(COUNTBLANK($B31:$O31)=13,COUNTBLANK($P31:$Q31)=1,COUNTBLANK($R31:$U31)=3,COUNTBLANK($V31:$X31)=2,COUNTBLANK($Y31:$AE31)=6,COUNTBLANK($AF31:$AJ31)=4,COUNTBLANK($AK31:AN31)=3,COUNTBLANK($AO31:$AQ31)=2,COUNTBLANK($AR31:$AS31)=1,COUNTBLANK($AT31:$AU31)=1),IF(Data!$B31&lt;&gt;"",Scoring!$L$7)+IF(Data!$C31&lt;&gt;"",Scoring!$L$8)+IF(Data!$D31&lt;&gt;"",Scoring!$L$9)+IF(Data!$E31&lt;&gt;"",Scoring!$L$10)+IF(Data!$F31&lt;&gt;"",Scoring!$L$11)+IF(Data!$G31&lt;&gt;"",Scoring!$L$12)+IF(Data!$H31&lt;&gt;"",Scoring!$L$13)+IF(Data!$I31&lt;&gt;"",Scoring!$L$14)+IF(Data!$J31&lt;&gt;"",Scoring!$L$15)+IF(Data!$K31&lt;&gt;"",Scoring!$L$16)+IF(Data!$L31&lt;&gt;"",Scoring!$L$17)+IF(Data!$M31&lt;&gt;"",Scoring!$L$18)+IF(Data!$N31&lt;&gt;"",Scoring!$L$19)+IF(Data!$O31&lt;&gt;"",Scoring!$L$20)+IF(Data!$P31&lt;&gt;"",Scoring!$L$21)+IF(Data!$Q31&lt;&gt;"",Scoring!$L$22)+IF(Data!$R31&lt;&gt;"",Scoring!$L$23)+IF(Data!$S31&lt;&gt;"",Scoring!$L$24)+IF(Data!$T31&lt;&gt;"",Scoring!$L$25)+IF(Data!$U31&lt;&gt;"",Scoring!$L$26)+IF(Data!$V31&lt;&gt;"",Scoring!$L$27)+IF(Data!$W31&lt;&gt;"",Scoring!$L$28)+IF(Data!$X31&lt;&gt;"",Scoring!$L$29)+IF(Data!$Y31&lt;&gt;"",Scoring!$L$30)+IF(Data!$Z31&lt;&gt;"",Scoring!$L$31)+IF(Data!$AA31&lt;&gt;"",Scoring!$L$32)+IF(Data!$AB31&lt;&gt;"",Scoring!$L$33)+IF(Data!$AC31&lt;&gt;"",Scoring!$L$34)+IF(Data!$AD31&lt;&gt;"",Scoring!$L$35)+IF(Data!$AE31&lt;&gt;"",Scoring!$L$36)+IF(Data!$AF31&lt;&gt;"",Scoring!$L$37)+IF(Data!$AG31&lt;&gt;"",Scoring!$L$38)+IF(Data!$AH31&lt;&gt;"",Scoring!$L$39)+IF(Data!$AI31&lt;&gt;"",Scoring!$L$40)+IF(Data!$AJ31&lt;&gt;"",Scoring!$L$41)+IF(Data!$AK31&lt;&gt;"",Scoring!$L$42)+IF(Data!$AL31&lt;&gt;"",Scoring!$L$43)+IF(Data!$AM31&lt;&gt;"",Scoring!$L$44)+IF(Data!$AN31&lt;&gt;"",Scoring!$L$45)+IF(Data!$AO31&lt;&gt;"",Scoring!$L$46)+IF(Data!$AP31&lt;&gt;"",Scoring!$L$47)+IF(Data!$AQ31&lt;&gt;"",Scoring!$L$48)+IF(Data!$AR31&lt;&gt;"",Scoring!$L$49)+IF(Data!$AS31&lt;&gt;"",Scoring!$L$50)+IF(Data!$AT31&lt;&gt;"",Scoring!$L$51)+IF(Data!$AU31&lt;&gt;"",Scoring!$L$52),"")</f>
        <v/>
      </c>
      <c r="BM31" s="180" t="str">
        <f>IF(BL31&lt;&gt;"",LOOKUP(BL31,Likelihoods!$A$7:$A$107,Likelihoods!J$7:J$107),"")</f>
        <v/>
      </c>
      <c r="BN31" s="181" t="str">
        <f>IF(AND(COUNTBLANK($B31:$O31)=13,COUNTBLANK($P31:$Q31)=1,COUNTBLANK($R31:$U31)=3,COUNTBLANK($V31:$X31)=2,COUNTBLANK($Y31:$AE31)=6,COUNTBLANK($AF31:$AJ31)=4,COUNTBLANK($AK31:AN31)=3,COUNTBLANK($AO31:$AQ31)=2,COUNTBLANK($AR31:$AS31)=1,COUNTBLANK($AT31:$AU31)=1),IF(Data!$B31&lt;&gt;"",Scoring!$M$7)+IF(Data!$C31&lt;&gt;"",Scoring!$M$8)+IF(Data!$D31&lt;&gt;"",Scoring!$M$9)+IF(Data!$E31&lt;&gt;"",Scoring!$M$10)+IF(Data!$F31&lt;&gt;"",Scoring!$M$11)+IF(Data!$G31&lt;&gt;"",Scoring!$M$12)+IF(Data!$H31&lt;&gt;"",Scoring!$M$13)+IF(Data!$I31&lt;&gt;"",Scoring!$M$14)+IF(Data!$J31&lt;&gt;"",Scoring!$M$15)+IF(Data!$K31&lt;&gt;"",Scoring!$M$16)+IF(Data!$L31&lt;&gt;"",Scoring!$M$17)+IF(Data!$M31&lt;&gt;"",Scoring!$M$18)+IF(Data!$N31&lt;&gt;"",Scoring!$M$19)+IF(Data!$O31&lt;&gt;"",Scoring!$M$20)+IF(Data!$P31&lt;&gt;"",Scoring!$M$21)+IF(Data!$Q31&lt;&gt;"",Scoring!$M$22)+IF(Data!$R31&lt;&gt;"",Scoring!$M$23)+IF(Data!$S31&lt;&gt;"",Scoring!$M$24)+IF(Data!$T31&lt;&gt;"",Scoring!$M$25)+IF(Data!$U31&lt;&gt;"",Scoring!$M$26)+IF(Data!$V31&lt;&gt;"",Scoring!$M$27)+IF(Data!$W31&lt;&gt;"",Scoring!$M$28)+IF(Data!$X31&lt;&gt;"",Scoring!$M$29)+IF(Data!$Y31&lt;&gt;"",Scoring!$M$30)+IF(Data!$Z31&lt;&gt;"",Scoring!$M$31)+IF(Data!$AA31&lt;&gt;"",Scoring!$M$32)+IF(Data!$AB31&lt;&gt;"",Scoring!$M$33)+IF(Data!$AC31&lt;&gt;"",Scoring!$M$34)+IF(Data!$AD31&lt;&gt;"",Scoring!$M$35)+IF(Data!$AE31&lt;&gt;"",Scoring!$M$36)+IF(Data!$AF31&lt;&gt;"",Scoring!$M$37)+IF(Data!$AG31&lt;&gt;"",Scoring!$M$38)+IF(Data!$AH31&lt;&gt;"",Scoring!$M$39)+IF(Data!$AI31&lt;&gt;"",Scoring!$M$40)+IF(Data!$AJ31&lt;&gt;"",Scoring!$M$41)+IF(Data!$AK31&lt;&gt;"",Scoring!$M$42)+IF(Data!$AL31&lt;&gt;"",Scoring!$M$43)+IF(Data!$AM31&lt;&gt;"",Scoring!$M$44)+IF(Data!$AN31&lt;&gt;"",Scoring!$M$45)+IF(Data!$AO31&lt;&gt;"",Scoring!$M$46)+IF(Data!$AP31&lt;&gt;"",Scoring!$M$47)+IF(Data!$AQ31&lt;&gt;"",Scoring!$M$48)+IF(Data!$AR31&lt;&gt;"",Scoring!$M$49)+IF(Data!$AS31&lt;&gt;"",Scoring!$M$50)+IF(Data!$AT31&lt;&gt;"",Scoring!$M$51)+IF(Data!$AU31&lt;&gt;"",Scoring!$M$52),"")</f>
        <v/>
      </c>
      <c r="BO31" s="184" t="str">
        <f>IF(BN31&lt;&gt;"",LOOKUP(BN31,Likelihoods!$A$7:$A$107,Likelihoods!K$7:K$107),"")</f>
        <v/>
      </c>
      <c r="BP31" s="179" t="str">
        <f>IF(AND(COUNTBLANK($B31:$O31)=13,COUNTBLANK($P31:$Q31)=1,COUNTBLANK($R31:$U31)=3,COUNTBLANK($V31:$X31)=2,COUNTBLANK($Y31:$AE31)=6,COUNTBLANK($AF31:$AJ31)=4,COUNTBLANK($AK31:AN31)=3,COUNTBLANK($AO31:$AQ31)=2,COUNTBLANK($AR31:$AS31)=1,COUNTBLANK($AT31:$AU31)=1),IF(Data!$B31&lt;&gt;"",Scoring!$N$7)+IF(Data!$C31&lt;&gt;"",Scoring!$N$8)+IF(Data!$D31&lt;&gt;"",Scoring!$N$9)+IF(Data!$E31&lt;&gt;"",Scoring!$N$10)+IF(Data!$F31&lt;&gt;"",Scoring!$N$11)+IF(Data!$G31&lt;&gt;"",Scoring!$N$12)+IF(Data!$H31&lt;&gt;"",Scoring!$N$13)+IF(Data!$I31&lt;&gt;"",Scoring!$N$14)+IF(Data!$J31&lt;&gt;"",Scoring!$N$15)+IF(Data!$K31&lt;&gt;"",Scoring!$N$16)+IF(Data!$L31&lt;&gt;"",Scoring!$N$17)+IF(Data!$M31&lt;&gt;"",Scoring!$N$18)+IF(Data!$N31&lt;&gt;"",Scoring!$N$19)+IF(Data!$O31&lt;&gt;"",Scoring!$N$20)+IF(Data!$P31&lt;&gt;"",Scoring!$N$21)+IF(Data!$Q31&lt;&gt;"",Scoring!$N$22)+IF(Data!$R31&lt;&gt;"",Scoring!$N$23)+IF(Data!$S31&lt;&gt;"",Scoring!$N$24)+IF(Data!$T31&lt;&gt;"",Scoring!$N$25)+IF(Data!$U31&lt;&gt;"",Scoring!$N$26)+IF(Data!$V31&lt;&gt;"",Scoring!$N$27)+IF(Data!$W31&lt;&gt;"",Scoring!$N$28)+IF(Data!$X31&lt;&gt;"",Scoring!$N$29)+IF(Data!$Y31&lt;&gt;"",Scoring!$N$30)+IF(Data!$Z31&lt;&gt;"",Scoring!$N$31)+IF(Data!$AA31&lt;&gt;"",Scoring!$N$32)+IF(Data!$AB31&lt;&gt;"",Scoring!$N$33)+IF(Data!$AC31&lt;&gt;"",Scoring!$N$34)+IF(Data!$AD31&lt;&gt;"",Scoring!$N$35)+IF(Data!$AE31&lt;&gt;"",Scoring!$N$36)+IF(Data!$AF31&lt;&gt;"",Scoring!$N$37)+IF(Data!$AG31&lt;&gt;"",Scoring!$N$38)+IF(Data!$AH31&lt;&gt;"",Scoring!$N$39)+IF(Data!$AI31&lt;&gt;"",Scoring!$N$40)+IF(Data!$AJ31&lt;&gt;"",Scoring!$N$41)+IF(Data!$AK31&lt;&gt;"",Scoring!$N$42)+IF(Data!$AL31&lt;&gt;"",Scoring!$N$43)+IF(Data!$AM31&lt;&gt;"",Scoring!$N$44)+IF(Data!$AN31&lt;&gt;"",Scoring!$N$45)+IF(Data!$AO31&lt;&gt;"",Scoring!$N$46)+IF(Data!$AP31&lt;&gt;"",Scoring!$N$47)+IF(Data!$AQ31&lt;&gt;"",Scoring!$N$48)+IF(Data!$AR31&lt;&gt;"",Scoring!$N$49)+IF(Data!$AS31&lt;&gt;"",Scoring!$N$50)+IF(Data!$AT31&lt;&gt;"",Scoring!$N$51)+IF(Data!$AU31&lt;&gt;"",Scoring!$N$52),"")</f>
        <v/>
      </c>
      <c r="BQ31" s="189" t="str">
        <f>IF(BP31&lt;&gt;"",LOOKUP(BP31,Likelihoods!$A$7:$A$107,Likelihoods!L$7:L$107),"")</f>
        <v/>
      </c>
      <c r="BR31" s="181" t="str">
        <f>IF(AND(COUNTBLANK($B31:$O31)=13,COUNTBLANK($P31:$Q31)=1,COUNTBLANK($R31:$U31)=3,COUNTBLANK($V31:$X31)=2,COUNTBLANK($Y31:$AE31)=6,COUNTBLANK($AF31:$AJ31)=4,COUNTBLANK($AK31:AN31)=3,COUNTBLANK($AO31:$AQ31)=2,COUNTBLANK($AR31:$AS31)=1,COUNTBLANK($AT31:$AU31)=1),IF(Data!$B31&lt;&gt;"",Scoring!$O$7)+IF(Data!$C31&lt;&gt;"",Scoring!$O$8)+IF(Data!$D31&lt;&gt;"",Scoring!$O$9)+IF(Data!$E31&lt;&gt;"",Scoring!$O$10)+IF(Data!$F31&lt;&gt;"",Scoring!$O$11)+IF(Data!$G31&lt;&gt;"",Scoring!$O$12)+IF(Data!$H31&lt;&gt;"",Scoring!$O$13)+IF(Data!$I31&lt;&gt;"",Scoring!$O$14)+IF(Data!$J31&lt;&gt;"",Scoring!$O$15)+IF(Data!$K31&lt;&gt;"",Scoring!$O$16)+IF(Data!$L31&lt;&gt;"",Scoring!$O$17)+IF(Data!$M31&lt;&gt;"",Scoring!$O$18)+IF(Data!$N31&lt;&gt;"",Scoring!$O$19)+IF(Data!$O31&lt;&gt;"",Scoring!$O$20)+IF(Data!$P31&lt;&gt;"",Scoring!$O$21)+IF(Data!$Q31&lt;&gt;"",Scoring!$O$22)+IF(Data!$R31&lt;&gt;"",Scoring!$O$23)+IF(Data!$S31&lt;&gt;"",Scoring!$O$24)+IF(Data!$T31&lt;&gt;"",Scoring!$O$25)+IF(Data!$U31&lt;&gt;"",Scoring!$O$26)+IF(Data!$V31&lt;&gt;"",Scoring!$O$27)+IF(Data!$W31&lt;&gt;"",Scoring!$O$28)+IF(Data!$X31&lt;&gt;"",Scoring!$O$29)+IF(Data!$Y31&lt;&gt;"",Scoring!$O$30)+IF(Data!$Z31&lt;&gt;"",Scoring!$O$31)+IF(Data!$AA31&lt;&gt;"",Scoring!$O$32)+IF(Data!$AB31&lt;&gt;"",Scoring!$O$33)+IF(Data!$AC31&lt;&gt;"",Scoring!$O$34)+IF(Data!$AD31&lt;&gt;"",Scoring!$O$35)+IF(Data!$AE31&lt;&gt;"",Scoring!$O$36)+IF(Data!$AF31&lt;&gt;"",Scoring!$O$37)+IF(Data!$AG31&lt;&gt;"",Scoring!$O$38)+IF(Data!$AH31&lt;&gt;"",Scoring!$O$39)+IF(Data!$AI31&lt;&gt;"",Scoring!$O$40)+IF(Data!$AJ31&lt;&gt;"",Scoring!$O$41)+IF(Data!$AK31&lt;&gt;"",Scoring!$O$42)+IF(Data!$AL31&lt;&gt;"",Scoring!$O$43)+IF(Data!$AM31&lt;&gt;"",Scoring!$O$44)+IF(Data!$AN31&lt;&gt;"",Scoring!$O$45)+IF(Data!$AO31&lt;&gt;"",Scoring!$O$46)+IF(Data!$AP31&lt;&gt;"",Scoring!$O$47)+IF(Data!$AQ31&lt;&gt;"",Scoring!$O$48)+IF(Data!$AR31&lt;&gt;"",Scoring!$O$49)+IF(Data!$AS31&lt;&gt;"",Scoring!$O$50)+IF(Data!$AT31&lt;&gt;"",Scoring!$O$51)+IF(Data!$AU31&lt;&gt;"",Scoring!$O$52),"")</f>
        <v/>
      </c>
      <c r="BS31" s="184" t="str">
        <f>IF(BR31&lt;&gt;"",LOOKUP(BR31,Likelihoods!$A$7:$A$107,Likelihoods!M$7:M$107),"")</f>
        <v/>
      </c>
      <c r="BT31" s="181" t="str">
        <f>IF(AND(COUNTBLANK($B31:$O31)=13,COUNTBLANK($P31:$Q31)=1,COUNTBLANK($R31:$U31)=3,COUNTBLANK($V31:$X31)=2,COUNTBLANK($Y31:$AE31)=6,COUNTBLANK($AF31:$AJ31)=4,COUNTBLANK($AK31:AN31)=3,COUNTBLANK($AO31:$AQ31)=2,COUNTBLANK($AR31:$AS31)=1,COUNTBLANK($AT31:$AU31)=1),IF(Data!$B31&lt;&gt;"",Scoring!$P$7)+IF(Data!$C31&lt;&gt;"",Scoring!$P$8)+IF(Data!$D31&lt;&gt;"",Scoring!$P$9)+IF(Data!$E31&lt;&gt;"",Scoring!$P$10)+IF(Data!$F31&lt;&gt;"",Scoring!$P$11)+IF(Data!$G31&lt;&gt;"",Scoring!$P$12)+IF(Data!$H31&lt;&gt;"",Scoring!$P$13)+IF(Data!$I31&lt;&gt;"",Scoring!$P$14)+IF(Data!$J31&lt;&gt;"",Scoring!$P$15)+IF(Data!$K31&lt;&gt;"",Scoring!$P$16)+IF(Data!$L31&lt;&gt;"",Scoring!$P$17)+IF(Data!$M31&lt;&gt;"",Scoring!$P$18)+IF(Data!$N31&lt;&gt;"",Scoring!$P$19)+IF(Data!$O31&lt;&gt;"",Scoring!$P$20)+IF(Data!$P31&lt;&gt;"",Scoring!$P$21)+IF(Data!$Q31&lt;&gt;"",Scoring!$P$22)+IF(Data!$R31&lt;&gt;"",Scoring!$P$23)+IF(Data!$S31&lt;&gt;"",Scoring!$P$24)+IF(Data!$T31&lt;&gt;"",Scoring!$P$25)+IF(Data!$U31&lt;&gt;"",Scoring!$P$26)+IF(Data!$V31&lt;&gt;"",Scoring!$P$27)+IF(Data!$W31&lt;&gt;"",Scoring!$P$28)+IF(Data!$X31&lt;&gt;"",Scoring!$P$29)+IF(Data!$Y31&lt;&gt;"",Scoring!$P$30)+IF(Data!$Z31&lt;&gt;"",Scoring!$P$31)+IF(Data!$AA31&lt;&gt;"",Scoring!$P$32)+IF(Data!$AB31&lt;&gt;"",Scoring!$P$33)+IF(Data!$AC31&lt;&gt;"",Scoring!$P$34)+IF(Data!$AD31&lt;&gt;"",Scoring!$P$35)+IF(Data!$AE31&lt;&gt;"",Scoring!$P$36)+IF(Data!$AF31&lt;&gt;"",Scoring!$P$37)+IF(Data!$AG31&lt;&gt;"",Scoring!$P$38)+IF(Data!$AH31&lt;&gt;"",Scoring!$P$39)+IF(Data!$AI31&lt;&gt;"",Scoring!$P$40)+IF(Data!$AJ31&lt;&gt;"",Scoring!$P$41)+IF(Data!$AK31&lt;&gt;"",Scoring!$P$42)+IF(Data!$AL31&lt;&gt;"",Scoring!$P$43)+IF(Data!$AM31&lt;&gt;"",Scoring!$P$44)+IF(Data!$AN31&lt;&gt;"",Scoring!$P$45)+IF(Data!$AO31&lt;&gt;"",Scoring!$P$46)+IF(Data!$AP31&lt;&gt;"",Scoring!$P$47)+IF(Data!$AQ31&lt;&gt;"",Scoring!$P$48)+IF(Data!$AR31&lt;&gt;"",Scoring!$P$49)+IF(Data!$AS31&lt;&gt;"",Scoring!$P$50)+IF(Data!$AT31&lt;&gt;"",Scoring!$P$51)+IF(Data!$AU31&lt;&gt;"",Scoring!$P$52),"")</f>
        <v/>
      </c>
      <c r="BU31" s="180" t="str">
        <f>IF(BT31&lt;&gt;"",LOOKUP(BT31,Likelihoods!$A$7:$A$107,Likelihoods!N$7:N$107),"")</f>
        <v/>
      </c>
      <c r="BV31" s="181" t="str">
        <f>IF(AND(COUNTBLANK($B31:$O31)=13,COUNTBLANK($P31:$Q31)=1,COUNTBLANK($R31:$U31)=3,COUNTBLANK($V31:$X31)=2,COUNTBLANK($Y31:$AE31)=6,COUNTBLANK($AF31:$AJ31)=4,COUNTBLANK($AK31:AN31)=3,COUNTBLANK($AO31:$AQ31)=2,COUNTBLANK($AR31:$AS31)=1,COUNTBLANK($AT31:$AU31)=1),IF(Data!$B31&lt;&gt;"",Scoring!$Q$7)+IF(Data!$C31&lt;&gt;"",Scoring!$Q$8)+IF(Data!$D31&lt;&gt;"",Scoring!$Q$9)+IF(Data!$E31&lt;&gt;"",Scoring!$Q$10)+IF(Data!$F31&lt;&gt;"",Scoring!$Q$11)+IF(Data!$G31&lt;&gt;"",Scoring!$Q$12)+IF(Data!$H31&lt;&gt;"",Scoring!$Q$13)+IF(Data!$I31&lt;&gt;"",Scoring!$Q$14)+IF(Data!$J31&lt;&gt;"",Scoring!$Q$15)+IF(Data!$K31&lt;&gt;"",Scoring!$Q$16)+IF(Data!$L31&lt;&gt;"",Scoring!$Q$17)+IF(Data!$M31&lt;&gt;"",Scoring!$Q$18)+IF(Data!$N31&lt;&gt;"",Scoring!$Q$19)+IF(Data!$O31&lt;&gt;"",Scoring!$Q$20)+IF(Data!$P31&lt;&gt;"",Scoring!$Q$21)+IF(Data!$Q31&lt;&gt;"",Scoring!$Q$22)+IF(Data!$R31&lt;&gt;"",Scoring!$Q$23)+IF(Data!$S31&lt;&gt;"",Scoring!$Q$24)+IF(Data!$T31&lt;&gt;"",Scoring!$Q$25)+IF(Data!$U31&lt;&gt;"",Scoring!$Q$26)+IF(Data!$V31&lt;&gt;"",Scoring!$Q$27)+IF(Data!$W31&lt;&gt;"",Scoring!$Q$28)+IF(Data!$X31&lt;&gt;"",Scoring!$Q$29)+IF(Data!$Y31&lt;&gt;"",Scoring!$Q$30)+IF(Data!$Z31&lt;&gt;"",Scoring!$Q$31)+IF(Data!$AA31&lt;&gt;"",Scoring!$Q$32)+IF(Data!$AB31&lt;&gt;"",Scoring!$Q$33)+IF(Data!$AC31&lt;&gt;"",Scoring!$Q$34)+IF(Data!$AD31&lt;&gt;"",Scoring!$Q$35)+IF(Data!$AE31&lt;&gt;"",Scoring!$Q$36)+IF(Data!$AF31&lt;&gt;"",Scoring!$Q$37)+IF(Data!$AG31&lt;&gt;"",Scoring!$Q$38)+IF(Data!$AH31&lt;&gt;"",Scoring!$Q$39)+IF(Data!$AI31&lt;&gt;"",Scoring!$Q$40)+IF(Data!$AJ31&lt;&gt;"",Scoring!$Q$41)+IF(Data!$AK31&lt;&gt;"",Scoring!$Q$42)+IF(Data!$AL31&lt;&gt;"",Scoring!$Q$43)+IF(Data!$AM31&lt;&gt;"",Scoring!$Q$44)+IF(Data!$AN31&lt;&gt;"",Scoring!$Q$45)+IF(Data!$AO31&lt;&gt;"",Scoring!$Q$46)+IF(Data!$AP31&lt;&gt;"",Scoring!$Q$47)+IF(Data!$AQ31&lt;&gt;"",Scoring!$Q$48)+IF(Data!$AR31&lt;&gt;"",Scoring!$Q$49)+IF(Data!$AS31&lt;&gt;"",Scoring!$Q$50)+IF(Data!$AT31&lt;&gt;"",Scoring!$Q$51)+IF(Data!$AU31&lt;&gt;"",Scoring!$Q$52),"")</f>
        <v/>
      </c>
      <c r="BW31" s="183" t="str">
        <f>IF(BV31&lt;&gt;"",LOOKUP(BV31,Likelihoods!$A$7:$A$107,Likelihoods!O$7:O$107),"")</f>
        <v/>
      </c>
      <c r="BX31" s="9"/>
      <c r="BY31" s="9"/>
      <c r="BZ31" s="9"/>
      <c r="CA31" s="9"/>
      <c r="CB31" s="9"/>
      <c r="CC31" s="9"/>
      <c r="CD31" s="9"/>
      <c r="CE31" s="9"/>
      <c r="CF31" s="9"/>
      <c r="CG31" s="9"/>
      <c r="CH31" s="9"/>
      <c r="CI31" s="9"/>
      <c r="CJ31" s="9"/>
      <c r="CK31" s="9"/>
    </row>
    <row r="32" spans="1:89" ht="14.25">
      <c r="A32" s="59"/>
      <c r="B32" s="76"/>
      <c r="C32" s="77"/>
      <c r="D32" s="77"/>
      <c r="E32" s="77"/>
      <c r="F32" s="77"/>
      <c r="G32" s="77"/>
      <c r="H32" s="77"/>
      <c r="I32" s="77"/>
      <c r="J32" s="77"/>
      <c r="K32" s="77"/>
      <c r="L32" s="77"/>
      <c r="M32" s="77"/>
      <c r="N32" s="77"/>
      <c r="O32" s="77"/>
      <c r="P32" s="76"/>
      <c r="Q32" s="78"/>
      <c r="R32" s="77"/>
      <c r="S32" s="77"/>
      <c r="T32" s="77"/>
      <c r="U32" s="77"/>
      <c r="V32" s="76"/>
      <c r="W32" s="77"/>
      <c r="X32" s="78"/>
      <c r="Y32" s="77"/>
      <c r="Z32" s="77"/>
      <c r="AA32" s="77"/>
      <c r="AB32" s="77"/>
      <c r="AC32" s="77"/>
      <c r="AD32" s="77"/>
      <c r="AE32" s="77"/>
      <c r="AF32" s="76"/>
      <c r="AG32" s="77"/>
      <c r="AH32" s="77"/>
      <c r="AI32" s="77"/>
      <c r="AJ32" s="78"/>
      <c r="AK32" s="77"/>
      <c r="AL32" s="77"/>
      <c r="AM32" s="77"/>
      <c r="AN32" s="77"/>
      <c r="AO32" s="76"/>
      <c r="AP32" s="77"/>
      <c r="AQ32" s="78"/>
      <c r="AR32" s="76"/>
      <c r="AS32" s="78"/>
      <c r="AT32" s="77"/>
      <c r="AU32" s="77"/>
      <c r="AV32" s="179" t="str">
        <f>IF(AND(COUNTBLANK($B32:$O32)=13,COUNTBLANK($P32:$Q32)=1,COUNTBLANK($R32:$U32)=3,COUNTBLANK($V32:$X32)=2,COUNTBLANK($Y32:$AE32)=6,COUNTBLANK($AF32:$AJ32)=4,COUNTBLANK($AK32:AN32)=3,COUNTBLANK($AO32:$AQ32)=2,COUNTBLANK($AR32:$AS32)=1,COUNTBLANK($AT32:$AU32)=1),IF(Data!$B32&lt;&gt;"",Scoring!$D$7)+IF(Data!$C32&lt;&gt;"",Scoring!$D$8)+IF(Data!$D32&lt;&gt;"",Scoring!$D$9)+IF(Data!$E32&lt;&gt;"",Scoring!$D$10)+IF(Data!$F32&lt;&gt;"",Scoring!$D$11)+IF(Data!$G32&lt;&gt;"",Scoring!$D$12)+IF(Data!$H32&lt;&gt;"",Scoring!$D$13)+IF(Data!$I32&lt;&gt;"",Scoring!$D$14)+IF(Data!$J32&lt;&gt;"",Scoring!$D$15)+IF(Data!$K32&lt;&gt;"",Scoring!$D$16)+IF(Data!$L32&lt;&gt;"",Scoring!$D$17)+IF(Data!$M32&lt;&gt;"",Scoring!$D$18)+IF(Data!$N32&lt;&gt;"",Scoring!$D$19)+IF(Data!$O32&lt;&gt;"",Scoring!$D$20)+IF(Data!$P32&lt;&gt;"",Scoring!$D$21)+IF(Data!$Q32&lt;&gt;"",Scoring!$D$22)+IF(Data!$R32&lt;&gt;"",Scoring!$D$23)+IF(Data!$S32&lt;&gt;"",Scoring!$D$24)+IF(Data!$T32&lt;&gt;"",Scoring!$D$25)+IF(Data!$U32&lt;&gt;"",Scoring!$D$26)+IF(Data!$V32&lt;&gt;"",Scoring!$D$27)+IF(Data!$W32&lt;&gt;"",Scoring!$D$28)+IF(Data!$X32&lt;&gt;"",Scoring!$D$29)+IF(Data!$Y32&lt;&gt;"",Scoring!$D$30)+IF(Data!$Z32&lt;&gt;"",Scoring!$D$31)+IF(Data!$AA32&lt;&gt;"",Scoring!$D$32)+IF(Data!$AB32&lt;&gt;"",Scoring!$D$33)+IF(Data!$AC32&lt;&gt;"",Scoring!$D$34)+IF(Data!$AD32&lt;&gt;"",Scoring!$D$35)+IF(Data!$AE32&lt;&gt;"",Scoring!$D$36)+IF(Data!$AF32&lt;&gt;"",Scoring!$D$37)+IF(Data!$AG32&lt;&gt;"",Scoring!$D$38)+IF(Data!$AH32&lt;&gt;"",Scoring!$D$39)+IF(Data!$AI32&lt;&gt;"",Scoring!$D$40)+IF(Data!$AJ32&lt;&gt;"",Scoring!$D$41)+IF(Data!$AK32&lt;&gt;"",Scoring!$D$42)+IF(Data!$AL32&lt;&gt;"",Scoring!$D$43)+IF(Data!$AM32&lt;&gt;"",Scoring!$D$44)+IF(Data!$AN32&lt;&gt;"",Scoring!$D$45)+IF(Data!$AO32&lt;&gt;"",Scoring!$D$46)+IF(Data!$AP32&lt;&gt;"",Scoring!$D$47)+IF(Data!$AQ32&lt;&gt;"",Scoring!$D$48)+IF(Data!$AR32&lt;&gt;"",Scoring!$D$49)+IF(Data!$AS32&lt;&gt;"",Scoring!$D$50)+IF(Data!$AT32&lt;&gt;"",Scoring!$D$51)+IF(Data!$AU32&lt;&gt;"",Scoring!$D$52),"")</f>
        <v/>
      </c>
      <c r="AW32" s="180" t="str">
        <f>IF(AV32&lt;&gt;"",LOOKUP(AV32,Likelihoods!$A$7:$A$107,Likelihoods!B$7:B$107),"")</f>
        <v/>
      </c>
      <c r="AX32" s="181" t="str">
        <f>IF(AND(COUNTBLANK($B32:$O32)=13,COUNTBLANK($P32:$Q32)=1,COUNTBLANK($R32:$U32)=3,COUNTBLANK($V32:$X32)=2,COUNTBLANK($Y32:$AE32)=6,COUNTBLANK($AF32:$AJ32)=4,COUNTBLANK($AK32:AN32)=3,COUNTBLANK($AO32:$AQ32)=2,COUNTBLANK($AR32:$AS32)=1,COUNTBLANK($AT32:$AU32)=1),IF(Data!$B32&lt;&gt;"",Scoring!$E$7)+IF(Data!$C32&lt;&gt;"",Scoring!$E$8)+IF(Data!$D32&lt;&gt;"",Scoring!$E$9)+IF(Data!$E32&lt;&gt;"",Scoring!$E$10)+IF(Data!$F32&lt;&gt;"",Scoring!$E$11)+IF(Data!$G32&lt;&gt;"",Scoring!$E$12)+IF(Data!$H32&lt;&gt;"",Scoring!$E$13)+IF(Data!$I32&lt;&gt;"",Scoring!$E$14)+IF(Data!$J32&lt;&gt;"",Scoring!$E$15)+IF(Data!$K32&lt;&gt;"",Scoring!$E$16)+IF(Data!$L32&lt;&gt;"",Scoring!$E$17)+IF(Data!$M32&lt;&gt;"",Scoring!$E$18)+IF(Data!$N32&lt;&gt;"",Scoring!$E$19)+IF(Data!$O32&lt;&gt;"",Scoring!$E$20)+IF(Data!$P32&lt;&gt;"",Scoring!$E$21)+IF(Data!$Q32&lt;&gt;"",Scoring!$E$22)+IF(Data!$R32&lt;&gt;"",Scoring!$E$23)+IF(Data!$S32&lt;&gt;"",Scoring!$E$24)+IF(Data!$T32&lt;&gt;"",Scoring!$E$25)+IF(Data!$U32&lt;&gt;"",Scoring!$E$26)+IF(Data!$V32&lt;&gt;"",Scoring!$E$27)+IF(Data!$W32&lt;&gt;"",Scoring!$E$28)+IF(Data!$X32&lt;&gt;"",Scoring!$E$29)+IF(Data!$Y32&lt;&gt;"",Scoring!$E$30)+IF(Data!$Z32&lt;&gt;"",Scoring!$E$31)+IF(Data!$AA32&lt;&gt;"",Scoring!$E$32)+IF(Data!$AB32&lt;&gt;"",Scoring!$E$33)+IF(Data!$AC32&lt;&gt;"",Scoring!$E$34)+IF(Data!$AD32&lt;&gt;"",Scoring!$E$35)+IF(Data!$AE32&lt;&gt;"",Scoring!$E$36)+IF(Data!$AF32&lt;&gt;"",Scoring!$E$37)+IF(Data!$AG32&lt;&gt;"",Scoring!$E$38)+IF(Data!$AH32&lt;&gt;"",Scoring!$E$39)+IF(Data!$AI32&lt;&gt;"",Scoring!$E$40)+IF(Data!$AJ32&lt;&gt;"",Scoring!$E$41)+IF(Data!$AK32&lt;&gt;"",Scoring!$E$42)+IF(Data!$AL32&lt;&gt;"",Scoring!$E$43)+IF(Data!$AM32&lt;&gt;"",Scoring!$E$44)+IF(Data!$AN32&lt;&gt;"",Scoring!$E$45)+IF(Data!$AO32&lt;&gt;"",Scoring!$E$46)+IF(Data!$AP32&lt;&gt;"",Scoring!$E$47)+IF(Data!$AQ32&lt;&gt;"",Scoring!$E$48)+IF(Data!$AR32&lt;&gt;"",Scoring!$E$49)+IF(Data!$AS32&lt;&gt;"",Scoring!$E$50)+IF(Data!$AT32&lt;&gt;"",Scoring!$E$51)+IF(Data!$AU32&lt;&gt;"",Scoring!$E$52),"")</f>
        <v/>
      </c>
      <c r="AY32" s="180" t="str">
        <f>IF(AX32&lt;&gt;"",LOOKUP(AX32,Likelihoods!$A$7:$A$107,Likelihoods!C$7:C$107),"")</f>
        <v/>
      </c>
      <c r="AZ32" s="182" t="str">
        <f>IF(AND(COUNTBLANK($B32:$O32)=13,COUNTBLANK($P32:$Q32)=1,COUNTBLANK($R32:$U32)=3,COUNTBLANK($V32:$X32)=2,COUNTBLANK($Y32:$AE32)=6,COUNTBLANK($AF32:$AJ32)=4,COUNTBLANK($AK32:AN32)=3,COUNTBLANK($AO32:$AQ32)=2,COUNTBLANK($AR32:$AS32)=1,COUNTBLANK($AT32:$AU32)=1),IF(Data!$B32&lt;&gt;"",Scoring!$F$7)+IF(Data!$C32&lt;&gt;"",Scoring!$F$8)+IF(Data!$D32&lt;&gt;"",Scoring!$F$9)+IF(Data!$E32&lt;&gt;"",Scoring!$F$10)+IF(Data!$F32&lt;&gt;"",Scoring!$F$11)+IF(Data!$G32&lt;&gt;"",Scoring!$F$12)+IF(Data!$H32&lt;&gt;"",Scoring!$F$13)+IF(Data!$I32&lt;&gt;"",Scoring!$F$14)+IF(Data!$J32&lt;&gt;"",Scoring!$F$15)+IF(Data!$K32&lt;&gt;"",Scoring!$F$16)+IF(Data!$L32&lt;&gt;"",Scoring!$F$17)+IF(Data!$M32&lt;&gt;"",Scoring!$F$18)+IF(Data!$N32&lt;&gt;"",Scoring!$F$19)+IF(Data!$O32&lt;&gt;"",Scoring!$F$20)+IF(Data!$P32&lt;&gt;"",Scoring!$F$21)+IF(Data!$Q32&lt;&gt;"",Scoring!$F$22)+IF(Data!$R32&lt;&gt;"",Scoring!$F$23)+IF(Data!$S32&lt;&gt;"",Scoring!$F$24)+IF(Data!$T32&lt;&gt;"",Scoring!$F$25)+IF(Data!$U32&lt;&gt;"",Scoring!$F$26)+IF(Data!$V32&lt;&gt;"",Scoring!$F$27)+IF(Data!$W32&lt;&gt;"",Scoring!$F$28)+IF(Data!$X32&lt;&gt;"",Scoring!$F$29)+IF(Data!$Y32&lt;&gt;"",Scoring!$F$30)+IF(Data!$Z32&lt;&gt;"",Scoring!$F$31)+IF(Data!$AA32&lt;&gt;"",Scoring!$F$32)+IF(Data!$AB32&lt;&gt;"",Scoring!$F$33)+IF(Data!$AC32&lt;&gt;"",Scoring!$F$34)+IF(Data!$AD32&lt;&gt;"",Scoring!$F$35)+IF(Data!$AE32&lt;&gt;"",Scoring!$F$36)+IF(Data!$AF32&lt;&gt;"",Scoring!$F$37)+IF(Data!$AG32&lt;&gt;"",Scoring!$F$38)+IF(Data!$AH32&lt;&gt;"",Scoring!$F$39)+IF(Data!$AI32&lt;&gt;"",Scoring!$F$40)+IF(Data!$AJ32&lt;&gt;"",Scoring!$F$41)+IF(Data!$AK32&lt;&gt;"",Scoring!$F$42)+IF(Data!$AL32&lt;&gt;"",Scoring!$F$43)+IF(Data!$AM32&lt;&gt;"",Scoring!$F$44)+IF(Data!$AN32&lt;&gt;"",Scoring!$F$45)+IF(Data!$AO32&lt;&gt;"",Scoring!$F$46)+IF(Data!$AP32&lt;&gt;"",Scoring!$F$47)+IF(Data!$AQ32&lt;&gt;"",Scoring!$F$48)+IF(Data!$AR32&lt;&gt;"",Scoring!$F$49)+IF(Data!$AS32&lt;&gt;"",Scoring!$F$50)+IF(Data!$AT32&lt;&gt;"",Scoring!$F$51)+IF(Data!$AU32&lt;&gt;"",Scoring!$F$52),"")</f>
        <v/>
      </c>
      <c r="BA32" s="183" t="str">
        <f>IF(AZ32&lt;&gt;"",LOOKUP(AZ32,Likelihoods!$A$7:$A$107,Likelihoods!D$7:D$107),"")</f>
        <v/>
      </c>
      <c r="BB32" s="181" t="str">
        <f>IF(AND(COUNTBLANK($B32:$O32)=13,COUNTBLANK($P32:$Q32)=1,COUNTBLANK($R32:$U32)=3,COUNTBLANK($V32:$X32)=2,COUNTBLANK($Y32:$AE32)=6,COUNTBLANK($AF32:$AJ32)=4,COUNTBLANK($AK32:AN32)=3,COUNTBLANK($AO32:$AQ32)=2,COUNTBLANK($AR32:$AS32)=1,COUNTBLANK($AT32:$AU32)=1),IF(Data!$B32&lt;&gt;"",Scoring!$G$7)+IF(Data!$C32&lt;&gt;"",Scoring!$G$8)+IF(Data!$D32&lt;&gt;"",Scoring!$G$9)+IF(Data!$E32&lt;&gt;"",Scoring!$G$10)+IF(Data!$F32&lt;&gt;"",Scoring!$G$11)+IF(Data!$G32&lt;&gt;"",Scoring!$G$12)+IF(Data!$H32&lt;&gt;"",Scoring!$G$13)+IF(Data!$I32&lt;&gt;"",Scoring!$G$14)+IF(Data!$J32&lt;&gt;"",Scoring!$G$15)+IF(Data!$K32&lt;&gt;"",Scoring!$G$16)+IF(Data!$L32&lt;&gt;"",Scoring!$G$17)+IF(Data!$M32&lt;&gt;"",Scoring!$G$18)+IF(Data!$N32&lt;&gt;"",Scoring!$G$19)+IF(Data!$O32&lt;&gt;"",Scoring!$G$20)+IF(Data!$P32&lt;&gt;"",Scoring!$G$21)+IF(Data!$Q32&lt;&gt;"",Scoring!$G$22)+IF(Data!$R32&lt;&gt;"",Scoring!$G$23)+IF(Data!$S32&lt;&gt;"",Scoring!$G$24)+IF(Data!$T32&lt;&gt;"",Scoring!$G$25)+IF(Data!$U32&lt;&gt;"",Scoring!$G$26)+IF(Data!$V32&lt;&gt;"",Scoring!$G$27)+IF(Data!$W32&lt;&gt;"",Scoring!$G$28)+IF(Data!$X32&lt;&gt;"",Scoring!$G$29)+IF(Data!$Y32&lt;&gt;"",Scoring!$G$30)+IF(Data!$Z32&lt;&gt;"",Scoring!$G$31)+IF(Data!$AA32&lt;&gt;"",Scoring!$G$32)+IF(Data!$AB32&lt;&gt;"",Scoring!$G$33)+IF(Data!$AC32&lt;&gt;"",Scoring!$G$34)+IF(Data!$AD32&lt;&gt;"",Scoring!$G$35)+IF(Data!$AE32&lt;&gt;"",Scoring!$G$36)+IF(Data!$AF32&lt;&gt;"",Scoring!$G$37)+IF(Data!$AG32&lt;&gt;"",Scoring!$G$38)+IF(Data!$AH32&lt;&gt;"",Scoring!$G$39)+IF(Data!$AI32&lt;&gt;"",Scoring!$G$40)+IF(Data!$AJ32&lt;&gt;"",Scoring!$G$41)+IF(Data!$AK32&lt;&gt;"",Scoring!$G$42)+IF(Data!$AL32&lt;&gt;"",Scoring!$G$43)+IF(Data!$AM32&lt;&gt;"",Scoring!$G$44)+IF(Data!$AN32&lt;&gt;"",Scoring!$G$45)+IF(Data!$AO32&lt;&gt;"",Scoring!$G$46)+IF(Data!$AP32&lt;&gt;"",Scoring!$G$47)+IF(Data!$AQ32&lt;&gt;"",Scoring!$G$48)+IF(Data!$AR32&lt;&gt;"",Scoring!$G$49)+IF(Data!$AS32&lt;&gt;"",Scoring!$G$50)+IF(Data!$AT32&lt;&gt;"",Scoring!$G$51)+IF(Data!$AU32&lt;&gt;"",Scoring!$G$52),"")</f>
        <v/>
      </c>
      <c r="BC32" s="184" t="str">
        <f>IF(BB32&lt;&gt;"",LOOKUP(BB32,Likelihoods!$A$7:$A$107,Likelihoods!E$7:E$107),"")</f>
        <v/>
      </c>
      <c r="BD32" s="185" t="str">
        <f>IF(AND(COUNTBLANK($B32:$O32)=13,COUNTBLANK($P32:$Q32)=1,COUNTBLANK($R32:$U32)=3,COUNTBLANK($V32:$X32)=2,COUNTBLANK($Y32:$AE32)=6,COUNTBLANK($AF32:$AJ32)=4,COUNTBLANK($AK32:AN32)=3,COUNTBLANK($AO32:$AQ32)=2,COUNTBLANK($AR32:$AS32)=1,COUNTBLANK($AT32:$AU32)=1),IF(Data!$B32&lt;&gt;"",Scoring!$H$7)+IF(Data!$C32&lt;&gt;"",Scoring!$H$8)+IF(Data!$D32&lt;&gt;"",Scoring!$H$9)+IF(Data!$E32&lt;&gt;"",Scoring!$H$10)+IF(Data!$F32&lt;&gt;"",Scoring!$H$11)+IF(Data!$G32&lt;&gt;"",Scoring!$H$12)+IF(Data!$H32&lt;&gt;"",Scoring!$H$13)+IF(Data!$I32&lt;&gt;"",Scoring!$H$14)+IF(Data!$J32&lt;&gt;"",Scoring!$H$15)+IF(Data!$K32&lt;&gt;"",Scoring!$H$16)+IF(Data!$L32&lt;&gt;"",Scoring!$H$17)+IF(Data!$M32&lt;&gt;"",Scoring!$H$18)+IF(Data!$N32&lt;&gt;"",Scoring!$H$19)+IF(Data!$O32&lt;&gt;"",Scoring!$H$20)+IF(Data!$P32&lt;&gt;"",Scoring!$H$21)+IF(Data!$Q32&lt;&gt;"",Scoring!$H$22)+IF(Data!$R32&lt;&gt;"",Scoring!$H$23)+IF(Data!$S32&lt;&gt;"",Scoring!$H$24)+IF(Data!$T32&lt;&gt;"",Scoring!$H$25)+IF(Data!$U32&lt;&gt;"",Scoring!$H$26)+IF(Data!$V32&lt;&gt;"",Scoring!$H$27)+IF(Data!$W32&lt;&gt;"",Scoring!$H$28)+IF(Data!$X32&lt;&gt;"",Scoring!$H$29)+IF(Data!$Y32&lt;&gt;"",Scoring!$H$30)+IF(Data!$Z32&lt;&gt;"",Scoring!$H$31)+IF(Data!$AA32&lt;&gt;"",Scoring!$H$32)+IF(Data!$AB32&lt;&gt;"",Scoring!$H$33)+IF(Data!$AC32&lt;&gt;"",Scoring!$H$34)+IF(Data!$AD32&lt;&gt;"",Scoring!$H$35)+IF(Data!$AE32&lt;&gt;"",Scoring!$H$36)+IF(Data!$AF32&lt;&gt;"",Scoring!$H$37)+IF(Data!$AG32&lt;&gt;"",Scoring!$H$38)+IF(Data!$AH32&lt;&gt;"",Scoring!$H$39)+IF(Data!$AI32&lt;&gt;"",Scoring!$H$40)+IF(Data!$AJ32&lt;&gt;"",Scoring!$H$41)+IF(Data!$AK32&lt;&gt;"",Scoring!$H$42)+IF(Data!$AL32&lt;&gt;"",Scoring!$H$43)+IF(Data!$AM32&lt;&gt;"",Scoring!$H$44)+IF(Data!$AN32&lt;&gt;"",Scoring!$H$45)+IF(Data!$AO32&lt;&gt;"",Scoring!$H$46)+IF(Data!$AP32&lt;&gt;"",Scoring!$H$47)+IF(Data!$AQ32&lt;&gt;"",Scoring!$H$48)+IF(Data!$AR32&lt;&gt;"",Scoring!$H$49)+IF(Data!$AS32&lt;&gt;"",Scoring!$H$50)+IF(Data!$AT32&lt;&gt;"",Scoring!$H$51)+IF(Data!$AU32&lt;&gt;"",Scoring!$H$52),"")</f>
        <v/>
      </c>
      <c r="BE32" s="186" t="str">
        <f>IF(BD32&lt;&gt;"",LOOKUP(BD32,Likelihoods!$A$7:$A$107,Likelihoods!F$7:F$107),"")</f>
        <v/>
      </c>
      <c r="BF32" s="181" t="str">
        <f>IF(AND(COUNTBLANK($B32:$O32)=13,COUNTBLANK($P32:$Q32)=1,COUNTBLANK($R32:$U32)=3,COUNTBLANK($V32:$X32)=2,COUNTBLANK($Y32:$AE32)=6,COUNTBLANK($AF32:$AJ32)=4,COUNTBLANK($AK32:AN32)=3,COUNTBLANK($AO32:$AQ32)=2,COUNTBLANK($AR32:$AS32)=1,COUNTBLANK($AT32:$AU32)=1),IF(Data!$B32&lt;&gt;"",Scoring!$I$7)+IF(Data!$C32&lt;&gt;"",Scoring!$I$8)+IF(Data!$D32&lt;&gt;"",Scoring!$I$9)+IF(Data!$E32&lt;&gt;"",Scoring!$I$10)+IF(Data!$F32&lt;&gt;"",Scoring!$I$11)+IF(Data!$G32&lt;&gt;"",Scoring!$I$12)+IF(Data!$H32&lt;&gt;"",Scoring!$I$13)+IF(Data!$I32&lt;&gt;"",Scoring!$I$14)+IF(Data!$J32&lt;&gt;"",Scoring!$I$15)+IF(Data!$K32&lt;&gt;"",Scoring!$I$16)+IF(Data!$L32&lt;&gt;"",Scoring!$I$17)+IF(Data!$M32&lt;&gt;"",Scoring!$I$18)+IF(Data!$N32&lt;&gt;"",Scoring!$I$19)+IF(Data!$O32&lt;&gt;"",Scoring!$I$20)+IF(Data!$P32&lt;&gt;"",Scoring!$I$21)+IF(Data!$Q32&lt;&gt;"",Scoring!$I$22)+IF(Data!$R32&lt;&gt;"",Scoring!$I$23)+IF(Data!$S32&lt;&gt;"",Scoring!$I$24)+IF(Data!$T32&lt;&gt;"",Scoring!$I$25)+IF(Data!$U32&lt;&gt;"",Scoring!$I$26)+IF(Data!$V32&lt;&gt;"",Scoring!$I$27)+IF(Data!$W32&lt;&gt;"",Scoring!$I$28)+IF(Data!$X32&lt;&gt;"",Scoring!$I$29)+IF(Data!$Y32&lt;&gt;"",Scoring!$I$30)+IF(Data!$Z32&lt;&gt;"",Scoring!$I$31)+IF(Data!$AA32&lt;&gt;"",Scoring!$I$32)+IF(Data!$AB32&lt;&gt;"",Scoring!$I$33)+IF(Data!$AC32&lt;&gt;"",Scoring!$I$34)+IF(Data!$AD32&lt;&gt;"",Scoring!$I$35)+IF(Data!$AE32&lt;&gt;"",Scoring!$I$36)+IF(Data!$AF32&lt;&gt;"",Scoring!$I$37)+IF(Data!$AG32&lt;&gt;"",Scoring!$I$38)+IF(Data!$AH32&lt;&gt;"",Scoring!$I$39)+IF(Data!$AI32&lt;&gt;"",Scoring!$I$40)+IF(Data!$AJ32&lt;&gt;"",Scoring!$I$41)+IF(Data!$AK32&lt;&gt;"",Scoring!$I$42)+IF(Data!$AL32&lt;&gt;"",Scoring!$I$43)+IF(Data!$AM32&lt;&gt;"",Scoring!$I$44)+IF(Data!$AN32&lt;&gt;"",Scoring!$I$45)+IF(Data!$AO32&lt;&gt;"",Scoring!$I$46)+IF(Data!$AP32&lt;&gt;"",Scoring!$I$47)+IF(Data!$AQ32&lt;&gt;"",Scoring!$I$48)+IF(Data!$AR32&lt;&gt;"",Scoring!$I$49)+IF(Data!$AS32&lt;&gt;"",Scoring!$I$50)+IF(Data!$AT32&lt;&gt;"",Scoring!$I$51)+IF(Data!$AU32&lt;&gt;"",Scoring!$I$52),"")</f>
        <v/>
      </c>
      <c r="BG32" s="180" t="str">
        <f>IF(BF32&lt;&gt;"",LOOKUP(BF32,Likelihoods!$A$7:$A$107,Likelihoods!G$7:G$107),"")</f>
        <v/>
      </c>
      <c r="BH32" s="187" t="str">
        <f>IF(AND(COUNTBLANK($B32:$O32)=13,COUNTBLANK($P32:$Q32)=1,COUNTBLANK($R32:$U32)=3,COUNTBLANK($V32:$X32)=2,COUNTBLANK($Y32:$AE32)=6,COUNTBLANK($AF32:$AJ32)=4,COUNTBLANK($AK32:AN32)=3,COUNTBLANK($AO32:$AQ32)=2,COUNTBLANK($AR32:$AS32)=1,COUNTBLANK($AT32:$AU32)=1),IF(Data!$B32&lt;&gt;"",Scoring!$J$7)+IF(Data!$C32&lt;&gt;"",Scoring!$J$8)+IF(Data!$D32&lt;&gt;"",Scoring!$J$9)+IF(Data!$E32&lt;&gt;"",Scoring!$J$10)+IF(Data!$F32&lt;&gt;"",Scoring!$J$11)+IF(Data!$G32&lt;&gt;"",Scoring!$J$12)+IF(Data!$H32&lt;&gt;"",Scoring!$J$13)+IF(Data!$I32&lt;&gt;"",Scoring!$J$14)+IF(Data!$J32&lt;&gt;"",Scoring!$J$15)+IF(Data!$K32&lt;&gt;"",Scoring!$J$16)+IF(Data!$L32&lt;&gt;"",Scoring!$J$17)+IF(Data!$M32&lt;&gt;"",Scoring!$J$18)+IF(Data!$N32&lt;&gt;"",Scoring!$J$19)+IF(Data!$O32&lt;&gt;"",Scoring!$J$20)+IF(Data!$P32&lt;&gt;"",Scoring!$J$21)+IF(Data!$Q32&lt;&gt;"",Scoring!$J$22)+IF(Data!$R32&lt;&gt;"",Scoring!$J$23)+IF(Data!$S32&lt;&gt;"",Scoring!$J$24)+IF(Data!$T32&lt;&gt;"",Scoring!$J$25)+IF(Data!$U32&lt;&gt;"",Scoring!$J$26)+IF(Data!$V32&lt;&gt;"",Scoring!$J$27)+IF(Data!$W32&lt;&gt;"",Scoring!$J$28)+IF(Data!$X32&lt;&gt;"",Scoring!$J$29)+IF(Data!$Y32&lt;&gt;"",Scoring!$J$30)+IF(Data!$Z32&lt;&gt;"",Scoring!$J$31)+IF(Data!$AA32&lt;&gt;"",Scoring!$J$32)+IF(Data!$AB32&lt;&gt;"",Scoring!$J$33)+IF(Data!$AC32&lt;&gt;"",Scoring!$J$34)+IF(Data!$AD32&lt;&gt;"",Scoring!$J$35)+IF(Data!$AE32&lt;&gt;"",Scoring!$J$36)+IF(Data!$AF32&lt;&gt;"",Scoring!$J$37)+IF(Data!$AG32&lt;&gt;"",Scoring!$J$38)+IF(Data!$AH32&lt;&gt;"",Scoring!$J$39)+IF(Data!$AI32&lt;&gt;"",Scoring!$J$40)+IF(Data!$AJ32&lt;&gt;"",Scoring!$J$41)+IF(Data!$AK32&lt;&gt;"",Scoring!$J$42)+IF(Data!$AL32&lt;&gt;"",Scoring!$J$43)+IF(Data!$AM32&lt;&gt;"",Scoring!$J$44)+IF(Data!$AN32&lt;&gt;"",Scoring!$J$45)+IF(Data!$AO32&lt;&gt;"",Scoring!$J$46)+IF(Data!$AP32&lt;&gt;"",Scoring!$J$47)+IF(Data!$AQ32&lt;&gt;"",Scoring!$J$48)+IF(Data!$AR32&lt;&gt;"",Scoring!$J$49)+IF(Data!$AS32&lt;&gt;"",Scoring!$J$50)+IF(Data!$AT32&lt;&gt;"",Scoring!$J$51)+IF(Data!$AU32&lt;&gt;"",Scoring!$J$52),"")</f>
        <v/>
      </c>
      <c r="BI32" s="183" t="str">
        <f>IF(BH32&lt;&gt;"",LOOKUP(BH32,Likelihoods!$A$7:$A$107,Likelihoods!H$7:H$107),"")</f>
        <v/>
      </c>
      <c r="BJ32" s="188" t="str">
        <f>IF(AND(COUNTBLANK($B32:$O32)=13,COUNTBLANK($P32:$Q32)=1,COUNTBLANK($R32:$U32)=3,COUNTBLANK($V32:$X32)=2,COUNTBLANK($Y32:$AE32)=6,COUNTBLANK($AF32:$AJ32)=4,COUNTBLANK($AK32:AN32)=3,COUNTBLANK($AO32:$AQ32)=2,COUNTBLANK($AR32:$AS32)=1,COUNTBLANK($AT32:$AU32)=1),IF(Data!$B32&lt;&gt;"",Scoring!$K$7)+IF(Data!$C32&lt;&gt;"",Scoring!$K$8)+IF(Data!$D32&lt;&gt;"",Scoring!$K$9)+IF(Data!$E32&lt;&gt;"",Scoring!$K$10)+IF(Data!$F32&lt;&gt;"",Scoring!$K$11)+IF(Data!$G32&lt;&gt;"",Scoring!$K$12)+IF(Data!$H32&lt;&gt;"",Scoring!$K$13)+IF(Data!$I32&lt;&gt;"",Scoring!$K$14)+IF(Data!$J32&lt;&gt;"",Scoring!$K$15)+IF(Data!$K32&lt;&gt;"",Scoring!$K$16)+IF(Data!$L32&lt;&gt;"",Scoring!$K$17)+IF(Data!$M32&lt;&gt;"",Scoring!$K$18)+IF(Data!$N32&lt;&gt;"",Scoring!$K$19)+IF(Data!$O32&lt;&gt;"",Scoring!$K$20)+IF(Data!$P32&lt;&gt;"",Scoring!$K$21)+IF(Data!$Q32&lt;&gt;"",Scoring!$K$22)+IF(Data!$R32&lt;&gt;"",Scoring!$K$23)+IF(Data!$S32&lt;&gt;"",Scoring!$K$24)+IF(Data!$T32&lt;&gt;"",Scoring!$K$25)+IF(Data!$U32&lt;&gt;"",Scoring!$K$26)+IF(Data!$V32&lt;&gt;"",Scoring!$K$27)+IF(Data!$W32&lt;&gt;"",Scoring!$K$28)+IF(Data!$X32&lt;&gt;"",Scoring!$K$29)+IF(Data!$Y32&lt;&gt;"",Scoring!$K$30)+IF(Data!$Z32&lt;&gt;"",Scoring!$K$31)+IF(Data!$AA32&lt;&gt;"",Scoring!$K$32)+IF(Data!$AB32&lt;&gt;"",Scoring!$K$33)+IF(Data!$AC32&lt;&gt;"",Scoring!$K$34)+IF(Data!$AD32&lt;&gt;"",Scoring!$K$35)+IF(Data!$AE32&lt;&gt;"",Scoring!$K$36)+IF(Data!$AF32&lt;&gt;"",Scoring!$K$37)+IF(Data!$AG32&lt;&gt;"",Scoring!$K$38)+IF(Data!$AH32&lt;&gt;"",Scoring!$K$39)+IF(Data!$AI32&lt;&gt;"",Scoring!$K$40)+IF(Data!$AJ32&lt;&gt;"",Scoring!$K$41)+IF(Data!$AK32&lt;&gt;"",Scoring!$K$42)+IF(Data!$AL32&lt;&gt;"",Scoring!$K$43)+IF(Data!$AM32&lt;&gt;"",Scoring!$K$44)+IF(Data!$AN32&lt;&gt;"",Scoring!$K$45)+IF(Data!$AO32&lt;&gt;"",Scoring!$K$46)+IF(Data!$AP32&lt;&gt;"",Scoring!$K$47)+IF(Data!$AQ32&lt;&gt;"",Scoring!$K$48)+IF(Data!$AR32&lt;&gt;"",Scoring!$K$49)+IF(Data!$AS32&lt;&gt;"",Scoring!$K$50)+IF(Data!$AT32&lt;&gt;"",Scoring!$K$51)+IF(Data!$AU32&lt;&gt;"",Scoring!$K$52),"")</f>
        <v/>
      </c>
      <c r="BK32" s="184" t="str">
        <f>IF(BJ32&lt;&gt;"",LOOKUP(BJ32,Likelihoods!$A$7:$A$107,Likelihoods!I$7:I$107),"")</f>
        <v/>
      </c>
      <c r="BL32" s="187" t="str">
        <f>IF(AND(COUNTBLANK($B32:$O32)=13,COUNTBLANK($P32:$Q32)=1,COUNTBLANK($R32:$U32)=3,COUNTBLANK($V32:$X32)=2,COUNTBLANK($Y32:$AE32)=6,COUNTBLANK($AF32:$AJ32)=4,COUNTBLANK($AK32:AN32)=3,COUNTBLANK($AO32:$AQ32)=2,COUNTBLANK($AR32:$AS32)=1,COUNTBLANK($AT32:$AU32)=1),IF(Data!$B32&lt;&gt;"",Scoring!$L$7)+IF(Data!$C32&lt;&gt;"",Scoring!$L$8)+IF(Data!$D32&lt;&gt;"",Scoring!$L$9)+IF(Data!$E32&lt;&gt;"",Scoring!$L$10)+IF(Data!$F32&lt;&gt;"",Scoring!$L$11)+IF(Data!$G32&lt;&gt;"",Scoring!$L$12)+IF(Data!$H32&lt;&gt;"",Scoring!$L$13)+IF(Data!$I32&lt;&gt;"",Scoring!$L$14)+IF(Data!$J32&lt;&gt;"",Scoring!$L$15)+IF(Data!$K32&lt;&gt;"",Scoring!$L$16)+IF(Data!$L32&lt;&gt;"",Scoring!$L$17)+IF(Data!$M32&lt;&gt;"",Scoring!$L$18)+IF(Data!$N32&lt;&gt;"",Scoring!$L$19)+IF(Data!$O32&lt;&gt;"",Scoring!$L$20)+IF(Data!$P32&lt;&gt;"",Scoring!$L$21)+IF(Data!$Q32&lt;&gt;"",Scoring!$L$22)+IF(Data!$R32&lt;&gt;"",Scoring!$L$23)+IF(Data!$S32&lt;&gt;"",Scoring!$L$24)+IF(Data!$T32&lt;&gt;"",Scoring!$L$25)+IF(Data!$U32&lt;&gt;"",Scoring!$L$26)+IF(Data!$V32&lt;&gt;"",Scoring!$L$27)+IF(Data!$W32&lt;&gt;"",Scoring!$L$28)+IF(Data!$X32&lt;&gt;"",Scoring!$L$29)+IF(Data!$Y32&lt;&gt;"",Scoring!$L$30)+IF(Data!$Z32&lt;&gt;"",Scoring!$L$31)+IF(Data!$AA32&lt;&gt;"",Scoring!$L$32)+IF(Data!$AB32&lt;&gt;"",Scoring!$L$33)+IF(Data!$AC32&lt;&gt;"",Scoring!$L$34)+IF(Data!$AD32&lt;&gt;"",Scoring!$L$35)+IF(Data!$AE32&lt;&gt;"",Scoring!$L$36)+IF(Data!$AF32&lt;&gt;"",Scoring!$L$37)+IF(Data!$AG32&lt;&gt;"",Scoring!$L$38)+IF(Data!$AH32&lt;&gt;"",Scoring!$L$39)+IF(Data!$AI32&lt;&gt;"",Scoring!$L$40)+IF(Data!$AJ32&lt;&gt;"",Scoring!$L$41)+IF(Data!$AK32&lt;&gt;"",Scoring!$L$42)+IF(Data!$AL32&lt;&gt;"",Scoring!$L$43)+IF(Data!$AM32&lt;&gt;"",Scoring!$L$44)+IF(Data!$AN32&lt;&gt;"",Scoring!$L$45)+IF(Data!$AO32&lt;&gt;"",Scoring!$L$46)+IF(Data!$AP32&lt;&gt;"",Scoring!$L$47)+IF(Data!$AQ32&lt;&gt;"",Scoring!$L$48)+IF(Data!$AR32&lt;&gt;"",Scoring!$L$49)+IF(Data!$AS32&lt;&gt;"",Scoring!$L$50)+IF(Data!$AT32&lt;&gt;"",Scoring!$L$51)+IF(Data!$AU32&lt;&gt;"",Scoring!$L$52),"")</f>
        <v/>
      </c>
      <c r="BM32" s="180" t="str">
        <f>IF(BL32&lt;&gt;"",LOOKUP(BL32,Likelihoods!$A$7:$A$107,Likelihoods!J$7:J$107),"")</f>
        <v/>
      </c>
      <c r="BN32" s="181" t="str">
        <f>IF(AND(COUNTBLANK($B32:$O32)=13,COUNTBLANK($P32:$Q32)=1,COUNTBLANK($R32:$U32)=3,COUNTBLANK($V32:$X32)=2,COUNTBLANK($Y32:$AE32)=6,COUNTBLANK($AF32:$AJ32)=4,COUNTBLANK($AK32:AN32)=3,COUNTBLANK($AO32:$AQ32)=2,COUNTBLANK($AR32:$AS32)=1,COUNTBLANK($AT32:$AU32)=1),IF(Data!$B32&lt;&gt;"",Scoring!$M$7)+IF(Data!$C32&lt;&gt;"",Scoring!$M$8)+IF(Data!$D32&lt;&gt;"",Scoring!$M$9)+IF(Data!$E32&lt;&gt;"",Scoring!$M$10)+IF(Data!$F32&lt;&gt;"",Scoring!$M$11)+IF(Data!$G32&lt;&gt;"",Scoring!$M$12)+IF(Data!$H32&lt;&gt;"",Scoring!$M$13)+IF(Data!$I32&lt;&gt;"",Scoring!$M$14)+IF(Data!$J32&lt;&gt;"",Scoring!$M$15)+IF(Data!$K32&lt;&gt;"",Scoring!$M$16)+IF(Data!$L32&lt;&gt;"",Scoring!$M$17)+IF(Data!$M32&lt;&gt;"",Scoring!$M$18)+IF(Data!$N32&lt;&gt;"",Scoring!$M$19)+IF(Data!$O32&lt;&gt;"",Scoring!$M$20)+IF(Data!$P32&lt;&gt;"",Scoring!$M$21)+IF(Data!$Q32&lt;&gt;"",Scoring!$M$22)+IF(Data!$R32&lt;&gt;"",Scoring!$M$23)+IF(Data!$S32&lt;&gt;"",Scoring!$M$24)+IF(Data!$T32&lt;&gt;"",Scoring!$M$25)+IF(Data!$U32&lt;&gt;"",Scoring!$M$26)+IF(Data!$V32&lt;&gt;"",Scoring!$M$27)+IF(Data!$W32&lt;&gt;"",Scoring!$M$28)+IF(Data!$X32&lt;&gt;"",Scoring!$M$29)+IF(Data!$Y32&lt;&gt;"",Scoring!$M$30)+IF(Data!$Z32&lt;&gt;"",Scoring!$M$31)+IF(Data!$AA32&lt;&gt;"",Scoring!$M$32)+IF(Data!$AB32&lt;&gt;"",Scoring!$M$33)+IF(Data!$AC32&lt;&gt;"",Scoring!$M$34)+IF(Data!$AD32&lt;&gt;"",Scoring!$M$35)+IF(Data!$AE32&lt;&gt;"",Scoring!$M$36)+IF(Data!$AF32&lt;&gt;"",Scoring!$M$37)+IF(Data!$AG32&lt;&gt;"",Scoring!$M$38)+IF(Data!$AH32&lt;&gt;"",Scoring!$M$39)+IF(Data!$AI32&lt;&gt;"",Scoring!$M$40)+IF(Data!$AJ32&lt;&gt;"",Scoring!$M$41)+IF(Data!$AK32&lt;&gt;"",Scoring!$M$42)+IF(Data!$AL32&lt;&gt;"",Scoring!$M$43)+IF(Data!$AM32&lt;&gt;"",Scoring!$M$44)+IF(Data!$AN32&lt;&gt;"",Scoring!$M$45)+IF(Data!$AO32&lt;&gt;"",Scoring!$M$46)+IF(Data!$AP32&lt;&gt;"",Scoring!$M$47)+IF(Data!$AQ32&lt;&gt;"",Scoring!$M$48)+IF(Data!$AR32&lt;&gt;"",Scoring!$M$49)+IF(Data!$AS32&lt;&gt;"",Scoring!$M$50)+IF(Data!$AT32&lt;&gt;"",Scoring!$M$51)+IF(Data!$AU32&lt;&gt;"",Scoring!$M$52),"")</f>
        <v/>
      </c>
      <c r="BO32" s="184" t="str">
        <f>IF(BN32&lt;&gt;"",LOOKUP(BN32,Likelihoods!$A$7:$A$107,Likelihoods!K$7:K$107),"")</f>
        <v/>
      </c>
      <c r="BP32" s="179" t="str">
        <f>IF(AND(COUNTBLANK($B32:$O32)=13,COUNTBLANK($P32:$Q32)=1,COUNTBLANK($R32:$U32)=3,COUNTBLANK($V32:$X32)=2,COUNTBLANK($Y32:$AE32)=6,COUNTBLANK($AF32:$AJ32)=4,COUNTBLANK($AK32:AN32)=3,COUNTBLANK($AO32:$AQ32)=2,COUNTBLANK($AR32:$AS32)=1,COUNTBLANK($AT32:$AU32)=1),IF(Data!$B32&lt;&gt;"",Scoring!$N$7)+IF(Data!$C32&lt;&gt;"",Scoring!$N$8)+IF(Data!$D32&lt;&gt;"",Scoring!$N$9)+IF(Data!$E32&lt;&gt;"",Scoring!$N$10)+IF(Data!$F32&lt;&gt;"",Scoring!$N$11)+IF(Data!$G32&lt;&gt;"",Scoring!$N$12)+IF(Data!$H32&lt;&gt;"",Scoring!$N$13)+IF(Data!$I32&lt;&gt;"",Scoring!$N$14)+IF(Data!$J32&lt;&gt;"",Scoring!$N$15)+IF(Data!$K32&lt;&gt;"",Scoring!$N$16)+IF(Data!$L32&lt;&gt;"",Scoring!$N$17)+IF(Data!$M32&lt;&gt;"",Scoring!$N$18)+IF(Data!$N32&lt;&gt;"",Scoring!$N$19)+IF(Data!$O32&lt;&gt;"",Scoring!$N$20)+IF(Data!$P32&lt;&gt;"",Scoring!$N$21)+IF(Data!$Q32&lt;&gt;"",Scoring!$N$22)+IF(Data!$R32&lt;&gt;"",Scoring!$N$23)+IF(Data!$S32&lt;&gt;"",Scoring!$N$24)+IF(Data!$T32&lt;&gt;"",Scoring!$N$25)+IF(Data!$U32&lt;&gt;"",Scoring!$N$26)+IF(Data!$V32&lt;&gt;"",Scoring!$N$27)+IF(Data!$W32&lt;&gt;"",Scoring!$N$28)+IF(Data!$X32&lt;&gt;"",Scoring!$N$29)+IF(Data!$Y32&lt;&gt;"",Scoring!$N$30)+IF(Data!$Z32&lt;&gt;"",Scoring!$N$31)+IF(Data!$AA32&lt;&gt;"",Scoring!$N$32)+IF(Data!$AB32&lt;&gt;"",Scoring!$N$33)+IF(Data!$AC32&lt;&gt;"",Scoring!$N$34)+IF(Data!$AD32&lt;&gt;"",Scoring!$N$35)+IF(Data!$AE32&lt;&gt;"",Scoring!$N$36)+IF(Data!$AF32&lt;&gt;"",Scoring!$N$37)+IF(Data!$AG32&lt;&gt;"",Scoring!$N$38)+IF(Data!$AH32&lt;&gt;"",Scoring!$N$39)+IF(Data!$AI32&lt;&gt;"",Scoring!$N$40)+IF(Data!$AJ32&lt;&gt;"",Scoring!$N$41)+IF(Data!$AK32&lt;&gt;"",Scoring!$N$42)+IF(Data!$AL32&lt;&gt;"",Scoring!$N$43)+IF(Data!$AM32&lt;&gt;"",Scoring!$N$44)+IF(Data!$AN32&lt;&gt;"",Scoring!$N$45)+IF(Data!$AO32&lt;&gt;"",Scoring!$N$46)+IF(Data!$AP32&lt;&gt;"",Scoring!$N$47)+IF(Data!$AQ32&lt;&gt;"",Scoring!$N$48)+IF(Data!$AR32&lt;&gt;"",Scoring!$N$49)+IF(Data!$AS32&lt;&gt;"",Scoring!$N$50)+IF(Data!$AT32&lt;&gt;"",Scoring!$N$51)+IF(Data!$AU32&lt;&gt;"",Scoring!$N$52),"")</f>
        <v/>
      </c>
      <c r="BQ32" s="189" t="str">
        <f>IF(BP32&lt;&gt;"",LOOKUP(BP32,Likelihoods!$A$7:$A$107,Likelihoods!L$7:L$107),"")</f>
        <v/>
      </c>
      <c r="BR32" s="181" t="str">
        <f>IF(AND(COUNTBLANK($B32:$O32)=13,COUNTBLANK($P32:$Q32)=1,COUNTBLANK($R32:$U32)=3,COUNTBLANK($V32:$X32)=2,COUNTBLANK($Y32:$AE32)=6,COUNTBLANK($AF32:$AJ32)=4,COUNTBLANK($AK32:AN32)=3,COUNTBLANK($AO32:$AQ32)=2,COUNTBLANK($AR32:$AS32)=1,COUNTBLANK($AT32:$AU32)=1),IF(Data!$B32&lt;&gt;"",Scoring!$O$7)+IF(Data!$C32&lt;&gt;"",Scoring!$O$8)+IF(Data!$D32&lt;&gt;"",Scoring!$O$9)+IF(Data!$E32&lt;&gt;"",Scoring!$O$10)+IF(Data!$F32&lt;&gt;"",Scoring!$O$11)+IF(Data!$G32&lt;&gt;"",Scoring!$O$12)+IF(Data!$H32&lt;&gt;"",Scoring!$O$13)+IF(Data!$I32&lt;&gt;"",Scoring!$O$14)+IF(Data!$J32&lt;&gt;"",Scoring!$O$15)+IF(Data!$K32&lt;&gt;"",Scoring!$O$16)+IF(Data!$L32&lt;&gt;"",Scoring!$O$17)+IF(Data!$M32&lt;&gt;"",Scoring!$O$18)+IF(Data!$N32&lt;&gt;"",Scoring!$O$19)+IF(Data!$O32&lt;&gt;"",Scoring!$O$20)+IF(Data!$P32&lt;&gt;"",Scoring!$O$21)+IF(Data!$Q32&lt;&gt;"",Scoring!$O$22)+IF(Data!$R32&lt;&gt;"",Scoring!$O$23)+IF(Data!$S32&lt;&gt;"",Scoring!$O$24)+IF(Data!$T32&lt;&gt;"",Scoring!$O$25)+IF(Data!$U32&lt;&gt;"",Scoring!$O$26)+IF(Data!$V32&lt;&gt;"",Scoring!$O$27)+IF(Data!$W32&lt;&gt;"",Scoring!$O$28)+IF(Data!$X32&lt;&gt;"",Scoring!$O$29)+IF(Data!$Y32&lt;&gt;"",Scoring!$O$30)+IF(Data!$Z32&lt;&gt;"",Scoring!$O$31)+IF(Data!$AA32&lt;&gt;"",Scoring!$O$32)+IF(Data!$AB32&lt;&gt;"",Scoring!$O$33)+IF(Data!$AC32&lt;&gt;"",Scoring!$O$34)+IF(Data!$AD32&lt;&gt;"",Scoring!$O$35)+IF(Data!$AE32&lt;&gt;"",Scoring!$O$36)+IF(Data!$AF32&lt;&gt;"",Scoring!$O$37)+IF(Data!$AG32&lt;&gt;"",Scoring!$O$38)+IF(Data!$AH32&lt;&gt;"",Scoring!$O$39)+IF(Data!$AI32&lt;&gt;"",Scoring!$O$40)+IF(Data!$AJ32&lt;&gt;"",Scoring!$O$41)+IF(Data!$AK32&lt;&gt;"",Scoring!$O$42)+IF(Data!$AL32&lt;&gt;"",Scoring!$O$43)+IF(Data!$AM32&lt;&gt;"",Scoring!$O$44)+IF(Data!$AN32&lt;&gt;"",Scoring!$O$45)+IF(Data!$AO32&lt;&gt;"",Scoring!$O$46)+IF(Data!$AP32&lt;&gt;"",Scoring!$O$47)+IF(Data!$AQ32&lt;&gt;"",Scoring!$O$48)+IF(Data!$AR32&lt;&gt;"",Scoring!$O$49)+IF(Data!$AS32&lt;&gt;"",Scoring!$O$50)+IF(Data!$AT32&lt;&gt;"",Scoring!$O$51)+IF(Data!$AU32&lt;&gt;"",Scoring!$O$52),"")</f>
        <v/>
      </c>
      <c r="BS32" s="184" t="str">
        <f>IF(BR32&lt;&gt;"",LOOKUP(BR32,Likelihoods!$A$7:$A$107,Likelihoods!M$7:M$107),"")</f>
        <v/>
      </c>
      <c r="BT32" s="181" t="str">
        <f>IF(AND(COUNTBLANK($B32:$O32)=13,COUNTBLANK($P32:$Q32)=1,COUNTBLANK($R32:$U32)=3,COUNTBLANK($V32:$X32)=2,COUNTBLANK($Y32:$AE32)=6,COUNTBLANK($AF32:$AJ32)=4,COUNTBLANK($AK32:AN32)=3,COUNTBLANK($AO32:$AQ32)=2,COUNTBLANK($AR32:$AS32)=1,COUNTBLANK($AT32:$AU32)=1),IF(Data!$B32&lt;&gt;"",Scoring!$P$7)+IF(Data!$C32&lt;&gt;"",Scoring!$P$8)+IF(Data!$D32&lt;&gt;"",Scoring!$P$9)+IF(Data!$E32&lt;&gt;"",Scoring!$P$10)+IF(Data!$F32&lt;&gt;"",Scoring!$P$11)+IF(Data!$G32&lt;&gt;"",Scoring!$P$12)+IF(Data!$H32&lt;&gt;"",Scoring!$P$13)+IF(Data!$I32&lt;&gt;"",Scoring!$P$14)+IF(Data!$J32&lt;&gt;"",Scoring!$P$15)+IF(Data!$K32&lt;&gt;"",Scoring!$P$16)+IF(Data!$L32&lt;&gt;"",Scoring!$P$17)+IF(Data!$M32&lt;&gt;"",Scoring!$P$18)+IF(Data!$N32&lt;&gt;"",Scoring!$P$19)+IF(Data!$O32&lt;&gt;"",Scoring!$P$20)+IF(Data!$P32&lt;&gt;"",Scoring!$P$21)+IF(Data!$Q32&lt;&gt;"",Scoring!$P$22)+IF(Data!$R32&lt;&gt;"",Scoring!$P$23)+IF(Data!$S32&lt;&gt;"",Scoring!$P$24)+IF(Data!$T32&lt;&gt;"",Scoring!$P$25)+IF(Data!$U32&lt;&gt;"",Scoring!$P$26)+IF(Data!$V32&lt;&gt;"",Scoring!$P$27)+IF(Data!$W32&lt;&gt;"",Scoring!$P$28)+IF(Data!$X32&lt;&gt;"",Scoring!$P$29)+IF(Data!$Y32&lt;&gt;"",Scoring!$P$30)+IF(Data!$Z32&lt;&gt;"",Scoring!$P$31)+IF(Data!$AA32&lt;&gt;"",Scoring!$P$32)+IF(Data!$AB32&lt;&gt;"",Scoring!$P$33)+IF(Data!$AC32&lt;&gt;"",Scoring!$P$34)+IF(Data!$AD32&lt;&gt;"",Scoring!$P$35)+IF(Data!$AE32&lt;&gt;"",Scoring!$P$36)+IF(Data!$AF32&lt;&gt;"",Scoring!$P$37)+IF(Data!$AG32&lt;&gt;"",Scoring!$P$38)+IF(Data!$AH32&lt;&gt;"",Scoring!$P$39)+IF(Data!$AI32&lt;&gt;"",Scoring!$P$40)+IF(Data!$AJ32&lt;&gt;"",Scoring!$P$41)+IF(Data!$AK32&lt;&gt;"",Scoring!$P$42)+IF(Data!$AL32&lt;&gt;"",Scoring!$P$43)+IF(Data!$AM32&lt;&gt;"",Scoring!$P$44)+IF(Data!$AN32&lt;&gt;"",Scoring!$P$45)+IF(Data!$AO32&lt;&gt;"",Scoring!$P$46)+IF(Data!$AP32&lt;&gt;"",Scoring!$P$47)+IF(Data!$AQ32&lt;&gt;"",Scoring!$P$48)+IF(Data!$AR32&lt;&gt;"",Scoring!$P$49)+IF(Data!$AS32&lt;&gt;"",Scoring!$P$50)+IF(Data!$AT32&lt;&gt;"",Scoring!$P$51)+IF(Data!$AU32&lt;&gt;"",Scoring!$P$52),"")</f>
        <v/>
      </c>
      <c r="BU32" s="180" t="str">
        <f>IF(BT32&lt;&gt;"",LOOKUP(BT32,Likelihoods!$A$7:$A$107,Likelihoods!N$7:N$107),"")</f>
        <v/>
      </c>
      <c r="BV32" s="181" t="str">
        <f>IF(AND(COUNTBLANK($B32:$O32)=13,COUNTBLANK($P32:$Q32)=1,COUNTBLANK($R32:$U32)=3,COUNTBLANK($V32:$X32)=2,COUNTBLANK($Y32:$AE32)=6,COUNTBLANK($AF32:$AJ32)=4,COUNTBLANK($AK32:AN32)=3,COUNTBLANK($AO32:$AQ32)=2,COUNTBLANK($AR32:$AS32)=1,COUNTBLANK($AT32:$AU32)=1),IF(Data!$B32&lt;&gt;"",Scoring!$Q$7)+IF(Data!$C32&lt;&gt;"",Scoring!$Q$8)+IF(Data!$D32&lt;&gt;"",Scoring!$Q$9)+IF(Data!$E32&lt;&gt;"",Scoring!$Q$10)+IF(Data!$F32&lt;&gt;"",Scoring!$Q$11)+IF(Data!$G32&lt;&gt;"",Scoring!$Q$12)+IF(Data!$H32&lt;&gt;"",Scoring!$Q$13)+IF(Data!$I32&lt;&gt;"",Scoring!$Q$14)+IF(Data!$J32&lt;&gt;"",Scoring!$Q$15)+IF(Data!$K32&lt;&gt;"",Scoring!$Q$16)+IF(Data!$L32&lt;&gt;"",Scoring!$Q$17)+IF(Data!$M32&lt;&gt;"",Scoring!$Q$18)+IF(Data!$N32&lt;&gt;"",Scoring!$Q$19)+IF(Data!$O32&lt;&gt;"",Scoring!$Q$20)+IF(Data!$P32&lt;&gt;"",Scoring!$Q$21)+IF(Data!$Q32&lt;&gt;"",Scoring!$Q$22)+IF(Data!$R32&lt;&gt;"",Scoring!$Q$23)+IF(Data!$S32&lt;&gt;"",Scoring!$Q$24)+IF(Data!$T32&lt;&gt;"",Scoring!$Q$25)+IF(Data!$U32&lt;&gt;"",Scoring!$Q$26)+IF(Data!$V32&lt;&gt;"",Scoring!$Q$27)+IF(Data!$W32&lt;&gt;"",Scoring!$Q$28)+IF(Data!$X32&lt;&gt;"",Scoring!$Q$29)+IF(Data!$Y32&lt;&gt;"",Scoring!$Q$30)+IF(Data!$Z32&lt;&gt;"",Scoring!$Q$31)+IF(Data!$AA32&lt;&gt;"",Scoring!$Q$32)+IF(Data!$AB32&lt;&gt;"",Scoring!$Q$33)+IF(Data!$AC32&lt;&gt;"",Scoring!$Q$34)+IF(Data!$AD32&lt;&gt;"",Scoring!$Q$35)+IF(Data!$AE32&lt;&gt;"",Scoring!$Q$36)+IF(Data!$AF32&lt;&gt;"",Scoring!$Q$37)+IF(Data!$AG32&lt;&gt;"",Scoring!$Q$38)+IF(Data!$AH32&lt;&gt;"",Scoring!$Q$39)+IF(Data!$AI32&lt;&gt;"",Scoring!$Q$40)+IF(Data!$AJ32&lt;&gt;"",Scoring!$Q$41)+IF(Data!$AK32&lt;&gt;"",Scoring!$Q$42)+IF(Data!$AL32&lt;&gt;"",Scoring!$Q$43)+IF(Data!$AM32&lt;&gt;"",Scoring!$Q$44)+IF(Data!$AN32&lt;&gt;"",Scoring!$Q$45)+IF(Data!$AO32&lt;&gt;"",Scoring!$Q$46)+IF(Data!$AP32&lt;&gt;"",Scoring!$Q$47)+IF(Data!$AQ32&lt;&gt;"",Scoring!$Q$48)+IF(Data!$AR32&lt;&gt;"",Scoring!$Q$49)+IF(Data!$AS32&lt;&gt;"",Scoring!$Q$50)+IF(Data!$AT32&lt;&gt;"",Scoring!$Q$51)+IF(Data!$AU32&lt;&gt;"",Scoring!$Q$52),"")</f>
        <v/>
      </c>
      <c r="BW32" s="183" t="str">
        <f>IF(BV32&lt;&gt;"",LOOKUP(BV32,Likelihoods!$A$7:$A$107,Likelihoods!O$7:O$107),"")</f>
        <v/>
      </c>
      <c r="BX32" s="9"/>
      <c r="BY32" s="9"/>
      <c r="BZ32" s="9"/>
      <c r="CA32" s="9"/>
      <c r="CB32" s="9"/>
      <c r="CC32" s="9"/>
      <c r="CD32" s="9"/>
      <c r="CE32" s="9"/>
      <c r="CF32" s="9"/>
      <c r="CG32" s="9"/>
      <c r="CH32" s="9"/>
      <c r="CI32" s="9"/>
      <c r="CJ32" s="9"/>
      <c r="CK32" s="9"/>
    </row>
    <row r="33" spans="1:89" ht="14.25">
      <c r="A33" s="59"/>
      <c r="B33" s="76"/>
      <c r="C33" s="77"/>
      <c r="D33" s="77"/>
      <c r="E33" s="77"/>
      <c r="F33" s="77"/>
      <c r="G33" s="77"/>
      <c r="H33" s="77"/>
      <c r="I33" s="77"/>
      <c r="J33" s="77"/>
      <c r="K33" s="77"/>
      <c r="L33" s="77"/>
      <c r="M33" s="77"/>
      <c r="N33" s="77"/>
      <c r="O33" s="77"/>
      <c r="P33" s="76"/>
      <c r="Q33" s="78"/>
      <c r="R33" s="77"/>
      <c r="S33" s="77"/>
      <c r="T33" s="77"/>
      <c r="U33" s="77"/>
      <c r="V33" s="76"/>
      <c r="W33" s="77"/>
      <c r="X33" s="78"/>
      <c r="Y33" s="77"/>
      <c r="Z33" s="77"/>
      <c r="AA33" s="77"/>
      <c r="AB33" s="77"/>
      <c r="AC33" s="77"/>
      <c r="AD33" s="77"/>
      <c r="AE33" s="77"/>
      <c r="AF33" s="76"/>
      <c r="AG33" s="77"/>
      <c r="AH33" s="77"/>
      <c r="AI33" s="77"/>
      <c r="AJ33" s="78"/>
      <c r="AK33" s="77"/>
      <c r="AL33" s="77"/>
      <c r="AM33" s="77"/>
      <c r="AN33" s="77"/>
      <c r="AO33" s="76"/>
      <c r="AP33" s="77"/>
      <c r="AQ33" s="78"/>
      <c r="AR33" s="76"/>
      <c r="AS33" s="78"/>
      <c r="AT33" s="77"/>
      <c r="AU33" s="77"/>
      <c r="AV33" s="179" t="str">
        <f>IF(AND(COUNTBLANK($B33:$O33)=13,COUNTBLANK($P33:$Q33)=1,COUNTBLANK($R33:$U33)=3,COUNTBLANK($V33:$X33)=2,COUNTBLANK($Y33:$AE33)=6,COUNTBLANK($AF33:$AJ33)=4,COUNTBLANK($AK33:AN33)=3,COUNTBLANK($AO33:$AQ33)=2,COUNTBLANK($AR33:$AS33)=1,COUNTBLANK($AT33:$AU33)=1),IF(Data!$B33&lt;&gt;"",Scoring!$D$7)+IF(Data!$C33&lt;&gt;"",Scoring!$D$8)+IF(Data!$D33&lt;&gt;"",Scoring!$D$9)+IF(Data!$E33&lt;&gt;"",Scoring!$D$10)+IF(Data!$F33&lt;&gt;"",Scoring!$D$11)+IF(Data!$G33&lt;&gt;"",Scoring!$D$12)+IF(Data!$H33&lt;&gt;"",Scoring!$D$13)+IF(Data!$I33&lt;&gt;"",Scoring!$D$14)+IF(Data!$J33&lt;&gt;"",Scoring!$D$15)+IF(Data!$K33&lt;&gt;"",Scoring!$D$16)+IF(Data!$L33&lt;&gt;"",Scoring!$D$17)+IF(Data!$M33&lt;&gt;"",Scoring!$D$18)+IF(Data!$N33&lt;&gt;"",Scoring!$D$19)+IF(Data!$O33&lt;&gt;"",Scoring!$D$20)+IF(Data!$P33&lt;&gt;"",Scoring!$D$21)+IF(Data!$Q33&lt;&gt;"",Scoring!$D$22)+IF(Data!$R33&lt;&gt;"",Scoring!$D$23)+IF(Data!$S33&lt;&gt;"",Scoring!$D$24)+IF(Data!$T33&lt;&gt;"",Scoring!$D$25)+IF(Data!$U33&lt;&gt;"",Scoring!$D$26)+IF(Data!$V33&lt;&gt;"",Scoring!$D$27)+IF(Data!$W33&lt;&gt;"",Scoring!$D$28)+IF(Data!$X33&lt;&gt;"",Scoring!$D$29)+IF(Data!$Y33&lt;&gt;"",Scoring!$D$30)+IF(Data!$Z33&lt;&gt;"",Scoring!$D$31)+IF(Data!$AA33&lt;&gt;"",Scoring!$D$32)+IF(Data!$AB33&lt;&gt;"",Scoring!$D$33)+IF(Data!$AC33&lt;&gt;"",Scoring!$D$34)+IF(Data!$AD33&lt;&gt;"",Scoring!$D$35)+IF(Data!$AE33&lt;&gt;"",Scoring!$D$36)+IF(Data!$AF33&lt;&gt;"",Scoring!$D$37)+IF(Data!$AG33&lt;&gt;"",Scoring!$D$38)+IF(Data!$AH33&lt;&gt;"",Scoring!$D$39)+IF(Data!$AI33&lt;&gt;"",Scoring!$D$40)+IF(Data!$AJ33&lt;&gt;"",Scoring!$D$41)+IF(Data!$AK33&lt;&gt;"",Scoring!$D$42)+IF(Data!$AL33&lt;&gt;"",Scoring!$D$43)+IF(Data!$AM33&lt;&gt;"",Scoring!$D$44)+IF(Data!$AN33&lt;&gt;"",Scoring!$D$45)+IF(Data!$AO33&lt;&gt;"",Scoring!$D$46)+IF(Data!$AP33&lt;&gt;"",Scoring!$D$47)+IF(Data!$AQ33&lt;&gt;"",Scoring!$D$48)+IF(Data!$AR33&lt;&gt;"",Scoring!$D$49)+IF(Data!$AS33&lt;&gt;"",Scoring!$D$50)+IF(Data!$AT33&lt;&gt;"",Scoring!$D$51)+IF(Data!$AU33&lt;&gt;"",Scoring!$D$52),"")</f>
        <v/>
      </c>
      <c r="AW33" s="180" t="str">
        <f>IF(AV33&lt;&gt;"",LOOKUP(AV33,Likelihoods!$A$7:$A$107,Likelihoods!B$7:B$107),"")</f>
        <v/>
      </c>
      <c r="AX33" s="181" t="str">
        <f>IF(AND(COUNTBLANK($B33:$O33)=13,COUNTBLANK($P33:$Q33)=1,COUNTBLANK($R33:$U33)=3,COUNTBLANK($V33:$X33)=2,COUNTBLANK($Y33:$AE33)=6,COUNTBLANK($AF33:$AJ33)=4,COUNTBLANK($AK33:AN33)=3,COUNTBLANK($AO33:$AQ33)=2,COUNTBLANK($AR33:$AS33)=1,COUNTBLANK($AT33:$AU33)=1),IF(Data!$B33&lt;&gt;"",Scoring!$E$7)+IF(Data!$C33&lt;&gt;"",Scoring!$E$8)+IF(Data!$D33&lt;&gt;"",Scoring!$E$9)+IF(Data!$E33&lt;&gt;"",Scoring!$E$10)+IF(Data!$F33&lt;&gt;"",Scoring!$E$11)+IF(Data!$G33&lt;&gt;"",Scoring!$E$12)+IF(Data!$H33&lt;&gt;"",Scoring!$E$13)+IF(Data!$I33&lt;&gt;"",Scoring!$E$14)+IF(Data!$J33&lt;&gt;"",Scoring!$E$15)+IF(Data!$K33&lt;&gt;"",Scoring!$E$16)+IF(Data!$L33&lt;&gt;"",Scoring!$E$17)+IF(Data!$M33&lt;&gt;"",Scoring!$E$18)+IF(Data!$N33&lt;&gt;"",Scoring!$E$19)+IF(Data!$O33&lt;&gt;"",Scoring!$E$20)+IF(Data!$P33&lt;&gt;"",Scoring!$E$21)+IF(Data!$Q33&lt;&gt;"",Scoring!$E$22)+IF(Data!$R33&lt;&gt;"",Scoring!$E$23)+IF(Data!$S33&lt;&gt;"",Scoring!$E$24)+IF(Data!$T33&lt;&gt;"",Scoring!$E$25)+IF(Data!$U33&lt;&gt;"",Scoring!$E$26)+IF(Data!$V33&lt;&gt;"",Scoring!$E$27)+IF(Data!$W33&lt;&gt;"",Scoring!$E$28)+IF(Data!$X33&lt;&gt;"",Scoring!$E$29)+IF(Data!$Y33&lt;&gt;"",Scoring!$E$30)+IF(Data!$Z33&lt;&gt;"",Scoring!$E$31)+IF(Data!$AA33&lt;&gt;"",Scoring!$E$32)+IF(Data!$AB33&lt;&gt;"",Scoring!$E$33)+IF(Data!$AC33&lt;&gt;"",Scoring!$E$34)+IF(Data!$AD33&lt;&gt;"",Scoring!$E$35)+IF(Data!$AE33&lt;&gt;"",Scoring!$E$36)+IF(Data!$AF33&lt;&gt;"",Scoring!$E$37)+IF(Data!$AG33&lt;&gt;"",Scoring!$E$38)+IF(Data!$AH33&lt;&gt;"",Scoring!$E$39)+IF(Data!$AI33&lt;&gt;"",Scoring!$E$40)+IF(Data!$AJ33&lt;&gt;"",Scoring!$E$41)+IF(Data!$AK33&lt;&gt;"",Scoring!$E$42)+IF(Data!$AL33&lt;&gt;"",Scoring!$E$43)+IF(Data!$AM33&lt;&gt;"",Scoring!$E$44)+IF(Data!$AN33&lt;&gt;"",Scoring!$E$45)+IF(Data!$AO33&lt;&gt;"",Scoring!$E$46)+IF(Data!$AP33&lt;&gt;"",Scoring!$E$47)+IF(Data!$AQ33&lt;&gt;"",Scoring!$E$48)+IF(Data!$AR33&lt;&gt;"",Scoring!$E$49)+IF(Data!$AS33&lt;&gt;"",Scoring!$E$50)+IF(Data!$AT33&lt;&gt;"",Scoring!$E$51)+IF(Data!$AU33&lt;&gt;"",Scoring!$E$52),"")</f>
        <v/>
      </c>
      <c r="AY33" s="180" t="str">
        <f>IF(AX33&lt;&gt;"",LOOKUP(AX33,Likelihoods!$A$7:$A$107,Likelihoods!C$7:C$107),"")</f>
        <v/>
      </c>
      <c r="AZ33" s="182" t="str">
        <f>IF(AND(COUNTBLANK($B33:$O33)=13,COUNTBLANK($P33:$Q33)=1,COUNTBLANK($R33:$U33)=3,COUNTBLANK($V33:$X33)=2,COUNTBLANK($Y33:$AE33)=6,COUNTBLANK($AF33:$AJ33)=4,COUNTBLANK($AK33:AN33)=3,COUNTBLANK($AO33:$AQ33)=2,COUNTBLANK($AR33:$AS33)=1,COUNTBLANK($AT33:$AU33)=1),IF(Data!$B33&lt;&gt;"",Scoring!$F$7)+IF(Data!$C33&lt;&gt;"",Scoring!$F$8)+IF(Data!$D33&lt;&gt;"",Scoring!$F$9)+IF(Data!$E33&lt;&gt;"",Scoring!$F$10)+IF(Data!$F33&lt;&gt;"",Scoring!$F$11)+IF(Data!$G33&lt;&gt;"",Scoring!$F$12)+IF(Data!$H33&lt;&gt;"",Scoring!$F$13)+IF(Data!$I33&lt;&gt;"",Scoring!$F$14)+IF(Data!$J33&lt;&gt;"",Scoring!$F$15)+IF(Data!$K33&lt;&gt;"",Scoring!$F$16)+IF(Data!$L33&lt;&gt;"",Scoring!$F$17)+IF(Data!$M33&lt;&gt;"",Scoring!$F$18)+IF(Data!$N33&lt;&gt;"",Scoring!$F$19)+IF(Data!$O33&lt;&gt;"",Scoring!$F$20)+IF(Data!$P33&lt;&gt;"",Scoring!$F$21)+IF(Data!$Q33&lt;&gt;"",Scoring!$F$22)+IF(Data!$R33&lt;&gt;"",Scoring!$F$23)+IF(Data!$S33&lt;&gt;"",Scoring!$F$24)+IF(Data!$T33&lt;&gt;"",Scoring!$F$25)+IF(Data!$U33&lt;&gt;"",Scoring!$F$26)+IF(Data!$V33&lt;&gt;"",Scoring!$F$27)+IF(Data!$W33&lt;&gt;"",Scoring!$F$28)+IF(Data!$X33&lt;&gt;"",Scoring!$F$29)+IF(Data!$Y33&lt;&gt;"",Scoring!$F$30)+IF(Data!$Z33&lt;&gt;"",Scoring!$F$31)+IF(Data!$AA33&lt;&gt;"",Scoring!$F$32)+IF(Data!$AB33&lt;&gt;"",Scoring!$F$33)+IF(Data!$AC33&lt;&gt;"",Scoring!$F$34)+IF(Data!$AD33&lt;&gt;"",Scoring!$F$35)+IF(Data!$AE33&lt;&gt;"",Scoring!$F$36)+IF(Data!$AF33&lt;&gt;"",Scoring!$F$37)+IF(Data!$AG33&lt;&gt;"",Scoring!$F$38)+IF(Data!$AH33&lt;&gt;"",Scoring!$F$39)+IF(Data!$AI33&lt;&gt;"",Scoring!$F$40)+IF(Data!$AJ33&lt;&gt;"",Scoring!$F$41)+IF(Data!$AK33&lt;&gt;"",Scoring!$F$42)+IF(Data!$AL33&lt;&gt;"",Scoring!$F$43)+IF(Data!$AM33&lt;&gt;"",Scoring!$F$44)+IF(Data!$AN33&lt;&gt;"",Scoring!$F$45)+IF(Data!$AO33&lt;&gt;"",Scoring!$F$46)+IF(Data!$AP33&lt;&gt;"",Scoring!$F$47)+IF(Data!$AQ33&lt;&gt;"",Scoring!$F$48)+IF(Data!$AR33&lt;&gt;"",Scoring!$F$49)+IF(Data!$AS33&lt;&gt;"",Scoring!$F$50)+IF(Data!$AT33&lt;&gt;"",Scoring!$F$51)+IF(Data!$AU33&lt;&gt;"",Scoring!$F$52),"")</f>
        <v/>
      </c>
      <c r="BA33" s="183" t="str">
        <f>IF(AZ33&lt;&gt;"",LOOKUP(AZ33,Likelihoods!$A$7:$A$107,Likelihoods!D$7:D$107),"")</f>
        <v/>
      </c>
      <c r="BB33" s="181" t="str">
        <f>IF(AND(COUNTBLANK($B33:$O33)=13,COUNTBLANK($P33:$Q33)=1,COUNTBLANK($R33:$U33)=3,COUNTBLANK($V33:$X33)=2,COUNTBLANK($Y33:$AE33)=6,COUNTBLANK($AF33:$AJ33)=4,COUNTBLANK($AK33:AN33)=3,COUNTBLANK($AO33:$AQ33)=2,COUNTBLANK($AR33:$AS33)=1,COUNTBLANK($AT33:$AU33)=1),IF(Data!$B33&lt;&gt;"",Scoring!$G$7)+IF(Data!$C33&lt;&gt;"",Scoring!$G$8)+IF(Data!$D33&lt;&gt;"",Scoring!$G$9)+IF(Data!$E33&lt;&gt;"",Scoring!$G$10)+IF(Data!$F33&lt;&gt;"",Scoring!$G$11)+IF(Data!$G33&lt;&gt;"",Scoring!$G$12)+IF(Data!$H33&lt;&gt;"",Scoring!$G$13)+IF(Data!$I33&lt;&gt;"",Scoring!$G$14)+IF(Data!$J33&lt;&gt;"",Scoring!$G$15)+IF(Data!$K33&lt;&gt;"",Scoring!$G$16)+IF(Data!$L33&lt;&gt;"",Scoring!$G$17)+IF(Data!$M33&lt;&gt;"",Scoring!$G$18)+IF(Data!$N33&lt;&gt;"",Scoring!$G$19)+IF(Data!$O33&lt;&gt;"",Scoring!$G$20)+IF(Data!$P33&lt;&gt;"",Scoring!$G$21)+IF(Data!$Q33&lt;&gt;"",Scoring!$G$22)+IF(Data!$R33&lt;&gt;"",Scoring!$G$23)+IF(Data!$S33&lt;&gt;"",Scoring!$G$24)+IF(Data!$T33&lt;&gt;"",Scoring!$G$25)+IF(Data!$U33&lt;&gt;"",Scoring!$G$26)+IF(Data!$V33&lt;&gt;"",Scoring!$G$27)+IF(Data!$W33&lt;&gt;"",Scoring!$G$28)+IF(Data!$X33&lt;&gt;"",Scoring!$G$29)+IF(Data!$Y33&lt;&gt;"",Scoring!$G$30)+IF(Data!$Z33&lt;&gt;"",Scoring!$G$31)+IF(Data!$AA33&lt;&gt;"",Scoring!$G$32)+IF(Data!$AB33&lt;&gt;"",Scoring!$G$33)+IF(Data!$AC33&lt;&gt;"",Scoring!$G$34)+IF(Data!$AD33&lt;&gt;"",Scoring!$G$35)+IF(Data!$AE33&lt;&gt;"",Scoring!$G$36)+IF(Data!$AF33&lt;&gt;"",Scoring!$G$37)+IF(Data!$AG33&lt;&gt;"",Scoring!$G$38)+IF(Data!$AH33&lt;&gt;"",Scoring!$G$39)+IF(Data!$AI33&lt;&gt;"",Scoring!$G$40)+IF(Data!$AJ33&lt;&gt;"",Scoring!$G$41)+IF(Data!$AK33&lt;&gt;"",Scoring!$G$42)+IF(Data!$AL33&lt;&gt;"",Scoring!$G$43)+IF(Data!$AM33&lt;&gt;"",Scoring!$G$44)+IF(Data!$AN33&lt;&gt;"",Scoring!$G$45)+IF(Data!$AO33&lt;&gt;"",Scoring!$G$46)+IF(Data!$AP33&lt;&gt;"",Scoring!$G$47)+IF(Data!$AQ33&lt;&gt;"",Scoring!$G$48)+IF(Data!$AR33&lt;&gt;"",Scoring!$G$49)+IF(Data!$AS33&lt;&gt;"",Scoring!$G$50)+IF(Data!$AT33&lt;&gt;"",Scoring!$G$51)+IF(Data!$AU33&lt;&gt;"",Scoring!$G$52),"")</f>
        <v/>
      </c>
      <c r="BC33" s="184" t="str">
        <f>IF(BB33&lt;&gt;"",LOOKUP(BB33,Likelihoods!$A$7:$A$107,Likelihoods!E$7:E$107),"")</f>
        <v/>
      </c>
      <c r="BD33" s="185" t="str">
        <f>IF(AND(COUNTBLANK($B33:$O33)=13,COUNTBLANK($P33:$Q33)=1,COUNTBLANK($R33:$U33)=3,COUNTBLANK($V33:$X33)=2,COUNTBLANK($Y33:$AE33)=6,COUNTBLANK($AF33:$AJ33)=4,COUNTBLANK($AK33:AN33)=3,COUNTBLANK($AO33:$AQ33)=2,COUNTBLANK($AR33:$AS33)=1,COUNTBLANK($AT33:$AU33)=1),IF(Data!$B33&lt;&gt;"",Scoring!$H$7)+IF(Data!$C33&lt;&gt;"",Scoring!$H$8)+IF(Data!$D33&lt;&gt;"",Scoring!$H$9)+IF(Data!$E33&lt;&gt;"",Scoring!$H$10)+IF(Data!$F33&lt;&gt;"",Scoring!$H$11)+IF(Data!$G33&lt;&gt;"",Scoring!$H$12)+IF(Data!$H33&lt;&gt;"",Scoring!$H$13)+IF(Data!$I33&lt;&gt;"",Scoring!$H$14)+IF(Data!$J33&lt;&gt;"",Scoring!$H$15)+IF(Data!$K33&lt;&gt;"",Scoring!$H$16)+IF(Data!$L33&lt;&gt;"",Scoring!$H$17)+IF(Data!$M33&lt;&gt;"",Scoring!$H$18)+IF(Data!$N33&lt;&gt;"",Scoring!$H$19)+IF(Data!$O33&lt;&gt;"",Scoring!$H$20)+IF(Data!$P33&lt;&gt;"",Scoring!$H$21)+IF(Data!$Q33&lt;&gt;"",Scoring!$H$22)+IF(Data!$R33&lt;&gt;"",Scoring!$H$23)+IF(Data!$S33&lt;&gt;"",Scoring!$H$24)+IF(Data!$T33&lt;&gt;"",Scoring!$H$25)+IF(Data!$U33&lt;&gt;"",Scoring!$H$26)+IF(Data!$V33&lt;&gt;"",Scoring!$H$27)+IF(Data!$W33&lt;&gt;"",Scoring!$H$28)+IF(Data!$X33&lt;&gt;"",Scoring!$H$29)+IF(Data!$Y33&lt;&gt;"",Scoring!$H$30)+IF(Data!$Z33&lt;&gt;"",Scoring!$H$31)+IF(Data!$AA33&lt;&gt;"",Scoring!$H$32)+IF(Data!$AB33&lt;&gt;"",Scoring!$H$33)+IF(Data!$AC33&lt;&gt;"",Scoring!$H$34)+IF(Data!$AD33&lt;&gt;"",Scoring!$H$35)+IF(Data!$AE33&lt;&gt;"",Scoring!$H$36)+IF(Data!$AF33&lt;&gt;"",Scoring!$H$37)+IF(Data!$AG33&lt;&gt;"",Scoring!$H$38)+IF(Data!$AH33&lt;&gt;"",Scoring!$H$39)+IF(Data!$AI33&lt;&gt;"",Scoring!$H$40)+IF(Data!$AJ33&lt;&gt;"",Scoring!$H$41)+IF(Data!$AK33&lt;&gt;"",Scoring!$H$42)+IF(Data!$AL33&lt;&gt;"",Scoring!$H$43)+IF(Data!$AM33&lt;&gt;"",Scoring!$H$44)+IF(Data!$AN33&lt;&gt;"",Scoring!$H$45)+IF(Data!$AO33&lt;&gt;"",Scoring!$H$46)+IF(Data!$AP33&lt;&gt;"",Scoring!$H$47)+IF(Data!$AQ33&lt;&gt;"",Scoring!$H$48)+IF(Data!$AR33&lt;&gt;"",Scoring!$H$49)+IF(Data!$AS33&lt;&gt;"",Scoring!$H$50)+IF(Data!$AT33&lt;&gt;"",Scoring!$H$51)+IF(Data!$AU33&lt;&gt;"",Scoring!$H$52),"")</f>
        <v/>
      </c>
      <c r="BE33" s="186" t="str">
        <f>IF(BD33&lt;&gt;"",LOOKUP(BD33,Likelihoods!$A$7:$A$107,Likelihoods!F$7:F$107),"")</f>
        <v/>
      </c>
      <c r="BF33" s="181" t="str">
        <f>IF(AND(COUNTBLANK($B33:$O33)=13,COUNTBLANK($P33:$Q33)=1,COUNTBLANK($R33:$U33)=3,COUNTBLANK($V33:$X33)=2,COUNTBLANK($Y33:$AE33)=6,COUNTBLANK($AF33:$AJ33)=4,COUNTBLANK($AK33:AN33)=3,COUNTBLANK($AO33:$AQ33)=2,COUNTBLANK($AR33:$AS33)=1,COUNTBLANK($AT33:$AU33)=1),IF(Data!$B33&lt;&gt;"",Scoring!$I$7)+IF(Data!$C33&lt;&gt;"",Scoring!$I$8)+IF(Data!$D33&lt;&gt;"",Scoring!$I$9)+IF(Data!$E33&lt;&gt;"",Scoring!$I$10)+IF(Data!$F33&lt;&gt;"",Scoring!$I$11)+IF(Data!$G33&lt;&gt;"",Scoring!$I$12)+IF(Data!$H33&lt;&gt;"",Scoring!$I$13)+IF(Data!$I33&lt;&gt;"",Scoring!$I$14)+IF(Data!$J33&lt;&gt;"",Scoring!$I$15)+IF(Data!$K33&lt;&gt;"",Scoring!$I$16)+IF(Data!$L33&lt;&gt;"",Scoring!$I$17)+IF(Data!$M33&lt;&gt;"",Scoring!$I$18)+IF(Data!$N33&lt;&gt;"",Scoring!$I$19)+IF(Data!$O33&lt;&gt;"",Scoring!$I$20)+IF(Data!$P33&lt;&gt;"",Scoring!$I$21)+IF(Data!$Q33&lt;&gt;"",Scoring!$I$22)+IF(Data!$R33&lt;&gt;"",Scoring!$I$23)+IF(Data!$S33&lt;&gt;"",Scoring!$I$24)+IF(Data!$T33&lt;&gt;"",Scoring!$I$25)+IF(Data!$U33&lt;&gt;"",Scoring!$I$26)+IF(Data!$V33&lt;&gt;"",Scoring!$I$27)+IF(Data!$W33&lt;&gt;"",Scoring!$I$28)+IF(Data!$X33&lt;&gt;"",Scoring!$I$29)+IF(Data!$Y33&lt;&gt;"",Scoring!$I$30)+IF(Data!$Z33&lt;&gt;"",Scoring!$I$31)+IF(Data!$AA33&lt;&gt;"",Scoring!$I$32)+IF(Data!$AB33&lt;&gt;"",Scoring!$I$33)+IF(Data!$AC33&lt;&gt;"",Scoring!$I$34)+IF(Data!$AD33&lt;&gt;"",Scoring!$I$35)+IF(Data!$AE33&lt;&gt;"",Scoring!$I$36)+IF(Data!$AF33&lt;&gt;"",Scoring!$I$37)+IF(Data!$AG33&lt;&gt;"",Scoring!$I$38)+IF(Data!$AH33&lt;&gt;"",Scoring!$I$39)+IF(Data!$AI33&lt;&gt;"",Scoring!$I$40)+IF(Data!$AJ33&lt;&gt;"",Scoring!$I$41)+IF(Data!$AK33&lt;&gt;"",Scoring!$I$42)+IF(Data!$AL33&lt;&gt;"",Scoring!$I$43)+IF(Data!$AM33&lt;&gt;"",Scoring!$I$44)+IF(Data!$AN33&lt;&gt;"",Scoring!$I$45)+IF(Data!$AO33&lt;&gt;"",Scoring!$I$46)+IF(Data!$AP33&lt;&gt;"",Scoring!$I$47)+IF(Data!$AQ33&lt;&gt;"",Scoring!$I$48)+IF(Data!$AR33&lt;&gt;"",Scoring!$I$49)+IF(Data!$AS33&lt;&gt;"",Scoring!$I$50)+IF(Data!$AT33&lt;&gt;"",Scoring!$I$51)+IF(Data!$AU33&lt;&gt;"",Scoring!$I$52),"")</f>
        <v/>
      </c>
      <c r="BG33" s="180" t="str">
        <f>IF(BF33&lt;&gt;"",LOOKUP(BF33,Likelihoods!$A$7:$A$107,Likelihoods!G$7:G$107),"")</f>
        <v/>
      </c>
      <c r="BH33" s="187" t="str">
        <f>IF(AND(COUNTBLANK($B33:$O33)=13,COUNTBLANK($P33:$Q33)=1,COUNTBLANK($R33:$U33)=3,COUNTBLANK($V33:$X33)=2,COUNTBLANK($Y33:$AE33)=6,COUNTBLANK($AF33:$AJ33)=4,COUNTBLANK($AK33:AN33)=3,COUNTBLANK($AO33:$AQ33)=2,COUNTBLANK($AR33:$AS33)=1,COUNTBLANK($AT33:$AU33)=1),IF(Data!$B33&lt;&gt;"",Scoring!$J$7)+IF(Data!$C33&lt;&gt;"",Scoring!$J$8)+IF(Data!$D33&lt;&gt;"",Scoring!$J$9)+IF(Data!$E33&lt;&gt;"",Scoring!$J$10)+IF(Data!$F33&lt;&gt;"",Scoring!$J$11)+IF(Data!$G33&lt;&gt;"",Scoring!$J$12)+IF(Data!$H33&lt;&gt;"",Scoring!$J$13)+IF(Data!$I33&lt;&gt;"",Scoring!$J$14)+IF(Data!$J33&lt;&gt;"",Scoring!$J$15)+IF(Data!$K33&lt;&gt;"",Scoring!$J$16)+IF(Data!$L33&lt;&gt;"",Scoring!$J$17)+IF(Data!$M33&lt;&gt;"",Scoring!$J$18)+IF(Data!$N33&lt;&gt;"",Scoring!$J$19)+IF(Data!$O33&lt;&gt;"",Scoring!$J$20)+IF(Data!$P33&lt;&gt;"",Scoring!$J$21)+IF(Data!$Q33&lt;&gt;"",Scoring!$J$22)+IF(Data!$R33&lt;&gt;"",Scoring!$J$23)+IF(Data!$S33&lt;&gt;"",Scoring!$J$24)+IF(Data!$T33&lt;&gt;"",Scoring!$J$25)+IF(Data!$U33&lt;&gt;"",Scoring!$J$26)+IF(Data!$V33&lt;&gt;"",Scoring!$J$27)+IF(Data!$W33&lt;&gt;"",Scoring!$J$28)+IF(Data!$X33&lt;&gt;"",Scoring!$J$29)+IF(Data!$Y33&lt;&gt;"",Scoring!$J$30)+IF(Data!$Z33&lt;&gt;"",Scoring!$J$31)+IF(Data!$AA33&lt;&gt;"",Scoring!$J$32)+IF(Data!$AB33&lt;&gt;"",Scoring!$J$33)+IF(Data!$AC33&lt;&gt;"",Scoring!$J$34)+IF(Data!$AD33&lt;&gt;"",Scoring!$J$35)+IF(Data!$AE33&lt;&gt;"",Scoring!$J$36)+IF(Data!$AF33&lt;&gt;"",Scoring!$J$37)+IF(Data!$AG33&lt;&gt;"",Scoring!$J$38)+IF(Data!$AH33&lt;&gt;"",Scoring!$J$39)+IF(Data!$AI33&lt;&gt;"",Scoring!$J$40)+IF(Data!$AJ33&lt;&gt;"",Scoring!$J$41)+IF(Data!$AK33&lt;&gt;"",Scoring!$J$42)+IF(Data!$AL33&lt;&gt;"",Scoring!$J$43)+IF(Data!$AM33&lt;&gt;"",Scoring!$J$44)+IF(Data!$AN33&lt;&gt;"",Scoring!$J$45)+IF(Data!$AO33&lt;&gt;"",Scoring!$J$46)+IF(Data!$AP33&lt;&gt;"",Scoring!$J$47)+IF(Data!$AQ33&lt;&gt;"",Scoring!$J$48)+IF(Data!$AR33&lt;&gt;"",Scoring!$J$49)+IF(Data!$AS33&lt;&gt;"",Scoring!$J$50)+IF(Data!$AT33&lt;&gt;"",Scoring!$J$51)+IF(Data!$AU33&lt;&gt;"",Scoring!$J$52),"")</f>
        <v/>
      </c>
      <c r="BI33" s="183" t="str">
        <f>IF(BH33&lt;&gt;"",LOOKUP(BH33,Likelihoods!$A$7:$A$107,Likelihoods!H$7:H$107),"")</f>
        <v/>
      </c>
      <c r="BJ33" s="188" t="str">
        <f>IF(AND(COUNTBLANK($B33:$O33)=13,COUNTBLANK($P33:$Q33)=1,COUNTBLANK($R33:$U33)=3,COUNTBLANK($V33:$X33)=2,COUNTBLANK($Y33:$AE33)=6,COUNTBLANK($AF33:$AJ33)=4,COUNTBLANK($AK33:AN33)=3,COUNTBLANK($AO33:$AQ33)=2,COUNTBLANK($AR33:$AS33)=1,COUNTBLANK($AT33:$AU33)=1),IF(Data!$B33&lt;&gt;"",Scoring!$K$7)+IF(Data!$C33&lt;&gt;"",Scoring!$K$8)+IF(Data!$D33&lt;&gt;"",Scoring!$K$9)+IF(Data!$E33&lt;&gt;"",Scoring!$K$10)+IF(Data!$F33&lt;&gt;"",Scoring!$K$11)+IF(Data!$G33&lt;&gt;"",Scoring!$K$12)+IF(Data!$H33&lt;&gt;"",Scoring!$K$13)+IF(Data!$I33&lt;&gt;"",Scoring!$K$14)+IF(Data!$J33&lt;&gt;"",Scoring!$K$15)+IF(Data!$K33&lt;&gt;"",Scoring!$K$16)+IF(Data!$L33&lt;&gt;"",Scoring!$K$17)+IF(Data!$M33&lt;&gt;"",Scoring!$K$18)+IF(Data!$N33&lt;&gt;"",Scoring!$K$19)+IF(Data!$O33&lt;&gt;"",Scoring!$K$20)+IF(Data!$P33&lt;&gt;"",Scoring!$K$21)+IF(Data!$Q33&lt;&gt;"",Scoring!$K$22)+IF(Data!$R33&lt;&gt;"",Scoring!$K$23)+IF(Data!$S33&lt;&gt;"",Scoring!$K$24)+IF(Data!$T33&lt;&gt;"",Scoring!$K$25)+IF(Data!$U33&lt;&gt;"",Scoring!$K$26)+IF(Data!$V33&lt;&gt;"",Scoring!$K$27)+IF(Data!$W33&lt;&gt;"",Scoring!$K$28)+IF(Data!$X33&lt;&gt;"",Scoring!$K$29)+IF(Data!$Y33&lt;&gt;"",Scoring!$K$30)+IF(Data!$Z33&lt;&gt;"",Scoring!$K$31)+IF(Data!$AA33&lt;&gt;"",Scoring!$K$32)+IF(Data!$AB33&lt;&gt;"",Scoring!$K$33)+IF(Data!$AC33&lt;&gt;"",Scoring!$K$34)+IF(Data!$AD33&lt;&gt;"",Scoring!$K$35)+IF(Data!$AE33&lt;&gt;"",Scoring!$K$36)+IF(Data!$AF33&lt;&gt;"",Scoring!$K$37)+IF(Data!$AG33&lt;&gt;"",Scoring!$K$38)+IF(Data!$AH33&lt;&gt;"",Scoring!$K$39)+IF(Data!$AI33&lt;&gt;"",Scoring!$K$40)+IF(Data!$AJ33&lt;&gt;"",Scoring!$K$41)+IF(Data!$AK33&lt;&gt;"",Scoring!$K$42)+IF(Data!$AL33&lt;&gt;"",Scoring!$K$43)+IF(Data!$AM33&lt;&gt;"",Scoring!$K$44)+IF(Data!$AN33&lt;&gt;"",Scoring!$K$45)+IF(Data!$AO33&lt;&gt;"",Scoring!$K$46)+IF(Data!$AP33&lt;&gt;"",Scoring!$K$47)+IF(Data!$AQ33&lt;&gt;"",Scoring!$K$48)+IF(Data!$AR33&lt;&gt;"",Scoring!$K$49)+IF(Data!$AS33&lt;&gt;"",Scoring!$K$50)+IF(Data!$AT33&lt;&gt;"",Scoring!$K$51)+IF(Data!$AU33&lt;&gt;"",Scoring!$K$52),"")</f>
        <v/>
      </c>
      <c r="BK33" s="184" t="str">
        <f>IF(BJ33&lt;&gt;"",LOOKUP(BJ33,Likelihoods!$A$7:$A$107,Likelihoods!I$7:I$107),"")</f>
        <v/>
      </c>
      <c r="BL33" s="187" t="str">
        <f>IF(AND(COUNTBLANK($B33:$O33)=13,COUNTBLANK($P33:$Q33)=1,COUNTBLANK($R33:$U33)=3,COUNTBLANK($V33:$X33)=2,COUNTBLANK($Y33:$AE33)=6,COUNTBLANK($AF33:$AJ33)=4,COUNTBLANK($AK33:AN33)=3,COUNTBLANK($AO33:$AQ33)=2,COUNTBLANK($AR33:$AS33)=1,COUNTBLANK($AT33:$AU33)=1),IF(Data!$B33&lt;&gt;"",Scoring!$L$7)+IF(Data!$C33&lt;&gt;"",Scoring!$L$8)+IF(Data!$D33&lt;&gt;"",Scoring!$L$9)+IF(Data!$E33&lt;&gt;"",Scoring!$L$10)+IF(Data!$F33&lt;&gt;"",Scoring!$L$11)+IF(Data!$G33&lt;&gt;"",Scoring!$L$12)+IF(Data!$H33&lt;&gt;"",Scoring!$L$13)+IF(Data!$I33&lt;&gt;"",Scoring!$L$14)+IF(Data!$J33&lt;&gt;"",Scoring!$L$15)+IF(Data!$K33&lt;&gt;"",Scoring!$L$16)+IF(Data!$L33&lt;&gt;"",Scoring!$L$17)+IF(Data!$M33&lt;&gt;"",Scoring!$L$18)+IF(Data!$N33&lt;&gt;"",Scoring!$L$19)+IF(Data!$O33&lt;&gt;"",Scoring!$L$20)+IF(Data!$P33&lt;&gt;"",Scoring!$L$21)+IF(Data!$Q33&lt;&gt;"",Scoring!$L$22)+IF(Data!$R33&lt;&gt;"",Scoring!$L$23)+IF(Data!$S33&lt;&gt;"",Scoring!$L$24)+IF(Data!$T33&lt;&gt;"",Scoring!$L$25)+IF(Data!$U33&lt;&gt;"",Scoring!$L$26)+IF(Data!$V33&lt;&gt;"",Scoring!$L$27)+IF(Data!$W33&lt;&gt;"",Scoring!$L$28)+IF(Data!$X33&lt;&gt;"",Scoring!$L$29)+IF(Data!$Y33&lt;&gt;"",Scoring!$L$30)+IF(Data!$Z33&lt;&gt;"",Scoring!$L$31)+IF(Data!$AA33&lt;&gt;"",Scoring!$L$32)+IF(Data!$AB33&lt;&gt;"",Scoring!$L$33)+IF(Data!$AC33&lt;&gt;"",Scoring!$L$34)+IF(Data!$AD33&lt;&gt;"",Scoring!$L$35)+IF(Data!$AE33&lt;&gt;"",Scoring!$L$36)+IF(Data!$AF33&lt;&gt;"",Scoring!$L$37)+IF(Data!$AG33&lt;&gt;"",Scoring!$L$38)+IF(Data!$AH33&lt;&gt;"",Scoring!$L$39)+IF(Data!$AI33&lt;&gt;"",Scoring!$L$40)+IF(Data!$AJ33&lt;&gt;"",Scoring!$L$41)+IF(Data!$AK33&lt;&gt;"",Scoring!$L$42)+IF(Data!$AL33&lt;&gt;"",Scoring!$L$43)+IF(Data!$AM33&lt;&gt;"",Scoring!$L$44)+IF(Data!$AN33&lt;&gt;"",Scoring!$L$45)+IF(Data!$AO33&lt;&gt;"",Scoring!$L$46)+IF(Data!$AP33&lt;&gt;"",Scoring!$L$47)+IF(Data!$AQ33&lt;&gt;"",Scoring!$L$48)+IF(Data!$AR33&lt;&gt;"",Scoring!$L$49)+IF(Data!$AS33&lt;&gt;"",Scoring!$L$50)+IF(Data!$AT33&lt;&gt;"",Scoring!$L$51)+IF(Data!$AU33&lt;&gt;"",Scoring!$L$52),"")</f>
        <v/>
      </c>
      <c r="BM33" s="180" t="str">
        <f>IF(BL33&lt;&gt;"",LOOKUP(BL33,Likelihoods!$A$7:$A$107,Likelihoods!J$7:J$107),"")</f>
        <v/>
      </c>
      <c r="BN33" s="181" t="str">
        <f>IF(AND(COUNTBLANK($B33:$O33)=13,COUNTBLANK($P33:$Q33)=1,COUNTBLANK($R33:$U33)=3,COUNTBLANK($V33:$X33)=2,COUNTBLANK($Y33:$AE33)=6,COUNTBLANK($AF33:$AJ33)=4,COUNTBLANK($AK33:AN33)=3,COUNTBLANK($AO33:$AQ33)=2,COUNTBLANK($AR33:$AS33)=1,COUNTBLANK($AT33:$AU33)=1),IF(Data!$B33&lt;&gt;"",Scoring!$M$7)+IF(Data!$C33&lt;&gt;"",Scoring!$M$8)+IF(Data!$D33&lt;&gt;"",Scoring!$M$9)+IF(Data!$E33&lt;&gt;"",Scoring!$M$10)+IF(Data!$F33&lt;&gt;"",Scoring!$M$11)+IF(Data!$G33&lt;&gt;"",Scoring!$M$12)+IF(Data!$H33&lt;&gt;"",Scoring!$M$13)+IF(Data!$I33&lt;&gt;"",Scoring!$M$14)+IF(Data!$J33&lt;&gt;"",Scoring!$M$15)+IF(Data!$K33&lt;&gt;"",Scoring!$M$16)+IF(Data!$L33&lt;&gt;"",Scoring!$M$17)+IF(Data!$M33&lt;&gt;"",Scoring!$M$18)+IF(Data!$N33&lt;&gt;"",Scoring!$M$19)+IF(Data!$O33&lt;&gt;"",Scoring!$M$20)+IF(Data!$P33&lt;&gt;"",Scoring!$M$21)+IF(Data!$Q33&lt;&gt;"",Scoring!$M$22)+IF(Data!$R33&lt;&gt;"",Scoring!$M$23)+IF(Data!$S33&lt;&gt;"",Scoring!$M$24)+IF(Data!$T33&lt;&gt;"",Scoring!$M$25)+IF(Data!$U33&lt;&gt;"",Scoring!$M$26)+IF(Data!$V33&lt;&gt;"",Scoring!$M$27)+IF(Data!$W33&lt;&gt;"",Scoring!$M$28)+IF(Data!$X33&lt;&gt;"",Scoring!$M$29)+IF(Data!$Y33&lt;&gt;"",Scoring!$M$30)+IF(Data!$Z33&lt;&gt;"",Scoring!$M$31)+IF(Data!$AA33&lt;&gt;"",Scoring!$M$32)+IF(Data!$AB33&lt;&gt;"",Scoring!$M$33)+IF(Data!$AC33&lt;&gt;"",Scoring!$M$34)+IF(Data!$AD33&lt;&gt;"",Scoring!$M$35)+IF(Data!$AE33&lt;&gt;"",Scoring!$M$36)+IF(Data!$AF33&lt;&gt;"",Scoring!$M$37)+IF(Data!$AG33&lt;&gt;"",Scoring!$M$38)+IF(Data!$AH33&lt;&gt;"",Scoring!$M$39)+IF(Data!$AI33&lt;&gt;"",Scoring!$M$40)+IF(Data!$AJ33&lt;&gt;"",Scoring!$M$41)+IF(Data!$AK33&lt;&gt;"",Scoring!$M$42)+IF(Data!$AL33&lt;&gt;"",Scoring!$M$43)+IF(Data!$AM33&lt;&gt;"",Scoring!$M$44)+IF(Data!$AN33&lt;&gt;"",Scoring!$M$45)+IF(Data!$AO33&lt;&gt;"",Scoring!$M$46)+IF(Data!$AP33&lt;&gt;"",Scoring!$M$47)+IF(Data!$AQ33&lt;&gt;"",Scoring!$M$48)+IF(Data!$AR33&lt;&gt;"",Scoring!$M$49)+IF(Data!$AS33&lt;&gt;"",Scoring!$M$50)+IF(Data!$AT33&lt;&gt;"",Scoring!$M$51)+IF(Data!$AU33&lt;&gt;"",Scoring!$M$52),"")</f>
        <v/>
      </c>
      <c r="BO33" s="184" t="str">
        <f>IF(BN33&lt;&gt;"",LOOKUP(BN33,Likelihoods!$A$7:$A$107,Likelihoods!K$7:K$107),"")</f>
        <v/>
      </c>
      <c r="BP33" s="179" t="str">
        <f>IF(AND(COUNTBLANK($B33:$O33)=13,COUNTBLANK($P33:$Q33)=1,COUNTBLANK($R33:$U33)=3,COUNTBLANK($V33:$X33)=2,COUNTBLANK($Y33:$AE33)=6,COUNTBLANK($AF33:$AJ33)=4,COUNTBLANK($AK33:AN33)=3,COUNTBLANK($AO33:$AQ33)=2,COUNTBLANK($AR33:$AS33)=1,COUNTBLANK($AT33:$AU33)=1),IF(Data!$B33&lt;&gt;"",Scoring!$N$7)+IF(Data!$C33&lt;&gt;"",Scoring!$N$8)+IF(Data!$D33&lt;&gt;"",Scoring!$N$9)+IF(Data!$E33&lt;&gt;"",Scoring!$N$10)+IF(Data!$F33&lt;&gt;"",Scoring!$N$11)+IF(Data!$G33&lt;&gt;"",Scoring!$N$12)+IF(Data!$H33&lt;&gt;"",Scoring!$N$13)+IF(Data!$I33&lt;&gt;"",Scoring!$N$14)+IF(Data!$J33&lt;&gt;"",Scoring!$N$15)+IF(Data!$K33&lt;&gt;"",Scoring!$N$16)+IF(Data!$L33&lt;&gt;"",Scoring!$N$17)+IF(Data!$M33&lt;&gt;"",Scoring!$N$18)+IF(Data!$N33&lt;&gt;"",Scoring!$N$19)+IF(Data!$O33&lt;&gt;"",Scoring!$N$20)+IF(Data!$P33&lt;&gt;"",Scoring!$N$21)+IF(Data!$Q33&lt;&gt;"",Scoring!$N$22)+IF(Data!$R33&lt;&gt;"",Scoring!$N$23)+IF(Data!$S33&lt;&gt;"",Scoring!$N$24)+IF(Data!$T33&lt;&gt;"",Scoring!$N$25)+IF(Data!$U33&lt;&gt;"",Scoring!$N$26)+IF(Data!$V33&lt;&gt;"",Scoring!$N$27)+IF(Data!$W33&lt;&gt;"",Scoring!$N$28)+IF(Data!$X33&lt;&gt;"",Scoring!$N$29)+IF(Data!$Y33&lt;&gt;"",Scoring!$N$30)+IF(Data!$Z33&lt;&gt;"",Scoring!$N$31)+IF(Data!$AA33&lt;&gt;"",Scoring!$N$32)+IF(Data!$AB33&lt;&gt;"",Scoring!$N$33)+IF(Data!$AC33&lt;&gt;"",Scoring!$N$34)+IF(Data!$AD33&lt;&gt;"",Scoring!$N$35)+IF(Data!$AE33&lt;&gt;"",Scoring!$N$36)+IF(Data!$AF33&lt;&gt;"",Scoring!$N$37)+IF(Data!$AG33&lt;&gt;"",Scoring!$N$38)+IF(Data!$AH33&lt;&gt;"",Scoring!$N$39)+IF(Data!$AI33&lt;&gt;"",Scoring!$N$40)+IF(Data!$AJ33&lt;&gt;"",Scoring!$N$41)+IF(Data!$AK33&lt;&gt;"",Scoring!$N$42)+IF(Data!$AL33&lt;&gt;"",Scoring!$N$43)+IF(Data!$AM33&lt;&gt;"",Scoring!$N$44)+IF(Data!$AN33&lt;&gt;"",Scoring!$N$45)+IF(Data!$AO33&lt;&gt;"",Scoring!$N$46)+IF(Data!$AP33&lt;&gt;"",Scoring!$N$47)+IF(Data!$AQ33&lt;&gt;"",Scoring!$N$48)+IF(Data!$AR33&lt;&gt;"",Scoring!$N$49)+IF(Data!$AS33&lt;&gt;"",Scoring!$N$50)+IF(Data!$AT33&lt;&gt;"",Scoring!$N$51)+IF(Data!$AU33&lt;&gt;"",Scoring!$N$52),"")</f>
        <v/>
      </c>
      <c r="BQ33" s="189" t="str">
        <f>IF(BP33&lt;&gt;"",LOOKUP(BP33,Likelihoods!$A$7:$A$107,Likelihoods!L$7:L$107),"")</f>
        <v/>
      </c>
      <c r="BR33" s="181" t="str">
        <f>IF(AND(COUNTBLANK($B33:$O33)=13,COUNTBLANK($P33:$Q33)=1,COUNTBLANK($R33:$U33)=3,COUNTBLANK($V33:$X33)=2,COUNTBLANK($Y33:$AE33)=6,COUNTBLANK($AF33:$AJ33)=4,COUNTBLANK($AK33:AN33)=3,COUNTBLANK($AO33:$AQ33)=2,COUNTBLANK($AR33:$AS33)=1,COUNTBLANK($AT33:$AU33)=1),IF(Data!$B33&lt;&gt;"",Scoring!$O$7)+IF(Data!$C33&lt;&gt;"",Scoring!$O$8)+IF(Data!$D33&lt;&gt;"",Scoring!$O$9)+IF(Data!$E33&lt;&gt;"",Scoring!$O$10)+IF(Data!$F33&lt;&gt;"",Scoring!$O$11)+IF(Data!$G33&lt;&gt;"",Scoring!$O$12)+IF(Data!$H33&lt;&gt;"",Scoring!$O$13)+IF(Data!$I33&lt;&gt;"",Scoring!$O$14)+IF(Data!$J33&lt;&gt;"",Scoring!$O$15)+IF(Data!$K33&lt;&gt;"",Scoring!$O$16)+IF(Data!$L33&lt;&gt;"",Scoring!$O$17)+IF(Data!$M33&lt;&gt;"",Scoring!$O$18)+IF(Data!$N33&lt;&gt;"",Scoring!$O$19)+IF(Data!$O33&lt;&gt;"",Scoring!$O$20)+IF(Data!$P33&lt;&gt;"",Scoring!$O$21)+IF(Data!$Q33&lt;&gt;"",Scoring!$O$22)+IF(Data!$R33&lt;&gt;"",Scoring!$O$23)+IF(Data!$S33&lt;&gt;"",Scoring!$O$24)+IF(Data!$T33&lt;&gt;"",Scoring!$O$25)+IF(Data!$U33&lt;&gt;"",Scoring!$O$26)+IF(Data!$V33&lt;&gt;"",Scoring!$O$27)+IF(Data!$W33&lt;&gt;"",Scoring!$O$28)+IF(Data!$X33&lt;&gt;"",Scoring!$O$29)+IF(Data!$Y33&lt;&gt;"",Scoring!$O$30)+IF(Data!$Z33&lt;&gt;"",Scoring!$O$31)+IF(Data!$AA33&lt;&gt;"",Scoring!$O$32)+IF(Data!$AB33&lt;&gt;"",Scoring!$O$33)+IF(Data!$AC33&lt;&gt;"",Scoring!$O$34)+IF(Data!$AD33&lt;&gt;"",Scoring!$O$35)+IF(Data!$AE33&lt;&gt;"",Scoring!$O$36)+IF(Data!$AF33&lt;&gt;"",Scoring!$O$37)+IF(Data!$AG33&lt;&gt;"",Scoring!$O$38)+IF(Data!$AH33&lt;&gt;"",Scoring!$O$39)+IF(Data!$AI33&lt;&gt;"",Scoring!$O$40)+IF(Data!$AJ33&lt;&gt;"",Scoring!$O$41)+IF(Data!$AK33&lt;&gt;"",Scoring!$O$42)+IF(Data!$AL33&lt;&gt;"",Scoring!$O$43)+IF(Data!$AM33&lt;&gt;"",Scoring!$O$44)+IF(Data!$AN33&lt;&gt;"",Scoring!$O$45)+IF(Data!$AO33&lt;&gt;"",Scoring!$O$46)+IF(Data!$AP33&lt;&gt;"",Scoring!$O$47)+IF(Data!$AQ33&lt;&gt;"",Scoring!$O$48)+IF(Data!$AR33&lt;&gt;"",Scoring!$O$49)+IF(Data!$AS33&lt;&gt;"",Scoring!$O$50)+IF(Data!$AT33&lt;&gt;"",Scoring!$O$51)+IF(Data!$AU33&lt;&gt;"",Scoring!$O$52),"")</f>
        <v/>
      </c>
      <c r="BS33" s="184" t="str">
        <f>IF(BR33&lt;&gt;"",LOOKUP(BR33,Likelihoods!$A$7:$A$107,Likelihoods!M$7:M$107),"")</f>
        <v/>
      </c>
      <c r="BT33" s="181" t="str">
        <f>IF(AND(COUNTBLANK($B33:$O33)=13,COUNTBLANK($P33:$Q33)=1,COUNTBLANK($R33:$U33)=3,COUNTBLANK($V33:$X33)=2,COUNTBLANK($Y33:$AE33)=6,COUNTBLANK($AF33:$AJ33)=4,COUNTBLANK($AK33:AN33)=3,COUNTBLANK($AO33:$AQ33)=2,COUNTBLANK($AR33:$AS33)=1,COUNTBLANK($AT33:$AU33)=1),IF(Data!$B33&lt;&gt;"",Scoring!$P$7)+IF(Data!$C33&lt;&gt;"",Scoring!$P$8)+IF(Data!$D33&lt;&gt;"",Scoring!$P$9)+IF(Data!$E33&lt;&gt;"",Scoring!$P$10)+IF(Data!$F33&lt;&gt;"",Scoring!$P$11)+IF(Data!$G33&lt;&gt;"",Scoring!$P$12)+IF(Data!$H33&lt;&gt;"",Scoring!$P$13)+IF(Data!$I33&lt;&gt;"",Scoring!$P$14)+IF(Data!$J33&lt;&gt;"",Scoring!$P$15)+IF(Data!$K33&lt;&gt;"",Scoring!$P$16)+IF(Data!$L33&lt;&gt;"",Scoring!$P$17)+IF(Data!$M33&lt;&gt;"",Scoring!$P$18)+IF(Data!$N33&lt;&gt;"",Scoring!$P$19)+IF(Data!$O33&lt;&gt;"",Scoring!$P$20)+IF(Data!$P33&lt;&gt;"",Scoring!$P$21)+IF(Data!$Q33&lt;&gt;"",Scoring!$P$22)+IF(Data!$R33&lt;&gt;"",Scoring!$P$23)+IF(Data!$S33&lt;&gt;"",Scoring!$P$24)+IF(Data!$T33&lt;&gt;"",Scoring!$P$25)+IF(Data!$U33&lt;&gt;"",Scoring!$P$26)+IF(Data!$V33&lt;&gt;"",Scoring!$P$27)+IF(Data!$W33&lt;&gt;"",Scoring!$P$28)+IF(Data!$X33&lt;&gt;"",Scoring!$P$29)+IF(Data!$Y33&lt;&gt;"",Scoring!$P$30)+IF(Data!$Z33&lt;&gt;"",Scoring!$P$31)+IF(Data!$AA33&lt;&gt;"",Scoring!$P$32)+IF(Data!$AB33&lt;&gt;"",Scoring!$P$33)+IF(Data!$AC33&lt;&gt;"",Scoring!$P$34)+IF(Data!$AD33&lt;&gt;"",Scoring!$P$35)+IF(Data!$AE33&lt;&gt;"",Scoring!$P$36)+IF(Data!$AF33&lt;&gt;"",Scoring!$P$37)+IF(Data!$AG33&lt;&gt;"",Scoring!$P$38)+IF(Data!$AH33&lt;&gt;"",Scoring!$P$39)+IF(Data!$AI33&lt;&gt;"",Scoring!$P$40)+IF(Data!$AJ33&lt;&gt;"",Scoring!$P$41)+IF(Data!$AK33&lt;&gt;"",Scoring!$P$42)+IF(Data!$AL33&lt;&gt;"",Scoring!$P$43)+IF(Data!$AM33&lt;&gt;"",Scoring!$P$44)+IF(Data!$AN33&lt;&gt;"",Scoring!$P$45)+IF(Data!$AO33&lt;&gt;"",Scoring!$P$46)+IF(Data!$AP33&lt;&gt;"",Scoring!$P$47)+IF(Data!$AQ33&lt;&gt;"",Scoring!$P$48)+IF(Data!$AR33&lt;&gt;"",Scoring!$P$49)+IF(Data!$AS33&lt;&gt;"",Scoring!$P$50)+IF(Data!$AT33&lt;&gt;"",Scoring!$P$51)+IF(Data!$AU33&lt;&gt;"",Scoring!$P$52),"")</f>
        <v/>
      </c>
      <c r="BU33" s="180" t="str">
        <f>IF(BT33&lt;&gt;"",LOOKUP(BT33,Likelihoods!$A$7:$A$107,Likelihoods!N$7:N$107),"")</f>
        <v/>
      </c>
      <c r="BV33" s="181" t="str">
        <f>IF(AND(COUNTBLANK($B33:$O33)=13,COUNTBLANK($P33:$Q33)=1,COUNTBLANK($R33:$U33)=3,COUNTBLANK($V33:$X33)=2,COUNTBLANK($Y33:$AE33)=6,COUNTBLANK($AF33:$AJ33)=4,COUNTBLANK($AK33:AN33)=3,COUNTBLANK($AO33:$AQ33)=2,COUNTBLANK($AR33:$AS33)=1,COUNTBLANK($AT33:$AU33)=1),IF(Data!$B33&lt;&gt;"",Scoring!$Q$7)+IF(Data!$C33&lt;&gt;"",Scoring!$Q$8)+IF(Data!$D33&lt;&gt;"",Scoring!$Q$9)+IF(Data!$E33&lt;&gt;"",Scoring!$Q$10)+IF(Data!$F33&lt;&gt;"",Scoring!$Q$11)+IF(Data!$G33&lt;&gt;"",Scoring!$Q$12)+IF(Data!$H33&lt;&gt;"",Scoring!$Q$13)+IF(Data!$I33&lt;&gt;"",Scoring!$Q$14)+IF(Data!$J33&lt;&gt;"",Scoring!$Q$15)+IF(Data!$K33&lt;&gt;"",Scoring!$Q$16)+IF(Data!$L33&lt;&gt;"",Scoring!$Q$17)+IF(Data!$M33&lt;&gt;"",Scoring!$Q$18)+IF(Data!$N33&lt;&gt;"",Scoring!$Q$19)+IF(Data!$O33&lt;&gt;"",Scoring!$Q$20)+IF(Data!$P33&lt;&gt;"",Scoring!$Q$21)+IF(Data!$Q33&lt;&gt;"",Scoring!$Q$22)+IF(Data!$R33&lt;&gt;"",Scoring!$Q$23)+IF(Data!$S33&lt;&gt;"",Scoring!$Q$24)+IF(Data!$T33&lt;&gt;"",Scoring!$Q$25)+IF(Data!$U33&lt;&gt;"",Scoring!$Q$26)+IF(Data!$V33&lt;&gt;"",Scoring!$Q$27)+IF(Data!$W33&lt;&gt;"",Scoring!$Q$28)+IF(Data!$X33&lt;&gt;"",Scoring!$Q$29)+IF(Data!$Y33&lt;&gt;"",Scoring!$Q$30)+IF(Data!$Z33&lt;&gt;"",Scoring!$Q$31)+IF(Data!$AA33&lt;&gt;"",Scoring!$Q$32)+IF(Data!$AB33&lt;&gt;"",Scoring!$Q$33)+IF(Data!$AC33&lt;&gt;"",Scoring!$Q$34)+IF(Data!$AD33&lt;&gt;"",Scoring!$Q$35)+IF(Data!$AE33&lt;&gt;"",Scoring!$Q$36)+IF(Data!$AF33&lt;&gt;"",Scoring!$Q$37)+IF(Data!$AG33&lt;&gt;"",Scoring!$Q$38)+IF(Data!$AH33&lt;&gt;"",Scoring!$Q$39)+IF(Data!$AI33&lt;&gt;"",Scoring!$Q$40)+IF(Data!$AJ33&lt;&gt;"",Scoring!$Q$41)+IF(Data!$AK33&lt;&gt;"",Scoring!$Q$42)+IF(Data!$AL33&lt;&gt;"",Scoring!$Q$43)+IF(Data!$AM33&lt;&gt;"",Scoring!$Q$44)+IF(Data!$AN33&lt;&gt;"",Scoring!$Q$45)+IF(Data!$AO33&lt;&gt;"",Scoring!$Q$46)+IF(Data!$AP33&lt;&gt;"",Scoring!$Q$47)+IF(Data!$AQ33&lt;&gt;"",Scoring!$Q$48)+IF(Data!$AR33&lt;&gt;"",Scoring!$Q$49)+IF(Data!$AS33&lt;&gt;"",Scoring!$Q$50)+IF(Data!$AT33&lt;&gt;"",Scoring!$Q$51)+IF(Data!$AU33&lt;&gt;"",Scoring!$Q$52),"")</f>
        <v/>
      </c>
      <c r="BW33" s="183" t="str">
        <f>IF(BV33&lt;&gt;"",LOOKUP(BV33,Likelihoods!$A$7:$A$107,Likelihoods!O$7:O$107),"")</f>
        <v/>
      </c>
      <c r="BX33" s="9"/>
      <c r="BY33" s="9"/>
      <c r="BZ33" s="9"/>
      <c r="CA33" s="9"/>
      <c r="CB33" s="9"/>
      <c r="CC33" s="9"/>
      <c r="CD33" s="9"/>
      <c r="CE33" s="9"/>
      <c r="CF33" s="9"/>
      <c r="CG33" s="9"/>
      <c r="CH33" s="9"/>
      <c r="CI33" s="9"/>
      <c r="CJ33" s="9"/>
      <c r="CK33" s="9"/>
    </row>
    <row r="34" spans="1:89" ht="14.25" customHeight="1">
      <c r="A34" s="59"/>
      <c r="B34" s="76"/>
      <c r="C34" s="79"/>
      <c r="D34" s="77"/>
      <c r="E34" s="77"/>
      <c r="F34" s="77"/>
      <c r="G34" s="77"/>
      <c r="H34" s="77"/>
      <c r="I34" s="77"/>
      <c r="J34" s="77"/>
      <c r="K34" s="77"/>
      <c r="L34" s="77"/>
      <c r="M34" s="77"/>
      <c r="N34" s="77"/>
      <c r="O34" s="77"/>
      <c r="P34" s="76"/>
      <c r="Q34" s="78"/>
      <c r="R34" s="77"/>
      <c r="S34" s="77"/>
      <c r="T34" s="77"/>
      <c r="U34" s="77"/>
      <c r="V34" s="76"/>
      <c r="W34" s="77"/>
      <c r="X34" s="78"/>
      <c r="Y34" s="77"/>
      <c r="Z34" s="77"/>
      <c r="AA34" s="77"/>
      <c r="AB34" s="77"/>
      <c r="AC34" s="77"/>
      <c r="AD34" s="77"/>
      <c r="AE34" s="77"/>
      <c r="AF34" s="76"/>
      <c r="AG34" s="77"/>
      <c r="AH34" s="77"/>
      <c r="AI34" s="77"/>
      <c r="AJ34" s="78"/>
      <c r="AK34" s="77"/>
      <c r="AL34" s="77"/>
      <c r="AM34" s="77"/>
      <c r="AN34" s="77"/>
      <c r="AO34" s="76"/>
      <c r="AP34" s="77"/>
      <c r="AQ34" s="78"/>
      <c r="AR34" s="76"/>
      <c r="AS34" s="78"/>
      <c r="AT34" s="77"/>
      <c r="AU34" s="77"/>
      <c r="AV34" s="179" t="str">
        <f>IF(AND(COUNTBLANK($B34:$O34)=13,COUNTBLANK($P34:$Q34)=1,COUNTBLANK($R34:$U34)=3,COUNTBLANK($V34:$X34)=2,COUNTBLANK($Y34:$AE34)=6,COUNTBLANK($AF34:$AJ34)=4,COUNTBLANK($AK34:AN34)=3,COUNTBLANK($AO34:$AQ34)=2,COUNTBLANK($AR34:$AS34)=1,COUNTBLANK($AT34:$AU34)=1),IF(Data!$B34&lt;&gt;"",Scoring!$D$7)+IF(Data!$C34&lt;&gt;"",Scoring!$D$8)+IF(Data!$D34&lt;&gt;"",Scoring!$D$9)+IF(Data!$E34&lt;&gt;"",Scoring!$D$10)+IF(Data!$F34&lt;&gt;"",Scoring!$D$11)+IF(Data!$G34&lt;&gt;"",Scoring!$D$12)+IF(Data!$H34&lt;&gt;"",Scoring!$D$13)+IF(Data!$I34&lt;&gt;"",Scoring!$D$14)+IF(Data!$J34&lt;&gt;"",Scoring!$D$15)+IF(Data!$K34&lt;&gt;"",Scoring!$D$16)+IF(Data!$L34&lt;&gt;"",Scoring!$D$17)+IF(Data!$M34&lt;&gt;"",Scoring!$D$18)+IF(Data!$N34&lt;&gt;"",Scoring!$D$19)+IF(Data!$O34&lt;&gt;"",Scoring!$D$20)+IF(Data!$P34&lt;&gt;"",Scoring!$D$21)+IF(Data!$Q34&lt;&gt;"",Scoring!$D$22)+IF(Data!$R34&lt;&gt;"",Scoring!$D$23)+IF(Data!$S34&lt;&gt;"",Scoring!$D$24)+IF(Data!$T34&lt;&gt;"",Scoring!$D$25)+IF(Data!$U34&lt;&gt;"",Scoring!$D$26)+IF(Data!$V34&lt;&gt;"",Scoring!$D$27)+IF(Data!$W34&lt;&gt;"",Scoring!$D$28)+IF(Data!$X34&lt;&gt;"",Scoring!$D$29)+IF(Data!$Y34&lt;&gt;"",Scoring!$D$30)+IF(Data!$Z34&lt;&gt;"",Scoring!$D$31)+IF(Data!$AA34&lt;&gt;"",Scoring!$D$32)+IF(Data!$AB34&lt;&gt;"",Scoring!$D$33)+IF(Data!$AC34&lt;&gt;"",Scoring!$D$34)+IF(Data!$AD34&lt;&gt;"",Scoring!$D$35)+IF(Data!$AE34&lt;&gt;"",Scoring!$D$36)+IF(Data!$AF34&lt;&gt;"",Scoring!$D$37)+IF(Data!$AG34&lt;&gt;"",Scoring!$D$38)+IF(Data!$AH34&lt;&gt;"",Scoring!$D$39)+IF(Data!$AI34&lt;&gt;"",Scoring!$D$40)+IF(Data!$AJ34&lt;&gt;"",Scoring!$D$41)+IF(Data!$AK34&lt;&gt;"",Scoring!$D$42)+IF(Data!$AL34&lt;&gt;"",Scoring!$D$43)+IF(Data!$AM34&lt;&gt;"",Scoring!$D$44)+IF(Data!$AN34&lt;&gt;"",Scoring!$D$45)+IF(Data!$AO34&lt;&gt;"",Scoring!$D$46)+IF(Data!$AP34&lt;&gt;"",Scoring!$D$47)+IF(Data!$AQ34&lt;&gt;"",Scoring!$D$48)+IF(Data!$AR34&lt;&gt;"",Scoring!$D$49)+IF(Data!$AS34&lt;&gt;"",Scoring!$D$50)+IF(Data!$AT34&lt;&gt;"",Scoring!$D$51)+IF(Data!$AU34&lt;&gt;"",Scoring!$D$52),"")</f>
        <v/>
      </c>
      <c r="AW34" s="180" t="str">
        <f>IF(AV34&lt;&gt;"",LOOKUP(AV34,Likelihoods!$A$7:$A$107,Likelihoods!B$7:B$107),"")</f>
        <v/>
      </c>
      <c r="AX34" s="181" t="str">
        <f>IF(AND(COUNTBLANK($B34:$O34)=13,COUNTBLANK($P34:$Q34)=1,COUNTBLANK($R34:$U34)=3,COUNTBLANK($V34:$X34)=2,COUNTBLANK($Y34:$AE34)=6,COUNTBLANK($AF34:$AJ34)=4,COUNTBLANK($AK34:AN34)=3,COUNTBLANK($AO34:$AQ34)=2,COUNTBLANK($AR34:$AS34)=1,COUNTBLANK($AT34:$AU34)=1),IF(Data!$B34&lt;&gt;"",Scoring!$E$7)+IF(Data!$C34&lt;&gt;"",Scoring!$E$8)+IF(Data!$D34&lt;&gt;"",Scoring!$E$9)+IF(Data!$E34&lt;&gt;"",Scoring!$E$10)+IF(Data!$F34&lt;&gt;"",Scoring!$E$11)+IF(Data!$G34&lt;&gt;"",Scoring!$E$12)+IF(Data!$H34&lt;&gt;"",Scoring!$E$13)+IF(Data!$I34&lt;&gt;"",Scoring!$E$14)+IF(Data!$J34&lt;&gt;"",Scoring!$E$15)+IF(Data!$K34&lt;&gt;"",Scoring!$E$16)+IF(Data!$L34&lt;&gt;"",Scoring!$E$17)+IF(Data!$M34&lt;&gt;"",Scoring!$E$18)+IF(Data!$N34&lt;&gt;"",Scoring!$E$19)+IF(Data!$O34&lt;&gt;"",Scoring!$E$20)+IF(Data!$P34&lt;&gt;"",Scoring!$E$21)+IF(Data!$Q34&lt;&gt;"",Scoring!$E$22)+IF(Data!$R34&lt;&gt;"",Scoring!$E$23)+IF(Data!$S34&lt;&gt;"",Scoring!$E$24)+IF(Data!$T34&lt;&gt;"",Scoring!$E$25)+IF(Data!$U34&lt;&gt;"",Scoring!$E$26)+IF(Data!$V34&lt;&gt;"",Scoring!$E$27)+IF(Data!$W34&lt;&gt;"",Scoring!$E$28)+IF(Data!$X34&lt;&gt;"",Scoring!$E$29)+IF(Data!$Y34&lt;&gt;"",Scoring!$E$30)+IF(Data!$Z34&lt;&gt;"",Scoring!$E$31)+IF(Data!$AA34&lt;&gt;"",Scoring!$E$32)+IF(Data!$AB34&lt;&gt;"",Scoring!$E$33)+IF(Data!$AC34&lt;&gt;"",Scoring!$E$34)+IF(Data!$AD34&lt;&gt;"",Scoring!$E$35)+IF(Data!$AE34&lt;&gt;"",Scoring!$E$36)+IF(Data!$AF34&lt;&gt;"",Scoring!$E$37)+IF(Data!$AG34&lt;&gt;"",Scoring!$E$38)+IF(Data!$AH34&lt;&gt;"",Scoring!$E$39)+IF(Data!$AI34&lt;&gt;"",Scoring!$E$40)+IF(Data!$AJ34&lt;&gt;"",Scoring!$E$41)+IF(Data!$AK34&lt;&gt;"",Scoring!$E$42)+IF(Data!$AL34&lt;&gt;"",Scoring!$E$43)+IF(Data!$AM34&lt;&gt;"",Scoring!$E$44)+IF(Data!$AN34&lt;&gt;"",Scoring!$E$45)+IF(Data!$AO34&lt;&gt;"",Scoring!$E$46)+IF(Data!$AP34&lt;&gt;"",Scoring!$E$47)+IF(Data!$AQ34&lt;&gt;"",Scoring!$E$48)+IF(Data!$AR34&lt;&gt;"",Scoring!$E$49)+IF(Data!$AS34&lt;&gt;"",Scoring!$E$50)+IF(Data!$AT34&lt;&gt;"",Scoring!$E$51)+IF(Data!$AU34&lt;&gt;"",Scoring!$E$52),"")</f>
        <v/>
      </c>
      <c r="AY34" s="180" t="str">
        <f>IF(AX34&lt;&gt;"",LOOKUP(AX34,Likelihoods!$A$7:$A$107,Likelihoods!C$7:C$107),"")</f>
        <v/>
      </c>
      <c r="AZ34" s="182" t="str">
        <f>IF(AND(COUNTBLANK($B34:$O34)=13,COUNTBLANK($P34:$Q34)=1,COUNTBLANK($R34:$U34)=3,COUNTBLANK($V34:$X34)=2,COUNTBLANK($Y34:$AE34)=6,COUNTBLANK($AF34:$AJ34)=4,COUNTBLANK($AK34:AN34)=3,COUNTBLANK($AO34:$AQ34)=2,COUNTBLANK($AR34:$AS34)=1,COUNTBLANK($AT34:$AU34)=1),IF(Data!$B34&lt;&gt;"",Scoring!$F$7)+IF(Data!$C34&lt;&gt;"",Scoring!$F$8)+IF(Data!$D34&lt;&gt;"",Scoring!$F$9)+IF(Data!$E34&lt;&gt;"",Scoring!$F$10)+IF(Data!$F34&lt;&gt;"",Scoring!$F$11)+IF(Data!$G34&lt;&gt;"",Scoring!$F$12)+IF(Data!$H34&lt;&gt;"",Scoring!$F$13)+IF(Data!$I34&lt;&gt;"",Scoring!$F$14)+IF(Data!$J34&lt;&gt;"",Scoring!$F$15)+IF(Data!$K34&lt;&gt;"",Scoring!$F$16)+IF(Data!$L34&lt;&gt;"",Scoring!$F$17)+IF(Data!$M34&lt;&gt;"",Scoring!$F$18)+IF(Data!$N34&lt;&gt;"",Scoring!$F$19)+IF(Data!$O34&lt;&gt;"",Scoring!$F$20)+IF(Data!$P34&lt;&gt;"",Scoring!$F$21)+IF(Data!$Q34&lt;&gt;"",Scoring!$F$22)+IF(Data!$R34&lt;&gt;"",Scoring!$F$23)+IF(Data!$S34&lt;&gt;"",Scoring!$F$24)+IF(Data!$T34&lt;&gt;"",Scoring!$F$25)+IF(Data!$U34&lt;&gt;"",Scoring!$F$26)+IF(Data!$V34&lt;&gt;"",Scoring!$F$27)+IF(Data!$W34&lt;&gt;"",Scoring!$F$28)+IF(Data!$X34&lt;&gt;"",Scoring!$F$29)+IF(Data!$Y34&lt;&gt;"",Scoring!$F$30)+IF(Data!$Z34&lt;&gt;"",Scoring!$F$31)+IF(Data!$AA34&lt;&gt;"",Scoring!$F$32)+IF(Data!$AB34&lt;&gt;"",Scoring!$F$33)+IF(Data!$AC34&lt;&gt;"",Scoring!$F$34)+IF(Data!$AD34&lt;&gt;"",Scoring!$F$35)+IF(Data!$AE34&lt;&gt;"",Scoring!$F$36)+IF(Data!$AF34&lt;&gt;"",Scoring!$F$37)+IF(Data!$AG34&lt;&gt;"",Scoring!$F$38)+IF(Data!$AH34&lt;&gt;"",Scoring!$F$39)+IF(Data!$AI34&lt;&gt;"",Scoring!$F$40)+IF(Data!$AJ34&lt;&gt;"",Scoring!$F$41)+IF(Data!$AK34&lt;&gt;"",Scoring!$F$42)+IF(Data!$AL34&lt;&gt;"",Scoring!$F$43)+IF(Data!$AM34&lt;&gt;"",Scoring!$F$44)+IF(Data!$AN34&lt;&gt;"",Scoring!$F$45)+IF(Data!$AO34&lt;&gt;"",Scoring!$F$46)+IF(Data!$AP34&lt;&gt;"",Scoring!$F$47)+IF(Data!$AQ34&lt;&gt;"",Scoring!$F$48)+IF(Data!$AR34&lt;&gt;"",Scoring!$F$49)+IF(Data!$AS34&lt;&gt;"",Scoring!$F$50)+IF(Data!$AT34&lt;&gt;"",Scoring!$F$51)+IF(Data!$AU34&lt;&gt;"",Scoring!$F$52),"")</f>
        <v/>
      </c>
      <c r="BA34" s="183" t="str">
        <f>IF(AZ34&lt;&gt;"",LOOKUP(AZ34,Likelihoods!$A$7:$A$107,Likelihoods!D$7:D$107),"")</f>
        <v/>
      </c>
      <c r="BB34" s="181" t="str">
        <f>IF(AND(COUNTBLANK($B34:$O34)=13,COUNTBLANK($P34:$Q34)=1,COUNTBLANK($R34:$U34)=3,COUNTBLANK($V34:$X34)=2,COUNTBLANK($Y34:$AE34)=6,COUNTBLANK($AF34:$AJ34)=4,COUNTBLANK($AK34:AN34)=3,COUNTBLANK($AO34:$AQ34)=2,COUNTBLANK($AR34:$AS34)=1,COUNTBLANK($AT34:$AU34)=1),IF(Data!$B34&lt;&gt;"",Scoring!$G$7)+IF(Data!$C34&lt;&gt;"",Scoring!$G$8)+IF(Data!$D34&lt;&gt;"",Scoring!$G$9)+IF(Data!$E34&lt;&gt;"",Scoring!$G$10)+IF(Data!$F34&lt;&gt;"",Scoring!$G$11)+IF(Data!$G34&lt;&gt;"",Scoring!$G$12)+IF(Data!$H34&lt;&gt;"",Scoring!$G$13)+IF(Data!$I34&lt;&gt;"",Scoring!$G$14)+IF(Data!$J34&lt;&gt;"",Scoring!$G$15)+IF(Data!$K34&lt;&gt;"",Scoring!$G$16)+IF(Data!$L34&lt;&gt;"",Scoring!$G$17)+IF(Data!$M34&lt;&gt;"",Scoring!$G$18)+IF(Data!$N34&lt;&gt;"",Scoring!$G$19)+IF(Data!$O34&lt;&gt;"",Scoring!$G$20)+IF(Data!$P34&lt;&gt;"",Scoring!$G$21)+IF(Data!$Q34&lt;&gt;"",Scoring!$G$22)+IF(Data!$R34&lt;&gt;"",Scoring!$G$23)+IF(Data!$S34&lt;&gt;"",Scoring!$G$24)+IF(Data!$T34&lt;&gt;"",Scoring!$G$25)+IF(Data!$U34&lt;&gt;"",Scoring!$G$26)+IF(Data!$V34&lt;&gt;"",Scoring!$G$27)+IF(Data!$W34&lt;&gt;"",Scoring!$G$28)+IF(Data!$X34&lt;&gt;"",Scoring!$G$29)+IF(Data!$Y34&lt;&gt;"",Scoring!$G$30)+IF(Data!$Z34&lt;&gt;"",Scoring!$G$31)+IF(Data!$AA34&lt;&gt;"",Scoring!$G$32)+IF(Data!$AB34&lt;&gt;"",Scoring!$G$33)+IF(Data!$AC34&lt;&gt;"",Scoring!$G$34)+IF(Data!$AD34&lt;&gt;"",Scoring!$G$35)+IF(Data!$AE34&lt;&gt;"",Scoring!$G$36)+IF(Data!$AF34&lt;&gt;"",Scoring!$G$37)+IF(Data!$AG34&lt;&gt;"",Scoring!$G$38)+IF(Data!$AH34&lt;&gt;"",Scoring!$G$39)+IF(Data!$AI34&lt;&gt;"",Scoring!$G$40)+IF(Data!$AJ34&lt;&gt;"",Scoring!$G$41)+IF(Data!$AK34&lt;&gt;"",Scoring!$G$42)+IF(Data!$AL34&lt;&gt;"",Scoring!$G$43)+IF(Data!$AM34&lt;&gt;"",Scoring!$G$44)+IF(Data!$AN34&lt;&gt;"",Scoring!$G$45)+IF(Data!$AO34&lt;&gt;"",Scoring!$G$46)+IF(Data!$AP34&lt;&gt;"",Scoring!$G$47)+IF(Data!$AQ34&lt;&gt;"",Scoring!$G$48)+IF(Data!$AR34&lt;&gt;"",Scoring!$G$49)+IF(Data!$AS34&lt;&gt;"",Scoring!$G$50)+IF(Data!$AT34&lt;&gt;"",Scoring!$G$51)+IF(Data!$AU34&lt;&gt;"",Scoring!$G$52),"")</f>
        <v/>
      </c>
      <c r="BC34" s="184" t="str">
        <f>IF(BB34&lt;&gt;"",LOOKUP(BB34,Likelihoods!$A$7:$A$107,Likelihoods!E$7:E$107),"")</f>
        <v/>
      </c>
      <c r="BD34" s="185" t="str">
        <f>IF(AND(COUNTBLANK($B34:$O34)=13,COUNTBLANK($P34:$Q34)=1,COUNTBLANK($R34:$U34)=3,COUNTBLANK($V34:$X34)=2,COUNTBLANK($Y34:$AE34)=6,COUNTBLANK($AF34:$AJ34)=4,COUNTBLANK($AK34:AN34)=3,COUNTBLANK($AO34:$AQ34)=2,COUNTBLANK($AR34:$AS34)=1,COUNTBLANK($AT34:$AU34)=1),IF(Data!$B34&lt;&gt;"",Scoring!$H$7)+IF(Data!$C34&lt;&gt;"",Scoring!$H$8)+IF(Data!$D34&lt;&gt;"",Scoring!$H$9)+IF(Data!$E34&lt;&gt;"",Scoring!$H$10)+IF(Data!$F34&lt;&gt;"",Scoring!$H$11)+IF(Data!$G34&lt;&gt;"",Scoring!$H$12)+IF(Data!$H34&lt;&gt;"",Scoring!$H$13)+IF(Data!$I34&lt;&gt;"",Scoring!$H$14)+IF(Data!$J34&lt;&gt;"",Scoring!$H$15)+IF(Data!$K34&lt;&gt;"",Scoring!$H$16)+IF(Data!$L34&lt;&gt;"",Scoring!$H$17)+IF(Data!$M34&lt;&gt;"",Scoring!$H$18)+IF(Data!$N34&lt;&gt;"",Scoring!$H$19)+IF(Data!$O34&lt;&gt;"",Scoring!$H$20)+IF(Data!$P34&lt;&gt;"",Scoring!$H$21)+IF(Data!$Q34&lt;&gt;"",Scoring!$H$22)+IF(Data!$R34&lt;&gt;"",Scoring!$H$23)+IF(Data!$S34&lt;&gt;"",Scoring!$H$24)+IF(Data!$T34&lt;&gt;"",Scoring!$H$25)+IF(Data!$U34&lt;&gt;"",Scoring!$H$26)+IF(Data!$V34&lt;&gt;"",Scoring!$H$27)+IF(Data!$W34&lt;&gt;"",Scoring!$H$28)+IF(Data!$X34&lt;&gt;"",Scoring!$H$29)+IF(Data!$Y34&lt;&gt;"",Scoring!$H$30)+IF(Data!$Z34&lt;&gt;"",Scoring!$H$31)+IF(Data!$AA34&lt;&gt;"",Scoring!$H$32)+IF(Data!$AB34&lt;&gt;"",Scoring!$H$33)+IF(Data!$AC34&lt;&gt;"",Scoring!$H$34)+IF(Data!$AD34&lt;&gt;"",Scoring!$H$35)+IF(Data!$AE34&lt;&gt;"",Scoring!$H$36)+IF(Data!$AF34&lt;&gt;"",Scoring!$H$37)+IF(Data!$AG34&lt;&gt;"",Scoring!$H$38)+IF(Data!$AH34&lt;&gt;"",Scoring!$H$39)+IF(Data!$AI34&lt;&gt;"",Scoring!$H$40)+IF(Data!$AJ34&lt;&gt;"",Scoring!$H$41)+IF(Data!$AK34&lt;&gt;"",Scoring!$H$42)+IF(Data!$AL34&lt;&gt;"",Scoring!$H$43)+IF(Data!$AM34&lt;&gt;"",Scoring!$H$44)+IF(Data!$AN34&lt;&gt;"",Scoring!$H$45)+IF(Data!$AO34&lt;&gt;"",Scoring!$H$46)+IF(Data!$AP34&lt;&gt;"",Scoring!$H$47)+IF(Data!$AQ34&lt;&gt;"",Scoring!$H$48)+IF(Data!$AR34&lt;&gt;"",Scoring!$H$49)+IF(Data!$AS34&lt;&gt;"",Scoring!$H$50)+IF(Data!$AT34&lt;&gt;"",Scoring!$H$51)+IF(Data!$AU34&lt;&gt;"",Scoring!$H$52),"")</f>
        <v/>
      </c>
      <c r="BE34" s="186" t="str">
        <f>IF(BD34&lt;&gt;"",LOOKUP(BD34,Likelihoods!$A$7:$A$107,Likelihoods!F$7:F$107),"")</f>
        <v/>
      </c>
      <c r="BF34" s="181" t="str">
        <f>IF(AND(COUNTBLANK($B34:$O34)=13,COUNTBLANK($P34:$Q34)=1,COUNTBLANK($R34:$U34)=3,COUNTBLANK($V34:$X34)=2,COUNTBLANK($Y34:$AE34)=6,COUNTBLANK($AF34:$AJ34)=4,COUNTBLANK($AK34:AN34)=3,COUNTBLANK($AO34:$AQ34)=2,COUNTBLANK($AR34:$AS34)=1,COUNTBLANK($AT34:$AU34)=1),IF(Data!$B34&lt;&gt;"",Scoring!$I$7)+IF(Data!$C34&lt;&gt;"",Scoring!$I$8)+IF(Data!$D34&lt;&gt;"",Scoring!$I$9)+IF(Data!$E34&lt;&gt;"",Scoring!$I$10)+IF(Data!$F34&lt;&gt;"",Scoring!$I$11)+IF(Data!$G34&lt;&gt;"",Scoring!$I$12)+IF(Data!$H34&lt;&gt;"",Scoring!$I$13)+IF(Data!$I34&lt;&gt;"",Scoring!$I$14)+IF(Data!$J34&lt;&gt;"",Scoring!$I$15)+IF(Data!$K34&lt;&gt;"",Scoring!$I$16)+IF(Data!$L34&lt;&gt;"",Scoring!$I$17)+IF(Data!$M34&lt;&gt;"",Scoring!$I$18)+IF(Data!$N34&lt;&gt;"",Scoring!$I$19)+IF(Data!$O34&lt;&gt;"",Scoring!$I$20)+IF(Data!$P34&lt;&gt;"",Scoring!$I$21)+IF(Data!$Q34&lt;&gt;"",Scoring!$I$22)+IF(Data!$R34&lt;&gt;"",Scoring!$I$23)+IF(Data!$S34&lt;&gt;"",Scoring!$I$24)+IF(Data!$T34&lt;&gt;"",Scoring!$I$25)+IF(Data!$U34&lt;&gt;"",Scoring!$I$26)+IF(Data!$V34&lt;&gt;"",Scoring!$I$27)+IF(Data!$W34&lt;&gt;"",Scoring!$I$28)+IF(Data!$X34&lt;&gt;"",Scoring!$I$29)+IF(Data!$Y34&lt;&gt;"",Scoring!$I$30)+IF(Data!$Z34&lt;&gt;"",Scoring!$I$31)+IF(Data!$AA34&lt;&gt;"",Scoring!$I$32)+IF(Data!$AB34&lt;&gt;"",Scoring!$I$33)+IF(Data!$AC34&lt;&gt;"",Scoring!$I$34)+IF(Data!$AD34&lt;&gt;"",Scoring!$I$35)+IF(Data!$AE34&lt;&gt;"",Scoring!$I$36)+IF(Data!$AF34&lt;&gt;"",Scoring!$I$37)+IF(Data!$AG34&lt;&gt;"",Scoring!$I$38)+IF(Data!$AH34&lt;&gt;"",Scoring!$I$39)+IF(Data!$AI34&lt;&gt;"",Scoring!$I$40)+IF(Data!$AJ34&lt;&gt;"",Scoring!$I$41)+IF(Data!$AK34&lt;&gt;"",Scoring!$I$42)+IF(Data!$AL34&lt;&gt;"",Scoring!$I$43)+IF(Data!$AM34&lt;&gt;"",Scoring!$I$44)+IF(Data!$AN34&lt;&gt;"",Scoring!$I$45)+IF(Data!$AO34&lt;&gt;"",Scoring!$I$46)+IF(Data!$AP34&lt;&gt;"",Scoring!$I$47)+IF(Data!$AQ34&lt;&gt;"",Scoring!$I$48)+IF(Data!$AR34&lt;&gt;"",Scoring!$I$49)+IF(Data!$AS34&lt;&gt;"",Scoring!$I$50)+IF(Data!$AT34&lt;&gt;"",Scoring!$I$51)+IF(Data!$AU34&lt;&gt;"",Scoring!$I$52),"")</f>
        <v/>
      </c>
      <c r="BG34" s="180" t="str">
        <f>IF(BF34&lt;&gt;"",LOOKUP(BF34,Likelihoods!$A$7:$A$107,Likelihoods!G$7:G$107),"")</f>
        <v/>
      </c>
      <c r="BH34" s="187" t="str">
        <f>IF(AND(COUNTBLANK($B34:$O34)=13,COUNTBLANK($P34:$Q34)=1,COUNTBLANK($R34:$U34)=3,COUNTBLANK($V34:$X34)=2,COUNTBLANK($Y34:$AE34)=6,COUNTBLANK($AF34:$AJ34)=4,COUNTBLANK($AK34:AN34)=3,COUNTBLANK($AO34:$AQ34)=2,COUNTBLANK($AR34:$AS34)=1,COUNTBLANK($AT34:$AU34)=1),IF(Data!$B34&lt;&gt;"",Scoring!$J$7)+IF(Data!$C34&lt;&gt;"",Scoring!$J$8)+IF(Data!$D34&lt;&gt;"",Scoring!$J$9)+IF(Data!$E34&lt;&gt;"",Scoring!$J$10)+IF(Data!$F34&lt;&gt;"",Scoring!$J$11)+IF(Data!$G34&lt;&gt;"",Scoring!$J$12)+IF(Data!$H34&lt;&gt;"",Scoring!$J$13)+IF(Data!$I34&lt;&gt;"",Scoring!$J$14)+IF(Data!$J34&lt;&gt;"",Scoring!$J$15)+IF(Data!$K34&lt;&gt;"",Scoring!$J$16)+IF(Data!$L34&lt;&gt;"",Scoring!$J$17)+IF(Data!$M34&lt;&gt;"",Scoring!$J$18)+IF(Data!$N34&lt;&gt;"",Scoring!$J$19)+IF(Data!$O34&lt;&gt;"",Scoring!$J$20)+IF(Data!$P34&lt;&gt;"",Scoring!$J$21)+IF(Data!$Q34&lt;&gt;"",Scoring!$J$22)+IF(Data!$R34&lt;&gt;"",Scoring!$J$23)+IF(Data!$S34&lt;&gt;"",Scoring!$J$24)+IF(Data!$T34&lt;&gt;"",Scoring!$J$25)+IF(Data!$U34&lt;&gt;"",Scoring!$J$26)+IF(Data!$V34&lt;&gt;"",Scoring!$J$27)+IF(Data!$W34&lt;&gt;"",Scoring!$J$28)+IF(Data!$X34&lt;&gt;"",Scoring!$J$29)+IF(Data!$Y34&lt;&gt;"",Scoring!$J$30)+IF(Data!$Z34&lt;&gt;"",Scoring!$J$31)+IF(Data!$AA34&lt;&gt;"",Scoring!$J$32)+IF(Data!$AB34&lt;&gt;"",Scoring!$J$33)+IF(Data!$AC34&lt;&gt;"",Scoring!$J$34)+IF(Data!$AD34&lt;&gt;"",Scoring!$J$35)+IF(Data!$AE34&lt;&gt;"",Scoring!$J$36)+IF(Data!$AF34&lt;&gt;"",Scoring!$J$37)+IF(Data!$AG34&lt;&gt;"",Scoring!$J$38)+IF(Data!$AH34&lt;&gt;"",Scoring!$J$39)+IF(Data!$AI34&lt;&gt;"",Scoring!$J$40)+IF(Data!$AJ34&lt;&gt;"",Scoring!$J$41)+IF(Data!$AK34&lt;&gt;"",Scoring!$J$42)+IF(Data!$AL34&lt;&gt;"",Scoring!$J$43)+IF(Data!$AM34&lt;&gt;"",Scoring!$J$44)+IF(Data!$AN34&lt;&gt;"",Scoring!$J$45)+IF(Data!$AO34&lt;&gt;"",Scoring!$J$46)+IF(Data!$AP34&lt;&gt;"",Scoring!$J$47)+IF(Data!$AQ34&lt;&gt;"",Scoring!$J$48)+IF(Data!$AR34&lt;&gt;"",Scoring!$J$49)+IF(Data!$AS34&lt;&gt;"",Scoring!$J$50)+IF(Data!$AT34&lt;&gt;"",Scoring!$J$51)+IF(Data!$AU34&lt;&gt;"",Scoring!$J$52),"")</f>
        <v/>
      </c>
      <c r="BI34" s="183" t="str">
        <f>IF(BH34&lt;&gt;"",LOOKUP(BH34,Likelihoods!$A$7:$A$107,Likelihoods!H$7:H$107),"")</f>
        <v/>
      </c>
      <c r="BJ34" s="188" t="str">
        <f>IF(AND(COUNTBLANK($B34:$O34)=13,COUNTBLANK($P34:$Q34)=1,COUNTBLANK($R34:$U34)=3,COUNTBLANK($V34:$X34)=2,COUNTBLANK($Y34:$AE34)=6,COUNTBLANK($AF34:$AJ34)=4,COUNTBLANK($AK34:AN34)=3,COUNTBLANK($AO34:$AQ34)=2,COUNTBLANK($AR34:$AS34)=1,COUNTBLANK($AT34:$AU34)=1),IF(Data!$B34&lt;&gt;"",Scoring!$K$7)+IF(Data!$C34&lt;&gt;"",Scoring!$K$8)+IF(Data!$D34&lt;&gt;"",Scoring!$K$9)+IF(Data!$E34&lt;&gt;"",Scoring!$K$10)+IF(Data!$F34&lt;&gt;"",Scoring!$K$11)+IF(Data!$G34&lt;&gt;"",Scoring!$K$12)+IF(Data!$H34&lt;&gt;"",Scoring!$K$13)+IF(Data!$I34&lt;&gt;"",Scoring!$K$14)+IF(Data!$J34&lt;&gt;"",Scoring!$K$15)+IF(Data!$K34&lt;&gt;"",Scoring!$K$16)+IF(Data!$L34&lt;&gt;"",Scoring!$K$17)+IF(Data!$M34&lt;&gt;"",Scoring!$K$18)+IF(Data!$N34&lt;&gt;"",Scoring!$K$19)+IF(Data!$O34&lt;&gt;"",Scoring!$K$20)+IF(Data!$P34&lt;&gt;"",Scoring!$K$21)+IF(Data!$Q34&lt;&gt;"",Scoring!$K$22)+IF(Data!$R34&lt;&gt;"",Scoring!$K$23)+IF(Data!$S34&lt;&gt;"",Scoring!$K$24)+IF(Data!$T34&lt;&gt;"",Scoring!$K$25)+IF(Data!$U34&lt;&gt;"",Scoring!$K$26)+IF(Data!$V34&lt;&gt;"",Scoring!$K$27)+IF(Data!$W34&lt;&gt;"",Scoring!$K$28)+IF(Data!$X34&lt;&gt;"",Scoring!$K$29)+IF(Data!$Y34&lt;&gt;"",Scoring!$K$30)+IF(Data!$Z34&lt;&gt;"",Scoring!$K$31)+IF(Data!$AA34&lt;&gt;"",Scoring!$K$32)+IF(Data!$AB34&lt;&gt;"",Scoring!$K$33)+IF(Data!$AC34&lt;&gt;"",Scoring!$K$34)+IF(Data!$AD34&lt;&gt;"",Scoring!$K$35)+IF(Data!$AE34&lt;&gt;"",Scoring!$K$36)+IF(Data!$AF34&lt;&gt;"",Scoring!$K$37)+IF(Data!$AG34&lt;&gt;"",Scoring!$K$38)+IF(Data!$AH34&lt;&gt;"",Scoring!$K$39)+IF(Data!$AI34&lt;&gt;"",Scoring!$K$40)+IF(Data!$AJ34&lt;&gt;"",Scoring!$K$41)+IF(Data!$AK34&lt;&gt;"",Scoring!$K$42)+IF(Data!$AL34&lt;&gt;"",Scoring!$K$43)+IF(Data!$AM34&lt;&gt;"",Scoring!$K$44)+IF(Data!$AN34&lt;&gt;"",Scoring!$K$45)+IF(Data!$AO34&lt;&gt;"",Scoring!$K$46)+IF(Data!$AP34&lt;&gt;"",Scoring!$K$47)+IF(Data!$AQ34&lt;&gt;"",Scoring!$K$48)+IF(Data!$AR34&lt;&gt;"",Scoring!$K$49)+IF(Data!$AS34&lt;&gt;"",Scoring!$K$50)+IF(Data!$AT34&lt;&gt;"",Scoring!$K$51)+IF(Data!$AU34&lt;&gt;"",Scoring!$K$52),"")</f>
        <v/>
      </c>
      <c r="BK34" s="184" t="str">
        <f>IF(BJ34&lt;&gt;"",LOOKUP(BJ34,Likelihoods!$A$7:$A$107,Likelihoods!I$7:I$107),"")</f>
        <v/>
      </c>
      <c r="BL34" s="187" t="str">
        <f>IF(AND(COUNTBLANK($B34:$O34)=13,COUNTBLANK($P34:$Q34)=1,COUNTBLANK($R34:$U34)=3,COUNTBLANK($V34:$X34)=2,COUNTBLANK($Y34:$AE34)=6,COUNTBLANK($AF34:$AJ34)=4,COUNTBLANK($AK34:AN34)=3,COUNTBLANK($AO34:$AQ34)=2,COUNTBLANK($AR34:$AS34)=1,COUNTBLANK($AT34:$AU34)=1),IF(Data!$B34&lt;&gt;"",Scoring!$L$7)+IF(Data!$C34&lt;&gt;"",Scoring!$L$8)+IF(Data!$D34&lt;&gt;"",Scoring!$L$9)+IF(Data!$E34&lt;&gt;"",Scoring!$L$10)+IF(Data!$F34&lt;&gt;"",Scoring!$L$11)+IF(Data!$G34&lt;&gt;"",Scoring!$L$12)+IF(Data!$H34&lt;&gt;"",Scoring!$L$13)+IF(Data!$I34&lt;&gt;"",Scoring!$L$14)+IF(Data!$J34&lt;&gt;"",Scoring!$L$15)+IF(Data!$K34&lt;&gt;"",Scoring!$L$16)+IF(Data!$L34&lt;&gt;"",Scoring!$L$17)+IF(Data!$M34&lt;&gt;"",Scoring!$L$18)+IF(Data!$N34&lt;&gt;"",Scoring!$L$19)+IF(Data!$O34&lt;&gt;"",Scoring!$L$20)+IF(Data!$P34&lt;&gt;"",Scoring!$L$21)+IF(Data!$Q34&lt;&gt;"",Scoring!$L$22)+IF(Data!$R34&lt;&gt;"",Scoring!$L$23)+IF(Data!$S34&lt;&gt;"",Scoring!$L$24)+IF(Data!$T34&lt;&gt;"",Scoring!$L$25)+IF(Data!$U34&lt;&gt;"",Scoring!$L$26)+IF(Data!$V34&lt;&gt;"",Scoring!$L$27)+IF(Data!$W34&lt;&gt;"",Scoring!$L$28)+IF(Data!$X34&lt;&gt;"",Scoring!$L$29)+IF(Data!$Y34&lt;&gt;"",Scoring!$L$30)+IF(Data!$Z34&lt;&gt;"",Scoring!$L$31)+IF(Data!$AA34&lt;&gt;"",Scoring!$L$32)+IF(Data!$AB34&lt;&gt;"",Scoring!$L$33)+IF(Data!$AC34&lt;&gt;"",Scoring!$L$34)+IF(Data!$AD34&lt;&gt;"",Scoring!$L$35)+IF(Data!$AE34&lt;&gt;"",Scoring!$L$36)+IF(Data!$AF34&lt;&gt;"",Scoring!$L$37)+IF(Data!$AG34&lt;&gt;"",Scoring!$L$38)+IF(Data!$AH34&lt;&gt;"",Scoring!$L$39)+IF(Data!$AI34&lt;&gt;"",Scoring!$L$40)+IF(Data!$AJ34&lt;&gt;"",Scoring!$L$41)+IF(Data!$AK34&lt;&gt;"",Scoring!$L$42)+IF(Data!$AL34&lt;&gt;"",Scoring!$L$43)+IF(Data!$AM34&lt;&gt;"",Scoring!$L$44)+IF(Data!$AN34&lt;&gt;"",Scoring!$L$45)+IF(Data!$AO34&lt;&gt;"",Scoring!$L$46)+IF(Data!$AP34&lt;&gt;"",Scoring!$L$47)+IF(Data!$AQ34&lt;&gt;"",Scoring!$L$48)+IF(Data!$AR34&lt;&gt;"",Scoring!$L$49)+IF(Data!$AS34&lt;&gt;"",Scoring!$L$50)+IF(Data!$AT34&lt;&gt;"",Scoring!$L$51)+IF(Data!$AU34&lt;&gt;"",Scoring!$L$52),"")</f>
        <v/>
      </c>
      <c r="BM34" s="180" t="str">
        <f>IF(BL34&lt;&gt;"",LOOKUP(BL34,Likelihoods!$A$7:$A$107,Likelihoods!J$7:J$107),"")</f>
        <v/>
      </c>
      <c r="BN34" s="181" t="str">
        <f>IF(AND(COUNTBLANK($B34:$O34)=13,COUNTBLANK($P34:$Q34)=1,COUNTBLANK($R34:$U34)=3,COUNTBLANK($V34:$X34)=2,COUNTBLANK($Y34:$AE34)=6,COUNTBLANK($AF34:$AJ34)=4,COUNTBLANK($AK34:AN34)=3,COUNTBLANK($AO34:$AQ34)=2,COUNTBLANK($AR34:$AS34)=1,COUNTBLANK($AT34:$AU34)=1),IF(Data!$B34&lt;&gt;"",Scoring!$M$7)+IF(Data!$C34&lt;&gt;"",Scoring!$M$8)+IF(Data!$D34&lt;&gt;"",Scoring!$M$9)+IF(Data!$E34&lt;&gt;"",Scoring!$M$10)+IF(Data!$F34&lt;&gt;"",Scoring!$M$11)+IF(Data!$G34&lt;&gt;"",Scoring!$M$12)+IF(Data!$H34&lt;&gt;"",Scoring!$M$13)+IF(Data!$I34&lt;&gt;"",Scoring!$M$14)+IF(Data!$J34&lt;&gt;"",Scoring!$M$15)+IF(Data!$K34&lt;&gt;"",Scoring!$M$16)+IF(Data!$L34&lt;&gt;"",Scoring!$M$17)+IF(Data!$M34&lt;&gt;"",Scoring!$M$18)+IF(Data!$N34&lt;&gt;"",Scoring!$M$19)+IF(Data!$O34&lt;&gt;"",Scoring!$M$20)+IF(Data!$P34&lt;&gt;"",Scoring!$M$21)+IF(Data!$Q34&lt;&gt;"",Scoring!$M$22)+IF(Data!$R34&lt;&gt;"",Scoring!$M$23)+IF(Data!$S34&lt;&gt;"",Scoring!$M$24)+IF(Data!$T34&lt;&gt;"",Scoring!$M$25)+IF(Data!$U34&lt;&gt;"",Scoring!$M$26)+IF(Data!$V34&lt;&gt;"",Scoring!$M$27)+IF(Data!$W34&lt;&gt;"",Scoring!$M$28)+IF(Data!$X34&lt;&gt;"",Scoring!$M$29)+IF(Data!$Y34&lt;&gt;"",Scoring!$M$30)+IF(Data!$Z34&lt;&gt;"",Scoring!$M$31)+IF(Data!$AA34&lt;&gt;"",Scoring!$M$32)+IF(Data!$AB34&lt;&gt;"",Scoring!$M$33)+IF(Data!$AC34&lt;&gt;"",Scoring!$M$34)+IF(Data!$AD34&lt;&gt;"",Scoring!$M$35)+IF(Data!$AE34&lt;&gt;"",Scoring!$M$36)+IF(Data!$AF34&lt;&gt;"",Scoring!$M$37)+IF(Data!$AG34&lt;&gt;"",Scoring!$M$38)+IF(Data!$AH34&lt;&gt;"",Scoring!$M$39)+IF(Data!$AI34&lt;&gt;"",Scoring!$M$40)+IF(Data!$AJ34&lt;&gt;"",Scoring!$M$41)+IF(Data!$AK34&lt;&gt;"",Scoring!$M$42)+IF(Data!$AL34&lt;&gt;"",Scoring!$M$43)+IF(Data!$AM34&lt;&gt;"",Scoring!$M$44)+IF(Data!$AN34&lt;&gt;"",Scoring!$M$45)+IF(Data!$AO34&lt;&gt;"",Scoring!$M$46)+IF(Data!$AP34&lt;&gt;"",Scoring!$M$47)+IF(Data!$AQ34&lt;&gt;"",Scoring!$M$48)+IF(Data!$AR34&lt;&gt;"",Scoring!$M$49)+IF(Data!$AS34&lt;&gt;"",Scoring!$M$50)+IF(Data!$AT34&lt;&gt;"",Scoring!$M$51)+IF(Data!$AU34&lt;&gt;"",Scoring!$M$52),"")</f>
        <v/>
      </c>
      <c r="BO34" s="184" t="str">
        <f>IF(BN34&lt;&gt;"",LOOKUP(BN34,Likelihoods!$A$7:$A$107,Likelihoods!K$7:K$107),"")</f>
        <v/>
      </c>
      <c r="BP34" s="179" t="str">
        <f>IF(AND(COUNTBLANK($B34:$O34)=13,COUNTBLANK($P34:$Q34)=1,COUNTBLANK($R34:$U34)=3,COUNTBLANK($V34:$X34)=2,COUNTBLANK($Y34:$AE34)=6,COUNTBLANK($AF34:$AJ34)=4,COUNTBLANK($AK34:AN34)=3,COUNTBLANK($AO34:$AQ34)=2,COUNTBLANK($AR34:$AS34)=1,COUNTBLANK($AT34:$AU34)=1),IF(Data!$B34&lt;&gt;"",Scoring!$N$7)+IF(Data!$C34&lt;&gt;"",Scoring!$N$8)+IF(Data!$D34&lt;&gt;"",Scoring!$N$9)+IF(Data!$E34&lt;&gt;"",Scoring!$N$10)+IF(Data!$F34&lt;&gt;"",Scoring!$N$11)+IF(Data!$G34&lt;&gt;"",Scoring!$N$12)+IF(Data!$H34&lt;&gt;"",Scoring!$N$13)+IF(Data!$I34&lt;&gt;"",Scoring!$N$14)+IF(Data!$J34&lt;&gt;"",Scoring!$N$15)+IF(Data!$K34&lt;&gt;"",Scoring!$N$16)+IF(Data!$L34&lt;&gt;"",Scoring!$N$17)+IF(Data!$M34&lt;&gt;"",Scoring!$N$18)+IF(Data!$N34&lt;&gt;"",Scoring!$N$19)+IF(Data!$O34&lt;&gt;"",Scoring!$N$20)+IF(Data!$P34&lt;&gt;"",Scoring!$N$21)+IF(Data!$Q34&lt;&gt;"",Scoring!$N$22)+IF(Data!$R34&lt;&gt;"",Scoring!$N$23)+IF(Data!$S34&lt;&gt;"",Scoring!$N$24)+IF(Data!$T34&lt;&gt;"",Scoring!$N$25)+IF(Data!$U34&lt;&gt;"",Scoring!$N$26)+IF(Data!$V34&lt;&gt;"",Scoring!$N$27)+IF(Data!$W34&lt;&gt;"",Scoring!$N$28)+IF(Data!$X34&lt;&gt;"",Scoring!$N$29)+IF(Data!$Y34&lt;&gt;"",Scoring!$N$30)+IF(Data!$Z34&lt;&gt;"",Scoring!$N$31)+IF(Data!$AA34&lt;&gt;"",Scoring!$N$32)+IF(Data!$AB34&lt;&gt;"",Scoring!$N$33)+IF(Data!$AC34&lt;&gt;"",Scoring!$N$34)+IF(Data!$AD34&lt;&gt;"",Scoring!$N$35)+IF(Data!$AE34&lt;&gt;"",Scoring!$N$36)+IF(Data!$AF34&lt;&gt;"",Scoring!$N$37)+IF(Data!$AG34&lt;&gt;"",Scoring!$N$38)+IF(Data!$AH34&lt;&gt;"",Scoring!$N$39)+IF(Data!$AI34&lt;&gt;"",Scoring!$N$40)+IF(Data!$AJ34&lt;&gt;"",Scoring!$N$41)+IF(Data!$AK34&lt;&gt;"",Scoring!$N$42)+IF(Data!$AL34&lt;&gt;"",Scoring!$N$43)+IF(Data!$AM34&lt;&gt;"",Scoring!$N$44)+IF(Data!$AN34&lt;&gt;"",Scoring!$N$45)+IF(Data!$AO34&lt;&gt;"",Scoring!$N$46)+IF(Data!$AP34&lt;&gt;"",Scoring!$N$47)+IF(Data!$AQ34&lt;&gt;"",Scoring!$N$48)+IF(Data!$AR34&lt;&gt;"",Scoring!$N$49)+IF(Data!$AS34&lt;&gt;"",Scoring!$N$50)+IF(Data!$AT34&lt;&gt;"",Scoring!$N$51)+IF(Data!$AU34&lt;&gt;"",Scoring!$N$52),"")</f>
        <v/>
      </c>
      <c r="BQ34" s="189" t="str">
        <f>IF(BP34&lt;&gt;"",LOOKUP(BP34,Likelihoods!$A$7:$A$107,Likelihoods!L$7:L$107),"")</f>
        <v/>
      </c>
      <c r="BR34" s="181" t="str">
        <f>IF(AND(COUNTBLANK($B34:$O34)=13,COUNTBLANK($P34:$Q34)=1,COUNTBLANK($R34:$U34)=3,COUNTBLANK($V34:$X34)=2,COUNTBLANK($Y34:$AE34)=6,COUNTBLANK($AF34:$AJ34)=4,COUNTBLANK($AK34:AN34)=3,COUNTBLANK($AO34:$AQ34)=2,COUNTBLANK($AR34:$AS34)=1,COUNTBLANK($AT34:$AU34)=1),IF(Data!$B34&lt;&gt;"",Scoring!$O$7)+IF(Data!$C34&lt;&gt;"",Scoring!$O$8)+IF(Data!$D34&lt;&gt;"",Scoring!$O$9)+IF(Data!$E34&lt;&gt;"",Scoring!$O$10)+IF(Data!$F34&lt;&gt;"",Scoring!$O$11)+IF(Data!$G34&lt;&gt;"",Scoring!$O$12)+IF(Data!$H34&lt;&gt;"",Scoring!$O$13)+IF(Data!$I34&lt;&gt;"",Scoring!$O$14)+IF(Data!$J34&lt;&gt;"",Scoring!$O$15)+IF(Data!$K34&lt;&gt;"",Scoring!$O$16)+IF(Data!$L34&lt;&gt;"",Scoring!$O$17)+IF(Data!$M34&lt;&gt;"",Scoring!$O$18)+IF(Data!$N34&lt;&gt;"",Scoring!$O$19)+IF(Data!$O34&lt;&gt;"",Scoring!$O$20)+IF(Data!$P34&lt;&gt;"",Scoring!$O$21)+IF(Data!$Q34&lt;&gt;"",Scoring!$O$22)+IF(Data!$R34&lt;&gt;"",Scoring!$O$23)+IF(Data!$S34&lt;&gt;"",Scoring!$O$24)+IF(Data!$T34&lt;&gt;"",Scoring!$O$25)+IF(Data!$U34&lt;&gt;"",Scoring!$O$26)+IF(Data!$V34&lt;&gt;"",Scoring!$O$27)+IF(Data!$W34&lt;&gt;"",Scoring!$O$28)+IF(Data!$X34&lt;&gt;"",Scoring!$O$29)+IF(Data!$Y34&lt;&gt;"",Scoring!$O$30)+IF(Data!$Z34&lt;&gt;"",Scoring!$O$31)+IF(Data!$AA34&lt;&gt;"",Scoring!$O$32)+IF(Data!$AB34&lt;&gt;"",Scoring!$O$33)+IF(Data!$AC34&lt;&gt;"",Scoring!$O$34)+IF(Data!$AD34&lt;&gt;"",Scoring!$O$35)+IF(Data!$AE34&lt;&gt;"",Scoring!$O$36)+IF(Data!$AF34&lt;&gt;"",Scoring!$O$37)+IF(Data!$AG34&lt;&gt;"",Scoring!$O$38)+IF(Data!$AH34&lt;&gt;"",Scoring!$O$39)+IF(Data!$AI34&lt;&gt;"",Scoring!$O$40)+IF(Data!$AJ34&lt;&gt;"",Scoring!$O$41)+IF(Data!$AK34&lt;&gt;"",Scoring!$O$42)+IF(Data!$AL34&lt;&gt;"",Scoring!$O$43)+IF(Data!$AM34&lt;&gt;"",Scoring!$O$44)+IF(Data!$AN34&lt;&gt;"",Scoring!$O$45)+IF(Data!$AO34&lt;&gt;"",Scoring!$O$46)+IF(Data!$AP34&lt;&gt;"",Scoring!$O$47)+IF(Data!$AQ34&lt;&gt;"",Scoring!$O$48)+IF(Data!$AR34&lt;&gt;"",Scoring!$O$49)+IF(Data!$AS34&lt;&gt;"",Scoring!$O$50)+IF(Data!$AT34&lt;&gt;"",Scoring!$O$51)+IF(Data!$AU34&lt;&gt;"",Scoring!$O$52),"")</f>
        <v/>
      </c>
      <c r="BS34" s="184" t="str">
        <f>IF(BR34&lt;&gt;"",LOOKUP(BR34,Likelihoods!$A$7:$A$107,Likelihoods!M$7:M$107),"")</f>
        <v/>
      </c>
      <c r="BT34" s="181" t="str">
        <f>IF(AND(COUNTBLANK($B34:$O34)=13,COUNTBLANK($P34:$Q34)=1,COUNTBLANK($R34:$U34)=3,COUNTBLANK($V34:$X34)=2,COUNTBLANK($Y34:$AE34)=6,COUNTBLANK($AF34:$AJ34)=4,COUNTBLANK($AK34:AN34)=3,COUNTBLANK($AO34:$AQ34)=2,COUNTBLANK($AR34:$AS34)=1,COUNTBLANK($AT34:$AU34)=1),IF(Data!$B34&lt;&gt;"",Scoring!$P$7)+IF(Data!$C34&lt;&gt;"",Scoring!$P$8)+IF(Data!$D34&lt;&gt;"",Scoring!$P$9)+IF(Data!$E34&lt;&gt;"",Scoring!$P$10)+IF(Data!$F34&lt;&gt;"",Scoring!$P$11)+IF(Data!$G34&lt;&gt;"",Scoring!$P$12)+IF(Data!$H34&lt;&gt;"",Scoring!$P$13)+IF(Data!$I34&lt;&gt;"",Scoring!$P$14)+IF(Data!$J34&lt;&gt;"",Scoring!$P$15)+IF(Data!$K34&lt;&gt;"",Scoring!$P$16)+IF(Data!$L34&lt;&gt;"",Scoring!$P$17)+IF(Data!$M34&lt;&gt;"",Scoring!$P$18)+IF(Data!$N34&lt;&gt;"",Scoring!$P$19)+IF(Data!$O34&lt;&gt;"",Scoring!$P$20)+IF(Data!$P34&lt;&gt;"",Scoring!$P$21)+IF(Data!$Q34&lt;&gt;"",Scoring!$P$22)+IF(Data!$R34&lt;&gt;"",Scoring!$P$23)+IF(Data!$S34&lt;&gt;"",Scoring!$P$24)+IF(Data!$T34&lt;&gt;"",Scoring!$P$25)+IF(Data!$U34&lt;&gt;"",Scoring!$P$26)+IF(Data!$V34&lt;&gt;"",Scoring!$P$27)+IF(Data!$W34&lt;&gt;"",Scoring!$P$28)+IF(Data!$X34&lt;&gt;"",Scoring!$P$29)+IF(Data!$Y34&lt;&gt;"",Scoring!$P$30)+IF(Data!$Z34&lt;&gt;"",Scoring!$P$31)+IF(Data!$AA34&lt;&gt;"",Scoring!$P$32)+IF(Data!$AB34&lt;&gt;"",Scoring!$P$33)+IF(Data!$AC34&lt;&gt;"",Scoring!$P$34)+IF(Data!$AD34&lt;&gt;"",Scoring!$P$35)+IF(Data!$AE34&lt;&gt;"",Scoring!$P$36)+IF(Data!$AF34&lt;&gt;"",Scoring!$P$37)+IF(Data!$AG34&lt;&gt;"",Scoring!$P$38)+IF(Data!$AH34&lt;&gt;"",Scoring!$P$39)+IF(Data!$AI34&lt;&gt;"",Scoring!$P$40)+IF(Data!$AJ34&lt;&gt;"",Scoring!$P$41)+IF(Data!$AK34&lt;&gt;"",Scoring!$P$42)+IF(Data!$AL34&lt;&gt;"",Scoring!$P$43)+IF(Data!$AM34&lt;&gt;"",Scoring!$P$44)+IF(Data!$AN34&lt;&gt;"",Scoring!$P$45)+IF(Data!$AO34&lt;&gt;"",Scoring!$P$46)+IF(Data!$AP34&lt;&gt;"",Scoring!$P$47)+IF(Data!$AQ34&lt;&gt;"",Scoring!$P$48)+IF(Data!$AR34&lt;&gt;"",Scoring!$P$49)+IF(Data!$AS34&lt;&gt;"",Scoring!$P$50)+IF(Data!$AT34&lt;&gt;"",Scoring!$P$51)+IF(Data!$AU34&lt;&gt;"",Scoring!$P$52),"")</f>
        <v/>
      </c>
      <c r="BU34" s="180" t="str">
        <f>IF(BT34&lt;&gt;"",LOOKUP(BT34,Likelihoods!$A$7:$A$107,Likelihoods!N$7:N$107),"")</f>
        <v/>
      </c>
      <c r="BV34" s="181" t="str">
        <f>IF(AND(COUNTBLANK($B34:$O34)=13,COUNTBLANK($P34:$Q34)=1,COUNTBLANK($R34:$U34)=3,COUNTBLANK($V34:$X34)=2,COUNTBLANK($Y34:$AE34)=6,COUNTBLANK($AF34:$AJ34)=4,COUNTBLANK($AK34:AN34)=3,COUNTBLANK($AO34:$AQ34)=2,COUNTBLANK($AR34:$AS34)=1,COUNTBLANK($AT34:$AU34)=1),IF(Data!$B34&lt;&gt;"",Scoring!$Q$7)+IF(Data!$C34&lt;&gt;"",Scoring!$Q$8)+IF(Data!$D34&lt;&gt;"",Scoring!$Q$9)+IF(Data!$E34&lt;&gt;"",Scoring!$Q$10)+IF(Data!$F34&lt;&gt;"",Scoring!$Q$11)+IF(Data!$G34&lt;&gt;"",Scoring!$Q$12)+IF(Data!$H34&lt;&gt;"",Scoring!$Q$13)+IF(Data!$I34&lt;&gt;"",Scoring!$Q$14)+IF(Data!$J34&lt;&gt;"",Scoring!$Q$15)+IF(Data!$K34&lt;&gt;"",Scoring!$Q$16)+IF(Data!$L34&lt;&gt;"",Scoring!$Q$17)+IF(Data!$M34&lt;&gt;"",Scoring!$Q$18)+IF(Data!$N34&lt;&gt;"",Scoring!$Q$19)+IF(Data!$O34&lt;&gt;"",Scoring!$Q$20)+IF(Data!$P34&lt;&gt;"",Scoring!$Q$21)+IF(Data!$Q34&lt;&gt;"",Scoring!$Q$22)+IF(Data!$R34&lt;&gt;"",Scoring!$Q$23)+IF(Data!$S34&lt;&gt;"",Scoring!$Q$24)+IF(Data!$T34&lt;&gt;"",Scoring!$Q$25)+IF(Data!$U34&lt;&gt;"",Scoring!$Q$26)+IF(Data!$V34&lt;&gt;"",Scoring!$Q$27)+IF(Data!$W34&lt;&gt;"",Scoring!$Q$28)+IF(Data!$X34&lt;&gt;"",Scoring!$Q$29)+IF(Data!$Y34&lt;&gt;"",Scoring!$Q$30)+IF(Data!$Z34&lt;&gt;"",Scoring!$Q$31)+IF(Data!$AA34&lt;&gt;"",Scoring!$Q$32)+IF(Data!$AB34&lt;&gt;"",Scoring!$Q$33)+IF(Data!$AC34&lt;&gt;"",Scoring!$Q$34)+IF(Data!$AD34&lt;&gt;"",Scoring!$Q$35)+IF(Data!$AE34&lt;&gt;"",Scoring!$Q$36)+IF(Data!$AF34&lt;&gt;"",Scoring!$Q$37)+IF(Data!$AG34&lt;&gt;"",Scoring!$Q$38)+IF(Data!$AH34&lt;&gt;"",Scoring!$Q$39)+IF(Data!$AI34&lt;&gt;"",Scoring!$Q$40)+IF(Data!$AJ34&lt;&gt;"",Scoring!$Q$41)+IF(Data!$AK34&lt;&gt;"",Scoring!$Q$42)+IF(Data!$AL34&lt;&gt;"",Scoring!$Q$43)+IF(Data!$AM34&lt;&gt;"",Scoring!$Q$44)+IF(Data!$AN34&lt;&gt;"",Scoring!$Q$45)+IF(Data!$AO34&lt;&gt;"",Scoring!$Q$46)+IF(Data!$AP34&lt;&gt;"",Scoring!$Q$47)+IF(Data!$AQ34&lt;&gt;"",Scoring!$Q$48)+IF(Data!$AR34&lt;&gt;"",Scoring!$Q$49)+IF(Data!$AS34&lt;&gt;"",Scoring!$Q$50)+IF(Data!$AT34&lt;&gt;"",Scoring!$Q$51)+IF(Data!$AU34&lt;&gt;"",Scoring!$Q$52),"")</f>
        <v/>
      </c>
      <c r="BW34" s="183" t="str">
        <f>IF(BV34&lt;&gt;"",LOOKUP(BV34,Likelihoods!$A$7:$A$107,Likelihoods!O$7:O$107),"")</f>
        <v/>
      </c>
      <c r="BX34" s="9"/>
      <c r="BY34" s="9"/>
      <c r="BZ34" s="9"/>
      <c r="CA34" s="9"/>
      <c r="CB34" s="9"/>
      <c r="CC34" s="9"/>
      <c r="CD34" s="9"/>
      <c r="CE34" s="9"/>
      <c r="CF34" s="9"/>
      <c r="CG34" s="9"/>
      <c r="CH34" s="9"/>
      <c r="CI34" s="9"/>
      <c r="CJ34" s="9"/>
      <c r="CK34" s="9"/>
    </row>
    <row r="35" spans="1:89" ht="14.25">
      <c r="A35" s="59"/>
      <c r="B35" s="76"/>
      <c r="C35" s="77"/>
      <c r="D35" s="77"/>
      <c r="E35" s="77"/>
      <c r="F35" s="77"/>
      <c r="G35" s="77"/>
      <c r="H35" s="77"/>
      <c r="I35" s="77"/>
      <c r="J35" s="77"/>
      <c r="K35" s="77"/>
      <c r="L35" s="77"/>
      <c r="M35" s="77"/>
      <c r="N35" s="77"/>
      <c r="O35" s="77"/>
      <c r="P35" s="76"/>
      <c r="Q35" s="78"/>
      <c r="R35" s="77"/>
      <c r="S35" s="77"/>
      <c r="T35" s="77"/>
      <c r="U35" s="77"/>
      <c r="V35" s="76"/>
      <c r="W35" s="77"/>
      <c r="X35" s="78"/>
      <c r="Y35" s="77"/>
      <c r="Z35" s="77"/>
      <c r="AA35" s="77"/>
      <c r="AB35" s="77"/>
      <c r="AC35" s="77"/>
      <c r="AD35" s="77"/>
      <c r="AE35" s="77"/>
      <c r="AF35" s="76"/>
      <c r="AG35" s="77"/>
      <c r="AH35" s="77"/>
      <c r="AI35" s="77"/>
      <c r="AJ35" s="78"/>
      <c r="AK35" s="77"/>
      <c r="AL35" s="77"/>
      <c r="AM35" s="77"/>
      <c r="AN35" s="77"/>
      <c r="AO35" s="76"/>
      <c r="AP35" s="77"/>
      <c r="AQ35" s="78"/>
      <c r="AR35" s="76"/>
      <c r="AS35" s="78"/>
      <c r="AT35" s="77"/>
      <c r="AU35" s="77"/>
      <c r="AV35" s="179" t="str">
        <f>IF(AND(COUNTBLANK($B35:$O35)=13,COUNTBLANK($P35:$Q35)=1,COUNTBLANK($R35:$U35)=3,COUNTBLANK($V35:$X35)=2,COUNTBLANK($Y35:$AE35)=6,COUNTBLANK($AF35:$AJ35)=4,COUNTBLANK($AK35:AN35)=3,COUNTBLANK($AO35:$AQ35)=2,COUNTBLANK($AR35:$AS35)=1,COUNTBLANK($AT35:$AU35)=1),IF(Data!$B35&lt;&gt;"",Scoring!$D$7)+IF(Data!$C35&lt;&gt;"",Scoring!$D$8)+IF(Data!$D35&lt;&gt;"",Scoring!$D$9)+IF(Data!$E35&lt;&gt;"",Scoring!$D$10)+IF(Data!$F35&lt;&gt;"",Scoring!$D$11)+IF(Data!$G35&lt;&gt;"",Scoring!$D$12)+IF(Data!$H35&lt;&gt;"",Scoring!$D$13)+IF(Data!$I35&lt;&gt;"",Scoring!$D$14)+IF(Data!$J35&lt;&gt;"",Scoring!$D$15)+IF(Data!$K35&lt;&gt;"",Scoring!$D$16)+IF(Data!$L35&lt;&gt;"",Scoring!$D$17)+IF(Data!$M35&lt;&gt;"",Scoring!$D$18)+IF(Data!$N35&lt;&gt;"",Scoring!$D$19)+IF(Data!$O35&lt;&gt;"",Scoring!$D$20)+IF(Data!$P35&lt;&gt;"",Scoring!$D$21)+IF(Data!$Q35&lt;&gt;"",Scoring!$D$22)+IF(Data!$R35&lt;&gt;"",Scoring!$D$23)+IF(Data!$S35&lt;&gt;"",Scoring!$D$24)+IF(Data!$T35&lt;&gt;"",Scoring!$D$25)+IF(Data!$U35&lt;&gt;"",Scoring!$D$26)+IF(Data!$V35&lt;&gt;"",Scoring!$D$27)+IF(Data!$W35&lt;&gt;"",Scoring!$D$28)+IF(Data!$X35&lt;&gt;"",Scoring!$D$29)+IF(Data!$Y35&lt;&gt;"",Scoring!$D$30)+IF(Data!$Z35&lt;&gt;"",Scoring!$D$31)+IF(Data!$AA35&lt;&gt;"",Scoring!$D$32)+IF(Data!$AB35&lt;&gt;"",Scoring!$D$33)+IF(Data!$AC35&lt;&gt;"",Scoring!$D$34)+IF(Data!$AD35&lt;&gt;"",Scoring!$D$35)+IF(Data!$AE35&lt;&gt;"",Scoring!$D$36)+IF(Data!$AF35&lt;&gt;"",Scoring!$D$37)+IF(Data!$AG35&lt;&gt;"",Scoring!$D$38)+IF(Data!$AH35&lt;&gt;"",Scoring!$D$39)+IF(Data!$AI35&lt;&gt;"",Scoring!$D$40)+IF(Data!$AJ35&lt;&gt;"",Scoring!$D$41)+IF(Data!$AK35&lt;&gt;"",Scoring!$D$42)+IF(Data!$AL35&lt;&gt;"",Scoring!$D$43)+IF(Data!$AM35&lt;&gt;"",Scoring!$D$44)+IF(Data!$AN35&lt;&gt;"",Scoring!$D$45)+IF(Data!$AO35&lt;&gt;"",Scoring!$D$46)+IF(Data!$AP35&lt;&gt;"",Scoring!$D$47)+IF(Data!$AQ35&lt;&gt;"",Scoring!$D$48)+IF(Data!$AR35&lt;&gt;"",Scoring!$D$49)+IF(Data!$AS35&lt;&gt;"",Scoring!$D$50)+IF(Data!$AT35&lt;&gt;"",Scoring!$D$51)+IF(Data!$AU35&lt;&gt;"",Scoring!$D$52),"")</f>
        <v/>
      </c>
      <c r="AW35" s="180" t="str">
        <f>IF(AV35&lt;&gt;"",LOOKUP(AV35,Likelihoods!$A$7:$A$107,Likelihoods!B$7:B$107),"")</f>
        <v/>
      </c>
      <c r="AX35" s="181" t="str">
        <f>IF(AND(COUNTBLANK($B35:$O35)=13,COUNTBLANK($P35:$Q35)=1,COUNTBLANK($R35:$U35)=3,COUNTBLANK($V35:$X35)=2,COUNTBLANK($Y35:$AE35)=6,COUNTBLANK($AF35:$AJ35)=4,COUNTBLANK($AK35:AN35)=3,COUNTBLANK($AO35:$AQ35)=2,COUNTBLANK($AR35:$AS35)=1,COUNTBLANK($AT35:$AU35)=1),IF(Data!$B35&lt;&gt;"",Scoring!$E$7)+IF(Data!$C35&lt;&gt;"",Scoring!$E$8)+IF(Data!$D35&lt;&gt;"",Scoring!$E$9)+IF(Data!$E35&lt;&gt;"",Scoring!$E$10)+IF(Data!$F35&lt;&gt;"",Scoring!$E$11)+IF(Data!$G35&lt;&gt;"",Scoring!$E$12)+IF(Data!$H35&lt;&gt;"",Scoring!$E$13)+IF(Data!$I35&lt;&gt;"",Scoring!$E$14)+IF(Data!$J35&lt;&gt;"",Scoring!$E$15)+IF(Data!$K35&lt;&gt;"",Scoring!$E$16)+IF(Data!$L35&lt;&gt;"",Scoring!$E$17)+IF(Data!$M35&lt;&gt;"",Scoring!$E$18)+IF(Data!$N35&lt;&gt;"",Scoring!$E$19)+IF(Data!$O35&lt;&gt;"",Scoring!$E$20)+IF(Data!$P35&lt;&gt;"",Scoring!$E$21)+IF(Data!$Q35&lt;&gt;"",Scoring!$E$22)+IF(Data!$R35&lt;&gt;"",Scoring!$E$23)+IF(Data!$S35&lt;&gt;"",Scoring!$E$24)+IF(Data!$T35&lt;&gt;"",Scoring!$E$25)+IF(Data!$U35&lt;&gt;"",Scoring!$E$26)+IF(Data!$V35&lt;&gt;"",Scoring!$E$27)+IF(Data!$W35&lt;&gt;"",Scoring!$E$28)+IF(Data!$X35&lt;&gt;"",Scoring!$E$29)+IF(Data!$Y35&lt;&gt;"",Scoring!$E$30)+IF(Data!$Z35&lt;&gt;"",Scoring!$E$31)+IF(Data!$AA35&lt;&gt;"",Scoring!$E$32)+IF(Data!$AB35&lt;&gt;"",Scoring!$E$33)+IF(Data!$AC35&lt;&gt;"",Scoring!$E$34)+IF(Data!$AD35&lt;&gt;"",Scoring!$E$35)+IF(Data!$AE35&lt;&gt;"",Scoring!$E$36)+IF(Data!$AF35&lt;&gt;"",Scoring!$E$37)+IF(Data!$AG35&lt;&gt;"",Scoring!$E$38)+IF(Data!$AH35&lt;&gt;"",Scoring!$E$39)+IF(Data!$AI35&lt;&gt;"",Scoring!$E$40)+IF(Data!$AJ35&lt;&gt;"",Scoring!$E$41)+IF(Data!$AK35&lt;&gt;"",Scoring!$E$42)+IF(Data!$AL35&lt;&gt;"",Scoring!$E$43)+IF(Data!$AM35&lt;&gt;"",Scoring!$E$44)+IF(Data!$AN35&lt;&gt;"",Scoring!$E$45)+IF(Data!$AO35&lt;&gt;"",Scoring!$E$46)+IF(Data!$AP35&lt;&gt;"",Scoring!$E$47)+IF(Data!$AQ35&lt;&gt;"",Scoring!$E$48)+IF(Data!$AR35&lt;&gt;"",Scoring!$E$49)+IF(Data!$AS35&lt;&gt;"",Scoring!$E$50)+IF(Data!$AT35&lt;&gt;"",Scoring!$E$51)+IF(Data!$AU35&lt;&gt;"",Scoring!$E$52),"")</f>
        <v/>
      </c>
      <c r="AY35" s="180" t="str">
        <f>IF(AX35&lt;&gt;"",LOOKUP(AX35,Likelihoods!$A$7:$A$107,Likelihoods!C$7:C$107),"")</f>
        <v/>
      </c>
      <c r="AZ35" s="182" t="str">
        <f>IF(AND(COUNTBLANK($B35:$O35)=13,COUNTBLANK($P35:$Q35)=1,COUNTBLANK($R35:$U35)=3,COUNTBLANK($V35:$X35)=2,COUNTBLANK($Y35:$AE35)=6,COUNTBLANK($AF35:$AJ35)=4,COUNTBLANK($AK35:AN35)=3,COUNTBLANK($AO35:$AQ35)=2,COUNTBLANK($AR35:$AS35)=1,COUNTBLANK($AT35:$AU35)=1),IF(Data!$B35&lt;&gt;"",Scoring!$F$7)+IF(Data!$C35&lt;&gt;"",Scoring!$F$8)+IF(Data!$D35&lt;&gt;"",Scoring!$F$9)+IF(Data!$E35&lt;&gt;"",Scoring!$F$10)+IF(Data!$F35&lt;&gt;"",Scoring!$F$11)+IF(Data!$G35&lt;&gt;"",Scoring!$F$12)+IF(Data!$H35&lt;&gt;"",Scoring!$F$13)+IF(Data!$I35&lt;&gt;"",Scoring!$F$14)+IF(Data!$J35&lt;&gt;"",Scoring!$F$15)+IF(Data!$K35&lt;&gt;"",Scoring!$F$16)+IF(Data!$L35&lt;&gt;"",Scoring!$F$17)+IF(Data!$M35&lt;&gt;"",Scoring!$F$18)+IF(Data!$N35&lt;&gt;"",Scoring!$F$19)+IF(Data!$O35&lt;&gt;"",Scoring!$F$20)+IF(Data!$P35&lt;&gt;"",Scoring!$F$21)+IF(Data!$Q35&lt;&gt;"",Scoring!$F$22)+IF(Data!$R35&lt;&gt;"",Scoring!$F$23)+IF(Data!$S35&lt;&gt;"",Scoring!$F$24)+IF(Data!$T35&lt;&gt;"",Scoring!$F$25)+IF(Data!$U35&lt;&gt;"",Scoring!$F$26)+IF(Data!$V35&lt;&gt;"",Scoring!$F$27)+IF(Data!$W35&lt;&gt;"",Scoring!$F$28)+IF(Data!$X35&lt;&gt;"",Scoring!$F$29)+IF(Data!$Y35&lt;&gt;"",Scoring!$F$30)+IF(Data!$Z35&lt;&gt;"",Scoring!$F$31)+IF(Data!$AA35&lt;&gt;"",Scoring!$F$32)+IF(Data!$AB35&lt;&gt;"",Scoring!$F$33)+IF(Data!$AC35&lt;&gt;"",Scoring!$F$34)+IF(Data!$AD35&lt;&gt;"",Scoring!$F$35)+IF(Data!$AE35&lt;&gt;"",Scoring!$F$36)+IF(Data!$AF35&lt;&gt;"",Scoring!$F$37)+IF(Data!$AG35&lt;&gt;"",Scoring!$F$38)+IF(Data!$AH35&lt;&gt;"",Scoring!$F$39)+IF(Data!$AI35&lt;&gt;"",Scoring!$F$40)+IF(Data!$AJ35&lt;&gt;"",Scoring!$F$41)+IF(Data!$AK35&lt;&gt;"",Scoring!$F$42)+IF(Data!$AL35&lt;&gt;"",Scoring!$F$43)+IF(Data!$AM35&lt;&gt;"",Scoring!$F$44)+IF(Data!$AN35&lt;&gt;"",Scoring!$F$45)+IF(Data!$AO35&lt;&gt;"",Scoring!$F$46)+IF(Data!$AP35&lt;&gt;"",Scoring!$F$47)+IF(Data!$AQ35&lt;&gt;"",Scoring!$F$48)+IF(Data!$AR35&lt;&gt;"",Scoring!$F$49)+IF(Data!$AS35&lt;&gt;"",Scoring!$F$50)+IF(Data!$AT35&lt;&gt;"",Scoring!$F$51)+IF(Data!$AU35&lt;&gt;"",Scoring!$F$52),"")</f>
        <v/>
      </c>
      <c r="BA35" s="183" t="str">
        <f>IF(AZ35&lt;&gt;"",LOOKUP(AZ35,Likelihoods!$A$7:$A$107,Likelihoods!D$7:D$107),"")</f>
        <v/>
      </c>
      <c r="BB35" s="181" t="str">
        <f>IF(AND(COUNTBLANK($B35:$O35)=13,COUNTBLANK($P35:$Q35)=1,COUNTBLANK($R35:$U35)=3,COUNTBLANK($V35:$X35)=2,COUNTBLANK($Y35:$AE35)=6,COUNTBLANK($AF35:$AJ35)=4,COUNTBLANK($AK35:AN35)=3,COUNTBLANK($AO35:$AQ35)=2,COUNTBLANK($AR35:$AS35)=1,COUNTBLANK($AT35:$AU35)=1),IF(Data!$B35&lt;&gt;"",Scoring!$G$7)+IF(Data!$C35&lt;&gt;"",Scoring!$G$8)+IF(Data!$D35&lt;&gt;"",Scoring!$G$9)+IF(Data!$E35&lt;&gt;"",Scoring!$G$10)+IF(Data!$F35&lt;&gt;"",Scoring!$G$11)+IF(Data!$G35&lt;&gt;"",Scoring!$G$12)+IF(Data!$H35&lt;&gt;"",Scoring!$G$13)+IF(Data!$I35&lt;&gt;"",Scoring!$G$14)+IF(Data!$J35&lt;&gt;"",Scoring!$G$15)+IF(Data!$K35&lt;&gt;"",Scoring!$G$16)+IF(Data!$L35&lt;&gt;"",Scoring!$G$17)+IF(Data!$M35&lt;&gt;"",Scoring!$G$18)+IF(Data!$N35&lt;&gt;"",Scoring!$G$19)+IF(Data!$O35&lt;&gt;"",Scoring!$G$20)+IF(Data!$P35&lt;&gt;"",Scoring!$G$21)+IF(Data!$Q35&lt;&gt;"",Scoring!$G$22)+IF(Data!$R35&lt;&gt;"",Scoring!$G$23)+IF(Data!$S35&lt;&gt;"",Scoring!$G$24)+IF(Data!$T35&lt;&gt;"",Scoring!$G$25)+IF(Data!$U35&lt;&gt;"",Scoring!$G$26)+IF(Data!$V35&lt;&gt;"",Scoring!$G$27)+IF(Data!$W35&lt;&gt;"",Scoring!$G$28)+IF(Data!$X35&lt;&gt;"",Scoring!$G$29)+IF(Data!$Y35&lt;&gt;"",Scoring!$G$30)+IF(Data!$Z35&lt;&gt;"",Scoring!$G$31)+IF(Data!$AA35&lt;&gt;"",Scoring!$G$32)+IF(Data!$AB35&lt;&gt;"",Scoring!$G$33)+IF(Data!$AC35&lt;&gt;"",Scoring!$G$34)+IF(Data!$AD35&lt;&gt;"",Scoring!$G$35)+IF(Data!$AE35&lt;&gt;"",Scoring!$G$36)+IF(Data!$AF35&lt;&gt;"",Scoring!$G$37)+IF(Data!$AG35&lt;&gt;"",Scoring!$G$38)+IF(Data!$AH35&lt;&gt;"",Scoring!$G$39)+IF(Data!$AI35&lt;&gt;"",Scoring!$G$40)+IF(Data!$AJ35&lt;&gt;"",Scoring!$G$41)+IF(Data!$AK35&lt;&gt;"",Scoring!$G$42)+IF(Data!$AL35&lt;&gt;"",Scoring!$G$43)+IF(Data!$AM35&lt;&gt;"",Scoring!$G$44)+IF(Data!$AN35&lt;&gt;"",Scoring!$G$45)+IF(Data!$AO35&lt;&gt;"",Scoring!$G$46)+IF(Data!$AP35&lt;&gt;"",Scoring!$G$47)+IF(Data!$AQ35&lt;&gt;"",Scoring!$G$48)+IF(Data!$AR35&lt;&gt;"",Scoring!$G$49)+IF(Data!$AS35&lt;&gt;"",Scoring!$G$50)+IF(Data!$AT35&lt;&gt;"",Scoring!$G$51)+IF(Data!$AU35&lt;&gt;"",Scoring!$G$52),"")</f>
        <v/>
      </c>
      <c r="BC35" s="184" t="str">
        <f>IF(BB35&lt;&gt;"",LOOKUP(BB35,Likelihoods!$A$7:$A$107,Likelihoods!E$7:E$107),"")</f>
        <v/>
      </c>
      <c r="BD35" s="185" t="str">
        <f>IF(AND(COUNTBLANK($B35:$O35)=13,COUNTBLANK($P35:$Q35)=1,COUNTBLANK($R35:$U35)=3,COUNTBLANK($V35:$X35)=2,COUNTBLANK($Y35:$AE35)=6,COUNTBLANK($AF35:$AJ35)=4,COUNTBLANK($AK35:AN35)=3,COUNTBLANK($AO35:$AQ35)=2,COUNTBLANK($AR35:$AS35)=1,COUNTBLANK($AT35:$AU35)=1),IF(Data!$B35&lt;&gt;"",Scoring!$H$7)+IF(Data!$C35&lt;&gt;"",Scoring!$H$8)+IF(Data!$D35&lt;&gt;"",Scoring!$H$9)+IF(Data!$E35&lt;&gt;"",Scoring!$H$10)+IF(Data!$F35&lt;&gt;"",Scoring!$H$11)+IF(Data!$G35&lt;&gt;"",Scoring!$H$12)+IF(Data!$H35&lt;&gt;"",Scoring!$H$13)+IF(Data!$I35&lt;&gt;"",Scoring!$H$14)+IF(Data!$J35&lt;&gt;"",Scoring!$H$15)+IF(Data!$K35&lt;&gt;"",Scoring!$H$16)+IF(Data!$L35&lt;&gt;"",Scoring!$H$17)+IF(Data!$M35&lt;&gt;"",Scoring!$H$18)+IF(Data!$N35&lt;&gt;"",Scoring!$H$19)+IF(Data!$O35&lt;&gt;"",Scoring!$H$20)+IF(Data!$P35&lt;&gt;"",Scoring!$H$21)+IF(Data!$Q35&lt;&gt;"",Scoring!$H$22)+IF(Data!$R35&lt;&gt;"",Scoring!$H$23)+IF(Data!$S35&lt;&gt;"",Scoring!$H$24)+IF(Data!$T35&lt;&gt;"",Scoring!$H$25)+IF(Data!$U35&lt;&gt;"",Scoring!$H$26)+IF(Data!$V35&lt;&gt;"",Scoring!$H$27)+IF(Data!$W35&lt;&gt;"",Scoring!$H$28)+IF(Data!$X35&lt;&gt;"",Scoring!$H$29)+IF(Data!$Y35&lt;&gt;"",Scoring!$H$30)+IF(Data!$Z35&lt;&gt;"",Scoring!$H$31)+IF(Data!$AA35&lt;&gt;"",Scoring!$H$32)+IF(Data!$AB35&lt;&gt;"",Scoring!$H$33)+IF(Data!$AC35&lt;&gt;"",Scoring!$H$34)+IF(Data!$AD35&lt;&gt;"",Scoring!$H$35)+IF(Data!$AE35&lt;&gt;"",Scoring!$H$36)+IF(Data!$AF35&lt;&gt;"",Scoring!$H$37)+IF(Data!$AG35&lt;&gt;"",Scoring!$H$38)+IF(Data!$AH35&lt;&gt;"",Scoring!$H$39)+IF(Data!$AI35&lt;&gt;"",Scoring!$H$40)+IF(Data!$AJ35&lt;&gt;"",Scoring!$H$41)+IF(Data!$AK35&lt;&gt;"",Scoring!$H$42)+IF(Data!$AL35&lt;&gt;"",Scoring!$H$43)+IF(Data!$AM35&lt;&gt;"",Scoring!$H$44)+IF(Data!$AN35&lt;&gt;"",Scoring!$H$45)+IF(Data!$AO35&lt;&gt;"",Scoring!$H$46)+IF(Data!$AP35&lt;&gt;"",Scoring!$H$47)+IF(Data!$AQ35&lt;&gt;"",Scoring!$H$48)+IF(Data!$AR35&lt;&gt;"",Scoring!$H$49)+IF(Data!$AS35&lt;&gt;"",Scoring!$H$50)+IF(Data!$AT35&lt;&gt;"",Scoring!$H$51)+IF(Data!$AU35&lt;&gt;"",Scoring!$H$52),"")</f>
        <v/>
      </c>
      <c r="BE35" s="186" t="str">
        <f>IF(BD35&lt;&gt;"",LOOKUP(BD35,Likelihoods!$A$7:$A$107,Likelihoods!F$7:F$107),"")</f>
        <v/>
      </c>
      <c r="BF35" s="181" t="str">
        <f>IF(AND(COUNTBLANK($B35:$O35)=13,COUNTBLANK($P35:$Q35)=1,COUNTBLANK($R35:$U35)=3,COUNTBLANK($V35:$X35)=2,COUNTBLANK($Y35:$AE35)=6,COUNTBLANK($AF35:$AJ35)=4,COUNTBLANK($AK35:AN35)=3,COUNTBLANK($AO35:$AQ35)=2,COUNTBLANK($AR35:$AS35)=1,COUNTBLANK($AT35:$AU35)=1),IF(Data!$B35&lt;&gt;"",Scoring!$I$7)+IF(Data!$C35&lt;&gt;"",Scoring!$I$8)+IF(Data!$D35&lt;&gt;"",Scoring!$I$9)+IF(Data!$E35&lt;&gt;"",Scoring!$I$10)+IF(Data!$F35&lt;&gt;"",Scoring!$I$11)+IF(Data!$G35&lt;&gt;"",Scoring!$I$12)+IF(Data!$H35&lt;&gt;"",Scoring!$I$13)+IF(Data!$I35&lt;&gt;"",Scoring!$I$14)+IF(Data!$J35&lt;&gt;"",Scoring!$I$15)+IF(Data!$K35&lt;&gt;"",Scoring!$I$16)+IF(Data!$L35&lt;&gt;"",Scoring!$I$17)+IF(Data!$M35&lt;&gt;"",Scoring!$I$18)+IF(Data!$N35&lt;&gt;"",Scoring!$I$19)+IF(Data!$O35&lt;&gt;"",Scoring!$I$20)+IF(Data!$P35&lt;&gt;"",Scoring!$I$21)+IF(Data!$Q35&lt;&gt;"",Scoring!$I$22)+IF(Data!$R35&lt;&gt;"",Scoring!$I$23)+IF(Data!$S35&lt;&gt;"",Scoring!$I$24)+IF(Data!$T35&lt;&gt;"",Scoring!$I$25)+IF(Data!$U35&lt;&gt;"",Scoring!$I$26)+IF(Data!$V35&lt;&gt;"",Scoring!$I$27)+IF(Data!$W35&lt;&gt;"",Scoring!$I$28)+IF(Data!$X35&lt;&gt;"",Scoring!$I$29)+IF(Data!$Y35&lt;&gt;"",Scoring!$I$30)+IF(Data!$Z35&lt;&gt;"",Scoring!$I$31)+IF(Data!$AA35&lt;&gt;"",Scoring!$I$32)+IF(Data!$AB35&lt;&gt;"",Scoring!$I$33)+IF(Data!$AC35&lt;&gt;"",Scoring!$I$34)+IF(Data!$AD35&lt;&gt;"",Scoring!$I$35)+IF(Data!$AE35&lt;&gt;"",Scoring!$I$36)+IF(Data!$AF35&lt;&gt;"",Scoring!$I$37)+IF(Data!$AG35&lt;&gt;"",Scoring!$I$38)+IF(Data!$AH35&lt;&gt;"",Scoring!$I$39)+IF(Data!$AI35&lt;&gt;"",Scoring!$I$40)+IF(Data!$AJ35&lt;&gt;"",Scoring!$I$41)+IF(Data!$AK35&lt;&gt;"",Scoring!$I$42)+IF(Data!$AL35&lt;&gt;"",Scoring!$I$43)+IF(Data!$AM35&lt;&gt;"",Scoring!$I$44)+IF(Data!$AN35&lt;&gt;"",Scoring!$I$45)+IF(Data!$AO35&lt;&gt;"",Scoring!$I$46)+IF(Data!$AP35&lt;&gt;"",Scoring!$I$47)+IF(Data!$AQ35&lt;&gt;"",Scoring!$I$48)+IF(Data!$AR35&lt;&gt;"",Scoring!$I$49)+IF(Data!$AS35&lt;&gt;"",Scoring!$I$50)+IF(Data!$AT35&lt;&gt;"",Scoring!$I$51)+IF(Data!$AU35&lt;&gt;"",Scoring!$I$52),"")</f>
        <v/>
      </c>
      <c r="BG35" s="180" t="str">
        <f>IF(BF35&lt;&gt;"",LOOKUP(BF35,Likelihoods!$A$7:$A$107,Likelihoods!G$7:G$107),"")</f>
        <v/>
      </c>
      <c r="BH35" s="187" t="str">
        <f>IF(AND(COUNTBLANK($B35:$O35)=13,COUNTBLANK($P35:$Q35)=1,COUNTBLANK($R35:$U35)=3,COUNTBLANK($V35:$X35)=2,COUNTBLANK($Y35:$AE35)=6,COUNTBLANK($AF35:$AJ35)=4,COUNTBLANK($AK35:AN35)=3,COUNTBLANK($AO35:$AQ35)=2,COUNTBLANK($AR35:$AS35)=1,COUNTBLANK($AT35:$AU35)=1),IF(Data!$B35&lt;&gt;"",Scoring!$J$7)+IF(Data!$C35&lt;&gt;"",Scoring!$J$8)+IF(Data!$D35&lt;&gt;"",Scoring!$J$9)+IF(Data!$E35&lt;&gt;"",Scoring!$J$10)+IF(Data!$F35&lt;&gt;"",Scoring!$J$11)+IF(Data!$G35&lt;&gt;"",Scoring!$J$12)+IF(Data!$H35&lt;&gt;"",Scoring!$J$13)+IF(Data!$I35&lt;&gt;"",Scoring!$J$14)+IF(Data!$J35&lt;&gt;"",Scoring!$J$15)+IF(Data!$K35&lt;&gt;"",Scoring!$J$16)+IF(Data!$L35&lt;&gt;"",Scoring!$J$17)+IF(Data!$M35&lt;&gt;"",Scoring!$J$18)+IF(Data!$N35&lt;&gt;"",Scoring!$J$19)+IF(Data!$O35&lt;&gt;"",Scoring!$J$20)+IF(Data!$P35&lt;&gt;"",Scoring!$J$21)+IF(Data!$Q35&lt;&gt;"",Scoring!$J$22)+IF(Data!$R35&lt;&gt;"",Scoring!$J$23)+IF(Data!$S35&lt;&gt;"",Scoring!$J$24)+IF(Data!$T35&lt;&gt;"",Scoring!$J$25)+IF(Data!$U35&lt;&gt;"",Scoring!$J$26)+IF(Data!$V35&lt;&gt;"",Scoring!$J$27)+IF(Data!$W35&lt;&gt;"",Scoring!$J$28)+IF(Data!$X35&lt;&gt;"",Scoring!$J$29)+IF(Data!$Y35&lt;&gt;"",Scoring!$J$30)+IF(Data!$Z35&lt;&gt;"",Scoring!$J$31)+IF(Data!$AA35&lt;&gt;"",Scoring!$J$32)+IF(Data!$AB35&lt;&gt;"",Scoring!$J$33)+IF(Data!$AC35&lt;&gt;"",Scoring!$J$34)+IF(Data!$AD35&lt;&gt;"",Scoring!$J$35)+IF(Data!$AE35&lt;&gt;"",Scoring!$J$36)+IF(Data!$AF35&lt;&gt;"",Scoring!$J$37)+IF(Data!$AG35&lt;&gt;"",Scoring!$J$38)+IF(Data!$AH35&lt;&gt;"",Scoring!$J$39)+IF(Data!$AI35&lt;&gt;"",Scoring!$J$40)+IF(Data!$AJ35&lt;&gt;"",Scoring!$J$41)+IF(Data!$AK35&lt;&gt;"",Scoring!$J$42)+IF(Data!$AL35&lt;&gt;"",Scoring!$J$43)+IF(Data!$AM35&lt;&gt;"",Scoring!$J$44)+IF(Data!$AN35&lt;&gt;"",Scoring!$J$45)+IF(Data!$AO35&lt;&gt;"",Scoring!$J$46)+IF(Data!$AP35&lt;&gt;"",Scoring!$J$47)+IF(Data!$AQ35&lt;&gt;"",Scoring!$J$48)+IF(Data!$AR35&lt;&gt;"",Scoring!$J$49)+IF(Data!$AS35&lt;&gt;"",Scoring!$J$50)+IF(Data!$AT35&lt;&gt;"",Scoring!$J$51)+IF(Data!$AU35&lt;&gt;"",Scoring!$J$52),"")</f>
        <v/>
      </c>
      <c r="BI35" s="183" t="str">
        <f>IF(BH35&lt;&gt;"",LOOKUP(BH35,Likelihoods!$A$7:$A$107,Likelihoods!H$7:H$107),"")</f>
        <v/>
      </c>
      <c r="BJ35" s="188" t="str">
        <f>IF(AND(COUNTBLANK($B35:$O35)=13,COUNTBLANK($P35:$Q35)=1,COUNTBLANK($R35:$U35)=3,COUNTBLANK($V35:$X35)=2,COUNTBLANK($Y35:$AE35)=6,COUNTBLANK($AF35:$AJ35)=4,COUNTBLANK($AK35:AN35)=3,COUNTBLANK($AO35:$AQ35)=2,COUNTBLANK($AR35:$AS35)=1,COUNTBLANK($AT35:$AU35)=1),IF(Data!$B35&lt;&gt;"",Scoring!$K$7)+IF(Data!$C35&lt;&gt;"",Scoring!$K$8)+IF(Data!$D35&lt;&gt;"",Scoring!$K$9)+IF(Data!$E35&lt;&gt;"",Scoring!$K$10)+IF(Data!$F35&lt;&gt;"",Scoring!$K$11)+IF(Data!$G35&lt;&gt;"",Scoring!$K$12)+IF(Data!$H35&lt;&gt;"",Scoring!$K$13)+IF(Data!$I35&lt;&gt;"",Scoring!$K$14)+IF(Data!$J35&lt;&gt;"",Scoring!$K$15)+IF(Data!$K35&lt;&gt;"",Scoring!$K$16)+IF(Data!$L35&lt;&gt;"",Scoring!$K$17)+IF(Data!$M35&lt;&gt;"",Scoring!$K$18)+IF(Data!$N35&lt;&gt;"",Scoring!$K$19)+IF(Data!$O35&lt;&gt;"",Scoring!$K$20)+IF(Data!$P35&lt;&gt;"",Scoring!$K$21)+IF(Data!$Q35&lt;&gt;"",Scoring!$K$22)+IF(Data!$R35&lt;&gt;"",Scoring!$K$23)+IF(Data!$S35&lt;&gt;"",Scoring!$K$24)+IF(Data!$T35&lt;&gt;"",Scoring!$K$25)+IF(Data!$U35&lt;&gt;"",Scoring!$K$26)+IF(Data!$V35&lt;&gt;"",Scoring!$K$27)+IF(Data!$W35&lt;&gt;"",Scoring!$K$28)+IF(Data!$X35&lt;&gt;"",Scoring!$K$29)+IF(Data!$Y35&lt;&gt;"",Scoring!$K$30)+IF(Data!$Z35&lt;&gt;"",Scoring!$K$31)+IF(Data!$AA35&lt;&gt;"",Scoring!$K$32)+IF(Data!$AB35&lt;&gt;"",Scoring!$K$33)+IF(Data!$AC35&lt;&gt;"",Scoring!$K$34)+IF(Data!$AD35&lt;&gt;"",Scoring!$K$35)+IF(Data!$AE35&lt;&gt;"",Scoring!$K$36)+IF(Data!$AF35&lt;&gt;"",Scoring!$K$37)+IF(Data!$AG35&lt;&gt;"",Scoring!$K$38)+IF(Data!$AH35&lt;&gt;"",Scoring!$K$39)+IF(Data!$AI35&lt;&gt;"",Scoring!$K$40)+IF(Data!$AJ35&lt;&gt;"",Scoring!$K$41)+IF(Data!$AK35&lt;&gt;"",Scoring!$K$42)+IF(Data!$AL35&lt;&gt;"",Scoring!$K$43)+IF(Data!$AM35&lt;&gt;"",Scoring!$K$44)+IF(Data!$AN35&lt;&gt;"",Scoring!$K$45)+IF(Data!$AO35&lt;&gt;"",Scoring!$K$46)+IF(Data!$AP35&lt;&gt;"",Scoring!$K$47)+IF(Data!$AQ35&lt;&gt;"",Scoring!$K$48)+IF(Data!$AR35&lt;&gt;"",Scoring!$K$49)+IF(Data!$AS35&lt;&gt;"",Scoring!$K$50)+IF(Data!$AT35&lt;&gt;"",Scoring!$K$51)+IF(Data!$AU35&lt;&gt;"",Scoring!$K$52),"")</f>
        <v/>
      </c>
      <c r="BK35" s="184" t="str">
        <f>IF(BJ35&lt;&gt;"",LOOKUP(BJ35,Likelihoods!$A$7:$A$107,Likelihoods!I$7:I$107),"")</f>
        <v/>
      </c>
      <c r="BL35" s="187" t="str">
        <f>IF(AND(COUNTBLANK($B35:$O35)=13,COUNTBLANK($P35:$Q35)=1,COUNTBLANK($R35:$U35)=3,COUNTBLANK($V35:$X35)=2,COUNTBLANK($Y35:$AE35)=6,COUNTBLANK($AF35:$AJ35)=4,COUNTBLANK($AK35:AN35)=3,COUNTBLANK($AO35:$AQ35)=2,COUNTBLANK($AR35:$AS35)=1,COUNTBLANK($AT35:$AU35)=1),IF(Data!$B35&lt;&gt;"",Scoring!$L$7)+IF(Data!$C35&lt;&gt;"",Scoring!$L$8)+IF(Data!$D35&lt;&gt;"",Scoring!$L$9)+IF(Data!$E35&lt;&gt;"",Scoring!$L$10)+IF(Data!$F35&lt;&gt;"",Scoring!$L$11)+IF(Data!$G35&lt;&gt;"",Scoring!$L$12)+IF(Data!$H35&lt;&gt;"",Scoring!$L$13)+IF(Data!$I35&lt;&gt;"",Scoring!$L$14)+IF(Data!$J35&lt;&gt;"",Scoring!$L$15)+IF(Data!$K35&lt;&gt;"",Scoring!$L$16)+IF(Data!$L35&lt;&gt;"",Scoring!$L$17)+IF(Data!$M35&lt;&gt;"",Scoring!$L$18)+IF(Data!$N35&lt;&gt;"",Scoring!$L$19)+IF(Data!$O35&lt;&gt;"",Scoring!$L$20)+IF(Data!$P35&lt;&gt;"",Scoring!$L$21)+IF(Data!$Q35&lt;&gt;"",Scoring!$L$22)+IF(Data!$R35&lt;&gt;"",Scoring!$L$23)+IF(Data!$S35&lt;&gt;"",Scoring!$L$24)+IF(Data!$T35&lt;&gt;"",Scoring!$L$25)+IF(Data!$U35&lt;&gt;"",Scoring!$L$26)+IF(Data!$V35&lt;&gt;"",Scoring!$L$27)+IF(Data!$W35&lt;&gt;"",Scoring!$L$28)+IF(Data!$X35&lt;&gt;"",Scoring!$L$29)+IF(Data!$Y35&lt;&gt;"",Scoring!$L$30)+IF(Data!$Z35&lt;&gt;"",Scoring!$L$31)+IF(Data!$AA35&lt;&gt;"",Scoring!$L$32)+IF(Data!$AB35&lt;&gt;"",Scoring!$L$33)+IF(Data!$AC35&lt;&gt;"",Scoring!$L$34)+IF(Data!$AD35&lt;&gt;"",Scoring!$L$35)+IF(Data!$AE35&lt;&gt;"",Scoring!$L$36)+IF(Data!$AF35&lt;&gt;"",Scoring!$L$37)+IF(Data!$AG35&lt;&gt;"",Scoring!$L$38)+IF(Data!$AH35&lt;&gt;"",Scoring!$L$39)+IF(Data!$AI35&lt;&gt;"",Scoring!$L$40)+IF(Data!$AJ35&lt;&gt;"",Scoring!$L$41)+IF(Data!$AK35&lt;&gt;"",Scoring!$L$42)+IF(Data!$AL35&lt;&gt;"",Scoring!$L$43)+IF(Data!$AM35&lt;&gt;"",Scoring!$L$44)+IF(Data!$AN35&lt;&gt;"",Scoring!$L$45)+IF(Data!$AO35&lt;&gt;"",Scoring!$L$46)+IF(Data!$AP35&lt;&gt;"",Scoring!$L$47)+IF(Data!$AQ35&lt;&gt;"",Scoring!$L$48)+IF(Data!$AR35&lt;&gt;"",Scoring!$L$49)+IF(Data!$AS35&lt;&gt;"",Scoring!$L$50)+IF(Data!$AT35&lt;&gt;"",Scoring!$L$51)+IF(Data!$AU35&lt;&gt;"",Scoring!$L$52),"")</f>
        <v/>
      </c>
      <c r="BM35" s="180" t="str">
        <f>IF(BL35&lt;&gt;"",LOOKUP(BL35,Likelihoods!$A$7:$A$107,Likelihoods!J$7:J$107),"")</f>
        <v/>
      </c>
      <c r="BN35" s="181" t="str">
        <f>IF(AND(COUNTBLANK($B35:$O35)=13,COUNTBLANK($P35:$Q35)=1,COUNTBLANK($R35:$U35)=3,COUNTBLANK($V35:$X35)=2,COUNTBLANK($Y35:$AE35)=6,COUNTBLANK($AF35:$AJ35)=4,COUNTBLANK($AK35:AN35)=3,COUNTBLANK($AO35:$AQ35)=2,COUNTBLANK($AR35:$AS35)=1,COUNTBLANK($AT35:$AU35)=1),IF(Data!$B35&lt;&gt;"",Scoring!$M$7)+IF(Data!$C35&lt;&gt;"",Scoring!$M$8)+IF(Data!$D35&lt;&gt;"",Scoring!$M$9)+IF(Data!$E35&lt;&gt;"",Scoring!$M$10)+IF(Data!$F35&lt;&gt;"",Scoring!$M$11)+IF(Data!$G35&lt;&gt;"",Scoring!$M$12)+IF(Data!$H35&lt;&gt;"",Scoring!$M$13)+IF(Data!$I35&lt;&gt;"",Scoring!$M$14)+IF(Data!$J35&lt;&gt;"",Scoring!$M$15)+IF(Data!$K35&lt;&gt;"",Scoring!$M$16)+IF(Data!$L35&lt;&gt;"",Scoring!$M$17)+IF(Data!$M35&lt;&gt;"",Scoring!$M$18)+IF(Data!$N35&lt;&gt;"",Scoring!$M$19)+IF(Data!$O35&lt;&gt;"",Scoring!$M$20)+IF(Data!$P35&lt;&gt;"",Scoring!$M$21)+IF(Data!$Q35&lt;&gt;"",Scoring!$M$22)+IF(Data!$R35&lt;&gt;"",Scoring!$M$23)+IF(Data!$S35&lt;&gt;"",Scoring!$M$24)+IF(Data!$T35&lt;&gt;"",Scoring!$M$25)+IF(Data!$U35&lt;&gt;"",Scoring!$M$26)+IF(Data!$V35&lt;&gt;"",Scoring!$M$27)+IF(Data!$W35&lt;&gt;"",Scoring!$M$28)+IF(Data!$X35&lt;&gt;"",Scoring!$M$29)+IF(Data!$Y35&lt;&gt;"",Scoring!$M$30)+IF(Data!$Z35&lt;&gt;"",Scoring!$M$31)+IF(Data!$AA35&lt;&gt;"",Scoring!$M$32)+IF(Data!$AB35&lt;&gt;"",Scoring!$M$33)+IF(Data!$AC35&lt;&gt;"",Scoring!$M$34)+IF(Data!$AD35&lt;&gt;"",Scoring!$M$35)+IF(Data!$AE35&lt;&gt;"",Scoring!$M$36)+IF(Data!$AF35&lt;&gt;"",Scoring!$M$37)+IF(Data!$AG35&lt;&gt;"",Scoring!$M$38)+IF(Data!$AH35&lt;&gt;"",Scoring!$M$39)+IF(Data!$AI35&lt;&gt;"",Scoring!$M$40)+IF(Data!$AJ35&lt;&gt;"",Scoring!$M$41)+IF(Data!$AK35&lt;&gt;"",Scoring!$M$42)+IF(Data!$AL35&lt;&gt;"",Scoring!$M$43)+IF(Data!$AM35&lt;&gt;"",Scoring!$M$44)+IF(Data!$AN35&lt;&gt;"",Scoring!$M$45)+IF(Data!$AO35&lt;&gt;"",Scoring!$M$46)+IF(Data!$AP35&lt;&gt;"",Scoring!$M$47)+IF(Data!$AQ35&lt;&gt;"",Scoring!$M$48)+IF(Data!$AR35&lt;&gt;"",Scoring!$M$49)+IF(Data!$AS35&lt;&gt;"",Scoring!$M$50)+IF(Data!$AT35&lt;&gt;"",Scoring!$M$51)+IF(Data!$AU35&lt;&gt;"",Scoring!$M$52),"")</f>
        <v/>
      </c>
      <c r="BO35" s="184" t="str">
        <f>IF(BN35&lt;&gt;"",LOOKUP(BN35,Likelihoods!$A$7:$A$107,Likelihoods!K$7:K$107),"")</f>
        <v/>
      </c>
      <c r="BP35" s="179" t="str">
        <f>IF(AND(COUNTBLANK($B35:$O35)=13,COUNTBLANK($P35:$Q35)=1,COUNTBLANK($R35:$U35)=3,COUNTBLANK($V35:$X35)=2,COUNTBLANK($Y35:$AE35)=6,COUNTBLANK($AF35:$AJ35)=4,COUNTBLANK($AK35:AN35)=3,COUNTBLANK($AO35:$AQ35)=2,COUNTBLANK($AR35:$AS35)=1,COUNTBLANK($AT35:$AU35)=1),IF(Data!$B35&lt;&gt;"",Scoring!$N$7)+IF(Data!$C35&lt;&gt;"",Scoring!$N$8)+IF(Data!$D35&lt;&gt;"",Scoring!$N$9)+IF(Data!$E35&lt;&gt;"",Scoring!$N$10)+IF(Data!$F35&lt;&gt;"",Scoring!$N$11)+IF(Data!$G35&lt;&gt;"",Scoring!$N$12)+IF(Data!$H35&lt;&gt;"",Scoring!$N$13)+IF(Data!$I35&lt;&gt;"",Scoring!$N$14)+IF(Data!$J35&lt;&gt;"",Scoring!$N$15)+IF(Data!$K35&lt;&gt;"",Scoring!$N$16)+IF(Data!$L35&lt;&gt;"",Scoring!$N$17)+IF(Data!$M35&lt;&gt;"",Scoring!$N$18)+IF(Data!$N35&lt;&gt;"",Scoring!$N$19)+IF(Data!$O35&lt;&gt;"",Scoring!$N$20)+IF(Data!$P35&lt;&gt;"",Scoring!$N$21)+IF(Data!$Q35&lt;&gt;"",Scoring!$N$22)+IF(Data!$R35&lt;&gt;"",Scoring!$N$23)+IF(Data!$S35&lt;&gt;"",Scoring!$N$24)+IF(Data!$T35&lt;&gt;"",Scoring!$N$25)+IF(Data!$U35&lt;&gt;"",Scoring!$N$26)+IF(Data!$V35&lt;&gt;"",Scoring!$N$27)+IF(Data!$W35&lt;&gt;"",Scoring!$N$28)+IF(Data!$X35&lt;&gt;"",Scoring!$N$29)+IF(Data!$Y35&lt;&gt;"",Scoring!$N$30)+IF(Data!$Z35&lt;&gt;"",Scoring!$N$31)+IF(Data!$AA35&lt;&gt;"",Scoring!$N$32)+IF(Data!$AB35&lt;&gt;"",Scoring!$N$33)+IF(Data!$AC35&lt;&gt;"",Scoring!$N$34)+IF(Data!$AD35&lt;&gt;"",Scoring!$N$35)+IF(Data!$AE35&lt;&gt;"",Scoring!$N$36)+IF(Data!$AF35&lt;&gt;"",Scoring!$N$37)+IF(Data!$AG35&lt;&gt;"",Scoring!$N$38)+IF(Data!$AH35&lt;&gt;"",Scoring!$N$39)+IF(Data!$AI35&lt;&gt;"",Scoring!$N$40)+IF(Data!$AJ35&lt;&gt;"",Scoring!$N$41)+IF(Data!$AK35&lt;&gt;"",Scoring!$N$42)+IF(Data!$AL35&lt;&gt;"",Scoring!$N$43)+IF(Data!$AM35&lt;&gt;"",Scoring!$N$44)+IF(Data!$AN35&lt;&gt;"",Scoring!$N$45)+IF(Data!$AO35&lt;&gt;"",Scoring!$N$46)+IF(Data!$AP35&lt;&gt;"",Scoring!$N$47)+IF(Data!$AQ35&lt;&gt;"",Scoring!$N$48)+IF(Data!$AR35&lt;&gt;"",Scoring!$N$49)+IF(Data!$AS35&lt;&gt;"",Scoring!$N$50)+IF(Data!$AT35&lt;&gt;"",Scoring!$N$51)+IF(Data!$AU35&lt;&gt;"",Scoring!$N$52),"")</f>
        <v/>
      </c>
      <c r="BQ35" s="189" t="str">
        <f>IF(BP35&lt;&gt;"",LOOKUP(BP35,Likelihoods!$A$7:$A$107,Likelihoods!L$7:L$107),"")</f>
        <v/>
      </c>
      <c r="BR35" s="181" t="str">
        <f>IF(AND(COUNTBLANK($B35:$O35)=13,COUNTBLANK($P35:$Q35)=1,COUNTBLANK($R35:$U35)=3,COUNTBLANK($V35:$X35)=2,COUNTBLANK($Y35:$AE35)=6,COUNTBLANK($AF35:$AJ35)=4,COUNTBLANK($AK35:AN35)=3,COUNTBLANK($AO35:$AQ35)=2,COUNTBLANK($AR35:$AS35)=1,COUNTBLANK($AT35:$AU35)=1),IF(Data!$B35&lt;&gt;"",Scoring!$O$7)+IF(Data!$C35&lt;&gt;"",Scoring!$O$8)+IF(Data!$D35&lt;&gt;"",Scoring!$O$9)+IF(Data!$E35&lt;&gt;"",Scoring!$O$10)+IF(Data!$F35&lt;&gt;"",Scoring!$O$11)+IF(Data!$G35&lt;&gt;"",Scoring!$O$12)+IF(Data!$H35&lt;&gt;"",Scoring!$O$13)+IF(Data!$I35&lt;&gt;"",Scoring!$O$14)+IF(Data!$J35&lt;&gt;"",Scoring!$O$15)+IF(Data!$K35&lt;&gt;"",Scoring!$O$16)+IF(Data!$L35&lt;&gt;"",Scoring!$O$17)+IF(Data!$M35&lt;&gt;"",Scoring!$O$18)+IF(Data!$N35&lt;&gt;"",Scoring!$O$19)+IF(Data!$O35&lt;&gt;"",Scoring!$O$20)+IF(Data!$P35&lt;&gt;"",Scoring!$O$21)+IF(Data!$Q35&lt;&gt;"",Scoring!$O$22)+IF(Data!$R35&lt;&gt;"",Scoring!$O$23)+IF(Data!$S35&lt;&gt;"",Scoring!$O$24)+IF(Data!$T35&lt;&gt;"",Scoring!$O$25)+IF(Data!$U35&lt;&gt;"",Scoring!$O$26)+IF(Data!$V35&lt;&gt;"",Scoring!$O$27)+IF(Data!$W35&lt;&gt;"",Scoring!$O$28)+IF(Data!$X35&lt;&gt;"",Scoring!$O$29)+IF(Data!$Y35&lt;&gt;"",Scoring!$O$30)+IF(Data!$Z35&lt;&gt;"",Scoring!$O$31)+IF(Data!$AA35&lt;&gt;"",Scoring!$O$32)+IF(Data!$AB35&lt;&gt;"",Scoring!$O$33)+IF(Data!$AC35&lt;&gt;"",Scoring!$O$34)+IF(Data!$AD35&lt;&gt;"",Scoring!$O$35)+IF(Data!$AE35&lt;&gt;"",Scoring!$O$36)+IF(Data!$AF35&lt;&gt;"",Scoring!$O$37)+IF(Data!$AG35&lt;&gt;"",Scoring!$O$38)+IF(Data!$AH35&lt;&gt;"",Scoring!$O$39)+IF(Data!$AI35&lt;&gt;"",Scoring!$O$40)+IF(Data!$AJ35&lt;&gt;"",Scoring!$O$41)+IF(Data!$AK35&lt;&gt;"",Scoring!$O$42)+IF(Data!$AL35&lt;&gt;"",Scoring!$O$43)+IF(Data!$AM35&lt;&gt;"",Scoring!$O$44)+IF(Data!$AN35&lt;&gt;"",Scoring!$O$45)+IF(Data!$AO35&lt;&gt;"",Scoring!$O$46)+IF(Data!$AP35&lt;&gt;"",Scoring!$O$47)+IF(Data!$AQ35&lt;&gt;"",Scoring!$O$48)+IF(Data!$AR35&lt;&gt;"",Scoring!$O$49)+IF(Data!$AS35&lt;&gt;"",Scoring!$O$50)+IF(Data!$AT35&lt;&gt;"",Scoring!$O$51)+IF(Data!$AU35&lt;&gt;"",Scoring!$O$52),"")</f>
        <v/>
      </c>
      <c r="BS35" s="184" t="str">
        <f>IF(BR35&lt;&gt;"",LOOKUP(BR35,Likelihoods!$A$7:$A$107,Likelihoods!M$7:M$107),"")</f>
        <v/>
      </c>
      <c r="BT35" s="181" t="str">
        <f>IF(AND(COUNTBLANK($B35:$O35)=13,COUNTBLANK($P35:$Q35)=1,COUNTBLANK($R35:$U35)=3,COUNTBLANK($V35:$X35)=2,COUNTBLANK($Y35:$AE35)=6,COUNTBLANK($AF35:$AJ35)=4,COUNTBLANK($AK35:AN35)=3,COUNTBLANK($AO35:$AQ35)=2,COUNTBLANK($AR35:$AS35)=1,COUNTBLANK($AT35:$AU35)=1),IF(Data!$B35&lt;&gt;"",Scoring!$P$7)+IF(Data!$C35&lt;&gt;"",Scoring!$P$8)+IF(Data!$D35&lt;&gt;"",Scoring!$P$9)+IF(Data!$E35&lt;&gt;"",Scoring!$P$10)+IF(Data!$F35&lt;&gt;"",Scoring!$P$11)+IF(Data!$G35&lt;&gt;"",Scoring!$P$12)+IF(Data!$H35&lt;&gt;"",Scoring!$P$13)+IF(Data!$I35&lt;&gt;"",Scoring!$P$14)+IF(Data!$J35&lt;&gt;"",Scoring!$P$15)+IF(Data!$K35&lt;&gt;"",Scoring!$P$16)+IF(Data!$L35&lt;&gt;"",Scoring!$P$17)+IF(Data!$M35&lt;&gt;"",Scoring!$P$18)+IF(Data!$N35&lt;&gt;"",Scoring!$P$19)+IF(Data!$O35&lt;&gt;"",Scoring!$P$20)+IF(Data!$P35&lt;&gt;"",Scoring!$P$21)+IF(Data!$Q35&lt;&gt;"",Scoring!$P$22)+IF(Data!$R35&lt;&gt;"",Scoring!$P$23)+IF(Data!$S35&lt;&gt;"",Scoring!$P$24)+IF(Data!$T35&lt;&gt;"",Scoring!$P$25)+IF(Data!$U35&lt;&gt;"",Scoring!$P$26)+IF(Data!$V35&lt;&gt;"",Scoring!$P$27)+IF(Data!$W35&lt;&gt;"",Scoring!$P$28)+IF(Data!$X35&lt;&gt;"",Scoring!$P$29)+IF(Data!$Y35&lt;&gt;"",Scoring!$P$30)+IF(Data!$Z35&lt;&gt;"",Scoring!$P$31)+IF(Data!$AA35&lt;&gt;"",Scoring!$P$32)+IF(Data!$AB35&lt;&gt;"",Scoring!$P$33)+IF(Data!$AC35&lt;&gt;"",Scoring!$P$34)+IF(Data!$AD35&lt;&gt;"",Scoring!$P$35)+IF(Data!$AE35&lt;&gt;"",Scoring!$P$36)+IF(Data!$AF35&lt;&gt;"",Scoring!$P$37)+IF(Data!$AG35&lt;&gt;"",Scoring!$P$38)+IF(Data!$AH35&lt;&gt;"",Scoring!$P$39)+IF(Data!$AI35&lt;&gt;"",Scoring!$P$40)+IF(Data!$AJ35&lt;&gt;"",Scoring!$P$41)+IF(Data!$AK35&lt;&gt;"",Scoring!$P$42)+IF(Data!$AL35&lt;&gt;"",Scoring!$P$43)+IF(Data!$AM35&lt;&gt;"",Scoring!$P$44)+IF(Data!$AN35&lt;&gt;"",Scoring!$P$45)+IF(Data!$AO35&lt;&gt;"",Scoring!$P$46)+IF(Data!$AP35&lt;&gt;"",Scoring!$P$47)+IF(Data!$AQ35&lt;&gt;"",Scoring!$P$48)+IF(Data!$AR35&lt;&gt;"",Scoring!$P$49)+IF(Data!$AS35&lt;&gt;"",Scoring!$P$50)+IF(Data!$AT35&lt;&gt;"",Scoring!$P$51)+IF(Data!$AU35&lt;&gt;"",Scoring!$P$52),"")</f>
        <v/>
      </c>
      <c r="BU35" s="180" t="str">
        <f>IF(BT35&lt;&gt;"",LOOKUP(BT35,Likelihoods!$A$7:$A$107,Likelihoods!N$7:N$107),"")</f>
        <v/>
      </c>
      <c r="BV35" s="181" t="str">
        <f>IF(AND(COUNTBLANK($B35:$O35)=13,COUNTBLANK($P35:$Q35)=1,COUNTBLANK($R35:$U35)=3,COUNTBLANK($V35:$X35)=2,COUNTBLANK($Y35:$AE35)=6,COUNTBLANK($AF35:$AJ35)=4,COUNTBLANK($AK35:AN35)=3,COUNTBLANK($AO35:$AQ35)=2,COUNTBLANK($AR35:$AS35)=1,COUNTBLANK($AT35:$AU35)=1),IF(Data!$B35&lt;&gt;"",Scoring!$Q$7)+IF(Data!$C35&lt;&gt;"",Scoring!$Q$8)+IF(Data!$D35&lt;&gt;"",Scoring!$Q$9)+IF(Data!$E35&lt;&gt;"",Scoring!$Q$10)+IF(Data!$F35&lt;&gt;"",Scoring!$Q$11)+IF(Data!$G35&lt;&gt;"",Scoring!$Q$12)+IF(Data!$H35&lt;&gt;"",Scoring!$Q$13)+IF(Data!$I35&lt;&gt;"",Scoring!$Q$14)+IF(Data!$J35&lt;&gt;"",Scoring!$Q$15)+IF(Data!$K35&lt;&gt;"",Scoring!$Q$16)+IF(Data!$L35&lt;&gt;"",Scoring!$Q$17)+IF(Data!$M35&lt;&gt;"",Scoring!$Q$18)+IF(Data!$N35&lt;&gt;"",Scoring!$Q$19)+IF(Data!$O35&lt;&gt;"",Scoring!$Q$20)+IF(Data!$P35&lt;&gt;"",Scoring!$Q$21)+IF(Data!$Q35&lt;&gt;"",Scoring!$Q$22)+IF(Data!$R35&lt;&gt;"",Scoring!$Q$23)+IF(Data!$S35&lt;&gt;"",Scoring!$Q$24)+IF(Data!$T35&lt;&gt;"",Scoring!$Q$25)+IF(Data!$U35&lt;&gt;"",Scoring!$Q$26)+IF(Data!$V35&lt;&gt;"",Scoring!$Q$27)+IF(Data!$W35&lt;&gt;"",Scoring!$Q$28)+IF(Data!$X35&lt;&gt;"",Scoring!$Q$29)+IF(Data!$Y35&lt;&gt;"",Scoring!$Q$30)+IF(Data!$Z35&lt;&gt;"",Scoring!$Q$31)+IF(Data!$AA35&lt;&gt;"",Scoring!$Q$32)+IF(Data!$AB35&lt;&gt;"",Scoring!$Q$33)+IF(Data!$AC35&lt;&gt;"",Scoring!$Q$34)+IF(Data!$AD35&lt;&gt;"",Scoring!$Q$35)+IF(Data!$AE35&lt;&gt;"",Scoring!$Q$36)+IF(Data!$AF35&lt;&gt;"",Scoring!$Q$37)+IF(Data!$AG35&lt;&gt;"",Scoring!$Q$38)+IF(Data!$AH35&lt;&gt;"",Scoring!$Q$39)+IF(Data!$AI35&lt;&gt;"",Scoring!$Q$40)+IF(Data!$AJ35&lt;&gt;"",Scoring!$Q$41)+IF(Data!$AK35&lt;&gt;"",Scoring!$Q$42)+IF(Data!$AL35&lt;&gt;"",Scoring!$Q$43)+IF(Data!$AM35&lt;&gt;"",Scoring!$Q$44)+IF(Data!$AN35&lt;&gt;"",Scoring!$Q$45)+IF(Data!$AO35&lt;&gt;"",Scoring!$Q$46)+IF(Data!$AP35&lt;&gt;"",Scoring!$Q$47)+IF(Data!$AQ35&lt;&gt;"",Scoring!$Q$48)+IF(Data!$AR35&lt;&gt;"",Scoring!$Q$49)+IF(Data!$AS35&lt;&gt;"",Scoring!$Q$50)+IF(Data!$AT35&lt;&gt;"",Scoring!$Q$51)+IF(Data!$AU35&lt;&gt;"",Scoring!$Q$52),"")</f>
        <v/>
      </c>
      <c r="BW35" s="183" t="str">
        <f>IF(BV35&lt;&gt;"",LOOKUP(BV35,Likelihoods!$A$7:$A$107,Likelihoods!O$7:O$107),"")</f>
        <v/>
      </c>
      <c r="BX35" s="9"/>
      <c r="BY35" s="9"/>
      <c r="BZ35" s="9"/>
      <c r="CA35" s="9"/>
      <c r="CB35" s="9"/>
      <c r="CC35" s="9"/>
      <c r="CD35" s="9"/>
      <c r="CE35" s="9"/>
      <c r="CF35" s="9"/>
      <c r="CG35" s="9"/>
      <c r="CH35" s="9"/>
      <c r="CI35" s="9"/>
      <c r="CJ35" s="9"/>
      <c r="CK35" s="9"/>
    </row>
    <row r="36" spans="1:89" ht="14.25" customHeight="1">
      <c r="A36" s="59"/>
      <c r="B36" s="76"/>
      <c r="C36" s="77"/>
      <c r="D36" s="77"/>
      <c r="E36" s="77"/>
      <c r="F36" s="77"/>
      <c r="G36" s="77"/>
      <c r="H36" s="77"/>
      <c r="I36" s="77"/>
      <c r="J36" s="77"/>
      <c r="K36" s="77"/>
      <c r="L36" s="77"/>
      <c r="M36" s="77"/>
      <c r="N36" s="77"/>
      <c r="O36" s="77"/>
      <c r="P36" s="76"/>
      <c r="Q36" s="78"/>
      <c r="R36" s="77"/>
      <c r="S36" s="77"/>
      <c r="T36" s="77"/>
      <c r="U36" s="77"/>
      <c r="V36" s="76"/>
      <c r="W36" s="77"/>
      <c r="X36" s="78"/>
      <c r="Y36" s="77"/>
      <c r="Z36" s="77"/>
      <c r="AA36" s="77"/>
      <c r="AB36" s="77"/>
      <c r="AC36" s="77"/>
      <c r="AD36" s="77"/>
      <c r="AE36" s="77"/>
      <c r="AF36" s="76"/>
      <c r="AG36" s="77"/>
      <c r="AH36" s="77"/>
      <c r="AI36" s="77"/>
      <c r="AJ36" s="78"/>
      <c r="AK36" s="77"/>
      <c r="AL36" s="77"/>
      <c r="AM36" s="77"/>
      <c r="AN36" s="77"/>
      <c r="AO36" s="76"/>
      <c r="AP36" s="77"/>
      <c r="AQ36" s="78"/>
      <c r="AR36" s="76"/>
      <c r="AS36" s="78"/>
      <c r="AT36" s="77"/>
      <c r="AU36" s="77"/>
      <c r="AV36" s="179" t="str">
        <f>IF(AND(COUNTBLANK($B36:$O36)=13,COUNTBLANK($P36:$Q36)=1,COUNTBLANK($R36:$U36)=3,COUNTBLANK($V36:$X36)=2,COUNTBLANK($Y36:$AE36)=6,COUNTBLANK($AF36:$AJ36)=4,COUNTBLANK($AK36:AN36)=3,COUNTBLANK($AO36:$AQ36)=2,COUNTBLANK($AR36:$AS36)=1,COUNTBLANK($AT36:$AU36)=1),IF(Data!$B36&lt;&gt;"",Scoring!$D$7)+IF(Data!$C36&lt;&gt;"",Scoring!$D$8)+IF(Data!$D36&lt;&gt;"",Scoring!$D$9)+IF(Data!$E36&lt;&gt;"",Scoring!$D$10)+IF(Data!$F36&lt;&gt;"",Scoring!$D$11)+IF(Data!$G36&lt;&gt;"",Scoring!$D$12)+IF(Data!$H36&lt;&gt;"",Scoring!$D$13)+IF(Data!$I36&lt;&gt;"",Scoring!$D$14)+IF(Data!$J36&lt;&gt;"",Scoring!$D$15)+IF(Data!$K36&lt;&gt;"",Scoring!$D$16)+IF(Data!$L36&lt;&gt;"",Scoring!$D$17)+IF(Data!$M36&lt;&gt;"",Scoring!$D$18)+IF(Data!$N36&lt;&gt;"",Scoring!$D$19)+IF(Data!$O36&lt;&gt;"",Scoring!$D$20)+IF(Data!$P36&lt;&gt;"",Scoring!$D$21)+IF(Data!$Q36&lt;&gt;"",Scoring!$D$22)+IF(Data!$R36&lt;&gt;"",Scoring!$D$23)+IF(Data!$S36&lt;&gt;"",Scoring!$D$24)+IF(Data!$T36&lt;&gt;"",Scoring!$D$25)+IF(Data!$U36&lt;&gt;"",Scoring!$D$26)+IF(Data!$V36&lt;&gt;"",Scoring!$D$27)+IF(Data!$W36&lt;&gt;"",Scoring!$D$28)+IF(Data!$X36&lt;&gt;"",Scoring!$D$29)+IF(Data!$Y36&lt;&gt;"",Scoring!$D$30)+IF(Data!$Z36&lt;&gt;"",Scoring!$D$31)+IF(Data!$AA36&lt;&gt;"",Scoring!$D$32)+IF(Data!$AB36&lt;&gt;"",Scoring!$D$33)+IF(Data!$AC36&lt;&gt;"",Scoring!$D$34)+IF(Data!$AD36&lt;&gt;"",Scoring!$D$35)+IF(Data!$AE36&lt;&gt;"",Scoring!$D$36)+IF(Data!$AF36&lt;&gt;"",Scoring!$D$37)+IF(Data!$AG36&lt;&gt;"",Scoring!$D$38)+IF(Data!$AH36&lt;&gt;"",Scoring!$D$39)+IF(Data!$AI36&lt;&gt;"",Scoring!$D$40)+IF(Data!$AJ36&lt;&gt;"",Scoring!$D$41)+IF(Data!$AK36&lt;&gt;"",Scoring!$D$42)+IF(Data!$AL36&lt;&gt;"",Scoring!$D$43)+IF(Data!$AM36&lt;&gt;"",Scoring!$D$44)+IF(Data!$AN36&lt;&gt;"",Scoring!$D$45)+IF(Data!$AO36&lt;&gt;"",Scoring!$D$46)+IF(Data!$AP36&lt;&gt;"",Scoring!$D$47)+IF(Data!$AQ36&lt;&gt;"",Scoring!$D$48)+IF(Data!$AR36&lt;&gt;"",Scoring!$D$49)+IF(Data!$AS36&lt;&gt;"",Scoring!$D$50)+IF(Data!$AT36&lt;&gt;"",Scoring!$D$51)+IF(Data!$AU36&lt;&gt;"",Scoring!$D$52),"")</f>
        <v/>
      </c>
      <c r="AW36" s="180" t="str">
        <f>IF(AV36&lt;&gt;"",LOOKUP(AV36,Likelihoods!$A$7:$A$107,Likelihoods!B$7:B$107),"")</f>
        <v/>
      </c>
      <c r="AX36" s="181" t="str">
        <f>IF(AND(COUNTBLANK($B36:$O36)=13,COUNTBLANK($P36:$Q36)=1,COUNTBLANK($R36:$U36)=3,COUNTBLANK($V36:$X36)=2,COUNTBLANK($Y36:$AE36)=6,COUNTBLANK($AF36:$AJ36)=4,COUNTBLANK($AK36:AN36)=3,COUNTBLANK($AO36:$AQ36)=2,COUNTBLANK($AR36:$AS36)=1,COUNTBLANK($AT36:$AU36)=1),IF(Data!$B36&lt;&gt;"",Scoring!$E$7)+IF(Data!$C36&lt;&gt;"",Scoring!$E$8)+IF(Data!$D36&lt;&gt;"",Scoring!$E$9)+IF(Data!$E36&lt;&gt;"",Scoring!$E$10)+IF(Data!$F36&lt;&gt;"",Scoring!$E$11)+IF(Data!$G36&lt;&gt;"",Scoring!$E$12)+IF(Data!$H36&lt;&gt;"",Scoring!$E$13)+IF(Data!$I36&lt;&gt;"",Scoring!$E$14)+IF(Data!$J36&lt;&gt;"",Scoring!$E$15)+IF(Data!$K36&lt;&gt;"",Scoring!$E$16)+IF(Data!$L36&lt;&gt;"",Scoring!$E$17)+IF(Data!$M36&lt;&gt;"",Scoring!$E$18)+IF(Data!$N36&lt;&gt;"",Scoring!$E$19)+IF(Data!$O36&lt;&gt;"",Scoring!$E$20)+IF(Data!$P36&lt;&gt;"",Scoring!$E$21)+IF(Data!$Q36&lt;&gt;"",Scoring!$E$22)+IF(Data!$R36&lt;&gt;"",Scoring!$E$23)+IF(Data!$S36&lt;&gt;"",Scoring!$E$24)+IF(Data!$T36&lt;&gt;"",Scoring!$E$25)+IF(Data!$U36&lt;&gt;"",Scoring!$E$26)+IF(Data!$V36&lt;&gt;"",Scoring!$E$27)+IF(Data!$W36&lt;&gt;"",Scoring!$E$28)+IF(Data!$X36&lt;&gt;"",Scoring!$E$29)+IF(Data!$Y36&lt;&gt;"",Scoring!$E$30)+IF(Data!$Z36&lt;&gt;"",Scoring!$E$31)+IF(Data!$AA36&lt;&gt;"",Scoring!$E$32)+IF(Data!$AB36&lt;&gt;"",Scoring!$E$33)+IF(Data!$AC36&lt;&gt;"",Scoring!$E$34)+IF(Data!$AD36&lt;&gt;"",Scoring!$E$35)+IF(Data!$AE36&lt;&gt;"",Scoring!$E$36)+IF(Data!$AF36&lt;&gt;"",Scoring!$E$37)+IF(Data!$AG36&lt;&gt;"",Scoring!$E$38)+IF(Data!$AH36&lt;&gt;"",Scoring!$E$39)+IF(Data!$AI36&lt;&gt;"",Scoring!$E$40)+IF(Data!$AJ36&lt;&gt;"",Scoring!$E$41)+IF(Data!$AK36&lt;&gt;"",Scoring!$E$42)+IF(Data!$AL36&lt;&gt;"",Scoring!$E$43)+IF(Data!$AM36&lt;&gt;"",Scoring!$E$44)+IF(Data!$AN36&lt;&gt;"",Scoring!$E$45)+IF(Data!$AO36&lt;&gt;"",Scoring!$E$46)+IF(Data!$AP36&lt;&gt;"",Scoring!$E$47)+IF(Data!$AQ36&lt;&gt;"",Scoring!$E$48)+IF(Data!$AR36&lt;&gt;"",Scoring!$E$49)+IF(Data!$AS36&lt;&gt;"",Scoring!$E$50)+IF(Data!$AT36&lt;&gt;"",Scoring!$E$51)+IF(Data!$AU36&lt;&gt;"",Scoring!$E$52),"")</f>
        <v/>
      </c>
      <c r="AY36" s="180" t="str">
        <f>IF(AX36&lt;&gt;"",LOOKUP(AX36,Likelihoods!$A$7:$A$107,Likelihoods!C$7:C$107),"")</f>
        <v/>
      </c>
      <c r="AZ36" s="182" t="str">
        <f>IF(AND(COUNTBLANK($B36:$O36)=13,COUNTBLANK($P36:$Q36)=1,COUNTBLANK($R36:$U36)=3,COUNTBLANK($V36:$X36)=2,COUNTBLANK($Y36:$AE36)=6,COUNTBLANK($AF36:$AJ36)=4,COUNTBLANK($AK36:AN36)=3,COUNTBLANK($AO36:$AQ36)=2,COUNTBLANK($AR36:$AS36)=1,COUNTBLANK($AT36:$AU36)=1),IF(Data!$B36&lt;&gt;"",Scoring!$F$7)+IF(Data!$C36&lt;&gt;"",Scoring!$F$8)+IF(Data!$D36&lt;&gt;"",Scoring!$F$9)+IF(Data!$E36&lt;&gt;"",Scoring!$F$10)+IF(Data!$F36&lt;&gt;"",Scoring!$F$11)+IF(Data!$G36&lt;&gt;"",Scoring!$F$12)+IF(Data!$H36&lt;&gt;"",Scoring!$F$13)+IF(Data!$I36&lt;&gt;"",Scoring!$F$14)+IF(Data!$J36&lt;&gt;"",Scoring!$F$15)+IF(Data!$K36&lt;&gt;"",Scoring!$F$16)+IF(Data!$L36&lt;&gt;"",Scoring!$F$17)+IF(Data!$M36&lt;&gt;"",Scoring!$F$18)+IF(Data!$N36&lt;&gt;"",Scoring!$F$19)+IF(Data!$O36&lt;&gt;"",Scoring!$F$20)+IF(Data!$P36&lt;&gt;"",Scoring!$F$21)+IF(Data!$Q36&lt;&gt;"",Scoring!$F$22)+IF(Data!$R36&lt;&gt;"",Scoring!$F$23)+IF(Data!$S36&lt;&gt;"",Scoring!$F$24)+IF(Data!$T36&lt;&gt;"",Scoring!$F$25)+IF(Data!$U36&lt;&gt;"",Scoring!$F$26)+IF(Data!$V36&lt;&gt;"",Scoring!$F$27)+IF(Data!$W36&lt;&gt;"",Scoring!$F$28)+IF(Data!$X36&lt;&gt;"",Scoring!$F$29)+IF(Data!$Y36&lt;&gt;"",Scoring!$F$30)+IF(Data!$Z36&lt;&gt;"",Scoring!$F$31)+IF(Data!$AA36&lt;&gt;"",Scoring!$F$32)+IF(Data!$AB36&lt;&gt;"",Scoring!$F$33)+IF(Data!$AC36&lt;&gt;"",Scoring!$F$34)+IF(Data!$AD36&lt;&gt;"",Scoring!$F$35)+IF(Data!$AE36&lt;&gt;"",Scoring!$F$36)+IF(Data!$AF36&lt;&gt;"",Scoring!$F$37)+IF(Data!$AG36&lt;&gt;"",Scoring!$F$38)+IF(Data!$AH36&lt;&gt;"",Scoring!$F$39)+IF(Data!$AI36&lt;&gt;"",Scoring!$F$40)+IF(Data!$AJ36&lt;&gt;"",Scoring!$F$41)+IF(Data!$AK36&lt;&gt;"",Scoring!$F$42)+IF(Data!$AL36&lt;&gt;"",Scoring!$F$43)+IF(Data!$AM36&lt;&gt;"",Scoring!$F$44)+IF(Data!$AN36&lt;&gt;"",Scoring!$F$45)+IF(Data!$AO36&lt;&gt;"",Scoring!$F$46)+IF(Data!$AP36&lt;&gt;"",Scoring!$F$47)+IF(Data!$AQ36&lt;&gt;"",Scoring!$F$48)+IF(Data!$AR36&lt;&gt;"",Scoring!$F$49)+IF(Data!$AS36&lt;&gt;"",Scoring!$F$50)+IF(Data!$AT36&lt;&gt;"",Scoring!$F$51)+IF(Data!$AU36&lt;&gt;"",Scoring!$F$52),"")</f>
        <v/>
      </c>
      <c r="BA36" s="183" t="str">
        <f>IF(AZ36&lt;&gt;"",LOOKUP(AZ36,Likelihoods!$A$7:$A$107,Likelihoods!D$7:D$107),"")</f>
        <v/>
      </c>
      <c r="BB36" s="181" t="str">
        <f>IF(AND(COUNTBLANK($B36:$O36)=13,COUNTBLANK($P36:$Q36)=1,COUNTBLANK($R36:$U36)=3,COUNTBLANK($V36:$X36)=2,COUNTBLANK($Y36:$AE36)=6,COUNTBLANK($AF36:$AJ36)=4,COUNTBLANK($AK36:AN36)=3,COUNTBLANK($AO36:$AQ36)=2,COUNTBLANK($AR36:$AS36)=1,COUNTBLANK($AT36:$AU36)=1),IF(Data!$B36&lt;&gt;"",Scoring!$G$7)+IF(Data!$C36&lt;&gt;"",Scoring!$G$8)+IF(Data!$D36&lt;&gt;"",Scoring!$G$9)+IF(Data!$E36&lt;&gt;"",Scoring!$G$10)+IF(Data!$F36&lt;&gt;"",Scoring!$G$11)+IF(Data!$G36&lt;&gt;"",Scoring!$G$12)+IF(Data!$H36&lt;&gt;"",Scoring!$G$13)+IF(Data!$I36&lt;&gt;"",Scoring!$G$14)+IF(Data!$J36&lt;&gt;"",Scoring!$G$15)+IF(Data!$K36&lt;&gt;"",Scoring!$G$16)+IF(Data!$L36&lt;&gt;"",Scoring!$G$17)+IF(Data!$M36&lt;&gt;"",Scoring!$G$18)+IF(Data!$N36&lt;&gt;"",Scoring!$G$19)+IF(Data!$O36&lt;&gt;"",Scoring!$G$20)+IF(Data!$P36&lt;&gt;"",Scoring!$G$21)+IF(Data!$Q36&lt;&gt;"",Scoring!$G$22)+IF(Data!$R36&lt;&gt;"",Scoring!$G$23)+IF(Data!$S36&lt;&gt;"",Scoring!$G$24)+IF(Data!$T36&lt;&gt;"",Scoring!$G$25)+IF(Data!$U36&lt;&gt;"",Scoring!$G$26)+IF(Data!$V36&lt;&gt;"",Scoring!$G$27)+IF(Data!$W36&lt;&gt;"",Scoring!$G$28)+IF(Data!$X36&lt;&gt;"",Scoring!$G$29)+IF(Data!$Y36&lt;&gt;"",Scoring!$G$30)+IF(Data!$Z36&lt;&gt;"",Scoring!$G$31)+IF(Data!$AA36&lt;&gt;"",Scoring!$G$32)+IF(Data!$AB36&lt;&gt;"",Scoring!$G$33)+IF(Data!$AC36&lt;&gt;"",Scoring!$G$34)+IF(Data!$AD36&lt;&gt;"",Scoring!$G$35)+IF(Data!$AE36&lt;&gt;"",Scoring!$G$36)+IF(Data!$AF36&lt;&gt;"",Scoring!$G$37)+IF(Data!$AG36&lt;&gt;"",Scoring!$G$38)+IF(Data!$AH36&lt;&gt;"",Scoring!$G$39)+IF(Data!$AI36&lt;&gt;"",Scoring!$G$40)+IF(Data!$AJ36&lt;&gt;"",Scoring!$G$41)+IF(Data!$AK36&lt;&gt;"",Scoring!$G$42)+IF(Data!$AL36&lt;&gt;"",Scoring!$G$43)+IF(Data!$AM36&lt;&gt;"",Scoring!$G$44)+IF(Data!$AN36&lt;&gt;"",Scoring!$G$45)+IF(Data!$AO36&lt;&gt;"",Scoring!$G$46)+IF(Data!$AP36&lt;&gt;"",Scoring!$G$47)+IF(Data!$AQ36&lt;&gt;"",Scoring!$G$48)+IF(Data!$AR36&lt;&gt;"",Scoring!$G$49)+IF(Data!$AS36&lt;&gt;"",Scoring!$G$50)+IF(Data!$AT36&lt;&gt;"",Scoring!$G$51)+IF(Data!$AU36&lt;&gt;"",Scoring!$G$52),"")</f>
        <v/>
      </c>
      <c r="BC36" s="184" t="str">
        <f>IF(BB36&lt;&gt;"",LOOKUP(BB36,Likelihoods!$A$7:$A$107,Likelihoods!E$7:E$107),"")</f>
        <v/>
      </c>
      <c r="BD36" s="185" t="str">
        <f>IF(AND(COUNTBLANK($B36:$O36)=13,COUNTBLANK($P36:$Q36)=1,COUNTBLANK($R36:$U36)=3,COUNTBLANK($V36:$X36)=2,COUNTBLANK($Y36:$AE36)=6,COUNTBLANK($AF36:$AJ36)=4,COUNTBLANK($AK36:AN36)=3,COUNTBLANK($AO36:$AQ36)=2,COUNTBLANK($AR36:$AS36)=1,COUNTBLANK($AT36:$AU36)=1),IF(Data!$B36&lt;&gt;"",Scoring!$H$7)+IF(Data!$C36&lt;&gt;"",Scoring!$H$8)+IF(Data!$D36&lt;&gt;"",Scoring!$H$9)+IF(Data!$E36&lt;&gt;"",Scoring!$H$10)+IF(Data!$F36&lt;&gt;"",Scoring!$H$11)+IF(Data!$G36&lt;&gt;"",Scoring!$H$12)+IF(Data!$H36&lt;&gt;"",Scoring!$H$13)+IF(Data!$I36&lt;&gt;"",Scoring!$H$14)+IF(Data!$J36&lt;&gt;"",Scoring!$H$15)+IF(Data!$K36&lt;&gt;"",Scoring!$H$16)+IF(Data!$L36&lt;&gt;"",Scoring!$H$17)+IF(Data!$M36&lt;&gt;"",Scoring!$H$18)+IF(Data!$N36&lt;&gt;"",Scoring!$H$19)+IF(Data!$O36&lt;&gt;"",Scoring!$H$20)+IF(Data!$P36&lt;&gt;"",Scoring!$H$21)+IF(Data!$Q36&lt;&gt;"",Scoring!$H$22)+IF(Data!$R36&lt;&gt;"",Scoring!$H$23)+IF(Data!$S36&lt;&gt;"",Scoring!$H$24)+IF(Data!$T36&lt;&gt;"",Scoring!$H$25)+IF(Data!$U36&lt;&gt;"",Scoring!$H$26)+IF(Data!$V36&lt;&gt;"",Scoring!$H$27)+IF(Data!$W36&lt;&gt;"",Scoring!$H$28)+IF(Data!$X36&lt;&gt;"",Scoring!$H$29)+IF(Data!$Y36&lt;&gt;"",Scoring!$H$30)+IF(Data!$Z36&lt;&gt;"",Scoring!$H$31)+IF(Data!$AA36&lt;&gt;"",Scoring!$H$32)+IF(Data!$AB36&lt;&gt;"",Scoring!$H$33)+IF(Data!$AC36&lt;&gt;"",Scoring!$H$34)+IF(Data!$AD36&lt;&gt;"",Scoring!$H$35)+IF(Data!$AE36&lt;&gt;"",Scoring!$H$36)+IF(Data!$AF36&lt;&gt;"",Scoring!$H$37)+IF(Data!$AG36&lt;&gt;"",Scoring!$H$38)+IF(Data!$AH36&lt;&gt;"",Scoring!$H$39)+IF(Data!$AI36&lt;&gt;"",Scoring!$H$40)+IF(Data!$AJ36&lt;&gt;"",Scoring!$H$41)+IF(Data!$AK36&lt;&gt;"",Scoring!$H$42)+IF(Data!$AL36&lt;&gt;"",Scoring!$H$43)+IF(Data!$AM36&lt;&gt;"",Scoring!$H$44)+IF(Data!$AN36&lt;&gt;"",Scoring!$H$45)+IF(Data!$AO36&lt;&gt;"",Scoring!$H$46)+IF(Data!$AP36&lt;&gt;"",Scoring!$H$47)+IF(Data!$AQ36&lt;&gt;"",Scoring!$H$48)+IF(Data!$AR36&lt;&gt;"",Scoring!$H$49)+IF(Data!$AS36&lt;&gt;"",Scoring!$H$50)+IF(Data!$AT36&lt;&gt;"",Scoring!$H$51)+IF(Data!$AU36&lt;&gt;"",Scoring!$H$52),"")</f>
        <v/>
      </c>
      <c r="BE36" s="186" t="str">
        <f>IF(BD36&lt;&gt;"",LOOKUP(BD36,Likelihoods!$A$7:$A$107,Likelihoods!F$7:F$107),"")</f>
        <v/>
      </c>
      <c r="BF36" s="181" t="str">
        <f>IF(AND(COUNTBLANK($B36:$O36)=13,COUNTBLANK($P36:$Q36)=1,COUNTBLANK($R36:$U36)=3,COUNTBLANK($V36:$X36)=2,COUNTBLANK($Y36:$AE36)=6,COUNTBLANK($AF36:$AJ36)=4,COUNTBLANK($AK36:AN36)=3,COUNTBLANK($AO36:$AQ36)=2,COUNTBLANK($AR36:$AS36)=1,COUNTBLANK($AT36:$AU36)=1),IF(Data!$B36&lt;&gt;"",Scoring!$I$7)+IF(Data!$C36&lt;&gt;"",Scoring!$I$8)+IF(Data!$D36&lt;&gt;"",Scoring!$I$9)+IF(Data!$E36&lt;&gt;"",Scoring!$I$10)+IF(Data!$F36&lt;&gt;"",Scoring!$I$11)+IF(Data!$G36&lt;&gt;"",Scoring!$I$12)+IF(Data!$H36&lt;&gt;"",Scoring!$I$13)+IF(Data!$I36&lt;&gt;"",Scoring!$I$14)+IF(Data!$J36&lt;&gt;"",Scoring!$I$15)+IF(Data!$K36&lt;&gt;"",Scoring!$I$16)+IF(Data!$L36&lt;&gt;"",Scoring!$I$17)+IF(Data!$M36&lt;&gt;"",Scoring!$I$18)+IF(Data!$N36&lt;&gt;"",Scoring!$I$19)+IF(Data!$O36&lt;&gt;"",Scoring!$I$20)+IF(Data!$P36&lt;&gt;"",Scoring!$I$21)+IF(Data!$Q36&lt;&gt;"",Scoring!$I$22)+IF(Data!$R36&lt;&gt;"",Scoring!$I$23)+IF(Data!$S36&lt;&gt;"",Scoring!$I$24)+IF(Data!$T36&lt;&gt;"",Scoring!$I$25)+IF(Data!$U36&lt;&gt;"",Scoring!$I$26)+IF(Data!$V36&lt;&gt;"",Scoring!$I$27)+IF(Data!$W36&lt;&gt;"",Scoring!$I$28)+IF(Data!$X36&lt;&gt;"",Scoring!$I$29)+IF(Data!$Y36&lt;&gt;"",Scoring!$I$30)+IF(Data!$Z36&lt;&gt;"",Scoring!$I$31)+IF(Data!$AA36&lt;&gt;"",Scoring!$I$32)+IF(Data!$AB36&lt;&gt;"",Scoring!$I$33)+IF(Data!$AC36&lt;&gt;"",Scoring!$I$34)+IF(Data!$AD36&lt;&gt;"",Scoring!$I$35)+IF(Data!$AE36&lt;&gt;"",Scoring!$I$36)+IF(Data!$AF36&lt;&gt;"",Scoring!$I$37)+IF(Data!$AG36&lt;&gt;"",Scoring!$I$38)+IF(Data!$AH36&lt;&gt;"",Scoring!$I$39)+IF(Data!$AI36&lt;&gt;"",Scoring!$I$40)+IF(Data!$AJ36&lt;&gt;"",Scoring!$I$41)+IF(Data!$AK36&lt;&gt;"",Scoring!$I$42)+IF(Data!$AL36&lt;&gt;"",Scoring!$I$43)+IF(Data!$AM36&lt;&gt;"",Scoring!$I$44)+IF(Data!$AN36&lt;&gt;"",Scoring!$I$45)+IF(Data!$AO36&lt;&gt;"",Scoring!$I$46)+IF(Data!$AP36&lt;&gt;"",Scoring!$I$47)+IF(Data!$AQ36&lt;&gt;"",Scoring!$I$48)+IF(Data!$AR36&lt;&gt;"",Scoring!$I$49)+IF(Data!$AS36&lt;&gt;"",Scoring!$I$50)+IF(Data!$AT36&lt;&gt;"",Scoring!$I$51)+IF(Data!$AU36&lt;&gt;"",Scoring!$I$52),"")</f>
        <v/>
      </c>
      <c r="BG36" s="180" t="str">
        <f>IF(BF36&lt;&gt;"",LOOKUP(BF36,Likelihoods!$A$7:$A$107,Likelihoods!G$7:G$107),"")</f>
        <v/>
      </c>
      <c r="BH36" s="187" t="str">
        <f>IF(AND(COUNTBLANK($B36:$O36)=13,COUNTBLANK($P36:$Q36)=1,COUNTBLANK($R36:$U36)=3,COUNTBLANK($V36:$X36)=2,COUNTBLANK($Y36:$AE36)=6,COUNTBLANK($AF36:$AJ36)=4,COUNTBLANK($AK36:AN36)=3,COUNTBLANK($AO36:$AQ36)=2,COUNTBLANK($AR36:$AS36)=1,COUNTBLANK($AT36:$AU36)=1),IF(Data!$B36&lt;&gt;"",Scoring!$J$7)+IF(Data!$C36&lt;&gt;"",Scoring!$J$8)+IF(Data!$D36&lt;&gt;"",Scoring!$J$9)+IF(Data!$E36&lt;&gt;"",Scoring!$J$10)+IF(Data!$F36&lt;&gt;"",Scoring!$J$11)+IF(Data!$G36&lt;&gt;"",Scoring!$J$12)+IF(Data!$H36&lt;&gt;"",Scoring!$J$13)+IF(Data!$I36&lt;&gt;"",Scoring!$J$14)+IF(Data!$J36&lt;&gt;"",Scoring!$J$15)+IF(Data!$K36&lt;&gt;"",Scoring!$J$16)+IF(Data!$L36&lt;&gt;"",Scoring!$J$17)+IF(Data!$M36&lt;&gt;"",Scoring!$J$18)+IF(Data!$N36&lt;&gt;"",Scoring!$J$19)+IF(Data!$O36&lt;&gt;"",Scoring!$J$20)+IF(Data!$P36&lt;&gt;"",Scoring!$J$21)+IF(Data!$Q36&lt;&gt;"",Scoring!$J$22)+IF(Data!$R36&lt;&gt;"",Scoring!$J$23)+IF(Data!$S36&lt;&gt;"",Scoring!$J$24)+IF(Data!$T36&lt;&gt;"",Scoring!$J$25)+IF(Data!$U36&lt;&gt;"",Scoring!$J$26)+IF(Data!$V36&lt;&gt;"",Scoring!$J$27)+IF(Data!$W36&lt;&gt;"",Scoring!$J$28)+IF(Data!$X36&lt;&gt;"",Scoring!$J$29)+IF(Data!$Y36&lt;&gt;"",Scoring!$J$30)+IF(Data!$Z36&lt;&gt;"",Scoring!$J$31)+IF(Data!$AA36&lt;&gt;"",Scoring!$J$32)+IF(Data!$AB36&lt;&gt;"",Scoring!$J$33)+IF(Data!$AC36&lt;&gt;"",Scoring!$J$34)+IF(Data!$AD36&lt;&gt;"",Scoring!$J$35)+IF(Data!$AE36&lt;&gt;"",Scoring!$J$36)+IF(Data!$AF36&lt;&gt;"",Scoring!$J$37)+IF(Data!$AG36&lt;&gt;"",Scoring!$J$38)+IF(Data!$AH36&lt;&gt;"",Scoring!$J$39)+IF(Data!$AI36&lt;&gt;"",Scoring!$J$40)+IF(Data!$AJ36&lt;&gt;"",Scoring!$J$41)+IF(Data!$AK36&lt;&gt;"",Scoring!$J$42)+IF(Data!$AL36&lt;&gt;"",Scoring!$J$43)+IF(Data!$AM36&lt;&gt;"",Scoring!$J$44)+IF(Data!$AN36&lt;&gt;"",Scoring!$J$45)+IF(Data!$AO36&lt;&gt;"",Scoring!$J$46)+IF(Data!$AP36&lt;&gt;"",Scoring!$J$47)+IF(Data!$AQ36&lt;&gt;"",Scoring!$J$48)+IF(Data!$AR36&lt;&gt;"",Scoring!$J$49)+IF(Data!$AS36&lt;&gt;"",Scoring!$J$50)+IF(Data!$AT36&lt;&gt;"",Scoring!$J$51)+IF(Data!$AU36&lt;&gt;"",Scoring!$J$52),"")</f>
        <v/>
      </c>
      <c r="BI36" s="183" t="str">
        <f>IF(BH36&lt;&gt;"",LOOKUP(BH36,Likelihoods!$A$7:$A$107,Likelihoods!H$7:H$107),"")</f>
        <v/>
      </c>
      <c r="BJ36" s="188" t="str">
        <f>IF(AND(COUNTBLANK($B36:$O36)=13,COUNTBLANK($P36:$Q36)=1,COUNTBLANK($R36:$U36)=3,COUNTBLANK($V36:$X36)=2,COUNTBLANK($Y36:$AE36)=6,COUNTBLANK($AF36:$AJ36)=4,COUNTBLANK($AK36:AN36)=3,COUNTBLANK($AO36:$AQ36)=2,COUNTBLANK($AR36:$AS36)=1,COUNTBLANK($AT36:$AU36)=1),IF(Data!$B36&lt;&gt;"",Scoring!$K$7)+IF(Data!$C36&lt;&gt;"",Scoring!$K$8)+IF(Data!$D36&lt;&gt;"",Scoring!$K$9)+IF(Data!$E36&lt;&gt;"",Scoring!$K$10)+IF(Data!$F36&lt;&gt;"",Scoring!$K$11)+IF(Data!$G36&lt;&gt;"",Scoring!$K$12)+IF(Data!$H36&lt;&gt;"",Scoring!$K$13)+IF(Data!$I36&lt;&gt;"",Scoring!$K$14)+IF(Data!$J36&lt;&gt;"",Scoring!$K$15)+IF(Data!$K36&lt;&gt;"",Scoring!$K$16)+IF(Data!$L36&lt;&gt;"",Scoring!$K$17)+IF(Data!$M36&lt;&gt;"",Scoring!$K$18)+IF(Data!$N36&lt;&gt;"",Scoring!$K$19)+IF(Data!$O36&lt;&gt;"",Scoring!$K$20)+IF(Data!$P36&lt;&gt;"",Scoring!$K$21)+IF(Data!$Q36&lt;&gt;"",Scoring!$K$22)+IF(Data!$R36&lt;&gt;"",Scoring!$K$23)+IF(Data!$S36&lt;&gt;"",Scoring!$K$24)+IF(Data!$T36&lt;&gt;"",Scoring!$K$25)+IF(Data!$U36&lt;&gt;"",Scoring!$K$26)+IF(Data!$V36&lt;&gt;"",Scoring!$K$27)+IF(Data!$W36&lt;&gt;"",Scoring!$K$28)+IF(Data!$X36&lt;&gt;"",Scoring!$K$29)+IF(Data!$Y36&lt;&gt;"",Scoring!$K$30)+IF(Data!$Z36&lt;&gt;"",Scoring!$K$31)+IF(Data!$AA36&lt;&gt;"",Scoring!$K$32)+IF(Data!$AB36&lt;&gt;"",Scoring!$K$33)+IF(Data!$AC36&lt;&gt;"",Scoring!$K$34)+IF(Data!$AD36&lt;&gt;"",Scoring!$K$35)+IF(Data!$AE36&lt;&gt;"",Scoring!$K$36)+IF(Data!$AF36&lt;&gt;"",Scoring!$K$37)+IF(Data!$AG36&lt;&gt;"",Scoring!$K$38)+IF(Data!$AH36&lt;&gt;"",Scoring!$K$39)+IF(Data!$AI36&lt;&gt;"",Scoring!$K$40)+IF(Data!$AJ36&lt;&gt;"",Scoring!$K$41)+IF(Data!$AK36&lt;&gt;"",Scoring!$K$42)+IF(Data!$AL36&lt;&gt;"",Scoring!$K$43)+IF(Data!$AM36&lt;&gt;"",Scoring!$K$44)+IF(Data!$AN36&lt;&gt;"",Scoring!$K$45)+IF(Data!$AO36&lt;&gt;"",Scoring!$K$46)+IF(Data!$AP36&lt;&gt;"",Scoring!$K$47)+IF(Data!$AQ36&lt;&gt;"",Scoring!$K$48)+IF(Data!$AR36&lt;&gt;"",Scoring!$K$49)+IF(Data!$AS36&lt;&gt;"",Scoring!$K$50)+IF(Data!$AT36&lt;&gt;"",Scoring!$K$51)+IF(Data!$AU36&lt;&gt;"",Scoring!$K$52),"")</f>
        <v/>
      </c>
      <c r="BK36" s="184" t="str">
        <f>IF(BJ36&lt;&gt;"",LOOKUP(BJ36,Likelihoods!$A$7:$A$107,Likelihoods!I$7:I$107),"")</f>
        <v/>
      </c>
      <c r="BL36" s="187" t="str">
        <f>IF(AND(COUNTBLANK($B36:$O36)=13,COUNTBLANK($P36:$Q36)=1,COUNTBLANK($R36:$U36)=3,COUNTBLANK($V36:$X36)=2,COUNTBLANK($Y36:$AE36)=6,COUNTBLANK($AF36:$AJ36)=4,COUNTBLANK($AK36:AN36)=3,COUNTBLANK($AO36:$AQ36)=2,COUNTBLANK($AR36:$AS36)=1,COUNTBLANK($AT36:$AU36)=1),IF(Data!$B36&lt;&gt;"",Scoring!$L$7)+IF(Data!$C36&lt;&gt;"",Scoring!$L$8)+IF(Data!$D36&lt;&gt;"",Scoring!$L$9)+IF(Data!$E36&lt;&gt;"",Scoring!$L$10)+IF(Data!$F36&lt;&gt;"",Scoring!$L$11)+IF(Data!$G36&lt;&gt;"",Scoring!$L$12)+IF(Data!$H36&lt;&gt;"",Scoring!$L$13)+IF(Data!$I36&lt;&gt;"",Scoring!$L$14)+IF(Data!$J36&lt;&gt;"",Scoring!$L$15)+IF(Data!$K36&lt;&gt;"",Scoring!$L$16)+IF(Data!$L36&lt;&gt;"",Scoring!$L$17)+IF(Data!$M36&lt;&gt;"",Scoring!$L$18)+IF(Data!$N36&lt;&gt;"",Scoring!$L$19)+IF(Data!$O36&lt;&gt;"",Scoring!$L$20)+IF(Data!$P36&lt;&gt;"",Scoring!$L$21)+IF(Data!$Q36&lt;&gt;"",Scoring!$L$22)+IF(Data!$R36&lt;&gt;"",Scoring!$L$23)+IF(Data!$S36&lt;&gt;"",Scoring!$L$24)+IF(Data!$T36&lt;&gt;"",Scoring!$L$25)+IF(Data!$U36&lt;&gt;"",Scoring!$L$26)+IF(Data!$V36&lt;&gt;"",Scoring!$L$27)+IF(Data!$W36&lt;&gt;"",Scoring!$L$28)+IF(Data!$X36&lt;&gt;"",Scoring!$L$29)+IF(Data!$Y36&lt;&gt;"",Scoring!$L$30)+IF(Data!$Z36&lt;&gt;"",Scoring!$L$31)+IF(Data!$AA36&lt;&gt;"",Scoring!$L$32)+IF(Data!$AB36&lt;&gt;"",Scoring!$L$33)+IF(Data!$AC36&lt;&gt;"",Scoring!$L$34)+IF(Data!$AD36&lt;&gt;"",Scoring!$L$35)+IF(Data!$AE36&lt;&gt;"",Scoring!$L$36)+IF(Data!$AF36&lt;&gt;"",Scoring!$L$37)+IF(Data!$AG36&lt;&gt;"",Scoring!$L$38)+IF(Data!$AH36&lt;&gt;"",Scoring!$L$39)+IF(Data!$AI36&lt;&gt;"",Scoring!$L$40)+IF(Data!$AJ36&lt;&gt;"",Scoring!$L$41)+IF(Data!$AK36&lt;&gt;"",Scoring!$L$42)+IF(Data!$AL36&lt;&gt;"",Scoring!$L$43)+IF(Data!$AM36&lt;&gt;"",Scoring!$L$44)+IF(Data!$AN36&lt;&gt;"",Scoring!$L$45)+IF(Data!$AO36&lt;&gt;"",Scoring!$L$46)+IF(Data!$AP36&lt;&gt;"",Scoring!$L$47)+IF(Data!$AQ36&lt;&gt;"",Scoring!$L$48)+IF(Data!$AR36&lt;&gt;"",Scoring!$L$49)+IF(Data!$AS36&lt;&gt;"",Scoring!$L$50)+IF(Data!$AT36&lt;&gt;"",Scoring!$L$51)+IF(Data!$AU36&lt;&gt;"",Scoring!$L$52),"")</f>
        <v/>
      </c>
      <c r="BM36" s="180" t="str">
        <f>IF(BL36&lt;&gt;"",LOOKUP(BL36,Likelihoods!$A$7:$A$107,Likelihoods!J$7:J$107),"")</f>
        <v/>
      </c>
      <c r="BN36" s="181" t="str">
        <f>IF(AND(COUNTBLANK($B36:$O36)=13,COUNTBLANK($P36:$Q36)=1,COUNTBLANK($R36:$U36)=3,COUNTBLANK($V36:$X36)=2,COUNTBLANK($Y36:$AE36)=6,COUNTBLANK($AF36:$AJ36)=4,COUNTBLANK($AK36:AN36)=3,COUNTBLANK($AO36:$AQ36)=2,COUNTBLANK($AR36:$AS36)=1,COUNTBLANK($AT36:$AU36)=1),IF(Data!$B36&lt;&gt;"",Scoring!$M$7)+IF(Data!$C36&lt;&gt;"",Scoring!$M$8)+IF(Data!$D36&lt;&gt;"",Scoring!$M$9)+IF(Data!$E36&lt;&gt;"",Scoring!$M$10)+IF(Data!$F36&lt;&gt;"",Scoring!$M$11)+IF(Data!$G36&lt;&gt;"",Scoring!$M$12)+IF(Data!$H36&lt;&gt;"",Scoring!$M$13)+IF(Data!$I36&lt;&gt;"",Scoring!$M$14)+IF(Data!$J36&lt;&gt;"",Scoring!$M$15)+IF(Data!$K36&lt;&gt;"",Scoring!$M$16)+IF(Data!$L36&lt;&gt;"",Scoring!$M$17)+IF(Data!$M36&lt;&gt;"",Scoring!$M$18)+IF(Data!$N36&lt;&gt;"",Scoring!$M$19)+IF(Data!$O36&lt;&gt;"",Scoring!$M$20)+IF(Data!$P36&lt;&gt;"",Scoring!$M$21)+IF(Data!$Q36&lt;&gt;"",Scoring!$M$22)+IF(Data!$R36&lt;&gt;"",Scoring!$M$23)+IF(Data!$S36&lt;&gt;"",Scoring!$M$24)+IF(Data!$T36&lt;&gt;"",Scoring!$M$25)+IF(Data!$U36&lt;&gt;"",Scoring!$M$26)+IF(Data!$V36&lt;&gt;"",Scoring!$M$27)+IF(Data!$W36&lt;&gt;"",Scoring!$M$28)+IF(Data!$X36&lt;&gt;"",Scoring!$M$29)+IF(Data!$Y36&lt;&gt;"",Scoring!$M$30)+IF(Data!$Z36&lt;&gt;"",Scoring!$M$31)+IF(Data!$AA36&lt;&gt;"",Scoring!$M$32)+IF(Data!$AB36&lt;&gt;"",Scoring!$M$33)+IF(Data!$AC36&lt;&gt;"",Scoring!$M$34)+IF(Data!$AD36&lt;&gt;"",Scoring!$M$35)+IF(Data!$AE36&lt;&gt;"",Scoring!$M$36)+IF(Data!$AF36&lt;&gt;"",Scoring!$M$37)+IF(Data!$AG36&lt;&gt;"",Scoring!$M$38)+IF(Data!$AH36&lt;&gt;"",Scoring!$M$39)+IF(Data!$AI36&lt;&gt;"",Scoring!$M$40)+IF(Data!$AJ36&lt;&gt;"",Scoring!$M$41)+IF(Data!$AK36&lt;&gt;"",Scoring!$M$42)+IF(Data!$AL36&lt;&gt;"",Scoring!$M$43)+IF(Data!$AM36&lt;&gt;"",Scoring!$M$44)+IF(Data!$AN36&lt;&gt;"",Scoring!$M$45)+IF(Data!$AO36&lt;&gt;"",Scoring!$M$46)+IF(Data!$AP36&lt;&gt;"",Scoring!$M$47)+IF(Data!$AQ36&lt;&gt;"",Scoring!$M$48)+IF(Data!$AR36&lt;&gt;"",Scoring!$M$49)+IF(Data!$AS36&lt;&gt;"",Scoring!$M$50)+IF(Data!$AT36&lt;&gt;"",Scoring!$M$51)+IF(Data!$AU36&lt;&gt;"",Scoring!$M$52),"")</f>
        <v/>
      </c>
      <c r="BO36" s="184" t="str">
        <f>IF(BN36&lt;&gt;"",LOOKUP(BN36,Likelihoods!$A$7:$A$107,Likelihoods!K$7:K$107),"")</f>
        <v/>
      </c>
      <c r="BP36" s="179" t="str">
        <f>IF(AND(COUNTBLANK($B36:$O36)=13,COUNTBLANK($P36:$Q36)=1,COUNTBLANK($R36:$U36)=3,COUNTBLANK($V36:$X36)=2,COUNTBLANK($Y36:$AE36)=6,COUNTBLANK($AF36:$AJ36)=4,COUNTBLANK($AK36:AN36)=3,COUNTBLANK($AO36:$AQ36)=2,COUNTBLANK($AR36:$AS36)=1,COUNTBLANK($AT36:$AU36)=1),IF(Data!$B36&lt;&gt;"",Scoring!$N$7)+IF(Data!$C36&lt;&gt;"",Scoring!$N$8)+IF(Data!$D36&lt;&gt;"",Scoring!$N$9)+IF(Data!$E36&lt;&gt;"",Scoring!$N$10)+IF(Data!$F36&lt;&gt;"",Scoring!$N$11)+IF(Data!$G36&lt;&gt;"",Scoring!$N$12)+IF(Data!$H36&lt;&gt;"",Scoring!$N$13)+IF(Data!$I36&lt;&gt;"",Scoring!$N$14)+IF(Data!$J36&lt;&gt;"",Scoring!$N$15)+IF(Data!$K36&lt;&gt;"",Scoring!$N$16)+IF(Data!$L36&lt;&gt;"",Scoring!$N$17)+IF(Data!$M36&lt;&gt;"",Scoring!$N$18)+IF(Data!$N36&lt;&gt;"",Scoring!$N$19)+IF(Data!$O36&lt;&gt;"",Scoring!$N$20)+IF(Data!$P36&lt;&gt;"",Scoring!$N$21)+IF(Data!$Q36&lt;&gt;"",Scoring!$N$22)+IF(Data!$R36&lt;&gt;"",Scoring!$N$23)+IF(Data!$S36&lt;&gt;"",Scoring!$N$24)+IF(Data!$T36&lt;&gt;"",Scoring!$N$25)+IF(Data!$U36&lt;&gt;"",Scoring!$N$26)+IF(Data!$V36&lt;&gt;"",Scoring!$N$27)+IF(Data!$W36&lt;&gt;"",Scoring!$N$28)+IF(Data!$X36&lt;&gt;"",Scoring!$N$29)+IF(Data!$Y36&lt;&gt;"",Scoring!$N$30)+IF(Data!$Z36&lt;&gt;"",Scoring!$N$31)+IF(Data!$AA36&lt;&gt;"",Scoring!$N$32)+IF(Data!$AB36&lt;&gt;"",Scoring!$N$33)+IF(Data!$AC36&lt;&gt;"",Scoring!$N$34)+IF(Data!$AD36&lt;&gt;"",Scoring!$N$35)+IF(Data!$AE36&lt;&gt;"",Scoring!$N$36)+IF(Data!$AF36&lt;&gt;"",Scoring!$N$37)+IF(Data!$AG36&lt;&gt;"",Scoring!$N$38)+IF(Data!$AH36&lt;&gt;"",Scoring!$N$39)+IF(Data!$AI36&lt;&gt;"",Scoring!$N$40)+IF(Data!$AJ36&lt;&gt;"",Scoring!$N$41)+IF(Data!$AK36&lt;&gt;"",Scoring!$N$42)+IF(Data!$AL36&lt;&gt;"",Scoring!$N$43)+IF(Data!$AM36&lt;&gt;"",Scoring!$N$44)+IF(Data!$AN36&lt;&gt;"",Scoring!$N$45)+IF(Data!$AO36&lt;&gt;"",Scoring!$N$46)+IF(Data!$AP36&lt;&gt;"",Scoring!$N$47)+IF(Data!$AQ36&lt;&gt;"",Scoring!$N$48)+IF(Data!$AR36&lt;&gt;"",Scoring!$N$49)+IF(Data!$AS36&lt;&gt;"",Scoring!$N$50)+IF(Data!$AT36&lt;&gt;"",Scoring!$N$51)+IF(Data!$AU36&lt;&gt;"",Scoring!$N$52),"")</f>
        <v/>
      </c>
      <c r="BQ36" s="189" t="str">
        <f>IF(BP36&lt;&gt;"",LOOKUP(BP36,Likelihoods!$A$7:$A$107,Likelihoods!L$7:L$107),"")</f>
        <v/>
      </c>
      <c r="BR36" s="181" t="str">
        <f>IF(AND(COUNTBLANK($B36:$O36)=13,COUNTBLANK($P36:$Q36)=1,COUNTBLANK($R36:$U36)=3,COUNTBLANK($V36:$X36)=2,COUNTBLANK($Y36:$AE36)=6,COUNTBLANK($AF36:$AJ36)=4,COUNTBLANK($AK36:AN36)=3,COUNTBLANK($AO36:$AQ36)=2,COUNTBLANK($AR36:$AS36)=1,COUNTBLANK($AT36:$AU36)=1),IF(Data!$B36&lt;&gt;"",Scoring!$O$7)+IF(Data!$C36&lt;&gt;"",Scoring!$O$8)+IF(Data!$D36&lt;&gt;"",Scoring!$O$9)+IF(Data!$E36&lt;&gt;"",Scoring!$O$10)+IF(Data!$F36&lt;&gt;"",Scoring!$O$11)+IF(Data!$G36&lt;&gt;"",Scoring!$O$12)+IF(Data!$H36&lt;&gt;"",Scoring!$O$13)+IF(Data!$I36&lt;&gt;"",Scoring!$O$14)+IF(Data!$J36&lt;&gt;"",Scoring!$O$15)+IF(Data!$K36&lt;&gt;"",Scoring!$O$16)+IF(Data!$L36&lt;&gt;"",Scoring!$O$17)+IF(Data!$M36&lt;&gt;"",Scoring!$O$18)+IF(Data!$N36&lt;&gt;"",Scoring!$O$19)+IF(Data!$O36&lt;&gt;"",Scoring!$O$20)+IF(Data!$P36&lt;&gt;"",Scoring!$O$21)+IF(Data!$Q36&lt;&gt;"",Scoring!$O$22)+IF(Data!$R36&lt;&gt;"",Scoring!$O$23)+IF(Data!$S36&lt;&gt;"",Scoring!$O$24)+IF(Data!$T36&lt;&gt;"",Scoring!$O$25)+IF(Data!$U36&lt;&gt;"",Scoring!$O$26)+IF(Data!$V36&lt;&gt;"",Scoring!$O$27)+IF(Data!$W36&lt;&gt;"",Scoring!$O$28)+IF(Data!$X36&lt;&gt;"",Scoring!$O$29)+IF(Data!$Y36&lt;&gt;"",Scoring!$O$30)+IF(Data!$Z36&lt;&gt;"",Scoring!$O$31)+IF(Data!$AA36&lt;&gt;"",Scoring!$O$32)+IF(Data!$AB36&lt;&gt;"",Scoring!$O$33)+IF(Data!$AC36&lt;&gt;"",Scoring!$O$34)+IF(Data!$AD36&lt;&gt;"",Scoring!$O$35)+IF(Data!$AE36&lt;&gt;"",Scoring!$O$36)+IF(Data!$AF36&lt;&gt;"",Scoring!$O$37)+IF(Data!$AG36&lt;&gt;"",Scoring!$O$38)+IF(Data!$AH36&lt;&gt;"",Scoring!$O$39)+IF(Data!$AI36&lt;&gt;"",Scoring!$O$40)+IF(Data!$AJ36&lt;&gt;"",Scoring!$O$41)+IF(Data!$AK36&lt;&gt;"",Scoring!$O$42)+IF(Data!$AL36&lt;&gt;"",Scoring!$O$43)+IF(Data!$AM36&lt;&gt;"",Scoring!$O$44)+IF(Data!$AN36&lt;&gt;"",Scoring!$O$45)+IF(Data!$AO36&lt;&gt;"",Scoring!$O$46)+IF(Data!$AP36&lt;&gt;"",Scoring!$O$47)+IF(Data!$AQ36&lt;&gt;"",Scoring!$O$48)+IF(Data!$AR36&lt;&gt;"",Scoring!$O$49)+IF(Data!$AS36&lt;&gt;"",Scoring!$O$50)+IF(Data!$AT36&lt;&gt;"",Scoring!$O$51)+IF(Data!$AU36&lt;&gt;"",Scoring!$O$52),"")</f>
        <v/>
      </c>
      <c r="BS36" s="184" t="str">
        <f>IF(BR36&lt;&gt;"",LOOKUP(BR36,Likelihoods!$A$7:$A$107,Likelihoods!M$7:M$107),"")</f>
        <v/>
      </c>
      <c r="BT36" s="181" t="str">
        <f>IF(AND(COUNTBLANK($B36:$O36)=13,COUNTBLANK($P36:$Q36)=1,COUNTBLANK($R36:$U36)=3,COUNTBLANK($V36:$X36)=2,COUNTBLANK($Y36:$AE36)=6,COUNTBLANK($AF36:$AJ36)=4,COUNTBLANK($AK36:AN36)=3,COUNTBLANK($AO36:$AQ36)=2,COUNTBLANK($AR36:$AS36)=1,COUNTBLANK($AT36:$AU36)=1),IF(Data!$B36&lt;&gt;"",Scoring!$P$7)+IF(Data!$C36&lt;&gt;"",Scoring!$P$8)+IF(Data!$D36&lt;&gt;"",Scoring!$P$9)+IF(Data!$E36&lt;&gt;"",Scoring!$P$10)+IF(Data!$F36&lt;&gt;"",Scoring!$P$11)+IF(Data!$G36&lt;&gt;"",Scoring!$P$12)+IF(Data!$H36&lt;&gt;"",Scoring!$P$13)+IF(Data!$I36&lt;&gt;"",Scoring!$P$14)+IF(Data!$J36&lt;&gt;"",Scoring!$P$15)+IF(Data!$K36&lt;&gt;"",Scoring!$P$16)+IF(Data!$L36&lt;&gt;"",Scoring!$P$17)+IF(Data!$M36&lt;&gt;"",Scoring!$P$18)+IF(Data!$N36&lt;&gt;"",Scoring!$P$19)+IF(Data!$O36&lt;&gt;"",Scoring!$P$20)+IF(Data!$P36&lt;&gt;"",Scoring!$P$21)+IF(Data!$Q36&lt;&gt;"",Scoring!$P$22)+IF(Data!$R36&lt;&gt;"",Scoring!$P$23)+IF(Data!$S36&lt;&gt;"",Scoring!$P$24)+IF(Data!$T36&lt;&gt;"",Scoring!$P$25)+IF(Data!$U36&lt;&gt;"",Scoring!$P$26)+IF(Data!$V36&lt;&gt;"",Scoring!$P$27)+IF(Data!$W36&lt;&gt;"",Scoring!$P$28)+IF(Data!$X36&lt;&gt;"",Scoring!$P$29)+IF(Data!$Y36&lt;&gt;"",Scoring!$P$30)+IF(Data!$Z36&lt;&gt;"",Scoring!$P$31)+IF(Data!$AA36&lt;&gt;"",Scoring!$P$32)+IF(Data!$AB36&lt;&gt;"",Scoring!$P$33)+IF(Data!$AC36&lt;&gt;"",Scoring!$P$34)+IF(Data!$AD36&lt;&gt;"",Scoring!$P$35)+IF(Data!$AE36&lt;&gt;"",Scoring!$P$36)+IF(Data!$AF36&lt;&gt;"",Scoring!$P$37)+IF(Data!$AG36&lt;&gt;"",Scoring!$P$38)+IF(Data!$AH36&lt;&gt;"",Scoring!$P$39)+IF(Data!$AI36&lt;&gt;"",Scoring!$P$40)+IF(Data!$AJ36&lt;&gt;"",Scoring!$P$41)+IF(Data!$AK36&lt;&gt;"",Scoring!$P$42)+IF(Data!$AL36&lt;&gt;"",Scoring!$P$43)+IF(Data!$AM36&lt;&gt;"",Scoring!$P$44)+IF(Data!$AN36&lt;&gt;"",Scoring!$P$45)+IF(Data!$AO36&lt;&gt;"",Scoring!$P$46)+IF(Data!$AP36&lt;&gt;"",Scoring!$P$47)+IF(Data!$AQ36&lt;&gt;"",Scoring!$P$48)+IF(Data!$AR36&lt;&gt;"",Scoring!$P$49)+IF(Data!$AS36&lt;&gt;"",Scoring!$P$50)+IF(Data!$AT36&lt;&gt;"",Scoring!$P$51)+IF(Data!$AU36&lt;&gt;"",Scoring!$P$52),"")</f>
        <v/>
      </c>
      <c r="BU36" s="180" t="str">
        <f>IF(BT36&lt;&gt;"",LOOKUP(BT36,Likelihoods!$A$7:$A$107,Likelihoods!N$7:N$107),"")</f>
        <v/>
      </c>
      <c r="BV36" s="181" t="str">
        <f>IF(AND(COUNTBLANK($B36:$O36)=13,COUNTBLANK($P36:$Q36)=1,COUNTBLANK($R36:$U36)=3,COUNTBLANK($V36:$X36)=2,COUNTBLANK($Y36:$AE36)=6,COUNTBLANK($AF36:$AJ36)=4,COUNTBLANK($AK36:AN36)=3,COUNTBLANK($AO36:$AQ36)=2,COUNTBLANK($AR36:$AS36)=1,COUNTBLANK($AT36:$AU36)=1),IF(Data!$B36&lt;&gt;"",Scoring!$Q$7)+IF(Data!$C36&lt;&gt;"",Scoring!$Q$8)+IF(Data!$D36&lt;&gt;"",Scoring!$Q$9)+IF(Data!$E36&lt;&gt;"",Scoring!$Q$10)+IF(Data!$F36&lt;&gt;"",Scoring!$Q$11)+IF(Data!$G36&lt;&gt;"",Scoring!$Q$12)+IF(Data!$H36&lt;&gt;"",Scoring!$Q$13)+IF(Data!$I36&lt;&gt;"",Scoring!$Q$14)+IF(Data!$J36&lt;&gt;"",Scoring!$Q$15)+IF(Data!$K36&lt;&gt;"",Scoring!$Q$16)+IF(Data!$L36&lt;&gt;"",Scoring!$Q$17)+IF(Data!$M36&lt;&gt;"",Scoring!$Q$18)+IF(Data!$N36&lt;&gt;"",Scoring!$Q$19)+IF(Data!$O36&lt;&gt;"",Scoring!$Q$20)+IF(Data!$P36&lt;&gt;"",Scoring!$Q$21)+IF(Data!$Q36&lt;&gt;"",Scoring!$Q$22)+IF(Data!$R36&lt;&gt;"",Scoring!$Q$23)+IF(Data!$S36&lt;&gt;"",Scoring!$Q$24)+IF(Data!$T36&lt;&gt;"",Scoring!$Q$25)+IF(Data!$U36&lt;&gt;"",Scoring!$Q$26)+IF(Data!$V36&lt;&gt;"",Scoring!$Q$27)+IF(Data!$W36&lt;&gt;"",Scoring!$Q$28)+IF(Data!$X36&lt;&gt;"",Scoring!$Q$29)+IF(Data!$Y36&lt;&gt;"",Scoring!$Q$30)+IF(Data!$Z36&lt;&gt;"",Scoring!$Q$31)+IF(Data!$AA36&lt;&gt;"",Scoring!$Q$32)+IF(Data!$AB36&lt;&gt;"",Scoring!$Q$33)+IF(Data!$AC36&lt;&gt;"",Scoring!$Q$34)+IF(Data!$AD36&lt;&gt;"",Scoring!$Q$35)+IF(Data!$AE36&lt;&gt;"",Scoring!$Q$36)+IF(Data!$AF36&lt;&gt;"",Scoring!$Q$37)+IF(Data!$AG36&lt;&gt;"",Scoring!$Q$38)+IF(Data!$AH36&lt;&gt;"",Scoring!$Q$39)+IF(Data!$AI36&lt;&gt;"",Scoring!$Q$40)+IF(Data!$AJ36&lt;&gt;"",Scoring!$Q$41)+IF(Data!$AK36&lt;&gt;"",Scoring!$Q$42)+IF(Data!$AL36&lt;&gt;"",Scoring!$Q$43)+IF(Data!$AM36&lt;&gt;"",Scoring!$Q$44)+IF(Data!$AN36&lt;&gt;"",Scoring!$Q$45)+IF(Data!$AO36&lt;&gt;"",Scoring!$Q$46)+IF(Data!$AP36&lt;&gt;"",Scoring!$Q$47)+IF(Data!$AQ36&lt;&gt;"",Scoring!$Q$48)+IF(Data!$AR36&lt;&gt;"",Scoring!$Q$49)+IF(Data!$AS36&lt;&gt;"",Scoring!$Q$50)+IF(Data!$AT36&lt;&gt;"",Scoring!$Q$51)+IF(Data!$AU36&lt;&gt;"",Scoring!$Q$52),"")</f>
        <v/>
      </c>
      <c r="BW36" s="183" t="str">
        <f>IF(BV36&lt;&gt;"",LOOKUP(BV36,Likelihoods!$A$7:$A$107,Likelihoods!O$7:O$107),"")</f>
        <v/>
      </c>
      <c r="BX36" s="9"/>
      <c r="BY36" s="9"/>
      <c r="BZ36" s="9"/>
      <c r="CA36" s="9"/>
      <c r="CB36" s="9"/>
      <c r="CC36" s="9"/>
      <c r="CD36" s="9"/>
      <c r="CE36" s="9"/>
      <c r="CF36" s="9"/>
      <c r="CG36" s="9"/>
      <c r="CH36" s="9"/>
      <c r="CI36" s="9"/>
      <c r="CJ36" s="9"/>
      <c r="CK36" s="9"/>
    </row>
    <row r="37" spans="1:89" ht="14.25">
      <c r="A37" s="59"/>
      <c r="B37" s="76"/>
      <c r="C37" s="77"/>
      <c r="D37" s="77"/>
      <c r="E37" s="77"/>
      <c r="F37" s="77"/>
      <c r="G37" s="77"/>
      <c r="H37" s="77"/>
      <c r="I37" s="77"/>
      <c r="J37" s="77"/>
      <c r="K37" s="77"/>
      <c r="L37" s="77"/>
      <c r="M37" s="77"/>
      <c r="N37" s="77"/>
      <c r="O37" s="77"/>
      <c r="P37" s="76"/>
      <c r="Q37" s="78"/>
      <c r="R37" s="77"/>
      <c r="S37" s="77"/>
      <c r="T37" s="77"/>
      <c r="U37" s="77"/>
      <c r="V37" s="76"/>
      <c r="W37" s="77"/>
      <c r="X37" s="78"/>
      <c r="Y37" s="77"/>
      <c r="Z37" s="77"/>
      <c r="AA37" s="77"/>
      <c r="AB37" s="77"/>
      <c r="AC37" s="77"/>
      <c r="AD37" s="77"/>
      <c r="AE37" s="77"/>
      <c r="AF37" s="76"/>
      <c r="AG37" s="77"/>
      <c r="AH37" s="77"/>
      <c r="AI37" s="77"/>
      <c r="AJ37" s="78"/>
      <c r="AK37" s="77"/>
      <c r="AL37" s="77"/>
      <c r="AM37" s="77"/>
      <c r="AN37" s="77"/>
      <c r="AO37" s="76"/>
      <c r="AP37" s="77"/>
      <c r="AQ37" s="78"/>
      <c r="AR37" s="76"/>
      <c r="AS37" s="78"/>
      <c r="AT37" s="77"/>
      <c r="AU37" s="77"/>
      <c r="AV37" s="179" t="str">
        <f>IF(AND(COUNTBLANK($B37:$O37)=13,COUNTBLANK($P37:$Q37)=1,COUNTBLANK($R37:$U37)=3,COUNTBLANK($V37:$X37)=2,COUNTBLANK($Y37:$AE37)=6,COUNTBLANK($AF37:$AJ37)=4,COUNTBLANK($AK37:AN37)=3,COUNTBLANK($AO37:$AQ37)=2,COUNTBLANK($AR37:$AS37)=1,COUNTBLANK($AT37:$AU37)=1),IF(Data!$B37&lt;&gt;"",Scoring!$D$7)+IF(Data!$C37&lt;&gt;"",Scoring!$D$8)+IF(Data!$D37&lt;&gt;"",Scoring!$D$9)+IF(Data!$E37&lt;&gt;"",Scoring!$D$10)+IF(Data!$F37&lt;&gt;"",Scoring!$D$11)+IF(Data!$G37&lt;&gt;"",Scoring!$D$12)+IF(Data!$H37&lt;&gt;"",Scoring!$D$13)+IF(Data!$I37&lt;&gt;"",Scoring!$D$14)+IF(Data!$J37&lt;&gt;"",Scoring!$D$15)+IF(Data!$K37&lt;&gt;"",Scoring!$D$16)+IF(Data!$L37&lt;&gt;"",Scoring!$D$17)+IF(Data!$M37&lt;&gt;"",Scoring!$D$18)+IF(Data!$N37&lt;&gt;"",Scoring!$D$19)+IF(Data!$O37&lt;&gt;"",Scoring!$D$20)+IF(Data!$P37&lt;&gt;"",Scoring!$D$21)+IF(Data!$Q37&lt;&gt;"",Scoring!$D$22)+IF(Data!$R37&lt;&gt;"",Scoring!$D$23)+IF(Data!$S37&lt;&gt;"",Scoring!$D$24)+IF(Data!$T37&lt;&gt;"",Scoring!$D$25)+IF(Data!$U37&lt;&gt;"",Scoring!$D$26)+IF(Data!$V37&lt;&gt;"",Scoring!$D$27)+IF(Data!$W37&lt;&gt;"",Scoring!$D$28)+IF(Data!$X37&lt;&gt;"",Scoring!$D$29)+IF(Data!$Y37&lt;&gt;"",Scoring!$D$30)+IF(Data!$Z37&lt;&gt;"",Scoring!$D$31)+IF(Data!$AA37&lt;&gt;"",Scoring!$D$32)+IF(Data!$AB37&lt;&gt;"",Scoring!$D$33)+IF(Data!$AC37&lt;&gt;"",Scoring!$D$34)+IF(Data!$AD37&lt;&gt;"",Scoring!$D$35)+IF(Data!$AE37&lt;&gt;"",Scoring!$D$36)+IF(Data!$AF37&lt;&gt;"",Scoring!$D$37)+IF(Data!$AG37&lt;&gt;"",Scoring!$D$38)+IF(Data!$AH37&lt;&gt;"",Scoring!$D$39)+IF(Data!$AI37&lt;&gt;"",Scoring!$D$40)+IF(Data!$AJ37&lt;&gt;"",Scoring!$D$41)+IF(Data!$AK37&lt;&gt;"",Scoring!$D$42)+IF(Data!$AL37&lt;&gt;"",Scoring!$D$43)+IF(Data!$AM37&lt;&gt;"",Scoring!$D$44)+IF(Data!$AN37&lt;&gt;"",Scoring!$D$45)+IF(Data!$AO37&lt;&gt;"",Scoring!$D$46)+IF(Data!$AP37&lt;&gt;"",Scoring!$D$47)+IF(Data!$AQ37&lt;&gt;"",Scoring!$D$48)+IF(Data!$AR37&lt;&gt;"",Scoring!$D$49)+IF(Data!$AS37&lt;&gt;"",Scoring!$D$50)+IF(Data!$AT37&lt;&gt;"",Scoring!$D$51)+IF(Data!$AU37&lt;&gt;"",Scoring!$D$52),"")</f>
        <v/>
      </c>
      <c r="AW37" s="180" t="str">
        <f>IF(AV37&lt;&gt;"",LOOKUP(AV37,Likelihoods!$A$7:$A$107,Likelihoods!B$7:B$107),"")</f>
        <v/>
      </c>
      <c r="AX37" s="181" t="str">
        <f>IF(AND(COUNTBLANK($B37:$O37)=13,COUNTBLANK($P37:$Q37)=1,COUNTBLANK($R37:$U37)=3,COUNTBLANK($V37:$X37)=2,COUNTBLANK($Y37:$AE37)=6,COUNTBLANK($AF37:$AJ37)=4,COUNTBLANK($AK37:AN37)=3,COUNTBLANK($AO37:$AQ37)=2,COUNTBLANK($AR37:$AS37)=1,COUNTBLANK($AT37:$AU37)=1),IF(Data!$B37&lt;&gt;"",Scoring!$E$7)+IF(Data!$C37&lt;&gt;"",Scoring!$E$8)+IF(Data!$D37&lt;&gt;"",Scoring!$E$9)+IF(Data!$E37&lt;&gt;"",Scoring!$E$10)+IF(Data!$F37&lt;&gt;"",Scoring!$E$11)+IF(Data!$G37&lt;&gt;"",Scoring!$E$12)+IF(Data!$H37&lt;&gt;"",Scoring!$E$13)+IF(Data!$I37&lt;&gt;"",Scoring!$E$14)+IF(Data!$J37&lt;&gt;"",Scoring!$E$15)+IF(Data!$K37&lt;&gt;"",Scoring!$E$16)+IF(Data!$L37&lt;&gt;"",Scoring!$E$17)+IF(Data!$M37&lt;&gt;"",Scoring!$E$18)+IF(Data!$N37&lt;&gt;"",Scoring!$E$19)+IF(Data!$O37&lt;&gt;"",Scoring!$E$20)+IF(Data!$P37&lt;&gt;"",Scoring!$E$21)+IF(Data!$Q37&lt;&gt;"",Scoring!$E$22)+IF(Data!$R37&lt;&gt;"",Scoring!$E$23)+IF(Data!$S37&lt;&gt;"",Scoring!$E$24)+IF(Data!$T37&lt;&gt;"",Scoring!$E$25)+IF(Data!$U37&lt;&gt;"",Scoring!$E$26)+IF(Data!$V37&lt;&gt;"",Scoring!$E$27)+IF(Data!$W37&lt;&gt;"",Scoring!$E$28)+IF(Data!$X37&lt;&gt;"",Scoring!$E$29)+IF(Data!$Y37&lt;&gt;"",Scoring!$E$30)+IF(Data!$Z37&lt;&gt;"",Scoring!$E$31)+IF(Data!$AA37&lt;&gt;"",Scoring!$E$32)+IF(Data!$AB37&lt;&gt;"",Scoring!$E$33)+IF(Data!$AC37&lt;&gt;"",Scoring!$E$34)+IF(Data!$AD37&lt;&gt;"",Scoring!$E$35)+IF(Data!$AE37&lt;&gt;"",Scoring!$E$36)+IF(Data!$AF37&lt;&gt;"",Scoring!$E$37)+IF(Data!$AG37&lt;&gt;"",Scoring!$E$38)+IF(Data!$AH37&lt;&gt;"",Scoring!$E$39)+IF(Data!$AI37&lt;&gt;"",Scoring!$E$40)+IF(Data!$AJ37&lt;&gt;"",Scoring!$E$41)+IF(Data!$AK37&lt;&gt;"",Scoring!$E$42)+IF(Data!$AL37&lt;&gt;"",Scoring!$E$43)+IF(Data!$AM37&lt;&gt;"",Scoring!$E$44)+IF(Data!$AN37&lt;&gt;"",Scoring!$E$45)+IF(Data!$AO37&lt;&gt;"",Scoring!$E$46)+IF(Data!$AP37&lt;&gt;"",Scoring!$E$47)+IF(Data!$AQ37&lt;&gt;"",Scoring!$E$48)+IF(Data!$AR37&lt;&gt;"",Scoring!$E$49)+IF(Data!$AS37&lt;&gt;"",Scoring!$E$50)+IF(Data!$AT37&lt;&gt;"",Scoring!$E$51)+IF(Data!$AU37&lt;&gt;"",Scoring!$E$52),"")</f>
        <v/>
      </c>
      <c r="AY37" s="180" t="str">
        <f>IF(AX37&lt;&gt;"",LOOKUP(AX37,Likelihoods!$A$7:$A$107,Likelihoods!C$7:C$107),"")</f>
        <v/>
      </c>
      <c r="AZ37" s="182" t="str">
        <f>IF(AND(COUNTBLANK($B37:$O37)=13,COUNTBLANK($P37:$Q37)=1,COUNTBLANK($R37:$U37)=3,COUNTBLANK($V37:$X37)=2,COUNTBLANK($Y37:$AE37)=6,COUNTBLANK($AF37:$AJ37)=4,COUNTBLANK($AK37:AN37)=3,COUNTBLANK($AO37:$AQ37)=2,COUNTBLANK($AR37:$AS37)=1,COUNTBLANK($AT37:$AU37)=1),IF(Data!$B37&lt;&gt;"",Scoring!$F$7)+IF(Data!$C37&lt;&gt;"",Scoring!$F$8)+IF(Data!$D37&lt;&gt;"",Scoring!$F$9)+IF(Data!$E37&lt;&gt;"",Scoring!$F$10)+IF(Data!$F37&lt;&gt;"",Scoring!$F$11)+IF(Data!$G37&lt;&gt;"",Scoring!$F$12)+IF(Data!$H37&lt;&gt;"",Scoring!$F$13)+IF(Data!$I37&lt;&gt;"",Scoring!$F$14)+IF(Data!$J37&lt;&gt;"",Scoring!$F$15)+IF(Data!$K37&lt;&gt;"",Scoring!$F$16)+IF(Data!$L37&lt;&gt;"",Scoring!$F$17)+IF(Data!$M37&lt;&gt;"",Scoring!$F$18)+IF(Data!$N37&lt;&gt;"",Scoring!$F$19)+IF(Data!$O37&lt;&gt;"",Scoring!$F$20)+IF(Data!$P37&lt;&gt;"",Scoring!$F$21)+IF(Data!$Q37&lt;&gt;"",Scoring!$F$22)+IF(Data!$R37&lt;&gt;"",Scoring!$F$23)+IF(Data!$S37&lt;&gt;"",Scoring!$F$24)+IF(Data!$T37&lt;&gt;"",Scoring!$F$25)+IF(Data!$U37&lt;&gt;"",Scoring!$F$26)+IF(Data!$V37&lt;&gt;"",Scoring!$F$27)+IF(Data!$W37&lt;&gt;"",Scoring!$F$28)+IF(Data!$X37&lt;&gt;"",Scoring!$F$29)+IF(Data!$Y37&lt;&gt;"",Scoring!$F$30)+IF(Data!$Z37&lt;&gt;"",Scoring!$F$31)+IF(Data!$AA37&lt;&gt;"",Scoring!$F$32)+IF(Data!$AB37&lt;&gt;"",Scoring!$F$33)+IF(Data!$AC37&lt;&gt;"",Scoring!$F$34)+IF(Data!$AD37&lt;&gt;"",Scoring!$F$35)+IF(Data!$AE37&lt;&gt;"",Scoring!$F$36)+IF(Data!$AF37&lt;&gt;"",Scoring!$F$37)+IF(Data!$AG37&lt;&gt;"",Scoring!$F$38)+IF(Data!$AH37&lt;&gt;"",Scoring!$F$39)+IF(Data!$AI37&lt;&gt;"",Scoring!$F$40)+IF(Data!$AJ37&lt;&gt;"",Scoring!$F$41)+IF(Data!$AK37&lt;&gt;"",Scoring!$F$42)+IF(Data!$AL37&lt;&gt;"",Scoring!$F$43)+IF(Data!$AM37&lt;&gt;"",Scoring!$F$44)+IF(Data!$AN37&lt;&gt;"",Scoring!$F$45)+IF(Data!$AO37&lt;&gt;"",Scoring!$F$46)+IF(Data!$AP37&lt;&gt;"",Scoring!$F$47)+IF(Data!$AQ37&lt;&gt;"",Scoring!$F$48)+IF(Data!$AR37&lt;&gt;"",Scoring!$F$49)+IF(Data!$AS37&lt;&gt;"",Scoring!$F$50)+IF(Data!$AT37&lt;&gt;"",Scoring!$F$51)+IF(Data!$AU37&lt;&gt;"",Scoring!$F$52),"")</f>
        <v/>
      </c>
      <c r="BA37" s="183" t="str">
        <f>IF(AZ37&lt;&gt;"",LOOKUP(AZ37,Likelihoods!$A$7:$A$107,Likelihoods!D$7:D$107),"")</f>
        <v/>
      </c>
      <c r="BB37" s="181" t="str">
        <f>IF(AND(COUNTBLANK($B37:$O37)=13,COUNTBLANK($P37:$Q37)=1,COUNTBLANK($R37:$U37)=3,COUNTBLANK($V37:$X37)=2,COUNTBLANK($Y37:$AE37)=6,COUNTBLANK($AF37:$AJ37)=4,COUNTBLANK($AK37:AN37)=3,COUNTBLANK($AO37:$AQ37)=2,COUNTBLANK($AR37:$AS37)=1,COUNTBLANK($AT37:$AU37)=1),IF(Data!$B37&lt;&gt;"",Scoring!$G$7)+IF(Data!$C37&lt;&gt;"",Scoring!$G$8)+IF(Data!$D37&lt;&gt;"",Scoring!$G$9)+IF(Data!$E37&lt;&gt;"",Scoring!$G$10)+IF(Data!$F37&lt;&gt;"",Scoring!$G$11)+IF(Data!$G37&lt;&gt;"",Scoring!$G$12)+IF(Data!$H37&lt;&gt;"",Scoring!$G$13)+IF(Data!$I37&lt;&gt;"",Scoring!$G$14)+IF(Data!$J37&lt;&gt;"",Scoring!$G$15)+IF(Data!$K37&lt;&gt;"",Scoring!$G$16)+IF(Data!$L37&lt;&gt;"",Scoring!$G$17)+IF(Data!$M37&lt;&gt;"",Scoring!$G$18)+IF(Data!$N37&lt;&gt;"",Scoring!$G$19)+IF(Data!$O37&lt;&gt;"",Scoring!$G$20)+IF(Data!$P37&lt;&gt;"",Scoring!$G$21)+IF(Data!$Q37&lt;&gt;"",Scoring!$G$22)+IF(Data!$R37&lt;&gt;"",Scoring!$G$23)+IF(Data!$S37&lt;&gt;"",Scoring!$G$24)+IF(Data!$T37&lt;&gt;"",Scoring!$G$25)+IF(Data!$U37&lt;&gt;"",Scoring!$G$26)+IF(Data!$V37&lt;&gt;"",Scoring!$G$27)+IF(Data!$W37&lt;&gt;"",Scoring!$G$28)+IF(Data!$X37&lt;&gt;"",Scoring!$G$29)+IF(Data!$Y37&lt;&gt;"",Scoring!$G$30)+IF(Data!$Z37&lt;&gt;"",Scoring!$G$31)+IF(Data!$AA37&lt;&gt;"",Scoring!$G$32)+IF(Data!$AB37&lt;&gt;"",Scoring!$G$33)+IF(Data!$AC37&lt;&gt;"",Scoring!$G$34)+IF(Data!$AD37&lt;&gt;"",Scoring!$G$35)+IF(Data!$AE37&lt;&gt;"",Scoring!$G$36)+IF(Data!$AF37&lt;&gt;"",Scoring!$G$37)+IF(Data!$AG37&lt;&gt;"",Scoring!$G$38)+IF(Data!$AH37&lt;&gt;"",Scoring!$G$39)+IF(Data!$AI37&lt;&gt;"",Scoring!$G$40)+IF(Data!$AJ37&lt;&gt;"",Scoring!$G$41)+IF(Data!$AK37&lt;&gt;"",Scoring!$G$42)+IF(Data!$AL37&lt;&gt;"",Scoring!$G$43)+IF(Data!$AM37&lt;&gt;"",Scoring!$G$44)+IF(Data!$AN37&lt;&gt;"",Scoring!$G$45)+IF(Data!$AO37&lt;&gt;"",Scoring!$G$46)+IF(Data!$AP37&lt;&gt;"",Scoring!$G$47)+IF(Data!$AQ37&lt;&gt;"",Scoring!$G$48)+IF(Data!$AR37&lt;&gt;"",Scoring!$G$49)+IF(Data!$AS37&lt;&gt;"",Scoring!$G$50)+IF(Data!$AT37&lt;&gt;"",Scoring!$G$51)+IF(Data!$AU37&lt;&gt;"",Scoring!$G$52),"")</f>
        <v/>
      </c>
      <c r="BC37" s="184" t="str">
        <f>IF(BB37&lt;&gt;"",LOOKUP(BB37,Likelihoods!$A$7:$A$107,Likelihoods!E$7:E$107),"")</f>
        <v/>
      </c>
      <c r="BD37" s="185" t="str">
        <f>IF(AND(COUNTBLANK($B37:$O37)=13,COUNTBLANK($P37:$Q37)=1,COUNTBLANK($R37:$U37)=3,COUNTBLANK($V37:$X37)=2,COUNTBLANK($Y37:$AE37)=6,COUNTBLANK($AF37:$AJ37)=4,COUNTBLANK($AK37:AN37)=3,COUNTBLANK($AO37:$AQ37)=2,COUNTBLANK($AR37:$AS37)=1,COUNTBLANK($AT37:$AU37)=1),IF(Data!$B37&lt;&gt;"",Scoring!$H$7)+IF(Data!$C37&lt;&gt;"",Scoring!$H$8)+IF(Data!$D37&lt;&gt;"",Scoring!$H$9)+IF(Data!$E37&lt;&gt;"",Scoring!$H$10)+IF(Data!$F37&lt;&gt;"",Scoring!$H$11)+IF(Data!$G37&lt;&gt;"",Scoring!$H$12)+IF(Data!$H37&lt;&gt;"",Scoring!$H$13)+IF(Data!$I37&lt;&gt;"",Scoring!$H$14)+IF(Data!$J37&lt;&gt;"",Scoring!$H$15)+IF(Data!$K37&lt;&gt;"",Scoring!$H$16)+IF(Data!$L37&lt;&gt;"",Scoring!$H$17)+IF(Data!$M37&lt;&gt;"",Scoring!$H$18)+IF(Data!$N37&lt;&gt;"",Scoring!$H$19)+IF(Data!$O37&lt;&gt;"",Scoring!$H$20)+IF(Data!$P37&lt;&gt;"",Scoring!$H$21)+IF(Data!$Q37&lt;&gt;"",Scoring!$H$22)+IF(Data!$R37&lt;&gt;"",Scoring!$H$23)+IF(Data!$S37&lt;&gt;"",Scoring!$H$24)+IF(Data!$T37&lt;&gt;"",Scoring!$H$25)+IF(Data!$U37&lt;&gt;"",Scoring!$H$26)+IF(Data!$V37&lt;&gt;"",Scoring!$H$27)+IF(Data!$W37&lt;&gt;"",Scoring!$H$28)+IF(Data!$X37&lt;&gt;"",Scoring!$H$29)+IF(Data!$Y37&lt;&gt;"",Scoring!$H$30)+IF(Data!$Z37&lt;&gt;"",Scoring!$H$31)+IF(Data!$AA37&lt;&gt;"",Scoring!$H$32)+IF(Data!$AB37&lt;&gt;"",Scoring!$H$33)+IF(Data!$AC37&lt;&gt;"",Scoring!$H$34)+IF(Data!$AD37&lt;&gt;"",Scoring!$H$35)+IF(Data!$AE37&lt;&gt;"",Scoring!$H$36)+IF(Data!$AF37&lt;&gt;"",Scoring!$H$37)+IF(Data!$AG37&lt;&gt;"",Scoring!$H$38)+IF(Data!$AH37&lt;&gt;"",Scoring!$H$39)+IF(Data!$AI37&lt;&gt;"",Scoring!$H$40)+IF(Data!$AJ37&lt;&gt;"",Scoring!$H$41)+IF(Data!$AK37&lt;&gt;"",Scoring!$H$42)+IF(Data!$AL37&lt;&gt;"",Scoring!$H$43)+IF(Data!$AM37&lt;&gt;"",Scoring!$H$44)+IF(Data!$AN37&lt;&gt;"",Scoring!$H$45)+IF(Data!$AO37&lt;&gt;"",Scoring!$H$46)+IF(Data!$AP37&lt;&gt;"",Scoring!$H$47)+IF(Data!$AQ37&lt;&gt;"",Scoring!$H$48)+IF(Data!$AR37&lt;&gt;"",Scoring!$H$49)+IF(Data!$AS37&lt;&gt;"",Scoring!$H$50)+IF(Data!$AT37&lt;&gt;"",Scoring!$H$51)+IF(Data!$AU37&lt;&gt;"",Scoring!$H$52),"")</f>
        <v/>
      </c>
      <c r="BE37" s="186" t="str">
        <f>IF(BD37&lt;&gt;"",LOOKUP(BD37,Likelihoods!$A$7:$A$107,Likelihoods!F$7:F$107),"")</f>
        <v/>
      </c>
      <c r="BF37" s="181" t="str">
        <f>IF(AND(COUNTBLANK($B37:$O37)=13,COUNTBLANK($P37:$Q37)=1,COUNTBLANK($R37:$U37)=3,COUNTBLANK($V37:$X37)=2,COUNTBLANK($Y37:$AE37)=6,COUNTBLANK($AF37:$AJ37)=4,COUNTBLANK($AK37:AN37)=3,COUNTBLANK($AO37:$AQ37)=2,COUNTBLANK($AR37:$AS37)=1,COUNTBLANK($AT37:$AU37)=1),IF(Data!$B37&lt;&gt;"",Scoring!$I$7)+IF(Data!$C37&lt;&gt;"",Scoring!$I$8)+IF(Data!$D37&lt;&gt;"",Scoring!$I$9)+IF(Data!$E37&lt;&gt;"",Scoring!$I$10)+IF(Data!$F37&lt;&gt;"",Scoring!$I$11)+IF(Data!$G37&lt;&gt;"",Scoring!$I$12)+IF(Data!$H37&lt;&gt;"",Scoring!$I$13)+IF(Data!$I37&lt;&gt;"",Scoring!$I$14)+IF(Data!$J37&lt;&gt;"",Scoring!$I$15)+IF(Data!$K37&lt;&gt;"",Scoring!$I$16)+IF(Data!$L37&lt;&gt;"",Scoring!$I$17)+IF(Data!$M37&lt;&gt;"",Scoring!$I$18)+IF(Data!$N37&lt;&gt;"",Scoring!$I$19)+IF(Data!$O37&lt;&gt;"",Scoring!$I$20)+IF(Data!$P37&lt;&gt;"",Scoring!$I$21)+IF(Data!$Q37&lt;&gt;"",Scoring!$I$22)+IF(Data!$R37&lt;&gt;"",Scoring!$I$23)+IF(Data!$S37&lt;&gt;"",Scoring!$I$24)+IF(Data!$T37&lt;&gt;"",Scoring!$I$25)+IF(Data!$U37&lt;&gt;"",Scoring!$I$26)+IF(Data!$V37&lt;&gt;"",Scoring!$I$27)+IF(Data!$W37&lt;&gt;"",Scoring!$I$28)+IF(Data!$X37&lt;&gt;"",Scoring!$I$29)+IF(Data!$Y37&lt;&gt;"",Scoring!$I$30)+IF(Data!$Z37&lt;&gt;"",Scoring!$I$31)+IF(Data!$AA37&lt;&gt;"",Scoring!$I$32)+IF(Data!$AB37&lt;&gt;"",Scoring!$I$33)+IF(Data!$AC37&lt;&gt;"",Scoring!$I$34)+IF(Data!$AD37&lt;&gt;"",Scoring!$I$35)+IF(Data!$AE37&lt;&gt;"",Scoring!$I$36)+IF(Data!$AF37&lt;&gt;"",Scoring!$I$37)+IF(Data!$AG37&lt;&gt;"",Scoring!$I$38)+IF(Data!$AH37&lt;&gt;"",Scoring!$I$39)+IF(Data!$AI37&lt;&gt;"",Scoring!$I$40)+IF(Data!$AJ37&lt;&gt;"",Scoring!$I$41)+IF(Data!$AK37&lt;&gt;"",Scoring!$I$42)+IF(Data!$AL37&lt;&gt;"",Scoring!$I$43)+IF(Data!$AM37&lt;&gt;"",Scoring!$I$44)+IF(Data!$AN37&lt;&gt;"",Scoring!$I$45)+IF(Data!$AO37&lt;&gt;"",Scoring!$I$46)+IF(Data!$AP37&lt;&gt;"",Scoring!$I$47)+IF(Data!$AQ37&lt;&gt;"",Scoring!$I$48)+IF(Data!$AR37&lt;&gt;"",Scoring!$I$49)+IF(Data!$AS37&lt;&gt;"",Scoring!$I$50)+IF(Data!$AT37&lt;&gt;"",Scoring!$I$51)+IF(Data!$AU37&lt;&gt;"",Scoring!$I$52),"")</f>
        <v/>
      </c>
      <c r="BG37" s="180" t="str">
        <f>IF(BF37&lt;&gt;"",LOOKUP(BF37,Likelihoods!$A$7:$A$107,Likelihoods!G$7:G$107),"")</f>
        <v/>
      </c>
      <c r="BH37" s="187" t="str">
        <f>IF(AND(COUNTBLANK($B37:$O37)=13,COUNTBLANK($P37:$Q37)=1,COUNTBLANK($R37:$U37)=3,COUNTBLANK($V37:$X37)=2,COUNTBLANK($Y37:$AE37)=6,COUNTBLANK($AF37:$AJ37)=4,COUNTBLANK($AK37:AN37)=3,COUNTBLANK($AO37:$AQ37)=2,COUNTBLANK($AR37:$AS37)=1,COUNTBLANK($AT37:$AU37)=1),IF(Data!$B37&lt;&gt;"",Scoring!$J$7)+IF(Data!$C37&lt;&gt;"",Scoring!$J$8)+IF(Data!$D37&lt;&gt;"",Scoring!$J$9)+IF(Data!$E37&lt;&gt;"",Scoring!$J$10)+IF(Data!$F37&lt;&gt;"",Scoring!$J$11)+IF(Data!$G37&lt;&gt;"",Scoring!$J$12)+IF(Data!$H37&lt;&gt;"",Scoring!$J$13)+IF(Data!$I37&lt;&gt;"",Scoring!$J$14)+IF(Data!$J37&lt;&gt;"",Scoring!$J$15)+IF(Data!$K37&lt;&gt;"",Scoring!$J$16)+IF(Data!$L37&lt;&gt;"",Scoring!$J$17)+IF(Data!$M37&lt;&gt;"",Scoring!$J$18)+IF(Data!$N37&lt;&gt;"",Scoring!$J$19)+IF(Data!$O37&lt;&gt;"",Scoring!$J$20)+IF(Data!$P37&lt;&gt;"",Scoring!$J$21)+IF(Data!$Q37&lt;&gt;"",Scoring!$J$22)+IF(Data!$R37&lt;&gt;"",Scoring!$J$23)+IF(Data!$S37&lt;&gt;"",Scoring!$J$24)+IF(Data!$T37&lt;&gt;"",Scoring!$J$25)+IF(Data!$U37&lt;&gt;"",Scoring!$J$26)+IF(Data!$V37&lt;&gt;"",Scoring!$J$27)+IF(Data!$W37&lt;&gt;"",Scoring!$J$28)+IF(Data!$X37&lt;&gt;"",Scoring!$J$29)+IF(Data!$Y37&lt;&gt;"",Scoring!$J$30)+IF(Data!$Z37&lt;&gt;"",Scoring!$J$31)+IF(Data!$AA37&lt;&gt;"",Scoring!$J$32)+IF(Data!$AB37&lt;&gt;"",Scoring!$J$33)+IF(Data!$AC37&lt;&gt;"",Scoring!$J$34)+IF(Data!$AD37&lt;&gt;"",Scoring!$J$35)+IF(Data!$AE37&lt;&gt;"",Scoring!$J$36)+IF(Data!$AF37&lt;&gt;"",Scoring!$J$37)+IF(Data!$AG37&lt;&gt;"",Scoring!$J$38)+IF(Data!$AH37&lt;&gt;"",Scoring!$J$39)+IF(Data!$AI37&lt;&gt;"",Scoring!$J$40)+IF(Data!$AJ37&lt;&gt;"",Scoring!$J$41)+IF(Data!$AK37&lt;&gt;"",Scoring!$J$42)+IF(Data!$AL37&lt;&gt;"",Scoring!$J$43)+IF(Data!$AM37&lt;&gt;"",Scoring!$J$44)+IF(Data!$AN37&lt;&gt;"",Scoring!$J$45)+IF(Data!$AO37&lt;&gt;"",Scoring!$J$46)+IF(Data!$AP37&lt;&gt;"",Scoring!$J$47)+IF(Data!$AQ37&lt;&gt;"",Scoring!$J$48)+IF(Data!$AR37&lt;&gt;"",Scoring!$J$49)+IF(Data!$AS37&lt;&gt;"",Scoring!$J$50)+IF(Data!$AT37&lt;&gt;"",Scoring!$J$51)+IF(Data!$AU37&lt;&gt;"",Scoring!$J$52),"")</f>
        <v/>
      </c>
      <c r="BI37" s="183" t="str">
        <f>IF(BH37&lt;&gt;"",LOOKUP(BH37,Likelihoods!$A$7:$A$107,Likelihoods!H$7:H$107),"")</f>
        <v/>
      </c>
      <c r="BJ37" s="188" t="str">
        <f>IF(AND(COUNTBLANK($B37:$O37)=13,COUNTBLANK($P37:$Q37)=1,COUNTBLANK($R37:$U37)=3,COUNTBLANK($V37:$X37)=2,COUNTBLANK($Y37:$AE37)=6,COUNTBLANK($AF37:$AJ37)=4,COUNTBLANK($AK37:AN37)=3,COUNTBLANK($AO37:$AQ37)=2,COUNTBLANK($AR37:$AS37)=1,COUNTBLANK($AT37:$AU37)=1),IF(Data!$B37&lt;&gt;"",Scoring!$K$7)+IF(Data!$C37&lt;&gt;"",Scoring!$K$8)+IF(Data!$D37&lt;&gt;"",Scoring!$K$9)+IF(Data!$E37&lt;&gt;"",Scoring!$K$10)+IF(Data!$F37&lt;&gt;"",Scoring!$K$11)+IF(Data!$G37&lt;&gt;"",Scoring!$K$12)+IF(Data!$H37&lt;&gt;"",Scoring!$K$13)+IF(Data!$I37&lt;&gt;"",Scoring!$K$14)+IF(Data!$J37&lt;&gt;"",Scoring!$K$15)+IF(Data!$K37&lt;&gt;"",Scoring!$K$16)+IF(Data!$L37&lt;&gt;"",Scoring!$K$17)+IF(Data!$M37&lt;&gt;"",Scoring!$K$18)+IF(Data!$N37&lt;&gt;"",Scoring!$K$19)+IF(Data!$O37&lt;&gt;"",Scoring!$K$20)+IF(Data!$P37&lt;&gt;"",Scoring!$K$21)+IF(Data!$Q37&lt;&gt;"",Scoring!$K$22)+IF(Data!$R37&lt;&gt;"",Scoring!$K$23)+IF(Data!$S37&lt;&gt;"",Scoring!$K$24)+IF(Data!$T37&lt;&gt;"",Scoring!$K$25)+IF(Data!$U37&lt;&gt;"",Scoring!$K$26)+IF(Data!$V37&lt;&gt;"",Scoring!$K$27)+IF(Data!$W37&lt;&gt;"",Scoring!$K$28)+IF(Data!$X37&lt;&gt;"",Scoring!$K$29)+IF(Data!$Y37&lt;&gt;"",Scoring!$K$30)+IF(Data!$Z37&lt;&gt;"",Scoring!$K$31)+IF(Data!$AA37&lt;&gt;"",Scoring!$K$32)+IF(Data!$AB37&lt;&gt;"",Scoring!$K$33)+IF(Data!$AC37&lt;&gt;"",Scoring!$K$34)+IF(Data!$AD37&lt;&gt;"",Scoring!$K$35)+IF(Data!$AE37&lt;&gt;"",Scoring!$K$36)+IF(Data!$AF37&lt;&gt;"",Scoring!$K$37)+IF(Data!$AG37&lt;&gt;"",Scoring!$K$38)+IF(Data!$AH37&lt;&gt;"",Scoring!$K$39)+IF(Data!$AI37&lt;&gt;"",Scoring!$K$40)+IF(Data!$AJ37&lt;&gt;"",Scoring!$K$41)+IF(Data!$AK37&lt;&gt;"",Scoring!$K$42)+IF(Data!$AL37&lt;&gt;"",Scoring!$K$43)+IF(Data!$AM37&lt;&gt;"",Scoring!$K$44)+IF(Data!$AN37&lt;&gt;"",Scoring!$K$45)+IF(Data!$AO37&lt;&gt;"",Scoring!$K$46)+IF(Data!$AP37&lt;&gt;"",Scoring!$K$47)+IF(Data!$AQ37&lt;&gt;"",Scoring!$K$48)+IF(Data!$AR37&lt;&gt;"",Scoring!$K$49)+IF(Data!$AS37&lt;&gt;"",Scoring!$K$50)+IF(Data!$AT37&lt;&gt;"",Scoring!$K$51)+IF(Data!$AU37&lt;&gt;"",Scoring!$K$52),"")</f>
        <v/>
      </c>
      <c r="BK37" s="184" t="str">
        <f>IF(BJ37&lt;&gt;"",LOOKUP(BJ37,Likelihoods!$A$7:$A$107,Likelihoods!I$7:I$107),"")</f>
        <v/>
      </c>
      <c r="BL37" s="187" t="str">
        <f>IF(AND(COUNTBLANK($B37:$O37)=13,COUNTBLANK($P37:$Q37)=1,COUNTBLANK($R37:$U37)=3,COUNTBLANK($V37:$X37)=2,COUNTBLANK($Y37:$AE37)=6,COUNTBLANK($AF37:$AJ37)=4,COUNTBLANK($AK37:AN37)=3,COUNTBLANK($AO37:$AQ37)=2,COUNTBLANK($AR37:$AS37)=1,COUNTBLANK($AT37:$AU37)=1),IF(Data!$B37&lt;&gt;"",Scoring!$L$7)+IF(Data!$C37&lt;&gt;"",Scoring!$L$8)+IF(Data!$D37&lt;&gt;"",Scoring!$L$9)+IF(Data!$E37&lt;&gt;"",Scoring!$L$10)+IF(Data!$F37&lt;&gt;"",Scoring!$L$11)+IF(Data!$G37&lt;&gt;"",Scoring!$L$12)+IF(Data!$H37&lt;&gt;"",Scoring!$L$13)+IF(Data!$I37&lt;&gt;"",Scoring!$L$14)+IF(Data!$J37&lt;&gt;"",Scoring!$L$15)+IF(Data!$K37&lt;&gt;"",Scoring!$L$16)+IF(Data!$L37&lt;&gt;"",Scoring!$L$17)+IF(Data!$M37&lt;&gt;"",Scoring!$L$18)+IF(Data!$N37&lt;&gt;"",Scoring!$L$19)+IF(Data!$O37&lt;&gt;"",Scoring!$L$20)+IF(Data!$P37&lt;&gt;"",Scoring!$L$21)+IF(Data!$Q37&lt;&gt;"",Scoring!$L$22)+IF(Data!$R37&lt;&gt;"",Scoring!$L$23)+IF(Data!$S37&lt;&gt;"",Scoring!$L$24)+IF(Data!$T37&lt;&gt;"",Scoring!$L$25)+IF(Data!$U37&lt;&gt;"",Scoring!$L$26)+IF(Data!$V37&lt;&gt;"",Scoring!$L$27)+IF(Data!$W37&lt;&gt;"",Scoring!$L$28)+IF(Data!$X37&lt;&gt;"",Scoring!$L$29)+IF(Data!$Y37&lt;&gt;"",Scoring!$L$30)+IF(Data!$Z37&lt;&gt;"",Scoring!$L$31)+IF(Data!$AA37&lt;&gt;"",Scoring!$L$32)+IF(Data!$AB37&lt;&gt;"",Scoring!$L$33)+IF(Data!$AC37&lt;&gt;"",Scoring!$L$34)+IF(Data!$AD37&lt;&gt;"",Scoring!$L$35)+IF(Data!$AE37&lt;&gt;"",Scoring!$L$36)+IF(Data!$AF37&lt;&gt;"",Scoring!$L$37)+IF(Data!$AG37&lt;&gt;"",Scoring!$L$38)+IF(Data!$AH37&lt;&gt;"",Scoring!$L$39)+IF(Data!$AI37&lt;&gt;"",Scoring!$L$40)+IF(Data!$AJ37&lt;&gt;"",Scoring!$L$41)+IF(Data!$AK37&lt;&gt;"",Scoring!$L$42)+IF(Data!$AL37&lt;&gt;"",Scoring!$L$43)+IF(Data!$AM37&lt;&gt;"",Scoring!$L$44)+IF(Data!$AN37&lt;&gt;"",Scoring!$L$45)+IF(Data!$AO37&lt;&gt;"",Scoring!$L$46)+IF(Data!$AP37&lt;&gt;"",Scoring!$L$47)+IF(Data!$AQ37&lt;&gt;"",Scoring!$L$48)+IF(Data!$AR37&lt;&gt;"",Scoring!$L$49)+IF(Data!$AS37&lt;&gt;"",Scoring!$L$50)+IF(Data!$AT37&lt;&gt;"",Scoring!$L$51)+IF(Data!$AU37&lt;&gt;"",Scoring!$L$52),"")</f>
        <v/>
      </c>
      <c r="BM37" s="180" t="str">
        <f>IF(BL37&lt;&gt;"",LOOKUP(BL37,Likelihoods!$A$7:$A$107,Likelihoods!J$7:J$107),"")</f>
        <v/>
      </c>
      <c r="BN37" s="181" t="str">
        <f>IF(AND(COUNTBLANK($B37:$O37)=13,COUNTBLANK($P37:$Q37)=1,COUNTBLANK($R37:$U37)=3,COUNTBLANK($V37:$X37)=2,COUNTBLANK($Y37:$AE37)=6,COUNTBLANK($AF37:$AJ37)=4,COUNTBLANK($AK37:AN37)=3,COUNTBLANK($AO37:$AQ37)=2,COUNTBLANK($AR37:$AS37)=1,COUNTBLANK($AT37:$AU37)=1),IF(Data!$B37&lt;&gt;"",Scoring!$M$7)+IF(Data!$C37&lt;&gt;"",Scoring!$M$8)+IF(Data!$D37&lt;&gt;"",Scoring!$M$9)+IF(Data!$E37&lt;&gt;"",Scoring!$M$10)+IF(Data!$F37&lt;&gt;"",Scoring!$M$11)+IF(Data!$G37&lt;&gt;"",Scoring!$M$12)+IF(Data!$H37&lt;&gt;"",Scoring!$M$13)+IF(Data!$I37&lt;&gt;"",Scoring!$M$14)+IF(Data!$J37&lt;&gt;"",Scoring!$M$15)+IF(Data!$K37&lt;&gt;"",Scoring!$M$16)+IF(Data!$L37&lt;&gt;"",Scoring!$M$17)+IF(Data!$M37&lt;&gt;"",Scoring!$M$18)+IF(Data!$N37&lt;&gt;"",Scoring!$M$19)+IF(Data!$O37&lt;&gt;"",Scoring!$M$20)+IF(Data!$P37&lt;&gt;"",Scoring!$M$21)+IF(Data!$Q37&lt;&gt;"",Scoring!$M$22)+IF(Data!$R37&lt;&gt;"",Scoring!$M$23)+IF(Data!$S37&lt;&gt;"",Scoring!$M$24)+IF(Data!$T37&lt;&gt;"",Scoring!$M$25)+IF(Data!$U37&lt;&gt;"",Scoring!$M$26)+IF(Data!$V37&lt;&gt;"",Scoring!$M$27)+IF(Data!$W37&lt;&gt;"",Scoring!$M$28)+IF(Data!$X37&lt;&gt;"",Scoring!$M$29)+IF(Data!$Y37&lt;&gt;"",Scoring!$M$30)+IF(Data!$Z37&lt;&gt;"",Scoring!$M$31)+IF(Data!$AA37&lt;&gt;"",Scoring!$M$32)+IF(Data!$AB37&lt;&gt;"",Scoring!$M$33)+IF(Data!$AC37&lt;&gt;"",Scoring!$M$34)+IF(Data!$AD37&lt;&gt;"",Scoring!$M$35)+IF(Data!$AE37&lt;&gt;"",Scoring!$M$36)+IF(Data!$AF37&lt;&gt;"",Scoring!$M$37)+IF(Data!$AG37&lt;&gt;"",Scoring!$M$38)+IF(Data!$AH37&lt;&gt;"",Scoring!$M$39)+IF(Data!$AI37&lt;&gt;"",Scoring!$M$40)+IF(Data!$AJ37&lt;&gt;"",Scoring!$M$41)+IF(Data!$AK37&lt;&gt;"",Scoring!$M$42)+IF(Data!$AL37&lt;&gt;"",Scoring!$M$43)+IF(Data!$AM37&lt;&gt;"",Scoring!$M$44)+IF(Data!$AN37&lt;&gt;"",Scoring!$M$45)+IF(Data!$AO37&lt;&gt;"",Scoring!$M$46)+IF(Data!$AP37&lt;&gt;"",Scoring!$M$47)+IF(Data!$AQ37&lt;&gt;"",Scoring!$M$48)+IF(Data!$AR37&lt;&gt;"",Scoring!$M$49)+IF(Data!$AS37&lt;&gt;"",Scoring!$M$50)+IF(Data!$AT37&lt;&gt;"",Scoring!$M$51)+IF(Data!$AU37&lt;&gt;"",Scoring!$M$52),"")</f>
        <v/>
      </c>
      <c r="BO37" s="184" t="str">
        <f>IF(BN37&lt;&gt;"",LOOKUP(BN37,Likelihoods!$A$7:$A$107,Likelihoods!K$7:K$107),"")</f>
        <v/>
      </c>
      <c r="BP37" s="179" t="str">
        <f>IF(AND(COUNTBLANK($B37:$O37)=13,COUNTBLANK($P37:$Q37)=1,COUNTBLANK($R37:$U37)=3,COUNTBLANK($V37:$X37)=2,COUNTBLANK($Y37:$AE37)=6,COUNTBLANK($AF37:$AJ37)=4,COUNTBLANK($AK37:AN37)=3,COUNTBLANK($AO37:$AQ37)=2,COUNTBLANK($AR37:$AS37)=1,COUNTBLANK($AT37:$AU37)=1),IF(Data!$B37&lt;&gt;"",Scoring!$N$7)+IF(Data!$C37&lt;&gt;"",Scoring!$N$8)+IF(Data!$D37&lt;&gt;"",Scoring!$N$9)+IF(Data!$E37&lt;&gt;"",Scoring!$N$10)+IF(Data!$F37&lt;&gt;"",Scoring!$N$11)+IF(Data!$G37&lt;&gt;"",Scoring!$N$12)+IF(Data!$H37&lt;&gt;"",Scoring!$N$13)+IF(Data!$I37&lt;&gt;"",Scoring!$N$14)+IF(Data!$J37&lt;&gt;"",Scoring!$N$15)+IF(Data!$K37&lt;&gt;"",Scoring!$N$16)+IF(Data!$L37&lt;&gt;"",Scoring!$N$17)+IF(Data!$M37&lt;&gt;"",Scoring!$N$18)+IF(Data!$N37&lt;&gt;"",Scoring!$N$19)+IF(Data!$O37&lt;&gt;"",Scoring!$N$20)+IF(Data!$P37&lt;&gt;"",Scoring!$N$21)+IF(Data!$Q37&lt;&gt;"",Scoring!$N$22)+IF(Data!$R37&lt;&gt;"",Scoring!$N$23)+IF(Data!$S37&lt;&gt;"",Scoring!$N$24)+IF(Data!$T37&lt;&gt;"",Scoring!$N$25)+IF(Data!$U37&lt;&gt;"",Scoring!$N$26)+IF(Data!$V37&lt;&gt;"",Scoring!$N$27)+IF(Data!$W37&lt;&gt;"",Scoring!$N$28)+IF(Data!$X37&lt;&gt;"",Scoring!$N$29)+IF(Data!$Y37&lt;&gt;"",Scoring!$N$30)+IF(Data!$Z37&lt;&gt;"",Scoring!$N$31)+IF(Data!$AA37&lt;&gt;"",Scoring!$N$32)+IF(Data!$AB37&lt;&gt;"",Scoring!$N$33)+IF(Data!$AC37&lt;&gt;"",Scoring!$N$34)+IF(Data!$AD37&lt;&gt;"",Scoring!$N$35)+IF(Data!$AE37&lt;&gt;"",Scoring!$N$36)+IF(Data!$AF37&lt;&gt;"",Scoring!$N$37)+IF(Data!$AG37&lt;&gt;"",Scoring!$N$38)+IF(Data!$AH37&lt;&gt;"",Scoring!$N$39)+IF(Data!$AI37&lt;&gt;"",Scoring!$N$40)+IF(Data!$AJ37&lt;&gt;"",Scoring!$N$41)+IF(Data!$AK37&lt;&gt;"",Scoring!$N$42)+IF(Data!$AL37&lt;&gt;"",Scoring!$N$43)+IF(Data!$AM37&lt;&gt;"",Scoring!$N$44)+IF(Data!$AN37&lt;&gt;"",Scoring!$N$45)+IF(Data!$AO37&lt;&gt;"",Scoring!$N$46)+IF(Data!$AP37&lt;&gt;"",Scoring!$N$47)+IF(Data!$AQ37&lt;&gt;"",Scoring!$N$48)+IF(Data!$AR37&lt;&gt;"",Scoring!$N$49)+IF(Data!$AS37&lt;&gt;"",Scoring!$N$50)+IF(Data!$AT37&lt;&gt;"",Scoring!$N$51)+IF(Data!$AU37&lt;&gt;"",Scoring!$N$52),"")</f>
        <v/>
      </c>
      <c r="BQ37" s="189" t="str">
        <f>IF(BP37&lt;&gt;"",LOOKUP(BP37,Likelihoods!$A$7:$A$107,Likelihoods!L$7:L$107),"")</f>
        <v/>
      </c>
      <c r="BR37" s="181" t="str">
        <f>IF(AND(COUNTBLANK($B37:$O37)=13,COUNTBLANK($P37:$Q37)=1,COUNTBLANK($R37:$U37)=3,COUNTBLANK($V37:$X37)=2,COUNTBLANK($Y37:$AE37)=6,COUNTBLANK($AF37:$AJ37)=4,COUNTBLANK($AK37:AN37)=3,COUNTBLANK($AO37:$AQ37)=2,COUNTBLANK($AR37:$AS37)=1,COUNTBLANK($AT37:$AU37)=1),IF(Data!$B37&lt;&gt;"",Scoring!$O$7)+IF(Data!$C37&lt;&gt;"",Scoring!$O$8)+IF(Data!$D37&lt;&gt;"",Scoring!$O$9)+IF(Data!$E37&lt;&gt;"",Scoring!$O$10)+IF(Data!$F37&lt;&gt;"",Scoring!$O$11)+IF(Data!$G37&lt;&gt;"",Scoring!$O$12)+IF(Data!$H37&lt;&gt;"",Scoring!$O$13)+IF(Data!$I37&lt;&gt;"",Scoring!$O$14)+IF(Data!$J37&lt;&gt;"",Scoring!$O$15)+IF(Data!$K37&lt;&gt;"",Scoring!$O$16)+IF(Data!$L37&lt;&gt;"",Scoring!$O$17)+IF(Data!$M37&lt;&gt;"",Scoring!$O$18)+IF(Data!$N37&lt;&gt;"",Scoring!$O$19)+IF(Data!$O37&lt;&gt;"",Scoring!$O$20)+IF(Data!$P37&lt;&gt;"",Scoring!$O$21)+IF(Data!$Q37&lt;&gt;"",Scoring!$O$22)+IF(Data!$R37&lt;&gt;"",Scoring!$O$23)+IF(Data!$S37&lt;&gt;"",Scoring!$O$24)+IF(Data!$T37&lt;&gt;"",Scoring!$O$25)+IF(Data!$U37&lt;&gt;"",Scoring!$O$26)+IF(Data!$V37&lt;&gt;"",Scoring!$O$27)+IF(Data!$W37&lt;&gt;"",Scoring!$O$28)+IF(Data!$X37&lt;&gt;"",Scoring!$O$29)+IF(Data!$Y37&lt;&gt;"",Scoring!$O$30)+IF(Data!$Z37&lt;&gt;"",Scoring!$O$31)+IF(Data!$AA37&lt;&gt;"",Scoring!$O$32)+IF(Data!$AB37&lt;&gt;"",Scoring!$O$33)+IF(Data!$AC37&lt;&gt;"",Scoring!$O$34)+IF(Data!$AD37&lt;&gt;"",Scoring!$O$35)+IF(Data!$AE37&lt;&gt;"",Scoring!$O$36)+IF(Data!$AF37&lt;&gt;"",Scoring!$O$37)+IF(Data!$AG37&lt;&gt;"",Scoring!$O$38)+IF(Data!$AH37&lt;&gt;"",Scoring!$O$39)+IF(Data!$AI37&lt;&gt;"",Scoring!$O$40)+IF(Data!$AJ37&lt;&gt;"",Scoring!$O$41)+IF(Data!$AK37&lt;&gt;"",Scoring!$O$42)+IF(Data!$AL37&lt;&gt;"",Scoring!$O$43)+IF(Data!$AM37&lt;&gt;"",Scoring!$O$44)+IF(Data!$AN37&lt;&gt;"",Scoring!$O$45)+IF(Data!$AO37&lt;&gt;"",Scoring!$O$46)+IF(Data!$AP37&lt;&gt;"",Scoring!$O$47)+IF(Data!$AQ37&lt;&gt;"",Scoring!$O$48)+IF(Data!$AR37&lt;&gt;"",Scoring!$O$49)+IF(Data!$AS37&lt;&gt;"",Scoring!$O$50)+IF(Data!$AT37&lt;&gt;"",Scoring!$O$51)+IF(Data!$AU37&lt;&gt;"",Scoring!$O$52),"")</f>
        <v/>
      </c>
      <c r="BS37" s="184" t="str">
        <f>IF(BR37&lt;&gt;"",LOOKUP(BR37,Likelihoods!$A$7:$A$107,Likelihoods!M$7:M$107),"")</f>
        <v/>
      </c>
      <c r="BT37" s="181" t="str">
        <f>IF(AND(COUNTBLANK($B37:$O37)=13,COUNTBLANK($P37:$Q37)=1,COUNTBLANK($R37:$U37)=3,COUNTBLANK($V37:$X37)=2,COUNTBLANK($Y37:$AE37)=6,COUNTBLANK($AF37:$AJ37)=4,COUNTBLANK($AK37:AN37)=3,COUNTBLANK($AO37:$AQ37)=2,COUNTBLANK($AR37:$AS37)=1,COUNTBLANK($AT37:$AU37)=1),IF(Data!$B37&lt;&gt;"",Scoring!$P$7)+IF(Data!$C37&lt;&gt;"",Scoring!$P$8)+IF(Data!$D37&lt;&gt;"",Scoring!$P$9)+IF(Data!$E37&lt;&gt;"",Scoring!$P$10)+IF(Data!$F37&lt;&gt;"",Scoring!$P$11)+IF(Data!$G37&lt;&gt;"",Scoring!$P$12)+IF(Data!$H37&lt;&gt;"",Scoring!$P$13)+IF(Data!$I37&lt;&gt;"",Scoring!$P$14)+IF(Data!$J37&lt;&gt;"",Scoring!$P$15)+IF(Data!$K37&lt;&gt;"",Scoring!$P$16)+IF(Data!$L37&lt;&gt;"",Scoring!$P$17)+IF(Data!$M37&lt;&gt;"",Scoring!$P$18)+IF(Data!$N37&lt;&gt;"",Scoring!$P$19)+IF(Data!$O37&lt;&gt;"",Scoring!$P$20)+IF(Data!$P37&lt;&gt;"",Scoring!$P$21)+IF(Data!$Q37&lt;&gt;"",Scoring!$P$22)+IF(Data!$R37&lt;&gt;"",Scoring!$P$23)+IF(Data!$S37&lt;&gt;"",Scoring!$P$24)+IF(Data!$T37&lt;&gt;"",Scoring!$P$25)+IF(Data!$U37&lt;&gt;"",Scoring!$P$26)+IF(Data!$V37&lt;&gt;"",Scoring!$P$27)+IF(Data!$W37&lt;&gt;"",Scoring!$P$28)+IF(Data!$X37&lt;&gt;"",Scoring!$P$29)+IF(Data!$Y37&lt;&gt;"",Scoring!$P$30)+IF(Data!$Z37&lt;&gt;"",Scoring!$P$31)+IF(Data!$AA37&lt;&gt;"",Scoring!$P$32)+IF(Data!$AB37&lt;&gt;"",Scoring!$P$33)+IF(Data!$AC37&lt;&gt;"",Scoring!$P$34)+IF(Data!$AD37&lt;&gt;"",Scoring!$P$35)+IF(Data!$AE37&lt;&gt;"",Scoring!$P$36)+IF(Data!$AF37&lt;&gt;"",Scoring!$P$37)+IF(Data!$AG37&lt;&gt;"",Scoring!$P$38)+IF(Data!$AH37&lt;&gt;"",Scoring!$P$39)+IF(Data!$AI37&lt;&gt;"",Scoring!$P$40)+IF(Data!$AJ37&lt;&gt;"",Scoring!$P$41)+IF(Data!$AK37&lt;&gt;"",Scoring!$P$42)+IF(Data!$AL37&lt;&gt;"",Scoring!$P$43)+IF(Data!$AM37&lt;&gt;"",Scoring!$P$44)+IF(Data!$AN37&lt;&gt;"",Scoring!$P$45)+IF(Data!$AO37&lt;&gt;"",Scoring!$P$46)+IF(Data!$AP37&lt;&gt;"",Scoring!$P$47)+IF(Data!$AQ37&lt;&gt;"",Scoring!$P$48)+IF(Data!$AR37&lt;&gt;"",Scoring!$P$49)+IF(Data!$AS37&lt;&gt;"",Scoring!$P$50)+IF(Data!$AT37&lt;&gt;"",Scoring!$P$51)+IF(Data!$AU37&lt;&gt;"",Scoring!$P$52),"")</f>
        <v/>
      </c>
      <c r="BU37" s="180" t="str">
        <f>IF(BT37&lt;&gt;"",LOOKUP(BT37,Likelihoods!$A$7:$A$107,Likelihoods!N$7:N$107),"")</f>
        <v/>
      </c>
      <c r="BV37" s="181" t="str">
        <f>IF(AND(COUNTBLANK($B37:$O37)=13,COUNTBLANK($P37:$Q37)=1,COUNTBLANK($R37:$U37)=3,COUNTBLANK($V37:$X37)=2,COUNTBLANK($Y37:$AE37)=6,COUNTBLANK($AF37:$AJ37)=4,COUNTBLANK($AK37:AN37)=3,COUNTBLANK($AO37:$AQ37)=2,COUNTBLANK($AR37:$AS37)=1,COUNTBLANK($AT37:$AU37)=1),IF(Data!$B37&lt;&gt;"",Scoring!$Q$7)+IF(Data!$C37&lt;&gt;"",Scoring!$Q$8)+IF(Data!$D37&lt;&gt;"",Scoring!$Q$9)+IF(Data!$E37&lt;&gt;"",Scoring!$Q$10)+IF(Data!$F37&lt;&gt;"",Scoring!$Q$11)+IF(Data!$G37&lt;&gt;"",Scoring!$Q$12)+IF(Data!$H37&lt;&gt;"",Scoring!$Q$13)+IF(Data!$I37&lt;&gt;"",Scoring!$Q$14)+IF(Data!$J37&lt;&gt;"",Scoring!$Q$15)+IF(Data!$K37&lt;&gt;"",Scoring!$Q$16)+IF(Data!$L37&lt;&gt;"",Scoring!$Q$17)+IF(Data!$M37&lt;&gt;"",Scoring!$Q$18)+IF(Data!$N37&lt;&gt;"",Scoring!$Q$19)+IF(Data!$O37&lt;&gt;"",Scoring!$Q$20)+IF(Data!$P37&lt;&gt;"",Scoring!$Q$21)+IF(Data!$Q37&lt;&gt;"",Scoring!$Q$22)+IF(Data!$R37&lt;&gt;"",Scoring!$Q$23)+IF(Data!$S37&lt;&gt;"",Scoring!$Q$24)+IF(Data!$T37&lt;&gt;"",Scoring!$Q$25)+IF(Data!$U37&lt;&gt;"",Scoring!$Q$26)+IF(Data!$V37&lt;&gt;"",Scoring!$Q$27)+IF(Data!$W37&lt;&gt;"",Scoring!$Q$28)+IF(Data!$X37&lt;&gt;"",Scoring!$Q$29)+IF(Data!$Y37&lt;&gt;"",Scoring!$Q$30)+IF(Data!$Z37&lt;&gt;"",Scoring!$Q$31)+IF(Data!$AA37&lt;&gt;"",Scoring!$Q$32)+IF(Data!$AB37&lt;&gt;"",Scoring!$Q$33)+IF(Data!$AC37&lt;&gt;"",Scoring!$Q$34)+IF(Data!$AD37&lt;&gt;"",Scoring!$Q$35)+IF(Data!$AE37&lt;&gt;"",Scoring!$Q$36)+IF(Data!$AF37&lt;&gt;"",Scoring!$Q$37)+IF(Data!$AG37&lt;&gt;"",Scoring!$Q$38)+IF(Data!$AH37&lt;&gt;"",Scoring!$Q$39)+IF(Data!$AI37&lt;&gt;"",Scoring!$Q$40)+IF(Data!$AJ37&lt;&gt;"",Scoring!$Q$41)+IF(Data!$AK37&lt;&gt;"",Scoring!$Q$42)+IF(Data!$AL37&lt;&gt;"",Scoring!$Q$43)+IF(Data!$AM37&lt;&gt;"",Scoring!$Q$44)+IF(Data!$AN37&lt;&gt;"",Scoring!$Q$45)+IF(Data!$AO37&lt;&gt;"",Scoring!$Q$46)+IF(Data!$AP37&lt;&gt;"",Scoring!$Q$47)+IF(Data!$AQ37&lt;&gt;"",Scoring!$Q$48)+IF(Data!$AR37&lt;&gt;"",Scoring!$Q$49)+IF(Data!$AS37&lt;&gt;"",Scoring!$Q$50)+IF(Data!$AT37&lt;&gt;"",Scoring!$Q$51)+IF(Data!$AU37&lt;&gt;"",Scoring!$Q$52),"")</f>
        <v/>
      </c>
      <c r="BW37" s="183" t="str">
        <f>IF(BV37&lt;&gt;"",LOOKUP(BV37,Likelihoods!$A$7:$A$107,Likelihoods!O$7:O$107),"")</f>
        <v/>
      </c>
      <c r="BX37" s="9"/>
      <c r="BY37" s="9"/>
      <c r="BZ37" s="9"/>
      <c r="CA37" s="9"/>
      <c r="CB37" s="9"/>
      <c r="CC37" s="9"/>
      <c r="CD37" s="9"/>
      <c r="CE37" s="9"/>
      <c r="CF37" s="9"/>
      <c r="CG37" s="9"/>
      <c r="CH37" s="9"/>
      <c r="CI37" s="9"/>
      <c r="CJ37" s="9"/>
      <c r="CK37" s="9"/>
    </row>
    <row r="38" spans="1:89" ht="14.25" customHeight="1">
      <c r="A38" s="59"/>
      <c r="B38" s="76"/>
      <c r="C38" s="77"/>
      <c r="D38" s="77"/>
      <c r="E38" s="77"/>
      <c r="F38" s="77"/>
      <c r="G38" s="77"/>
      <c r="H38" s="77"/>
      <c r="I38" s="77"/>
      <c r="J38" s="77"/>
      <c r="K38" s="77"/>
      <c r="L38" s="77"/>
      <c r="M38" s="77"/>
      <c r="N38" s="77"/>
      <c r="O38" s="77"/>
      <c r="P38" s="76"/>
      <c r="Q38" s="78"/>
      <c r="R38" s="77"/>
      <c r="S38" s="77"/>
      <c r="T38" s="77"/>
      <c r="U38" s="77"/>
      <c r="V38" s="76"/>
      <c r="W38" s="77"/>
      <c r="X38" s="78"/>
      <c r="Y38" s="77"/>
      <c r="Z38" s="77"/>
      <c r="AA38" s="77"/>
      <c r="AB38" s="77"/>
      <c r="AC38" s="77"/>
      <c r="AD38" s="77"/>
      <c r="AE38" s="77"/>
      <c r="AF38" s="76"/>
      <c r="AG38" s="77"/>
      <c r="AH38" s="77"/>
      <c r="AI38" s="77"/>
      <c r="AJ38" s="78"/>
      <c r="AK38" s="77"/>
      <c r="AL38" s="77"/>
      <c r="AM38" s="77"/>
      <c r="AN38" s="77"/>
      <c r="AO38" s="76"/>
      <c r="AP38" s="77"/>
      <c r="AQ38" s="78"/>
      <c r="AR38" s="76"/>
      <c r="AS38" s="78"/>
      <c r="AT38" s="77"/>
      <c r="AU38" s="77"/>
      <c r="AV38" s="179" t="str">
        <f>IF(AND(COUNTBLANK($B38:$O38)=13,COUNTBLANK($P38:$Q38)=1,COUNTBLANK($R38:$U38)=3,COUNTBLANK($V38:$X38)=2,COUNTBLANK($Y38:$AE38)=6,COUNTBLANK($AF38:$AJ38)=4,COUNTBLANK($AK38:AN38)=3,COUNTBLANK($AO38:$AQ38)=2,COUNTBLANK($AR38:$AS38)=1,COUNTBLANK($AT38:$AU38)=1),IF(Data!$B38&lt;&gt;"",Scoring!$D$7)+IF(Data!$C38&lt;&gt;"",Scoring!$D$8)+IF(Data!$D38&lt;&gt;"",Scoring!$D$9)+IF(Data!$E38&lt;&gt;"",Scoring!$D$10)+IF(Data!$F38&lt;&gt;"",Scoring!$D$11)+IF(Data!$G38&lt;&gt;"",Scoring!$D$12)+IF(Data!$H38&lt;&gt;"",Scoring!$D$13)+IF(Data!$I38&lt;&gt;"",Scoring!$D$14)+IF(Data!$J38&lt;&gt;"",Scoring!$D$15)+IF(Data!$K38&lt;&gt;"",Scoring!$D$16)+IF(Data!$L38&lt;&gt;"",Scoring!$D$17)+IF(Data!$M38&lt;&gt;"",Scoring!$D$18)+IF(Data!$N38&lt;&gt;"",Scoring!$D$19)+IF(Data!$O38&lt;&gt;"",Scoring!$D$20)+IF(Data!$P38&lt;&gt;"",Scoring!$D$21)+IF(Data!$Q38&lt;&gt;"",Scoring!$D$22)+IF(Data!$R38&lt;&gt;"",Scoring!$D$23)+IF(Data!$S38&lt;&gt;"",Scoring!$D$24)+IF(Data!$T38&lt;&gt;"",Scoring!$D$25)+IF(Data!$U38&lt;&gt;"",Scoring!$D$26)+IF(Data!$V38&lt;&gt;"",Scoring!$D$27)+IF(Data!$W38&lt;&gt;"",Scoring!$D$28)+IF(Data!$X38&lt;&gt;"",Scoring!$D$29)+IF(Data!$Y38&lt;&gt;"",Scoring!$D$30)+IF(Data!$Z38&lt;&gt;"",Scoring!$D$31)+IF(Data!$AA38&lt;&gt;"",Scoring!$D$32)+IF(Data!$AB38&lt;&gt;"",Scoring!$D$33)+IF(Data!$AC38&lt;&gt;"",Scoring!$D$34)+IF(Data!$AD38&lt;&gt;"",Scoring!$D$35)+IF(Data!$AE38&lt;&gt;"",Scoring!$D$36)+IF(Data!$AF38&lt;&gt;"",Scoring!$D$37)+IF(Data!$AG38&lt;&gt;"",Scoring!$D$38)+IF(Data!$AH38&lt;&gt;"",Scoring!$D$39)+IF(Data!$AI38&lt;&gt;"",Scoring!$D$40)+IF(Data!$AJ38&lt;&gt;"",Scoring!$D$41)+IF(Data!$AK38&lt;&gt;"",Scoring!$D$42)+IF(Data!$AL38&lt;&gt;"",Scoring!$D$43)+IF(Data!$AM38&lt;&gt;"",Scoring!$D$44)+IF(Data!$AN38&lt;&gt;"",Scoring!$D$45)+IF(Data!$AO38&lt;&gt;"",Scoring!$D$46)+IF(Data!$AP38&lt;&gt;"",Scoring!$D$47)+IF(Data!$AQ38&lt;&gt;"",Scoring!$D$48)+IF(Data!$AR38&lt;&gt;"",Scoring!$D$49)+IF(Data!$AS38&lt;&gt;"",Scoring!$D$50)+IF(Data!$AT38&lt;&gt;"",Scoring!$D$51)+IF(Data!$AU38&lt;&gt;"",Scoring!$D$52),"")</f>
        <v/>
      </c>
      <c r="AW38" s="180" t="str">
        <f>IF(AV38&lt;&gt;"",LOOKUP(AV38,Likelihoods!$A$7:$A$107,Likelihoods!B$7:B$107),"")</f>
        <v/>
      </c>
      <c r="AX38" s="181" t="str">
        <f>IF(AND(COUNTBLANK($B38:$O38)=13,COUNTBLANK($P38:$Q38)=1,COUNTBLANK($R38:$U38)=3,COUNTBLANK($V38:$X38)=2,COUNTBLANK($Y38:$AE38)=6,COUNTBLANK($AF38:$AJ38)=4,COUNTBLANK($AK38:AN38)=3,COUNTBLANK($AO38:$AQ38)=2,COUNTBLANK($AR38:$AS38)=1,COUNTBLANK($AT38:$AU38)=1),IF(Data!$B38&lt;&gt;"",Scoring!$E$7)+IF(Data!$C38&lt;&gt;"",Scoring!$E$8)+IF(Data!$D38&lt;&gt;"",Scoring!$E$9)+IF(Data!$E38&lt;&gt;"",Scoring!$E$10)+IF(Data!$F38&lt;&gt;"",Scoring!$E$11)+IF(Data!$G38&lt;&gt;"",Scoring!$E$12)+IF(Data!$H38&lt;&gt;"",Scoring!$E$13)+IF(Data!$I38&lt;&gt;"",Scoring!$E$14)+IF(Data!$J38&lt;&gt;"",Scoring!$E$15)+IF(Data!$K38&lt;&gt;"",Scoring!$E$16)+IF(Data!$L38&lt;&gt;"",Scoring!$E$17)+IF(Data!$M38&lt;&gt;"",Scoring!$E$18)+IF(Data!$N38&lt;&gt;"",Scoring!$E$19)+IF(Data!$O38&lt;&gt;"",Scoring!$E$20)+IF(Data!$P38&lt;&gt;"",Scoring!$E$21)+IF(Data!$Q38&lt;&gt;"",Scoring!$E$22)+IF(Data!$R38&lt;&gt;"",Scoring!$E$23)+IF(Data!$S38&lt;&gt;"",Scoring!$E$24)+IF(Data!$T38&lt;&gt;"",Scoring!$E$25)+IF(Data!$U38&lt;&gt;"",Scoring!$E$26)+IF(Data!$V38&lt;&gt;"",Scoring!$E$27)+IF(Data!$W38&lt;&gt;"",Scoring!$E$28)+IF(Data!$X38&lt;&gt;"",Scoring!$E$29)+IF(Data!$Y38&lt;&gt;"",Scoring!$E$30)+IF(Data!$Z38&lt;&gt;"",Scoring!$E$31)+IF(Data!$AA38&lt;&gt;"",Scoring!$E$32)+IF(Data!$AB38&lt;&gt;"",Scoring!$E$33)+IF(Data!$AC38&lt;&gt;"",Scoring!$E$34)+IF(Data!$AD38&lt;&gt;"",Scoring!$E$35)+IF(Data!$AE38&lt;&gt;"",Scoring!$E$36)+IF(Data!$AF38&lt;&gt;"",Scoring!$E$37)+IF(Data!$AG38&lt;&gt;"",Scoring!$E$38)+IF(Data!$AH38&lt;&gt;"",Scoring!$E$39)+IF(Data!$AI38&lt;&gt;"",Scoring!$E$40)+IF(Data!$AJ38&lt;&gt;"",Scoring!$E$41)+IF(Data!$AK38&lt;&gt;"",Scoring!$E$42)+IF(Data!$AL38&lt;&gt;"",Scoring!$E$43)+IF(Data!$AM38&lt;&gt;"",Scoring!$E$44)+IF(Data!$AN38&lt;&gt;"",Scoring!$E$45)+IF(Data!$AO38&lt;&gt;"",Scoring!$E$46)+IF(Data!$AP38&lt;&gt;"",Scoring!$E$47)+IF(Data!$AQ38&lt;&gt;"",Scoring!$E$48)+IF(Data!$AR38&lt;&gt;"",Scoring!$E$49)+IF(Data!$AS38&lt;&gt;"",Scoring!$E$50)+IF(Data!$AT38&lt;&gt;"",Scoring!$E$51)+IF(Data!$AU38&lt;&gt;"",Scoring!$E$52),"")</f>
        <v/>
      </c>
      <c r="AY38" s="180" t="str">
        <f>IF(AX38&lt;&gt;"",LOOKUP(AX38,Likelihoods!$A$7:$A$107,Likelihoods!C$7:C$107),"")</f>
        <v/>
      </c>
      <c r="AZ38" s="182" t="str">
        <f>IF(AND(COUNTBLANK($B38:$O38)=13,COUNTBLANK($P38:$Q38)=1,COUNTBLANK($R38:$U38)=3,COUNTBLANK($V38:$X38)=2,COUNTBLANK($Y38:$AE38)=6,COUNTBLANK($AF38:$AJ38)=4,COUNTBLANK($AK38:AN38)=3,COUNTBLANK($AO38:$AQ38)=2,COUNTBLANK($AR38:$AS38)=1,COUNTBLANK($AT38:$AU38)=1),IF(Data!$B38&lt;&gt;"",Scoring!$F$7)+IF(Data!$C38&lt;&gt;"",Scoring!$F$8)+IF(Data!$D38&lt;&gt;"",Scoring!$F$9)+IF(Data!$E38&lt;&gt;"",Scoring!$F$10)+IF(Data!$F38&lt;&gt;"",Scoring!$F$11)+IF(Data!$G38&lt;&gt;"",Scoring!$F$12)+IF(Data!$H38&lt;&gt;"",Scoring!$F$13)+IF(Data!$I38&lt;&gt;"",Scoring!$F$14)+IF(Data!$J38&lt;&gt;"",Scoring!$F$15)+IF(Data!$K38&lt;&gt;"",Scoring!$F$16)+IF(Data!$L38&lt;&gt;"",Scoring!$F$17)+IF(Data!$M38&lt;&gt;"",Scoring!$F$18)+IF(Data!$N38&lt;&gt;"",Scoring!$F$19)+IF(Data!$O38&lt;&gt;"",Scoring!$F$20)+IF(Data!$P38&lt;&gt;"",Scoring!$F$21)+IF(Data!$Q38&lt;&gt;"",Scoring!$F$22)+IF(Data!$R38&lt;&gt;"",Scoring!$F$23)+IF(Data!$S38&lt;&gt;"",Scoring!$F$24)+IF(Data!$T38&lt;&gt;"",Scoring!$F$25)+IF(Data!$U38&lt;&gt;"",Scoring!$F$26)+IF(Data!$V38&lt;&gt;"",Scoring!$F$27)+IF(Data!$W38&lt;&gt;"",Scoring!$F$28)+IF(Data!$X38&lt;&gt;"",Scoring!$F$29)+IF(Data!$Y38&lt;&gt;"",Scoring!$F$30)+IF(Data!$Z38&lt;&gt;"",Scoring!$F$31)+IF(Data!$AA38&lt;&gt;"",Scoring!$F$32)+IF(Data!$AB38&lt;&gt;"",Scoring!$F$33)+IF(Data!$AC38&lt;&gt;"",Scoring!$F$34)+IF(Data!$AD38&lt;&gt;"",Scoring!$F$35)+IF(Data!$AE38&lt;&gt;"",Scoring!$F$36)+IF(Data!$AF38&lt;&gt;"",Scoring!$F$37)+IF(Data!$AG38&lt;&gt;"",Scoring!$F$38)+IF(Data!$AH38&lt;&gt;"",Scoring!$F$39)+IF(Data!$AI38&lt;&gt;"",Scoring!$F$40)+IF(Data!$AJ38&lt;&gt;"",Scoring!$F$41)+IF(Data!$AK38&lt;&gt;"",Scoring!$F$42)+IF(Data!$AL38&lt;&gt;"",Scoring!$F$43)+IF(Data!$AM38&lt;&gt;"",Scoring!$F$44)+IF(Data!$AN38&lt;&gt;"",Scoring!$F$45)+IF(Data!$AO38&lt;&gt;"",Scoring!$F$46)+IF(Data!$AP38&lt;&gt;"",Scoring!$F$47)+IF(Data!$AQ38&lt;&gt;"",Scoring!$F$48)+IF(Data!$AR38&lt;&gt;"",Scoring!$F$49)+IF(Data!$AS38&lt;&gt;"",Scoring!$F$50)+IF(Data!$AT38&lt;&gt;"",Scoring!$F$51)+IF(Data!$AU38&lt;&gt;"",Scoring!$F$52),"")</f>
        <v/>
      </c>
      <c r="BA38" s="183" t="str">
        <f>IF(AZ38&lt;&gt;"",LOOKUP(AZ38,Likelihoods!$A$7:$A$107,Likelihoods!D$7:D$107),"")</f>
        <v/>
      </c>
      <c r="BB38" s="181" t="str">
        <f>IF(AND(COUNTBLANK($B38:$O38)=13,COUNTBLANK($P38:$Q38)=1,COUNTBLANK($R38:$U38)=3,COUNTBLANK($V38:$X38)=2,COUNTBLANK($Y38:$AE38)=6,COUNTBLANK($AF38:$AJ38)=4,COUNTBLANK($AK38:AN38)=3,COUNTBLANK($AO38:$AQ38)=2,COUNTBLANK($AR38:$AS38)=1,COUNTBLANK($AT38:$AU38)=1),IF(Data!$B38&lt;&gt;"",Scoring!$G$7)+IF(Data!$C38&lt;&gt;"",Scoring!$G$8)+IF(Data!$D38&lt;&gt;"",Scoring!$G$9)+IF(Data!$E38&lt;&gt;"",Scoring!$G$10)+IF(Data!$F38&lt;&gt;"",Scoring!$G$11)+IF(Data!$G38&lt;&gt;"",Scoring!$G$12)+IF(Data!$H38&lt;&gt;"",Scoring!$G$13)+IF(Data!$I38&lt;&gt;"",Scoring!$G$14)+IF(Data!$J38&lt;&gt;"",Scoring!$G$15)+IF(Data!$K38&lt;&gt;"",Scoring!$G$16)+IF(Data!$L38&lt;&gt;"",Scoring!$G$17)+IF(Data!$M38&lt;&gt;"",Scoring!$G$18)+IF(Data!$N38&lt;&gt;"",Scoring!$G$19)+IF(Data!$O38&lt;&gt;"",Scoring!$G$20)+IF(Data!$P38&lt;&gt;"",Scoring!$G$21)+IF(Data!$Q38&lt;&gt;"",Scoring!$G$22)+IF(Data!$R38&lt;&gt;"",Scoring!$G$23)+IF(Data!$S38&lt;&gt;"",Scoring!$G$24)+IF(Data!$T38&lt;&gt;"",Scoring!$G$25)+IF(Data!$U38&lt;&gt;"",Scoring!$G$26)+IF(Data!$V38&lt;&gt;"",Scoring!$G$27)+IF(Data!$W38&lt;&gt;"",Scoring!$G$28)+IF(Data!$X38&lt;&gt;"",Scoring!$G$29)+IF(Data!$Y38&lt;&gt;"",Scoring!$G$30)+IF(Data!$Z38&lt;&gt;"",Scoring!$G$31)+IF(Data!$AA38&lt;&gt;"",Scoring!$G$32)+IF(Data!$AB38&lt;&gt;"",Scoring!$G$33)+IF(Data!$AC38&lt;&gt;"",Scoring!$G$34)+IF(Data!$AD38&lt;&gt;"",Scoring!$G$35)+IF(Data!$AE38&lt;&gt;"",Scoring!$G$36)+IF(Data!$AF38&lt;&gt;"",Scoring!$G$37)+IF(Data!$AG38&lt;&gt;"",Scoring!$G$38)+IF(Data!$AH38&lt;&gt;"",Scoring!$G$39)+IF(Data!$AI38&lt;&gt;"",Scoring!$G$40)+IF(Data!$AJ38&lt;&gt;"",Scoring!$G$41)+IF(Data!$AK38&lt;&gt;"",Scoring!$G$42)+IF(Data!$AL38&lt;&gt;"",Scoring!$G$43)+IF(Data!$AM38&lt;&gt;"",Scoring!$G$44)+IF(Data!$AN38&lt;&gt;"",Scoring!$G$45)+IF(Data!$AO38&lt;&gt;"",Scoring!$G$46)+IF(Data!$AP38&lt;&gt;"",Scoring!$G$47)+IF(Data!$AQ38&lt;&gt;"",Scoring!$G$48)+IF(Data!$AR38&lt;&gt;"",Scoring!$G$49)+IF(Data!$AS38&lt;&gt;"",Scoring!$G$50)+IF(Data!$AT38&lt;&gt;"",Scoring!$G$51)+IF(Data!$AU38&lt;&gt;"",Scoring!$G$52),"")</f>
        <v/>
      </c>
      <c r="BC38" s="184" t="str">
        <f>IF(BB38&lt;&gt;"",LOOKUP(BB38,Likelihoods!$A$7:$A$107,Likelihoods!E$7:E$107),"")</f>
        <v/>
      </c>
      <c r="BD38" s="185" t="str">
        <f>IF(AND(COUNTBLANK($B38:$O38)=13,COUNTBLANK($P38:$Q38)=1,COUNTBLANK($R38:$U38)=3,COUNTBLANK($V38:$X38)=2,COUNTBLANK($Y38:$AE38)=6,COUNTBLANK($AF38:$AJ38)=4,COUNTBLANK($AK38:AN38)=3,COUNTBLANK($AO38:$AQ38)=2,COUNTBLANK($AR38:$AS38)=1,COUNTBLANK($AT38:$AU38)=1),IF(Data!$B38&lt;&gt;"",Scoring!$H$7)+IF(Data!$C38&lt;&gt;"",Scoring!$H$8)+IF(Data!$D38&lt;&gt;"",Scoring!$H$9)+IF(Data!$E38&lt;&gt;"",Scoring!$H$10)+IF(Data!$F38&lt;&gt;"",Scoring!$H$11)+IF(Data!$G38&lt;&gt;"",Scoring!$H$12)+IF(Data!$H38&lt;&gt;"",Scoring!$H$13)+IF(Data!$I38&lt;&gt;"",Scoring!$H$14)+IF(Data!$J38&lt;&gt;"",Scoring!$H$15)+IF(Data!$K38&lt;&gt;"",Scoring!$H$16)+IF(Data!$L38&lt;&gt;"",Scoring!$H$17)+IF(Data!$M38&lt;&gt;"",Scoring!$H$18)+IF(Data!$N38&lt;&gt;"",Scoring!$H$19)+IF(Data!$O38&lt;&gt;"",Scoring!$H$20)+IF(Data!$P38&lt;&gt;"",Scoring!$H$21)+IF(Data!$Q38&lt;&gt;"",Scoring!$H$22)+IF(Data!$R38&lt;&gt;"",Scoring!$H$23)+IF(Data!$S38&lt;&gt;"",Scoring!$H$24)+IF(Data!$T38&lt;&gt;"",Scoring!$H$25)+IF(Data!$U38&lt;&gt;"",Scoring!$H$26)+IF(Data!$V38&lt;&gt;"",Scoring!$H$27)+IF(Data!$W38&lt;&gt;"",Scoring!$H$28)+IF(Data!$X38&lt;&gt;"",Scoring!$H$29)+IF(Data!$Y38&lt;&gt;"",Scoring!$H$30)+IF(Data!$Z38&lt;&gt;"",Scoring!$H$31)+IF(Data!$AA38&lt;&gt;"",Scoring!$H$32)+IF(Data!$AB38&lt;&gt;"",Scoring!$H$33)+IF(Data!$AC38&lt;&gt;"",Scoring!$H$34)+IF(Data!$AD38&lt;&gt;"",Scoring!$H$35)+IF(Data!$AE38&lt;&gt;"",Scoring!$H$36)+IF(Data!$AF38&lt;&gt;"",Scoring!$H$37)+IF(Data!$AG38&lt;&gt;"",Scoring!$H$38)+IF(Data!$AH38&lt;&gt;"",Scoring!$H$39)+IF(Data!$AI38&lt;&gt;"",Scoring!$H$40)+IF(Data!$AJ38&lt;&gt;"",Scoring!$H$41)+IF(Data!$AK38&lt;&gt;"",Scoring!$H$42)+IF(Data!$AL38&lt;&gt;"",Scoring!$H$43)+IF(Data!$AM38&lt;&gt;"",Scoring!$H$44)+IF(Data!$AN38&lt;&gt;"",Scoring!$H$45)+IF(Data!$AO38&lt;&gt;"",Scoring!$H$46)+IF(Data!$AP38&lt;&gt;"",Scoring!$H$47)+IF(Data!$AQ38&lt;&gt;"",Scoring!$H$48)+IF(Data!$AR38&lt;&gt;"",Scoring!$H$49)+IF(Data!$AS38&lt;&gt;"",Scoring!$H$50)+IF(Data!$AT38&lt;&gt;"",Scoring!$H$51)+IF(Data!$AU38&lt;&gt;"",Scoring!$H$52),"")</f>
        <v/>
      </c>
      <c r="BE38" s="186" t="str">
        <f>IF(BD38&lt;&gt;"",LOOKUP(BD38,Likelihoods!$A$7:$A$107,Likelihoods!F$7:F$107),"")</f>
        <v/>
      </c>
      <c r="BF38" s="181" t="str">
        <f>IF(AND(COUNTBLANK($B38:$O38)=13,COUNTBLANK($P38:$Q38)=1,COUNTBLANK($R38:$U38)=3,COUNTBLANK($V38:$X38)=2,COUNTBLANK($Y38:$AE38)=6,COUNTBLANK($AF38:$AJ38)=4,COUNTBLANK($AK38:AN38)=3,COUNTBLANK($AO38:$AQ38)=2,COUNTBLANK($AR38:$AS38)=1,COUNTBLANK($AT38:$AU38)=1),IF(Data!$B38&lt;&gt;"",Scoring!$I$7)+IF(Data!$C38&lt;&gt;"",Scoring!$I$8)+IF(Data!$D38&lt;&gt;"",Scoring!$I$9)+IF(Data!$E38&lt;&gt;"",Scoring!$I$10)+IF(Data!$F38&lt;&gt;"",Scoring!$I$11)+IF(Data!$G38&lt;&gt;"",Scoring!$I$12)+IF(Data!$H38&lt;&gt;"",Scoring!$I$13)+IF(Data!$I38&lt;&gt;"",Scoring!$I$14)+IF(Data!$J38&lt;&gt;"",Scoring!$I$15)+IF(Data!$K38&lt;&gt;"",Scoring!$I$16)+IF(Data!$L38&lt;&gt;"",Scoring!$I$17)+IF(Data!$M38&lt;&gt;"",Scoring!$I$18)+IF(Data!$N38&lt;&gt;"",Scoring!$I$19)+IF(Data!$O38&lt;&gt;"",Scoring!$I$20)+IF(Data!$P38&lt;&gt;"",Scoring!$I$21)+IF(Data!$Q38&lt;&gt;"",Scoring!$I$22)+IF(Data!$R38&lt;&gt;"",Scoring!$I$23)+IF(Data!$S38&lt;&gt;"",Scoring!$I$24)+IF(Data!$T38&lt;&gt;"",Scoring!$I$25)+IF(Data!$U38&lt;&gt;"",Scoring!$I$26)+IF(Data!$V38&lt;&gt;"",Scoring!$I$27)+IF(Data!$W38&lt;&gt;"",Scoring!$I$28)+IF(Data!$X38&lt;&gt;"",Scoring!$I$29)+IF(Data!$Y38&lt;&gt;"",Scoring!$I$30)+IF(Data!$Z38&lt;&gt;"",Scoring!$I$31)+IF(Data!$AA38&lt;&gt;"",Scoring!$I$32)+IF(Data!$AB38&lt;&gt;"",Scoring!$I$33)+IF(Data!$AC38&lt;&gt;"",Scoring!$I$34)+IF(Data!$AD38&lt;&gt;"",Scoring!$I$35)+IF(Data!$AE38&lt;&gt;"",Scoring!$I$36)+IF(Data!$AF38&lt;&gt;"",Scoring!$I$37)+IF(Data!$AG38&lt;&gt;"",Scoring!$I$38)+IF(Data!$AH38&lt;&gt;"",Scoring!$I$39)+IF(Data!$AI38&lt;&gt;"",Scoring!$I$40)+IF(Data!$AJ38&lt;&gt;"",Scoring!$I$41)+IF(Data!$AK38&lt;&gt;"",Scoring!$I$42)+IF(Data!$AL38&lt;&gt;"",Scoring!$I$43)+IF(Data!$AM38&lt;&gt;"",Scoring!$I$44)+IF(Data!$AN38&lt;&gt;"",Scoring!$I$45)+IF(Data!$AO38&lt;&gt;"",Scoring!$I$46)+IF(Data!$AP38&lt;&gt;"",Scoring!$I$47)+IF(Data!$AQ38&lt;&gt;"",Scoring!$I$48)+IF(Data!$AR38&lt;&gt;"",Scoring!$I$49)+IF(Data!$AS38&lt;&gt;"",Scoring!$I$50)+IF(Data!$AT38&lt;&gt;"",Scoring!$I$51)+IF(Data!$AU38&lt;&gt;"",Scoring!$I$52),"")</f>
        <v/>
      </c>
      <c r="BG38" s="180" t="str">
        <f>IF(BF38&lt;&gt;"",LOOKUP(BF38,Likelihoods!$A$7:$A$107,Likelihoods!G$7:G$107),"")</f>
        <v/>
      </c>
      <c r="BH38" s="187" t="str">
        <f>IF(AND(COUNTBLANK($B38:$O38)=13,COUNTBLANK($P38:$Q38)=1,COUNTBLANK($R38:$U38)=3,COUNTBLANK($V38:$X38)=2,COUNTBLANK($Y38:$AE38)=6,COUNTBLANK($AF38:$AJ38)=4,COUNTBLANK($AK38:AN38)=3,COUNTBLANK($AO38:$AQ38)=2,COUNTBLANK($AR38:$AS38)=1,COUNTBLANK($AT38:$AU38)=1),IF(Data!$B38&lt;&gt;"",Scoring!$J$7)+IF(Data!$C38&lt;&gt;"",Scoring!$J$8)+IF(Data!$D38&lt;&gt;"",Scoring!$J$9)+IF(Data!$E38&lt;&gt;"",Scoring!$J$10)+IF(Data!$F38&lt;&gt;"",Scoring!$J$11)+IF(Data!$G38&lt;&gt;"",Scoring!$J$12)+IF(Data!$H38&lt;&gt;"",Scoring!$J$13)+IF(Data!$I38&lt;&gt;"",Scoring!$J$14)+IF(Data!$J38&lt;&gt;"",Scoring!$J$15)+IF(Data!$K38&lt;&gt;"",Scoring!$J$16)+IF(Data!$L38&lt;&gt;"",Scoring!$J$17)+IF(Data!$M38&lt;&gt;"",Scoring!$J$18)+IF(Data!$N38&lt;&gt;"",Scoring!$J$19)+IF(Data!$O38&lt;&gt;"",Scoring!$J$20)+IF(Data!$P38&lt;&gt;"",Scoring!$J$21)+IF(Data!$Q38&lt;&gt;"",Scoring!$J$22)+IF(Data!$R38&lt;&gt;"",Scoring!$J$23)+IF(Data!$S38&lt;&gt;"",Scoring!$J$24)+IF(Data!$T38&lt;&gt;"",Scoring!$J$25)+IF(Data!$U38&lt;&gt;"",Scoring!$J$26)+IF(Data!$V38&lt;&gt;"",Scoring!$J$27)+IF(Data!$W38&lt;&gt;"",Scoring!$J$28)+IF(Data!$X38&lt;&gt;"",Scoring!$J$29)+IF(Data!$Y38&lt;&gt;"",Scoring!$J$30)+IF(Data!$Z38&lt;&gt;"",Scoring!$J$31)+IF(Data!$AA38&lt;&gt;"",Scoring!$J$32)+IF(Data!$AB38&lt;&gt;"",Scoring!$J$33)+IF(Data!$AC38&lt;&gt;"",Scoring!$J$34)+IF(Data!$AD38&lt;&gt;"",Scoring!$J$35)+IF(Data!$AE38&lt;&gt;"",Scoring!$J$36)+IF(Data!$AF38&lt;&gt;"",Scoring!$J$37)+IF(Data!$AG38&lt;&gt;"",Scoring!$J$38)+IF(Data!$AH38&lt;&gt;"",Scoring!$J$39)+IF(Data!$AI38&lt;&gt;"",Scoring!$J$40)+IF(Data!$AJ38&lt;&gt;"",Scoring!$J$41)+IF(Data!$AK38&lt;&gt;"",Scoring!$J$42)+IF(Data!$AL38&lt;&gt;"",Scoring!$J$43)+IF(Data!$AM38&lt;&gt;"",Scoring!$J$44)+IF(Data!$AN38&lt;&gt;"",Scoring!$J$45)+IF(Data!$AO38&lt;&gt;"",Scoring!$J$46)+IF(Data!$AP38&lt;&gt;"",Scoring!$J$47)+IF(Data!$AQ38&lt;&gt;"",Scoring!$J$48)+IF(Data!$AR38&lt;&gt;"",Scoring!$J$49)+IF(Data!$AS38&lt;&gt;"",Scoring!$J$50)+IF(Data!$AT38&lt;&gt;"",Scoring!$J$51)+IF(Data!$AU38&lt;&gt;"",Scoring!$J$52),"")</f>
        <v/>
      </c>
      <c r="BI38" s="183" t="str">
        <f>IF(BH38&lt;&gt;"",LOOKUP(BH38,Likelihoods!$A$7:$A$107,Likelihoods!H$7:H$107),"")</f>
        <v/>
      </c>
      <c r="BJ38" s="188" t="str">
        <f>IF(AND(COUNTBLANK($B38:$O38)=13,COUNTBLANK($P38:$Q38)=1,COUNTBLANK($R38:$U38)=3,COUNTBLANK($V38:$X38)=2,COUNTBLANK($Y38:$AE38)=6,COUNTBLANK($AF38:$AJ38)=4,COUNTBLANK($AK38:AN38)=3,COUNTBLANK($AO38:$AQ38)=2,COUNTBLANK($AR38:$AS38)=1,COUNTBLANK($AT38:$AU38)=1),IF(Data!$B38&lt;&gt;"",Scoring!$K$7)+IF(Data!$C38&lt;&gt;"",Scoring!$K$8)+IF(Data!$D38&lt;&gt;"",Scoring!$K$9)+IF(Data!$E38&lt;&gt;"",Scoring!$K$10)+IF(Data!$F38&lt;&gt;"",Scoring!$K$11)+IF(Data!$G38&lt;&gt;"",Scoring!$K$12)+IF(Data!$H38&lt;&gt;"",Scoring!$K$13)+IF(Data!$I38&lt;&gt;"",Scoring!$K$14)+IF(Data!$J38&lt;&gt;"",Scoring!$K$15)+IF(Data!$K38&lt;&gt;"",Scoring!$K$16)+IF(Data!$L38&lt;&gt;"",Scoring!$K$17)+IF(Data!$M38&lt;&gt;"",Scoring!$K$18)+IF(Data!$N38&lt;&gt;"",Scoring!$K$19)+IF(Data!$O38&lt;&gt;"",Scoring!$K$20)+IF(Data!$P38&lt;&gt;"",Scoring!$K$21)+IF(Data!$Q38&lt;&gt;"",Scoring!$K$22)+IF(Data!$R38&lt;&gt;"",Scoring!$K$23)+IF(Data!$S38&lt;&gt;"",Scoring!$K$24)+IF(Data!$T38&lt;&gt;"",Scoring!$K$25)+IF(Data!$U38&lt;&gt;"",Scoring!$K$26)+IF(Data!$V38&lt;&gt;"",Scoring!$K$27)+IF(Data!$W38&lt;&gt;"",Scoring!$K$28)+IF(Data!$X38&lt;&gt;"",Scoring!$K$29)+IF(Data!$Y38&lt;&gt;"",Scoring!$K$30)+IF(Data!$Z38&lt;&gt;"",Scoring!$K$31)+IF(Data!$AA38&lt;&gt;"",Scoring!$K$32)+IF(Data!$AB38&lt;&gt;"",Scoring!$K$33)+IF(Data!$AC38&lt;&gt;"",Scoring!$K$34)+IF(Data!$AD38&lt;&gt;"",Scoring!$K$35)+IF(Data!$AE38&lt;&gt;"",Scoring!$K$36)+IF(Data!$AF38&lt;&gt;"",Scoring!$K$37)+IF(Data!$AG38&lt;&gt;"",Scoring!$K$38)+IF(Data!$AH38&lt;&gt;"",Scoring!$K$39)+IF(Data!$AI38&lt;&gt;"",Scoring!$K$40)+IF(Data!$AJ38&lt;&gt;"",Scoring!$K$41)+IF(Data!$AK38&lt;&gt;"",Scoring!$K$42)+IF(Data!$AL38&lt;&gt;"",Scoring!$K$43)+IF(Data!$AM38&lt;&gt;"",Scoring!$K$44)+IF(Data!$AN38&lt;&gt;"",Scoring!$K$45)+IF(Data!$AO38&lt;&gt;"",Scoring!$K$46)+IF(Data!$AP38&lt;&gt;"",Scoring!$K$47)+IF(Data!$AQ38&lt;&gt;"",Scoring!$K$48)+IF(Data!$AR38&lt;&gt;"",Scoring!$K$49)+IF(Data!$AS38&lt;&gt;"",Scoring!$K$50)+IF(Data!$AT38&lt;&gt;"",Scoring!$K$51)+IF(Data!$AU38&lt;&gt;"",Scoring!$K$52),"")</f>
        <v/>
      </c>
      <c r="BK38" s="184" t="str">
        <f>IF(BJ38&lt;&gt;"",LOOKUP(BJ38,Likelihoods!$A$7:$A$107,Likelihoods!I$7:I$107),"")</f>
        <v/>
      </c>
      <c r="BL38" s="187" t="str">
        <f>IF(AND(COUNTBLANK($B38:$O38)=13,COUNTBLANK($P38:$Q38)=1,COUNTBLANK($R38:$U38)=3,COUNTBLANK($V38:$X38)=2,COUNTBLANK($Y38:$AE38)=6,COUNTBLANK($AF38:$AJ38)=4,COUNTBLANK($AK38:AN38)=3,COUNTBLANK($AO38:$AQ38)=2,COUNTBLANK($AR38:$AS38)=1,COUNTBLANK($AT38:$AU38)=1),IF(Data!$B38&lt;&gt;"",Scoring!$L$7)+IF(Data!$C38&lt;&gt;"",Scoring!$L$8)+IF(Data!$D38&lt;&gt;"",Scoring!$L$9)+IF(Data!$E38&lt;&gt;"",Scoring!$L$10)+IF(Data!$F38&lt;&gt;"",Scoring!$L$11)+IF(Data!$G38&lt;&gt;"",Scoring!$L$12)+IF(Data!$H38&lt;&gt;"",Scoring!$L$13)+IF(Data!$I38&lt;&gt;"",Scoring!$L$14)+IF(Data!$J38&lt;&gt;"",Scoring!$L$15)+IF(Data!$K38&lt;&gt;"",Scoring!$L$16)+IF(Data!$L38&lt;&gt;"",Scoring!$L$17)+IF(Data!$M38&lt;&gt;"",Scoring!$L$18)+IF(Data!$N38&lt;&gt;"",Scoring!$L$19)+IF(Data!$O38&lt;&gt;"",Scoring!$L$20)+IF(Data!$P38&lt;&gt;"",Scoring!$L$21)+IF(Data!$Q38&lt;&gt;"",Scoring!$L$22)+IF(Data!$R38&lt;&gt;"",Scoring!$L$23)+IF(Data!$S38&lt;&gt;"",Scoring!$L$24)+IF(Data!$T38&lt;&gt;"",Scoring!$L$25)+IF(Data!$U38&lt;&gt;"",Scoring!$L$26)+IF(Data!$V38&lt;&gt;"",Scoring!$L$27)+IF(Data!$W38&lt;&gt;"",Scoring!$L$28)+IF(Data!$X38&lt;&gt;"",Scoring!$L$29)+IF(Data!$Y38&lt;&gt;"",Scoring!$L$30)+IF(Data!$Z38&lt;&gt;"",Scoring!$L$31)+IF(Data!$AA38&lt;&gt;"",Scoring!$L$32)+IF(Data!$AB38&lt;&gt;"",Scoring!$L$33)+IF(Data!$AC38&lt;&gt;"",Scoring!$L$34)+IF(Data!$AD38&lt;&gt;"",Scoring!$L$35)+IF(Data!$AE38&lt;&gt;"",Scoring!$L$36)+IF(Data!$AF38&lt;&gt;"",Scoring!$L$37)+IF(Data!$AG38&lt;&gt;"",Scoring!$L$38)+IF(Data!$AH38&lt;&gt;"",Scoring!$L$39)+IF(Data!$AI38&lt;&gt;"",Scoring!$L$40)+IF(Data!$AJ38&lt;&gt;"",Scoring!$L$41)+IF(Data!$AK38&lt;&gt;"",Scoring!$L$42)+IF(Data!$AL38&lt;&gt;"",Scoring!$L$43)+IF(Data!$AM38&lt;&gt;"",Scoring!$L$44)+IF(Data!$AN38&lt;&gt;"",Scoring!$L$45)+IF(Data!$AO38&lt;&gt;"",Scoring!$L$46)+IF(Data!$AP38&lt;&gt;"",Scoring!$L$47)+IF(Data!$AQ38&lt;&gt;"",Scoring!$L$48)+IF(Data!$AR38&lt;&gt;"",Scoring!$L$49)+IF(Data!$AS38&lt;&gt;"",Scoring!$L$50)+IF(Data!$AT38&lt;&gt;"",Scoring!$L$51)+IF(Data!$AU38&lt;&gt;"",Scoring!$L$52),"")</f>
        <v/>
      </c>
      <c r="BM38" s="180" t="str">
        <f>IF(BL38&lt;&gt;"",LOOKUP(BL38,Likelihoods!$A$7:$A$107,Likelihoods!J$7:J$107),"")</f>
        <v/>
      </c>
      <c r="BN38" s="181" t="str">
        <f>IF(AND(COUNTBLANK($B38:$O38)=13,COUNTBLANK($P38:$Q38)=1,COUNTBLANK($R38:$U38)=3,COUNTBLANK($V38:$X38)=2,COUNTBLANK($Y38:$AE38)=6,COUNTBLANK($AF38:$AJ38)=4,COUNTBLANK($AK38:AN38)=3,COUNTBLANK($AO38:$AQ38)=2,COUNTBLANK($AR38:$AS38)=1,COUNTBLANK($AT38:$AU38)=1),IF(Data!$B38&lt;&gt;"",Scoring!$M$7)+IF(Data!$C38&lt;&gt;"",Scoring!$M$8)+IF(Data!$D38&lt;&gt;"",Scoring!$M$9)+IF(Data!$E38&lt;&gt;"",Scoring!$M$10)+IF(Data!$F38&lt;&gt;"",Scoring!$M$11)+IF(Data!$G38&lt;&gt;"",Scoring!$M$12)+IF(Data!$H38&lt;&gt;"",Scoring!$M$13)+IF(Data!$I38&lt;&gt;"",Scoring!$M$14)+IF(Data!$J38&lt;&gt;"",Scoring!$M$15)+IF(Data!$K38&lt;&gt;"",Scoring!$M$16)+IF(Data!$L38&lt;&gt;"",Scoring!$M$17)+IF(Data!$M38&lt;&gt;"",Scoring!$M$18)+IF(Data!$N38&lt;&gt;"",Scoring!$M$19)+IF(Data!$O38&lt;&gt;"",Scoring!$M$20)+IF(Data!$P38&lt;&gt;"",Scoring!$M$21)+IF(Data!$Q38&lt;&gt;"",Scoring!$M$22)+IF(Data!$R38&lt;&gt;"",Scoring!$M$23)+IF(Data!$S38&lt;&gt;"",Scoring!$M$24)+IF(Data!$T38&lt;&gt;"",Scoring!$M$25)+IF(Data!$U38&lt;&gt;"",Scoring!$M$26)+IF(Data!$V38&lt;&gt;"",Scoring!$M$27)+IF(Data!$W38&lt;&gt;"",Scoring!$M$28)+IF(Data!$X38&lt;&gt;"",Scoring!$M$29)+IF(Data!$Y38&lt;&gt;"",Scoring!$M$30)+IF(Data!$Z38&lt;&gt;"",Scoring!$M$31)+IF(Data!$AA38&lt;&gt;"",Scoring!$M$32)+IF(Data!$AB38&lt;&gt;"",Scoring!$M$33)+IF(Data!$AC38&lt;&gt;"",Scoring!$M$34)+IF(Data!$AD38&lt;&gt;"",Scoring!$M$35)+IF(Data!$AE38&lt;&gt;"",Scoring!$M$36)+IF(Data!$AF38&lt;&gt;"",Scoring!$M$37)+IF(Data!$AG38&lt;&gt;"",Scoring!$M$38)+IF(Data!$AH38&lt;&gt;"",Scoring!$M$39)+IF(Data!$AI38&lt;&gt;"",Scoring!$M$40)+IF(Data!$AJ38&lt;&gt;"",Scoring!$M$41)+IF(Data!$AK38&lt;&gt;"",Scoring!$M$42)+IF(Data!$AL38&lt;&gt;"",Scoring!$M$43)+IF(Data!$AM38&lt;&gt;"",Scoring!$M$44)+IF(Data!$AN38&lt;&gt;"",Scoring!$M$45)+IF(Data!$AO38&lt;&gt;"",Scoring!$M$46)+IF(Data!$AP38&lt;&gt;"",Scoring!$M$47)+IF(Data!$AQ38&lt;&gt;"",Scoring!$M$48)+IF(Data!$AR38&lt;&gt;"",Scoring!$M$49)+IF(Data!$AS38&lt;&gt;"",Scoring!$M$50)+IF(Data!$AT38&lt;&gt;"",Scoring!$M$51)+IF(Data!$AU38&lt;&gt;"",Scoring!$M$52),"")</f>
        <v/>
      </c>
      <c r="BO38" s="184" t="str">
        <f>IF(BN38&lt;&gt;"",LOOKUP(BN38,Likelihoods!$A$7:$A$107,Likelihoods!K$7:K$107),"")</f>
        <v/>
      </c>
      <c r="BP38" s="179" t="str">
        <f>IF(AND(COUNTBLANK($B38:$O38)=13,COUNTBLANK($P38:$Q38)=1,COUNTBLANK($R38:$U38)=3,COUNTBLANK($V38:$X38)=2,COUNTBLANK($Y38:$AE38)=6,COUNTBLANK($AF38:$AJ38)=4,COUNTBLANK($AK38:AN38)=3,COUNTBLANK($AO38:$AQ38)=2,COUNTBLANK($AR38:$AS38)=1,COUNTBLANK($AT38:$AU38)=1),IF(Data!$B38&lt;&gt;"",Scoring!$N$7)+IF(Data!$C38&lt;&gt;"",Scoring!$N$8)+IF(Data!$D38&lt;&gt;"",Scoring!$N$9)+IF(Data!$E38&lt;&gt;"",Scoring!$N$10)+IF(Data!$F38&lt;&gt;"",Scoring!$N$11)+IF(Data!$G38&lt;&gt;"",Scoring!$N$12)+IF(Data!$H38&lt;&gt;"",Scoring!$N$13)+IF(Data!$I38&lt;&gt;"",Scoring!$N$14)+IF(Data!$J38&lt;&gt;"",Scoring!$N$15)+IF(Data!$K38&lt;&gt;"",Scoring!$N$16)+IF(Data!$L38&lt;&gt;"",Scoring!$N$17)+IF(Data!$M38&lt;&gt;"",Scoring!$N$18)+IF(Data!$N38&lt;&gt;"",Scoring!$N$19)+IF(Data!$O38&lt;&gt;"",Scoring!$N$20)+IF(Data!$P38&lt;&gt;"",Scoring!$N$21)+IF(Data!$Q38&lt;&gt;"",Scoring!$N$22)+IF(Data!$R38&lt;&gt;"",Scoring!$N$23)+IF(Data!$S38&lt;&gt;"",Scoring!$N$24)+IF(Data!$T38&lt;&gt;"",Scoring!$N$25)+IF(Data!$U38&lt;&gt;"",Scoring!$N$26)+IF(Data!$V38&lt;&gt;"",Scoring!$N$27)+IF(Data!$W38&lt;&gt;"",Scoring!$N$28)+IF(Data!$X38&lt;&gt;"",Scoring!$N$29)+IF(Data!$Y38&lt;&gt;"",Scoring!$N$30)+IF(Data!$Z38&lt;&gt;"",Scoring!$N$31)+IF(Data!$AA38&lt;&gt;"",Scoring!$N$32)+IF(Data!$AB38&lt;&gt;"",Scoring!$N$33)+IF(Data!$AC38&lt;&gt;"",Scoring!$N$34)+IF(Data!$AD38&lt;&gt;"",Scoring!$N$35)+IF(Data!$AE38&lt;&gt;"",Scoring!$N$36)+IF(Data!$AF38&lt;&gt;"",Scoring!$N$37)+IF(Data!$AG38&lt;&gt;"",Scoring!$N$38)+IF(Data!$AH38&lt;&gt;"",Scoring!$N$39)+IF(Data!$AI38&lt;&gt;"",Scoring!$N$40)+IF(Data!$AJ38&lt;&gt;"",Scoring!$N$41)+IF(Data!$AK38&lt;&gt;"",Scoring!$N$42)+IF(Data!$AL38&lt;&gt;"",Scoring!$N$43)+IF(Data!$AM38&lt;&gt;"",Scoring!$N$44)+IF(Data!$AN38&lt;&gt;"",Scoring!$N$45)+IF(Data!$AO38&lt;&gt;"",Scoring!$N$46)+IF(Data!$AP38&lt;&gt;"",Scoring!$N$47)+IF(Data!$AQ38&lt;&gt;"",Scoring!$N$48)+IF(Data!$AR38&lt;&gt;"",Scoring!$N$49)+IF(Data!$AS38&lt;&gt;"",Scoring!$N$50)+IF(Data!$AT38&lt;&gt;"",Scoring!$N$51)+IF(Data!$AU38&lt;&gt;"",Scoring!$N$52),"")</f>
        <v/>
      </c>
      <c r="BQ38" s="189" t="str">
        <f>IF(BP38&lt;&gt;"",LOOKUP(BP38,Likelihoods!$A$7:$A$107,Likelihoods!L$7:L$107),"")</f>
        <v/>
      </c>
      <c r="BR38" s="181" t="str">
        <f>IF(AND(COUNTBLANK($B38:$O38)=13,COUNTBLANK($P38:$Q38)=1,COUNTBLANK($R38:$U38)=3,COUNTBLANK($V38:$X38)=2,COUNTBLANK($Y38:$AE38)=6,COUNTBLANK($AF38:$AJ38)=4,COUNTBLANK($AK38:AN38)=3,COUNTBLANK($AO38:$AQ38)=2,COUNTBLANK($AR38:$AS38)=1,COUNTBLANK($AT38:$AU38)=1),IF(Data!$B38&lt;&gt;"",Scoring!$O$7)+IF(Data!$C38&lt;&gt;"",Scoring!$O$8)+IF(Data!$D38&lt;&gt;"",Scoring!$O$9)+IF(Data!$E38&lt;&gt;"",Scoring!$O$10)+IF(Data!$F38&lt;&gt;"",Scoring!$O$11)+IF(Data!$G38&lt;&gt;"",Scoring!$O$12)+IF(Data!$H38&lt;&gt;"",Scoring!$O$13)+IF(Data!$I38&lt;&gt;"",Scoring!$O$14)+IF(Data!$J38&lt;&gt;"",Scoring!$O$15)+IF(Data!$K38&lt;&gt;"",Scoring!$O$16)+IF(Data!$L38&lt;&gt;"",Scoring!$O$17)+IF(Data!$M38&lt;&gt;"",Scoring!$O$18)+IF(Data!$N38&lt;&gt;"",Scoring!$O$19)+IF(Data!$O38&lt;&gt;"",Scoring!$O$20)+IF(Data!$P38&lt;&gt;"",Scoring!$O$21)+IF(Data!$Q38&lt;&gt;"",Scoring!$O$22)+IF(Data!$R38&lt;&gt;"",Scoring!$O$23)+IF(Data!$S38&lt;&gt;"",Scoring!$O$24)+IF(Data!$T38&lt;&gt;"",Scoring!$O$25)+IF(Data!$U38&lt;&gt;"",Scoring!$O$26)+IF(Data!$V38&lt;&gt;"",Scoring!$O$27)+IF(Data!$W38&lt;&gt;"",Scoring!$O$28)+IF(Data!$X38&lt;&gt;"",Scoring!$O$29)+IF(Data!$Y38&lt;&gt;"",Scoring!$O$30)+IF(Data!$Z38&lt;&gt;"",Scoring!$O$31)+IF(Data!$AA38&lt;&gt;"",Scoring!$O$32)+IF(Data!$AB38&lt;&gt;"",Scoring!$O$33)+IF(Data!$AC38&lt;&gt;"",Scoring!$O$34)+IF(Data!$AD38&lt;&gt;"",Scoring!$O$35)+IF(Data!$AE38&lt;&gt;"",Scoring!$O$36)+IF(Data!$AF38&lt;&gt;"",Scoring!$O$37)+IF(Data!$AG38&lt;&gt;"",Scoring!$O$38)+IF(Data!$AH38&lt;&gt;"",Scoring!$O$39)+IF(Data!$AI38&lt;&gt;"",Scoring!$O$40)+IF(Data!$AJ38&lt;&gt;"",Scoring!$O$41)+IF(Data!$AK38&lt;&gt;"",Scoring!$O$42)+IF(Data!$AL38&lt;&gt;"",Scoring!$O$43)+IF(Data!$AM38&lt;&gt;"",Scoring!$O$44)+IF(Data!$AN38&lt;&gt;"",Scoring!$O$45)+IF(Data!$AO38&lt;&gt;"",Scoring!$O$46)+IF(Data!$AP38&lt;&gt;"",Scoring!$O$47)+IF(Data!$AQ38&lt;&gt;"",Scoring!$O$48)+IF(Data!$AR38&lt;&gt;"",Scoring!$O$49)+IF(Data!$AS38&lt;&gt;"",Scoring!$O$50)+IF(Data!$AT38&lt;&gt;"",Scoring!$O$51)+IF(Data!$AU38&lt;&gt;"",Scoring!$O$52),"")</f>
        <v/>
      </c>
      <c r="BS38" s="184" t="str">
        <f>IF(BR38&lt;&gt;"",LOOKUP(BR38,Likelihoods!$A$7:$A$107,Likelihoods!M$7:M$107),"")</f>
        <v/>
      </c>
      <c r="BT38" s="181" t="str">
        <f>IF(AND(COUNTBLANK($B38:$O38)=13,COUNTBLANK($P38:$Q38)=1,COUNTBLANK($R38:$U38)=3,COUNTBLANK($V38:$X38)=2,COUNTBLANK($Y38:$AE38)=6,COUNTBLANK($AF38:$AJ38)=4,COUNTBLANK($AK38:AN38)=3,COUNTBLANK($AO38:$AQ38)=2,COUNTBLANK($AR38:$AS38)=1,COUNTBLANK($AT38:$AU38)=1),IF(Data!$B38&lt;&gt;"",Scoring!$P$7)+IF(Data!$C38&lt;&gt;"",Scoring!$P$8)+IF(Data!$D38&lt;&gt;"",Scoring!$P$9)+IF(Data!$E38&lt;&gt;"",Scoring!$P$10)+IF(Data!$F38&lt;&gt;"",Scoring!$P$11)+IF(Data!$G38&lt;&gt;"",Scoring!$P$12)+IF(Data!$H38&lt;&gt;"",Scoring!$P$13)+IF(Data!$I38&lt;&gt;"",Scoring!$P$14)+IF(Data!$J38&lt;&gt;"",Scoring!$P$15)+IF(Data!$K38&lt;&gt;"",Scoring!$P$16)+IF(Data!$L38&lt;&gt;"",Scoring!$P$17)+IF(Data!$M38&lt;&gt;"",Scoring!$P$18)+IF(Data!$N38&lt;&gt;"",Scoring!$P$19)+IF(Data!$O38&lt;&gt;"",Scoring!$P$20)+IF(Data!$P38&lt;&gt;"",Scoring!$P$21)+IF(Data!$Q38&lt;&gt;"",Scoring!$P$22)+IF(Data!$R38&lt;&gt;"",Scoring!$P$23)+IF(Data!$S38&lt;&gt;"",Scoring!$P$24)+IF(Data!$T38&lt;&gt;"",Scoring!$P$25)+IF(Data!$U38&lt;&gt;"",Scoring!$P$26)+IF(Data!$V38&lt;&gt;"",Scoring!$P$27)+IF(Data!$W38&lt;&gt;"",Scoring!$P$28)+IF(Data!$X38&lt;&gt;"",Scoring!$P$29)+IF(Data!$Y38&lt;&gt;"",Scoring!$P$30)+IF(Data!$Z38&lt;&gt;"",Scoring!$P$31)+IF(Data!$AA38&lt;&gt;"",Scoring!$P$32)+IF(Data!$AB38&lt;&gt;"",Scoring!$P$33)+IF(Data!$AC38&lt;&gt;"",Scoring!$P$34)+IF(Data!$AD38&lt;&gt;"",Scoring!$P$35)+IF(Data!$AE38&lt;&gt;"",Scoring!$P$36)+IF(Data!$AF38&lt;&gt;"",Scoring!$P$37)+IF(Data!$AG38&lt;&gt;"",Scoring!$P$38)+IF(Data!$AH38&lt;&gt;"",Scoring!$P$39)+IF(Data!$AI38&lt;&gt;"",Scoring!$P$40)+IF(Data!$AJ38&lt;&gt;"",Scoring!$P$41)+IF(Data!$AK38&lt;&gt;"",Scoring!$P$42)+IF(Data!$AL38&lt;&gt;"",Scoring!$P$43)+IF(Data!$AM38&lt;&gt;"",Scoring!$P$44)+IF(Data!$AN38&lt;&gt;"",Scoring!$P$45)+IF(Data!$AO38&lt;&gt;"",Scoring!$P$46)+IF(Data!$AP38&lt;&gt;"",Scoring!$P$47)+IF(Data!$AQ38&lt;&gt;"",Scoring!$P$48)+IF(Data!$AR38&lt;&gt;"",Scoring!$P$49)+IF(Data!$AS38&lt;&gt;"",Scoring!$P$50)+IF(Data!$AT38&lt;&gt;"",Scoring!$P$51)+IF(Data!$AU38&lt;&gt;"",Scoring!$P$52),"")</f>
        <v/>
      </c>
      <c r="BU38" s="180" t="str">
        <f>IF(BT38&lt;&gt;"",LOOKUP(BT38,Likelihoods!$A$7:$A$107,Likelihoods!N$7:N$107),"")</f>
        <v/>
      </c>
      <c r="BV38" s="181" t="str">
        <f>IF(AND(COUNTBLANK($B38:$O38)=13,COUNTBLANK($P38:$Q38)=1,COUNTBLANK($R38:$U38)=3,COUNTBLANK($V38:$X38)=2,COUNTBLANK($Y38:$AE38)=6,COUNTBLANK($AF38:$AJ38)=4,COUNTBLANK($AK38:AN38)=3,COUNTBLANK($AO38:$AQ38)=2,COUNTBLANK($AR38:$AS38)=1,COUNTBLANK($AT38:$AU38)=1),IF(Data!$B38&lt;&gt;"",Scoring!$Q$7)+IF(Data!$C38&lt;&gt;"",Scoring!$Q$8)+IF(Data!$D38&lt;&gt;"",Scoring!$Q$9)+IF(Data!$E38&lt;&gt;"",Scoring!$Q$10)+IF(Data!$F38&lt;&gt;"",Scoring!$Q$11)+IF(Data!$G38&lt;&gt;"",Scoring!$Q$12)+IF(Data!$H38&lt;&gt;"",Scoring!$Q$13)+IF(Data!$I38&lt;&gt;"",Scoring!$Q$14)+IF(Data!$J38&lt;&gt;"",Scoring!$Q$15)+IF(Data!$K38&lt;&gt;"",Scoring!$Q$16)+IF(Data!$L38&lt;&gt;"",Scoring!$Q$17)+IF(Data!$M38&lt;&gt;"",Scoring!$Q$18)+IF(Data!$N38&lt;&gt;"",Scoring!$Q$19)+IF(Data!$O38&lt;&gt;"",Scoring!$Q$20)+IF(Data!$P38&lt;&gt;"",Scoring!$Q$21)+IF(Data!$Q38&lt;&gt;"",Scoring!$Q$22)+IF(Data!$R38&lt;&gt;"",Scoring!$Q$23)+IF(Data!$S38&lt;&gt;"",Scoring!$Q$24)+IF(Data!$T38&lt;&gt;"",Scoring!$Q$25)+IF(Data!$U38&lt;&gt;"",Scoring!$Q$26)+IF(Data!$V38&lt;&gt;"",Scoring!$Q$27)+IF(Data!$W38&lt;&gt;"",Scoring!$Q$28)+IF(Data!$X38&lt;&gt;"",Scoring!$Q$29)+IF(Data!$Y38&lt;&gt;"",Scoring!$Q$30)+IF(Data!$Z38&lt;&gt;"",Scoring!$Q$31)+IF(Data!$AA38&lt;&gt;"",Scoring!$Q$32)+IF(Data!$AB38&lt;&gt;"",Scoring!$Q$33)+IF(Data!$AC38&lt;&gt;"",Scoring!$Q$34)+IF(Data!$AD38&lt;&gt;"",Scoring!$Q$35)+IF(Data!$AE38&lt;&gt;"",Scoring!$Q$36)+IF(Data!$AF38&lt;&gt;"",Scoring!$Q$37)+IF(Data!$AG38&lt;&gt;"",Scoring!$Q$38)+IF(Data!$AH38&lt;&gt;"",Scoring!$Q$39)+IF(Data!$AI38&lt;&gt;"",Scoring!$Q$40)+IF(Data!$AJ38&lt;&gt;"",Scoring!$Q$41)+IF(Data!$AK38&lt;&gt;"",Scoring!$Q$42)+IF(Data!$AL38&lt;&gt;"",Scoring!$Q$43)+IF(Data!$AM38&lt;&gt;"",Scoring!$Q$44)+IF(Data!$AN38&lt;&gt;"",Scoring!$Q$45)+IF(Data!$AO38&lt;&gt;"",Scoring!$Q$46)+IF(Data!$AP38&lt;&gt;"",Scoring!$Q$47)+IF(Data!$AQ38&lt;&gt;"",Scoring!$Q$48)+IF(Data!$AR38&lt;&gt;"",Scoring!$Q$49)+IF(Data!$AS38&lt;&gt;"",Scoring!$Q$50)+IF(Data!$AT38&lt;&gt;"",Scoring!$Q$51)+IF(Data!$AU38&lt;&gt;"",Scoring!$Q$52),"")</f>
        <v/>
      </c>
      <c r="BW38" s="183" t="str">
        <f>IF(BV38&lt;&gt;"",LOOKUP(BV38,Likelihoods!$A$7:$A$107,Likelihoods!O$7:O$107),"")</f>
        <v/>
      </c>
      <c r="BX38" s="9"/>
      <c r="BY38" s="9"/>
      <c r="BZ38" s="9"/>
      <c r="CA38" s="9"/>
      <c r="CB38" s="9"/>
      <c r="CC38" s="9"/>
      <c r="CD38" s="9"/>
      <c r="CE38" s="9"/>
      <c r="CF38" s="9"/>
      <c r="CG38" s="9"/>
      <c r="CH38" s="9"/>
      <c r="CI38" s="9"/>
      <c r="CJ38" s="9"/>
      <c r="CK38" s="9"/>
    </row>
    <row r="39" spans="1:89" ht="14.25">
      <c r="A39" s="59"/>
      <c r="B39" s="76"/>
      <c r="C39" s="77"/>
      <c r="D39" s="77"/>
      <c r="E39" s="77"/>
      <c r="F39" s="77"/>
      <c r="G39" s="77"/>
      <c r="H39" s="77"/>
      <c r="I39" s="77"/>
      <c r="J39" s="77"/>
      <c r="K39" s="77"/>
      <c r="L39" s="77"/>
      <c r="M39" s="77"/>
      <c r="N39" s="77"/>
      <c r="O39" s="77"/>
      <c r="P39" s="76"/>
      <c r="Q39" s="78"/>
      <c r="R39" s="77"/>
      <c r="S39" s="77"/>
      <c r="T39" s="77"/>
      <c r="U39" s="77"/>
      <c r="V39" s="76"/>
      <c r="W39" s="77"/>
      <c r="X39" s="78"/>
      <c r="Y39" s="77"/>
      <c r="Z39" s="77"/>
      <c r="AA39" s="77"/>
      <c r="AB39" s="77"/>
      <c r="AC39" s="77"/>
      <c r="AD39" s="77"/>
      <c r="AE39" s="77"/>
      <c r="AF39" s="76"/>
      <c r="AG39" s="77"/>
      <c r="AH39" s="77"/>
      <c r="AI39" s="77"/>
      <c r="AJ39" s="78"/>
      <c r="AK39" s="77"/>
      <c r="AL39" s="77"/>
      <c r="AM39" s="77"/>
      <c r="AN39" s="77"/>
      <c r="AO39" s="76"/>
      <c r="AP39" s="77"/>
      <c r="AQ39" s="78"/>
      <c r="AR39" s="76"/>
      <c r="AS39" s="78"/>
      <c r="AT39" s="77"/>
      <c r="AU39" s="77"/>
      <c r="AV39" s="179" t="str">
        <f>IF(AND(COUNTBLANK($B39:$O39)=13,COUNTBLANK($P39:$Q39)=1,COUNTBLANK($R39:$U39)=3,COUNTBLANK($V39:$X39)=2,COUNTBLANK($Y39:$AE39)=6,COUNTBLANK($AF39:$AJ39)=4,COUNTBLANK($AK39:AN39)=3,COUNTBLANK($AO39:$AQ39)=2,COUNTBLANK($AR39:$AS39)=1,COUNTBLANK($AT39:$AU39)=1),IF(Data!$B39&lt;&gt;"",Scoring!$D$7)+IF(Data!$C39&lt;&gt;"",Scoring!$D$8)+IF(Data!$D39&lt;&gt;"",Scoring!$D$9)+IF(Data!$E39&lt;&gt;"",Scoring!$D$10)+IF(Data!$F39&lt;&gt;"",Scoring!$D$11)+IF(Data!$G39&lt;&gt;"",Scoring!$D$12)+IF(Data!$H39&lt;&gt;"",Scoring!$D$13)+IF(Data!$I39&lt;&gt;"",Scoring!$D$14)+IF(Data!$J39&lt;&gt;"",Scoring!$D$15)+IF(Data!$K39&lt;&gt;"",Scoring!$D$16)+IF(Data!$L39&lt;&gt;"",Scoring!$D$17)+IF(Data!$M39&lt;&gt;"",Scoring!$D$18)+IF(Data!$N39&lt;&gt;"",Scoring!$D$19)+IF(Data!$O39&lt;&gt;"",Scoring!$D$20)+IF(Data!$P39&lt;&gt;"",Scoring!$D$21)+IF(Data!$Q39&lt;&gt;"",Scoring!$D$22)+IF(Data!$R39&lt;&gt;"",Scoring!$D$23)+IF(Data!$S39&lt;&gt;"",Scoring!$D$24)+IF(Data!$T39&lt;&gt;"",Scoring!$D$25)+IF(Data!$U39&lt;&gt;"",Scoring!$D$26)+IF(Data!$V39&lt;&gt;"",Scoring!$D$27)+IF(Data!$W39&lt;&gt;"",Scoring!$D$28)+IF(Data!$X39&lt;&gt;"",Scoring!$D$29)+IF(Data!$Y39&lt;&gt;"",Scoring!$D$30)+IF(Data!$Z39&lt;&gt;"",Scoring!$D$31)+IF(Data!$AA39&lt;&gt;"",Scoring!$D$32)+IF(Data!$AB39&lt;&gt;"",Scoring!$D$33)+IF(Data!$AC39&lt;&gt;"",Scoring!$D$34)+IF(Data!$AD39&lt;&gt;"",Scoring!$D$35)+IF(Data!$AE39&lt;&gt;"",Scoring!$D$36)+IF(Data!$AF39&lt;&gt;"",Scoring!$D$37)+IF(Data!$AG39&lt;&gt;"",Scoring!$D$38)+IF(Data!$AH39&lt;&gt;"",Scoring!$D$39)+IF(Data!$AI39&lt;&gt;"",Scoring!$D$40)+IF(Data!$AJ39&lt;&gt;"",Scoring!$D$41)+IF(Data!$AK39&lt;&gt;"",Scoring!$D$42)+IF(Data!$AL39&lt;&gt;"",Scoring!$D$43)+IF(Data!$AM39&lt;&gt;"",Scoring!$D$44)+IF(Data!$AN39&lt;&gt;"",Scoring!$D$45)+IF(Data!$AO39&lt;&gt;"",Scoring!$D$46)+IF(Data!$AP39&lt;&gt;"",Scoring!$D$47)+IF(Data!$AQ39&lt;&gt;"",Scoring!$D$48)+IF(Data!$AR39&lt;&gt;"",Scoring!$D$49)+IF(Data!$AS39&lt;&gt;"",Scoring!$D$50)+IF(Data!$AT39&lt;&gt;"",Scoring!$D$51)+IF(Data!$AU39&lt;&gt;"",Scoring!$D$52),"")</f>
        <v/>
      </c>
      <c r="AW39" s="180" t="str">
        <f>IF(AV39&lt;&gt;"",LOOKUP(AV39,Likelihoods!$A$7:$A$107,Likelihoods!B$7:B$107),"")</f>
        <v/>
      </c>
      <c r="AX39" s="181" t="str">
        <f>IF(AND(COUNTBLANK($B39:$O39)=13,COUNTBLANK($P39:$Q39)=1,COUNTBLANK($R39:$U39)=3,COUNTBLANK($V39:$X39)=2,COUNTBLANK($Y39:$AE39)=6,COUNTBLANK($AF39:$AJ39)=4,COUNTBLANK($AK39:AN39)=3,COUNTBLANK($AO39:$AQ39)=2,COUNTBLANK($AR39:$AS39)=1,COUNTBLANK($AT39:$AU39)=1),IF(Data!$B39&lt;&gt;"",Scoring!$E$7)+IF(Data!$C39&lt;&gt;"",Scoring!$E$8)+IF(Data!$D39&lt;&gt;"",Scoring!$E$9)+IF(Data!$E39&lt;&gt;"",Scoring!$E$10)+IF(Data!$F39&lt;&gt;"",Scoring!$E$11)+IF(Data!$G39&lt;&gt;"",Scoring!$E$12)+IF(Data!$H39&lt;&gt;"",Scoring!$E$13)+IF(Data!$I39&lt;&gt;"",Scoring!$E$14)+IF(Data!$J39&lt;&gt;"",Scoring!$E$15)+IF(Data!$K39&lt;&gt;"",Scoring!$E$16)+IF(Data!$L39&lt;&gt;"",Scoring!$E$17)+IF(Data!$M39&lt;&gt;"",Scoring!$E$18)+IF(Data!$N39&lt;&gt;"",Scoring!$E$19)+IF(Data!$O39&lt;&gt;"",Scoring!$E$20)+IF(Data!$P39&lt;&gt;"",Scoring!$E$21)+IF(Data!$Q39&lt;&gt;"",Scoring!$E$22)+IF(Data!$R39&lt;&gt;"",Scoring!$E$23)+IF(Data!$S39&lt;&gt;"",Scoring!$E$24)+IF(Data!$T39&lt;&gt;"",Scoring!$E$25)+IF(Data!$U39&lt;&gt;"",Scoring!$E$26)+IF(Data!$V39&lt;&gt;"",Scoring!$E$27)+IF(Data!$W39&lt;&gt;"",Scoring!$E$28)+IF(Data!$X39&lt;&gt;"",Scoring!$E$29)+IF(Data!$Y39&lt;&gt;"",Scoring!$E$30)+IF(Data!$Z39&lt;&gt;"",Scoring!$E$31)+IF(Data!$AA39&lt;&gt;"",Scoring!$E$32)+IF(Data!$AB39&lt;&gt;"",Scoring!$E$33)+IF(Data!$AC39&lt;&gt;"",Scoring!$E$34)+IF(Data!$AD39&lt;&gt;"",Scoring!$E$35)+IF(Data!$AE39&lt;&gt;"",Scoring!$E$36)+IF(Data!$AF39&lt;&gt;"",Scoring!$E$37)+IF(Data!$AG39&lt;&gt;"",Scoring!$E$38)+IF(Data!$AH39&lt;&gt;"",Scoring!$E$39)+IF(Data!$AI39&lt;&gt;"",Scoring!$E$40)+IF(Data!$AJ39&lt;&gt;"",Scoring!$E$41)+IF(Data!$AK39&lt;&gt;"",Scoring!$E$42)+IF(Data!$AL39&lt;&gt;"",Scoring!$E$43)+IF(Data!$AM39&lt;&gt;"",Scoring!$E$44)+IF(Data!$AN39&lt;&gt;"",Scoring!$E$45)+IF(Data!$AO39&lt;&gt;"",Scoring!$E$46)+IF(Data!$AP39&lt;&gt;"",Scoring!$E$47)+IF(Data!$AQ39&lt;&gt;"",Scoring!$E$48)+IF(Data!$AR39&lt;&gt;"",Scoring!$E$49)+IF(Data!$AS39&lt;&gt;"",Scoring!$E$50)+IF(Data!$AT39&lt;&gt;"",Scoring!$E$51)+IF(Data!$AU39&lt;&gt;"",Scoring!$E$52),"")</f>
        <v/>
      </c>
      <c r="AY39" s="180" t="str">
        <f>IF(AX39&lt;&gt;"",LOOKUP(AX39,Likelihoods!$A$7:$A$107,Likelihoods!C$7:C$107),"")</f>
        <v/>
      </c>
      <c r="AZ39" s="182" t="str">
        <f>IF(AND(COUNTBLANK($B39:$O39)=13,COUNTBLANK($P39:$Q39)=1,COUNTBLANK($R39:$U39)=3,COUNTBLANK($V39:$X39)=2,COUNTBLANK($Y39:$AE39)=6,COUNTBLANK($AF39:$AJ39)=4,COUNTBLANK($AK39:AN39)=3,COUNTBLANK($AO39:$AQ39)=2,COUNTBLANK($AR39:$AS39)=1,COUNTBLANK($AT39:$AU39)=1),IF(Data!$B39&lt;&gt;"",Scoring!$F$7)+IF(Data!$C39&lt;&gt;"",Scoring!$F$8)+IF(Data!$D39&lt;&gt;"",Scoring!$F$9)+IF(Data!$E39&lt;&gt;"",Scoring!$F$10)+IF(Data!$F39&lt;&gt;"",Scoring!$F$11)+IF(Data!$G39&lt;&gt;"",Scoring!$F$12)+IF(Data!$H39&lt;&gt;"",Scoring!$F$13)+IF(Data!$I39&lt;&gt;"",Scoring!$F$14)+IF(Data!$J39&lt;&gt;"",Scoring!$F$15)+IF(Data!$K39&lt;&gt;"",Scoring!$F$16)+IF(Data!$L39&lt;&gt;"",Scoring!$F$17)+IF(Data!$M39&lt;&gt;"",Scoring!$F$18)+IF(Data!$N39&lt;&gt;"",Scoring!$F$19)+IF(Data!$O39&lt;&gt;"",Scoring!$F$20)+IF(Data!$P39&lt;&gt;"",Scoring!$F$21)+IF(Data!$Q39&lt;&gt;"",Scoring!$F$22)+IF(Data!$R39&lt;&gt;"",Scoring!$F$23)+IF(Data!$S39&lt;&gt;"",Scoring!$F$24)+IF(Data!$T39&lt;&gt;"",Scoring!$F$25)+IF(Data!$U39&lt;&gt;"",Scoring!$F$26)+IF(Data!$V39&lt;&gt;"",Scoring!$F$27)+IF(Data!$W39&lt;&gt;"",Scoring!$F$28)+IF(Data!$X39&lt;&gt;"",Scoring!$F$29)+IF(Data!$Y39&lt;&gt;"",Scoring!$F$30)+IF(Data!$Z39&lt;&gt;"",Scoring!$F$31)+IF(Data!$AA39&lt;&gt;"",Scoring!$F$32)+IF(Data!$AB39&lt;&gt;"",Scoring!$F$33)+IF(Data!$AC39&lt;&gt;"",Scoring!$F$34)+IF(Data!$AD39&lt;&gt;"",Scoring!$F$35)+IF(Data!$AE39&lt;&gt;"",Scoring!$F$36)+IF(Data!$AF39&lt;&gt;"",Scoring!$F$37)+IF(Data!$AG39&lt;&gt;"",Scoring!$F$38)+IF(Data!$AH39&lt;&gt;"",Scoring!$F$39)+IF(Data!$AI39&lt;&gt;"",Scoring!$F$40)+IF(Data!$AJ39&lt;&gt;"",Scoring!$F$41)+IF(Data!$AK39&lt;&gt;"",Scoring!$F$42)+IF(Data!$AL39&lt;&gt;"",Scoring!$F$43)+IF(Data!$AM39&lt;&gt;"",Scoring!$F$44)+IF(Data!$AN39&lt;&gt;"",Scoring!$F$45)+IF(Data!$AO39&lt;&gt;"",Scoring!$F$46)+IF(Data!$AP39&lt;&gt;"",Scoring!$F$47)+IF(Data!$AQ39&lt;&gt;"",Scoring!$F$48)+IF(Data!$AR39&lt;&gt;"",Scoring!$F$49)+IF(Data!$AS39&lt;&gt;"",Scoring!$F$50)+IF(Data!$AT39&lt;&gt;"",Scoring!$F$51)+IF(Data!$AU39&lt;&gt;"",Scoring!$F$52),"")</f>
        <v/>
      </c>
      <c r="BA39" s="183" t="str">
        <f>IF(AZ39&lt;&gt;"",LOOKUP(AZ39,Likelihoods!$A$7:$A$107,Likelihoods!D$7:D$107),"")</f>
        <v/>
      </c>
      <c r="BB39" s="181" t="str">
        <f>IF(AND(COUNTBLANK($B39:$O39)=13,COUNTBLANK($P39:$Q39)=1,COUNTBLANK($R39:$U39)=3,COUNTBLANK($V39:$X39)=2,COUNTBLANK($Y39:$AE39)=6,COUNTBLANK($AF39:$AJ39)=4,COUNTBLANK($AK39:AN39)=3,COUNTBLANK($AO39:$AQ39)=2,COUNTBLANK($AR39:$AS39)=1,COUNTBLANK($AT39:$AU39)=1),IF(Data!$B39&lt;&gt;"",Scoring!$G$7)+IF(Data!$C39&lt;&gt;"",Scoring!$G$8)+IF(Data!$D39&lt;&gt;"",Scoring!$G$9)+IF(Data!$E39&lt;&gt;"",Scoring!$G$10)+IF(Data!$F39&lt;&gt;"",Scoring!$G$11)+IF(Data!$G39&lt;&gt;"",Scoring!$G$12)+IF(Data!$H39&lt;&gt;"",Scoring!$G$13)+IF(Data!$I39&lt;&gt;"",Scoring!$G$14)+IF(Data!$J39&lt;&gt;"",Scoring!$G$15)+IF(Data!$K39&lt;&gt;"",Scoring!$G$16)+IF(Data!$L39&lt;&gt;"",Scoring!$G$17)+IF(Data!$M39&lt;&gt;"",Scoring!$G$18)+IF(Data!$N39&lt;&gt;"",Scoring!$G$19)+IF(Data!$O39&lt;&gt;"",Scoring!$G$20)+IF(Data!$P39&lt;&gt;"",Scoring!$G$21)+IF(Data!$Q39&lt;&gt;"",Scoring!$G$22)+IF(Data!$R39&lt;&gt;"",Scoring!$G$23)+IF(Data!$S39&lt;&gt;"",Scoring!$G$24)+IF(Data!$T39&lt;&gt;"",Scoring!$G$25)+IF(Data!$U39&lt;&gt;"",Scoring!$G$26)+IF(Data!$V39&lt;&gt;"",Scoring!$G$27)+IF(Data!$W39&lt;&gt;"",Scoring!$G$28)+IF(Data!$X39&lt;&gt;"",Scoring!$G$29)+IF(Data!$Y39&lt;&gt;"",Scoring!$G$30)+IF(Data!$Z39&lt;&gt;"",Scoring!$G$31)+IF(Data!$AA39&lt;&gt;"",Scoring!$G$32)+IF(Data!$AB39&lt;&gt;"",Scoring!$G$33)+IF(Data!$AC39&lt;&gt;"",Scoring!$G$34)+IF(Data!$AD39&lt;&gt;"",Scoring!$G$35)+IF(Data!$AE39&lt;&gt;"",Scoring!$G$36)+IF(Data!$AF39&lt;&gt;"",Scoring!$G$37)+IF(Data!$AG39&lt;&gt;"",Scoring!$G$38)+IF(Data!$AH39&lt;&gt;"",Scoring!$G$39)+IF(Data!$AI39&lt;&gt;"",Scoring!$G$40)+IF(Data!$AJ39&lt;&gt;"",Scoring!$G$41)+IF(Data!$AK39&lt;&gt;"",Scoring!$G$42)+IF(Data!$AL39&lt;&gt;"",Scoring!$G$43)+IF(Data!$AM39&lt;&gt;"",Scoring!$G$44)+IF(Data!$AN39&lt;&gt;"",Scoring!$G$45)+IF(Data!$AO39&lt;&gt;"",Scoring!$G$46)+IF(Data!$AP39&lt;&gt;"",Scoring!$G$47)+IF(Data!$AQ39&lt;&gt;"",Scoring!$G$48)+IF(Data!$AR39&lt;&gt;"",Scoring!$G$49)+IF(Data!$AS39&lt;&gt;"",Scoring!$G$50)+IF(Data!$AT39&lt;&gt;"",Scoring!$G$51)+IF(Data!$AU39&lt;&gt;"",Scoring!$G$52),"")</f>
        <v/>
      </c>
      <c r="BC39" s="184" t="str">
        <f>IF(BB39&lt;&gt;"",LOOKUP(BB39,Likelihoods!$A$7:$A$107,Likelihoods!E$7:E$107),"")</f>
        <v/>
      </c>
      <c r="BD39" s="185" t="str">
        <f>IF(AND(COUNTBLANK($B39:$O39)=13,COUNTBLANK($P39:$Q39)=1,COUNTBLANK($R39:$U39)=3,COUNTBLANK($V39:$X39)=2,COUNTBLANK($Y39:$AE39)=6,COUNTBLANK($AF39:$AJ39)=4,COUNTBLANK($AK39:AN39)=3,COUNTBLANK($AO39:$AQ39)=2,COUNTBLANK($AR39:$AS39)=1,COUNTBLANK($AT39:$AU39)=1),IF(Data!$B39&lt;&gt;"",Scoring!$H$7)+IF(Data!$C39&lt;&gt;"",Scoring!$H$8)+IF(Data!$D39&lt;&gt;"",Scoring!$H$9)+IF(Data!$E39&lt;&gt;"",Scoring!$H$10)+IF(Data!$F39&lt;&gt;"",Scoring!$H$11)+IF(Data!$G39&lt;&gt;"",Scoring!$H$12)+IF(Data!$H39&lt;&gt;"",Scoring!$H$13)+IF(Data!$I39&lt;&gt;"",Scoring!$H$14)+IF(Data!$J39&lt;&gt;"",Scoring!$H$15)+IF(Data!$K39&lt;&gt;"",Scoring!$H$16)+IF(Data!$L39&lt;&gt;"",Scoring!$H$17)+IF(Data!$M39&lt;&gt;"",Scoring!$H$18)+IF(Data!$N39&lt;&gt;"",Scoring!$H$19)+IF(Data!$O39&lt;&gt;"",Scoring!$H$20)+IF(Data!$P39&lt;&gt;"",Scoring!$H$21)+IF(Data!$Q39&lt;&gt;"",Scoring!$H$22)+IF(Data!$R39&lt;&gt;"",Scoring!$H$23)+IF(Data!$S39&lt;&gt;"",Scoring!$H$24)+IF(Data!$T39&lt;&gt;"",Scoring!$H$25)+IF(Data!$U39&lt;&gt;"",Scoring!$H$26)+IF(Data!$V39&lt;&gt;"",Scoring!$H$27)+IF(Data!$W39&lt;&gt;"",Scoring!$H$28)+IF(Data!$X39&lt;&gt;"",Scoring!$H$29)+IF(Data!$Y39&lt;&gt;"",Scoring!$H$30)+IF(Data!$Z39&lt;&gt;"",Scoring!$H$31)+IF(Data!$AA39&lt;&gt;"",Scoring!$H$32)+IF(Data!$AB39&lt;&gt;"",Scoring!$H$33)+IF(Data!$AC39&lt;&gt;"",Scoring!$H$34)+IF(Data!$AD39&lt;&gt;"",Scoring!$H$35)+IF(Data!$AE39&lt;&gt;"",Scoring!$H$36)+IF(Data!$AF39&lt;&gt;"",Scoring!$H$37)+IF(Data!$AG39&lt;&gt;"",Scoring!$H$38)+IF(Data!$AH39&lt;&gt;"",Scoring!$H$39)+IF(Data!$AI39&lt;&gt;"",Scoring!$H$40)+IF(Data!$AJ39&lt;&gt;"",Scoring!$H$41)+IF(Data!$AK39&lt;&gt;"",Scoring!$H$42)+IF(Data!$AL39&lt;&gt;"",Scoring!$H$43)+IF(Data!$AM39&lt;&gt;"",Scoring!$H$44)+IF(Data!$AN39&lt;&gt;"",Scoring!$H$45)+IF(Data!$AO39&lt;&gt;"",Scoring!$H$46)+IF(Data!$AP39&lt;&gt;"",Scoring!$H$47)+IF(Data!$AQ39&lt;&gt;"",Scoring!$H$48)+IF(Data!$AR39&lt;&gt;"",Scoring!$H$49)+IF(Data!$AS39&lt;&gt;"",Scoring!$H$50)+IF(Data!$AT39&lt;&gt;"",Scoring!$H$51)+IF(Data!$AU39&lt;&gt;"",Scoring!$H$52),"")</f>
        <v/>
      </c>
      <c r="BE39" s="186" t="str">
        <f>IF(BD39&lt;&gt;"",LOOKUP(BD39,Likelihoods!$A$7:$A$107,Likelihoods!F$7:F$107),"")</f>
        <v/>
      </c>
      <c r="BF39" s="181" t="str">
        <f>IF(AND(COUNTBLANK($B39:$O39)=13,COUNTBLANK($P39:$Q39)=1,COUNTBLANK($R39:$U39)=3,COUNTBLANK($V39:$X39)=2,COUNTBLANK($Y39:$AE39)=6,COUNTBLANK($AF39:$AJ39)=4,COUNTBLANK($AK39:AN39)=3,COUNTBLANK($AO39:$AQ39)=2,COUNTBLANK($AR39:$AS39)=1,COUNTBLANK($AT39:$AU39)=1),IF(Data!$B39&lt;&gt;"",Scoring!$I$7)+IF(Data!$C39&lt;&gt;"",Scoring!$I$8)+IF(Data!$D39&lt;&gt;"",Scoring!$I$9)+IF(Data!$E39&lt;&gt;"",Scoring!$I$10)+IF(Data!$F39&lt;&gt;"",Scoring!$I$11)+IF(Data!$G39&lt;&gt;"",Scoring!$I$12)+IF(Data!$H39&lt;&gt;"",Scoring!$I$13)+IF(Data!$I39&lt;&gt;"",Scoring!$I$14)+IF(Data!$J39&lt;&gt;"",Scoring!$I$15)+IF(Data!$K39&lt;&gt;"",Scoring!$I$16)+IF(Data!$L39&lt;&gt;"",Scoring!$I$17)+IF(Data!$M39&lt;&gt;"",Scoring!$I$18)+IF(Data!$N39&lt;&gt;"",Scoring!$I$19)+IF(Data!$O39&lt;&gt;"",Scoring!$I$20)+IF(Data!$P39&lt;&gt;"",Scoring!$I$21)+IF(Data!$Q39&lt;&gt;"",Scoring!$I$22)+IF(Data!$R39&lt;&gt;"",Scoring!$I$23)+IF(Data!$S39&lt;&gt;"",Scoring!$I$24)+IF(Data!$T39&lt;&gt;"",Scoring!$I$25)+IF(Data!$U39&lt;&gt;"",Scoring!$I$26)+IF(Data!$V39&lt;&gt;"",Scoring!$I$27)+IF(Data!$W39&lt;&gt;"",Scoring!$I$28)+IF(Data!$X39&lt;&gt;"",Scoring!$I$29)+IF(Data!$Y39&lt;&gt;"",Scoring!$I$30)+IF(Data!$Z39&lt;&gt;"",Scoring!$I$31)+IF(Data!$AA39&lt;&gt;"",Scoring!$I$32)+IF(Data!$AB39&lt;&gt;"",Scoring!$I$33)+IF(Data!$AC39&lt;&gt;"",Scoring!$I$34)+IF(Data!$AD39&lt;&gt;"",Scoring!$I$35)+IF(Data!$AE39&lt;&gt;"",Scoring!$I$36)+IF(Data!$AF39&lt;&gt;"",Scoring!$I$37)+IF(Data!$AG39&lt;&gt;"",Scoring!$I$38)+IF(Data!$AH39&lt;&gt;"",Scoring!$I$39)+IF(Data!$AI39&lt;&gt;"",Scoring!$I$40)+IF(Data!$AJ39&lt;&gt;"",Scoring!$I$41)+IF(Data!$AK39&lt;&gt;"",Scoring!$I$42)+IF(Data!$AL39&lt;&gt;"",Scoring!$I$43)+IF(Data!$AM39&lt;&gt;"",Scoring!$I$44)+IF(Data!$AN39&lt;&gt;"",Scoring!$I$45)+IF(Data!$AO39&lt;&gt;"",Scoring!$I$46)+IF(Data!$AP39&lt;&gt;"",Scoring!$I$47)+IF(Data!$AQ39&lt;&gt;"",Scoring!$I$48)+IF(Data!$AR39&lt;&gt;"",Scoring!$I$49)+IF(Data!$AS39&lt;&gt;"",Scoring!$I$50)+IF(Data!$AT39&lt;&gt;"",Scoring!$I$51)+IF(Data!$AU39&lt;&gt;"",Scoring!$I$52),"")</f>
        <v/>
      </c>
      <c r="BG39" s="180" t="str">
        <f>IF(BF39&lt;&gt;"",LOOKUP(BF39,Likelihoods!$A$7:$A$107,Likelihoods!G$7:G$107),"")</f>
        <v/>
      </c>
      <c r="BH39" s="187" t="str">
        <f>IF(AND(COUNTBLANK($B39:$O39)=13,COUNTBLANK($P39:$Q39)=1,COUNTBLANK($R39:$U39)=3,COUNTBLANK($V39:$X39)=2,COUNTBLANK($Y39:$AE39)=6,COUNTBLANK($AF39:$AJ39)=4,COUNTBLANK($AK39:AN39)=3,COUNTBLANK($AO39:$AQ39)=2,COUNTBLANK($AR39:$AS39)=1,COUNTBLANK($AT39:$AU39)=1),IF(Data!$B39&lt;&gt;"",Scoring!$J$7)+IF(Data!$C39&lt;&gt;"",Scoring!$J$8)+IF(Data!$D39&lt;&gt;"",Scoring!$J$9)+IF(Data!$E39&lt;&gt;"",Scoring!$J$10)+IF(Data!$F39&lt;&gt;"",Scoring!$J$11)+IF(Data!$G39&lt;&gt;"",Scoring!$J$12)+IF(Data!$H39&lt;&gt;"",Scoring!$J$13)+IF(Data!$I39&lt;&gt;"",Scoring!$J$14)+IF(Data!$J39&lt;&gt;"",Scoring!$J$15)+IF(Data!$K39&lt;&gt;"",Scoring!$J$16)+IF(Data!$L39&lt;&gt;"",Scoring!$J$17)+IF(Data!$M39&lt;&gt;"",Scoring!$J$18)+IF(Data!$N39&lt;&gt;"",Scoring!$J$19)+IF(Data!$O39&lt;&gt;"",Scoring!$J$20)+IF(Data!$P39&lt;&gt;"",Scoring!$J$21)+IF(Data!$Q39&lt;&gt;"",Scoring!$J$22)+IF(Data!$R39&lt;&gt;"",Scoring!$J$23)+IF(Data!$S39&lt;&gt;"",Scoring!$J$24)+IF(Data!$T39&lt;&gt;"",Scoring!$J$25)+IF(Data!$U39&lt;&gt;"",Scoring!$J$26)+IF(Data!$V39&lt;&gt;"",Scoring!$J$27)+IF(Data!$W39&lt;&gt;"",Scoring!$J$28)+IF(Data!$X39&lt;&gt;"",Scoring!$J$29)+IF(Data!$Y39&lt;&gt;"",Scoring!$J$30)+IF(Data!$Z39&lt;&gt;"",Scoring!$J$31)+IF(Data!$AA39&lt;&gt;"",Scoring!$J$32)+IF(Data!$AB39&lt;&gt;"",Scoring!$J$33)+IF(Data!$AC39&lt;&gt;"",Scoring!$J$34)+IF(Data!$AD39&lt;&gt;"",Scoring!$J$35)+IF(Data!$AE39&lt;&gt;"",Scoring!$J$36)+IF(Data!$AF39&lt;&gt;"",Scoring!$J$37)+IF(Data!$AG39&lt;&gt;"",Scoring!$J$38)+IF(Data!$AH39&lt;&gt;"",Scoring!$J$39)+IF(Data!$AI39&lt;&gt;"",Scoring!$J$40)+IF(Data!$AJ39&lt;&gt;"",Scoring!$J$41)+IF(Data!$AK39&lt;&gt;"",Scoring!$J$42)+IF(Data!$AL39&lt;&gt;"",Scoring!$J$43)+IF(Data!$AM39&lt;&gt;"",Scoring!$J$44)+IF(Data!$AN39&lt;&gt;"",Scoring!$J$45)+IF(Data!$AO39&lt;&gt;"",Scoring!$J$46)+IF(Data!$AP39&lt;&gt;"",Scoring!$J$47)+IF(Data!$AQ39&lt;&gt;"",Scoring!$J$48)+IF(Data!$AR39&lt;&gt;"",Scoring!$J$49)+IF(Data!$AS39&lt;&gt;"",Scoring!$J$50)+IF(Data!$AT39&lt;&gt;"",Scoring!$J$51)+IF(Data!$AU39&lt;&gt;"",Scoring!$J$52),"")</f>
        <v/>
      </c>
      <c r="BI39" s="183" t="str">
        <f>IF(BH39&lt;&gt;"",LOOKUP(BH39,Likelihoods!$A$7:$A$107,Likelihoods!H$7:H$107),"")</f>
        <v/>
      </c>
      <c r="BJ39" s="188" t="str">
        <f>IF(AND(COUNTBLANK($B39:$O39)=13,COUNTBLANK($P39:$Q39)=1,COUNTBLANK($R39:$U39)=3,COUNTBLANK($V39:$X39)=2,COUNTBLANK($Y39:$AE39)=6,COUNTBLANK($AF39:$AJ39)=4,COUNTBLANK($AK39:AN39)=3,COUNTBLANK($AO39:$AQ39)=2,COUNTBLANK($AR39:$AS39)=1,COUNTBLANK($AT39:$AU39)=1),IF(Data!$B39&lt;&gt;"",Scoring!$K$7)+IF(Data!$C39&lt;&gt;"",Scoring!$K$8)+IF(Data!$D39&lt;&gt;"",Scoring!$K$9)+IF(Data!$E39&lt;&gt;"",Scoring!$K$10)+IF(Data!$F39&lt;&gt;"",Scoring!$K$11)+IF(Data!$G39&lt;&gt;"",Scoring!$K$12)+IF(Data!$H39&lt;&gt;"",Scoring!$K$13)+IF(Data!$I39&lt;&gt;"",Scoring!$K$14)+IF(Data!$J39&lt;&gt;"",Scoring!$K$15)+IF(Data!$K39&lt;&gt;"",Scoring!$K$16)+IF(Data!$L39&lt;&gt;"",Scoring!$K$17)+IF(Data!$M39&lt;&gt;"",Scoring!$K$18)+IF(Data!$N39&lt;&gt;"",Scoring!$K$19)+IF(Data!$O39&lt;&gt;"",Scoring!$K$20)+IF(Data!$P39&lt;&gt;"",Scoring!$K$21)+IF(Data!$Q39&lt;&gt;"",Scoring!$K$22)+IF(Data!$R39&lt;&gt;"",Scoring!$K$23)+IF(Data!$S39&lt;&gt;"",Scoring!$K$24)+IF(Data!$T39&lt;&gt;"",Scoring!$K$25)+IF(Data!$U39&lt;&gt;"",Scoring!$K$26)+IF(Data!$V39&lt;&gt;"",Scoring!$K$27)+IF(Data!$W39&lt;&gt;"",Scoring!$K$28)+IF(Data!$X39&lt;&gt;"",Scoring!$K$29)+IF(Data!$Y39&lt;&gt;"",Scoring!$K$30)+IF(Data!$Z39&lt;&gt;"",Scoring!$K$31)+IF(Data!$AA39&lt;&gt;"",Scoring!$K$32)+IF(Data!$AB39&lt;&gt;"",Scoring!$K$33)+IF(Data!$AC39&lt;&gt;"",Scoring!$K$34)+IF(Data!$AD39&lt;&gt;"",Scoring!$K$35)+IF(Data!$AE39&lt;&gt;"",Scoring!$K$36)+IF(Data!$AF39&lt;&gt;"",Scoring!$K$37)+IF(Data!$AG39&lt;&gt;"",Scoring!$K$38)+IF(Data!$AH39&lt;&gt;"",Scoring!$K$39)+IF(Data!$AI39&lt;&gt;"",Scoring!$K$40)+IF(Data!$AJ39&lt;&gt;"",Scoring!$K$41)+IF(Data!$AK39&lt;&gt;"",Scoring!$K$42)+IF(Data!$AL39&lt;&gt;"",Scoring!$K$43)+IF(Data!$AM39&lt;&gt;"",Scoring!$K$44)+IF(Data!$AN39&lt;&gt;"",Scoring!$K$45)+IF(Data!$AO39&lt;&gt;"",Scoring!$K$46)+IF(Data!$AP39&lt;&gt;"",Scoring!$K$47)+IF(Data!$AQ39&lt;&gt;"",Scoring!$K$48)+IF(Data!$AR39&lt;&gt;"",Scoring!$K$49)+IF(Data!$AS39&lt;&gt;"",Scoring!$K$50)+IF(Data!$AT39&lt;&gt;"",Scoring!$K$51)+IF(Data!$AU39&lt;&gt;"",Scoring!$K$52),"")</f>
        <v/>
      </c>
      <c r="BK39" s="184" t="str">
        <f>IF(BJ39&lt;&gt;"",LOOKUP(BJ39,Likelihoods!$A$7:$A$107,Likelihoods!I$7:I$107),"")</f>
        <v/>
      </c>
      <c r="BL39" s="187" t="str">
        <f>IF(AND(COUNTBLANK($B39:$O39)=13,COUNTBLANK($P39:$Q39)=1,COUNTBLANK($R39:$U39)=3,COUNTBLANK($V39:$X39)=2,COUNTBLANK($Y39:$AE39)=6,COUNTBLANK($AF39:$AJ39)=4,COUNTBLANK($AK39:AN39)=3,COUNTBLANK($AO39:$AQ39)=2,COUNTBLANK($AR39:$AS39)=1,COUNTBLANK($AT39:$AU39)=1),IF(Data!$B39&lt;&gt;"",Scoring!$L$7)+IF(Data!$C39&lt;&gt;"",Scoring!$L$8)+IF(Data!$D39&lt;&gt;"",Scoring!$L$9)+IF(Data!$E39&lt;&gt;"",Scoring!$L$10)+IF(Data!$F39&lt;&gt;"",Scoring!$L$11)+IF(Data!$G39&lt;&gt;"",Scoring!$L$12)+IF(Data!$H39&lt;&gt;"",Scoring!$L$13)+IF(Data!$I39&lt;&gt;"",Scoring!$L$14)+IF(Data!$J39&lt;&gt;"",Scoring!$L$15)+IF(Data!$K39&lt;&gt;"",Scoring!$L$16)+IF(Data!$L39&lt;&gt;"",Scoring!$L$17)+IF(Data!$M39&lt;&gt;"",Scoring!$L$18)+IF(Data!$N39&lt;&gt;"",Scoring!$L$19)+IF(Data!$O39&lt;&gt;"",Scoring!$L$20)+IF(Data!$P39&lt;&gt;"",Scoring!$L$21)+IF(Data!$Q39&lt;&gt;"",Scoring!$L$22)+IF(Data!$R39&lt;&gt;"",Scoring!$L$23)+IF(Data!$S39&lt;&gt;"",Scoring!$L$24)+IF(Data!$T39&lt;&gt;"",Scoring!$L$25)+IF(Data!$U39&lt;&gt;"",Scoring!$L$26)+IF(Data!$V39&lt;&gt;"",Scoring!$L$27)+IF(Data!$W39&lt;&gt;"",Scoring!$L$28)+IF(Data!$X39&lt;&gt;"",Scoring!$L$29)+IF(Data!$Y39&lt;&gt;"",Scoring!$L$30)+IF(Data!$Z39&lt;&gt;"",Scoring!$L$31)+IF(Data!$AA39&lt;&gt;"",Scoring!$L$32)+IF(Data!$AB39&lt;&gt;"",Scoring!$L$33)+IF(Data!$AC39&lt;&gt;"",Scoring!$L$34)+IF(Data!$AD39&lt;&gt;"",Scoring!$L$35)+IF(Data!$AE39&lt;&gt;"",Scoring!$L$36)+IF(Data!$AF39&lt;&gt;"",Scoring!$L$37)+IF(Data!$AG39&lt;&gt;"",Scoring!$L$38)+IF(Data!$AH39&lt;&gt;"",Scoring!$L$39)+IF(Data!$AI39&lt;&gt;"",Scoring!$L$40)+IF(Data!$AJ39&lt;&gt;"",Scoring!$L$41)+IF(Data!$AK39&lt;&gt;"",Scoring!$L$42)+IF(Data!$AL39&lt;&gt;"",Scoring!$L$43)+IF(Data!$AM39&lt;&gt;"",Scoring!$L$44)+IF(Data!$AN39&lt;&gt;"",Scoring!$L$45)+IF(Data!$AO39&lt;&gt;"",Scoring!$L$46)+IF(Data!$AP39&lt;&gt;"",Scoring!$L$47)+IF(Data!$AQ39&lt;&gt;"",Scoring!$L$48)+IF(Data!$AR39&lt;&gt;"",Scoring!$L$49)+IF(Data!$AS39&lt;&gt;"",Scoring!$L$50)+IF(Data!$AT39&lt;&gt;"",Scoring!$L$51)+IF(Data!$AU39&lt;&gt;"",Scoring!$L$52),"")</f>
        <v/>
      </c>
      <c r="BM39" s="180" t="str">
        <f>IF(BL39&lt;&gt;"",LOOKUP(BL39,Likelihoods!$A$7:$A$107,Likelihoods!J$7:J$107),"")</f>
        <v/>
      </c>
      <c r="BN39" s="181" t="str">
        <f>IF(AND(COUNTBLANK($B39:$O39)=13,COUNTBLANK($P39:$Q39)=1,COUNTBLANK($R39:$U39)=3,COUNTBLANK($V39:$X39)=2,COUNTBLANK($Y39:$AE39)=6,COUNTBLANK($AF39:$AJ39)=4,COUNTBLANK($AK39:AN39)=3,COUNTBLANK($AO39:$AQ39)=2,COUNTBLANK($AR39:$AS39)=1,COUNTBLANK($AT39:$AU39)=1),IF(Data!$B39&lt;&gt;"",Scoring!$M$7)+IF(Data!$C39&lt;&gt;"",Scoring!$M$8)+IF(Data!$D39&lt;&gt;"",Scoring!$M$9)+IF(Data!$E39&lt;&gt;"",Scoring!$M$10)+IF(Data!$F39&lt;&gt;"",Scoring!$M$11)+IF(Data!$G39&lt;&gt;"",Scoring!$M$12)+IF(Data!$H39&lt;&gt;"",Scoring!$M$13)+IF(Data!$I39&lt;&gt;"",Scoring!$M$14)+IF(Data!$J39&lt;&gt;"",Scoring!$M$15)+IF(Data!$K39&lt;&gt;"",Scoring!$M$16)+IF(Data!$L39&lt;&gt;"",Scoring!$M$17)+IF(Data!$M39&lt;&gt;"",Scoring!$M$18)+IF(Data!$N39&lt;&gt;"",Scoring!$M$19)+IF(Data!$O39&lt;&gt;"",Scoring!$M$20)+IF(Data!$P39&lt;&gt;"",Scoring!$M$21)+IF(Data!$Q39&lt;&gt;"",Scoring!$M$22)+IF(Data!$R39&lt;&gt;"",Scoring!$M$23)+IF(Data!$S39&lt;&gt;"",Scoring!$M$24)+IF(Data!$T39&lt;&gt;"",Scoring!$M$25)+IF(Data!$U39&lt;&gt;"",Scoring!$M$26)+IF(Data!$V39&lt;&gt;"",Scoring!$M$27)+IF(Data!$W39&lt;&gt;"",Scoring!$M$28)+IF(Data!$X39&lt;&gt;"",Scoring!$M$29)+IF(Data!$Y39&lt;&gt;"",Scoring!$M$30)+IF(Data!$Z39&lt;&gt;"",Scoring!$M$31)+IF(Data!$AA39&lt;&gt;"",Scoring!$M$32)+IF(Data!$AB39&lt;&gt;"",Scoring!$M$33)+IF(Data!$AC39&lt;&gt;"",Scoring!$M$34)+IF(Data!$AD39&lt;&gt;"",Scoring!$M$35)+IF(Data!$AE39&lt;&gt;"",Scoring!$M$36)+IF(Data!$AF39&lt;&gt;"",Scoring!$M$37)+IF(Data!$AG39&lt;&gt;"",Scoring!$M$38)+IF(Data!$AH39&lt;&gt;"",Scoring!$M$39)+IF(Data!$AI39&lt;&gt;"",Scoring!$M$40)+IF(Data!$AJ39&lt;&gt;"",Scoring!$M$41)+IF(Data!$AK39&lt;&gt;"",Scoring!$M$42)+IF(Data!$AL39&lt;&gt;"",Scoring!$M$43)+IF(Data!$AM39&lt;&gt;"",Scoring!$M$44)+IF(Data!$AN39&lt;&gt;"",Scoring!$M$45)+IF(Data!$AO39&lt;&gt;"",Scoring!$M$46)+IF(Data!$AP39&lt;&gt;"",Scoring!$M$47)+IF(Data!$AQ39&lt;&gt;"",Scoring!$M$48)+IF(Data!$AR39&lt;&gt;"",Scoring!$M$49)+IF(Data!$AS39&lt;&gt;"",Scoring!$M$50)+IF(Data!$AT39&lt;&gt;"",Scoring!$M$51)+IF(Data!$AU39&lt;&gt;"",Scoring!$M$52),"")</f>
        <v/>
      </c>
      <c r="BO39" s="184" t="str">
        <f>IF(BN39&lt;&gt;"",LOOKUP(BN39,Likelihoods!$A$7:$A$107,Likelihoods!K$7:K$107),"")</f>
        <v/>
      </c>
      <c r="BP39" s="179" t="str">
        <f>IF(AND(COUNTBLANK($B39:$O39)=13,COUNTBLANK($P39:$Q39)=1,COUNTBLANK($R39:$U39)=3,COUNTBLANK($V39:$X39)=2,COUNTBLANK($Y39:$AE39)=6,COUNTBLANK($AF39:$AJ39)=4,COUNTBLANK($AK39:AN39)=3,COUNTBLANK($AO39:$AQ39)=2,COUNTBLANK($AR39:$AS39)=1,COUNTBLANK($AT39:$AU39)=1),IF(Data!$B39&lt;&gt;"",Scoring!$N$7)+IF(Data!$C39&lt;&gt;"",Scoring!$N$8)+IF(Data!$D39&lt;&gt;"",Scoring!$N$9)+IF(Data!$E39&lt;&gt;"",Scoring!$N$10)+IF(Data!$F39&lt;&gt;"",Scoring!$N$11)+IF(Data!$G39&lt;&gt;"",Scoring!$N$12)+IF(Data!$H39&lt;&gt;"",Scoring!$N$13)+IF(Data!$I39&lt;&gt;"",Scoring!$N$14)+IF(Data!$J39&lt;&gt;"",Scoring!$N$15)+IF(Data!$K39&lt;&gt;"",Scoring!$N$16)+IF(Data!$L39&lt;&gt;"",Scoring!$N$17)+IF(Data!$M39&lt;&gt;"",Scoring!$N$18)+IF(Data!$N39&lt;&gt;"",Scoring!$N$19)+IF(Data!$O39&lt;&gt;"",Scoring!$N$20)+IF(Data!$P39&lt;&gt;"",Scoring!$N$21)+IF(Data!$Q39&lt;&gt;"",Scoring!$N$22)+IF(Data!$R39&lt;&gt;"",Scoring!$N$23)+IF(Data!$S39&lt;&gt;"",Scoring!$N$24)+IF(Data!$T39&lt;&gt;"",Scoring!$N$25)+IF(Data!$U39&lt;&gt;"",Scoring!$N$26)+IF(Data!$V39&lt;&gt;"",Scoring!$N$27)+IF(Data!$W39&lt;&gt;"",Scoring!$N$28)+IF(Data!$X39&lt;&gt;"",Scoring!$N$29)+IF(Data!$Y39&lt;&gt;"",Scoring!$N$30)+IF(Data!$Z39&lt;&gt;"",Scoring!$N$31)+IF(Data!$AA39&lt;&gt;"",Scoring!$N$32)+IF(Data!$AB39&lt;&gt;"",Scoring!$N$33)+IF(Data!$AC39&lt;&gt;"",Scoring!$N$34)+IF(Data!$AD39&lt;&gt;"",Scoring!$N$35)+IF(Data!$AE39&lt;&gt;"",Scoring!$N$36)+IF(Data!$AF39&lt;&gt;"",Scoring!$N$37)+IF(Data!$AG39&lt;&gt;"",Scoring!$N$38)+IF(Data!$AH39&lt;&gt;"",Scoring!$N$39)+IF(Data!$AI39&lt;&gt;"",Scoring!$N$40)+IF(Data!$AJ39&lt;&gt;"",Scoring!$N$41)+IF(Data!$AK39&lt;&gt;"",Scoring!$N$42)+IF(Data!$AL39&lt;&gt;"",Scoring!$N$43)+IF(Data!$AM39&lt;&gt;"",Scoring!$N$44)+IF(Data!$AN39&lt;&gt;"",Scoring!$N$45)+IF(Data!$AO39&lt;&gt;"",Scoring!$N$46)+IF(Data!$AP39&lt;&gt;"",Scoring!$N$47)+IF(Data!$AQ39&lt;&gt;"",Scoring!$N$48)+IF(Data!$AR39&lt;&gt;"",Scoring!$N$49)+IF(Data!$AS39&lt;&gt;"",Scoring!$N$50)+IF(Data!$AT39&lt;&gt;"",Scoring!$N$51)+IF(Data!$AU39&lt;&gt;"",Scoring!$N$52),"")</f>
        <v/>
      </c>
      <c r="BQ39" s="189" t="str">
        <f>IF(BP39&lt;&gt;"",LOOKUP(BP39,Likelihoods!$A$7:$A$107,Likelihoods!L$7:L$107),"")</f>
        <v/>
      </c>
      <c r="BR39" s="181" t="str">
        <f>IF(AND(COUNTBLANK($B39:$O39)=13,COUNTBLANK($P39:$Q39)=1,COUNTBLANK($R39:$U39)=3,COUNTBLANK($V39:$X39)=2,COUNTBLANK($Y39:$AE39)=6,COUNTBLANK($AF39:$AJ39)=4,COUNTBLANK($AK39:AN39)=3,COUNTBLANK($AO39:$AQ39)=2,COUNTBLANK($AR39:$AS39)=1,COUNTBLANK($AT39:$AU39)=1),IF(Data!$B39&lt;&gt;"",Scoring!$O$7)+IF(Data!$C39&lt;&gt;"",Scoring!$O$8)+IF(Data!$D39&lt;&gt;"",Scoring!$O$9)+IF(Data!$E39&lt;&gt;"",Scoring!$O$10)+IF(Data!$F39&lt;&gt;"",Scoring!$O$11)+IF(Data!$G39&lt;&gt;"",Scoring!$O$12)+IF(Data!$H39&lt;&gt;"",Scoring!$O$13)+IF(Data!$I39&lt;&gt;"",Scoring!$O$14)+IF(Data!$J39&lt;&gt;"",Scoring!$O$15)+IF(Data!$K39&lt;&gt;"",Scoring!$O$16)+IF(Data!$L39&lt;&gt;"",Scoring!$O$17)+IF(Data!$M39&lt;&gt;"",Scoring!$O$18)+IF(Data!$N39&lt;&gt;"",Scoring!$O$19)+IF(Data!$O39&lt;&gt;"",Scoring!$O$20)+IF(Data!$P39&lt;&gt;"",Scoring!$O$21)+IF(Data!$Q39&lt;&gt;"",Scoring!$O$22)+IF(Data!$R39&lt;&gt;"",Scoring!$O$23)+IF(Data!$S39&lt;&gt;"",Scoring!$O$24)+IF(Data!$T39&lt;&gt;"",Scoring!$O$25)+IF(Data!$U39&lt;&gt;"",Scoring!$O$26)+IF(Data!$V39&lt;&gt;"",Scoring!$O$27)+IF(Data!$W39&lt;&gt;"",Scoring!$O$28)+IF(Data!$X39&lt;&gt;"",Scoring!$O$29)+IF(Data!$Y39&lt;&gt;"",Scoring!$O$30)+IF(Data!$Z39&lt;&gt;"",Scoring!$O$31)+IF(Data!$AA39&lt;&gt;"",Scoring!$O$32)+IF(Data!$AB39&lt;&gt;"",Scoring!$O$33)+IF(Data!$AC39&lt;&gt;"",Scoring!$O$34)+IF(Data!$AD39&lt;&gt;"",Scoring!$O$35)+IF(Data!$AE39&lt;&gt;"",Scoring!$O$36)+IF(Data!$AF39&lt;&gt;"",Scoring!$O$37)+IF(Data!$AG39&lt;&gt;"",Scoring!$O$38)+IF(Data!$AH39&lt;&gt;"",Scoring!$O$39)+IF(Data!$AI39&lt;&gt;"",Scoring!$O$40)+IF(Data!$AJ39&lt;&gt;"",Scoring!$O$41)+IF(Data!$AK39&lt;&gt;"",Scoring!$O$42)+IF(Data!$AL39&lt;&gt;"",Scoring!$O$43)+IF(Data!$AM39&lt;&gt;"",Scoring!$O$44)+IF(Data!$AN39&lt;&gt;"",Scoring!$O$45)+IF(Data!$AO39&lt;&gt;"",Scoring!$O$46)+IF(Data!$AP39&lt;&gt;"",Scoring!$O$47)+IF(Data!$AQ39&lt;&gt;"",Scoring!$O$48)+IF(Data!$AR39&lt;&gt;"",Scoring!$O$49)+IF(Data!$AS39&lt;&gt;"",Scoring!$O$50)+IF(Data!$AT39&lt;&gt;"",Scoring!$O$51)+IF(Data!$AU39&lt;&gt;"",Scoring!$O$52),"")</f>
        <v/>
      </c>
      <c r="BS39" s="184" t="str">
        <f>IF(BR39&lt;&gt;"",LOOKUP(BR39,Likelihoods!$A$7:$A$107,Likelihoods!M$7:M$107),"")</f>
        <v/>
      </c>
      <c r="BT39" s="181" t="str">
        <f>IF(AND(COUNTBLANK($B39:$O39)=13,COUNTBLANK($P39:$Q39)=1,COUNTBLANK($R39:$U39)=3,COUNTBLANK($V39:$X39)=2,COUNTBLANK($Y39:$AE39)=6,COUNTBLANK($AF39:$AJ39)=4,COUNTBLANK($AK39:AN39)=3,COUNTBLANK($AO39:$AQ39)=2,COUNTBLANK($AR39:$AS39)=1,COUNTBLANK($AT39:$AU39)=1),IF(Data!$B39&lt;&gt;"",Scoring!$P$7)+IF(Data!$C39&lt;&gt;"",Scoring!$P$8)+IF(Data!$D39&lt;&gt;"",Scoring!$P$9)+IF(Data!$E39&lt;&gt;"",Scoring!$P$10)+IF(Data!$F39&lt;&gt;"",Scoring!$P$11)+IF(Data!$G39&lt;&gt;"",Scoring!$P$12)+IF(Data!$H39&lt;&gt;"",Scoring!$P$13)+IF(Data!$I39&lt;&gt;"",Scoring!$P$14)+IF(Data!$J39&lt;&gt;"",Scoring!$P$15)+IF(Data!$K39&lt;&gt;"",Scoring!$P$16)+IF(Data!$L39&lt;&gt;"",Scoring!$P$17)+IF(Data!$M39&lt;&gt;"",Scoring!$P$18)+IF(Data!$N39&lt;&gt;"",Scoring!$P$19)+IF(Data!$O39&lt;&gt;"",Scoring!$P$20)+IF(Data!$P39&lt;&gt;"",Scoring!$P$21)+IF(Data!$Q39&lt;&gt;"",Scoring!$P$22)+IF(Data!$R39&lt;&gt;"",Scoring!$P$23)+IF(Data!$S39&lt;&gt;"",Scoring!$P$24)+IF(Data!$T39&lt;&gt;"",Scoring!$P$25)+IF(Data!$U39&lt;&gt;"",Scoring!$P$26)+IF(Data!$V39&lt;&gt;"",Scoring!$P$27)+IF(Data!$W39&lt;&gt;"",Scoring!$P$28)+IF(Data!$X39&lt;&gt;"",Scoring!$P$29)+IF(Data!$Y39&lt;&gt;"",Scoring!$P$30)+IF(Data!$Z39&lt;&gt;"",Scoring!$P$31)+IF(Data!$AA39&lt;&gt;"",Scoring!$P$32)+IF(Data!$AB39&lt;&gt;"",Scoring!$P$33)+IF(Data!$AC39&lt;&gt;"",Scoring!$P$34)+IF(Data!$AD39&lt;&gt;"",Scoring!$P$35)+IF(Data!$AE39&lt;&gt;"",Scoring!$P$36)+IF(Data!$AF39&lt;&gt;"",Scoring!$P$37)+IF(Data!$AG39&lt;&gt;"",Scoring!$P$38)+IF(Data!$AH39&lt;&gt;"",Scoring!$P$39)+IF(Data!$AI39&lt;&gt;"",Scoring!$P$40)+IF(Data!$AJ39&lt;&gt;"",Scoring!$P$41)+IF(Data!$AK39&lt;&gt;"",Scoring!$P$42)+IF(Data!$AL39&lt;&gt;"",Scoring!$P$43)+IF(Data!$AM39&lt;&gt;"",Scoring!$P$44)+IF(Data!$AN39&lt;&gt;"",Scoring!$P$45)+IF(Data!$AO39&lt;&gt;"",Scoring!$P$46)+IF(Data!$AP39&lt;&gt;"",Scoring!$P$47)+IF(Data!$AQ39&lt;&gt;"",Scoring!$P$48)+IF(Data!$AR39&lt;&gt;"",Scoring!$P$49)+IF(Data!$AS39&lt;&gt;"",Scoring!$P$50)+IF(Data!$AT39&lt;&gt;"",Scoring!$P$51)+IF(Data!$AU39&lt;&gt;"",Scoring!$P$52),"")</f>
        <v/>
      </c>
      <c r="BU39" s="180" t="str">
        <f>IF(BT39&lt;&gt;"",LOOKUP(BT39,Likelihoods!$A$7:$A$107,Likelihoods!N$7:N$107),"")</f>
        <v/>
      </c>
      <c r="BV39" s="181" t="str">
        <f>IF(AND(COUNTBLANK($B39:$O39)=13,COUNTBLANK($P39:$Q39)=1,COUNTBLANK($R39:$U39)=3,COUNTBLANK($V39:$X39)=2,COUNTBLANK($Y39:$AE39)=6,COUNTBLANK($AF39:$AJ39)=4,COUNTBLANK($AK39:AN39)=3,COUNTBLANK($AO39:$AQ39)=2,COUNTBLANK($AR39:$AS39)=1,COUNTBLANK($AT39:$AU39)=1),IF(Data!$B39&lt;&gt;"",Scoring!$Q$7)+IF(Data!$C39&lt;&gt;"",Scoring!$Q$8)+IF(Data!$D39&lt;&gt;"",Scoring!$Q$9)+IF(Data!$E39&lt;&gt;"",Scoring!$Q$10)+IF(Data!$F39&lt;&gt;"",Scoring!$Q$11)+IF(Data!$G39&lt;&gt;"",Scoring!$Q$12)+IF(Data!$H39&lt;&gt;"",Scoring!$Q$13)+IF(Data!$I39&lt;&gt;"",Scoring!$Q$14)+IF(Data!$J39&lt;&gt;"",Scoring!$Q$15)+IF(Data!$K39&lt;&gt;"",Scoring!$Q$16)+IF(Data!$L39&lt;&gt;"",Scoring!$Q$17)+IF(Data!$M39&lt;&gt;"",Scoring!$Q$18)+IF(Data!$N39&lt;&gt;"",Scoring!$Q$19)+IF(Data!$O39&lt;&gt;"",Scoring!$Q$20)+IF(Data!$P39&lt;&gt;"",Scoring!$Q$21)+IF(Data!$Q39&lt;&gt;"",Scoring!$Q$22)+IF(Data!$R39&lt;&gt;"",Scoring!$Q$23)+IF(Data!$S39&lt;&gt;"",Scoring!$Q$24)+IF(Data!$T39&lt;&gt;"",Scoring!$Q$25)+IF(Data!$U39&lt;&gt;"",Scoring!$Q$26)+IF(Data!$V39&lt;&gt;"",Scoring!$Q$27)+IF(Data!$W39&lt;&gt;"",Scoring!$Q$28)+IF(Data!$X39&lt;&gt;"",Scoring!$Q$29)+IF(Data!$Y39&lt;&gt;"",Scoring!$Q$30)+IF(Data!$Z39&lt;&gt;"",Scoring!$Q$31)+IF(Data!$AA39&lt;&gt;"",Scoring!$Q$32)+IF(Data!$AB39&lt;&gt;"",Scoring!$Q$33)+IF(Data!$AC39&lt;&gt;"",Scoring!$Q$34)+IF(Data!$AD39&lt;&gt;"",Scoring!$Q$35)+IF(Data!$AE39&lt;&gt;"",Scoring!$Q$36)+IF(Data!$AF39&lt;&gt;"",Scoring!$Q$37)+IF(Data!$AG39&lt;&gt;"",Scoring!$Q$38)+IF(Data!$AH39&lt;&gt;"",Scoring!$Q$39)+IF(Data!$AI39&lt;&gt;"",Scoring!$Q$40)+IF(Data!$AJ39&lt;&gt;"",Scoring!$Q$41)+IF(Data!$AK39&lt;&gt;"",Scoring!$Q$42)+IF(Data!$AL39&lt;&gt;"",Scoring!$Q$43)+IF(Data!$AM39&lt;&gt;"",Scoring!$Q$44)+IF(Data!$AN39&lt;&gt;"",Scoring!$Q$45)+IF(Data!$AO39&lt;&gt;"",Scoring!$Q$46)+IF(Data!$AP39&lt;&gt;"",Scoring!$Q$47)+IF(Data!$AQ39&lt;&gt;"",Scoring!$Q$48)+IF(Data!$AR39&lt;&gt;"",Scoring!$Q$49)+IF(Data!$AS39&lt;&gt;"",Scoring!$Q$50)+IF(Data!$AT39&lt;&gt;"",Scoring!$Q$51)+IF(Data!$AU39&lt;&gt;"",Scoring!$Q$52),"")</f>
        <v/>
      </c>
      <c r="BW39" s="183" t="str">
        <f>IF(BV39&lt;&gt;"",LOOKUP(BV39,Likelihoods!$A$7:$A$107,Likelihoods!O$7:O$107),"")</f>
        <v/>
      </c>
      <c r="BX39" s="9"/>
      <c r="BY39" s="9"/>
      <c r="BZ39" s="9"/>
      <c r="CA39" s="9"/>
      <c r="CB39" s="9"/>
      <c r="CC39" s="9"/>
      <c r="CD39" s="9"/>
      <c r="CE39" s="9"/>
      <c r="CF39" s="9"/>
      <c r="CG39" s="9"/>
      <c r="CH39" s="9"/>
      <c r="CI39" s="9"/>
      <c r="CJ39" s="9"/>
      <c r="CK39" s="9"/>
    </row>
    <row r="40" spans="1:89" ht="14.25" customHeight="1">
      <c r="A40" s="59"/>
      <c r="B40" s="76"/>
      <c r="C40" s="77"/>
      <c r="D40" s="77"/>
      <c r="E40" s="77"/>
      <c r="F40" s="77"/>
      <c r="G40" s="77"/>
      <c r="H40" s="77"/>
      <c r="I40" s="77"/>
      <c r="J40" s="77"/>
      <c r="K40" s="77"/>
      <c r="L40" s="77"/>
      <c r="M40" s="77"/>
      <c r="N40" s="77"/>
      <c r="O40" s="77"/>
      <c r="P40" s="76"/>
      <c r="Q40" s="78"/>
      <c r="R40" s="77"/>
      <c r="S40" s="77"/>
      <c r="T40" s="77"/>
      <c r="U40" s="77"/>
      <c r="V40" s="76"/>
      <c r="W40" s="77"/>
      <c r="X40" s="78"/>
      <c r="Y40" s="77"/>
      <c r="Z40" s="77"/>
      <c r="AA40" s="77"/>
      <c r="AB40" s="77"/>
      <c r="AC40" s="77"/>
      <c r="AD40" s="77"/>
      <c r="AE40" s="77"/>
      <c r="AF40" s="76"/>
      <c r="AG40" s="77"/>
      <c r="AH40" s="77"/>
      <c r="AI40" s="77"/>
      <c r="AJ40" s="78"/>
      <c r="AK40" s="77"/>
      <c r="AL40" s="77"/>
      <c r="AM40" s="77"/>
      <c r="AN40" s="77"/>
      <c r="AO40" s="76"/>
      <c r="AP40" s="77"/>
      <c r="AQ40" s="78"/>
      <c r="AR40" s="76"/>
      <c r="AS40" s="78"/>
      <c r="AT40" s="77"/>
      <c r="AU40" s="77"/>
      <c r="AV40" s="179" t="str">
        <f>IF(AND(COUNTBLANK($B40:$O40)=13,COUNTBLANK($P40:$Q40)=1,COUNTBLANK($R40:$U40)=3,COUNTBLANK($V40:$X40)=2,COUNTBLANK($Y40:$AE40)=6,COUNTBLANK($AF40:$AJ40)=4,COUNTBLANK($AK40:AN40)=3,COUNTBLANK($AO40:$AQ40)=2,COUNTBLANK($AR40:$AS40)=1,COUNTBLANK($AT40:$AU40)=1),IF(Data!$B40&lt;&gt;"",Scoring!$D$7)+IF(Data!$C40&lt;&gt;"",Scoring!$D$8)+IF(Data!$D40&lt;&gt;"",Scoring!$D$9)+IF(Data!$E40&lt;&gt;"",Scoring!$D$10)+IF(Data!$F40&lt;&gt;"",Scoring!$D$11)+IF(Data!$G40&lt;&gt;"",Scoring!$D$12)+IF(Data!$H40&lt;&gt;"",Scoring!$D$13)+IF(Data!$I40&lt;&gt;"",Scoring!$D$14)+IF(Data!$J40&lt;&gt;"",Scoring!$D$15)+IF(Data!$K40&lt;&gt;"",Scoring!$D$16)+IF(Data!$L40&lt;&gt;"",Scoring!$D$17)+IF(Data!$M40&lt;&gt;"",Scoring!$D$18)+IF(Data!$N40&lt;&gt;"",Scoring!$D$19)+IF(Data!$O40&lt;&gt;"",Scoring!$D$20)+IF(Data!$P40&lt;&gt;"",Scoring!$D$21)+IF(Data!$Q40&lt;&gt;"",Scoring!$D$22)+IF(Data!$R40&lt;&gt;"",Scoring!$D$23)+IF(Data!$S40&lt;&gt;"",Scoring!$D$24)+IF(Data!$T40&lt;&gt;"",Scoring!$D$25)+IF(Data!$U40&lt;&gt;"",Scoring!$D$26)+IF(Data!$V40&lt;&gt;"",Scoring!$D$27)+IF(Data!$W40&lt;&gt;"",Scoring!$D$28)+IF(Data!$X40&lt;&gt;"",Scoring!$D$29)+IF(Data!$Y40&lt;&gt;"",Scoring!$D$30)+IF(Data!$Z40&lt;&gt;"",Scoring!$D$31)+IF(Data!$AA40&lt;&gt;"",Scoring!$D$32)+IF(Data!$AB40&lt;&gt;"",Scoring!$D$33)+IF(Data!$AC40&lt;&gt;"",Scoring!$D$34)+IF(Data!$AD40&lt;&gt;"",Scoring!$D$35)+IF(Data!$AE40&lt;&gt;"",Scoring!$D$36)+IF(Data!$AF40&lt;&gt;"",Scoring!$D$37)+IF(Data!$AG40&lt;&gt;"",Scoring!$D$38)+IF(Data!$AH40&lt;&gt;"",Scoring!$D$39)+IF(Data!$AI40&lt;&gt;"",Scoring!$D$40)+IF(Data!$AJ40&lt;&gt;"",Scoring!$D$41)+IF(Data!$AK40&lt;&gt;"",Scoring!$D$42)+IF(Data!$AL40&lt;&gt;"",Scoring!$D$43)+IF(Data!$AM40&lt;&gt;"",Scoring!$D$44)+IF(Data!$AN40&lt;&gt;"",Scoring!$D$45)+IF(Data!$AO40&lt;&gt;"",Scoring!$D$46)+IF(Data!$AP40&lt;&gt;"",Scoring!$D$47)+IF(Data!$AQ40&lt;&gt;"",Scoring!$D$48)+IF(Data!$AR40&lt;&gt;"",Scoring!$D$49)+IF(Data!$AS40&lt;&gt;"",Scoring!$D$50)+IF(Data!$AT40&lt;&gt;"",Scoring!$D$51)+IF(Data!$AU40&lt;&gt;"",Scoring!$D$52),"")</f>
        <v/>
      </c>
      <c r="AW40" s="180" t="str">
        <f>IF(AV40&lt;&gt;"",LOOKUP(AV40,Likelihoods!$A$7:$A$107,Likelihoods!B$7:B$107),"")</f>
        <v/>
      </c>
      <c r="AX40" s="181" t="str">
        <f>IF(AND(COUNTBLANK($B40:$O40)=13,COUNTBLANK($P40:$Q40)=1,COUNTBLANK($R40:$U40)=3,COUNTBLANK($V40:$X40)=2,COUNTBLANK($Y40:$AE40)=6,COUNTBLANK($AF40:$AJ40)=4,COUNTBLANK($AK40:AN40)=3,COUNTBLANK($AO40:$AQ40)=2,COUNTBLANK($AR40:$AS40)=1,COUNTBLANK($AT40:$AU40)=1),IF(Data!$B40&lt;&gt;"",Scoring!$E$7)+IF(Data!$C40&lt;&gt;"",Scoring!$E$8)+IF(Data!$D40&lt;&gt;"",Scoring!$E$9)+IF(Data!$E40&lt;&gt;"",Scoring!$E$10)+IF(Data!$F40&lt;&gt;"",Scoring!$E$11)+IF(Data!$G40&lt;&gt;"",Scoring!$E$12)+IF(Data!$H40&lt;&gt;"",Scoring!$E$13)+IF(Data!$I40&lt;&gt;"",Scoring!$E$14)+IF(Data!$J40&lt;&gt;"",Scoring!$E$15)+IF(Data!$K40&lt;&gt;"",Scoring!$E$16)+IF(Data!$L40&lt;&gt;"",Scoring!$E$17)+IF(Data!$M40&lt;&gt;"",Scoring!$E$18)+IF(Data!$N40&lt;&gt;"",Scoring!$E$19)+IF(Data!$O40&lt;&gt;"",Scoring!$E$20)+IF(Data!$P40&lt;&gt;"",Scoring!$E$21)+IF(Data!$Q40&lt;&gt;"",Scoring!$E$22)+IF(Data!$R40&lt;&gt;"",Scoring!$E$23)+IF(Data!$S40&lt;&gt;"",Scoring!$E$24)+IF(Data!$T40&lt;&gt;"",Scoring!$E$25)+IF(Data!$U40&lt;&gt;"",Scoring!$E$26)+IF(Data!$V40&lt;&gt;"",Scoring!$E$27)+IF(Data!$W40&lt;&gt;"",Scoring!$E$28)+IF(Data!$X40&lt;&gt;"",Scoring!$E$29)+IF(Data!$Y40&lt;&gt;"",Scoring!$E$30)+IF(Data!$Z40&lt;&gt;"",Scoring!$E$31)+IF(Data!$AA40&lt;&gt;"",Scoring!$E$32)+IF(Data!$AB40&lt;&gt;"",Scoring!$E$33)+IF(Data!$AC40&lt;&gt;"",Scoring!$E$34)+IF(Data!$AD40&lt;&gt;"",Scoring!$E$35)+IF(Data!$AE40&lt;&gt;"",Scoring!$E$36)+IF(Data!$AF40&lt;&gt;"",Scoring!$E$37)+IF(Data!$AG40&lt;&gt;"",Scoring!$E$38)+IF(Data!$AH40&lt;&gt;"",Scoring!$E$39)+IF(Data!$AI40&lt;&gt;"",Scoring!$E$40)+IF(Data!$AJ40&lt;&gt;"",Scoring!$E$41)+IF(Data!$AK40&lt;&gt;"",Scoring!$E$42)+IF(Data!$AL40&lt;&gt;"",Scoring!$E$43)+IF(Data!$AM40&lt;&gt;"",Scoring!$E$44)+IF(Data!$AN40&lt;&gt;"",Scoring!$E$45)+IF(Data!$AO40&lt;&gt;"",Scoring!$E$46)+IF(Data!$AP40&lt;&gt;"",Scoring!$E$47)+IF(Data!$AQ40&lt;&gt;"",Scoring!$E$48)+IF(Data!$AR40&lt;&gt;"",Scoring!$E$49)+IF(Data!$AS40&lt;&gt;"",Scoring!$E$50)+IF(Data!$AT40&lt;&gt;"",Scoring!$E$51)+IF(Data!$AU40&lt;&gt;"",Scoring!$E$52),"")</f>
        <v/>
      </c>
      <c r="AY40" s="180" t="str">
        <f>IF(AX40&lt;&gt;"",LOOKUP(AX40,Likelihoods!$A$7:$A$107,Likelihoods!C$7:C$107),"")</f>
        <v/>
      </c>
      <c r="AZ40" s="182" t="str">
        <f>IF(AND(COUNTBLANK($B40:$O40)=13,COUNTBLANK($P40:$Q40)=1,COUNTBLANK($R40:$U40)=3,COUNTBLANK($V40:$X40)=2,COUNTBLANK($Y40:$AE40)=6,COUNTBLANK($AF40:$AJ40)=4,COUNTBLANK($AK40:AN40)=3,COUNTBLANK($AO40:$AQ40)=2,COUNTBLANK($AR40:$AS40)=1,COUNTBLANK($AT40:$AU40)=1),IF(Data!$B40&lt;&gt;"",Scoring!$F$7)+IF(Data!$C40&lt;&gt;"",Scoring!$F$8)+IF(Data!$D40&lt;&gt;"",Scoring!$F$9)+IF(Data!$E40&lt;&gt;"",Scoring!$F$10)+IF(Data!$F40&lt;&gt;"",Scoring!$F$11)+IF(Data!$G40&lt;&gt;"",Scoring!$F$12)+IF(Data!$H40&lt;&gt;"",Scoring!$F$13)+IF(Data!$I40&lt;&gt;"",Scoring!$F$14)+IF(Data!$J40&lt;&gt;"",Scoring!$F$15)+IF(Data!$K40&lt;&gt;"",Scoring!$F$16)+IF(Data!$L40&lt;&gt;"",Scoring!$F$17)+IF(Data!$M40&lt;&gt;"",Scoring!$F$18)+IF(Data!$N40&lt;&gt;"",Scoring!$F$19)+IF(Data!$O40&lt;&gt;"",Scoring!$F$20)+IF(Data!$P40&lt;&gt;"",Scoring!$F$21)+IF(Data!$Q40&lt;&gt;"",Scoring!$F$22)+IF(Data!$R40&lt;&gt;"",Scoring!$F$23)+IF(Data!$S40&lt;&gt;"",Scoring!$F$24)+IF(Data!$T40&lt;&gt;"",Scoring!$F$25)+IF(Data!$U40&lt;&gt;"",Scoring!$F$26)+IF(Data!$V40&lt;&gt;"",Scoring!$F$27)+IF(Data!$W40&lt;&gt;"",Scoring!$F$28)+IF(Data!$X40&lt;&gt;"",Scoring!$F$29)+IF(Data!$Y40&lt;&gt;"",Scoring!$F$30)+IF(Data!$Z40&lt;&gt;"",Scoring!$F$31)+IF(Data!$AA40&lt;&gt;"",Scoring!$F$32)+IF(Data!$AB40&lt;&gt;"",Scoring!$F$33)+IF(Data!$AC40&lt;&gt;"",Scoring!$F$34)+IF(Data!$AD40&lt;&gt;"",Scoring!$F$35)+IF(Data!$AE40&lt;&gt;"",Scoring!$F$36)+IF(Data!$AF40&lt;&gt;"",Scoring!$F$37)+IF(Data!$AG40&lt;&gt;"",Scoring!$F$38)+IF(Data!$AH40&lt;&gt;"",Scoring!$F$39)+IF(Data!$AI40&lt;&gt;"",Scoring!$F$40)+IF(Data!$AJ40&lt;&gt;"",Scoring!$F$41)+IF(Data!$AK40&lt;&gt;"",Scoring!$F$42)+IF(Data!$AL40&lt;&gt;"",Scoring!$F$43)+IF(Data!$AM40&lt;&gt;"",Scoring!$F$44)+IF(Data!$AN40&lt;&gt;"",Scoring!$F$45)+IF(Data!$AO40&lt;&gt;"",Scoring!$F$46)+IF(Data!$AP40&lt;&gt;"",Scoring!$F$47)+IF(Data!$AQ40&lt;&gt;"",Scoring!$F$48)+IF(Data!$AR40&lt;&gt;"",Scoring!$F$49)+IF(Data!$AS40&lt;&gt;"",Scoring!$F$50)+IF(Data!$AT40&lt;&gt;"",Scoring!$F$51)+IF(Data!$AU40&lt;&gt;"",Scoring!$F$52),"")</f>
        <v/>
      </c>
      <c r="BA40" s="183" t="str">
        <f>IF(AZ40&lt;&gt;"",LOOKUP(AZ40,Likelihoods!$A$7:$A$107,Likelihoods!D$7:D$107),"")</f>
        <v/>
      </c>
      <c r="BB40" s="181" t="str">
        <f>IF(AND(COUNTBLANK($B40:$O40)=13,COUNTBLANK($P40:$Q40)=1,COUNTBLANK($R40:$U40)=3,COUNTBLANK($V40:$X40)=2,COUNTBLANK($Y40:$AE40)=6,COUNTBLANK($AF40:$AJ40)=4,COUNTBLANK($AK40:AN40)=3,COUNTBLANK($AO40:$AQ40)=2,COUNTBLANK($AR40:$AS40)=1,COUNTBLANK($AT40:$AU40)=1),IF(Data!$B40&lt;&gt;"",Scoring!$G$7)+IF(Data!$C40&lt;&gt;"",Scoring!$G$8)+IF(Data!$D40&lt;&gt;"",Scoring!$G$9)+IF(Data!$E40&lt;&gt;"",Scoring!$G$10)+IF(Data!$F40&lt;&gt;"",Scoring!$G$11)+IF(Data!$G40&lt;&gt;"",Scoring!$G$12)+IF(Data!$H40&lt;&gt;"",Scoring!$G$13)+IF(Data!$I40&lt;&gt;"",Scoring!$G$14)+IF(Data!$J40&lt;&gt;"",Scoring!$G$15)+IF(Data!$K40&lt;&gt;"",Scoring!$G$16)+IF(Data!$L40&lt;&gt;"",Scoring!$G$17)+IF(Data!$M40&lt;&gt;"",Scoring!$G$18)+IF(Data!$N40&lt;&gt;"",Scoring!$G$19)+IF(Data!$O40&lt;&gt;"",Scoring!$G$20)+IF(Data!$P40&lt;&gt;"",Scoring!$G$21)+IF(Data!$Q40&lt;&gt;"",Scoring!$G$22)+IF(Data!$R40&lt;&gt;"",Scoring!$G$23)+IF(Data!$S40&lt;&gt;"",Scoring!$G$24)+IF(Data!$T40&lt;&gt;"",Scoring!$G$25)+IF(Data!$U40&lt;&gt;"",Scoring!$G$26)+IF(Data!$V40&lt;&gt;"",Scoring!$G$27)+IF(Data!$W40&lt;&gt;"",Scoring!$G$28)+IF(Data!$X40&lt;&gt;"",Scoring!$G$29)+IF(Data!$Y40&lt;&gt;"",Scoring!$G$30)+IF(Data!$Z40&lt;&gt;"",Scoring!$G$31)+IF(Data!$AA40&lt;&gt;"",Scoring!$G$32)+IF(Data!$AB40&lt;&gt;"",Scoring!$G$33)+IF(Data!$AC40&lt;&gt;"",Scoring!$G$34)+IF(Data!$AD40&lt;&gt;"",Scoring!$G$35)+IF(Data!$AE40&lt;&gt;"",Scoring!$G$36)+IF(Data!$AF40&lt;&gt;"",Scoring!$G$37)+IF(Data!$AG40&lt;&gt;"",Scoring!$G$38)+IF(Data!$AH40&lt;&gt;"",Scoring!$G$39)+IF(Data!$AI40&lt;&gt;"",Scoring!$G$40)+IF(Data!$AJ40&lt;&gt;"",Scoring!$G$41)+IF(Data!$AK40&lt;&gt;"",Scoring!$G$42)+IF(Data!$AL40&lt;&gt;"",Scoring!$G$43)+IF(Data!$AM40&lt;&gt;"",Scoring!$G$44)+IF(Data!$AN40&lt;&gt;"",Scoring!$G$45)+IF(Data!$AO40&lt;&gt;"",Scoring!$G$46)+IF(Data!$AP40&lt;&gt;"",Scoring!$G$47)+IF(Data!$AQ40&lt;&gt;"",Scoring!$G$48)+IF(Data!$AR40&lt;&gt;"",Scoring!$G$49)+IF(Data!$AS40&lt;&gt;"",Scoring!$G$50)+IF(Data!$AT40&lt;&gt;"",Scoring!$G$51)+IF(Data!$AU40&lt;&gt;"",Scoring!$G$52),"")</f>
        <v/>
      </c>
      <c r="BC40" s="184" t="str">
        <f>IF(BB40&lt;&gt;"",LOOKUP(BB40,Likelihoods!$A$7:$A$107,Likelihoods!E$7:E$107),"")</f>
        <v/>
      </c>
      <c r="BD40" s="185" t="str">
        <f>IF(AND(COUNTBLANK($B40:$O40)=13,COUNTBLANK($P40:$Q40)=1,COUNTBLANK($R40:$U40)=3,COUNTBLANK($V40:$X40)=2,COUNTBLANK($Y40:$AE40)=6,COUNTBLANK($AF40:$AJ40)=4,COUNTBLANK($AK40:AN40)=3,COUNTBLANK($AO40:$AQ40)=2,COUNTBLANK($AR40:$AS40)=1,COUNTBLANK($AT40:$AU40)=1),IF(Data!$B40&lt;&gt;"",Scoring!$H$7)+IF(Data!$C40&lt;&gt;"",Scoring!$H$8)+IF(Data!$D40&lt;&gt;"",Scoring!$H$9)+IF(Data!$E40&lt;&gt;"",Scoring!$H$10)+IF(Data!$F40&lt;&gt;"",Scoring!$H$11)+IF(Data!$G40&lt;&gt;"",Scoring!$H$12)+IF(Data!$H40&lt;&gt;"",Scoring!$H$13)+IF(Data!$I40&lt;&gt;"",Scoring!$H$14)+IF(Data!$J40&lt;&gt;"",Scoring!$H$15)+IF(Data!$K40&lt;&gt;"",Scoring!$H$16)+IF(Data!$L40&lt;&gt;"",Scoring!$H$17)+IF(Data!$M40&lt;&gt;"",Scoring!$H$18)+IF(Data!$N40&lt;&gt;"",Scoring!$H$19)+IF(Data!$O40&lt;&gt;"",Scoring!$H$20)+IF(Data!$P40&lt;&gt;"",Scoring!$H$21)+IF(Data!$Q40&lt;&gt;"",Scoring!$H$22)+IF(Data!$R40&lt;&gt;"",Scoring!$H$23)+IF(Data!$S40&lt;&gt;"",Scoring!$H$24)+IF(Data!$T40&lt;&gt;"",Scoring!$H$25)+IF(Data!$U40&lt;&gt;"",Scoring!$H$26)+IF(Data!$V40&lt;&gt;"",Scoring!$H$27)+IF(Data!$W40&lt;&gt;"",Scoring!$H$28)+IF(Data!$X40&lt;&gt;"",Scoring!$H$29)+IF(Data!$Y40&lt;&gt;"",Scoring!$H$30)+IF(Data!$Z40&lt;&gt;"",Scoring!$H$31)+IF(Data!$AA40&lt;&gt;"",Scoring!$H$32)+IF(Data!$AB40&lt;&gt;"",Scoring!$H$33)+IF(Data!$AC40&lt;&gt;"",Scoring!$H$34)+IF(Data!$AD40&lt;&gt;"",Scoring!$H$35)+IF(Data!$AE40&lt;&gt;"",Scoring!$H$36)+IF(Data!$AF40&lt;&gt;"",Scoring!$H$37)+IF(Data!$AG40&lt;&gt;"",Scoring!$H$38)+IF(Data!$AH40&lt;&gt;"",Scoring!$H$39)+IF(Data!$AI40&lt;&gt;"",Scoring!$H$40)+IF(Data!$AJ40&lt;&gt;"",Scoring!$H$41)+IF(Data!$AK40&lt;&gt;"",Scoring!$H$42)+IF(Data!$AL40&lt;&gt;"",Scoring!$H$43)+IF(Data!$AM40&lt;&gt;"",Scoring!$H$44)+IF(Data!$AN40&lt;&gt;"",Scoring!$H$45)+IF(Data!$AO40&lt;&gt;"",Scoring!$H$46)+IF(Data!$AP40&lt;&gt;"",Scoring!$H$47)+IF(Data!$AQ40&lt;&gt;"",Scoring!$H$48)+IF(Data!$AR40&lt;&gt;"",Scoring!$H$49)+IF(Data!$AS40&lt;&gt;"",Scoring!$H$50)+IF(Data!$AT40&lt;&gt;"",Scoring!$H$51)+IF(Data!$AU40&lt;&gt;"",Scoring!$H$52),"")</f>
        <v/>
      </c>
      <c r="BE40" s="186" t="str">
        <f>IF(BD40&lt;&gt;"",LOOKUP(BD40,Likelihoods!$A$7:$A$107,Likelihoods!F$7:F$107),"")</f>
        <v/>
      </c>
      <c r="BF40" s="181" t="str">
        <f>IF(AND(COUNTBLANK($B40:$O40)=13,COUNTBLANK($P40:$Q40)=1,COUNTBLANK($R40:$U40)=3,COUNTBLANK($V40:$X40)=2,COUNTBLANK($Y40:$AE40)=6,COUNTBLANK($AF40:$AJ40)=4,COUNTBLANK($AK40:AN40)=3,COUNTBLANK($AO40:$AQ40)=2,COUNTBLANK($AR40:$AS40)=1,COUNTBLANK($AT40:$AU40)=1),IF(Data!$B40&lt;&gt;"",Scoring!$I$7)+IF(Data!$C40&lt;&gt;"",Scoring!$I$8)+IF(Data!$D40&lt;&gt;"",Scoring!$I$9)+IF(Data!$E40&lt;&gt;"",Scoring!$I$10)+IF(Data!$F40&lt;&gt;"",Scoring!$I$11)+IF(Data!$G40&lt;&gt;"",Scoring!$I$12)+IF(Data!$H40&lt;&gt;"",Scoring!$I$13)+IF(Data!$I40&lt;&gt;"",Scoring!$I$14)+IF(Data!$J40&lt;&gt;"",Scoring!$I$15)+IF(Data!$K40&lt;&gt;"",Scoring!$I$16)+IF(Data!$L40&lt;&gt;"",Scoring!$I$17)+IF(Data!$M40&lt;&gt;"",Scoring!$I$18)+IF(Data!$N40&lt;&gt;"",Scoring!$I$19)+IF(Data!$O40&lt;&gt;"",Scoring!$I$20)+IF(Data!$P40&lt;&gt;"",Scoring!$I$21)+IF(Data!$Q40&lt;&gt;"",Scoring!$I$22)+IF(Data!$R40&lt;&gt;"",Scoring!$I$23)+IF(Data!$S40&lt;&gt;"",Scoring!$I$24)+IF(Data!$T40&lt;&gt;"",Scoring!$I$25)+IF(Data!$U40&lt;&gt;"",Scoring!$I$26)+IF(Data!$V40&lt;&gt;"",Scoring!$I$27)+IF(Data!$W40&lt;&gt;"",Scoring!$I$28)+IF(Data!$X40&lt;&gt;"",Scoring!$I$29)+IF(Data!$Y40&lt;&gt;"",Scoring!$I$30)+IF(Data!$Z40&lt;&gt;"",Scoring!$I$31)+IF(Data!$AA40&lt;&gt;"",Scoring!$I$32)+IF(Data!$AB40&lt;&gt;"",Scoring!$I$33)+IF(Data!$AC40&lt;&gt;"",Scoring!$I$34)+IF(Data!$AD40&lt;&gt;"",Scoring!$I$35)+IF(Data!$AE40&lt;&gt;"",Scoring!$I$36)+IF(Data!$AF40&lt;&gt;"",Scoring!$I$37)+IF(Data!$AG40&lt;&gt;"",Scoring!$I$38)+IF(Data!$AH40&lt;&gt;"",Scoring!$I$39)+IF(Data!$AI40&lt;&gt;"",Scoring!$I$40)+IF(Data!$AJ40&lt;&gt;"",Scoring!$I$41)+IF(Data!$AK40&lt;&gt;"",Scoring!$I$42)+IF(Data!$AL40&lt;&gt;"",Scoring!$I$43)+IF(Data!$AM40&lt;&gt;"",Scoring!$I$44)+IF(Data!$AN40&lt;&gt;"",Scoring!$I$45)+IF(Data!$AO40&lt;&gt;"",Scoring!$I$46)+IF(Data!$AP40&lt;&gt;"",Scoring!$I$47)+IF(Data!$AQ40&lt;&gt;"",Scoring!$I$48)+IF(Data!$AR40&lt;&gt;"",Scoring!$I$49)+IF(Data!$AS40&lt;&gt;"",Scoring!$I$50)+IF(Data!$AT40&lt;&gt;"",Scoring!$I$51)+IF(Data!$AU40&lt;&gt;"",Scoring!$I$52),"")</f>
        <v/>
      </c>
      <c r="BG40" s="180" t="str">
        <f>IF(BF40&lt;&gt;"",LOOKUP(BF40,Likelihoods!$A$7:$A$107,Likelihoods!G$7:G$107),"")</f>
        <v/>
      </c>
      <c r="BH40" s="187" t="str">
        <f>IF(AND(COUNTBLANK($B40:$O40)=13,COUNTBLANK($P40:$Q40)=1,COUNTBLANK($R40:$U40)=3,COUNTBLANK($V40:$X40)=2,COUNTBLANK($Y40:$AE40)=6,COUNTBLANK($AF40:$AJ40)=4,COUNTBLANK($AK40:AN40)=3,COUNTBLANK($AO40:$AQ40)=2,COUNTBLANK($AR40:$AS40)=1,COUNTBLANK($AT40:$AU40)=1),IF(Data!$B40&lt;&gt;"",Scoring!$J$7)+IF(Data!$C40&lt;&gt;"",Scoring!$J$8)+IF(Data!$D40&lt;&gt;"",Scoring!$J$9)+IF(Data!$E40&lt;&gt;"",Scoring!$J$10)+IF(Data!$F40&lt;&gt;"",Scoring!$J$11)+IF(Data!$G40&lt;&gt;"",Scoring!$J$12)+IF(Data!$H40&lt;&gt;"",Scoring!$J$13)+IF(Data!$I40&lt;&gt;"",Scoring!$J$14)+IF(Data!$J40&lt;&gt;"",Scoring!$J$15)+IF(Data!$K40&lt;&gt;"",Scoring!$J$16)+IF(Data!$L40&lt;&gt;"",Scoring!$J$17)+IF(Data!$M40&lt;&gt;"",Scoring!$J$18)+IF(Data!$N40&lt;&gt;"",Scoring!$J$19)+IF(Data!$O40&lt;&gt;"",Scoring!$J$20)+IF(Data!$P40&lt;&gt;"",Scoring!$J$21)+IF(Data!$Q40&lt;&gt;"",Scoring!$J$22)+IF(Data!$R40&lt;&gt;"",Scoring!$J$23)+IF(Data!$S40&lt;&gt;"",Scoring!$J$24)+IF(Data!$T40&lt;&gt;"",Scoring!$J$25)+IF(Data!$U40&lt;&gt;"",Scoring!$J$26)+IF(Data!$V40&lt;&gt;"",Scoring!$J$27)+IF(Data!$W40&lt;&gt;"",Scoring!$J$28)+IF(Data!$X40&lt;&gt;"",Scoring!$J$29)+IF(Data!$Y40&lt;&gt;"",Scoring!$J$30)+IF(Data!$Z40&lt;&gt;"",Scoring!$J$31)+IF(Data!$AA40&lt;&gt;"",Scoring!$J$32)+IF(Data!$AB40&lt;&gt;"",Scoring!$J$33)+IF(Data!$AC40&lt;&gt;"",Scoring!$J$34)+IF(Data!$AD40&lt;&gt;"",Scoring!$J$35)+IF(Data!$AE40&lt;&gt;"",Scoring!$J$36)+IF(Data!$AF40&lt;&gt;"",Scoring!$J$37)+IF(Data!$AG40&lt;&gt;"",Scoring!$J$38)+IF(Data!$AH40&lt;&gt;"",Scoring!$J$39)+IF(Data!$AI40&lt;&gt;"",Scoring!$J$40)+IF(Data!$AJ40&lt;&gt;"",Scoring!$J$41)+IF(Data!$AK40&lt;&gt;"",Scoring!$J$42)+IF(Data!$AL40&lt;&gt;"",Scoring!$J$43)+IF(Data!$AM40&lt;&gt;"",Scoring!$J$44)+IF(Data!$AN40&lt;&gt;"",Scoring!$J$45)+IF(Data!$AO40&lt;&gt;"",Scoring!$J$46)+IF(Data!$AP40&lt;&gt;"",Scoring!$J$47)+IF(Data!$AQ40&lt;&gt;"",Scoring!$J$48)+IF(Data!$AR40&lt;&gt;"",Scoring!$J$49)+IF(Data!$AS40&lt;&gt;"",Scoring!$J$50)+IF(Data!$AT40&lt;&gt;"",Scoring!$J$51)+IF(Data!$AU40&lt;&gt;"",Scoring!$J$52),"")</f>
        <v/>
      </c>
      <c r="BI40" s="183" t="str">
        <f>IF(BH40&lt;&gt;"",LOOKUP(BH40,Likelihoods!$A$7:$A$107,Likelihoods!H$7:H$107),"")</f>
        <v/>
      </c>
      <c r="BJ40" s="188" t="str">
        <f>IF(AND(COUNTBLANK($B40:$O40)=13,COUNTBLANK($P40:$Q40)=1,COUNTBLANK($R40:$U40)=3,COUNTBLANK($V40:$X40)=2,COUNTBLANK($Y40:$AE40)=6,COUNTBLANK($AF40:$AJ40)=4,COUNTBLANK($AK40:AN40)=3,COUNTBLANK($AO40:$AQ40)=2,COUNTBLANK($AR40:$AS40)=1,COUNTBLANK($AT40:$AU40)=1),IF(Data!$B40&lt;&gt;"",Scoring!$K$7)+IF(Data!$C40&lt;&gt;"",Scoring!$K$8)+IF(Data!$D40&lt;&gt;"",Scoring!$K$9)+IF(Data!$E40&lt;&gt;"",Scoring!$K$10)+IF(Data!$F40&lt;&gt;"",Scoring!$K$11)+IF(Data!$G40&lt;&gt;"",Scoring!$K$12)+IF(Data!$H40&lt;&gt;"",Scoring!$K$13)+IF(Data!$I40&lt;&gt;"",Scoring!$K$14)+IF(Data!$J40&lt;&gt;"",Scoring!$K$15)+IF(Data!$K40&lt;&gt;"",Scoring!$K$16)+IF(Data!$L40&lt;&gt;"",Scoring!$K$17)+IF(Data!$M40&lt;&gt;"",Scoring!$K$18)+IF(Data!$N40&lt;&gt;"",Scoring!$K$19)+IF(Data!$O40&lt;&gt;"",Scoring!$K$20)+IF(Data!$P40&lt;&gt;"",Scoring!$K$21)+IF(Data!$Q40&lt;&gt;"",Scoring!$K$22)+IF(Data!$R40&lt;&gt;"",Scoring!$K$23)+IF(Data!$S40&lt;&gt;"",Scoring!$K$24)+IF(Data!$T40&lt;&gt;"",Scoring!$K$25)+IF(Data!$U40&lt;&gt;"",Scoring!$K$26)+IF(Data!$V40&lt;&gt;"",Scoring!$K$27)+IF(Data!$W40&lt;&gt;"",Scoring!$K$28)+IF(Data!$X40&lt;&gt;"",Scoring!$K$29)+IF(Data!$Y40&lt;&gt;"",Scoring!$K$30)+IF(Data!$Z40&lt;&gt;"",Scoring!$K$31)+IF(Data!$AA40&lt;&gt;"",Scoring!$K$32)+IF(Data!$AB40&lt;&gt;"",Scoring!$K$33)+IF(Data!$AC40&lt;&gt;"",Scoring!$K$34)+IF(Data!$AD40&lt;&gt;"",Scoring!$K$35)+IF(Data!$AE40&lt;&gt;"",Scoring!$K$36)+IF(Data!$AF40&lt;&gt;"",Scoring!$K$37)+IF(Data!$AG40&lt;&gt;"",Scoring!$K$38)+IF(Data!$AH40&lt;&gt;"",Scoring!$K$39)+IF(Data!$AI40&lt;&gt;"",Scoring!$K$40)+IF(Data!$AJ40&lt;&gt;"",Scoring!$K$41)+IF(Data!$AK40&lt;&gt;"",Scoring!$K$42)+IF(Data!$AL40&lt;&gt;"",Scoring!$K$43)+IF(Data!$AM40&lt;&gt;"",Scoring!$K$44)+IF(Data!$AN40&lt;&gt;"",Scoring!$K$45)+IF(Data!$AO40&lt;&gt;"",Scoring!$K$46)+IF(Data!$AP40&lt;&gt;"",Scoring!$K$47)+IF(Data!$AQ40&lt;&gt;"",Scoring!$K$48)+IF(Data!$AR40&lt;&gt;"",Scoring!$K$49)+IF(Data!$AS40&lt;&gt;"",Scoring!$K$50)+IF(Data!$AT40&lt;&gt;"",Scoring!$K$51)+IF(Data!$AU40&lt;&gt;"",Scoring!$K$52),"")</f>
        <v/>
      </c>
      <c r="BK40" s="184" t="str">
        <f>IF(BJ40&lt;&gt;"",LOOKUP(BJ40,Likelihoods!$A$7:$A$107,Likelihoods!I$7:I$107),"")</f>
        <v/>
      </c>
      <c r="BL40" s="187" t="str">
        <f>IF(AND(COUNTBLANK($B40:$O40)=13,COUNTBLANK($P40:$Q40)=1,COUNTBLANK($R40:$U40)=3,COUNTBLANK($V40:$X40)=2,COUNTBLANK($Y40:$AE40)=6,COUNTBLANK($AF40:$AJ40)=4,COUNTBLANK($AK40:AN40)=3,COUNTBLANK($AO40:$AQ40)=2,COUNTBLANK($AR40:$AS40)=1,COUNTBLANK($AT40:$AU40)=1),IF(Data!$B40&lt;&gt;"",Scoring!$L$7)+IF(Data!$C40&lt;&gt;"",Scoring!$L$8)+IF(Data!$D40&lt;&gt;"",Scoring!$L$9)+IF(Data!$E40&lt;&gt;"",Scoring!$L$10)+IF(Data!$F40&lt;&gt;"",Scoring!$L$11)+IF(Data!$G40&lt;&gt;"",Scoring!$L$12)+IF(Data!$H40&lt;&gt;"",Scoring!$L$13)+IF(Data!$I40&lt;&gt;"",Scoring!$L$14)+IF(Data!$J40&lt;&gt;"",Scoring!$L$15)+IF(Data!$K40&lt;&gt;"",Scoring!$L$16)+IF(Data!$L40&lt;&gt;"",Scoring!$L$17)+IF(Data!$M40&lt;&gt;"",Scoring!$L$18)+IF(Data!$N40&lt;&gt;"",Scoring!$L$19)+IF(Data!$O40&lt;&gt;"",Scoring!$L$20)+IF(Data!$P40&lt;&gt;"",Scoring!$L$21)+IF(Data!$Q40&lt;&gt;"",Scoring!$L$22)+IF(Data!$R40&lt;&gt;"",Scoring!$L$23)+IF(Data!$S40&lt;&gt;"",Scoring!$L$24)+IF(Data!$T40&lt;&gt;"",Scoring!$L$25)+IF(Data!$U40&lt;&gt;"",Scoring!$L$26)+IF(Data!$V40&lt;&gt;"",Scoring!$L$27)+IF(Data!$W40&lt;&gt;"",Scoring!$L$28)+IF(Data!$X40&lt;&gt;"",Scoring!$L$29)+IF(Data!$Y40&lt;&gt;"",Scoring!$L$30)+IF(Data!$Z40&lt;&gt;"",Scoring!$L$31)+IF(Data!$AA40&lt;&gt;"",Scoring!$L$32)+IF(Data!$AB40&lt;&gt;"",Scoring!$L$33)+IF(Data!$AC40&lt;&gt;"",Scoring!$L$34)+IF(Data!$AD40&lt;&gt;"",Scoring!$L$35)+IF(Data!$AE40&lt;&gt;"",Scoring!$L$36)+IF(Data!$AF40&lt;&gt;"",Scoring!$L$37)+IF(Data!$AG40&lt;&gt;"",Scoring!$L$38)+IF(Data!$AH40&lt;&gt;"",Scoring!$L$39)+IF(Data!$AI40&lt;&gt;"",Scoring!$L$40)+IF(Data!$AJ40&lt;&gt;"",Scoring!$L$41)+IF(Data!$AK40&lt;&gt;"",Scoring!$L$42)+IF(Data!$AL40&lt;&gt;"",Scoring!$L$43)+IF(Data!$AM40&lt;&gt;"",Scoring!$L$44)+IF(Data!$AN40&lt;&gt;"",Scoring!$L$45)+IF(Data!$AO40&lt;&gt;"",Scoring!$L$46)+IF(Data!$AP40&lt;&gt;"",Scoring!$L$47)+IF(Data!$AQ40&lt;&gt;"",Scoring!$L$48)+IF(Data!$AR40&lt;&gt;"",Scoring!$L$49)+IF(Data!$AS40&lt;&gt;"",Scoring!$L$50)+IF(Data!$AT40&lt;&gt;"",Scoring!$L$51)+IF(Data!$AU40&lt;&gt;"",Scoring!$L$52),"")</f>
        <v/>
      </c>
      <c r="BM40" s="180" t="str">
        <f>IF(BL40&lt;&gt;"",LOOKUP(BL40,Likelihoods!$A$7:$A$107,Likelihoods!J$7:J$107),"")</f>
        <v/>
      </c>
      <c r="BN40" s="181" t="str">
        <f>IF(AND(COUNTBLANK($B40:$O40)=13,COUNTBLANK($P40:$Q40)=1,COUNTBLANK($R40:$U40)=3,COUNTBLANK($V40:$X40)=2,COUNTBLANK($Y40:$AE40)=6,COUNTBLANK($AF40:$AJ40)=4,COUNTBLANK($AK40:AN40)=3,COUNTBLANK($AO40:$AQ40)=2,COUNTBLANK($AR40:$AS40)=1,COUNTBLANK($AT40:$AU40)=1),IF(Data!$B40&lt;&gt;"",Scoring!$M$7)+IF(Data!$C40&lt;&gt;"",Scoring!$M$8)+IF(Data!$D40&lt;&gt;"",Scoring!$M$9)+IF(Data!$E40&lt;&gt;"",Scoring!$M$10)+IF(Data!$F40&lt;&gt;"",Scoring!$M$11)+IF(Data!$G40&lt;&gt;"",Scoring!$M$12)+IF(Data!$H40&lt;&gt;"",Scoring!$M$13)+IF(Data!$I40&lt;&gt;"",Scoring!$M$14)+IF(Data!$J40&lt;&gt;"",Scoring!$M$15)+IF(Data!$K40&lt;&gt;"",Scoring!$M$16)+IF(Data!$L40&lt;&gt;"",Scoring!$M$17)+IF(Data!$M40&lt;&gt;"",Scoring!$M$18)+IF(Data!$N40&lt;&gt;"",Scoring!$M$19)+IF(Data!$O40&lt;&gt;"",Scoring!$M$20)+IF(Data!$P40&lt;&gt;"",Scoring!$M$21)+IF(Data!$Q40&lt;&gt;"",Scoring!$M$22)+IF(Data!$R40&lt;&gt;"",Scoring!$M$23)+IF(Data!$S40&lt;&gt;"",Scoring!$M$24)+IF(Data!$T40&lt;&gt;"",Scoring!$M$25)+IF(Data!$U40&lt;&gt;"",Scoring!$M$26)+IF(Data!$V40&lt;&gt;"",Scoring!$M$27)+IF(Data!$W40&lt;&gt;"",Scoring!$M$28)+IF(Data!$X40&lt;&gt;"",Scoring!$M$29)+IF(Data!$Y40&lt;&gt;"",Scoring!$M$30)+IF(Data!$Z40&lt;&gt;"",Scoring!$M$31)+IF(Data!$AA40&lt;&gt;"",Scoring!$M$32)+IF(Data!$AB40&lt;&gt;"",Scoring!$M$33)+IF(Data!$AC40&lt;&gt;"",Scoring!$M$34)+IF(Data!$AD40&lt;&gt;"",Scoring!$M$35)+IF(Data!$AE40&lt;&gt;"",Scoring!$M$36)+IF(Data!$AF40&lt;&gt;"",Scoring!$M$37)+IF(Data!$AG40&lt;&gt;"",Scoring!$M$38)+IF(Data!$AH40&lt;&gt;"",Scoring!$M$39)+IF(Data!$AI40&lt;&gt;"",Scoring!$M$40)+IF(Data!$AJ40&lt;&gt;"",Scoring!$M$41)+IF(Data!$AK40&lt;&gt;"",Scoring!$M$42)+IF(Data!$AL40&lt;&gt;"",Scoring!$M$43)+IF(Data!$AM40&lt;&gt;"",Scoring!$M$44)+IF(Data!$AN40&lt;&gt;"",Scoring!$M$45)+IF(Data!$AO40&lt;&gt;"",Scoring!$M$46)+IF(Data!$AP40&lt;&gt;"",Scoring!$M$47)+IF(Data!$AQ40&lt;&gt;"",Scoring!$M$48)+IF(Data!$AR40&lt;&gt;"",Scoring!$M$49)+IF(Data!$AS40&lt;&gt;"",Scoring!$M$50)+IF(Data!$AT40&lt;&gt;"",Scoring!$M$51)+IF(Data!$AU40&lt;&gt;"",Scoring!$M$52),"")</f>
        <v/>
      </c>
      <c r="BO40" s="184" t="str">
        <f>IF(BN40&lt;&gt;"",LOOKUP(BN40,Likelihoods!$A$7:$A$107,Likelihoods!K$7:K$107),"")</f>
        <v/>
      </c>
      <c r="BP40" s="179" t="str">
        <f>IF(AND(COUNTBLANK($B40:$O40)=13,COUNTBLANK($P40:$Q40)=1,COUNTBLANK($R40:$U40)=3,COUNTBLANK($V40:$X40)=2,COUNTBLANK($Y40:$AE40)=6,COUNTBLANK($AF40:$AJ40)=4,COUNTBLANK($AK40:AN40)=3,COUNTBLANK($AO40:$AQ40)=2,COUNTBLANK($AR40:$AS40)=1,COUNTBLANK($AT40:$AU40)=1),IF(Data!$B40&lt;&gt;"",Scoring!$N$7)+IF(Data!$C40&lt;&gt;"",Scoring!$N$8)+IF(Data!$D40&lt;&gt;"",Scoring!$N$9)+IF(Data!$E40&lt;&gt;"",Scoring!$N$10)+IF(Data!$F40&lt;&gt;"",Scoring!$N$11)+IF(Data!$G40&lt;&gt;"",Scoring!$N$12)+IF(Data!$H40&lt;&gt;"",Scoring!$N$13)+IF(Data!$I40&lt;&gt;"",Scoring!$N$14)+IF(Data!$J40&lt;&gt;"",Scoring!$N$15)+IF(Data!$K40&lt;&gt;"",Scoring!$N$16)+IF(Data!$L40&lt;&gt;"",Scoring!$N$17)+IF(Data!$M40&lt;&gt;"",Scoring!$N$18)+IF(Data!$N40&lt;&gt;"",Scoring!$N$19)+IF(Data!$O40&lt;&gt;"",Scoring!$N$20)+IF(Data!$P40&lt;&gt;"",Scoring!$N$21)+IF(Data!$Q40&lt;&gt;"",Scoring!$N$22)+IF(Data!$R40&lt;&gt;"",Scoring!$N$23)+IF(Data!$S40&lt;&gt;"",Scoring!$N$24)+IF(Data!$T40&lt;&gt;"",Scoring!$N$25)+IF(Data!$U40&lt;&gt;"",Scoring!$N$26)+IF(Data!$V40&lt;&gt;"",Scoring!$N$27)+IF(Data!$W40&lt;&gt;"",Scoring!$N$28)+IF(Data!$X40&lt;&gt;"",Scoring!$N$29)+IF(Data!$Y40&lt;&gt;"",Scoring!$N$30)+IF(Data!$Z40&lt;&gt;"",Scoring!$N$31)+IF(Data!$AA40&lt;&gt;"",Scoring!$N$32)+IF(Data!$AB40&lt;&gt;"",Scoring!$N$33)+IF(Data!$AC40&lt;&gt;"",Scoring!$N$34)+IF(Data!$AD40&lt;&gt;"",Scoring!$N$35)+IF(Data!$AE40&lt;&gt;"",Scoring!$N$36)+IF(Data!$AF40&lt;&gt;"",Scoring!$N$37)+IF(Data!$AG40&lt;&gt;"",Scoring!$N$38)+IF(Data!$AH40&lt;&gt;"",Scoring!$N$39)+IF(Data!$AI40&lt;&gt;"",Scoring!$N$40)+IF(Data!$AJ40&lt;&gt;"",Scoring!$N$41)+IF(Data!$AK40&lt;&gt;"",Scoring!$N$42)+IF(Data!$AL40&lt;&gt;"",Scoring!$N$43)+IF(Data!$AM40&lt;&gt;"",Scoring!$N$44)+IF(Data!$AN40&lt;&gt;"",Scoring!$N$45)+IF(Data!$AO40&lt;&gt;"",Scoring!$N$46)+IF(Data!$AP40&lt;&gt;"",Scoring!$N$47)+IF(Data!$AQ40&lt;&gt;"",Scoring!$N$48)+IF(Data!$AR40&lt;&gt;"",Scoring!$N$49)+IF(Data!$AS40&lt;&gt;"",Scoring!$N$50)+IF(Data!$AT40&lt;&gt;"",Scoring!$N$51)+IF(Data!$AU40&lt;&gt;"",Scoring!$N$52),"")</f>
        <v/>
      </c>
      <c r="BQ40" s="189" t="str">
        <f>IF(BP40&lt;&gt;"",LOOKUP(BP40,Likelihoods!$A$7:$A$107,Likelihoods!L$7:L$107),"")</f>
        <v/>
      </c>
      <c r="BR40" s="181" t="str">
        <f>IF(AND(COUNTBLANK($B40:$O40)=13,COUNTBLANK($P40:$Q40)=1,COUNTBLANK($R40:$U40)=3,COUNTBLANK($V40:$X40)=2,COUNTBLANK($Y40:$AE40)=6,COUNTBLANK($AF40:$AJ40)=4,COUNTBLANK($AK40:AN40)=3,COUNTBLANK($AO40:$AQ40)=2,COUNTBLANK($AR40:$AS40)=1,COUNTBLANK($AT40:$AU40)=1),IF(Data!$B40&lt;&gt;"",Scoring!$O$7)+IF(Data!$C40&lt;&gt;"",Scoring!$O$8)+IF(Data!$D40&lt;&gt;"",Scoring!$O$9)+IF(Data!$E40&lt;&gt;"",Scoring!$O$10)+IF(Data!$F40&lt;&gt;"",Scoring!$O$11)+IF(Data!$G40&lt;&gt;"",Scoring!$O$12)+IF(Data!$H40&lt;&gt;"",Scoring!$O$13)+IF(Data!$I40&lt;&gt;"",Scoring!$O$14)+IF(Data!$J40&lt;&gt;"",Scoring!$O$15)+IF(Data!$K40&lt;&gt;"",Scoring!$O$16)+IF(Data!$L40&lt;&gt;"",Scoring!$O$17)+IF(Data!$M40&lt;&gt;"",Scoring!$O$18)+IF(Data!$N40&lt;&gt;"",Scoring!$O$19)+IF(Data!$O40&lt;&gt;"",Scoring!$O$20)+IF(Data!$P40&lt;&gt;"",Scoring!$O$21)+IF(Data!$Q40&lt;&gt;"",Scoring!$O$22)+IF(Data!$R40&lt;&gt;"",Scoring!$O$23)+IF(Data!$S40&lt;&gt;"",Scoring!$O$24)+IF(Data!$T40&lt;&gt;"",Scoring!$O$25)+IF(Data!$U40&lt;&gt;"",Scoring!$O$26)+IF(Data!$V40&lt;&gt;"",Scoring!$O$27)+IF(Data!$W40&lt;&gt;"",Scoring!$O$28)+IF(Data!$X40&lt;&gt;"",Scoring!$O$29)+IF(Data!$Y40&lt;&gt;"",Scoring!$O$30)+IF(Data!$Z40&lt;&gt;"",Scoring!$O$31)+IF(Data!$AA40&lt;&gt;"",Scoring!$O$32)+IF(Data!$AB40&lt;&gt;"",Scoring!$O$33)+IF(Data!$AC40&lt;&gt;"",Scoring!$O$34)+IF(Data!$AD40&lt;&gt;"",Scoring!$O$35)+IF(Data!$AE40&lt;&gt;"",Scoring!$O$36)+IF(Data!$AF40&lt;&gt;"",Scoring!$O$37)+IF(Data!$AG40&lt;&gt;"",Scoring!$O$38)+IF(Data!$AH40&lt;&gt;"",Scoring!$O$39)+IF(Data!$AI40&lt;&gt;"",Scoring!$O$40)+IF(Data!$AJ40&lt;&gt;"",Scoring!$O$41)+IF(Data!$AK40&lt;&gt;"",Scoring!$O$42)+IF(Data!$AL40&lt;&gt;"",Scoring!$O$43)+IF(Data!$AM40&lt;&gt;"",Scoring!$O$44)+IF(Data!$AN40&lt;&gt;"",Scoring!$O$45)+IF(Data!$AO40&lt;&gt;"",Scoring!$O$46)+IF(Data!$AP40&lt;&gt;"",Scoring!$O$47)+IF(Data!$AQ40&lt;&gt;"",Scoring!$O$48)+IF(Data!$AR40&lt;&gt;"",Scoring!$O$49)+IF(Data!$AS40&lt;&gt;"",Scoring!$O$50)+IF(Data!$AT40&lt;&gt;"",Scoring!$O$51)+IF(Data!$AU40&lt;&gt;"",Scoring!$O$52),"")</f>
        <v/>
      </c>
      <c r="BS40" s="184" t="str">
        <f>IF(BR40&lt;&gt;"",LOOKUP(BR40,Likelihoods!$A$7:$A$107,Likelihoods!M$7:M$107),"")</f>
        <v/>
      </c>
      <c r="BT40" s="181" t="str">
        <f>IF(AND(COUNTBLANK($B40:$O40)=13,COUNTBLANK($P40:$Q40)=1,COUNTBLANK($R40:$U40)=3,COUNTBLANK($V40:$X40)=2,COUNTBLANK($Y40:$AE40)=6,COUNTBLANK($AF40:$AJ40)=4,COUNTBLANK($AK40:AN40)=3,COUNTBLANK($AO40:$AQ40)=2,COUNTBLANK($AR40:$AS40)=1,COUNTBLANK($AT40:$AU40)=1),IF(Data!$B40&lt;&gt;"",Scoring!$P$7)+IF(Data!$C40&lt;&gt;"",Scoring!$P$8)+IF(Data!$D40&lt;&gt;"",Scoring!$P$9)+IF(Data!$E40&lt;&gt;"",Scoring!$P$10)+IF(Data!$F40&lt;&gt;"",Scoring!$P$11)+IF(Data!$G40&lt;&gt;"",Scoring!$P$12)+IF(Data!$H40&lt;&gt;"",Scoring!$P$13)+IF(Data!$I40&lt;&gt;"",Scoring!$P$14)+IF(Data!$J40&lt;&gt;"",Scoring!$P$15)+IF(Data!$K40&lt;&gt;"",Scoring!$P$16)+IF(Data!$L40&lt;&gt;"",Scoring!$P$17)+IF(Data!$M40&lt;&gt;"",Scoring!$P$18)+IF(Data!$N40&lt;&gt;"",Scoring!$P$19)+IF(Data!$O40&lt;&gt;"",Scoring!$P$20)+IF(Data!$P40&lt;&gt;"",Scoring!$P$21)+IF(Data!$Q40&lt;&gt;"",Scoring!$P$22)+IF(Data!$R40&lt;&gt;"",Scoring!$P$23)+IF(Data!$S40&lt;&gt;"",Scoring!$P$24)+IF(Data!$T40&lt;&gt;"",Scoring!$P$25)+IF(Data!$U40&lt;&gt;"",Scoring!$P$26)+IF(Data!$V40&lt;&gt;"",Scoring!$P$27)+IF(Data!$W40&lt;&gt;"",Scoring!$P$28)+IF(Data!$X40&lt;&gt;"",Scoring!$P$29)+IF(Data!$Y40&lt;&gt;"",Scoring!$P$30)+IF(Data!$Z40&lt;&gt;"",Scoring!$P$31)+IF(Data!$AA40&lt;&gt;"",Scoring!$P$32)+IF(Data!$AB40&lt;&gt;"",Scoring!$P$33)+IF(Data!$AC40&lt;&gt;"",Scoring!$P$34)+IF(Data!$AD40&lt;&gt;"",Scoring!$P$35)+IF(Data!$AE40&lt;&gt;"",Scoring!$P$36)+IF(Data!$AF40&lt;&gt;"",Scoring!$P$37)+IF(Data!$AG40&lt;&gt;"",Scoring!$P$38)+IF(Data!$AH40&lt;&gt;"",Scoring!$P$39)+IF(Data!$AI40&lt;&gt;"",Scoring!$P$40)+IF(Data!$AJ40&lt;&gt;"",Scoring!$P$41)+IF(Data!$AK40&lt;&gt;"",Scoring!$P$42)+IF(Data!$AL40&lt;&gt;"",Scoring!$P$43)+IF(Data!$AM40&lt;&gt;"",Scoring!$P$44)+IF(Data!$AN40&lt;&gt;"",Scoring!$P$45)+IF(Data!$AO40&lt;&gt;"",Scoring!$P$46)+IF(Data!$AP40&lt;&gt;"",Scoring!$P$47)+IF(Data!$AQ40&lt;&gt;"",Scoring!$P$48)+IF(Data!$AR40&lt;&gt;"",Scoring!$P$49)+IF(Data!$AS40&lt;&gt;"",Scoring!$P$50)+IF(Data!$AT40&lt;&gt;"",Scoring!$P$51)+IF(Data!$AU40&lt;&gt;"",Scoring!$P$52),"")</f>
        <v/>
      </c>
      <c r="BU40" s="180" t="str">
        <f>IF(BT40&lt;&gt;"",LOOKUP(BT40,Likelihoods!$A$7:$A$107,Likelihoods!N$7:N$107),"")</f>
        <v/>
      </c>
      <c r="BV40" s="181" t="str">
        <f>IF(AND(COUNTBLANK($B40:$O40)=13,COUNTBLANK($P40:$Q40)=1,COUNTBLANK($R40:$U40)=3,COUNTBLANK($V40:$X40)=2,COUNTBLANK($Y40:$AE40)=6,COUNTBLANK($AF40:$AJ40)=4,COUNTBLANK($AK40:AN40)=3,COUNTBLANK($AO40:$AQ40)=2,COUNTBLANK($AR40:$AS40)=1,COUNTBLANK($AT40:$AU40)=1),IF(Data!$B40&lt;&gt;"",Scoring!$Q$7)+IF(Data!$C40&lt;&gt;"",Scoring!$Q$8)+IF(Data!$D40&lt;&gt;"",Scoring!$Q$9)+IF(Data!$E40&lt;&gt;"",Scoring!$Q$10)+IF(Data!$F40&lt;&gt;"",Scoring!$Q$11)+IF(Data!$G40&lt;&gt;"",Scoring!$Q$12)+IF(Data!$H40&lt;&gt;"",Scoring!$Q$13)+IF(Data!$I40&lt;&gt;"",Scoring!$Q$14)+IF(Data!$J40&lt;&gt;"",Scoring!$Q$15)+IF(Data!$K40&lt;&gt;"",Scoring!$Q$16)+IF(Data!$L40&lt;&gt;"",Scoring!$Q$17)+IF(Data!$M40&lt;&gt;"",Scoring!$Q$18)+IF(Data!$N40&lt;&gt;"",Scoring!$Q$19)+IF(Data!$O40&lt;&gt;"",Scoring!$Q$20)+IF(Data!$P40&lt;&gt;"",Scoring!$Q$21)+IF(Data!$Q40&lt;&gt;"",Scoring!$Q$22)+IF(Data!$R40&lt;&gt;"",Scoring!$Q$23)+IF(Data!$S40&lt;&gt;"",Scoring!$Q$24)+IF(Data!$T40&lt;&gt;"",Scoring!$Q$25)+IF(Data!$U40&lt;&gt;"",Scoring!$Q$26)+IF(Data!$V40&lt;&gt;"",Scoring!$Q$27)+IF(Data!$W40&lt;&gt;"",Scoring!$Q$28)+IF(Data!$X40&lt;&gt;"",Scoring!$Q$29)+IF(Data!$Y40&lt;&gt;"",Scoring!$Q$30)+IF(Data!$Z40&lt;&gt;"",Scoring!$Q$31)+IF(Data!$AA40&lt;&gt;"",Scoring!$Q$32)+IF(Data!$AB40&lt;&gt;"",Scoring!$Q$33)+IF(Data!$AC40&lt;&gt;"",Scoring!$Q$34)+IF(Data!$AD40&lt;&gt;"",Scoring!$Q$35)+IF(Data!$AE40&lt;&gt;"",Scoring!$Q$36)+IF(Data!$AF40&lt;&gt;"",Scoring!$Q$37)+IF(Data!$AG40&lt;&gt;"",Scoring!$Q$38)+IF(Data!$AH40&lt;&gt;"",Scoring!$Q$39)+IF(Data!$AI40&lt;&gt;"",Scoring!$Q$40)+IF(Data!$AJ40&lt;&gt;"",Scoring!$Q$41)+IF(Data!$AK40&lt;&gt;"",Scoring!$Q$42)+IF(Data!$AL40&lt;&gt;"",Scoring!$Q$43)+IF(Data!$AM40&lt;&gt;"",Scoring!$Q$44)+IF(Data!$AN40&lt;&gt;"",Scoring!$Q$45)+IF(Data!$AO40&lt;&gt;"",Scoring!$Q$46)+IF(Data!$AP40&lt;&gt;"",Scoring!$Q$47)+IF(Data!$AQ40&lt;&gt;"",Scoring!$Q$48)+IF(Data!$AR40&lt;&gt;"",Scoring!$Q$49)+IF(Data!$AS40&lt;&gt;"",Scoring!$Q$50)+IF(Data!$AT40&lt;&gt;"",Scoring!$Q$51)+IF(Data!$AU40&lt;&gt;"",Scoring!$Q$52),"")</f>
        <v/>
      </c>
      <c r="BW40" s="183" t="str">
        <f>IF(BV40&lt;&gt;"",LOOKUP(BV40,Likelihoods!$A$7:$A$107,Likelihoods!O$7:O$107),"")</f>
        <v/>
      </c>
      <c r="BX40" s="9"/>
      <c r="BY40" s="9"/>
      <c r="BZ40" s="9"/>
      <c r="CA40" s="9"/>
      <c r="CB40" s="9"/>
      <c r="CC40" s="9"/>
      <c r="CD40" s="9"/>
      <c r="CE40" s="9"/>
      <c r="CF40" s="9"/>
      <c r="CG40" s="9"/>
      <c r="CH40" s="9"/>
      <c r="CI40" s="9"/>
      <c r="CJ40" s="9"/>
      <c r="CK40" s="9"/>
    </row>
    <row r="41" spans="1:89" ht="14.25" customHeight="1">
      <c r="A41" s="59"/>
      <c r="B41" s="76"/>
      <c r="C41" s="77"/>
      <c r="D41" s="77"/>
      <c r="E41" s="77"/>
      <c r="F41" s="77"/>
      <c r="G41" s="77"/>
      <c r="H41" s="77"/>
      <c r="I41" s="77"/>
      <c r="J41" s="77"/>
      <c r="K41" s="77"/>
      <c r="L41" s="77"/>
      <c r="M41" s="77"/>
      <c r="N41" s="77"/>
      <c r="O41" s="77"/>
      <c r="P41" s="76"/>
      <c r="Q41" s="78"/>
      <c r="R41" s="77"/>
      <c r="S41" s="77"/>
      <c r="T41" s="77"/>
      <c r="U41" s="77"/>
      <c r="V41" s="76"/>
      <c r="W41" s="77"/>
      <c r="X41" s="78"/>
      <c r="Y41" s="77"/>
      <c r="Z41" s="77"/>
      <c r="AA41" s="77"/>
      <c r="AB41" s="77"/>
      <c r="AC41" s="77"/>
      <c r="AD41" s="77"/>
      <c r="AE41" s="77"/>
      <c r="AF41" s="76"/>
      <c r="AG41" s="77"/>
      <c r="AH41" s="77"/>
      <c r="AI41" s="77"/>
      <c r="AJ41" s="78"/>
      <c r="AK41" s="77"/>
      <c r="AL41" s="77"/>
      <c r="AM41" s="77"/>
      <c r="AN41" s="77"/>
      <c r="AO41" s="76"/>
      <c r="AP41" s="77"/>
      <c r="AQ41" s="78"/>
      <c r="AR41" s="76"/>
      <c r="AS41" s="78"/>
      <c r="AT41" s="77"/>
      <c r="AU41" s="77"/>
      <c r="AV41" s="179" t="str">
        <f>IF(AND(COUNTBLANK($B41:$O41)=13,COUNTBLANK($P41:$Q41)=1,COUNTBLANK($R41:$U41)=3,COUNTBLANK($V41:$X41)=2,COUNTBLANK($Y41:$AE41)=6,COUNTBLANK($AF41:$AJ41)=4,COUNTBLANK($AK41:AN41)=3,COUNTBLANK($AO41:$AQ41)=2,COUNTBLANK($AR41:$AS41)=1,COUNTBLANK($AT41:$AU41)=1),IF(Data!$B41&lt;&gt;"",Scoring!$D$7)+IF(Data!$C41&lt;&gt;"",Scoring!$D$8)+IF(Data!$D41&lt;&gt;"",Scoring!$D$9)+IF(Data!$E41&lt;&gt;"",Scoring!$D$10)+IF(Data!$F41&lt;&gt;"",Scoring!$D$11)+IF(Data!$G41&lt;&gt;"",Scoring!$D$12)+IF(Data!$H41&lt;&gt;"",Scoring!$D$13)+IF(Data!$I41&lt;&gt;"",Scoring!$D$14)+IF(Data!$J41&lt;&gt;"",Scoring!$D$15)+IF(Data!$K41&lt;&gt;"",Scoring!$D$16)+IF(Data!$L41&lt;&gt;"",Scoring!$D$17)+IF(Data!$M41&lt;&gt;"",Scoring!$D$18)+IF(Data!$N41&lt;&gt;"",Scoring!$D$19)+IF(Data!$O41&lt;&gt;"",Scoring!$D$20)+IF(Data!$P41&lt;&gt;"",Scoring!$D$21)+IF(Data!$Q41&lt;&gt;"",Scoring!$D$22)+IF(Data!$R41&lt;&gt;"",Scoring!$D$23)+IF(Data!$S41&lt;&gt;"",Scoring!$D$24)+IF(Data!$T41&lt;&gt;"",Scoring!$D$25)+IF(Data!$U41&lt;&gt;"",Scoring!$D$26)+IF(Data!$V41&lt;&gt;"",Scoring!$D$27)+IF(Data!$W41&lt;&gt;"",Scoring!$D$28)+IF(Data!$X41&lt;&gt;"",Scoring!$D$29)+IF(Data!$Y41&lt;&gt;"",Scoring!$D$30)+IF(Data!$Z41&lt;&gt;"",Scoring!$D$31)+IF(Data!$AA41&lt;&gt;"",Scoring!$D$32)+IF(Data!$AB41&lt;&gt;"",Scoring!$D$33)+IF(Data!$AC41&lt;&gt;"",Scoring!$D$34)+IF(Data!$AD41&lt;&gt;"",Scoring!$D$35)+IF(Data!$AE41&lt;&gt;"",Scoring!$D$36)+IF(Data!$AF41&lt;&gt;"",Scoring!$D$37)+IF(Data!$AG41&lt;&gt;"",Scoring!$D$38)+IF(Data!$AH41&lt;&gt;"",Scoring!$D$39)+IF(Data!$AI41&lt;&gt;"",Scoring!$D$40)+IF(Data!$AJ41&lt;&gt;"",Scoring!$D$41)+IF(Data!$AK41&lt;&gt;"",Scoring!$D$42)+IF(Data!$AL41&lt;&gt;"",Scoring!$D$43)+IF(Data!$AM41&lt;&gt;"",Scoring!$D$44)+IF(Data!$AN41&lt;&gt;"",Scoring!$D$45)+IF(Data!$AO41&lt;&gt;"",Scoring!$D$46)+IF(Data!$AP41&lt;&gt;"",Scoring!$D$47)+IF(Data!$AQ41&lt;&gt;"",Scoring!$D$48)+IF(Data!$AR41&lt;&gt;"",Scoring!$D$49)+IF(Data!$AS41&lt;&gt;"",Scoring!$D$50)+IF(Data!$AT41&lt;&gt;"",Scoring!$D$51)+IF(Data!$AU41&lt;&gt;"",Scoring!$D$52),"")</f>
        <v/>
      </c>
      <c r="AW41" s="180" t="str">
        <f>IF(AV41&lt;&gt;"",LOOKUP(AV41,Likelihoods!$A$7:$A$107,Likelihoods!B$7:B$107),"")</f>
        <v/>
      </c>
      <c r="AX41" s="181" t="str">
        <f>IF(AND(COUNTBLANK($B41:$O41)=13,COUNTBLANK($P41:$Q41)=1,COUNTBLANK($R41:$U41)=3,COUNTBLANK($V41:$X41)=2,COUNTBLANK($Y41:$AE41)=6,COUNTBLANK($AF41:$AJ41)=4,COUNTBLANK($AK41:AN41)=3,COUNTBLANK($AO41:$AQ41)=2,COUNTBLANK($AR41:$AS41)=1,COUNTBLANK($AT41:$AU41)=1),IF(Data!$B41&lt;&gt;"",Scoring!$E$7)+IF(Data!$C41&lt;&gt;"",Scoring!$E$8)+IF(Data!$D41&lt;&gt;"",Scoring!$E$9)+IF(Data!$E41&lt;&gt;"",Scoring!$E$10)+IF(Data!$F41&lt;&gt;"",Scoring!$E$11)+IF(Data!$G41&lt;&gt;"",Scoring!$E$12)+IF(Data!$H41&lt;&gt;"",Scoring!$E$13)+IF(Data!$I41&lt;&gt;"",Scoring!$E$14)+IF(Data!$J41&lt;&gt;"",Scoring!$E$15)+IF(Data!$K41&lt;&gt;"",Scoring!$E$16)+IF(Data!$L41&lt;&gt;"",Scoring!$E$17)+IF(Data!$M41&lt;&gt;"",Scoring!$E$18)+IF(Data!$N41&lt;&gt;"",Scoring!$E$19)+IF(Data!$O41&lt;&gt;"",Scoring!$E$20)+IF(Data!$P41&lt;&gt;"",Scoring!$E$21)+IF(Data!$Q41&lt;&gt;"",Scoring!$E$22)+IF(Data!$R41&lt;&gt;"",Scoring!$E$23)+IF(Data!$S41&lt;&gt;"",Scoring!$E$24)+IF(Data!$T41&lt;&gt;"",Scoring!$E$25)+IF(Data!$U41&lt;&gt;"",Scoring!$E$26)+IF(Data!$V41&lt;&gt;"",Scoring!$E$27)+IF(Data!$W41&lt;&gt;"",Scoring!$E$28)+IF(Data!$X41&lt;&gt;"",Scoring!$E$29)+IF(Data!$Y41&lt;&gt;"",Scoring!$E$30)+IF(Data!$Z41&lt;&gt;"",Scoring!$E$31)+IF(Data!$AA41&lt;&gt;"",Scoring!$E$32)+IF(Data!$AB41&lt;&gt;"",Scoring!$E$33)+IF(Data!$AC41&lt;&gt;"",Scoring!$E$34)+IF(Data!$AD41&lt;&gt;"",Scoring!$E$35)+IF(Data!$AE41&lt;&gt;"",Scoring!$E$36)+IF(Data!$AF41&lt;&gt;"",Scoring!$E$37)+IF(Data!$AG41&lt;&gt;"",Scoring!$E$38)+IF(Data!$AH41&lt;&gt;"",Scoring!$E$39)+IF(Data!$AI41&lt;&gt;"",Scoring!$E$40)+IF(Data!$AJ41&lt;&gt;"",Scoring!$E$41)+IF(Data!$AK41&lt;&gt;"",Scoring!$E$42)+IF(Data!$AL41&lt;&gt;"",Scoring!$E$43)+IF(Data!$AM41&lt;&gt;"",Scoring!$E$44)+IF(Data!$AN41&lt;&gt;"",Scoring!$E$45)+IF(Data!$AO41&lt;&gt;"",Scoring!$E$46)+IF(Data!$AP41&lt;&gt;"",Scoring!$E$47)+IF(Data!$AQ41&lt;&gt;"",Scoring!$E$48)+IF(Data!$AR41&lt;&gt;"",Scoring!$E$49)+IF(Data!$AS41&lt;&gt;"",Scoring!$E$50)+IF(Data!$AT41&lt;&gt;"",Scoring!$E$51)+IF(Data!$AU41&lt;&gt;"",Scoring!$E$52),"")</f>
        <v/>
      </c>
      <c r="AY41" s="180" t="str">
        <f>IF(AX41&lt;&gt;"",LOOKUP(AX41,Likelihoods!$A$7:$A$107,Likelihoods!C$7:C$107),"")</f>
        <v/>
      </c>
      <c r="AZ41" s="182" t="str">
        <f>IF(AND(COUNTBLANK($B41:$O41)=13,COUNTBLANK($P41:$Q41)=1,COUNTBLANK($R41:$U41)=3,COUNTBLANK($V41:$X41)=2,COUNTBLANK($Y41:$AE41)=6,COUNTBLANK($AF41:$AJ41)=4,COUNTBLANK($AK41:AN41)=3,COUNTBLANK($AO41:$AQ41)=2,COUNTBLANK($AR41:$AS41)=1,COUNTBLANK($AT41:$AU41)=1),IF(Data!$B41&lt;&gt;"",Scoring!$F$7)+IF(Data!$C41&lt;&gt;"",Scoring!$F$8)+IF(Data!$D41&lt;&gt;"",Scoring!$F$9)+IF(Data!$E41&lt;&gt;"",Scoring!$F$10)+IF(Data!$F41&lt;&gt;"",Scoring!$F$11)+IF(Data!$G41&lt;&gt;"",Scoring!$F$12)+IF(Data!$H41&lt;&gt;"",Scoring!$F$13)+IF(Data!$I41&lt;&gt;"",Scoring!$F$14)+IF(Data!$J41&lt;&gt;"",Scoring!$F$15)+IF(Data!$K41&lt;&gt;"",Scoring!$F$16)+IF(Data!$L41&lt;&gt;"",Scoring!$F$17)+IF(Data!$M41&lt;&gt;"",Scoring!$F$18)+IF(Data!$N41&lt;&gt;"",Scoring!$F$19)+IF(Data!$O41&lt;&gt;"",Scoring!$F$20)+IF(Data!$P41&lt;&gt;"",Scoring!$F$21)+IF(Data!$Q41&lt;&gt;"",Scoring!$F$22)+IF(Data!$R41&lt;&gt;"",Scoring!$F$23)+IF(Data!$S41&lt;&gt;"",Scoring!$F$24)+IF(Data!$T41&lt;&gt;"",Scoring!$F$25)+IF(Data!$U41&lt;&gt;"",Scoring!$F$26)+IF(Data!$V41&lt;&gt;"",Scoring!$F$27)+IF(Data!$W41&lt;&gt;"",Scoring!$F$28)+IF(Data!$X41&lt;&gt;"",Scoring!$F$29)+IF(Data!$Y41&lt;&gt;"",Scoring!$F$30)+IF(Data!$Z41&lt;&gt;"",Scoring!$F$31)+IF(Data!$AA41&lt;&gt;"",Scoring!$F$32)+IF(Data!$AB41&lt;&gt;"",Scoring!$F$33)+IF(Data!$AC41&lt;&gt;"",Scoring!$F$34)+IF(Data!$AD41&lt;&gt;"",Scoring!$F$35)+IF(Data!$AE41&lt;&gt;"",Scoring!$F$36)+IF(Data!$AF41&lt;&gt;"",Scoring!$F$37)+IF(Data!$AG41&lt;&gt;"",Scoring!$F$38)+IF(Data!$AH41&lt;&gt;"",Scoring!$F$39)+IF(Data!$AI41&lt;&gt;"",Scoring!$F$40)+IF(Data!$AJ41&lt;&gt;"",Scoring!$F$41)+IF(Data!$AK41&lt;&gt;"",Scoring!$F$42)+IF(Data!$AL41&lt;&gt;"",Scoring!$F$43)+IF(Data!$AM41&lt;&gt;"",Scoring!$F$44)+IF(Data!$AN41&lt;&gt;"",Scoring!$F$45)+IF(Data!$AO41&lt;&gt;"",Scoring!$F$46)+IF(Data!$AP41&lt;&gt;"",Scoring!$F$47)+IF(Data!$AQ41&lt;&gt;"",Scoring!$F$48)+IF(Data!$AR41&lt;&gt;"",Scoring!$F$49)+IF(Data!$AS41&lt;&gt;"",Scoring!$F$50)+IF(Data!$AT41&lt;&gt;"",Scoring!$F$51)+IF(Data!$AU41&lt;&gt;"",Scoring!$F$52),"")</f>
        <v/>
      </c>
      <c r="BA41" s="183" t="str">
        <f>IF(AZ41&lt;&gt;"",LOOKUP(AZ41,Likelihoods!$A$7:$A$107,Likelihoods!D$7:D$107),"")</f>
        <v/>
      </c>
      <c r="BB41" s="181" t="str">
        <f>IF(AND(COUNTBLANK($B41:$O41)=13,COUNTBLANK($P41:$Q41)=1,COUNTBLANK($R41:$U41)=3,COUNTBLANK($V41:$X41)=2,COUNTBLANK($Y41:$AE41)=6,COUNTBLANK($AF41:$AJ41)=4,COUNTBLANK($AK41:AN41)=3,COUNTBLANK($AO41:$AQ41)=2,COUNTBLANK($AR41:$AS41)=1,COUNTBLANK($AT41:$AU41)=1),IF(Data!$B41&lt;&gt;"",Scoring!$G$7)+IF(Data!$C41&lt;&gt;"",Scoring!$G$8)+IF(Data!$D41&lt;&gt;"",Scoring!$G$9)+IF(Data!$E41&lt;&gt;"",Scoring!$G$10)+IF(Data!$F41&lt;&gt;"",Scoring!$G$11)+IF(Data!$G41&lt;&gt;"",Scoring!$G$12)+IF(Data!$H41&lt;&gt;"",Scoring!$G$13)+IF(Data!$I41&lt;&gt;"",Scoring!$G$14)+IF(Data!$J41&lt;&gt;"",Scoring!$G$15)+IF(Data!$K41&lt;&gt;"",Scoring!$G$16)+IF(Data!$L41&lt;&gt;"",Scoring!$G$17)+IF(Data!$M41&lt;&gt;"",Scoring!$G$18)+IF(Data!$N41&lt;&gt;"",Scoring!$G$19)+IF(Data!$O41&lt;&gt;"",Scoring!$G$20)+IF(Data!$P41&lt;&gt;"",Scoring!$G$21)+IF(Data!$Q41&lt;&gt;"",Scoring!$G$22)+IF(Data!$R41&lt;&gt;"",Scoring!$G$23)+IF(Data!$S41&lt;&gt;"",Scoring!$G$24)+IF(Data!$T41&lt;&gt;"",Scoring!$G$25)+IF(Data!$U41&lt;&gt;"",Scoring!$G$26)+IF(Data!$V41&lt;&gt;"",Scoring!$G$27)+IF(Data!$W41&lt;&gt;"",Scoring!$G$28)+IF(Data!$X41&lt;&gt;"",Scoring!$G$29)+IF(Data!$Y41&lt;&gt;"",Scoring!$G$30)+IF(Data!$Z41&lt;&gt;"",Scoring!$G$31)+IF(Data!$AA41&lt;&gt;"",Scoring!$G$32)+IF(Data!$AB41&lt;&gt;"",Scoring!$G$33)+IF(Data!$AC41&lt;&gt;"",Scoring!$G$34)+IF(Data!$AD41&lt;&gt;"",Scoring!$G$35)+IF(Data!$AE41&lt;&gt;"",Scoring!$G$36)+IF(Data!$AF41&lt;&gt;"",Scoring!$G$37)+IF(Data!$AG41&lt;&gt;"",Scoring!$G$38)+IF(Data!$AH41&lt;&gt;"",Scoring!$G$39)+IF(Data!$AI41&lt;&gt;"",Scoring!$G$40)+IF(Data!$AJ41&lt;&gt;"",Scoring!$G$41)+IF(Data!$AK41&lt;&gt;"",Scoring!$G$42)+IF(Data!$AL41&lt;&gt;"",Scoring!$G$43)+IF(Data!$AM41&lt;&gt;"",Scoring!$G$44)+IF(Data!$AN41&lt;&gt;"",Scoring!$G$45)+IF(Data!$AO41&lt;&gt;"",Scoring!$G$46)+IF(Data!$AP41&lt;&gt;"",Scoring!$G$47)+IF(Data!$AQ41&lt;&gt;"",Scoring!$G$48)+IF(Data!$AR41&lt;&gt;"",Scoring!$G$49)+IF(Data!$AS41&lt;&gt;"",Scoring!$G$50)+IF(Data!$AT41&lt;&gt;"",Scoring!$G$51)+IF(Data!$AU41&lt;&gt;"",Scoring!$G$52),"")</f>
        <v/>
      </c>
      <c r="BC41" s="184" t="str">
        <f>IF(BB41&lt;&gt;"",LOOKUP(BB41,Likelihoods!$A$7:$A$107,Likelihoods!E$7:E$107),"")</f>
        <v/>
      </c>
      <c r="BD41" s="185" t="str">
        <f>IF(AND(COUNTBLANK($B41:$O41)=13,COUNTBLANK($P41:$Q41)=1,COUNTBLANK($R41:$U41)=3,COUNTBLANK($V41:$X41)=2,COUNTBLANK($Y41:$AE41)=6,COUNTBLANK($AF41:$AJ41)=4,COUNTBLANK($AK41:AN41)=3,COUNTBLANK($AO41:$AQ41)=2,COUNTBLANK($AR41:$AS41)=1,COUNTBLANK($AT41:$AU41)=1),IF(Data!$B41&lt;&gt;"",Scoring!$H$7)+IF(Data!$C41&lt;&gt;"",Scoring!$H$8)+IF(Data!$D41&lt;&gt;"",Scoring!$H$9)+IF(Data!$E41&lt;&gt;"",Scoring!$H$10)+IF(Data!$F41&lt;&gt;"",Scoring!$H$11)+IF(Data!$G41&lt;&gt;"",Scoring!$H$12)+IF(Data!$H41&lt;&gt;"",Scoring!$H$13)+IF(Data!$I41&lt;&gt;"",Scoring!$H$14)+IF(Data!$J41&lt;&gt;"",Scoring!$H$15)+IF(Data!$K41&lt;&gt;"",Scoring!$H$16)+IF(Data!$L41&lt;&gt;"",Scoring!$H$17)+IF(Data!$M41&lt;&gt;"",Scoring!$H$18)+IF(Data!$N41&lt;&gt;"",Scoring!$H$19)+IF(Data!$O41&lt;&gt;"",Scoring!$H$20)+IF(Data!$P41&lt;&gt;"",Scoring!$H$21)+IF(Data!$Q41&lt;&gt;"",Scoring!$H$22)+IF(Data!$R41&lt;&gt;"",Scoring!$H$23)+IF(Data!$S41&lt;&gt;"",Scoring!$H$24)+IF(Data!$T41&lt;&gt;"",Scoring!$H$25)+IF(Data!$U41&lt;&gt;"",Scoring!$H$26)+IF(Data!$V41&lt;&gt;"",Scoring!$H$27)+IF(Data!$W41&lt;&gt;"",Scoring!$H$28)+IF(Data!$X41&lt;&gt;"",Scoring!$H$29)+IF(Data!$Y41&lt;&gt;"",Scoring!$H$30)+IF(Data!$Z41&lt;&gt;"",Scoring!$H$31)+IF(Data!$AA41&lt;&gt;"",Scoring!$H$32)+IF(Data!$AB41&lt;&gt;"",Scoring!$H$33)+IF(Data!$AC41&lt;&gt;"",Scoring!$H$34)+IF(Data!$AD41&lt;&gt;"",Scoring!$H$35)+IF(Data!$AE41&lt;&gt;"",Scoring!$H$36)+IF(Data!$AF41&lt;&gt;"",Scoring!$H$37)+IF(Data!$AG41&lt;&gt;"",Scoring!$H$38)+IF(Data!$AH41&lt;&gt;"",Scoring!$H$39)+IF(Data!$AI41&lt;&gt;"",Scoring!$H$40)+IF(Data!$AJ41&lt;&gt;"",Scoring!$H$41)+IF(Data!$AK41&lt;&gt;"",Scoring!$H$42)+IF(Data!$AL41&lt;&gt;"",Scoring!$H$43)+IF(Data!$AM41&lt;&gt;"",Scoring!$H$44)+IF(Data!$AN41&lt;&gt;"",Scoring!$H$45)+IF(Data!$AO41&lt;&gt;"",Scoring!$H$46)+IF(Data!$AP41&lt;&gt;"",Scoring!$H$47)+IF(Data!$AQ41&lt;&gt;"",Scoring!$H$48)+IF(Data!$AR41&lt;&gt;"",Scoring!$H$49)+IF(Data!$AS41&lt;&gt;"",Scoring!$H$50)+IF(Data!$AT41&lt;&gt;"",Scoring!$H$51)+IF(Data!$AU41&lt;&gt;"",Scoring!$H$52),"")</f>
        <v/>
      </c>
      <c r="BE41" s="186" t="str">
        <f>IF(BD41&lt;&gt;"",LOOKUP(BD41,Likelihoods!$A$7:$A$107,Likelihoods!F$7:F$107),"")</f>
        <v/>
      </c>
      <c r="BF41" s="181" t="str">
        <f>IF(AND(COUNTBLANK($B41:$O41)=13,COUNTBLANK($P41:$Q41)=1,COUNTBLANK($R41:$U41)=3,COUNTBLANK($V41:$X41)=2,COUNTBLANK($Y41:$AE41)=6,COUNTBLANK($AF41:$AJ41)=4,COUNTBLANK($AK41:AN41)=3,COUNTBLANK($AO41:$AQ41)=2,COUNTBLANK($AR41:$AS41)=1,COUNTBLANK($AT41:$AU41)=1),IF(Data!$B41&lt;&gt;"",Scoring!$I$7)+IF(Data!$C41&lt;&gt;"",Scoring!$I$8)+IF(Data!$D41&lt;&gt;"",Scoring!$I$9)+IF(Data!$E41&lt;&gt;"",Scoring!$I$10)+IF(Data!$F41&lt;&gt;"",Scoring!$I$11)+IF(Data!$G41&lt;&gt;"",Scoring!$I$12)+IF(Data!$H41&lt;&gt;"",Scoring!$I$13)+IF(Data!$I41&lt;&gt;"",Scoring!$I$14)+IF(Data!$J41&lt;&gt;"",Scoring!$I$15)+IF(Data!$K41&lt;&gt;"",Scoring!$I$16)+IF(Data!$L41&lt;&gt;"",Scoring!$I$17)+IF(Data!$M41&lt;&gt;"",Scoring!$I$18)+IF(Data!$N41&lt;&gt;"",Scoring!$I$19)+IF(Data!$O41&lt;&gt;"",Scoring!$I$20)+IF(Data!$P41&lt;&gt;"",Scoring!$I$21)+IF(Data!$Q41&lt;&gt;"",Scoring!$I$22)+IF(Data!$R41&lt;&gt;"",Scoring!$I$23)+IF(Data!$S41&lt;&gt;"",Scoring!$I$24)+IF(Data!$T41&lt;&gt;"",Scoring!$I$25)+IF(Data!$U41&lt;&gt;"",Scoring!$I$26)+IF(Data!$V41&lt;&gt;"",Scoring!$I$27)+IF(Data!$W41&lt;&gt;"",Scoring!$I$28)+IF(Data!$X41&lt;&gt;"",Scoring!$I$29)+IF(Data!$Y41&lt;&gt;"",Scoring!$I$30)+IF(Data!$Z41&lt;&gt;"",Scoring!$I$31)+IF(Data!$AA41&lt;&gt;"",Scoring!$I$32)+IF(Data!$AB41&lt;&gt;"",Scoring!$I$33)+IF(Data!$AC41&lt;&gt;"",Scoring!$I$34)+IF(Data!$AD41&lt;&gt;"",Scoring!$I$35)+IF(Data!$AE41&lt;&gt;"",Scoring!$I$36)+IF(Data!$AF41&lt;&gt;"",Scoring!$I$37)+IF(Data!$AG41&lt;&gt;"",Scoring!$I$38)+IF(Data!$AH41&lt;&gt;"",Scoring!$I$39)+IF(Data!$AI41&lt;&gt;"",Scoring!$I$40)+IF(Data!$AJ41&lt;&gt;"",Scoring!$I$41)+IF(Data!$AK41&lt;&gt;"",Scoring!$I$42)+IF(Data!$AL41&lt;&gt;"",Scoring!$I$43)+IF(Data!$AM41&lt;&gt;"",Scoring!$I$44)+IF(Data!$AN41&lt;&gt;"",Scoring!$I$45)+IF(Data!$AO41&lt;&gt;"",Scoring!$I$46)+IF(Data!$AP41&lt;&gt;"",Scoring!$I$47)+IF(Data!$AQ41&lt;&gt;"",Scoring!$I$48)+IF(Data!$AR41&lt;&gt;"",Scoring!$I$49)+IF(Data!$AS41&lt;&gt;"",Scoring!$I$50)+IF(Data!$AT41&lt;&gt;"",Scoring!$I$51)+IF(Data!$AU41&lt;&gt;"",Scoring!$I$52),"")</f>
        <v/>
      </c>
      <c r="BG41" s="180" t="str">
        <f>IF(BF41&lt;&gt;"",LOOKUP(BF41,Likelihoods!$A$7:$A$107,Likelihoods!G$7:G$107),"")</f>
        <v/>
      </c>
      <c r="BH41" s="187" t="str">
        <f>IF(AND(COUNTBLANK($B41:$O41)=13,COUNTBLANK($P41:$Q41)=1,COUNTBLANK($R41:$U41)=3,COUNTBLANK($V41:$X41)=2,COUNTBLANK($Y41:$AE41)=6,COUNTBLANK($AF41:$AJ41)=4,COUNTBLANK($AK41:AN41)=3,COUNTBLANK($AO41:$AQ41)=2,COUNTBLANK($AR41:$AS41)=1,COUNTBLANK($AT41:$AU41)=1),IF(Data!$B41&lt;&gt;"",Scoring!$J$7)+IF(Data!$C41&lt;&gt;"",Scoring!$J$8)+IF(Data!$D41&lt;&gt;"",Scoring!$J$9)+IF(Data!$E41&lt;&gt;"",Scoring!$J$10)+IF(Data!$F41&lt;&gt;"",Scoring!$J$11)+IF(Data!$G41&lt;&gt;"",Scoring!$J$12)+IF(Data!$H41&lt;&gt;"",Scoring!$J$13)+IF(Data!$I41&lt;&gt;"",Scoring!$J$14)+IF(Data!$J41&lt;&gt;"",Scoring!$J$15)+IF(Data!$K41&lt;&gt;"",Scoring!$J$16)+IF(Data!$L41&lt;&gt;"",Scoring!$J$17)+IF(Data!$M41&lt;&gt;"",Scoring!$J$18)+IF(Data!$N41&lt;&gt;"",Scoring!$J$19)+IF(Data!$O41&lt;&gt;"",Scoring!$J$20)+IF(Data!$P41&lt;&gt;"",Scoring!$J$21)+IF(Data!$Q41&lt;&gt;"",Scoring!$J$22)+IF(Data!$R41&lt;&gt;"",Scoring!$J$23)+IF(Data!$S41&lt;&gt;"",Scoring!$J$24)+IF(Data!$T41&lt;&gt;"",Scoring!$J$25)+IF(Data!$U41&lt;&gt;"",Scoring!$J$26)+IF(Data!$V41&lt;&gt;"",Scoring!$J$27)+IF(Data!$W41&lt;&gt;"",Scoring!$J$28)+IF(Data!$X41&lt;&gt;"",Scoring!$J$29)+IF(Data!$Y41&lt;&gt;"",Scoring!$J$30)+IF(Data!$Z41&lt;&gt;"",Scoring!$J$31)+IF(Data!$AA41&lt;&gt;"",Scoring!$J$32)+IF(Data!$AB41&lt;&gt;"",Scoring!$J$33)+IF(Data!$AC41&lt;&gt;"",Scoring!$J$34)+IF(Data!$AD41&lt;&gt;"",Scoring!$J$35)+IF(Data!$AE41&lt;&gt;"",Scoring!$J$36)+IF(Data!$AF41&lt;&gt;"",Scoring!$J$37)+IF(Data!$AG41&lt;&gt;"",Scoring!$J$38)+IF(Data!$AH41&lt;&gt;"",Scoring!$J$39)+IF(Data!$AI41&lt;&gt;"",Scoring!$J$40)+IF(Data!$AJ41&lt;&gt;"",Scoring!$J$41)+IF(Data!$AK41&lt;&gt;"",Scoring!$J$42)+IF(Data!$AL41&lt;&gt;"",Scoring!$J$43)+IF(Data!$AM41&lt;&gt;"",Scoring!$J$44)+IF(Data!$AN41&lt;&gt;"",Scoring!$J$45)+IF(Data!$AO41&lt;&gt;"",Scoring!$J$46)+IF(Data!$AP41&lt;&gt;"",Scoring!$J$47)+IF(Data!$AQ41&lt;&gt;"",Scoring!$J$48)+IF(Data!$AR41&lt;&gt;"",Scoring!$J$49)+IF(Data!$AS41&lt;&gt;"",Scoring!$J$50)+IF(Data!$AT41&lt;&gt;"",Scoring!$J$51)+IF(Data!$AU41&lt;&gt;"",Scoring!$J$52),"")</f>
        <v/>
      </c>
      <c r="BI41" s="183" t="str">
        <f>IF(BH41&lt;&gt;"",LOOKUP(BH41,Likelihoods!$A$7:$A$107,Likelihoods!H$7:H$107),"")</f>
        <v/>
      </c>
      <c r="BJ41" s="188" t="str">
        <f>IF(AND(COUNTBLANK($B41:$O41)=13,COUNTBLANK($P41:$Q41)=1,COUNTBLANK($R41:$U41)=3,COUNTBLANK($V41:$X41)=2,COUNTBLANK($Y41:$AE41)=6,COUNTBLANK($AF41:$AJ41)=4,COUNTBLANK($AK41:AN41)=3,COUNTBLANK($AO41:$AQ41)=2,COUNTBLANK($AR41:$AS41)=1,COUNTBLANK($AT41:$AU41)=1),IF(Data!$B41&lt;&gt;"",Scoring!$K$7)+IF(Data!$C41&lt;&gt;"",Scoring!$K$8)+IF(Data!$D41&lt;&gt;"",Scoring!$K$9)+IF(Data!$E41&lt;&gt;"",Scoring!$K$10)+IF(Data!$F41&lt;&gt;"",Scoring!$K$11)+IF(Data!$G41&lt;&gt;"",Scoring!$K$12)+IF(Data!$H41&lt;&gt;"",Scoring!$K$13)+IF(Data!$I41&lt;&gt;"",Scoring!$K$14)+IF(Data!$J41&lt;&gt;"",Scoring!$K$15)+IF(Data!$K41&lt;&gt;"",Scoring!$K$16)+IF(Data!$L41&lt;&gt;"",Scoring!$K$17)+IF(Data!$M41&lt;&gt;"",Scoring!$K$18)+IF(Data!$N41&lt;&gt;"",Scoring!$K$19)+IF(Data!$O41&lt;&gt;"",Scoring!$K$20)+IF(Data!$P41&lt;&gt;"",Scoring!$K$21)+IF(Data!$Q41&lt;&gt;"",Scoring!$K$22)+IF(Data!$R41&lt;&gt;"",Scoring!$K$23)+IF(Data!$S41&lt;&gt;"",Scoring!$K$24)+IF(Data!$T41&lt;&gt;"",Scoring!$K$25)+IF(Data!$U41&lt;&gt;"",Scoring!$K$26)+IF(Data!$V41&lt;&gt;"",Scoring!$K$27)+IF(Data!$W41&lt;&gt;"",Scoring!$K$28)+IF(Data!$X41&lt;&gt;"",Scoring!$K$29)+IF(Data!$Y41&lt;&gt;"",Scoring!$K$30)+IF(Data!$Z41&lt;&gt;"",Scoring!$K$31)+IF(Data!$AA41&lt;&gt;"",Scoring!$K$32)+IF(Data!$AB41&lt;&gt;"",Scoring!$K$33)+IF(Data!$AC41&lt;&gt;"",Scoring!$K$34)+IF(Data!$AD41&lt;&gt;"",Scoring!$K$35)+IF(Data!$AE41&lt;&gt;"",Scoring!$K$36)+IF(Data!$AF41&lt;&gt;"",Scoring!$K$37)+IF(Data!$AG41&lt;&gt;"",Scoring!$K$38)+IF(Data!$AH41&lt;&gt;"",Scoring!$K$39)+IF(Data!$AI41&lt;&gt;"",Scoring!$K$40)+IF(Data!$AJ41&lt;&gt;"",Scoring!$K$41)+IF(Data!$AK41&lt;&gt;"",Scoring!$K$42)+IF(Data!$AL41&lt;&gt;"",Scoring!$K$43)+IF(Data!$AM41&lt;&gt;"",Scoring!$K$44)+IF(Data!$AN41&lt;&gt;"",Scoring!$K$45)+IF(Data!$AO41&lt;&gt;"",Scoring!$K$46)+IF(Data!$AP41&lt;&gt;"",Scoring!$K$47)+IF(Data!$AQ41&lt;&gt;"",Scoring!$K$48)+IF(Data!$AR41&lt;&gt;"",Scoring!$K$49)+IF(Data!$AS41&lt;&gt;"",Scoring!$K$50)+IF(Data!$AT41&lt;&gt;"",Scoring!$K$51)+IF(Data!$AU41&lt;&gt;"",Scoring!$K$52),"")</f>
        <v/>
      </c>
      <c r="BK41" s="184" t="str">
        <f>IF(BJ41&lt;&gt;"",LOOKUP(BJ41,Likelihoods!$A$7:$A$107,Likelihoods!I$7:I$107),"")</f>
        <v/>
      </c>
      <c r="BL41" s="187" t="str">
        <f>IF(AND(COUNTBLANK($B41:$O41)=13,COUNTBLANK($P41:$Q41)=1,COUNTBLANK($R41:$U41)=3,COUNTBLANK($V41:$X41)=2,COUNTBLANK($Y41:$AE41)=6,COUNTBLANK($AF41:$AJ41)=4,COUNTBLANK($AK41:AN41)=3,COUNTBLANK($AO41:$AQ41)=2,COUNTBLANK($AR41:$AS41)=1,COUNTBLANK($AT41:$AU41)=1),IF(Data!$B41&lt;&gt;"",Scoring!$L$7)+IF(Data!$C41&lt;&gt;"",Scoring!$L$8)+IF(Data!$D41&lt;&gt;"",Scoring!$L$9)+IF(Data!$E41&lt;&gt;"",Scoring!$L$10)+IF(Data!$F41&lt;&gt;"",Scoring!$L$11)+IF(Data!$G41&lt;&gt;"",Scoring!$L$12)+IF(Data!$H41&lt;&gt;"",Scoring!$L$13)+IF(Data!$I41&lt;&gt;"",Scoring!$L$14)+IF(Data!$J41&lt;&gt;"",Scoring!$L$15)+IF(Data!$K41&lt;&gt;"",Scoring!$L$16)+IF(Data!$L41&lt;&gt;"",Scoring!$L$17)+IF(Data!$M41&lt;&gt;"",Scoring!$L$18)+IF(Data!$N41&lt;&gt;"",Scoring!$L$19)+IF(Data!$O41&lt;&gt;"",Scoring!$L$20)+IF(Data!$P41&lt;&gt;"",Scoring!$L$21)+IF(Data!$Q41&lt;&gt;"",Scoring!$L$22)+IF(Data!$R41&lt;&gt;"",Scoring!$L$23)+IF(Data!$S41&lt;&gt;"",Scoring!$L$24)+IF(Data!$T41&lt;&gt;"",Scoring!$L$25)+IF(Data!$U41&lt;&gt;"",Scoring!$L$26)+IF(Data!$V41&lt;&gt;"",Scoring!$L$27)+IF(Data!$W41&lt;&gt;"",Scoring!$L$28)+IF(Data!$X41&lt;&gt;"",Scoring!$L$29)+IF(Data!$Y41&lt;&gt;"",Scoring!$L$30)+IF(Data!$Z41&lt;&gt;"",Scoring!$L$31)+IF(Data!$AA41&lt;&gt;"",Scoring!$L$32)+IF(Data!$AB41&lt;&gt;"",Scoring!$L$33)+IF(Data!$AC41&lt;&gt;"",Scoring!$L$34)+IF(Data!$AD41&lt;&gt;"",Scoring!$L$35)+IF(Data!$AE41&lt;&gt;"",Scoring!$L$36)+IF(Data!$AF41&lt;&gt;"",Scoring!$L$37)+IF(Data!$AG41&lt;&gt;"",Scoring!$L$38)+IF(Data!$AH41&lt;&gt;"",Scoring!$L$39)+IF(Data!$AI41&lt;&gt;"",Scoring!$L$40)+IF(Data!$AJ41&lt;&gt;"",Scoring!$L$41)+IF(Data!$AK41&lt;&gt;"",Scoring!$L$42)+IF(Data!$AL41&lt;&gt;"",Scoring!$L$43)+IF(Data!$AM41&lt;&gt;"",Scoring!$L$44)+IF(Data!$AN41&lt;&gt;"",Scoring!$L$45)+IF(Data!$AO41&lt;&gt;"",Scoring!$L$46)+IF(Data!$AP41&lt;&gt;"",Scoring!$L$47)+IF(Data!$AQ41&lt;&gt;"",Scoring!$L$48)+IF(Data!$AR41&lt;&gt;"",Scoring!$L$49)+IF(Data!$AS41&lt;&gt;"",Scoring!$L$50)+IF(Data!$AT41&lt;&gt;"",Scoring!$L$51)+IF(Data!$AU41&lt;&gt;"",Scoring!$L$52),"")</f>
        <v/>
      </c>
      <c r="BM41" s="180" t="str">
        <f>IF(BL41&lt;&gt;"",LOOKUP(BL41,Likelihoods!$A$7:$A$107,Likelihoods!J$7:J$107),"")</f>
        <v/>
      </c>
      <c r="BN41" s="181" t="str">
        <f>IF(AND(COUNTBLANK($B41:$O41)=13,COUNTBLANK($P41:$Q41)=1,COUNTBLANK($R41:$U41)=3,COUNTBLANK($V41:$X41)=2,COUNTBLANK($Y41:$AE41)=6,COUNTBLANK($AF41:$AJ41)=4,COUNTBLANK($AK41:AN41)=3,COUNTBLANK($AO41:$AQ41)=2,COUNTBLANK($AR41:$AS41)=1,COUNTBLANK($AT41:$AU41)=1),IF(Data!$B41&lt;&gt;"",Scoring!$M$7)+IF(Data!$C41&lt;&gt;"",Scoring!$M$8)+IF(Data!$D41&lt;&gt;"",Scoring!$M$9)+IF(Data!$E41&lt;&gt;"",Scoring!$M$10)+IF(Data!$F41&lt;&gt;"",Scoring!$M$11)+IF(Data!$G41&lt;&gt;"",Scoring!$M$12)+IF(Data!$H41&lt;&gt;"",Scoring!$M$13)+IF(Data!$I41&lt;&gt;"",Scoring!$M$14)+IF(Data!$J41&lt;&gt;"",Scoring!$M$15)+IF(Data!$K41&lt;&gt;"",Scoring!$M$16)+IF(Data!$L41&lt;&gt;"",Scoring!$M$17)+IF(Data!$M41&lt;&gt;"",Scoring!$M$18)+IF(Data!$N41&lt;&gt;"",Scoring!$M$19)+IF(Data!$O41&lt;&gt;"",Scoring!$M$20)+IF(Data!$P41&lt;&gt;"",Scoring!$M$21)+IF(Data!$Q41&lt;&gt;"",Scoring!$M$22)+IF(Data!$R41&lt;&gt;"",Scoring!$M$23)+IF(Data!$S41&lt;&gt;"",Scoring!$M$24)+IF(Data!$T41&lt;&gt;"",Scoring!$M$25)+IF(Data!$U41&lt;&gt;"",Scoring!$M$26)+IF(Data!$V41&lt;&gt;"",Scoring!$M$27)+IF(Data!$W41&lt;&gt;"",Scoring!$M$28)+IF(Data!$X41&lt;&gt;"",Scoring!$M$29)+IF(Data!$Y41&lt;&gt;"",Scoring!$M$30)+IF(Data!$Z41&lt;&gt;"",Scoring!$M$31)+IF(Data!$AA41&lt;&gt;"",Scoring!$M$32)+IF(Data!$AB41&lt;&gt;"",Scoring!$M$33)+IF(Data!$AC41&lt;&gt;"",Scoring!$M$34)+IF(Data!$AD41&lt;&gt;"",Scoring!$M$35)+IF(Data!$AE41&lt;&gt;"",Scoring!$M$36)+IF(Data!$AF41&lt;&gt;"",Scoring!$M$37)+IF(Data!$AG41&lt;&gt;"",Scoring!$M$38)+IF(Data!$AH41&lt;&gt;"",Scoring!$M$39)+IF(Data!$AI41&lt;&gt;"",Scoring!$M$40)+IF(Data!$AJ41&lt;&gt;"",Scoring!$M$41)+IF(Data!$AK41&lt;&gt;"",Scoring!$M$42)+IF(Data!$AL41&lt;&gt;"",Scoring!$M$43)+IF(Data!$AM41&lt;&gt;"",Scoring!$M$44)+IF(Data!$AN41&lt;&gt;"",Scoring!$M$45)+IF(Data!$AO41&lt;&gt;"",Scoring!$M$46)+IF(Data!$AP41&lt;&gt;"",Scoring!$M$47)+IF(Data!$AQ41&lt;&gt;"",Scoring!$M$48)+IF(Data!$AR41&lt;&gt;"",Scoring!$M$49)+IF(Data!$AS41&lt;&gt;"",Scoring!$M$50)+IF(Data!$AT41&lt;&gt;"",Scoring!$M$51)+IF(Data!$AU41&lt;&gt;"",Scoring!$M$52),"")</f>
        <v/>
      </c>
      <c r="BO41" s="184" t="str">
        <f>IF(BN41&lt;&gt;"",LOOKUP(BN41,Likelihoods!$A$7:$A$107,Likelihoods!K$7:K$107),"")</f>
        <v/>
      </c>
      <c r="BP41" s="179" t="str">
        <f>IF(AND(COUNTBLANK($B41:$O41)=13,COUNTBLANK($P41:$Q41)=1,COUNTBLANK($R41:$U41)=3,COUNTBLANK($V41:$X41)=2,COUNTBLANK($Y41:$AE41)=6,COUNTBLANK($AF41:$AJ41)=4,COUNTBLANK($AK41:AN41)=3,COUNTBLANK($AO41:$AQ41)=2,COUNTBLANK($AR41:$AS41)=1,COUNTBLANK($AT41:$AU41)=1),IF(Data!$B41&lt;&gt;"",Scoring!$N$7)+IF(Data!$C41&lt;&gt;"",Scoring!$N$8)+IF(Data!$D41&lt;&gt;"",Scoring!$N$9)+IF(Data!$E41&lt;&gt;"",Scoring!$N$10)+IF(Data!$F41&lt;&gt;"",Scoring!$N$11)+IF(Data!$G41&lt;&gt;"",Scoring!$N$12)+IF(Data!$H41&lt;&gt;"",Scoring!$N$13)+IF(Data!$I41&lt;&gt;"",Scoring!$N$14)+IF(Data!$J41&lt;&gt;"",Scoring!$N$15)+IF(Data!$K41&lt;&gt;"",Scoring!$N$16)+IF(Data!$L41&lt;&gt;"",Scoring!$N$17)+IF(Data!$M41&lt;&gt;"",Scoring!$N$18)+IF(Data!$N41&lt;&gt;"",Scoring!$N$19)+IF(Data!$O41&lt;&gt;"",Scoring!$N$20)+IF(Data!$P41&lt;&gt;"",Scoring!$N$21)+IF(Data!$Q41&lt;&gt;"",Scoring!$N$22)+IF(Data!$R41&lt;&gt;"",Scoring!$N$23)+IF(Data!$S41&lt;&gt;"",Scoring!$N$24)+IF(Data!$T41&lt;&gt;"",Scoring!$N$25)+IF(Data!$U41&lt;&gt;"",Scoring!$N$26)+IF(Data!$V41&lt;&gt;"",Scoring!$N$27)+IF(Data!$W41&lt;&gt;"",Scoring!$N$28)+IF(Data!$X41&lt;&gt;"",Scoring!$N$29)+IF(Data!$Y41&lt;&gt;"",Scoring!$N$30)+IF(Data!$Z41&lt;&gt;"",Scoring!$N$31)+IF(Data!$AA41&lt;&gt;"",Scoring!$N$32)+IF(Data!$AB41&lt;&gt;"",Scoring!$N$33)+IF(Data!$AC41&lt;&gt;"",Scoring!$N$34)+IF(Data!$AD41&lt;&gt;"",Scoring!$N$35)+IF(Data!$AE41&lt;&gt;"",Scoring!$N$36)+IF(Data!$AF41&lt;&gt;"",Scoring!$N$37)+IF(Data!$AG41&lt;&gt;"",Scoring!$N$38)+IF(Data!$AH41&lt;&gt;"",Scoring!$N$39)+IF(Data!$AI41&lt;&gt;"",Scoring!$N$40)+IF(Data!$AJ41&lt;&gt;"",Scoring!$N$41)+IF(Data!$AK41&lt;&gt;"",Scoring!$N$42)+IF(Data!$AL41&lt;&gt;"",Scoring!$N$43)+IF(Data!$AM41&lt;&gt;"",Scoring!$N$44)+IF(Data!$AN41&lt;&gt;"",Scoring!$N$45)+IF(Data!$AO41&lt;&gt;"",Scoring!$N$46)+IF(Data!$AP41&lt;&gt;"",Scoring!$N$47)+IF(Data!$AQ41&lt;&gt;"",Scoring!$N$48)+IF(Data!$AR41&lt;&gt;"",Scoring!$N$49)+IF(Data!$AS41&lt;&gt;"",Scoring!$N$50)+IF(Data!$AT41&lt;&gt;"",Scoring!$N$51)+IF(Data!$AU41&lt;&gt;"",Scoring!$N$52),"")</f>
        <v/>
      </c>
      <c r="BQ41" s="189" t="str">
        <f>IF(BP41&lt;&gt;"",LOOKUP(BP41,Likelihoods!$A$7:$A$107,Likelihoods!L$7:L$107),"")</f>
        <v/>
      </c>
      <c r="BR41" s="181" t="str">
        <f>IF(AND(COUNTBLANK($B41:$O41)=13,COUNTBLANK($P41:$Q41)=1,COUNTBLANK($R41:$U41)=3,COUNTBLANK($V41:$X41)=2,COUNTBLANK($Y41:$AE41)=6,COUNTBLANK($AF41:$AJ41)=4,COUNTBLANK($AK41:AN41)=3,COUNTBLANK($AO41:$AQ41)=2,COUNTBLANK($AR41:$AS41)=1,COUNTBLANK($AT41:$AU41)=1),IF(Data!$B41&lt;&gt;"",Scoring!$O$7)+IF(Data!$C41&lt;&gt;"",Scoring!$O$8)+IF(Data!$D41&lt;&gt;"",Scoring!$O$9)+IF(Data!$E41&lt;&gt;"",Scoring!$O$10)+IF(Data!$F41&lt;&gt;"",Scoring!$O$11)+IF(Data!$G41&lt;&gt;"",Scoring!$O$12)+IF(Data!$H41&lt;&gt;"",Scoring!$O$13)+IF(Data!$I41&lt;&gt;"",Scoring!$O$14)+IF(Data!$J41&lt;&gt;"",Scoring!$O$15)+IF(Data!$K41&lt;&gt;"",Scoring!$O$16)+IF(Data!$L41&lt;&gt;"",Scoring!$O$17)+IF(Data!$M41&lt;&gt;"",Scoring!$O$18)+IF(Data!$N41&lt;&gt;"",Scoring!$O$19)+IF(Data!$O41&lt;&gt;"",Scoring!$O$20)+IF(Data!$P41&lt;&gt;"",Scoring!$O$21)+IF(Data!$Q41&lt;&gt;"",Scoring!$O$22)+IF(Data!$R41&lt;&gt;"",Scoring!$O$23)+IF(Data!$S41&lt;&gt;"",Scoring!$O$24)+IF(Data!$T41&lt;&gt;"",Scoring!$O$25)+IF(Data!$U41&lt;&gt;"",Scoring!$O$26)+IF(Data!$V41&lt;&gt;"",Scoring!$O$27)+IF(Data!$W41&lt;&gt;"",Scoring!$O$28)+IF(Data!$X41&lt;&gt;"",Scoring!$O$29)+IF(Data!$Y41&lt;&gt;"",Scoring!$O$30)+IF(Data!$Z41&lt;&gt;"",Scoring!$O$31)+IF(Data!$AA41&lt;&gt;"",Scoring!$O$32)+IF(Data!$AB41&lt;&gt;"",Scoring!$O$33)+IF(Data!$AC41&lt;&gt;"",Scoring!$O$34)+IF(Data!$AD41&lt;&gt;"",Scoring!$O$35)+IF(Data!$AE41&lt;&gt;"",Scoring!$O$36)+IF(Data!$AF41&lt;&gt;"",Scoring!$O$37)+IF(Data!$AG41&lt;&gt;"",Scoring!$O$38)+IF(Data!$AH41&lt;&gt;"",Scoring!$O$39)+IF(Data!$AI41&lt;&gt;"",Scoring!$O$40)+IF(Data!$AJ41&lt;&gt;"",Scoring!$O$41)+IF(Data!$AK41&lt;&gt;"",Scoring!$O$42)+IF(Data!$AL41&lt;&gt;"",Scoring!$O$43)+IF(Data!$AM41&lt;&gt;"",Scoring!$O$44)+IF(Data!$AN41&lt;&gt;"",Scoring!$O$45)+IF(Data!$AO41&lt;&gt;"",Scoring!$O$46)+IF(Data!$AP41&lt;&gt;"",Scoring!$O$47)+IF(Data!$AQ41&lt;&gt;"",Scoring!$O$48)+IF(Data!$AR41&lt;&gt;"",Scoring!$O$49)+IF(Data!$AS41&lt;&gt;"",Scoring!$O$50)+IF(Data!$AT41&lt;&gt;"",Scoring!$O$51)+IF(Data!$AU41&lt;&gt;"",Scoring!$O$52),"")</f>
        <v/>
      </c>
      <c r="BS41" s="184" t="str">
        <f>IF(BR41&lt;&gt;"",LOOKUP(BR41,Likelihoods!$A$7:$A$107,Likelihoods!M$7:M$107),"")</f>
        <v/>
      </c>
      <c r="BT41" s="181" t="str">
        <f>IF(AND(COUNTBLANK($B41:$O41)=13,COUNTBLANK($P41:$Q41)=1,COUNTBLANK($R41:$U41)=3,COUNTBLANK($V41:$X41)=2,COUNTBLANK($Y41:$AE41)=6,COUNTBLANK($AF41:$AJ41)=4,COUNTBLANK($AK41:AN41)=3,COUNTBLANK($AO41:$AQ41)=2,COUNTBLANK($AR41:$AS41)=1,COUNTBLANK($AT41:$AU41)=1),IF(Data!$B41&lt;&gt;"",Scoring!$P$7)+IF(Data!$C41&lt;&gt;"",Scoring!$P$8)+IF(Data!$D41&lt;&gt;"",Scoring!$P$9)+IF(Data!$E41&lt;&gt;"",Scoring!$P$10)+IF(Data!$F41&lt;&gt;"",Scoring!$P$11)+IF(Data!$G41&lt;&gt;"",Scoring!$P$12)+IF(Data!$H41&lt;&gt;"",Scoring!$P$13)+IF(Data!$I41&lt;&gt;"",Scoring!$P$14)+IF(Data!$J41&lt;&gt;"",Scoring!$P$15)+IF(Data!$K41&lt;&gt;"",Scoring!$P$16)+IF(Data!$L41&lt;&gt;"",Scoring!$P$17)+IF(Data!$M41&lt;&gt;"",Scoring!$P$18)+IF(Data!$N41&lt;&gt;"",Scoring!$P$19)+IF(Data!$O41&lt;&gt;"",Scoring!$P$20)+IF(Data!$P41&lt;&gt;"",Scoring!$P$21)+IF(Data!$Q41&lt;&gt;"",Scoring!$P$22)+IF(Data!$R41&lt;&gt;"",Scoring!$P$23)+IF(Data!$S41&lt;&gt;"",Scoring!$P$24)+IF(Data!$T41&lt;&gt;"",Scoring!$P$25)+IF(Data!$U41&lt;&gt;"",Scoring!$P$26)+IF(Data!$V41&lt;&gt;"",Scoring!$P$27)+IF(Data!$W41&lt;&gt;"",Scoring!$P$28)+IF(Data!$X41&lt;&gt;"",Scoring!$P$29)+IF(Data!$Y41&lt;&gt;"",Scoring!$P$30)+IF(Data!$Z41&lt;&gt;"",Scoring!$P$31)+IF(Data!$AA41&lt;&gt;"",Scoring!$P$32)+IF(Data!$AB41&lt;&gt;"",Scoring!$P$33)+IF(Data!$AC41&lt;&gt;"",Scoring!$P$34)+IF(Data!$AD41&lt;&gt;"",Scoring!$P$35)+IF(Data!$AE41&lt;&gt;"",Scoring!$P$36)+IF(Data!$AF41&lt;&gt;"",Scoring!$P$37)+IF(Data!$AG41&lt;&gt;"",Scoring!$P$38)+IF(Data!$AH41&lt;&gt;"",Scoring!$P$39)+IF(Data!$AI41&lt;&gt;"",Scoring!$P$40)+IF(Data!$AJ41&lt;&gt;"",Scoring!$P$41)+IF(Data!$AK41&lt;&gt;"",Scoring!$P$42)+IF(Data!$AL41&lt;&gt;"",Scoring!$P$43)+IF(Data!$AM41&lt;&gt;"",Scoring!$P$44)+IF(Data!$AN41&lt;&gt;"",Scoring!$P$45)+IF(Data!$AO41&lt;&gt;"",Scoring!$P$46)+IF(Data!$AP41&lt;&gt;"",Scoring!$P$47)+IF(Data!$AQ41&lt;&gt;"",Scoring!$P$48)+IF(Data!$AR41&lt;&gt;"",Scoring!$P$49)+IF(Data!$AS41&lt;&gt;"",Scoring!$P$50)+IF(Data!$AT41&lt;&gt;"",Scoring!$P$51)+IF(Data!$AU41&lt;&gt;"",Scoring!$P$52),"")</f>
        <v/>
      </c>
      <c r="BU41" s="180" t="str">
        <f>IF(BT41&lt;&gt;"",LOOKUP(BT41,Likelihoods!$A$7:$A$107,Likelihoods!N$7:N$107),"")</f>
        <v/>
      </c>
      <c r="BV41" s="181" t="str">
        <f>IF(AND(COUNTBLANK($B41:$O41)=13,COUNTBLANK($P41:$Q41)=1,COUNTBLANK($R41:$U41)=3,COUNTBLANK($V41:$X41)=2,COUNTBLANK($Y41:$AE41)=6,COUNTBLANK($AF41:$AJ41)=4,COUNTBLANK($AK41:AN41)=3,COUNTBLANK($AO41:$AQ41)=2,COUNTBLANK($AR41:$AS41)=1,COUNTBLANK($AT41:$AU41)=1),IF(Data!$B41&lt;&gt;"",Scoring!$Q$7)+IF(Data!$C41&lt;&gt;"",Scoring!$Q$8)+IF(Data!$D41&lt;&gt;"",Scoring!$Q$9)+IF(Data!$E41&lt;&gt;"",Scoring!$Q$10)+IF(Data!$F41&lt;&gt;"",Scoring!$Q$11)+IF(Data!$G41&lt;&gt;"",Scoring!$Q$12)+IF(Data!$H41&lt;&gt;"",Scoring!$Q$13)+IF(Data!$I41&lt;&gt;"",Scoring!$Q$14)+IF(Data!$J41&lt;&gt;"",Scoring!$Q$15)+IF(Data!$K41&lt;&gt;"",Scoring!$Q$16)+IF(Data!$L41&lt;&gt;"",Scoring!$Q$17)+IF(Data!$M41&lt;&gt;"",Scoring!$Q$18)+IF(Data!$N41&lt;&gt;"",Scoring!$Q$19)+IF(Data!$O41&lt;&gt;"",Scoring!$Q$20)+IF(Data!$P41&lt;&gt;"",Scoring!$Q$21)+IF(Data!$Q41&lt;&gt;"",Scoring!$Q$22)+IF(Data!$R41&lt;&gt;"",Scoring!$Q$23)+IF(Data!$S41&lt;&gt;"",Scoring!$Q$24)+IF(Data!$T41&lt;&gt;"",Scoring!$Q$25)+IF(Data!$U41&lt;&gt;"",Scoring!$Q$26)+IF(Data!$V41&lt;&gt;"",Scoring!$Q$27)+IF(Data!$W41&lt;&gt;"",Scoring!$Q$28)+IF(Data!$X41&lt;&gt;"",Scoring!$Q$29)+IF(Data!$Y41&lt;&gt;"",Scoring!$Q$30)+IF(Data!$Z41&lt;&gt;"",Scoring!$Q$31)+IF(Data!$AA41&lt;&gt;"",Scoring!$Q$32)+IF(Data!$AB41&lt;&gt;"",Scoring!$Q$33)+IF(Data!$AC41&lt;&gt;"",Scoring!$Q$34)+IF(Data!$AD41&lt;&gt;"",Scoring!$Q$35)+IF(Data!$AE41&lt;&gt;"",Scoring!$Q$36)+IF(Data!$AF41&lt;&gt;"",Scoring!$Q$37)+IF(Data!$AG41&lt;&gt;"",Scoring!$Q$38)+IF(Data!$AH41&lt;&gt;"",Scoring!$Q$39)+IF(Data!$AI41&lt;&gt;"",Scoring!$Q$40)+IF(Data!$AJ41&lt;&gt;"",Scoring!$Q$41)+IF(Data!$AK41&lt;&gt;"",Scoring!$Q$42)+IF(Data!$AL41&lt;&gt;"",Scoring!$Q$43)+IF(Data!$AM41&lt;&gt;"",Scoring!$Q$44)+IF(Data!$AN41&lt;&gt;"",Scoring!$Q$45)+IF(Data!$AO41&lt;&gt;"",Scoring!$Q$46)+IF(Data!$AP41&lt;&gt;"",Scoring!$Q$47)+IF(Data!$AQ41&lt;&gt;"",Scoring!$Q$48)+IF(Data!$AR41&lt;&gt;"",Scoring!$Q$49)+IF(Data!$AS41&lt;&gt;"",Scoring!$Q$50)+IF(Data!$AT41&lt;&gt;"",Scoring!$Q$51)+IF(Data!$AU41&lt;&gt;"",Scoring!$Q$52),"")</f>
        <v/>
      </c>
      <c r="BW41" s="183" t="str">
        <f>IF(BV41&lt;&gt;"",LOOKUP(BV41,Likelihoods!$A$7:$A$107,Likelihoods!O$7:O$107),"")</f>
        <v/>
      </c>
      <c r="BX41" s="9"/>
      <c r="BY41" s="9"/>
      <c r="BZ41" s="9"/>
      <c r="CA41" s="9"/>
      <c r="CB41" s="9"/>
      <c r="CC41" s="9"/>
      <c r="CD41" s="9"/>
      <c r="CE41" s="9"/>
      <c r="CF41" s="9"/>
      <c r="CG41" s="9"/>
      <c r="CH41" s="9"/>
      <c r="CI41" s="9"/>
      <c r="CJ41" s="9"/>
      <c r="CK41" s="9"/>
    </row>
    <row r="42" spans="1:89" ht="14.25">
      <c r="A42" s="59"/>
      <c r="B42" s="76"/>
      <c r="C42" s="77"/>
      <c r="D42" s="77"/>
      <c r="E42" s="77"/>
      <c r="F42" s="77"/>
      <c r="G42" s="77"/>
      <c r="H42" s="77"/>
      <c r="I42" s="77"/>
      <c r="J42" s="77"/>
      <c r="K42" s="77"/>
      <c r="L42" s="77"/>
      <c r="M42" s="77"/>
      <c r="N42" s="77"/>
      <c r="O42" s="77"/>
      <c r="P42" s="76"/>
      <c r="Q42" s="78"/>
      <c r="R42" s="77"/>
      <c r="S42" s="77"/>
      <c r="T42" s="77"/>
      <c r="U42" s="77"/>
      <c r="V42" s="76"/>
      <c r="W42" s="77"/>
      <c r="X42" s="78"/>
      <c r="Y42" s="77"/>
      <c r="Z42" s="77"/>
      <c r="AA42" s="77"/>
      <c r="AB42" s="77"/>
      <c r="AC42" s="77"/>
      <c r="AD42" s="77"/>
      <c r="AE42" s="77"/>
      <c r="AF42" s="76"/>
      <c r="AG42" s="77"/>
      <c r="AH42" s="77"/>
      <c r="AI42" s="77"/>
      <c r="AJ42" s="78"/>
      <c r="AK42" s="77"/>
      <c r="AL42" s="77"/>
      <c r="AM42" s="77"/>
      <c r="AN42" s="77"/>
      <c r="AO42" s="76"/>
      <c r="AP42" s="77"/>
      <c r="AQ42" s="78"/>
      <c r="AR42" s="76"/>
      <c r="AS42" s="78"/>
      <c r="AT42" s="77"/>
      <c r="AU42" s="77"/>
      <c r="AV42" s="179" t="str">
        <f>IF(AND(COUNTBLANK($B42:$O42)=13,COUNTBLANK($P42:$Q42)=1,COUNTBLANK($R42:$U42)=3,COUNTBLANK($V42:$X42)=2,COUNTBLANK($Y42:$AE42)=6,COUNTBLANK($AF42:$AJ42)=4,COUNTBLANK($AK42:AN42)=3,COUNTBLANK($AO42:$AQ42)=2,COUNTBLANK($AR42:$AS42)=1,COUNTBLANK($AT42:$AU42)=1),IF(Data!$B42&lt;&gt;"",Scoring!$D$7)+IF(Data!$C42&lt;&gt;"",Scoring!$D$8)+IF(Data!$D42&lt;&gt;"",Scoring!$D$9)+IF(Data!$E42&lt;&gt;"",Scoring!$D$10)+IF(Data!$F42&lt;&gt;"",Scoring!$D$11)+IF(Data!$G42&lt;&gt;"",Scoring!$D$12)+IF(Data!$H42&lt;&gt;"",Scoring!$D$13)+IF(Data!$I42&lt;&gt;"",Scoring!$D$14)+IF(Data!$J42&lt;&gt;"",Scoring!$D$15)+IF(Data!$K42&lt;&gt;"",Scoring!$D$16)+IF(Data!$L42&lt;&gt;"",Scoring!$D$17)+IF(Data!$M42&lt;&gt;"",Scoring!$D$18)+IF(Data!$N42&lt;&gt;"",Scoring!$D$19)+IF(Data!$O42&lt;&gt;"",Scoring!$D$20)+IF(Data!$P42&lt;&gt;"",Scoring!$D$21)+IF(Data!$Q42&lt;&gt;"",Scoring!$D$22)+IF(Data!$R42&lt;&gt;"",Scoring!$D$23)+IF(Data!$S42&lt;&gt;"",Scoring!$D$24)+IF(Data!$T42&lt;&gt;"",Scoring!$D$25)+IF(Data!$U42&lt;&gt;"",Scoring!$D$26)+IF(Data!$V42&lt;&gt;"",Scoring!$D$27)+IF(Data!$W42&lt;&gt;"",Scoring!$D$28)+IF(Data!$X42&lt;&gt;"",Scoring!$D$29)+IF(Data!$Y42&lt;&gt;"",Scoring!$D$30)+IF(Data!$Z42&lt;&gt;"",Scoring!$D$31)+IF(Data!$AA42&lt;&gt;"",Scoring!$D$32)+IF(Data!$AB42&lt;&gt;"",Scoring!$D$33)+IF(Data!$AC42&lt;&gt;"",Scoring!$D$34)+IF(Data!$AD42&lt;&gt;"",Scoring!$D$35)+IF(Data!$AE42&lt;&gt;"",Scoring!$D$36)+IF(Data!$AF42&lt;&gt;"",Scoring!$D$37)+IF(Data!$AG42&lt;&gt;"",Scoring!$D$38)+IF(Data!$AH42&lt;&gt;"",Scoring!$D$39)+IF(Data!$AI42&lt;&gt;"",Scoring!$D$40)+IF(Data!$AJ42&lt;&gt;"",Scoring!$D$41)+IF(Data!$AK42&lt;&gt;"",Scoring!$D$42)+IF(Data!$AL42&lt;&gt;"",Scoring!$D$43)+IF(Data!$AM42&lt;&gt;"",Scoring!$D$44)+IF(Data!$AN42&lt;&gt;"",Scoring!$D$45)+IF(Data!$AO42&lt;&gt;"",Scoring!$D$46)+IF(Data!$AP42&lt;&gt;"",Scoring!$D$47)+IF(Data!$AQ42&lt;&gt;"",Scoring!$D$48)+IF(Data!$AR42&lt;&gt;"",Scoring!$D$49)+IF(Data!$AS42&lt;&gt;"",Scoring!$D$50)+IF(Data!$AT42&lt;&gt;"",Scoring!$D$51)+IF(Data!$AU42&lt;&gt;"",Scoring!$D$52),"")</f>
        <v/>
      </c>
      <c r="AW42" s="180" t="str">
        <f>IF(AV42&lt;&gt;"",LOOKUP(AV42,Likelihoods!$A$7:$A$107,Likelihoods!B$7:B$107),"")</f>
        <v/>
      </c>
      <c r="AX42" s="181" t="str">
        <f>IF(AND(COUNTBLANK($B42:$O42)=13,COUNTBLANK($P42:$Q42)=1,COUNTBLANK($R42:$U42)=3,COUNTBLANK($V42:$X42)=2,COUNTBLANK($Y42:$AE42)=6,COUNTBLANK($AF42:$AJ42)=4,COUNTBLANK($AK42:AN42)=3,COUNTBLANK($AO42:$AQ42)=2,COUNTBLANK($AR42:$AS42)=1,COUNTBLANK($AT42:$AU42)=1),IF(Data!$B42&lt;&gt;"",Scoring!$E$7)+IF(Data!$C42&lt;&gt;"",Scoring!$E$8)+IF(Data!$D42&lt;&gt;"",Scoring!$E$9)+IF(Data!$E42&lt;&gt;"",Scoring!$E$10)+IF(Data!$F42&lt;&gt;"",Scoring!$E$11)+IF(Data!$G42&lt;&gt;"",Scoring!$E$12)+IF(Data!$H42&lt;&gt;"",Scoring!$E$13)+IF(Data!$I42&lt;&gt;"",Scoring!$E$14)+IF(Data!$J42&lt;&gt;"",Scoring!$E$15)+IF(Data!$K42&lt;&gt;"",Scoring!$E$16)+IF(Data!$L42&lt;&gt;"",Scoring!$E$17)+IF(Data!$M42&lt;&gt;"",Scoring!$E$18)+IF(Data!$N42&lt;&gt;"",Scoring!$E$19)+IF(Data!$O42&lt;&gt;"",Scoring!$E$20)+IF(Data!$P42&lt;&gt;"",Scoring!$E$21)+IF(Data!$Q42&lt;&gt;"",Scoring!$E$22)+IF(Data!$R42&lt;&gt;"",Scoring!$E$23)+IF(Data!$S42&lt;&gt;"",Scoring!$E$24)+IF(Data!$T42&lt;&gt;"",Scoring!$E$25)+IF(Data!$U42&lt;&gt;"",Scoring!$E$26)+IF(Data!$V42&lt;&gt;"",Scoring!$E$27)+IF(Data!$W42&lt;&gt;"",Scoring!$E$28)+IF(Data!$X42&lt;&gt;"",Scoring!$E$29)+IF(Data!$Y42&lt;&gt;"",Scoring!$E$30)+IF(Data!$Z42&lt;&gt;"",Scoring!$E$31)+IF(Data!$AA42&lt;&gt;"",Scoring!$E$32)+IF(Data!$AB42&lt;&gt;"",Scoring!$E$33)+IF(Data!$AC42&lt;&gt;"",Scoring!$E$34)+IF(Data!$AD42&lt;&gt;"",Scoring!$E$35)+IF(Data!$AE42&lt;&gt;"",Scoring!$E$36)+IF(Data!$AF42&lt;&gt;"",Scoring!$E$37)+IF(Data!$AG42&lt;&gt;"",Scoring!$E$38)+IF(Data!$AH42&lt;&gt;"",Scoring!$E$39)+IF(Data!$AI42&lt;&gt;"",Scoring!$E$40)+IF(Data!$AJ42&lt;&gt;"",Scoring!$E$41)+IF(Data!$AK42&lt;&gt;"",Scoring!$E$42)+IF(Data!$AL42&lt;&gt;"",Scoring!$E$43)+IF(Data!$AM42&lt;&gt;"",Scoring!$E$44)+IF(Data!$AN42&lt;&gt;"",Scoring!$E$45)+IF(Data!$AO42&lt;&gt;"",Scoring!$E$46)+IF(Data!$AP42&lt;&gt;"",Scoring!$E$47)+IF(Data!$AQ42&lt;&gt;"",Scoring!$E$48)+IF(Data!$AR42&lt;&gt;"",Scoring!$E$49)+IF(Data!$AS42&lt;&gt;"",Scoring!$E$50)+IF(Data!$AT42&lt;&gt;"",Scoring!$E$51)+IF(Data!$AU42&lt;&gt;"",Scoring!$E$52),"")</f>
        <v/>
      </c>
      <c r="AY42" s="180" t="str">
        <f>IF(AX42&lt;&gt;"",LOOKUP(AX42,Likelihoods!$A$7:$A$107,Likelihoods!C$7:C$107),"")</f>
        <v/>
      </c>
      <c r="AZ42" s="182" t="str">
        <f>IF(AND(COUNTBLANK($B42:$O42)=13,COUNTBLANK($P42:$Q42)=1,COUNTBLANK($R42:$U42)=3,COUNTBLANK($V42:$X42)=2,COUNTBLANK($Y42:$AE42)=6,COUNTBLANK($AF42:$AJ42)=4,COUNTBLANK($AK42:AN42)=3,COUNTBLANK($AO42:$AQ42)=2,COUNTBLANK($AR42:$AS42)=1,COUNTBLANK($AT42:$AU42)=1),IF(Data!$B42&lt;&gt;"",Scoring!$F$7)+IF(Data!$C42&lt;&gt;"",Scoring!$F$8)+IF(Data!$D42&lt;&gt;"",Scoring!$F$9)+IF(Data!$E42&lt;&gt;"",Scoring!$F$10)+IF(Data!$F42&lt;&gt;"",Scoring!$F$11)+IF(Data!$G42&lt;&gt;"",Scoring!$F$12)+IF(Data!$H42&lt;&gt;"",Scoring!$F$13)+IF(Data!$I42&lt;&gt;"",Scoring!$F$14)+IF(Data!$J42&lt;&gt;"",Scoring!$F$15)+IF(Data!$K42&lt;&gt;"",Scoring!$F$16)+IF(Data!$L42&lt;&gt;"",Scoring!$F$17)+IF(Data!$M42&lt;&gt;"",Scoring!$F$18)+IF(Data!$N42&lt;&gt;"",Scoring!$F$19)+IF(Data!$O42&lt;&gt;"",Scoring!$F$20)+IF(Data!$P42&lt;&gt;"",Scoring!$F$21)+IF(Data!$Q42&lt;&gt;"",Scoring!$F$22)+IF(Data!$R42&lt;&gt;"",Scoring!$F$23)+IF(Data!$S42&lt;&gt;"",Scoring!$F$24)+IF(Data!$T42&lt;&gt;"",Scoring!$F$25)+IF(Data!$U42&lt;&gt;"",Scoring!$F$26)+IF(Data!$V42&lt;&gt;"",Scoring!$F$27)+IF(Data!$W42&lt;&gt;"",Scoring!$F$28)+IF(Data!$X42&lt;&gt;"",Scoring!$F$29)+IF(Data!$Y42&lt;&gt;"",Scoring!$F$30)+IF(Data!$Z42&lt;&gt;"",Scoring!$F$31)+IF(Data!$AA42&lt;&gt;"",Scoring!$F$32)+IF(Data!$AB42&lt;&gt;"",Scoring!$F$33)+IF(Data!$AC42&lt;&gt;"",Scoring!$F$34)+IF(Data!$AD42&lt;&gt;"",Scoring!$F$35)+IF(Data!$AE42&lt;&gt;"",Scoring!$F$36)+IF(Data!$AF42&lt;&gt;"",Scoring!$F$37)+IF(Data!$AG42&lt;&gt;"",Scoring!$F$38)+IF(Data!$AH42&lt;&gt;"",Scoring!$F$39)+IF(Data!$AI42&lt;&gt;"",Scoring!$F$40)+IF(Data!$AJ42&lt;&gt;"",Scoring!$F$41)+IF(Data!$AK42&lt;&gt;"",Scoring!$F$42)+IF(Data!$AL42&lt;&gt;"",Scoring!$F$43)+IF(Data!$AM42&lt;&gt;"",Scoring!$F$44)+IF(Data!$AN42&lt;&gt;"",Scoring!$F$45)+IF(Data!$AO42&lt;&gt;"",Scoring!$F$46)+IF(Data!$AP42&lt;&gt;"",Scoring!$F$47)+IF(Data!$AQ42&lt;&gt;"",Scoring!$F$48)+IF(Data!$AR42&lt;&gt;"",Scoring!$F$49)+IF(Data!$AS42&lt;&gt;"",Scoring!$F$50)+IF(Data!$AT42&lt;&gt;"",Scoring!$F$51)+IF(Data!$AU42&lt;&gt;"",Scoring!$F$52),"")</f>
        <v/>
      </c>
      <c r="BA42" s="183" t="str">
        <f>IF(AZ42&lt;&gt;"",LOOKUP(AZ42,Likelihoods!$A$7:$A$107,Likelihoods!D$7:D$107),"")</f>
        <v/>
      </c>
      <c r="BB42" s="181" t="str">
        <f>IF(AND(COUNTBLANK($B42:$O42)=13,COUNTBLANK($P42:$Q42)=1,COUNTBLANK($R42:$U42)=3,COUNTBLANK($V42:$X42)=2,COUNTBLANK($Y42:$AE42)=6,COUNTBLANK($AF42:$AJ42)=4,COUNTBLANK($AK42:AN42)=3,COUNTBLANK($AO42:$AQ42)=2,COUNTBLANK($AR42:$AS42)=1,COUNTBLANK($AT42:$AU42)=1),IF(Data!$B42&lt;&gt;"",Scoring!$G$7)+IF(Data!$C42&lt;&gt;"",Scoring!$G$8)+IF(Data!$D42&lt;&gt;"",Scoring!$G$9)+IF(Data!$E42&lt;&gt;"",Scoring!$G$10)+IF(Data!$F42&lt;&gt;"",Scoring!$G$11)+IF(Data!$G42&lt;&gt;"",Scoring!$G$12)+IF(Data!$H42&lt;&gt;"",Scoring!$G$13)+IF(Data!$I42&lt;&gt;"",Scoring!$G$14)+IF(Data!$J42&lt;&gt;"",Scoring!$G$15)+IF(Data!$K42&lt;&gt;"",Scoring!$G$16)+IF(Data!$L42&lt;&gt;"",Scoring!$G$17)+IF(Data!$M42&lt;&gt;"",Scoring!$G$18)+IF(Data!$N42&lt;&gt;"",Scoring!$G$19)+IF(Data!$O42&lt;&gt;"",Scoring!$G$20)+IF(Data!$P42&lt;&gt;"",Scoring!$G$21)+IF(Data!$Q42&lt;&gt;"",Scoring!$G$22)+IF(Data!$R42&lt;&gt;"",Scoring!$G$23)+IF(Data!$S42&lt;&gt;"",Scoring!$G$24)+IF(Data!$T42&lt;&gt;"",Scoring!$G$25)+IF(Data!$U42&lt;&gt;"",Scoring!$G$26)+IF(Data!$V42&lt;&gt;"",Scoring!$G$27)+IF(Data!$W42&lt;&gt;"",Scoring!$G$28)+IF(Data!$X42&lt;&gt;"",Scoring!$G$29)+IF(Data!$Y42&lt;&gt;"",Scoring!$G$30)+IF(Data!$Z42&lt;&gt;"",Scoring!$G$31)+IF(Data!$AA42&lt;&gt;"",Scoring!$G$32)+IF(Data!$AB42&lt;&gt;"",Scoring!$G$33)+IF(Data!$AC42&lt;&gt;"",Scoring!$G$34)+IF(Data!$AD42&lt;&gt;"",Scoring!$G$35)+IF(Data!$AE42&lt;&gt;"",Scoring!$G$36)+IF(Data!$AF42&lt;&gt;"",Scoring!$G$37)+IF(Data!$AG42&lt;&gt;"",Scoring!$G$38)+IF(Data!$AH42&lt;&gt;"",Scoring!$G$39)+IF(Data!$AI42&lt;&gt;"",Scoring!$G$40)+IF(Data!$AJ42&lt;&gt;"",Scoring!$G$41)+IF(Data!$AK42&lt;&gt;"",Scoring!$G$42)+IF(Data!$AL42&lt;&gt;"",Scoring!$G$43)+IF(Data!$AM42&lt;&gt;"",Scoring!$G$44)+IF(Data!$AN42&lt;&gt;"",Scoring!$G$45)+IF(Data!$AO42&lt;&gt;"",Scoring!$G$46)+IF(Data!$AP42&lt;&gt;"",Scoring!$G$47)+IF(Data!$AQ42&lt;&gt;"",Scoring!$G$48)+IF(Data!$AR42&lt;&gt;"",Scoring!$G$49)+IF(Data!$AS42&lt;&gt;"",Scoring!$G$50)+IF(Data!$AT42&lt;&gt;"",Scoring!$G$51)+IF(Data!$AU42&lt;&gt;"",Scoring!$G$52),"")</f>
        <v/>
      </c>
      <c r="BC42" s="184" t="str">
        <f>IF(BB42&lt;&gt;"",LOOKUP(BB42,Likelihoods!$A$7:$A$107,Likelihoods!E$7:E$107),"")</f>
        <v/>
      </c>
      <c r="BD42" s="185" t="str">
        <f>IF(AND(COUNTBLANK($B42:$O42)=13,COUNTBLANK($P42:$Q42)=1,COUNTBLANK($R42:$U42)=3,COUNTBLANK($V42:$X42)=2,COUNTBLANK($Y42:$AE42)=6,COUNTBLANK($AF42:$AJ42)=4,COUNTBLANK($AK42:AN42)=3,COUNTBLANK($AO42:$AQ42)=2,COUNTBLANK($AR42:$AS42)=1,COUNTBLANK($AT42:$AU42)=1),IF(Data!$B42&lt;&gt;"",Scoring!$H$7)+IF(Data!$C42&lt;&gt;"",Scoring!$H$8)+IF(Data!$D42&lt;&gt;"",Scoring!$H$9)+IF(Data!$E42&lt;&gt;"",Scoring!$H$10)+IF(Data!$F42&lt;&gt;"",Scoring!$H$11)+IF(Data!$G42&lt;&gt;"",Scoring!$H$12)+IF(Data!$H42&lt;&gt;"",Scoring!$H$13)+IF(Data!$I42&lt;&gt;"",Scoring!$H$14)+IF(Data!$J42&lt;&gt;"",Scoring!$H$15)+IF(Data!$K42&lt;&gt;"",Scoring!$H$16)+IF(Data!$L42&lt;&gt;"",Scoring!$H$17)+IF(Data!$M42&lt;&gt;"",Scoring!$H$18)+IF(Data!$N42&lt;&gt;"",Scoring!$H$19)+IF(Data!$O42&lt;&gt;"",Scoring!$H$20)+IF(Data!$P42&lt;&gt;"",Scoring!$H$21)+IF(Data!$Q42&lt;&gt;"",Scoring!$H$22)+IF(Data!$R42&lt;&gt;"",Scoring!$H$23)+IF(Data!$S42&lt;&gt;"",Scoring!$H$24)+IF(Data!$T42&lt;&gt;"",Scoring!$H$25)+IF(Data!$U42&lt;&gt;"",Scoring!$H$26)+IF(Data!$V42&lt;&gt;"",Scoring!$H$27)+IF(Data!$W42&lt;&gt;"",Scoring!$H$28)+IF(Data!$X42&lt;&gt;"",Scoring!$H$29)+IF(Data!$Y42&lt;&gt;"",Scoring!$H$30)+IF(Data!$Z42&lt;&gt;"",Scoring!$H$31)+IF(Data!$AA42&lt;&gt;"",Scoring!$H$32)+IF(Data!$AB42&lt;&gt;"",Scoring!$H$33)+IF(Data!$AC42&lt;&gt;"",Scoring!$H$34)+IF(Data!$AD42&lt;&gt;"",Scoring!$H$35)+IF(Data!$AE42&lt;&gt;"",Scoring!$H$36)+IF(Data!$AF42&lt;&gt;"",Scoring!$H$37)+IF(Data!$AG42&lt;&gt;"",Scoring!$H$38)+IF(Data!$AH42&lt;&gt;"",Scoring!$H$39)+IF(Data!$AI42&lt;&gt;"",Scoring!$H$40)+IF(Data!$AJ42&lt;&gt;"",Scoring!$H$41)+IF(Data!$AK42&lt;&gt;"",Scoring!$H$42)+IF(Data!$AL42&lt;&gt;"",Scoring!$H$43)+IF(Data!$AM42&lt;&gt;"",Scoring!$H$44)+IF(Data!$AN42&lt;&gt;"",Scoring!$H$45)+IF(Data!$AO42&lt;&gt;"",Scoring!$H$46)+IF(Data!$AP42&lt;&gt;"",Scoring!$H$47)+IF(Data!$AQ42&lt;&gt;"",Scoring!$H$48)+IF(Data!$AR42&lt;&gt;"",Scoring!$H$49)+IF(Data!$AS42&lt;&gt;"",Scoring!$H$50)+IF(Data!$AT42&lt;&gt;"",Scoring!$H$51)+IF(Data!$AU42&lt;&gt;"",Scoring!$H$52),"")</f>
        <v/>
      </c>
      <c r="BE42" s="186" t="str">
        <f>IF(BD42&lt;&gt;"",LOOKUP(BD42,Likelihoods!$A$7:$A$107,Likelihoods!F$7:F$107),"")</f>
        <v/>
      </c>
      <c r="BF42" s="181" t="str">
        <f>IF(AND(COUNTBLANK($B42:$O42)=13,COUNTBLANK($P42:$Q42)=1,COUNTBLANK($R42:$U42)=3,COUNTBLANK($V42:$X42)=2,COUNTBLANK($Y42:$AE42)=6,COUNTBLANK($AF42:$AJ42)=4,COUNTBLANK($AK42:AN42)=3,COUNTBLANK($AO42:$AQ42)=2,COUNTBLANK($AR42:$AS42)=1,COUNTBLANK($AT42:$AU42)=1),IF(Data!$B42&lt;&gt;"",Scoring!$I$7)+IF(Data!$C42&lt;&gt;"",Scoring!$I$8)+IF(Data!$D42&lt;&gt;"",Scoring!$I$9)+IF(Data!$E42&lt;&gt;"",Scoring!$I$10)+IF(Data!$F42&lt;&gt;"",Scoring!$I$11)+IF(Data!$G42&lt;&gt;"",Scoring!$I$12)+IF(Data!$H42&lt;&gt;"",Scoring!$I$13)+IF(Data!$I42&lt;&gt;"",Scoring!$I$14)+IF(Data!$J42&lt;&gt;"",Scoring!$I$15)+IF(Data!$K42&lt;&gt;"",Scoring!$I$16)+IF(Data!$L42&lt;&gt;"",Scoring!$I$17)+IF(Data!$M42&lt;&gt;"",Scoring!$I$18)+IF(Data!$N42&lt;&gt;"",Scoring!$I$19)+IF(Data!$O42&lt;&gt;"",Scoring!$I$20)+IF(Data!$P42&lt;&gt;"",Scoring!$I$21)+IF(Data!$Q42&lt;&gt;"",Scoring!$I$22)+IF(Data!$R42&lt;&gt;"",Scoring!$I$23)+IF(Data!$S42&lt;&gt;"",Scoring!$I$24)+IF(Data!$T42&lt;&gt;"",Scoring!$I$25)+IF(Data!$U42&lt;&gt;"",Scoring!$I$26)+IF(Data!$V42&lt;&gt;"",Scoring!$I$27)+IF(Data!$W42&lt;&gt;"",Scoring!$I$28)+IF(Data!$X42&lt;&gt;"",Scoring!$I$29)+IF(Data!$Y42&lt;&gt;"",Scoring!$I$30)+IF(Data!$Z42&lt;&gt;"",Scoring!$I$31)+IF(Data!$AA42&lt;&gt;"",Scoring!$I$32)+IF(Data!$AB42&lt;&gt;"",Scoring!$I$33)+IF(Data!$AC42&lt;&gt;"",Scoring!$I$34)+IF(Data!$AD42&lt;&gt;"",Scoring!$I$35)+IF(Data!$AE42&lt;&gt;"",Scoring!$I$36)+IF(Data!$AF42&lt;&gt;"",Scoring!$I$37)+IF(Data!$AG42&lt;&gt;"",Scoring!$I$38)+IF(Data!$AH42&lt;&gt;"",Scoring!$I$39)+IF(Data!$AI42&lt;&gt;"",Scoring!$I$40)+IF(Data!$AJ42&lt;&gt;"",Scoring!$I$41)+IF(Data!$AK42&lt;&gt;"",Scoring!$I$42)+IF(Data!$AL42&lt;&gt;"",Scoring!$I$43)+IF(Data!$AM42&lt;&gt;"",Scoring!$I$44)+IF(Data!$AN42&lt;&gt;"",Scoring!$I$45)+IF(Data!$AO42&lt;&gt;"",Scoring!$I$46)+IF(Data!$AP42&lt;&gt;"",Scoring!$I$47)+IF(Data!$AQ42&lt;&gt;"",Scoring!$I$48)+IF(Data!$AR42&lt;&gt;"",Scoring!$I$49)+IF(Data!$AS42&lt;&gt;"",Scoring!$I$50)+IF(Data!$AT42&lt;&gt;"",Scoring!$I$51)+IF(Data!$AU42&lt;&gt;"",Scoring!$I$52),"")</f>
        <v/>
      </c>
      <c r="BG42" s="180" t="str">
        <f>IF(BF42&lt;&gt;"",LOOKUP(BF42,Likelihoods!$A$7:$A$107,Likelihoods!G$7:G$107),"")</f>
        <v/>
      </c>
      <c r="BH42" s="187" t="str">
        <f>IF(AND(COUNTBLANK($B42:$O42)=13,COUNTBLANK($P42:$Q42)=1,COUNTBLANK($R42:$U42)=3,COUNTBLANK($V42:$X42)=2,COUNTBLANK($Y42:$AE42)=6,COUNTBLANK($AF42:$AJ42)=4,COUNTBLANK($AK42:AN42)=3,COUNTBLANK($AO42:$AQ42)=2,COUNTBLANK($AR42:$AS42)=1,COUNTBLANK($AT42:$AU42)=1),IF(Data!$B42&lt;&gt;"",Scoring!$J$7)+IF(Data!$C42&lt;&gt;"",Scoring!$J$8)+IF(Data!$D42&lt;&gt;"",Scoring!$J$9)+IF(Data!$E42&lt;&gt;"",Scoring!$J$10)+IF(Data!$F42&lt;&gt;"",Scoring!$J$11)+IF(Data!$G42&lt;&gt;"",Scoring!$J$12)+IF(Data!$H42&lt;&gt;"",Scoring!$J$13)+IF(Data!$I42&lt;&gt;"",Scoring!$J$14)+IF(Data!$J42&lt;&gt;"",Scoring!$J$15)+IF(Data!$K42&lt;&gt;"",Scoring!$J$16)+IF(Data!$L42&lt;&gt;"",Scoring!$J$17)+IF(Data!$M42&lt;&gt;"",Scoring!$J$18)+IF(Data!$N42&lt;&gt;"",Scoring!$J$19)+IF(Data!$O42&lt;&gt;"",Scoring!$J$20)+IF(Data!$P42&lt;&gt;"",Scoring!$J$21)+IF(Data!$Q42&lt;&gt;"",Scoring!$J$22)+IF(Data!$R42&lt;&gt;"",Scoring!$J$23)+IF(Data!$S42&lt;&gt;"",Scoring!$J$24)+IF(Data!$T42&lt;&gt;"",Scoring!$J$25)+IF(Data!$U42&lt;&gt;"",Scoring!$J$26)+IF(Data!$V42&lt;&gt;"",Scoring!$J$27)+IF(Data!$W42&lt;&gt;"",Scoring!$J$28)+IF(Data!$X42&lt;&gt;"",Scoring!$J$29)+IF(Data!$Y42&lt;&gt;"",Scoring!$J$30)+IF(Data!$Z42&lt;&gt;"",Scoring!$J$31)+IF(Data!$AA42&lt;&gt;"",Scoring!$J$32)+IF(Data!$AB42&lt;&gt;"",Scoring!$J$33)+IF(Data!$AC42&lt;&gt;"",Scoring!$J$34)+IF(Data!$AD42&lt;&gt;"",Scoring!$J$35)+IF(Data!$AE42&lt;&gt;"",Scoring!$J$36)+IF(Data!$AF42&lt;&gt;"",Scoring!$J$37)+IF(Data!$AG42&lt;&gt;"",Scoring!$J$38)+IF(Data!$AH42&lt;&gt;"",Scoring!$J$39)+IF(Data!$AI42&lt;&gt;"",Scoring!$J$40)+IF(Data!$AJ42&lt;&gt;"",Scoring!$J$41)+IF(Data!$AK42&lt;&gt;"",Scoring!$J$42)+IF(Data!$AL42&lt;&gt;"",Scoring!$J$43)+IF(Data!$AM42&lt;&gt;"",Scoring!$J$44)+IF(Data!$AN42&lt;&gt;"",Scoring!$J$45)+IF(Data!$AO42&lt;&gt;"",Scoring!$J$46)+IF(Data!$AP42&lt;&gt;"",Scoring!$J$47)+IF(Data!$AQ42&lt;&gt;"",Scoring!$J$48)+IF(Data!$AR42&lt;&gt;"",Scoring!$J$49)+IF(Data!$AS42&lt;&gt;"",Scoring!$J$50)+IF(Data!$AT42&lt;&gt;"",Scoring!$J$51)+IF(Data!$AU42&lt;&gt;"",Scoring!$J$52),"")</f>
        <v/>
      </c>
      <c r="BI42" s="183" t="str">
        <f>IF(BH42&lt;&gt;"",LOOKUP(BH42,Likelihoods!$A$7:$A$107,Likelihoods!H$7:H$107),"")</f>
        <v/>
      </c>
      <c r="BJ42" s="188" t="str">
        <f>IF(AND(COUNTBLANK($B42:$O42)=13,COUNTBLANK($P42:$Q42)=1,COUNTBLANK($R42:$U42)=3,COUNTBLANK($V42:$X42)=2,COUNTBLANK($Y42:$AE42)=6,COUNTBLANK($AF42:$AJ42)=4,COUNTBLANK($AK42:AN42)=3,COUNTBLANK($AO42:$AQ42)=2,COUNTBLANK($AR42:$AS42)=1,COUNTBLANK($AT42:$AU42)=1),IF(Data!$B42&lt;&gt;"",Scoring!$K$7)+IF(Data!$C42&lt;&gt;"",Scoring!$K$8)+IF(Data!$D42&lt;&gt;"",Scoring!$K$9)+IF(Data!$E42&lt;&gt;"",Scoring!$K$10)+IF(Data!$F42&lt;&gt;"",Scoring!$K$11)+IF(Data!$G42&lt;&gt;"",Scoring!$K$12)+IF(Data!$H42&lt;&gt;"",Scoring!$K$13)+IF(Data!$I42&lt;&gt;"",Scoring!$K$14)+IF(Data!$J42&lt;&gt;"",Scoring!$K$15)+IF(Data!$K42&lt;&gt;"",Scoring!$K$16)+IF(Data!$L42&lt;&gt;"",Scoring!$K$17)+IF(Data!$M42&lt;&gt;"",Scoring!$K$18)+IF(Data!$N42&lt;&gt;"",Scoring!$K$19)+IF(Data!$O42&lt;&gt;"",Scoring!$K$20)+IF(Data!$P42&lt;&gt;"",Scoring!$K$21)+IF(Data!$Q42&lt;&gt;"",Scoring!$K$22)+IF(Data!$R42&lt;&gt;"",Scoring!$K$23)+IF(Data!$S42&lt;&gt;"",Scoring!$K$24)+IF(Data!$T42&lt;&gt;"",Scoring!$K$25)+IF(Data!$U42&lt;&gt;"",Scoring!$K$26)+IF(Data!$V42&lt;&gt;"",Scoring!$K$27)+IF(Data!$W42&lt;&gt;"",Scoring!$K$28)+IF(Data!$X42&lt;&gt;"",Scoring!$K$29)+IF(Data!$Y42&lt;&gt;"",Scoring!$K$30)+IF(Data!$Z42&lt;&gt;"",Scoring!$K$31)+IF(Data!$AA42&lt;&gt;"",Scoring!$K$32)+IF(Data!$AB42&lt;&gt;"",Scoring!$K$33)+IF(Data!$AC42&lt;&gt;"",Scoring!$K$34)+IF(Data!$AD42&lt;&gt;"",Scoring!$K$35)+IF(Data!$AE42&lt;&gt;"",Scoring!$K$36)+IF(Data!$AF42&lt;&gt;"",Scoring!$K$37)+IF(Data!$AG42&lt;&gt;"",Scoring!$K$38)+IF(Data!$AH42&lt;&gt;"",Scoring!$K$39)+IF(Data!$AI42&lt;&gt;"",Scoring!$K$40)+IF(Data!$AJ42&lt;&gt;"",Scoring!$K$41)+IF(Data!$AK42&lt;&gt;"",Scoring!$K$42)+IF(Data!$AL42&lt;&gt;"",Scoring!$K$43)+IF(Data!$AM42&lt;&gt;"",Scoring!$K$44)+IF(Data!$AN42&lt;&gt;"",Scoring!$K$45)+IF(Data!$AO42&lt;&gt;"",Scoring!$K$46)+IF(Data!$AP42&lt;&gt;"",Scoring!$K$47)+IF(Data!$AQ42&lt;&gt;"",Scoring!$K$48)+IF(Data!$AR42&lt;&gt;"",Scoring!$K$49)+IF(Data!$AS42&lt;&gt;"",Scoring!$K$50)+IF(Data!$AT42&lt;&gt;"",Scoring!$K$51)+IF(Data!$AU42&lt;&gt;"",Scoring!$K$52),"")</f>
        <v/>
      </c>
      <c r="BK42" s="184" t="str">
        <f>IF(BJ42&lt;&gt;"",LOOKUP(BJ42,Likelihoods!$A$7:$A$107,Likelihoods!I$7:I$107),"")</f>
        <v/>
      </c>
      <c r="BL42" s="187" t="str">
        <f>IF(AND(COUNTBLANK($B42:$O42)=13,COUNTBLANK($P42:$Q42)=1,COUNTBLANK($R42:$U42)=3,COUNTBLANK($V42:$X42)=2,COUNTBLANK($Y42:$AE42)=6,COUNTBLANK($AF42:$AJ42)=4,COUNTBLANK($AK42:AN42)=3,COUNTBLANK($AO42:$AQ42)=2,COUNTBLANK($AR42:$AS42)=1,COUNTBLANK($AT42:$AU42)=1),IF(Data!$B42&lt;&gt;"",Scoring!$L$7)+IF(Data!$C42&lt;&gt;"",Scoring!$L$8)+IF(Data!$D42&lt;&gt;"",Scoring!$L$9)+IF(Data!$E42&lt;&gt;"",Scoring!$L$10)+IF(Data!$F42&lt;&gt;"",Scoring!$L$11)+IF(Data!$G42&lt;&gt;"",Scoring!$L$12)+IF(Data!$H42&lt;&gt;"",Scoring!$L$13)+IF(Data!$I42&lt;&gt;"",Scoring!$L$14)+IF(Data!$J42&lt;&gt;"",Scoring!$L$15)+IF(Data!$K42&lt;&gt;"",Scoring!$L$16)+IF(Data!$L42&lt;&gt;"",Scoring!$L$17)+IF(Data!$M42&lt;&gt;"",Scoring!$L$18)+IF(Data!$N42&lt;&gt;"",Scoring!$L$19)+IF(Data!$O42&lt;&gt;"",Scoring!$L$20)+IF(Data!$P42&lt;&gt;"",Scoring!$L$21)+IF(Data!$Q42&lt;&gt;"",Scoring!$L$22)+IF(Data!$R42&lt;&gt;"",Scoring!$L$23)+IF(Data!$S42&lt;&gt;"",Scoring!$L$24)+IF(Data!$T42&lt;&gt;"",Scoring!$L$25)+IF(Data!$U42&lt;&gt;"",Scoring!$L$26)+IF(Data!$V42&lt;&gt;"",Scoring!$L$27)+IF(Data!$W42&lt;&gt;"",Scoring!$L$28)+IF(Data!$X42&lt;&gt;"",Scoring!$L$29)+IF(Data!$Y42&lt;&gt;"",Scoring!$L$30)+IF(Data!$Z42&lt;&gt;"",Scoring!$L$31)+IF(Data!$AA42&lt;&gt;"",Scoring!$L$32)+IF(Data!$AB42&lt;&gt;"",Scoring!$L$33)+IF(Data!$AC42&lt;&gt;"",Scoring!$L$34)+IF(Data!$AD42&lt;&gt;"",Scoring!$L$35)+IF(Data!$AE42&lt;&gt;"",Scoring!$L$36)+IF(Data!$AF42&lt;&gt;"",Scoring!$L$37)+IF(Data!$AG42&lt;&gt;"",Scoring!$L$38)+IF(Data!$AH42&lt;&gt;"",Scoring!$L$39)+IF(Data!$AI42&lt;&gt;"",Scoring!$L$40)+IF(Data!$AJ42&lt;&gt;"",Scoring!$L$41)+IF(Data!$AK42&lt;&gt;"",Scoring!$L$42)+IF(Data!$AL42&lt;&gt;"",Scoring!$L$43)+IF(Data!$AM42&lt;&gt;"",Scoring!$L$44)+IF(Data!$AN42&lt;&gt;"",Scoring!$L$45)+IF(Data!$AO42&lt;&gt;"",Scoring!$L$46)+IF(Data!$AP42&lt;&gt;"",Scoring!$L$47)+IF(Data!$AQ42&lt;&gt;"",Scoring!$L$48)+IF(Data!$AR42&lt;&gt;"",Scoring!$L$49)+IF(Data!$AS42&lt;&gt;"",Scoring!$L$50)+IF(Data!$AT42&lt;&gt;"",Scoring!$L$51)+IF(Data!$AU42&lt;&gt;"",Scoring!$L$52),"")</f>
        <v/>
      </c>
      <c r="BM42" s="180" t="str">
        <f>IF(BL42&lt;&gt;"",LOOKUP(BL42,Likelihoods!$A$7:$A$107,Likelihoods!J$7:J$107),"")</f>
        <v/>
      </c>
      <c r="BN42" s="181" t="str">
        <f>IF(AND(COUNTBLANK($B42:$O42)=13,COUNTBLANK($P42:$Q42)=1,COUNTBLANK($R42:$U42)=3,COUNTBLANK($V42:$X42)=2,COUNTBLANK($Y42:$AE42)=6,COUNTBLANK($AF42:$AJ42)=4,COUNTBLANK($AK42:AN42)=3,COUNTBLANK($AO42:$AQ42)=2,COUNTBLANK($AR42:$AS42)=1,COUNTBLANK($AT42:$AU42)=1),IF(Data!$B42&lt;&gt;"",Scoring!$M$7)+IF(Data!$C42&lt;&gt;"",Scoring!$M$8)+IF(Data!$D42&lt;&gt;"",Scoring!$M$9)+IF(Data!$E42&lt;&gt;"",Scoring!$M$10)+IF(Data!$F42&lt;&gt;"",Scoring!$M$11)+IF(Data!$G42&lt;&gt;"",Scoring!$M$12)+IF(Data!$H42&lt;&gt;"",Scoring!$M$13)+IF(Data!$I42&lt;&gt;"",Scoring!$M$14)+IF(Data!$J42&lt;&gt;"",Scoring!$M$15)+IF(Data!$K42&lt;&gt;"",Scoring!$M$16)+IF(Data!$L42&lt;&gt;"",Scoring!$M$17)+IF(Data!$M42&lt;&gt;"",Scoring!$M$18)+IF(Data!$N42&lt;&gt;"",Scoring!$M$19)+IF(Data!$O42&lt;&gt;"",Scoring!$M$20)+IF(Data!$P42&lt;&gt;"",Scoring!$M$21)+IF(Data!$Q42&lt;&gt;"",Scoring!$M$22)+IF(Data!$R42&lt;&gt;"",Scoring!$M$23)+IF(Data!$S42&lt;&gt;"",Scoring!$M$24)+IF(Data!$T42&lt;&gt;"",Scoring!$M$25)+IF(Data!$U42&lt;&gt;"",Scoring!$M$26)+IF(Data!$V42&lt;&gt;"",Scoring!$M$27)+IF(Data!$W42&lt;&gt;"",Scoring!$M$28)+IF(Data!$X42&lt;&gt;"",Scoring!$M$29)+IF(Data!$Y42&lt;&gt;"",Scoring!$M$30)+IF(Data!$Z42&lt;&gt;"",Scoring!$M$31)+IF(Data!$AA42&lt;&gt;"",Scoring!$M$32)+IF(Data!$AB42&lt;&gt;"",Scoring!$M$33)+IF(Data!$AC42&lt;&gt;"",Scoring!$M$34)+IF(Data!$AD42&lt;&gt;"",Scoring!$M$35)+IF(Data!$AE42&lt;&gt;"",Scoring!$M$36)+IF(Data!$AF42&lt;&gt;"",Scoring!$M$37)+IF(Data!$AG42&lt;&gt;"",Scoring!$M$38)+IF(Data!$AH42&lt;&gt;"",Scoring!$M$39)+IF(Data!$AI42&lt;&gt;"",Scoring!$M$40)+IF(Data!$AJ42&lt;&gt;"",Scoring!$M$41)+IF(Data!$AK42&lt;&gt;"",Scoring!$M$42)+IF(Data!$AL42&lt;&gt;"",Scoring!$M$43)+IF(Data!$AM42&lt;&gt;"",Scoring!$M$44)+IF(Data!$AN42&lt;&gt;"",Scoring!$M$45)+IF(Data!$AO42&lt;&gt;"",Scoring!$M$46)+IF(Data!$AP42&lt;&gt;"",Scoring!$M$47)+IF(Data!$AQ42&lt;&gt;"",Scoring!$M$48)+IF(Data!$AR42&lt;&gt;"",Scoring!$M$49)+IF(Data!$AS42&lt;&gt;"",Scoring!$M$50)+IF(Data!$AT42&lt;&gt;"",Scoring!$M$51)+IF(Data!$AU42&lt;&gt;"",Scoring!$M$52),"")</f>
        <v/>
      </c>
      <c r="BO42" s="184" t="str">
        <f>IF(BN42&lt;&gt;"",LOOKUP(BN42,Likelihoods!$A$7:$A$107,Likelihoods!K$7:K$107),"")</f>
        <v/>
      </c>
      <c r="BP42" s="179" t="str">
        <f>IF(AND(COUNTBLANK($B42:$O42)=13,COUNTBLANK($P42:$Q42)=1,COUNTBLANK($R42:$U42)=3,COUNTBLANK($V42:$X42)=2,COUNTBLANK($Y42:$AE42)=6,COUNTBLANK($AF42:$AJ42)=4,COUNTBLANK($AK42:AN42)=3,COUNTBLANK($AO42:$AQ42)=2,COUNTBLANK($AR42:$AS42)=1,COUNTBLANK($AT42:$AU42)=1),IF(Data!$B42&lt;&gt;"",Scoring!$N$7)+IF(Data!$C42&lt;&gt;"",Scoring!$N$8)+IF(Data!$D42&lt;&gt;"",Scoring!$N$9)+IF(Data!$E42&lt;&gt;"",Scoring!$N$10)+IF(Data!$F42&lt;&gt;"",Scoring!$N$11)+IF(Data!$G42&lt;&gt;"",Scoring!$N$12)+IF(Data!$H42&lt;&gt;"",Scoring!$N$13)+IF(Data!$I42&lt;&gt;"",Scoring!$N$14)+IF(Data!$J42&lt;&gt;"",Scoring!$N$15)+IF(Data!$K42&lt;&gt;"",Scoring!$N$16)+IF(Data!$L42&lt;&gt;"",Scoring!$N$17)+IF(Data!$M42&lt;&gt;"",Scoring!$N$18)+IF(Data!$N42&lt;&gt;"",Scoring!$N$19)+IF(Data!$O42&lt;&gt;"",Scoring!$N$20)+IF(Data!$P42&lt;&gt;"",Scoring!$N$21)+IF(Data!$Q42&lt;&gt;"",Scoring!$N$22)+IF(Data!$R42&lt;&gt;"",Scoring!$N$23)+IF(Data!$S42&lt;&gt;"",Scoring!$N$24)+IF(Data!$T42&lt;&gt;"",Scoring!$N$25)+IF(Data!$U42&lt;&gt;"",Scoring!$N$26)+IF(Data!$V42&lt;&gt;"",Scoring!$N$27)+IF(Data!$W42&lt;&gt;"",Scoring!$N$28)+IF(Data!$X42&lt;&gt;"",Scoring!$N$29)+IF(Data!$Y42&lt;&gt;"",Scoring!$N$30)+IF(Data!$Z42&lt;&gt;"",Scoring!$N$31)+IF(Data!$AA42&lt;&gt;"",Scoring!$N$32)+IF(Data!$AB42&lt;&gt;"",Scoring!$N$33)+IF(Data!$AC42&lt;&gt;"",Scoring!$N$34)+IF(Data!$AD42&lt;&gt;"",Scoring!$N$35)+IF(Data!$AE42&lt;&gt;"",Scoring!$N$36)+IF(Data!$AF42&lt;&gt;"",Scoring!$N$37)+IF(Data!$AG42&lt;&gt;"",Scoring!$N$38)+IF(Data!$AH42&lt;&gt;"",Scoring!$N$39)+IF(Data!$AI42&lt;&gt;"",Scoring!$N$40)+IF(Data!$AJ42&lt;&gt;"",Scoring!$N$41)+IF(Data!$AK42&lt;&gt;"",Scoring!$N$42)+IF(Data!$AL42&lt;&gt;"",Scoring!$N$43)+IF(Data!$AM42&lt;&gt;"",Scoring!$N$44)+IF(Data!$AN42&lt;&gt;"",Scoring!$N$45)+IF(Data!$AO42&lt;&gt;"",Scoring!$N$46)+IF(Data!$AP42&lt;&gt;"",Scoring!$N$47)+IF(Data!$AQ42&lt;&gt;"",Scoring!$N$48)+IF(Data!$AR42&lt;&gt;"",Scoring!$N$49)+IF(Data!$AS42&lt;&gt;"",Scoring!$N$50)+IF(Data!$AT42&lt;&gt;"",Scoring!$N$51)+IF(Data!$AU42&lt;&gt;"",Scoring!$N$52),"")</f>
        <v/>
      </c>
      <c r="BQ42" s="189" t="str">
        <f>IF(BP42&lt;&gt;"",LOOKUP(BP42,Likelihoods!$A$7:$A$107,Likelihoods!L$7:L$107),"")</f>
        <v/>
      </c>
      <c r="BR42" s="181" t="str">
        <f>IF(AND(COUNTBLANK($B42:$O42)=13,COUNTBLANK($P42:$Q42)=1,COUNTBLANK($R42:$U42)=3,COUNTBLANK($V42:$X42)=2,COUNTBLANK($Y42:$AE42)=6,COUNTBLANK($AF42:$AJ42)=4,COUNTBLANK($AK42:AN42)=3,COUNTBLANK($AO42:$AQ42)=2,COUNTBLANK($AR42:$AS42)=1,COUNTBLANK($AT42:$AU42)=1),IF(Data!$B42&lt;&gt;"",Scoring!$O$7)+IF(Data!$C42&lt;&gt;"",Scoring!$O$8)+IF(Data!$D42&lt;&gt;"",Scoring!$O$9)+IF(Data!$E42&lt;&gt;"",Scoring!$O$10)+IF(Data!$F42&lt;&gt;"",Scoring!$O$11)+IF(Data!$G42&lt;&gt;"",Scoring!$O$12)+IF(Data!$H42&lt;&gt;"",Scoring!$O$13)+IF(Data!$I42&lt;&gt;"",Scoring!$O$14)+IF(Data!$J42&lt;&gt;"",Scoring!$O$15)+IF(Data!$K42&lt;&gt;"",Scoring!$O$16)+IF(Data!$L42&lt;&gt;"",Scoring!$O$17)+IF(Data!$M42&lt;&gt;"",Scoring!$O$18)+IF(Data!$N42&lt;&gt;"",Scoring!$O$19)+IF(Data!$O42&lt;&gt;"",Scoring!$O$20)+IF(Data!$P42&lt;&gt;"",Scoring!$O$21)+IF(Data!$Q42&lt;&gt;"",Scoring!$O$22)+IF(Data!$R42&lt;&gt;"",Scoring!$O$23)+IF(Data!$S42&lt;&gt;"",Scoring!$O$24)+IF(Data!$T42&lt;&gt;"",Scoring!$O$25)+IF(Data!$U42&lt;&gt;"",Scoring!$O$26)+IF(Data!$V42&lt;&gt;"",Scoring!$O$27)+IF(Data!$W42&lt;&gt;"",Scoring!$O$28)+IF(Data!$X42&lt;&gt;"",Scoring!$O$29)+IF(Data!$Y42&lt;&gt;"",Scoring!$O$30)+IF(Data!$Z42&lt;&gt;"",Scoring!$O$31)+IF(Data!$AA42&lt;&gt;"",Scoring!$O$32)+IF(Data!$AB42&lt;&gt;"",Scoring!$O$33)+IF(Data!$AC42&lt;&gt;"",Scoring!$O$34)+IF(Data!$AD42&lt;&gt;"",Scoring!$O$35)+IF(Data!$AE42&lt;&gt;"",Scoring!$O$36)+IF(Data!$AF42&lt;&gt;"",Scoring!$O$37)+IF(Data!$AG42&lt;&gt;"",Scoring!$O$38)+IF(Data!$AH42&lt;&gt;"",Scoring!$O$39)+IF(Data!$AI42&lt;&gt;"",Scoring!$O$40)+IF(Data!$AJ42&lt;&gt;"",Scoring!$O$41)+IF(Data!$AK42&lt;&gt;"",Scoring!$O$42)+IF(Data!$AL42&lt;&gt;"",Scoring!$O$43)+IF(Data!$AM42&lt;&gt;"",Scoring!$O$44)+IF(Data!$AN42&lt;&gt;"",Scoring!$O$45)+IF(Data!$AO42&lt;&gt;"",Scoring!$O$46)+IF(Data!$AP42&lt;&gt;"",Scoring!$O$47)+IF(Data!$AQ42&lt;&gt;"",Scoring!$O$48)+IF(Data!$AR42&lt;&gt;"",Scoring!$O$49)+IF(Data!$AS42&lt;&gt;"",Scoring!$O$50)+IF(Data!$AT42&lt;&gt;"",Scoring!$O$51)+IF(Data!$AU42&lt;&gt;"",Scoring!$O$52),"")</f>
        <v/>
      </c>
      <c r="BS42" s="184" t="str">
        <f>IF(BR42&lt;&gt;"",LOOKUP(BR42,Likelihoods!$A$7:$A$107,Likelihoods!M$7:M$107),"")</f>
        <v/>
      </c>
      <c r="BT42" s="181" t="str">
        <f>IF(AND(COUNTBLANK($B42:$O42)=13,COUNTBLANK($P42:$Q42)=1,COUNTBLANK($R42:$U42)=3,COUNTBLANK($V42:$X42)=2,COUNTBLANK($Y42:$AE42)=6,COUNTBLANK($AF42:$AJ42)=4,COUNTBLANK($AK42:AN42)=3,COUNTBLANK($AO42:$AQ42)=2,COUNTBLANK($AR42:$AS42)=1,COUNTBLANK($AT42:$AU42)=1),IF(Data!$B42&lt;&gt;"",Scoring!$P$7)+IF(Data!$C42&lt;&gt;"",Scoring!$P$8)+IF(Data!$D42&lt;&gt;"",Scoring!$P$9)+IF(Data!$E42&lt;&gt;"",Scoring!$P$10)+IF(Data!$F42&lt;&gt;"",Scoring!$P$11)+IF(Data!$G42&lt;&gt;"",Scoring!$P$12)+IF(Data!$H42&lt;&gt;"",Scoring!$P$13)+IF(Data!$I42&lt;&gt;"",Scoring!$P$14)+IF(Data!$J42&lt;&gt;"",Scoring!$P$15)+IF(Data!$K42&lt;&gt;"",Scoring!$P$16)+IF(Data!$L42&lt;&gt;"",Scoring!$P$17)+IF(Data!$M42&lt;&gt;"",Scoring!$P$18)+IF(Data!$N42&lt;&gt;"",Scoring!$P$19)+IF(Data!$O42&lt;&gt;"",Scoring!$P$20)+IF(Data!$P42&lt;&gt;"",Scoring!$P$21)+IF(Data!$Q42&lt;&gt;"",Scoring!$P$22)+IF(Data!$R42&lt;&gt;"",Scoring!$P$23)+IF(Data!$S42&lt;&gt;"",Scoring!$P$24)+IF(Data!$T42&lt;&gt;"",Scoring!$P$25)+IF(Data!$U42&lt;&gt;"",Scoring!$P$26)+IF(Data!$V42&lt;&gt;"",Scoring!$P$27)+IF(Data!$W42&lt;&gt;"",Scoring!$P$28)+IF(Data!$X42&lt;&gt;"",Scoring!$P$29)+IF(Data!$Y42&lt;&gt;"",Scoring!$P$30)+IF(Data!$Z42&lt;&gt;"",Scoring!$P$31)+IF(Data!$AA42&lt;&gt;"",Scoring!$P$32)+IF(Data!$AB42&lt;&gt;"",Scoring!$P$33)+IF(Data!$AC42&lt;&gt;"",Scoring!$P$34)+IF(Data!$AD42&lt;&gt;"",Scoring!$P$35)+IF(Data!$AE42&lt;&gt;"",Scoring!$P$36)+IF(Data!$AF42&lt;&gt;"",Scoring!$P$37)+IF(Data!$AG42&lt;&gt;"",Scoring!$P$38)+IF(Data!$AH42&lt;&gt;"",Scoring!$P$39)+IF(Data!$AI42&lt;&gt;"",Scoring!$P$40)+IF(Data!$AJ42&lt;&gt;"",Scoring!$P$41)+IF(Data!$AK42&lt;&gt;"",Scoring!$P$42)+IF(Data!$AL42&lt;&gt;"",Scoring!$P$43)+IF(Data!$AM42&lt;&gt;"",Scoring!$P$44)+IF(Data!$AN42&lt;&gt;"",Scoring!$P$45)+IF(Data!$AO42&lt;&gt;"",Scoring!$P$46)+IF(Data!$AP42&lt;&gt;"",Scoring!$P$47)+IF(Data!$AQ42&lt;&gt;"",Scoring!$P$48)+IF(Data!$AR42&lt;&gt;"",Scoring!$P$49)+IF(Data!$AS42&lt;&gt;"",Scoring!$P$50)+IF(Data!$AT42&lt;&gt;"",Scoring!$P$51)+IF(Data!$AU42&lt;&gt;"",Scoring!$P$52),"")</f>
        <v/>
      </c>
      <c r="BU42" s="180" t="str">
        <f>IF(BT42&lt;&gt;"",LOOKUP(BT42,Likelihoods!$A$7:$A$107,Likelihoods!N$7:N$107),"")</f>
        <v/>
      </c>
      <c r="BV42" s="181" t="str">
        <f>IF(AND(COUNTBLANK($B42:$O42)=13,COUNTBLANK($P42:$Q42)=1,COUNTBLANK($R42:$U42)=3,COUNTBLANK($V42:$X42)=2,COUNTBLANK($Y42:$AE42)=6,COUNTBLANK($AF42:$AJ42)=4,COUNTBLANK($AK42:AN42)=3,COUNTBLANK($AO42:$AQ42)=2,COUNTBLANK($AR42:$AS42)=1,COUNTBLANK($AT42:$AU42)=1),IF(Data!$B42&lt;&gt;"",Scoring!$Q$7)+IF(Data!$C42&lt;&gt;"",Scoring!$Q$8)+IF(Data!$D42&lt;&gt;"",Scoring!$Q$9)+IF(Data!$E42&lt;&gt;"",Scoring!$Q$10)+IF(Data!$F42&lt;&gt;"",Scoring!$Q$11)+IF(Data!$G42&lt;&gt;"",Scoring!$Q$12)+IF(Data!$H42&lt;&gt;"",Scoring!$Q$13)+IF(Data!$I42&lt;&gt;"",Scoring!$Q$14)+IF(Data!$J42&lt;&gt;"",Scoring!$Q$15)+IF(Data!$K42&lt;&gt;"",Scoring!$Q$16)+IF(Data!$L42&lt;&gt;"",Scoring!$Q$17)+IF(Data!$M42&lt;&gt;"",Scoring!$Q$18)+IF(Data!$N42&lt;&gt;"",Scoring!$Q$19)+IF(Data!$O42&lt;&gt;"",Scoring!$Q$20)+IF(Data!$P42&lt;&gt;"",Scoring!$Q$21)+IF(Data!$Q42&lt;&gt;"",Scoring!$Q$22)+IF(Data!$R42&lt;&gt;"",Scoring!$Q$23)+IF(Data!$S42&lt;&gt;"",Scoring!$Q$24)+IF(Data!$T42&lt;&gt;"",Scoring!$Q$25)+IF(Data!$U42&lt;&gt;"",Scoring!$Q$26)+IF(Data!$V42&lt;&gt;"",Scoring!$Q$27)+IF(Data!$W42&lt;&gt;"",Scoring!$Q$28)+IF(Data!$X42&lt;&gt;"",Scoring!$Q$29)+IF(Data!$Y42&lt;&gt;"",Scoring!$Q$30)+IF(Data!$Z42&lt;&gt;"",Scoring!$Q$31)+IF(Data!$AA42&lt;&gt;"",Scoring!$Q$32)+IF(Data!$AB42&lt;&gt;"",Scoring!$Q$33)+IF(Data!$AC42&lt;&gt;"",Scoring!$Q$34)+IF(Data!$AD42&lt;&gt;"",Scoring!$Q$35)+IF(Data!$AE42&lt;&gt;"",Scoring!$Q$36)+IF(Data!$AF42&lt;&gt;"",Scoring!$Q$37)+IF(Data!$AG42&lt;&gt;"",Scoring!$Q$38)+IF(Data!$AH42&lt;&gt;"",Scoring!$Q$39)+IF(Data!$AI42&lt;&gt;"",Scoring!$Q$40)+IF(Data!$AJ42&lt;&gt;"",Scoring!$Q$41)+IF(Data!$AK42&lt;&gt;"",Scoring!$Q$42)+IF(Data!$AL42&lt;&gt;"",Scoring!$Q$43)+IF(Data!$AM42&lt;&gt;"",Scoring!$Q$44)+IF(Data!$AN42&lt;&gt;"",Scoring!$Q$45)+IF(Data!$AO42&lt;&gt;"",Scoring!$Q$46)+IF(Data!$AP42&lt;&gt;"",Scoring!$Q$47)+IF(Data!$AQ42&lt;&gt;"",Scoring!$Q$48)+IF(Data!$AR42&lt;&gt;"",Scoring!$Q$49)+IF(Data!$AS42&lt;&gt;"",Scoring!$Q$50)+IF(Data!$AT42&lt;&gt;"",Scoring!$Q$51)+IF(Data!$AU42&lt;&gt;"",Scoring!$Q$52),"")</f>
        <v/>
      </c>
      <c r="BW42" s="183" t="str">
        <f>IF(BV42&lt;&gt;"",LOOKUP(BV42,Likelihoods!$A$7:$A$107,Likelihoods!O$7:O$107),"")</f>
        <v/>
      </c>
      <c r="BX42" s="9"/>
      <c r="BY42" s="9"/>
      <c r="BZ42" s="9"/>
      <c r="CA42" s="9"/>
      <c r="CB42" s="9"/>
      <c r="CC42" s="9"/>
      <c r="CD42" s="9"/>
      <c r="CE42" s="9"/>
      <c r="CF42" s="9"/>
      <c r="CG42" s="9"/>
      <c r="CH42" s="9"/>
      <c r="CI42" s="9"/>
      <c r="CJ42" s="9"/>
      <c r="CK42" s="9"/>
    </row>
    <row r="43" spans="1:89" ht="14.25">
      <c r="A43" s="59"/>
      <c r="B43" s="76"/>
      <c r="C43" s="77"/>
      <c r="D43" s="77"/>
      <c r="E43" s="77"/>
      <c r="F43" s="77"/>
      <c r="G43" s="77"/>
      <c r="H43" s="77"/>
      <c r="I43" s="77"/>
      <c r="J43" s="77"/>
      <c r="K43" s="77"/>
      <c r="L43" s="77"/>
      <c r="M43" s="77"/>
      <c r="N43" s="77"/>
      <c r="O43" s="77"/>
      <c r="P43" s="76"/>
      <c r="Q43" s="78"/>
      <c r="R43" s="77"/>
      <c r="S43" s="77"/>
      <c r="T43" s="77"/>
      <c r="U43" s="77"/>
      <c r="V43" s="76"/>
      <c r="W43" s="77"/>
      <c r="X43" s="78"/>
      <c r="Y43" s="77"/>
      <c r="Z43" s="77"/>
      <c r="AA43" s="77"/>
      <c r="AB43" s="77"/>
      <c r="AC43" s="77"/>
      <c r="AD43" s="77"/>
      <c r="AE43" s="77"/>
      <c r="AF43" s="76"/>
      <c r="AG43" s="77"/>
      <c r="AH43" s="77"/>
      <c r="AI43" s="77"/>
      <c r="AJ43" s="78"/>
      <c r="AK43" s="77"/>
      <c r="AL43" s="77"/>
      <c r="AM43" s="77"/>
      <c r="AN43" s="77"/>
      <c r="AO43" s="76"/>
      <c r="AP43" s="77"/>
      <c r="AQ43" s="78"/>
      <c r="AR43" s="76"/>
      <c r="AS43" s="78"/>
      <c r="AT43" s="77"/>
      <c r="AU43" s="77"/>
      <c r="AV43" s="179" t="str">
        <f>IF(AND(COUNTBLANK($B43:$O43)=13,COUNTBLANK($P43:$Q43)=1,COUNTBLANK($R43:$U43)=3,COUNTBLANK($V43:$X43)=2,COUNTBLANK($Y43:$AE43)=6,COUNTBLANK($AF43:$AJ43)=4,COUNTBLANK($AK43:AN43)=3,COUNTBLANK($AO43:$AQ43)=2,COUNTBLANK($AR43:$AS43)=1,COUNTBLANK($AT43:$AU43)=1),IF(Data!$B43&lt;&gt;"",Scoring!$D$7)+IF(Data!$C43&lt;&gt;"",Scoring!$D$8)+IF(Data!$D43&lt;&gt;"",Scoring!$D$9)+IF(Data!$E43&lt;&gt;"",Scoring!$D$10)+IF(Data!$F43&lt;&gt;"",Scoring!$D$11)+IF(Data!$G43&lt;&gt;"",Scoring!$D$12)+IF(Data!$H43&lt;&gt;"",Scoring!$D$13)+IF(Data!$I43&lt;&gt;"",Scoring!$D$14)+IF(Data!$J43&lt;&gt;"",Scoring!$D$15)+IF(Data!$K43&lt;&gt;"",Scoring!$D$16)+IF(Data!$L43&lt;&gt;"",Scoring!$D$17)+IF(Data!$M43&lt;&gt;"",Scoring!$D$18)+IF(Data!$N43&lt;&gt;"",Scoring!$D$19)+IF(Data!$O43&lt;&gt;"",Scoring!$D$20)+IF(Data!$P43&lt;&gt;"",Scoring!$D$21)+IF(Data!$Q43&lt;&gt;"",Scoring!$D$22)+IF(Data!$R43&lt;&gt;"",Scoring!$D$23)+IF(Data!$S43&lt;&gt;"",Scoring!$D$24)+IF(Data!$T43&lt;&gt;"",Scoring!$D$25)+IF(Data!$U43&lt;&gt;"",Scoring!$D$26)+IF(Data!$V43&lt;&gt;"",Scoring!$D$27)+IF(Data!$W43&lt;&gt;"",Scoring!$D$28)+IF(Data!$X43&lt;&gt;"",Scoring!$D$29)+IF(Data!$Y43&lt;&gt;"",Scoring!$D$30)+IF(Data!$Z43&lt;&gt;"",Scoring!$D$31)+IF(Data!$AA43&lt;&gt;"",Scoring!$D$32)+IF(Data!$AB43&lt;&gt;"",Scoring!$D$33)+IF(Data!$AC43&lt;&gt;"",Scoring!$D$34)+IF(Data!$AD43&lt;&gt;"",Scoring!$D$35)+IF(Data!$AE43&lt;&gt;"",Scoring!$D$36)+IF(Data!$AF43&lt;&gt;"",Scoring!$D$37)+IF(Data!$AG43&lt;&gt;"",Scoring!$D$38)+IF(Data!$AH43&lt;&gt;"",Scoring!$D$39)+IF(Data!$AI43&lt;&gt;"",Scoring!$D$40)+IF(Data!$AJ43&lt;&gt;"",Scoring!$D$41)+IF(Data!$AK43&lt;&gt;"",Scoring!$D$42)+IF(Data!$AL43&lt;&gt;"",Scoring!$D$43)+IF(Data!$AM43&lt;&gt;"",Scoring!$D$44)+IF(Data!$AN43&lt;&gt;"",Scoring!$D$45)+IF(Data!$AO43&lt;&gt;"",Scoring!$D$46)+IF(Data!$AP43&lt;&gt;"",Scoring!$D$47)+IF(Data!$AQ43&lt;&gt;"",Scoring!$D$48)+IF(Data!$AR43&lt;&gt;"",Scoring!$D$49)+IF(Data!$AS43&lt;&gt;"",Scoring!$D$50)+IF(Data!$AT43&lt;&gt;"",Scoring!$D$51)+IF(Data!$AU43&lt;&gt;"",Scoring!$D$52),"")</f>
        <v/>
      </c>
      <c r="AW43" s="180" t="str">
        <f>IF(AV43&lt;&gt;"",LOOKUP(AV43,Likelihoods!$A$7:$A$107,Likelihoods!B$7:B$107),"")</f>
        <v/>
      </c>
      <c r="AX43" s="181" t="str">
        <f>IF(AND(COUNTBLANK($B43:$O43)=13,COUNTBLANK($P43:$Q43)=1,COUNTBLANK($R43:$U43)=3,COUNTBLANK($V43:$X43)=2,COUNTBLANK($Y43:$AE43)=6,COUNTBLANK($AF43:$AJ43)=4,COUNTBLANK($AK43:AN43)=3,COUNTBLANK($AO43:$AQ43)=2,COUNTBLANK($AR43:$AS43)=1,COUNTBLANK($AT43:$AU43)=1),IF(Data!$B43&lt;&gt;"",Scoring!$E$7)+IF(Data!$C43&lt;&gt;"",Scoring!$E$8)+IF(Data!$D43&lt;&gt;"",Scoring!$E$9)+IF(Data!$E43&lt;&gt;"",Scoring!$E$10)+IF(Data!$F43&lt;&gt;"",Scoring!$E$11)+IF(Data!$G43&lt;&gt;"",Scoring!$E$12)+IF(Data!$H43&lt;&gt;"",Scoring!$E$13)+IF(Data!$I43&lt;&gt;"",Scoring!$E$14)+IF(Data!$J43&lt;&gt;"",Scoring!$E$15)+IF(Data!$K43&lt;&gt;"",Scoring!$E$16)+IF(Data!$L43&lt;&gt;"",Scoring!$E$17)+IF(Data!$M43&lt;&gt;"",Scoring!$E$18)+IF(Data!$N43&lt;&gt;"",Scoring!$E$19)+IF(Data!$O43&lt;&gt;"",Scoring!$E$20)+IF(Data!$P43&lt;&gt;"",Scoring!$E$21)+IF(Data!$Q43&lt;&gt;"",Scoring!$E$22)+IF(Data!$R43&lt;&gt;"",Scoring!$E$23)+IF(Data!$S43&lt;&gt;"",Scoring!$E$24)+IF(Data!$T43&lt;&gt;"",Scoring!$E$25)+IF(Data!$U43&lt;&gt;"",Scoring!$E$26)+IF(Data!$V43&lt;&gt;"",Scoring!$E$27)+IF(Data!$W43&lt;&gt;"",Scoring!$E$28)+IF(Data!$X43&lt;&gt;"",Scoring!$E$29)+IF(Data!$Y43&lt;&gt;"",Scoring!$E$30)+IF(Data!$Z43&lt;&gt;"",Scoring!$E$31)+IF(Data!$AA43&lt;&gt;"",Scoring!$E$32)+IF(Data!$AB43&lt;&gt;"",Scoring!$E$33)+IF(Data!$AC43&lt;&gt;"",Scoring!$E$34)+IF(Data!$AD43&lt;&gt;"",Scoring!$E$35)+IF(Data!$AE43&lt;&gt;"",Scoring!$E$36)+IF(Data!$AF43&lt;&gt;"",Scoring!$E$37)+IF(Data!$AG43&lt;&gt;"",Scoring!$E$38)+IF(Data!$AH43&lt;&gt;"",Scoring!$E$39)+IF(Data!$AI43&lt;&gt;"",Scoring!$E$40)+IF(Data!$AJ43&lt;&gt;"",Scoring!$E$41)+IF(Data!$AK43&lt;&gt;"",Scoring!$E$42)+IF(Data!$AL43&lt;&gt;"",Scoring!$E$43)+IF(Data!$AM43&lt;&gt;"",Scoring!$E$44)+IF(Data!$AN43&lt;&gt;"",Scoring!$E$45)+IF(Data!$AO43&lt;&gt;"",Scoring!$E$46)+IF(Data!$AP43&lt;&gt;"",Scoring!$E$47)+IF(Data!$AQ43&lt;&gt;"",Scoring!$E$48)+IF(Data!$AR43&lt;&gt;"",Scoring!$E$49)+IF(Data!$AS43&lt;&gt;"",Scoring!$E$50)+IF(Data!$AT43&lt;&gt;"",Scoring!$E$51)+IF(Data!$AU43&lt;&gt;"",Scoring!$E$52),"")</f>
        <v/>
      </c>
      <c r="AY43" s="180" t="str">
        <f>IF(AX43&lt;&gt;"",LOOKUP(AX43,Likelihoods!$A$7:$A$107,Likelihoods!C$7:C$107),"")</f>
        <v/>
      </c>
      <c r="AZ43" s="182" t="str">
        <f>IF(AND(COUNTBLANK($B43:$O43)=13,COUNTBLANK($P43:$Q43)=1,COUNTBLANK($R43:$U43)=3,COUNTBLANK($V43:$X43)=2,COUNTBLANK($Y43:$AE43)=6,COUNTBLANK($AF43:$AJ43)=4,COUNTBLANK($AK43:AN43)=3,COUNTBLANK($AO43:$AQ43)=2,COUNTBLANK($AR43:$AS43)=1,COUNTBLANK($AT43:$AU43)=1),IF(Data!$B43&lt;&gt;"",Scoring!$F$7)+IF(Data!$C43&lt;&gt;"",Scoring!$F$8)+IF(Data!$D43&lt;&gt;"",Scoring!$F$9)+IF(Data!$E43&lt;&gt;"",Scoring!$F$10)+IF(Data!$F43&lt;&gt;"",Scoring!$F$11)+IF(Data!$G43&lt;&gt;"",Scoring!$F$12)+IF(Data!$H43&lt;&gt;"",Scoring!$F$13)+IF(Data!$I43&lt;&gt;"",Scoring!$F$14)+IF(Data!$J43&lt;&gt;"",Scoring!$F$15)+IF(Data!$K43&lt;&gt;"",Scoring!$F$16)+IF(Data!$L43&lt;&gt;"",Scoring!$F$17)+IF(Data!$M43&lt;&gt;"",Scoring!$F$18)+IF(Data!$N43&lt;&gt;"",Scoring!$F$19)+IF(Data!$O43&lt;&gt;"",Scoring!$F$20)+IF(Data!$P43&lt;&gt;"",Scoring!$F$21)+IF(Data!$Q43&lt;&gt;"",Scoring!$F$22)+IF(Data!$R43&lt;&gt;"",Scoring!$F$23)+IF(Data!$S43&lt;&gt;"",Scoring!$F$24)+IF(Data!$T43&lt;&gt;"",Scoring!$F$25)+IF(Data!$U43&lt;&gt;"",Scoring!$F$26)+IF(Data!$V43&lt;&gt;"",Scoring!$F$27)+IF(Data!$W43&lt;&gt;"",Scoring!$F$28)+IF(Data!$X43&lt;&gt;"",Scoring!$F$29)+IF(Data!$Y43&lt;&gt;"",Scoring!$F$30)+IF(Data!$Z43&lt;&gt;"",Scoring!$F$31)+IF(Data!$AA43&lt;&gt;"",Scoring!$F$32)+IF(Data!$AB43&lt;&gt;"",Scoring!$F$33)+IF(Data!$AC43&lt;&gt;"",Scoring!$F$34)+IF(Data!$AD43&lt;&gt;"",Scoring!$F$35)+IF(Data!$AE43&lt;&gt;"",Scoring!$F$36)+IF(Data!$AF43&lt;&gt;"",Scoring!$F$37)+IF(Data!$AG43&lt;&gt;"",Scoring!$F$38)+IF(Data!$AH43&lt;&gt;"",Scoring!$F$39)+IF(Data!$AI43&lt;&gt;"",Scoring!$F$40)+IF(Data!$AJ43&lt;&gt;"",Scoring!$F$41)+IF(Data!$AK43&lt;&gt;"",Scoring!$F$42)+IF(Data!$AL43&lt;&gt;"",Scoring!$F$43)+IF(Data!$AM43&lt;&gt;"",Scoring!$F$44)+IF(Data!$AN43&lt;&gt;"",Scoring!$F$45)+IF(Data!$AO43&lt;&gt;"",Scoring!$F$46)+IF(Data!$AP43&lt;&gt;"",Scoring!$F$47)+IF(Data!$AQ43&lt;&gt;"",Scoring!$F$48)+IF(Data!$AR43&lt;&gt;"",Scoring!$F$49)+IF(Data!$AS43&lt;&gt;"",Scoring!$F$50)+IF(Data!$AT43&lt;&gt;"",Scoring!$F$51)+IF(Data!$AU43&lt;&gt;"",Scoring!$F$52),"")</f>
        <v/>
      </c>
      <c r="BA43" s="183" t="str">
        <f>IF(AZ43&lt;&gt;"",LOOKUP(AZ43,Likelihoods!$A$7:$A$107,Likelihoods!D$7:D$107),"")</f>
        <v/>
      </c>
      <c r="BB43" s="181" t="str">
        <f>IF(AND(COUNTBLANK($B43:$O43)=13,COUNTBLANK($P43:$Q43)=1,COUNTBLANK($R43:$U43)=3,COUNTBLANK($V43:$X43)=2,COUNTBLANK($Y43:$AE43)=6,COUNTBLANK($AF43:$AJ43)=4,COUNTBLANK($AK43:AN43)=3,COUNTBLANK($AO43:$AQ43)=2,COUNTBLANK($AR43:$AS43)=1,COUNTBLANK($AT43:$AU43)=1),IF(Data!$B43&lt;&gt;"",Scoring!$G$7)+IF(Data!$C43&lt;&gt;"",Scoring!$G$8)+IF(Data!$D43&lt;&gt;"",Scoring!$G$9)+IF(Data!$E43&lt;&gt;"",Scoring!$G$10)+IF(Data!$F43&lt;&gt;"",Scoring!$G$11)+IF(Data!$G43&lt;&gt;"",Scoring!$G$12)+IF(Data!$H43&lt;&gt;"",Scoring!$G$13)+IF(Data!$I43&lt;&gt;"",Scoring!$G$14)+IF(Data!$J43&lt;&gt;"",Scoring!$G$15)+IF(Data!$K43&lt;&gt;"",Scoring!$G$16)+IF(Data!$L43&lt;&gt;"",Scoring!$G$17)+IF(Data!$M43&lt;&gt;"",Scoring!$G$18)+IF(Data!$N43&lt;&gt;"",Scoring!$G$19)+IF(Data!$O43&lt;&gt;"",Scoring!$G$20)+IF(Data!$P43&lt;&gt;"",Scoring!$G$21)+IF(Data!$Q43&lt;&gt;"",Scoring!$G$22)+IF(Data!$R43&lt;&gt;"",Scoring!$G$23)+IF(Data!$S43&lt;&gt;"",Scoring!$G$24)+IF(Data!$T43&lt;&gt;"",Scoring!$G$25)+IF(Data!$U43&lt;&gt;"",Scoring!$G$26)+IF(Data!$V43&lt;&gt;"",Scoring!$G$27)+IF(Data!$W43&lt;&gt;"",Scoring!$G$28)+IF(Data!$X43&lt;&gt;"",Scoring!$G$29)+IF(Data!$Y43&lt;&gt;"",Scoring!$G$30)+IF(Data!$Z43&lt;&gt;"",Scoring!$G$31)+IF(Data!$AA43&lt;&gt;"",Scoring!$G$32)+IF(Data!$AB43&lt;&gt;"",Scoring!$G$33)+IF(Data!$AC43&lt;&gt;"",Scoring!$G$34)+IF(Data!$AD43&lt;&gt;"",Scoring!$G$35)+IF(Data!$AE43&lt;&gt;"",Scoring!$G$36)+IF(Data!$AF43&lt;&gt;"",Scoring!$G$37)+IF(Data!$AG43&lt;&gt;"",Scoring!$G$38)+IF(Data!$AH43&lt;&gt;"",Scoring!$G$39)+IF(Data!$AI43&lt;&gt;"",Scoring!$G$40)+IF(Data!$AJ43&lt;&gt;"",Scoring!$G$41)+IF(Data!$AK43&lt;&gt;"",Scoring!$G$42)+IF(Data!$AL43&lt;&gt;"",Scoring!$G$43)+IF(Data!$AM43&lt;&gt;"",Scoring!$G$44)+IF(Data!$AN43&lt;&gt;"",Scoring!$G$45)+IF(Data!$AO43&lt;&gt;"",Scoring!$G$46)+IF(Data!$AP43&lt;&gt;"",Scoring!$G$47)+IF(Data!$AQ43&lt;&gt;"",Scoring!$G$48)+IF(Data!$AR43&lt;&gt;"",Scoring!$G$49)+IF(Data!$AS43&lt;&gt;"",Scoring!$G$50)+IF(Data!$AT43&lt;&gt;"",Scoring!$G$51)+IF(Data!$AU43&lt;&gt;"",Scoring!$G$52),"")</f>
        <v/>
      </c>
      <c r="BC43" s="184" t="str">
        <f>IF(BB43&lt;&gt;"",LOOKUP(BB43,Likelihoods!$A$7:$A$107,Likelihoods!E$7:E$107),"")</f>
        <v/>
      </c>
      <c r="BD43" s="185" t="str">
        <f>IF(AND(COUNTBLANK($B43:$O43)=13,COUNTBLANK($P43:$Q43)=1,COUNTBLANK($R43:$U43)=3,COUNTBLANK($V43:$X43)=2,COUNTBLANK($Y43:$AE43)=6,COUNTBLANK($AF43:$AJ43)=4,COUNTBLANK($AK43:AN43)=3,COUNTBLANK($AO43:$AQ43)=2,COUNTBLANK($AR43:$AS43)=1,COUNTBLANK($AT43:$AU43)=1),IF(Data!$B43&lt;&gt;"",Scoring!$H$7)+IF(Data!$C43&lt;&gt;"",Scoring!$H$8)+IF(Data!$D43&lt;&gt;"",Scoring!$H$9)+IF(Data!$E43&lt;&gt;"",Scoring!$H$10)+IF(Data!$F43&lt;&gt;"",Scoring!$H$11)+IF(Data!$G43&lt;&gt;"",Scoring!$H$12)+IF(Data!$H43&lt;&gt;"",Scoring!$H$13)+IF(Data!$I43&lt;&gt;"",Scoring!$H$14)+IF(Data!$J43&lt;&gt;"",Scoring!$H$15)+IF(Data!$K43&lt;&gt;"",Scoring!$H$16)+IF(Data!$L43&lt;&gt;"",Scoring!$H$17)+IF(Data!$M43&lt;&gt;"",Scoring!$H$18)+IF(Data!$N43&lt;&gt;"",Scoring!$H$19)+IF(Data!$O43&lt;&gt;"",Scoring!$H$20)+IF(Data!$P43&lt;&gt;"",Scoring!$H$21)+IF(Data!$Q43&lt;&gt;"",Scoring!$H$22)+IF(Data!$R43&lt;&gt;"",Scoring!$H$23)+IF(Data!$S43&lt;&gt;"",Scoring!$H$24)+IF(Data!$T43&lt;&gt;"",Scoring!$H$25)+IF(Data!$U43&lt;&gt;"",Scoring!$H$26)+IF(Data!$V43&lt;&gt;"",Scoring!$H$27)+IF(Data!$W43&lt;&gt;"",Scoring!$H$28)+IF(Data!$X43&lt;&gt;"",Scoring!$H$29)+IF(Data!$Y43&lt;&gt;"",Scoring!$H$30)+IF(Data!$Z43&lt;&gt;"",Scoring!$H$31)+IF(Data!$AA43&lt;&gt;"",Scoring!$H$32)+IF(Data!$AB43&lt;&gt;"",Scoring!$H$33)+IF(Data!$AC43&lt;&gt;"",Scoring!$H$34)+IF(Data!$AD43&lt;&gt;"",Scoring!$H$35)+IF(Data!$AE43&lt;&gt;"",Scoring!$H$36)+IF(Data!$AF43&lt;&gt;"",Scoring!$H$37)+IF(Data!$AG43&lt;&gt;"",Scoring!$H$38)+IF(Data!$AH43&lt;&gt;"",Scoring!$H$39)+IF(Data!$AI43&lt;&gt;"",Scoring!$H$40)+IF(Data!$AJ43&lt;&gt;"",Scoring!$H$41)+IF(Data!$AK43&lt;&gt;"",Scoring!$H$42)+IF(Data!$AL43&lt;&gt;"",Scoring!$H$43)+IF(Data!$AM43&lt;&gt;"",Scoring!$H$44)+IF(Data!$AN43&lt;&gt;"",Scoring!$H$45)+IF(Data!$AO43&lt;&gt;"",Scoring!$H$46)+IF(Data!$AP43&lt;&gt;"",Scoring!$H$47)+IF(Data!$AQ43&lt;&gt;"",Scoring!$H$48)+IF(Data!$AR43&lt;&gt;"",Scoring!$H$49)+IF(Data!$AS43&lt;&gt;"",Scoring!$H$50)+IF(Data!$AT43&lt;&gt;"",Scoring!$H$51)+IF(Data!$AU43&lt;&gt;"",Scoring!$H$52),"")</f>
        <v/>
      </c>
      <c r="BE43" s="186" t="str">
        <f>IF(BD43&lt;&gt;"",LOOKUP(BD43,Likelihoods!$A$7:$A$107,Likelihoods!F$7:F$107),"")</f>
        <v/>
      </c>
      <c r="BF43" s="181" t="str">
        <f>IF(AND(COUNTBLANK($B43:$O43)=13,COUNTBLANK($P43:$Q43)=1,COUNTBLANK($R43:$U43)=3,COUNTBLANK($V43:$X43)=2,COUNTBLANK($Y43:$AE43)=6,COUNTBLANK($AF43:$AJ43)=4,COUNTBLANK($AK43:AN43)=3,COUNTBLANK($AO43:$AQ43)=2,COUNTBLANK($AR43:$AS43)=1,COUNTBLANK($AT43:$AU43)=1),IF(Data!$B43&lt;&gt;"",Scoring!$I$7)+IF(Data!$C43&lt;&gt;"",Scoring!$I$8)+IF(Data!$D43&lt;&gt;"",Scoring!$I$9)+IF(Data!$E43&lt;&gt;"",Scoring!$I$10)+IF(Data!$F43&lt;&gt;"",Scoring!$I$11)+IF(Data!$G43&lt;&gt;"",Scoring!$I$12)+IF(Data!$H43&lt;&gt;"",Scoring!$I$13)+IF(Data!$I43&lt;&gt;"",Scoring!$I$14)+IF(Data!$J43&lt;&gt;"",Scoring!$I$15)+IF(Data!$K43&lt;&gt;"",Scoring!$I$16)+IF(Data!$L43&lt;&gt;"",Scoring!$I$17)+IF(Data!$M43&lt;&gt;"",Scoring!$I$18)+IF(Data!$N43&lt;&gt;"",Scoring!$I$19)+IF(Data!$O43&lt;&gt;"",Scoring!$I$20)+IF(Data!$P43&lt;&gt;"",Scoring!$I$21)+IF(Data!$Q43&lt;&gt;"",Scoring!$I$22)+IF(Data!$R43&lt;&gt;"",Scoring!$I$23)+IF(Data!$S43&lt;&gt;"",Scoring!$I$24)+IF(Data!$T43&lt;&gt;"",Scoring!$I$25)+IF(Data!$U43&lt;&gt;"",Scoring!$I$26)+IF(Data!$V43&lt;&gt;"",Scoring!$I$27)+IF(Data!$W43&lt;&gt;"",Scoring!$I$28)+IF(Data!$X43&lt;&gt;"",Scoring!$I$29)+IF(Data!$Y43&lt;&gt;"",Scoring!$I$30)+IF(Data!$Z43&lt;&gt;"",Scoring!$I$31)+IF(Data!$AA43&lt;&gt;"",Scoring!$I$32)+IF(Data!$AB43&lt;&gt;"",Scoring!$I$33)+IF(Data!$AC43&lt;&gt;"",Scoring!$I$34)+IF(Data!$AD43&lt;&gt;"",Scoring!$I$35)+IF(Data!$AE43&lt;&gt;"",Scoring!$I$36)+IF(Data!$AF43&lt;&gt;"",Scoring!$I$37)+IF(Data!$AG43&lt;&gt;"",Scoring!$I$38)+IF(Data!$AH43&lt;&gt;"",Scoring!$I$39)+IF(Data!$AI43&lt;&gt;"",Scoring!$I$40)+IF(Data!$AJ43&lt;&gt;"",Scoring!$I$41)+IF(Data!$AK43&lt;&gt;"",Scoring!$I$42)+IF(Data!$AL43&lt;&gt;"",Scoring!$I$43)+IF(Data!$AM43&lt;&gt;"",Scoring!$I$44)+IF(Data!$AN43&lt;&gt;"",Scoring!$I$45)+IF(Data!$AO43&lt;&gt;"",Scoring!$I$46)+IF(Data!$AP43&lt;&gt;"",Scoring!$I$47)+IF(Data!$AQ43&lt;&gt;"",Scoring!$I$48)+IF(Data!$AR43&lt;&gt;"",Scoring!$I$49)+IF(Data!$AS43&lt;&gt;"",Scoring!$I$50)+IF(Data!$AT43&lt;&gt;"",Scoring!$I$51)+IF(Data!$AU43&lt;&gt;"",Scoring!$I$52),"")</f>
        <v/>
      </c>
      <c r="BG43" s="180" t="str">
        <f>IF(BF43&lt;&gt;"",LOOKUP(BF43,Likelihoods!$A$7:$A$107,Likelihoods!G$7:G$107),"")</f>
        <v/>
      </c>
      <c r="BH43" s="187" t="str">
        <f>IF(AND(COUNTBLANK($B43:$O43)=13,COUNTBLANK($P43:$Q43)=1,COUNTBLANK($R43:$U43)=3,COUNTBLANK($V43:$X43)=2,COUNTBLANK($Y43:$AE43)=6,COUNTBLANK($AF43:$AJ43)=4,COUNTBLANK($AK43:AN43)=3,COUNTBLANK($AO43:$AQ43)=2,COUNTBLANK($AR43:$AS43)=1,COUNTBLANK($AT43:$AU43)=1),IF(Data!$B43&lt;&gt;"",Scoring!$J$7)+IF(Data!$C43&lt;&gt;"",Scoring!$J$8)+IF(Data!$D43&lt;&gt;"",Scoring!$J$9)+IF(Data!$E43&lt;&gt;"",Scoring!$J$10)+IF(Data!$F43&lt;&gt;"",Scoring!$J$11)+IF(Data!$G43&lt;&gt;"",Scoring!$J$12)+IF(Data!$H43&lt;&gt;"",Scoring!$J$13)+IF(Data!$I43&lt;&gt;"",Scoring!$J$14)+IF(Data!$J43&lt;&gt;"",Scoring!$J$15)+IF(Data!$K43&lt;&gt;"",Scoring!$J$16)+IF(Data!$L43&lt;&gt;"",Scoring!$J$17)+IF(Data!$M43&lt;&gt;"",Scoring!$J$18)+IF(Data!$N43&lt;&gt;"",Scoring!$J$19)+IF(Data!$O43&lt;&gt;"",Scoring!$J$20)+IF(Data!$P43&lt;&gt;"",Scoring!$J$21)+IF(Data!$Q43&lt;&gt;"",Scoring!$J$22)+IF(Data!$R43&lt;&gt;"",Scoring!$J$23)+IF(Data!$S43&lt;&gt;"",Scoring!$J$24)+IF(Data!$T43&lt;&gt;"",Scoring!$J$25)+IF(Data!$U43&lt;&gt;"",Scoring!$J$26)+IF(Data!$V43&lt;&gt;"",Scoring!$J$27)+IF(Data!$W43&lt;&gt;"",Scoring!$J$28)+IF(Data!$X43&lt;&gt;"",Scoring!$J$29)+IF(Data!$Y43&lt;&gt;"",Scoring!$J$30)+IF(Data!$Z43&lt;&gt;"",Scoring!$J$31)+IF(Data!$AA43&lt;&gt;"",Scoring!$J$32)+IF(Data!$AB43&lt;&gt;"",Scoring!$J$33)+IF(Data!$AC43&lt;&gt;"",Scoring!$J$34)+IF(Data!$AD43&lt;&gt;"",Scoring!$J$35)+IF(Data!$AE43&lt;&gt;"",Scoring!$J$36)+IF(Data!$AF43&lt;&gt;"",Scoring!$J$37)+IF(Data!$AG43&lt;&gt;"",Scoring!$J$38)+IF(Data!$AH43&lt;&gt;"",Scoring!$J$39)+IF(Data!$AI43&lt;&gt;"",Scoring!$J$40)+IF(Data!$AJ43&lt;&gt;"",Scoring!$J$41)+IF(Data!$AK43&lt;&gt;"",Scoring!$J$42)+IF(Data!$AL43&lt;&gt;"",Scoring!$J$43)+IF(Data!$AM43&lt;&gt;"",Scoring!$J$44)+IF(Data!$AN43&lt;&gt;"",Scoring!$J$45)+IF(Data!$AO43&lt;&gt;"",Scoring!$J$46)+IF(Data!$AP43&lt;&gt;"",Scoring!$J$47)+IF(Data!$AQ43&lt;&gt;"",Scoring!$J$48)+IF(Data!$AR43&lt;&gt;"",Scoring!$J$49)+IF(Data!$AS43&lt;&gt;"",Scoring!$J$50)+IF(Data!$AT43&lt;&gt;"",Scoring!$J$51)+IF(Data!$AU43&lt;&gt;"",Scoring!$J$52),"")</f>
        <v/>
      </c>
      <c r="BI43" s="183" t="str">
        <f>IF(BH43&lt;&gt;"",LOOKUP(BH43,Likelihoods!$A$7:$A$107,Likelihoods!H$7:H$107),"")</f>
        <v/>
      </c>
      <c r="BJ43" s="188" t="str">
        <f>IF(AND(COUNTBLANK($B43:$O43)=13,COUNTBLANK($P43:$Q43)=1,COUNTBLANK($R43:$U43)=3,COUNTBLANK($V43:$X43)=2,COUNTBLANK($Y43:$AE43)=6,COUNTBLANK($AF43:$AJ43)=4,COUNTBLANK($AK43:AN43)=3,COUNTBLANK($AO43:$AQ43)=2,COUNTBLANK($AR43:$AS43)=1,COUNTBLANK($AT43:$AU43)=1),IF(Data!$B43&lt;&gt;"",Scoring!$K$7)+IF(Data!$C43&lt;&gt;"",Scoring!$K$8)+IF(Data!$D43&lt;&gt;"",Scoring!$K$9)+IF(Data!$E43&lt;&gt;"",Scoring!$K$10)+IF(Data!$F43&lt;&gt;"",Scoring!$K$11)+IF(Data!$G43&lt;&gt;"",Scoring!$K$12)+IF(Data!$H43&lt;&gt;"",Scoring!$K$13)+IF(Data!$I43&lt;&gt;"",Scoring!$K$14)+IF(Data!$J43&lt;&gt;"",Scoring!$K$15)+IF(Data!$K43&lt;&gt;"",Scoring!$K$16)+IF(Data!$L43&lt;&gt;"",Scoring!$K$17)+IF(Data!$M43&lt;&gt;"",Scoring!$K$18)+IF(Data!$N43&lt;&gt;"",Scoring!$K$19)+IF(Data!$O43&lt;&gt;"",Scoring!$K$20)+IF(Data!$P43&lt;&gt;"",Scoring!$K$21)+IF(Data!$Q43&lt;&gt;"",Scoring!$K$22)+IF(Data!$R43&lt;&gt;"",Scoring!$K$23)+IF(Data!$S43&lt;&gt;"",Scoring!$K$24)+IF(Data!$T43&lt;&gt;"",Scoring!$K$25)+IF(Data!$U43&lt;&gt;"",Scoring!$K$26)+IF(Data!$V43&lt;&gt;"",Scoring!$K$27)+IF(Data!$W43&lt;&gt;"",Scoring!$K$28)+IF(Data!$X43&lt;&gt;"",Scoring!$K$29)+IF(Data!$Y43&lt;&gt;"",Scoring!$K$30)+IF(Data!$Z43&lt;&gt;"",Scoring!$K$31)+IF(Data!$AA43&lt;&gt;"",Scoring!$K$32)+IF(Data!$AB43&lt;&gt;"",Scoring!$K$33)+IF(Data!$AC43&lt;&gt;"",Scoring!$K$34)+IF(Data!$AD43&lt;&gt;"",Scoring!$K$35)+IF(Data!$AE43&lt;&gt;"",Scoring!$K$36)+IF(Data!$AF43&lt;&gt;"",Scoring!$K$37)+IF(Data!$AG43&lt;&gt;"",Scoring!$K$38)+IF(Data!$AH43&lt;&gt;"",Scoring!$K$39)+IF(Data!$AI43&lt;&gt;"",Scoring!$K$40)+IF(Data!$AJ43&lt;&gt;"",Scoring!$K$41)+IF(Data!$AK43&lt;&gt;"",Scoring!$K$42)+IF(Data!$AL43&lt;&gt;"",Scoring!$K$43)+IF(Data!$AM43&lt;&gt;"",Scoring!$K$44)+IF(Data!$AN43&lt;&gt;"",Scoring!$K$45)+IF(Data!$AO43&lt;&gt;"",Scoring!$K$46)+IF(Data!$AP43&lt;&gt;"",Scoring!$K$47)+IF(Data!$AQ43&lt;&gt;"",Scoring!$K$48)+IF(Data!$AR43&lt;&gt;"",Scoring!$K$49)+IF(Data!$AS43&lt;&gt;"",Scoring!$K$50)+IF(Data!$AT43&lt;&gt;"",Scoring!$K$51)+IF(Data!$AU43&lt;&gt;"",Scoring!$K$52),"")</f>
        <v/>
      </c>
      <c r="BK43" s="184" t="str">
        <f>IF(BJ43&lt;&gt;"",LOOKUP(BJ43,Likelihoods!$A$7:$A$107,Likelihoods!I$7:I$107),"")</f>
        <v/>
      </c>
      <c r="BL43" s="187" t="str">
        <f>IF(AND(COUNTBLANK($B43:$O43)=13,COUNTBLANK($P43:$Q43)=1,COUNTBLANK($R43:$U43)=3,COUNTBLANK($V43:$X43)=2,COUNTBLANK($Y43:$AE43)=6,COUNTBLANK($AF43:$AJ43)=4,COUNTBLANK($AK43:AN43)=3,COUNTBLANK($AO43:$AQ43)=2,COUNTBLANK($AR43:$AS43)=1,COUNTBLANK($AT43:$AU43)=1),IF(Data!$B43&lt;&gt;"",Scoring!$L$7)+IF(Data!$C43&lt;&gt;"",Scoring!$L$8)+IF(Data!$D43&lt;&gt;"",Scoring!$L$9)+IF(Data!$E43&lt;&gt;"",Scoring!$L$10)+IF(Data!$F43&lt;&gt;"",Scoring!$L$11)+IF(Data!$G43&lt;&gt;"",Scoring!$L$12)+IF(Data!$H43&lt;&gt;"",Scoring!$L$13)+IF(Data!$I43&lt;&gt;"",Scoring!$L$14)+IF(Data!$J43&lt;&gt;"",Scoring!$L$15)+IF(Data!$K43&lt;&gt;"",Scoring!$L$16)+IF(Data!$L43&lt;&gt;"",Scoring!$L$17)+IF(Data!$M43&lt;&gt;"",Scoring!$L$18)+IF(Data!$N43&lt;&gt;"",Scoring!$L$19)+IF(Data!$O43&lt;&gt;"",Scoring!$L$20)+IF(Data!$P43&lt;&gt;"",Scoring!$L$21)+IF(Data!$Q43&lt;&gt;"",Scoring!$L$22)+IF(Data!$R43&lt;&gt;"",Scoring!$L$23)+IF(Data!$S43&lt;&gt;"",Scoring!$L$24)+IF(Data!$T43&lt;&gt;"",Scoring!$L$25)+IF(Data!$U43&lt;&gt;"",Scoring!$L$26)+IF(Data!$V43&lt;&gt;"",Scoring!$L$27)+IF(Data!$W43&lt;&gt;"",Scoring!$L$28)+IF(Data!$X43&lt;&gt;"",Scoring!$L$29)+IF(Data!$Y43&lt;&gt;"",Scoring!$L$30)+IF(Data!$Z43&lt;&gt;"",Scoring!$L$31)+IF(Data!$AA43&lt;&gt;"",Scoring!$L$32)+IF(Data!$AB43&lt;&gt;"",Scoring!$L$33)+IF(Data!$AC43&lt;&gt;"",Scoring!$L$34)+IF(Data!$AD43&lt;&gt;"",Scoring!$L$35)+IF(Data!$AE43&lt;&gt;"",Scoring!$L$36)+IF(Data!$AF43&lt;&gt;"",Scoring!$L$37)+IF(Data!$AG43&lt;&gt;"",Scoring!$L$38)+IF(Data!$AH43&lt;&gt;"",Scoring!$L$39)+IF(Data!$AI43&lt;&gt;"",Scoring!$L$40)+IF(Data!$AJ43&lt;&gt;"",Scoring!$L$41)+IF(Data!$AK43&lt;&gt;"",Scoring!$L$42)+IF(Data!$AL43&lt;&gt;"",Scoring!$L$43)+IF(Data!$AM43&lt;&gt;"",Scoring!$L$44)+IF(Data!$AN43&lt;&gt;"",Scoring!$L$45)+IF(Data!$AO43&lt;&gt;"",Scoring!$L$46)+IF(Data!$AP43&lt;&gt;"",Scoring!$L$47)+IF(Data!$AQ43&lt;&gt;"",Scoring!$L$48)+IF(Data!$AR43&lt;&gt;"",Scoring!$L$49)+IF(Data!$AS43&lt;&gt;"",Scoring!$L$50)+IF(Data!$AT43&lt;&gt;"",Scoring!$L$51)+IF(Data!$AU43&lt;&gt;"",Scoring!$L$52),"")</f>
        <v/>
      </c>
      <c r="BM43" s="180" t="str">
        <f>IF(BL43&lt;&gt;"",LOOKUP(BL43,Likelihoods!$A$7:$A$107,Likelihoods!J$7:J$107),"")</f>
        <v/>
      </c>
      <c r="BN43" s="181" t="str">
        <f>IF(AND(COUNTBLANK($B43:$O43)=13,COUNTBLANK($P43:$Q43)=1,COUNTBLANK($R43:$U43)=3,COUNTBLANK($V43:$X43)=2,COUNTBLANK($Y43:$AE43)=6,COUNTBLANK($AF43:$AJ43)=4,COUNTBLANK($AK43:AN43)=3,COUNTBLANK($AO43:$AQ43)=2,COUNTBLANK($AR43:$AS43)=1,COUNTBLANK($AT43:$AU43)=1),IF(Data!$B43&lt;&gt;"",Scoring!$M$7)+IF(Data!$C43&lt;&gt;"",Scoring!$M$8)+IF(Data!$D43&lt;&gt;"",Scoring!$M$9)+IF(Data!$E43&lt;&gt;"",Scoring!$M$10)+IF(Data!$F43&lt;&gt;"",Scoring!$M$11)+IF(Data!$G43&lt;&gt;"",Scoring!$M$12)+IF(Data!$H43&lt;&gt;"",Scoring!$M$13)+IF(Data!$I43&lt;&gt;"",Scoring!$M$14)+IF(Data!$J43&lt;&gt;"",Scoring!$M$15)+IF(Data!$K43&lt;&gt;"",Scoring!$M$16)+IF(Data!$L43&lt;&gt;"",Scoring!$M$17)+IF(Data!$M43&lt;&gt;"",Scoring!$M$18)+IF(Data!$N43&lt;&gt;"",Scoring!$M$19)+IF(Data!$O43&lt;&gt;"",Scoring!$M$20)+IF(Data!$P43&lt;&gt;"",Scoring!$M$21)+IF(Data!$Q43&lt;&gt;"",Scoring!$M$22)+IF(Data!$R43&lt;&gt;"",Scoring!$M$23)+IF(Data!$S43&lt;&gt;"",Scoring!$M$24)+IF(Data!$T43&lt;&gt;"",Scoring!$M$25)+IF(Data!$U43&lt;&gt;"",Scoring!$M$26)+IF(Data!$V43&lt;&gt;"",Scoring!$M$27)+IF(Data!$W43&lt;&gt;"",Scoring!$M$28)+IF(Data!$X43&lt;&gt;"",Scoring!$M$29)+IF(Data!$Y43&lt;&gt;"",Scoring!$M$30)+IF(Data!$Z43&lt;&gt;"",Scoring!$M$31)+IF(Data!$AA43&lt;&gt;"",Scoring!$M$32)+IF(Data!$AB43&lt;&gt;"",Scoring!$M$33)+IF(Data!$AC43&lt;&gt;"",Scoring!$M$34)+IF(Data!$AD43&lt;&gt;"",Scoring!$M$35)+IF(Data!$AE43&lt;&gt;"",Scoring!$M$36)+IF(Data!$AF43&lt;&gt;"",Scoring!$M$37)+IF(Data!$AG43&lt;&gt;"",Scoring!$M$38)+IF(Data!$AH43&lt;&gt;"",Scoring!$M$39)+IF(Data!$AI43&lt;&gt;"",Scoring!$M$40)+IF(Data!$AJ43&lt;&gt;"",Scoring!$M$41)+IF(Data!$AK43&lt;&gt;"",Scoring!$M$42)+IF(Data!$AL43&lt;&gt;"",Scoring!$M$43)+IF(Data!$AM43&lt;&gt;"",Scoring!$M$44)+IF(Data!$AN43&lt;&gt;"",Scoring!$M$45)+IF(Data!$AO43&lt;&gt;"",Scoring!$M$46)+IF(Data!$AP43&lt;&gt;"",Scoring!$M$47)+IF(Data!$AQ43&lt;&gt;"",Scoring!$M$48)+IF(Data!$AR43&lt;&gt;"",Scoring!$M$49)+IF(Data!$AS43&lt;&gt;"",Scoring!$M$50)+IF(Data!$AT43&lt;&gt;"",Scoring!$M$51)+IF(Data!$AU43&lt;&gt;"",Scoring!$M$52),"")</f>
        <v/>
      </c>
      <c r="BO43" s="184" t="str">
        <f>IF(BN43&lt;&gt;"",LOOKUP(BN43,Likelihoods!$A$7:$A$107,Likelihoods!K$7:K$107),"")</f>
        <v/>
      </c>
      <c r="BP43" s="179" t="str">
        <f>IF(AND(COUNTBLANK($B43:$O43)=13,COUNTBLANK($P43:$Q43)=1,COUNTBLANK($R43:$U43)=3,COUNTBLANK($V43:$X43)=2,COUNTBLANK($Y43:$AE43)=6,COUNTBLANK($AF43:$AJ43)=4,COUNTBLANK($AK43:AN43)=3,COUNTBLANK($AO43:$AQ43)=2,COUNTBLANK($AR43:$AS43)=1,COUNTBLANK($AT43:$AU43)=1),IF(Data!$B43&lt;&gt;"",Scoring!$N$7)+IF(Data!$C43&lt;&gt;"",Scoring!$N$8)+IF(Data!$D43&lt;&gt;"",Scoring!$N$9)+IF(Data!$E43&lt;&gt;"",Scoring!$N$10)+IF(Data!$F43&lt;&gt;"",Scoring!$N$11)+IF(Data!$G43&lt;&gt;"",Scoring!$N$12)+IF(Data!$H43&lt;&gt;"",Scoring!$N$13)+IF(Data!$I43&lt;&gt;"",Scoring!$N$14)+IF(Data!$J43&lt;&gt;"",Scoring!$N$15)+IF(Data!$K43&lt;&gt;"",Scoring!$N$16)+IF(Data!$L43&lt;&gt;"",Scoring!$N$17)+IF(Data!$M43&lt;&gt;"",Scoring!$N$18)+IF(Data!$N43&lt;&gt;"",Scoring!$N$19)+IF(Data!$O43&lt;&gt;"",Scoring!$N$20)+IF(Data!$P43&lt;&gt;"",Scoring!$N$21)+IF(Data!$Q43&lt;&gt;"",Scoring!$N$22)+IF(Data!$R43&lt;&gt;"",Scoring!$N$23)+IF(Data!$S43&lt;&gt;"",Scoring!$N$24)+IF(Data!$T43&lt;&gt;"",Scoring!$N$25)+IF(Data!$U43&lt;&gt;"",Scoring!$N$26)+IF(Data!$V43&lt;&gt;"",Scoring!$N$27)+IF(Data!$W43&lt;&gt;"",Scoring!$N$28)+IF(Data!$X43&lt;&gt;"",Scoring!$N$29)+IF(Data!$Y43&lt;&gt;"",Scoring!$N$30)+IF(Data!$Z43&lt;&gt;"",Scoring!$N$31)+IF(Data!$AA43&lt;&gt;"",Scoring!$N$32)+IF(Data!$AB43&lt;&gt;"",Scoring!$N$33)+IF(Data!$AC43&lt;&gt;"",Scoring!$N$34)+IF(Data!$AD43&lt;&gt;"",Scoring!$N$35)+IF(Data!$AE43&lt;&gt;"",Scoring!$N$36)+IF(Data!$AF43&lt;&gt;"",Scoring!$N$37)+IF(Data!$AG43&lt;&gt;"",Scoring!$N$38)+IF(Data!$AH43&lt;&gt;"",Scoring!$N$39)+IF(Data!$AI43&lt;&gt;"",Scoring!$N$40)+IF(Data!$AJ43&lt;&gt;"",Scoring!$N$41)+IF(Data!$AK43&lt;&gt;"",Scoring!$N$42)+IF(Data!$AL43&lt;&gt;"",Scoring!$N$43)+IF(Data!$AM43&lt;&gt;"",Scoring!$N$44)+IF(Data!$AN43&lt;&gt;"",Scoring!$N$45)+IF(Data!$AO43&lt;&gt;"",Scoring!$N$46)+IF(Data!$AP43&lt;&gt;"",Scoring!$N$47)+IF(Data!$AQ43&lt;&gt;"",Scoring!$N$48)+IF(Data!$AR43&lt;&gt;"",Scoring!$N$49)+IF(Data!$AS43&lt;&gt;"",Scoring!$N$50)+IF(Data!$AT43&lt;&gt;"",Scoring!$N$51)+IF(Data!$AU43&lt;&gt;"",Scoring!$N$52),"")</f>
        <v/>
      </c>
      <c r="BQ43" s="189" t="str">
        <f>IF(BP43&lt;&gt;"",LOOKUP(BP43,Likelihoods!$A$7:$A$107,Likelihoods!L$7:L$107),"")</f>
        <v/>
      </c>
      <c r="BR43" s="181" t="str">
        <f>IF(AND(COUNTBLANK($B43:$O43)=13,COUNTBLANK($P43:$Q43)=1,COUNTBLANK($R43:$U43)=3,COUNTBLANK($V43:$X43)=2,COUNTBLANK($Y43:$AE43)=6,COUNTBLANK($AF43:$AJ43)=4,COUNTBLANK($AK43:AN43)=3,COUNTBLANK($AO43:$AQ43)=2,COUNTBLANK($AR43:$AS43)=1,COUNTBLANK($AT43:$AU43)=1),IF(Data!$B43&lt;&gt;"",Scoring!$O$7)+IF(Data!$C43&lt;&gt;"",Scoring!$O$8)+IF(Data!$D43&lt;&gt;"",Scoring!$O$9)+IF(Data!$E43&lt;&gt;"",Scoring!$O$10)+IF(Data!$F43&lt;&gt;"",Scoring!$O$11)+IF(Data!$G43&lt;&gt;"",Scoring!$O$12)+IF(Data!$H43&lt;&gt;"",Scoring!$O$13)+IF(Data!$I43&lt;&gt;"",Scoring!$O$14)+IF(Data!$J43&lt;&gt;"",Scoring!$O$15)+IF(Data!$K43&lt;&gt;"",Scoring!$O$16)+IF(Data!$L43&lt;&gt;"",Scoring!$O$17)+IF(Data!$M43&lt;&gt;"",Scoring!$O$18)+IF(Data!$N43&lt;&gt;"",Scoring!$O$19)+IF(Data!$O43&lt;&gt;"",Scoring!$O$20)+IF(Data!$P43&lt;&gt;"",Scoring!$O$21)+IF(Data!$Q43&lt;&gt;"",Scoring!$O$22)+IF(Data!$R43&lt;&gt;"",Scoring!$O$23)+IF(Data!$S43&lt;&gt;"",Scoring!$O$24)+IF(Data!$T43&lt;&gt;"",Scoring!$O$25)+IF(Data!$U43&lt;&gt;"",Scoring!$O$26)+IF(Data!$V43&lt;&gt;"",Scoring!$O$27)+IF(Data!$W43&lt;&gt;"",Scoring!$O$28)+IF(Data!$X43&lt;&gt;"",Scoring!$O$29)+IF(Data!$Y43&lt;&gt;"",Scoring!$O$30)+IF(Data!$Z43&lt;&gt;"",Scoring!$O$31)+IF(Data!$AA43&lt;&gt;"",Scoring!$O$32)+IF(Data!$AB43&lt;&gt;"",Scoring!$O$33)+IF(Data!$AC43&lt;&gt;"",Scoring!$O$34)+IF(Data!$AD43&lt;&gt;"",Scoring!$O$35)+IF(Data!$AE43&lt;&gt;"",Scoring!$O$36)+IF(Data!$AF43&lt;&gt;"",Scoring!$O$37)+IF(Data!$AG43&lt;&gt;"",Scoring!$O$38)+IF(Data!$AH43&lt;&gt;"",Scoring!$O$39)+IF(Data!$AI43&lt;&gt;"",Scoring!$O$40)+IF(Data!$AJ43&lt;&gt;"",Scoring!$O$41)+IF(Data!$AK43&lt;&gt;"",Scoring!$O$42)+IF(Data!$AL43&lt;&gt;"",Scoring!$O$43)+IF(Data!$AM43&lt;&gt;"",Scoring!$O$44)+IF(Data!$AN43&lt;&gt;"",Scoring!$O$45)+IF(Data!$AO43&lt;&gt;"",Scoring!$O$46)+IF(Data!$AP43&lt;&gt;"",Scoring!$O$47)+IF(Data!$AQ43&lt;&gt;"",Scoring!$O$48)+IF(Data!$AR43&lt;&gt;"",Scoring!$O$49)+IF(Data!$AS43&lt;&gt;"",Scoring!$O$50)+IF(Data!$AT43&lt;&gt;"",Scoring!$O$51)+IF(Data!$AU43&lt;&gt;"",Scoring!$O$52),"")</f>
        <v/>
      </c>
      <c r="BS43" s="184" t="str">
        <f>IF(BR43&lt;&gt;"",LOOKUP(BR43,Likelihoods!$A$7:$A$107,Likelihoods!M$7:M$107),"")</f>
        <v/>
      </c>
      <c r="BT43" s="181" t="str">
        <f>IF(AND(COUNTBLANK($B43:$O43)=13,COUNTBLANK($P43:$Q43)=1,COUNTBLANK($R43:$U43)=3,COUNTBLANK($V43:$X43)=2,COUNTBLANK($Y43:$AE43)=6,COUNTBLANK($AF43:$AJ43)=4,COUNTBLANK($AK43:AN43)=3,COUNTBLANK($AO43:$AQ43)=2,COUNTBLANK($AR43:$AS43)=1,COUNTBLANK($AT43:$AU43)=1),IF(Data!$B43&lt;&gt;"",Scoring!$P$7)+IF(Data!$C43&lt;&gt;"",Scoring!$P$8)+IF(Data!$D43&lt;&gt;"",Scoring!$P$9)+IF(Data!$E43&lt;&gt;"",Scoring!$P$10)+IF(Data!$F43&lt;&gt;"",Scoring!$P$11)+IF(Data!$G43&lt;&gt;"",Scoring!$P$12)+IF(Data!$H43&lt;&gt;"",Scoring!$P$13)+IF(Data!$I43&lt;&gt;"",Scoring!$P$14)+IF(Data!$J43&lt;&gt;"",Scoring!$P$15)+IF(Data!$K43&lt;&gt;"",Scoring!$P$16)+IF(Data!$L43&lt;&gt;"",Scoring!$P$17)+IF(Data!$M43&lt;&gt;"",Scoring!$P$18)+IF(Data!$N43&lt;&gt;"",Scoring!$P$19)+IF(Data!$O43&lt;&gt;"",Scoring!$P$20)+IF(Data!$P43&lt;&gt;"",Scoring!$P$21)+IF(Data!$Q43&lt;&gt;"",Scoring!$P$22)+IF(Data!$R43&lt;&gt;"",Scoring!$P$23)+IF(Data!$S43&lt;&gt;"",Scoring!$P$24)+IF(Data!$T43&lt;&gt;"",Scoring!$P$25)+IF(Data!$U43&lt;&gt;"",Scoring!$P$26)+IF(Data!$V43&lt;&gt;"",Scoring!$P$27)+IF(Data!$W43&lt;&gt;"",Scoring!$P$28)+IF(Data!$X43&lt;&gt;"",Scoring!$P$29)+IF(Data!$Y43&lt;&gt;"",Scoring!$P$30)+IF(Data!$Z43&lt;&gt;"",Scoring!$P$31)+IF(Data!$AA43&lt;&gt;"",Scoring!$P$32)+IF(Data!$AB43&lt;&gt;"",Scoring!$P$33)+IF(Data!$AC43&lt;&gt;"",Scoring!$P$34)+IF(Data!$AD43&lt;&gt;"",Scoring!$P$35)+IF(Data!$AE43&lt;&gt;"",Scoring!$P$36)+IF(Data!$AF43&lt;&gt;"",Scoring!$P$37)+IF(Data!$AG43&lt;&gt;"",Scoring!$P$38)+IF(Data!$AH43&lt;&gt;"",Scoring!$P$39)+IF(Data!$AI43&lt;&gt;"",Scoring!$P$40)+IF(Data!$AJ43&lt;&gt;"",Scoring!$P$41)+IF(Data!$AK43&lt;&gt;"",Scoring!$P$42)+IF(Data!$AL43&lt;&gt;"",Scoring!$P$43)+IF(Data!$AM43&lt;&gt;"",Scoring!$P$44)+IF(Data!$AN43&lt;&gt;"",Scoring!$P$45)+IF(Data!$AO43&lt;&gt;"",Scoring!$P$46)+IF(Data!$AP43&lt;&gt;"",Scoring!$P$47)+IF(Data!$AQ43&lt;&gt;"",Scoring!$P$48)+IF(Data!$AR43&lt;&gt;"",Scoring!$P$49)+IF(Data!$AS43&lt;&gt;"",Scoring!$P$50)+IF(Data!$AT43&lt;&gt;"",Scoring!$P$51)+IF(Data!$AU43&lt;&gt;"",Scoring!$P$52),"")</f>
        <v/>
      </c>
      <c r="BU43" s="180" t="str">
        <f>IF(BT43&lt;&gt;"",LOOKUP(BT43,Likelihoods!$A$7:$A$107,Likelihoods!N$7:N$107),"")</f>
        <v/>
      </c>
      <c r="BV43" s="181" t="str">
        <f>IF(AND(COUNTBLANK($B43:$O43)=13,COUNTBLANK($P43:$Q43)=1,COUNTBLANK($R43:$U43)=3,COUNTBLANK($V43:$X43)=2,COUNTBLANK($Y43:$AE43)=6,COUNTBLANK($AF43:$AJ43)=4,COUNTBLANK($AK43:AN43)=3,COUNTBLANK($AO43:$AQ43)=2,COUNTBLANK($AR43:$AS43)=1,COUNTBLANK($AT43:$AU43)=1),IF(Data!$B43&lt;&gt;"",Scoring!$Q$7)+IF(Data!$C43&lt;&gt;"",Scoring!$Q$8)+IF(Data!$D43&lt;&gt;"",Scoring!$Q$9)+IF(Data!$E43&lt;&gt;"",Scoring!$Q$10)+IF(Data!$F43&lt;&gt;"",Scoring!$Q$11)+IF(Data!$G43&lt;&gt;"",Scoring!$Q$12)+IF(Data!$H43&lt;&gt;"",Scoring!$Q$13)+IF(Data!$I43&lt;&gt;"",Scoring!$Q$14)+IF(Data!$J43&lt;&gt;"",Scoring!$Q$15)+IF(Data!$K43&lt;&gt;"",Scoring!$Q$16)+IF(Data!$L43&lt;&gt;"",Scoring!$Q$17)+IF(Data!$M43&lt;&gt;"",Scoring!$Q$18)+IF(Data!$N43&lt;&gt;"",Scoring!$Q$19)+IF(Data!$O43&lt;&gt;"",Scoring!$Q$20)+IF(Data!$P43&lt;&gt;"",Scoring!$Q$21)+IF(Data!$Q43&lt;&gt;"",Scoring!$Q$22)+IF(Data!$R43&lt;&gt;"",Scoring!$Q$23)+IF(Data!$S43&lt;&gt;"",Scoring!$Q$24)+IF(Data!$T43&lt;&gt;"",Scoring!$Q$25)+IF(Data!$U43&lt;&gt;"",Scoring!$Q$26)+IF(Data!$V43&lt;&gt;"",Scoring!$Q$27)+IF(Data!$W43&lt;&gt;"",Scoring!$Q$28)+IF(Data!$X43&lt;&gt;"",Scoring!$Q$29)+IF(Data!$Y43&lt;&gt;"",Scoring!$Q$30)+IF(Data!$Z43&lt;&gt;"",Scoring!$Q$31)+IF(Data!$AA43&lt;&gt;"",Scoring!$Q$32)+IF(Data!$AB43&lt;&gt;"",Scoring!$Q$33)+IF(Data!$AC43&lt;&gt;"",Scoring!$Q$34)+IF(Data!$AD43&lt;&gt;"",Scoring!$Q$35)+IF(Data!$AE43&lt;&gt;"",Scoring!$Q$36)+IF(Data!$AF43&lt;&gt;"",Scoring!$Q$37)+IF(Data!$AG43&lt;&gt;"",Scoring!$Q$38)+IF(Data!$AH43&lt;&gt;"",Scoring!$Q$39)+IF(Data!$AI43&lt;&gt;"",Scoring!$Q$40)+IF(Data!$AJ43&lt;&gt;"",Scoring!$Q$41)+IF(Data!$AK43&lt;&gt;"",Scoring!$Q$42)+IF(Data!$AL43&lt;&gt;"",Scoring!$Q$43)+IF(Data!$AM43&lt;&gt;"",Scoring!$Q$44)+IF(Data!$AN43&lt;&gt;"",Scoring!$Q$45)+IF(Data!$AO43&lt;&gt;"",Scoring!$Q$46)+IF(Data!$AP43&lt;&gt;"",Scoring!$Q$47)+IF(Data!$AQ43&lt;&gt;"",Scoring!$Q$48)+IF(Data!$AR43&lt;&gt;"",Scoring!$Q$49)+IF(Data!$AS43&lt;&gt;"",Scoring!$Q$50)+IF(Data!$AT43&lt;&gt;"",Scoring!$Q$51)+IF(Data!$AU43&lt;&gt;"",Scoring!$Q$52),"")</f>
        <v/>
      </c>
      <c r="BW43" s="183" t="str">
        <f>IF(BV43&lt;&gt;"",LOOKUP(BV43,Likelihoods!$A$7:$A$107,Likelihoods!O$7:O$107),"")</f>
        <v/>
      </c>
      <c r="BX43" s="9"/>
      <c r="BY43" s="9"/>
      <c r="BZ43" s="9"/>
      <c r="CA43" s="9"/>
      <c r="CB43" s="9"/>
      <c r="CC43" s="9"/>
      <c r="CD43" s="9"/>
      <c r="CE43" s="9"/>
      <c r="CF43" s="9"/>
      <c r="CG43" s="9"/>
      <c r="CH43" s="9"/>
      <c r="CI43" s="9"/>
      <c r="CJ43" s="9"/>
      <c r="CK43" s="9"/>
    </row>
    <row r="44" spans="1:89" ht="14.25">
      <c r="A44" s="59"/>
      <c r="B44" s="76"/>
      <c r="C44" s="77"/>
      <c r="D44" s="77"/>
      <c r="E44" s="77"/>
      <c r="F44" s="77"/>
      <c r="G44" s="77"/>
      <c r="H44" s="77"/>
      <c r="I44" s="77"/>
      <c r="J44" s="77"/>
      <c r="K44" s="77"/>
      <c r="L44" s="77"/>
      <c r="M44" s="77"/>
      <c r="N44" s="77"/>
      <c r="O44" s="77"/>
      <c r="P44" s="76"/>
      <c r="Q44" s="78"/>
      <c r="R44" s="77"/>
      <c r="S44" s="77"/>
      <c r="T44" s="77"/>
      <c r="U44" s="77"/>
      <c r="V44" s="76"/>
      <c r="W44" s="77"/>
      <c r="X44" s="78"/>
      <c r="Y44" s="77"/>
      <c r="Z44" s="77"/>
      <c r="AA44" s="77"/>
      <c r="AB44" s="77"/>
      <c r="AC44" s="77"/>
      <c r="AD44" s="77"/>
      <c r="AE44" s="77"/>
      <c r="AF44" s="76"/>
      <c r="AG44" s="77"/>
      <c r="AH44" s="77"/>
      <c r="AI44" s="77"/>
      <c r="AJ44" s="78"/>
      <c r="AK44" s="77"/>
      <c r="AL44" s="77"/>
      <c r="AM44" s="77"/>
      <c r="AN44" s="77"/>
      <c r="AO44" s="76"/>
      <c r="AP44" s="77"/>
      <c r="AQ44" s="78"/>
      <c r="AR44" s="76"/>
      <c r="AS44" s="78"/>
      <c r="AT44" s="77"/>
      <c r="AU44" s="77"/>
      <c r="AV44" s="179" t="str">
        <f>IF(AND(COUNTBLANK($B44:$O44)=13,COUNTBLANK($P44:$Q44)=1,COUNTBLANK($R44:$U44)=3,COUNTBLANK($V44:$X44)=2,COUNTBLANK($Y44:$AE44)=6,COUNTBLANK($AF44:$AJ44)=4,COUNTBLANK($AK44:AN44)=3,COUNTBLANK($AO44:$AQ44)=2,COUNTBLANK($AR44:$AS44)=1,COUNTBLANK($AT44:$AU44)=1),IF(Data!$B44&lt;&gt;"",Scoring!$D$7)+IF(Data!$C44&lt;&gt;"",Scoring!$D$8)+IF(Data!$D44&lt;&gt;"",Scoring!$D$9)+IF(Data!$E44&lt;&gt;"",Scoring!$D$10)+IF(Data!$F44&lt;&gt;"",Scoring!$D$11)+IF(Data!$G44&lt;&gt;"",Scoring!$D$12)+IF(Data!$H44&lt;&gt;"",Scoring!$D$13)+IF(Data!$I44&lt;&gt;"",Scoring!$D$14)+IF(Data!$J44&lt;&gt;"",Scoring!$D$15)+IF(Data!$K44&lt;&gt;"",Scoring!$D$16)+IF(Data!$L44&lt;&gt;"",Scoring!$D$17)+IF(Data!$M44&lt;&gt;"",Scoring!$D$18)+IF(Data!$N44&lt;&gt;"",Scoring!$D$19)+IF(Data!$O44&lt;&gt;"",Scoring!$D$20)+IF(Data!$P44&lt;&gt;"",Scoring!$D$21)+IF(Data!$Q44&lt;&gt;"",Scoring!$D$22)+IF(Data!$R44&lt;&gt;"",Scoring!$D$23)+IF(Data!$S44&lt;&gt;"",Scoring!$D$24)+IF(Data!$T44&lt;&gt;"",Scoring!$D$25)+IF(Data!$U44&lt;&gt;"",Scoring!$D$26)+IF(Data!$V44&lt;&gt;"",Scoring!$D$27)+IF(Data!$W44&lt;&gt;"",Scoring!$D$28)+IF(Data!$X44&lt;&gt;"",Scoring!$D$29)+IF(Data!$Y44&lt;&gt;"",Scoring!$D$30)+IF(Data!$Z44&lt;&gt;"",Scoring!$D$31)+IF(Data!$AA44&lt;&gt;"",Scoring!$D$32)+IF(Data!$AB44&lt;&gt;"",Scoring!$D$33)+IF(Data!$AC44&lt;&gt;"",Scoring!$D$34)+IF(Data!$AD44&lt;&gt;"",Scoring!$D$35)+IF(Data!$AE44&lt;&gt;"",Scoring!$D$36)+IF(Data!$AF44&lt;&gt;"",Scoring!$D$37)+IF(Data!$AG44&lt;&gt;"",Scoring!$D$38)+IF(Data!$AH44&lt;&gt;"",Scoring!$D$39)+IF(Data!$AI44&lt;&gt;"",Scoring!$D$40)+IF(Data!$AJ44&lt;&gt;"",Scoring!$D$41)+IF(Data!$AK44&lt;&gt;"",Scoring!$D$42)+IF(Data!$AL44&lt;&gt;"",Scoring!$D$43)+IF(Data!$AM44&lt;&gt;"",Scoring!$D$44)+IF(Data!$AN44&lt;&gt;"",Scoring!$D$45)+IF(Data!$AO44&lt;&gt;"",Scoring!$D$46)+IF(Data!$AP44&lt;&gt;"",Scoring!$D$47)+IF(Data!$AQ44&lt;&gt;"",Scoring!$D$48)+IF(Data!$AR44&lt;&gt;"",Scoring!$D$49)+IF(Data!$AS44&lt;&gt;"",Scoring!$D$50)+IF(Data!$AT44&lt;&gt;"",Scoring!$D$51)+IF(Data!$AU44&lt;&gt;"",Scoring!$D$52),"")</f>
        <v/>
      </c>
      <c r="AW44" s="180" t="str">
        <f>IF(AV44&lt;&gt;"",LOOKUP(AV44,Likelihoods!$A$7:$A$107,Likelihoods!B$7:B$107),"")</f>
        <v/>
      </c>
      <c r="AX44" s="181" t="str">
        <f>IF(AND(COUNTBLANK($B44:$O44)=13,COUNTBLANK($P44:$Q44)=1,COUNTBLANK($R44:$U44)=3,COUNTBLANK($V44:$X44)=2,COUNTBLANK($Y44:$AE44)=6,COUNTBLANK($AF44:$AJ44)=4,COUNTBLANK($AK44:AN44)=3,COUNTBLANK($AO44:$AQ44)=2,COUNTBLANK($AR44:$AS44)=1,COUNTBLANK($AT44:$AU44)=1),IF(Data!$B44&lt;&gt;"",Scoring!$E$7)+IF(Data!$C44&lt;&gt;"",Scoring!$E$8)+IF(Data!$D44&lt;&gt;"",Scoring!$E$9)+IF(Data!$E44&lt;&gt;"",Scoring!$E$10)+IF(Data!$F44&lt;&gt;"",Scoring!$E$11)+IF(Data!$G44&lt;&gt;"",Scoring!$E$12)+IF(Data!$H44&lt;&gt;"",Scoring!$E$13)+IF(Data!$I44&lt;&gt;"",Scoring!$E$14)+IF(Data!$J44&lt;&gt;"",Scoring!$E$15)+IF(Data!$K44&lt;&gt;"",Scoring!$E$16)+IF(Data!$L44&lt;&gt;"",Scoring!$E$17)+IF(Data!$M44&lt;&gt;"",Scoring!$E$18)+IF(Data!$N44&lt;&gt;"",Scoring!$E$19)+IF(Data!$O44&lt;&gt;"",Scoring!$E$20)+IF(Data!$P44&lt;&gt;"",Scoring!$E$21)+IF(Data!$Q44&lt;&gt;"",Scoring!$E$22)+IF(Data!$R44&lt;&gt;"",Scoring!$E$23)+IF(Data!$S44&lt;&gt;"",Scoring!$E$24)+IF(Data!$T44&lt;&gt;"",Scoring!$E$25)+IF(Data!$U44&lt;&gt;"",Scoring!$E$26)+IF(Data!$V44&lt;&gt;"",Scoring!$E$27)+IF(Data!$W44&lt;&gt;"",Scoring!$E$28)+IF(Data!$X44&lt;&gt;"",Scoring!$E$29)+IF(Data!$Y44&lt;&gt;"",Scoring!$E$30)+IF(Data!$Z44&lt;&gt;"",Scoring!$E$31)+IF(Data!$AA44&lt;&gt;"",Scoring!$E$32)+IF(Data!$AB44&lt;&gt;"",Scoring!$E$33)+IF(Data!$AC44&lt;&gt;"",Scoring!$E$34)+IF(Data!$AD44&lt;&gt;"",Scoring!$E$35)+IF(Data!$AE44&lt;&gt;"",Scoring!$E$36)+IF(Data!$AF44&lt;&gt;"",Scoring!$E$37)+IF(Data!$AG44&lt;&gt;"",Scoring!$E$38)+IF(Data!$AH44&lt;&gt;"",Scoring!$E$39)+IF(Data!$AI44&lt;&gt;"",Scoring!$E$40)+IF(Data!$AJ44&lt;&gt;"",Scoring!$E$41)+IF(Data!$AK44&lt;&gt;"",Scoring!$E$42)+IF(Data!$AL44&lt;&gt;"",Scoring!$E$43)+IF(Data!$AM44&lt;&gt;"",Scoring!$E$44)+IF(Data!$AN44&lt;&gt;"",Scoring!$E$45)+IF(Data!$AO44&lt;&gt;"",Scoring!$E$46)+IF(Data!$AP44&lt;&gt;"",Scoring!$E$47)+IF(Data!$AQ44&lt;&gt;"",Scoring!$E$48)+IF(Data!$AR44&lt;&gt;"",Scoring!$E$49)+IF(Data!$AS44&lt;&gt;"",Scoring!$E$50)+IF(Data!$AT44&lt;&gt;"",Scoring!$E$51)+IF(Data!$AU44&lt;&gt;"",Scoring!$E$52),"")</f>
        <v/>
      </c>
      <c r="AY44" s="180" t="str">
        <f>IF(AX44&lt;&gt;"",LOOKUP(AX44,Likelihoods!$A$7:$A$107,Likelihoods!C$7:C$107),"")</f>
        <v/>
      </c>
      <c r="AZ44" s="182" t="str">
        <f>IF(AND(COUNTBLANK($B44:$O44)=13,COUNTBLANK($P44:$Q44)=1,COUNTBLANK($R44:$U44)=3,COUNTBLANK($V44:$X44)=2,COUNTBLANK($Y44:$AE44)=6,COUNTBLANK($AF44:$AJ44)=4,COUNTBLANK($AK44:AN44)=3,COUNTBLANK($AO44:$AQ44)=2,COUNTBLANK($AR44:$AS44)=1,COUNTBLANK($AT44:$AU44)=1),IF(Data!$B44&lt;&gt;"",Scoring!$F$7)+IF(Data!$C44&lt;&gt;"",Scoring!$F$8)+IF(Data!$D44&lt;&gt;"",Scoring!$F$9)+IF(Data!$E44&lt;&gt;"",Scoring!$F$10)+IF(Data!$F44&lt;&gt;"",Scoring!$F$11)+IF(Data!$G44&lt;&gt;"",Scoring!$F$12)+IF(Data!$H44&lt;&gt;"",Scoring!$F$13)+IF(Data!$I44&lt;&gt;"",Scoring!$F$14)+IF(Data!$J44&lt;&gt;"",Scoring!$F$15)+IF(Data!$K44&lt;&gt;"",Scoring!$F$16)+IF(Data!$L44&lt;&gt;"",Scoring!$F$17)+IF(Data!$M44&lt;&gt;"",Scoring!$F$18)+IF(Data!$N44&lt;&gt;"",Scoring!$F$19)+IF(Data!$O44&lt;&gt;"",Scoring!$F$20)+IF(Data!$P44&lt;&gt;"",Scoring!$F$21)+IF(Data!$Q44&lt;&gt;"",Scoring!$F$22)+IF(Data!$R44&lt;&gt;"",Scoring!$F$23)+IF(Data!$S44&lt;&gt;"",Scoring!$F$24)+IF(Data!$T44&lt;&gt;"",Scoring!$F$25)+IF(Data!$U44&lt;&gt;"",Scoring!$F$26)+IF(Data!$V44&lt;&gt;"",Scoring!$F$27)+IF(Data!$W44&lt;&gt;"",Scoring!$F$28)+IF(Data!$X44&lt;&gt;"",Scoring!$F$29)+IF(Data!$Y44&lt;&gt;"",Scoring!$F$30)+IF(Data!$Z44&lt;&gt;"",Scoring!$F$31)+IF(Data!$AA44&lt;&gt;"",Scoring!$F$32)+IF(Data!$AB44&lt;&gt;"",Scoring!$F$33)+IF(Data!$AC44&lt;&gt;"",Scoring!$F$34)+IF(Data!$AD44&lt;&gt;"",Scoring!$F$35)+IF(Data!$AE44&lt;&gt;"",Scoring!$F$36)+IF(Data!$AF44&lt;&gt;"",Scoring!$F$37)+IF(Data!$AG44&lt;&gt;"",Scoring!$F$38)+IF(Data!$AH44&lt;&gt;"",Scoring!$F$39)+IF(Data!$AI44&lt;&gt;"",Scoring!$F$40)+IF(Data!$AJ44&lt;&gt;"",Scoring!$F$41)+IF(Data!$AK44&lt;&gt;"",Scoring!$F$42)+IF(Data!$AL44&lt;&gt;"",Scoring!$F$43)+IF(Data!$AM44&lt;&gt;"",Scoring!$F$44)+IF(Data!$AN44&lt;&gt;"",Scoring!$F$45)+IF(Data!$AO44&lt;&gt;"",Scoring!$F$46)+IF(Data!$AP44&lt;&gt;"",Scoring!$F$47)+IF(Data!$AQ44&lt;&gt;"",Scoring!$F$48)+IF(Data!$AR44&lt;&gt;"",Scoring!$F$49)+IF(Data!$AS44&lt;&gt;"",Scoring!$F$50)+IF(Data!$AT44&lt;&gt;"",Scoring!$F$51)+IF(Data!$AU44&lt;&gt;"",Scoring!$F$52),"")</f>
        <v/>
      </c>
      <c r="BA44" s="183" t="str">
        <f>IF(AZ44&lt;&gt;"",LOOKUP(AZ44,Likelihoods!$A$7:$A$107,Likelihoods!D$7:D$107),"")</f>
        <v/>
      </c>
      <c r="BB44" s="181" t="str">
        <f>IF(AND(COUNTBLANK($B44:$O44)=13,COUNTBLANK($P44:$Q44)=1,COUNTBLANK($R44:$U44)=3,COUNTBLANK($V44:$X44)=2,COUNTBLANK($Y44:$AE44)=6,COUNTBLANK($AF44:$AJ44)=4,COUNTBLANK($AK44:AN44)=3,COUNTBLANK($AO44:$AQ44)=2,COUNTBLANK($AR44:$AS44)=1,COUNTBLANK($AT44:$AU44)=1),IF(Data!$B44&lt;&gt;"",Scoring!$G$7)+IF(Data!$C44&lt;&gt;"",Scoring!$G$8)+IF(Data!$D44&lt;&gt;"",Scoring!$G$9)+IF(Data!$E44&lt;&gt;"",Scoring!$G$10)+IF(Data!$F44&lt;&gt;"",Scoring!$G$11)+IF(Data!$G44&lt;&gt;"",Scoring!$G$12)+IF(Data!$H44&lt;&gt;"",Scoring!$G$13)+IF(Data!$I44&lt;&gt;"",Scoring!$G$14)+IF(Data!$J44&lt;&gt;"",Scoring!$G$15)+IF(Data!$K44&lt;&gt;"",Scoring!$G$16)+IF(Data!$L44&lt;&gt;"",Scoring!$G$17)+IF(Data!$M44&lt;&gt;"",Scoring!$G$18)+IF(Data!$N44&lt;&gt;"",Scoring!$G$19)+IF(Data!$O44&lt;&gt;"",Scoring!$G$20)+IF(Data!$P44&lt;&gt;"",Scoring!$G$21)+IF(Data!$Q44&lt;&gt;"",Scoring!$G$22)+IF(Data!$R44&lt;&gt;"",Scoring!$G$23)+IF(Data!$S44&lt;&gt;"",Scoring!$G$24)+IF(Data!$T44&lt;&gt;"",Scoring!$G$25)+IF(Data!$U44&lt;&gt;"",Scoring!$G$26)+IF(Data!$V44&lt;&gt;"",Scoring!$G$27)+IF(Data!$W44&lt;&gt;"",Scoring!$G$28)+IF(Data!$X44&lt;&gt;"",Scoring!$G$29)+IF(Data!$Y44&lt;&gt;"",Scoring!$G$30)+IF(Data!$Z44&lt;&gt;"",Scoring!$G$31)+IF(Data!$AA44&lt;&gt;"",Scoring!$G$32)+IF(Data!$AB44&lt;&gt;"",Scoring!$G$33)+IF(Data!$AC44&lt;&gt;"",Scoring!$G$34)+IF(Data!$AD44&lt;&gt;"",Scoring!$G$35)+IF(Data!$AE44&lt;&gt;"",Scoring!$G$36)+IF(Data!$AF44&lt;&gt;"",Scoring!$G$37)+IF(Data!$AG44&lt;&gt;"",Scoring!$G$38)+IF(Data!$AH44&lt;&gt;"",Scoring!$G$39)+IF(Data!$AI44&lt;&gt;"",Scoring!$G$40)+IF(Data!$AJ44&lt;&gt;"",Scoring!$G$41)+IF(Data!$AK44&lt;&gt;"",Scoring!$G$42)+IF(Data!$AL44&lt;&gt;"",Scoring!$G$43)+IF(Data!$AM44&lt;&gt;"",Scoring!$G$44)+IF(Data!$AN44&lt;&gt;"",Scoring!$G$45)+IF(Data!$AO44&lt;&gt;"",Scoring!$G$46)+IF(Data!$AP44&lt;&gt;"",Scoring!$G$47)+IF(Data!$AQ44&lt;&gt;"",Scoring!$G$48)+IF(Data!$AR44&lt;&gt;"",Scoring!$G$49)+IF(Data!$AS44&lt;&gt;"",Scoring!$G$50)+IF(Data!$AT44&lt;&gt;"",Scoring!$G$51)+IF(Data!$AU44&lt;&gt;"",Scoring!$G$52),"")</f>
        <v/>
      </c>
      <c r="BC44" s="184" t="str">
        <f>IF(BB44&lt;&gt;"",LOOKUP(BB44,Likelihoods!$A$7:$A$107,Likelihoods!E$7:E$107),"")</f>
        <v/>
      </c>
      <c r="BD44" s="185" t="str">
        <f>IF(AND(COUNTBLANK($B44:$O44)=13,COUNTBLANK($P44:$Q44)=1,COUNTBLANK($R44:$U44)=3,COUNTBLANK($V44:$X44)=2,COUNTBLANK($Y44:$AE44)=6,COUNTBLANK($AF44:$AJ44)=4,COUNTBLANK($AK44:AN44)=3,COUNTBLANK($AO44:$AQ44)=2,COUNTBLANK($AR44:$AS44)=1,COUNTBLANK($AT44:$AU44)=1),IF(Data!$B44&lt;&gt;"",Scoring!$H$7)+IF(Data!$C44&lt;&gt;"",Scoring!$H$8)+IF(Data!$D44&lt;&gt;"",Scoring!$H$9)+IF(Data!$E44&lt;&gt;"",Scoring!$H$10)+IF(Data!$F44&lt;&gt;"",Scoring!$H$11)+IF(Data!$G44&lt;&gt;"",Scoring!$H$12)+IF(Data!$H44&lt;&gt;"",Scoring!$H$13)+IF(Data!$I44&lt;&gt;"",Scoring!$H$14)+IF(Data!$J44&lt;&gt;"",Scoring!$H$15)+IF(Data!$K44&lt;&gt;"",Scoring!$H$16)+IF(Data!$L44&lt;&gt;"",Scoring!$H$17)+IF(Data!$M44&lt;&gt;"",Scoring!$H$18)+IF(Data!$N44&lt;&gt;"",Scoring!$H$19)+IF(Data!$O44&lt;&gt;"",Scoring!$H$20)+IF(Data!$P44&lt;&gt;"",Scoring!$H$21)+IF(Data!$Q44&lt;&gt;"",Scoring!$H$22)+IF(Data!$R44&lt;&gt;"",Scoring!$H$23)+IF(Data!$S44&lt;&gt;"",Scoring!$H$24)+IF(Data!$T44&lt;&gt;"",Scoring!$H$25)+IF(Data!$U44&lt;&gt;"",Scoring!$H$26)+IF(Data!$V44&lt;&gt;"",Scoring!$H$27)+IF(Data!$W44&lt;&gt;"",Scoring!$H$28)+IF(Data!$X44&lt;&gt;"",Scoring!$H$29)+IF(Data!$Y44&lt;&gt;"",Scoring!$H$30)+IF(Data!$Z44&lt;&gt;"",Scoring!$H$31)+IF(Data!$AA44&lt;&gt;"",Scoring!$H$32)+IF(Data!$AB44&lt;&gt;"",Scoring!$H$33)+IF(Data!$AC44&lt;&gt;"",Scoring!$H$34)+IF(Data!$AD44&lt;&gt;"",Scoring!$H$35)+IF(Data!$AE44&lt;&gt;"",Scoring!$H$36)+IF(Data!$AF44&lt;&gt;"",Scoring!$H$37)+IF(Data!$AG44&lt;&gt;"",Scoring!$H$38)+IF(Data!$AH44&lt;&gt;"",Scoring!$H$39)+IF(Data!$AI44&lt;&gt;"",Scoring!$H$40)+IF(Data!$AJ44&lt;&gt;"",Scoring!$H$41)+IF(Data!$AK44&lt;&gt;"",Scoring!$H$42)+IF(Data!$AL44&lt;&gt;"",Scoring!$H$43)+IF(Data!$AM44&lt;&gt;"",Scoring!$H$44)+IF(Data!$AN44&lt;&gt;"",Scoring!$H$45)+IF(Data!$AO44&lt;&gt;"",Scoring!$H$46)+IF(Data!$AP44&lt;&gt;"",Scoring!$H$47)+IF(Data!$AQ44&lt;&gt;"",Scoring!$H$48)+IF(Data!$AR44&lt;&gt;"",Scoring!$H$49)+IF(Data!$AS44&lt;&gt;"",Scoring!$H$50)+IF(Data!$AT44&lt;&gt;"",Scoring!$H$51)+IF(Data!$AU44&lt;&gt;"",Scoring!$H$52),"")</f>
        <v/>
      </c>
      <c r="BE44" s="186" t="str">
        <f>IF(BD44&lt;&gt;"",LOOKUP(BD44,Likelihoods!$A$7:$A$107,Likelihoods!F$7:F$107),"")</f>
        <v/>
      </c>
      <c r="BF44" s="181" t="str">
        <f>IF(AND(COUNTBLANK($B44:$O44)=13,COUNTBLANK($P44:$Q44)=1,COUNTBLANK($R44:$U44)=3,COUNTBLANK($V44:$X44)=2,COUNTBLANK($Y44:$AE44)=6,COUNTBLANK($AF44:$AJ44)=4,COUNTBLANK($AK44:AN44)=3,COUNTBLANK($AO44:$AQ44)=2,COUNTBLANK($AR44:$AS44)=1,COUNTBLANK($AT44:$AU44)=1),IF(Data!$B44&lt;&gt;"",Scoring!$I$7)+IF(Data!$C44&lt;&gt;"",Scoring!$I$8)+IF(Data!$D44&lt;&gt;"",Scoring!$I$9)+IF(Data!$E44&lt;&gt;"",Scoring!$I$10)+IF(Data!$F44&lt;&gt;"",Scoring!$I$11)+IF(Data!$G44&lt;&gt;"",Scoring!$I$12)+IF(Data!$H44&lt;&gt;"",Scoring!$I$13)+IF(Data!$I44&lt;&gt;"",Scoring!$I$14)+IF(Data!$J44&lt;&gt;"",Scoring!$I$15)+IF(Data!$K44&lt;&gt;"",Scoring!$I$16)+IF(Data!$L44&lt;&gt;"",Scoring!$I$17)+IF(Data!$M44&lt;&gt;"",Scoring!$I$18)+IF(Data!$N44&lt;&gt;"",Scoring!$I$19)+IF(Data!$O44&lt;&gt;"",Scoring!$I$20)+IF(Data!$P44&lt;&gt;"",Scoring!$I$21)+IF(Data!$Q44&lt;&gt;"",Scoring!$I$22)+IF(Data!$R44&lt;&gt;"",Scoring!$I$23)+IF(Data!$S44&lt;&gt;"",Scoring!$I$24)+IF(Data!$T44&lt;&gt;"",Scoring!$I$25)+IF(Data!$U44&lt;&gt;"",Scoring!$I$26)+IF(Data!$V44&lt;&gt;"",Scoring!$I$27)+IF(Data!$W44&lt;&gt;"",Scoring!$I$28)+IF(Data!$X44&lt;&gt;"",Scoring!$I$29)+IF(Data!$Y44&lt;&gt;"",Scoring!$I$30)+IF(Data!$Z44&lt;&gt;"",Scoring!$I$31)+IF(Data!$AA44&lt;&gt;"",Scoring!$I$32)+IF(Data!$AB44&lt;&gt;"",Scoring!$I$33)+IF(Data!$AC44&lt;&gt;"",Scoring!$I$34)+IF(Data!$AD44&lt;&gt;"",Scoring!$I$35)+IF(Data!$AE44&lt;&gt;"",Scoring!$I$36)+IF(Data!$AF44&lt;&gt;"",Scoring!$I$37)+IF(Data!$AG44&lt;&gt;"",Scoring!$I$38)+IF(Data!$AH44&lt;&gt;"",Scoring!$I$39)+IF(Data!$AI44&lt;&gt;"",Scoring!$I$40)+IF(Data!$AJ44&lt;&gt;"",Scoring!$I$41)+IF(Data!$AK44&lt;&gt;"",Scoring!$I$42)+IF(Data!$AL44&lt;&gt;"",Scoring!$I$43)+IF(Data!$AM44&lt;&gt;"",Scoring!$I$44)+IF(Data!$AN44&lt;&gt;"",Scoring!$I$45)+IF(Data!$AO44&lt;&gt;"",Scoring!$I$46)+IF(Data!$AP44&lt;&gt;"",Scoring!$I$47)+IF(Data!$AQ44&lt;&gt;"",Scoring!$I$48)+IF(Data!$AR44&lt;&gt;"",Scoring!$I$49)+IF(Data!$AS44&lt;&gt;"",Scoring!$I$50)+IF(Data!$AT44&lt;&gt;"",Scoring!$I$51)+IF(Data!$AU44&lt;&gt;"",Scoring!$I$52),"")</f>
        <v/>
      </c>
      <c r="BG44" s="180" t="str">
        <f>IF(BF44&lt;&gt;"",LOOKUP(BF44,Likelihoods!$A$7:$A$107,Likelihoods!G$7:G$107),"")</f>
        <v/>
      </c>
      <c r="BH44" s="187" t="str">
        <f>IF(AND(COUNTBLANK($B44:$O44)=13,COUNTBLANK($P44:$Q44)=1,COUNTBLANK($R44:$U44)=3,COUNTBLANK($V44:$X44)=2,COUNTBLANK($Y44:$AE44)=6,COUNTBLANK($AF44:$AJ44)=4,COUNTBLANK($AK44:AN44)=3,COUNTBLANK($AO44:$AQ44)=2,COUNTBLANK($AR44:$AS44)=1,COUNTBLANK($AT44:$AU44)=1),IF(Data!$B44&lt;&gt;"",Scoring!$J$7)+IF(Data!$C44&lt;&gt;"",Scoring!$J$8)+IF(Data!$D44&lt;&gt;"",Scoring!$J$9)+IF(Data!$E44&lt;&gt;"",Scoring!$J$10)+IF(Data!$F44&lt;&gt;"",Scoring!$J$11)+IF(Data!$G44&lt;&gt;"",Scoring!$J$12)+IF(Data!$H44&lt;&gt;"",Scoring!$J$13)+IF(Data!$I44&lt;&gt;"",Scoring!$J$14)+IF(Data!$J44&lt;&gt;"",Scoring!$J$15)+IF(Data!$K44&lt;&gt;"",Scoring!$J$16)+IF(Data!$L44&lt;&gt;"",Scoring!$J$17)+IF(Data!$M44&lt;&gt;"",Scoring!$J$18)+IF(Data!$N44&lt;&gt;"",Scoring!$J$19)+IF(Data!$O44&lt;&gt;"",Scoring!$J$20)+IF(Data!$P44&lt;&gt;"",Scoring!$J$21)+IF(Data!$Q44&lt;&gt;"",Scoring!$J$22)+IF(Data!$R44&lt;&gt;"",Scoring!$J$23)+IF(Data!$S44&lt;&gt;"",Scoring!$J$24)+IF(Data!$T44&lt;&gt;"",Scoring!$J$25)+IF(Data!$U44&lt;&gt;"",Scoring!$J$26)+IF(Data!$V44&lt;&gt;"",Scoring!$J$27)+IF(Data!$W44&lt;&gt;"",Scoring!$J$28)+IF(Data!$X44&lt;&gt;"",Scoring!$J$29)+IF(Data!$Y44&lt;&gt;"",Scoring!$J$30)+IF(Data!$Z44&lt;&gt;"",Scoring!$J$31)+IF(Data!$AA44&lt;&gt;"",Scoring!$J$32)+IF(Data!$AB44&lt;&gt;"",Scoring!$J$33)+IF(Data!$AC44&lt;&gt;"",Scoring!$J$34)+IF(Data!$AD44&lt;&gt;"",Scoring!$J$35)+IF(Data!$AE44&lt;&gt;"",Scoring!$J$36)+IF(Data!$AF44&lt;&gt;"",Scoring!$J$37)+IF(Data!$AG44&lt;&gt;"",Scoring!$J$38)+IF(Data!$AH44&lt;&gt;"",Scoring!$J$39)+IF(Data!$AI44&lt;&gt;"",Scoring!$J$40)+IF(Data!$AJ44&lt;&gt;"",Scoring!$J$41)+IF(Data!$AK44&lt;&gt;"",Scoring!$J$42)+IF(Data!$AL44&lt;&gt;"",Scoring!$J$43)+IF(Data!$AM44&lt;&gt;"",Scoring!$J$44)+IF(Data!$AN44&lt;&gt;"",Scoring!$J$45)+IF(Data!$AO44&lt;&gt;"",Scoring!$J$46)+IF(Data!$AP44&lt;&gt;"",Scoring!$J$47)+IF(Data!$AQ44&lt;&gt;"",Scoring!$J$48)+IF(Data!$AR44&lt;&gt;"",Scoring!$J$49)+IF(Data!$AS44&lt;&gt;"",Scoring!$J$50)+IF(Data!$AT44&lt;&gt;"",Scoring!$J$51)+IF(Data!$AU44&lt;&gt;"",Scoring!$J$52),"")</f>
        <v/>
      </c>
      <c r="BI44" s="183" t="str">
        <f>IF(BH44&lt;&gt;"",LOOKUP(BH44,Likelihoods!$A$7:$A$107,Likelihoods!H$7:H$107),"")</f>
        <v/>
      </c>
      <c r="BJ44" s="188" t="str">
        <f>IF(AND(COUNTBLANK($B44:$O44)=13,COUNTBLANK($P44:$Q44)=1,COUNTBLANK($R44:$U44)=3,COUNTBLANK($V44:$X44)=2,COUNTBLANK($Y44:$AE44)=6,COUNTBLANK($AF44:$AJ44)=4,COUNTBLANK($AK44:AN44)=3,COUNTBLANK($AO44:$AQ44)=2,COUNTBLANK($AR44:$AS44)=1,COUNTBLANK($AT44:$AU44)=1),IF(Data!$B44&lt;&gt;"",Scoring!$K$7)+IF(Data!$C44&lt;&gt;"",Scoring!$K$8)+IF(Data!$D44&lt;&gt;"",Scoring!$K$9)+IF(Data!$E44&lt;&gt;"",Scoring!$K$10)+IF(Data!$F44&lt;&gt;"",Scoring!$K$11)+IF(Data!$G44&lt;&gt;"",Scoring!$K$12)+IF(Data!$H44&lt;&gt;"",Scoring!$K$13)+IF(Data!$I44&lt;&gt;"",Scoring!$K$14)+IF(Data!$J44&lt;&gt;"",Scoring!$K$15)+IF(Data!$K44&lt;&gt;"",Scoring!$K$16)+IF(Data!$L44&lt;&gt;"",Scoring!$K$17)+IF(Data!$M44&lt;&gt;"",Scoring!$K$18)+IF(Data!$N44&lt;&gt;"",Scoring!$K$19)+IF(Data!$O44&lt;&gt;"",Scoring!$K$20)+IF(Data!$P44&lt;&gt;"",Scoring!$K$21)+IF(Data!$Q44&lt;&gt;"",Scoring!$K$22)+IF(Data!$R44&lt;&gt;"",Scoring!$K$23)+IF(Data!$S44&lt;&gt;"",Scoring!$K$24)+IF(Data!$T44&lt;&gt;"",Scoring!$K$25)+IF(Data!$U44&lt;&gt;"",Scoring!$K$26)+IF(Data!$V44&lt;&gt;"",Scoring!$K$27)+IF(Data!$W44&lt;&gt;"",Scoring!$K$28)+IF(Data!$X44&lt;&gt;"",Scoring!$K$29)+IF(Data!$Y44&lt;&gt;"",Scoring!$K$30)+IF(Data!$Z44&lt;&gt;"",Scoring!$K$31)+IF(Data!$AA44&lt;&gt;"",Scoring!$K$32)+IF(Data!$AB44&lt;&gt;"",Scoring!$K$33)+IF(Data!$AC44&lt;&gt;"",Scoring!$K$34)+IF(Data!$AD44&lt;&gt;"",Scoring!$K$35)+IF(Data!$AE44&lt;&gt;"",Scoring!$K$36)+IF(Data!$AF44&lt;&gt;"",Scoring!$K$37)+IF(Data!$AG44&lt;&gt;"",Scoring!$K$38)+IF(Data!$AH44&lt;&gt;"",Scoring!$K$39)+IF(Data!$AI44&lt;&gt;"",Scoring!$K$40)+IF(Data!$AJ44&lt;&gt;"",Scoring!$K$41)+IF(Data!$AK44&lt;&gt;"",Scoring!$K$42)+IF(Data!$AL44&lt;&gt;"",Scoring!$K$43)+IF(Data!$AM44&lt;&gt;"",Scoring!$K$44)+IF(Data!$AN44&lt;&gt;"",Scoring!$K$45)+IF(Data!$AO44&lt;&gt;"",Scoring!$K$46)+IF(Data!$AP44&lt;&gt;"",Scoring!$K$47)+IF(Data!$AQ44&lt;&gt;"",Scoring!$K$48)+IF(Data!$AR44&lt;&gt;"",Scoring!$K$49)+IF(Data!$AS44&lt;&gt;"",Scoring!$K$50)+IF(Data!$AT44&lt;&gt;"",Scoring!$K$51)+IF(Data!$AU44&lt;&gt;"",Scoring!$K$52),"")</f>
        <v/>
      </c>
      <c r="BK44" s="184" t="str">
        <f>IF(BJ44&lt;&gt;"",LOOKUP(BJ44,Likelihoods!$A$7:$A$107,Likelihoods!I$7:I$107),"")</f>
        <v/>
      </c>
      <c r="BL44" s="187" t="str">
        <f>IF(AND(COUNTBLANK($B44:$O44)=13,COUNTBLANK($P44:$Q44)=1,COUNTBLANK($R44:$U44)=3,COUNTBLANK($V44:$X44)=2,COUNTBLANK($Y44:$AE44)=6,COUNTBLANK($AF44:$AJ44)=4,COUNTBLANK($AK44:AN44)=3,COUNTBLANK($AO44:$AQ44)=2,COUNTBLANK($AR44:$AS44)=1,COUNTBLANK($AT44:$AU44)=1),IF(Data!$B44&lt;&gt;"",Scoring!$L$7)+IF(Data!$C44&lt;&gt;"",Scoring!$L$8)+IF(Data!$D44&lt;&gt;"",Scoring!$L$9)+IF(Data!$E44&lt;&gt;"",Scoring!$L$10)+IF(Data!$F44&lt;&gt;"",Scoring!$L$11)+IF(Data!$G44&lt;&gt;"",Scoring!$L$12)+IF(Data!$H44&lt;&gt;"",Scoring!$L$13)+IF(Data!$I44&lt;&gt;"",Scoring!$L$14)+IF(Data!$J44&lt;&gt;"",Scoring!$L$15)+IF(Data!$K44&lt;&gt;"",Scoring!$L$16)+IF(Data!$L44&lt;&gt;"",Scoring!$L$17)+IF(Data!$M44&lt;&gt;"",Scoring!$L$18)+IF(Data!$N44&lt;&gt;"",Scoring!$L$19)+IF(Data!$O44&lt;&gt;"",Scoring!$L$20)+IF(Data!$P44&lt;&gt;"",Scoring!$L$21)+IF(Data!$Q44&lt;&gt;"",Scoring!$L$22)+IF(Data!$R44&lt;&gt;"",Scoring!$L$23)+IF(Data!$S44&lt;&gt;"",Scoring!$L$24)+IF(Data!$T44&lt;&gt;"",Scoring!$L$25)+IF(Data!$U44&lt;&gt;"",Scoring!$L$26)+IF(Data!$V44&lt;&gt;"",Scoring!$L$27)+IF(Data!$W44&lt;&gt;"",Scoring!$L$28)+IF(Data!$X44&lt;&gt;"",Scoring!$L$29)+IF(Data!$Y44&lt;&gt;"",Scoring!$L$30)+IF(Data!$Z44&lt;&gt;"",Scoring!$L$31)+IF(Data!$AA44&lt;&gt;"",Scoring!$L$32)+IF(Data!$AB44&lt;&gt;"",Scoring!$L$33)+IF(Data!$AC44&lt;&gt;"",Scoring!$L$34)+IF(Data!$AD44&lt;&gt;"",Scoring!$L$35)+IF(Data!$AE44&lt;&gt;"",Scoring!$L$36)+IF(Data!$AF44&lt;&gt;"",Scoring!$L$37)+IF(Data!$AG44&lt;&gt;"",Scoring!$L$38)+IF(Data!$AH44&lt;&gt;"",Scoring!$L$39)+IF(Data!$AI44&lt;&gt;"",Scoring!$L$40)+IF(Data!$AJ44&lt;&gt;"",Scoring!$L$41)+IF(Data!$AK44&lt;&gt;"",Scoring!$L$42)+IF(Data!$AL44&lt;&gt;"",Scoring!$L$43)+IF(Data!$AM44&lt;&gt;"",Scoring!$L$44)+IF(Data!$AN44&lt;&gt;"",Scoring!$L$45)+IF(Data!$AO44&lt;&gt;"",Scoring!$L$46)+IF(Data!$AP44&lt;&gt;"",Scoring!$L$47)+IF(Data!$AQ44&lt;&gt;"",Scoring!$L$48)+IF(Data!$AR44&lt;&gt;"",Scoring!$L$49)+IF(Data!$AS44&lt;&gt;"",Scoring!$L$50)+IF(Data!$AT44&lt;&gt;"",Scoring!$L$51)+IF(Data!$AU44&lt;&gt;"",Scoring!$L$52),"")</f>
        <v/>
      </c>
      <c r="BM44" s="180" t="str">
        <f>IF(BL44&lt;&gt;"",LOOKUP(BL44,Likelihoods!$A$7:$A$107,Likelihoods!J$7:J$107),"")</f>
        <v/>
      </c>
      <c r="BN44" s="181" t="str">
        <f>IF(AND(COUNTBLANK($B44:$O44)=13,COUNTBLANK($P44:$Q44)=1,COUNTBLANK($R44:$U44)=3,COUNTBLANK($V44:$X44)=2,COUNTBLANK($Y44:$AE44)=6,COUNTBLANK($AF44:$AJ44)=4,COUNTBLANK($AK44:AN44)=3,COUNTBLANK($AO44:$AQ44)=2,COUNTBLANK($AR44:$AS44)=1,COUNTBLANK($AT44:$AU44)=1),IF(Data!$B44&lt;&gt;"",Scoring!$M$7)+IF(Data!$C44&lt;&gt;"",Scoring!$M$8)+IF(Data!$D44&lt;&gt;"",Scoring!$M$9)+IF(Data!$E44&lt;&gt;"",Scoring!$M$10)+IF(Data!$F44&lt;&gt;"",Scoring!$M$11)+IF(Data!$G44&lt;&gt;"",Scoring!$M$12)+IF(Data!$H44&lt;&gt;"",Scoring!$M$13)+IF(Data!$I44&lt;&gt;"",Scoring!$M$14)+IF(Data!$J44&lt;&gt;"",Scoring!$M$15)+IF(Data!$K44&lt;&gt;"",Scoring!$M$16)+IF(Data!$L44&lt;&gt;"",Scoring!$M$17)+IF(Data!$M44&lt;&gt;"",Scoring!$M$18)+IF(Data!$N44&lt;&gt;"",Scoring!$M$19)+IF(Data!$O44&lt;&gt;"",Scoring!$M$20)+IF(Data!$P44&lt;&gt;"",Scoring!$M$21)+IF(Data!$Q44&lt;&gt;"",Scoring!$M$22)+IF(Data!$R44&lt;&gt;"",Scoring!$M$23)+IF(Data!$S44&lt;&gt;"",Scoring!$M$24)+IF(Data!$T44&lt;&gt;"",Scoring!$M$25)+IF(Data!$U44&lt;&gt;"",Scoring!$M$26)+IF(Data!$V44&lt;&gt;"",Scoring!$M$27)+IF(Data!$W44&lt;&gt;"",Scoring!$M$28)+IF(Data!$X44&lt;&gt;"",Scoring!$M$29)+IF(Data!$Y44&lt;&gt;"",Scoring!$M$30)+IF(Data!$Z44&lt;&gt;"",Scoring!$M$31)+IF(Data!$AA44&lt;&gt;"",Scoring!$M$32)+IF(Data!$AB44&lt;&gt;"",Scoring!$M$33)+IF(Data!$AC44&lt;&gt;"",Scoring!$M$34)+IF(Data!$AD44&lt;&gt;"",Scoring!$M$35)+IF(Data!$AE44&lt;&gt;"",Scoring!$M$36)+IF(Data!$AF44&lt;&gt;"",Scoring!$M$37)+IF(Data!$AG44&lt;&gt;"",Scoring!$M$38)+IF(Data!$AH44&lt;&gt;"",Scoring!$M$39)+IF(Data!$AI44&lt;&gt;"",Scoring!$M$40)+IF(Data!$AJ44&lt;&gt;"",Scoring!$M$41)+IF(Data!$AK44&lt;&gt;"",Scoring!$M$42)+IF(Data!$AL44&lt;&gt;"",Scoring!$M$43)+IF(Data!$AM44&lt;&gt;"",Scoring!$M$44)+IF(Data!$AN44&lt;&gt;"",Scoring!$M$45)+IF(Data!$AO44&lt;&gt;"",Scoring!$M$46)+IF(Data!$AP44&lt;&gt;"",Scoring!$M$47)+IF(Data!$AQ44&lt;&gt;"",Scoring!$M$48)+IF(Data!$AR44&lt;&gt;"",Scoring!$M$49)+IF(Data!$AS44&lt;&gt;"",Scoring!$M$50)+IF(Data!$AT44&lt;&gt;"",Scoring!$M$51)+IF(Data!$AU44&lt;&gt;"",Scoring!$M$52),"")</f>
        <v/>
      </c>
      <c r="BO44" s="184" t="str">
        <f>IF(BN44&lt;&gt;"",LOOKUP(BN44,Likelihoods!$A$7:$A$107,Likelihoods!K$7:K$107),"")</f>
        <v/>
      </c>
      <c r="BP44" s="179" t="str">
        <f>IF(AND(COUNTBLANK($B44:$O44)=13,COUNTBLANK($P44:$Q44)=1,COUNTBLANK($R44:$U44)=3,COUNTBLANK($V44:$X44)=2,COUNTBLANK($Y44:$AE44)=6,COUNTBLANK($AF44:$AJ44)=4,COUNTBLANK($AK44:AN44)=3,COUNTBLANK($AO44:$AQ44)=2,COUNTBLANK($AR44:$AS44)=1,COUNTBLANK($AT44:$AU44)=1),IF(Data!$B44&lt;&gt;"",Scoring!$N$7)+IF(Data!$C44&lt;&gt;"",Scoring!$N$8)+IF(Data!$D44&lt;&gt;"",Scoring!$N$9)+IF(Data!$E44&lt;&gt;"",Scoring!$N$10)+IF(Data!$F44&lt;&gt;"",Scoring!$N$11)+IF(Data!$G44&lt;&gt;"",Scoring!$N$12)+IF(Data!$H44&lt;&gt;"",Scoring!$N$13)+IF(Data!$I44&lt;&gt;"",Scoring!$N$14)+IF(Data!$J44&lt;&gt;"",Scoring!$N$15)+IF(Data!$K44&lt;&gt;"",Scoring!$N$16)+IF(Data!$L44&lt;&gt;"",Scoring!$N$17)+IF(Data!$M44&lt;&gt;"",Scoring!$N$18)+IF(Data!$N44&lt;&gt;"",Scoring!$N$19)+IF(Data!$O44&lt;&gt;"",Scoring!$N$20)+IF(Data!$P44&lt;&gt;"",Scoring!$N$21)+IF(Data!$Q44&lt;&gt;"",Scoring!$N$22)+IF(Data!$R44&lt;&gt;"",Scoring!$N$23)+IF(Data!$S44&lt;&gt;"",Scoring!$N$24)+IF(Data!$T44&lt;&gt;"",Scoring!$N$25)+IF(Data!$U44&lt;&gt;"",Scoring!$N$26)+IF(Data!$V44&lt;&gt;"",Scoring!$N$27)+IF(Data!$W44&lt;&gt;"",Scoring!$N$28)+IF(Data!$X44&lt;&gt;"",Scoring!$N$29)+IF(Data!$Y44&lt;&gt;"",Scoring!$N$30)+IF(Data!$Z44&lt;&gt;"",Scoring!$N$31)+IF(Data!$AA44&lt;&gt;"",Scoring!$N$32)+IF(Data!$AB44&lt;&gt;"",Scoring!$N$33)+IF(Data!$AC44&lt;&gt;"",Scoring!$N$34)+IF(Data!$AD44&lt;&gt;"",Scoring!$N$35)+IF(Data!$AE44&lt;&gt;"",Scoring!$N$36)+IF(Data!$AF44&lt;&gt;"",Scoring!$N$37)+IF(Data!$AG44&lt;&gt;"",Scoring!$N$38)+IF(Data!$AH44&lt;&gt;"",Scoring!$N$39)+IF(Data!$AI44&lt;&gt;"",Scoring!$N$40)+IF(Data!$AJ44&lt;&gt;"",Scoring!$N$41)+IF(Data!$AK44&lt;&gt;"",Scoring!$N$42)+IF(Data!$AL44&lt;&gt;"",Scoring!$N$43)+IF(Data!$AM44&lt;&gt;"",Scoring!$N$44)+IF(Data!$AN44&lt;&gt;"",Scoring!$N$45)+IF(Data!$AO44&lt;&gt;"",Scoring!$N$46)+IF(Data!$AP44&lt;&gt;"",Scoring!$N$47)+IF(Data!$AQ44&lt;&gt;"",Scoring!$N$48)+IF(Data!$AR44&lt;&gt;"",Scoring!$N$49)+IF(Data!$AS44&lt;&gt;"",Scoring!$N$50)+IF(Data!$AT44&lt;&gt;"",Scoring!$N$51)+IF(Data!$AU44&lt;&gt;"",Scoring!$N$52),"")</f>
        <v/>
      </c>
      <c r="BQ44" s="189" t="str">
        <f>IF(BP44&lt;&gt;"",LOOKUP(BP44,Likelihoods!$A$7:$A$107,Likelihoods!L$7:L$107),"")</f>
        <v/>
      </c>
      <c r="BR44" s="181" t="str">
        <f>IF(AND(COUNTBLANK($B44:$O44)=13,COUNTBLANK($P44:$Q44)=1,COUNTBLANK($R44:$U44)=3,COUNTBLANK($V44:$X44)=2,COUNTBLANK($Y44:$AE44)=6,COUNTBLANK($AF44:$AJ44)=4,COUNTBLANK($AK44:AN44)=3,COUNTBLANK($AO44:$AQ44)=2,COUNTBLANK($AR44:$AS44)=1,COUNTBLANK($AT44:$AU44)=1),IF(Data!$B44&lt;&gt;"",Scoring!$O$7)+IF(Data!$C44&lt;&gt;"",Scoring!$O$8)+IF(Data!$D44&lt;&gt;"",Scoring!$O$9)+IF(Data!$E44&lt;&gt;"",Scoring!$O$10)+IF(Data!$F44&lt;&gt;"",Scoring!$O$11)+IF(Data!$G44&lt;&gt;"",Scoring!$O$12)+IF(Data!$H44&lt;&gt;"",Scoring!$O$13)+IF(Data!$I44&lt;&gt;"",Scoring!$O$14)+IF(Data!$J44&lt;&gt;"",Scoring!$O$15)+IF(Data!$K44&lt;&gt;"",Scoring!$O$16)+IF(Data!$L44&lt;&gt;"",Scoring!$O$17)+IF(Data!$M44&lt;&gt;"",Scoring!$O$18)+IF(Data!$N44&lt;&gt;"",Scoring!$O$19)+IF(Data!$O44&lt;&gt;"",Scoring!$O$20)+IF(Data!$P44&lt;&gt;"",Scoring!$O$21)+IF(Data!$Q44&lt;&gt;"",Scoring!$O$22)+IF(Data!$R44&lt;&gt;"",Scoring!$O$23)+IF(Data!$S44&lt;&gt;"",Scoring!$O$24)+IF(Data!$T44&lt;&gt;"",Scoring!$O$25)+IF(Data!$U44&lt;&gt;"",Scoring!$O$26)+IF(Data!$V44&lt;&gt;"",Scoring!$O$27)+IF(Data!$W44&lt;&gt;"",Scoring!$O$28)+IF(Data!$X44&lt;&gt;"",Scoring!$O$29)+IF(Data!$Y44&lt;&gt;"",Scoring!$O$30)+IF(Data!$Z44&lt;&gt;"",Scoring!$O$31)+IF(Data!$AA44&lt;&gt;"",Scoring!$O$32)+IF(Data!$AB44&lt;&gt;"",Scoring!$O$33)+IF(Data!$AC44&lt;&gt;"",Scoring!$O$34)+IF(Data!$AD44&lt;&gt;"",Scoring!$O$35)+IF(Data!$AE44&lt;&gt;"",Scoring!$O$36)+IF(Data!$AF44&lt;&gt;"",Scoring!$O$37)+IF(Data!$AG44&lt;&gt;"",Scoring!$O$38)+IF(Data!$AH44&lt;&gt;"",Scoring!$O$39)+IF(Data!$AI44&lt;&gt;"",Scoring!$O$40)+IF(Data!$AJ44&lt;&gt;"",Scoring!$O$41)+IF(Data!$AK44&lt;&gt;"",Scoring!$O$42)+IF(Data!$AL44&lt;&gt;"",Scoring!$O$43)+IF(Data!$AM44&lt;&gt;"",Scoring!$O$44)+IF(Data!$AN44&lt;&gt;"",Scoring!$O$45)+IF(Data!$AO44&lt;&gt;"",Scoring!$O$46)+IF(Data!$AP44&lt;&gt;"",Scoring!$O$47)+IF(Data!$AQ44&lt;&gt;"",Scoring!$O$48)+IF(Data!$AR44&lt;&gt;"",Scoring!$O$49)+IF(Data!$AS44&lt;&gt;"",Scoring!$O$50)+IF(Data!$AT44&lt;&gt;"",Scoring!$O$51)+IF(Data!$AU44&lt;&gt;"",Scoring!$O$52),"")</f>
        <v/>
      </c>
      <c r="BS44" s="184" t="str">
        <f>IF(BR44&lt;&gt;"",LOOKUP(BR44,Likelihoods!$A$7:$A$107,Likelihoods!M$7:M$107),"")</f>
        <v/>
      </c>
      <c r="BT44" s="181" t="str">
        <f>IF(AND(COUNTBLANK($B44:$O44)=13,COUNTBLANK($P44:$Q44)=1,COUNTBLANK($R44:$U44)=3,COUNTBLANK($V44:$X44)=2,COUNTBLANK($Y44:$AE44)=6,COUNTBLANK($AF44:$AJ44)=4,COUNTBLANK($AK44:AN44)=3,COUNTBLANK($AO44:$AQ44)=2,COUNTBLANK($AR44:$AS44)=1,COUNTBLANK($AT44:$AU44)=1),IF(Data!$B44&lt;&gt;"",Scoring!$P$7)+IF(Data!$C44&lt;&gt;"",Scoring!$P$8)+IF(Data!$D44&lt;&gt;"",Scoring!$P$9)+IF(Data!$E44&lt;&gt;"",Scoring!$P$10)+IF(Data!$F44&lt;&gt;"",Scoring!$P$11)+IF(Data!$G44&lt;&gt;"",Scoring!$P$12)+IF(Data!$H44&lt;&gt;"",Scoring!$P$13)+IF(Data!$I44&lt;&gt;"",Scoring!$P$14)+IF(Data!$J44&lt;&gt;"",Scoring!$P$15)+IF(Data!$K44&lt;&gt;"",Scoring!$P$16)+IF(Data!$L44&lt;&gt;"",Scoring!$P$17)+IF(Data!$M44&lt;&gt;"",Scoring!$P$18)+IF(Data!$N44&lt;&gt;"",Scoring!$P$19)+IF(Data!$O44&lt;&gt;"",Scoring!$P$20)+IF(Data!$P44&lt;&gt;"",Scoring!$P$21)+IF(Data!$Q44&lt;&gt;"",Scoring!$P$22)+IF(Data!$R44&lt;&gt;"",Scoring!$P$23)+IF(Data!$S44&lt;&gt;"",Scoring!$P$24)+IF(Data!$T44&lt;&gt;"",Scoring!$P$25)+IF(Data!$U44&lt;&gt;"",Scoring!$P$26)+IF(Data!$V44&lt;&gt;"",Scoring!$P$27)+IF(Data!$W44&lt;&gt;"",Scoring!$P$28)+IF(Data!$X44&lt;&gt;"",Scoring!$P$29)+IF(Data!$Y44&lt;&gt;"",Scoring!$P$30)+IF(Data!$Z44&lt;&gt;"",Scoring!$P$31)+IF(Data!$AA44&lt;&gt;"",Scoring!$P$32)+IF(Data!$AB44&lt;&gt;"",Scoring!$P$33)+IF(Data!$AC44&lt;&gt;"",Scoring!$P$34)+IF(Data!$AD44&lt;&gt;"",Scoring!$P$35)+IF(Data!$AE44&lt;&gt;"",Scoring!$P$36)+IF(Data!$AF44&lt;&gt;"",Scoring!$P$37)+IF(Data!$AG44&lt;&gt;"",Scoring!$P$38)+IF(Data!$AH44&lt;&gt;"",Scoring!$P$39)+IF(Data!$AI44&lt;&gt;"",Scoring!$P$40)+IF(Data!$AJ44&lt;&gt;"",Scoring!$P$41)+IF(Data!$AK44&lt;&gt;"",Scoring!$P$42)+IF(Data!$AL44&lt;&gt;"",Scoring!$P$43)+IF(Data!$AM44&lt;&gt;"",Scoring!$P$44)+IF(Data!$AN44&lt;&gt;"",Scoring!$P$45)+IF(Data!$AO44&lt;&gt;"",Scoring!$P$46)+IF(Data!$AP44&lt;&gt;"",Scoring!$P$47)+IF(Data!$AQ44&lt;&gt;"",Scoring!$P$48)+IF(Data!$AR44&lt;&gt;"",Scoring!$P$49)+IF(Data!$AS44&lt;&gt;"",Scoring!$P$50)+IF(Data!$AT44&lt;&gt;"",Scoring!$P$51)+IF(Data!$AU44&lt;&gt;"",Scoring!$P$52),"")</f>
        <v/>
      </c>
      <c r="BU44" s="180" t="str">
        <f>IF(BT44&lt;&gt;"",LOOKUP(BT44,Likelihoods!$A$7:$A$107,Likelihoods!N$7:N$107),"")</f>
        <v/>
      </c>
      <c r="BV44" s="181" t="str">
        <f>IF(AND(COUNTBLANK($B44:$O44)=13,COUNTBLANK($P44:$Q44)=1,COUNTBLANK($R44:$U44)=3,COUNTBLANK($V44:$X44)=2,COUNTBLANK($Y44:$AE44)=6,COUNTBLANK($AF44:$AJ44)=4,COUNTBLANK($AK44:AN44)=3,COUNTBLANK($AO44:$AQ44)=2,COUNTBLANK($AR44:$AS44)=1,COUNTBLANK($AT44:$AU44)=1),IF(Data!$B44&lt;&gt;"",Scoring!$Q$7)+IF(Data!$C44&lt;&gt;"",Scoring!$Q$8)+IF(Data!$D44&lt;&gt;"",Scoring!$Q$9)+IF(Data!$E44&lt;&gt;"",Scoring!$Q$10)+IF(Data!$F44&lt;&gt;"",Scoring!$Q$11)+IF(Data!$G44&lt;&gt;"",Scoring!$Q$12)+IF(Data!$H44&lt;&gt;"",Scoring!$Q$13)+IF(Data!$I44&lt;&gt;"",Scoring!$Q$14)+IF(Data!$J44&lt;&gt;"",Scoring!$Q$15)+IF(Data!$K44&lt;&gt;"",Scoring!$Q$16)+IF(Data!$L44&lt;&gt;"",Scoring!$Q$17)+IF(Data!$M44&lt;&gt;"",Scoring!$Q$18)+IF(Data!$N44&lt;&gt;"",Scoring!$Q$19)+IF(Data!$O44&lt;&gt;"",Scoring!$Q$20)+IF(Data!$P44&lt;&gt;"",Scoring!$Q$21)+IF(Data!$Q44&lt;&gt;"",Scoring!$Q$22)+IF(Data!$R44&lt;&gt;"",Scoring!$Q$23)+IF(Data!$S44&lt;&gt;"",Scoring!$Q$24)+IF(Data!$T44&lt;&gt;"",Scoring!$Q$25)+IF(Data!$U44&lt;&gt;"",Scoring!$Q$26)+IF(Data!$V44&lt;&gt;"",Scoring!$Q$27)+IF(Data!$W44&lt;&gt;"",Scoring!$Q$28)+IF(Data!$X44&lt;&gt;"",Scoring!$Q$29)+IF(Data!$Y44&lt;&gt;"",Scoring!$Q$30)+IF(Data!$Z44&lt;&gt;"",Scoring!$Q$31)+IF(Data!$AA44&lt;&gt;"",Scoring!$Q$32)+IF(Data!$AB44&lt;&gt;"",Scoring!$Q$33)+IF(Data!$AC44&lt;&gt;"",Scoring!$Q$34)+IF(Data!$AD44&lt;&gt;"",Scoring!$Q$35)+IF(Data!$AE44&lt;&gt;"",Scoring!$Q$36)+IF(Data!$AF44&lt;&gt;"",Scoring!$Q$37)+IF(Data!$AG44&lt;&gt;"",Scoring!$Q$38)+IF(Data!$AH44&lt;&gt;"",Scoring!$Q$39)+IF(Data!$AI44&lt;&gt;"",Scoring!$Q$40)+IF(Data!$AJ44&lt;&gt;"",Scoring!$Q$41)+IF(Data!$AK44&lt;&gt;"",Scoring!$Q$42)+IF(Data!$AL44&lt;&gt;"",Scoring!$Q$43)+IF(Data!$AM44&lt;&gt;"",Scoring!$Q$44)+IF(Data!$AN44&lt;&gt;"",Scoring!$Q$45)+IF(Data!$AO44&lt;&gt;"",Scoring!$Q$46)+IF(Data!$AP44&lt;&gt;"",Scoring!$Q$47)+IF(Data!$AQ44&lt;&gt;"",Scoring!$Q$48)+IF(Data!$AR44&lt;&gt;"",Scoring!$Q$49)+IF(Data!$AS44&lt;&gt;"",Scoring!$Q$50)+IF(Data!$AT44&lt;&gt;"",Scoring!$Q$51)+IF(Data!$AU44&lt;&gt;"",Scoring!$Q$52),"")</f>
        <v/>
      </c>
      <c r="BW44" s="183" t="str">
        <f>IF(BV44&lt;&gt;"",LOOKUP(BV44,Likelihoods!$A$7:$A$107,Likelihoods!O$7:O$107),"")</f>
        <v/>
      </c>
      <c r="BX44" s="9"/>
      <c r="BY44" s="9"/>
      <c r="BZ44" s="9"/>
      <c r="CA44" s="9"/>
      <c r="CB44" s="9"/>
      <c r="CC44" s="9"/>
      <c r="CD44" s="9"/>
      <c r="CE44" s="9"/>
      <c r="CF44" s="9"/>
      <c r="CG44" s="9"/>
      <c r="CH44" s="9"/>
      <c r="CI44" s="9"/>
      <c r="CJ44" s="9"/>
      <c r="CK44" s="9"/>
    </row>
    <row r="45" spans="1:89" ht="14.25" customHeight="1">
      <c r="A45" s="59"/>
      <c r="B45" s="76"/>
      <c r="C45" s="77"/>
      <c r="D45" s="77"/>
      <c r="E45" s="77"/>
      <c r="F45" s="77"/>
      <c r="G45" s="77"/>
      <c r="H45" s="77"/>
      <c r="I45" s="77"/>
      <c r="J45" s="77"/>
      <c r="K45" s="77"/>
      <c r="L45" s="77"/>
      <c r="M45" s="77"/>
      <c r="N45" s="77"/>
      <c r="O45" s="77"/>
      <c r="P45" s="76"/>
      <c r="Q45" s="78"/>
      <c r="R45" s="77"/>
      <c r="S45" s="77"/>
      <c r="T45" s="77"/>
      <c r="U45" s="77"/>
      <c r="V45" s="76"/>
      <c r="W45" s="77"/>
      <c r="X45" s="78"/>
      <c r="Y45" s="77"/>
      <c r="Z45" s="77"/>
      <c r="AA45" s="77"/>
      <c r="AB45" s="77"/>
      <c r="AC45" s="77"/>
      <c r="AD45" s="77"/>
      <c r="AE45" s="77"/>
      <c r="AF45" s="76"/>
      <c r="AG45" s="77"/>
      <c r="AH45" s="77"/>
      <c r="AI45" s="77"/>
      <c r="AJ45" s="78"/>
      <c r="AK45" s="77"/>
      <c r="AL45" s="77"/>
      <c r="AM45" s="77"/>
      <c r="AN45" s="77"/>
      <c r="AO45" s="76"/>
      <c r="AP45" s="77"/>
      <c r="AQ45" s="78"/>
      <c r="AR45" s="76"/>
      <c r="AS45" s="78"/>
      <c r="AT45" s="77"/>
      <c r="AU45" s="77"/>
      <c r="AV45" s="179" t="str">
        <f>IF(AND(COUNTBLANK($B45:$O45)=13,COUNTBLANK($P45:$Q45)=1,COUNTBLANK($R45:$U45)=3,COUNTBLANK($V45:$X45)=2,COUNTBLANK($Y45:$AE45)=6,COUNTBLANK($AF45:$AJ45)=4,COUNTBLANK($AK45:AN45)=3,COUNTBLANK($AO45:$AQ45)=2,COUNTBLANK($AR45:$AS45)=1,COUNTBLANK($AT45:$AU45)=1),IF(Data!$B45&lt;&gt;"",Scoring!$D$7)+IF(Data!$C45&lt;&gt;"",Scoring!$D$8)+IF(Data!$D45&lt;&gt;"",Scoring!$D$9)+IF(Data!$E45&lt;&gt;"",Scoring!$D$10)+IF(Data!$F45&lt;&gt;"",Scoring!$D$11)+IF(Data!$G45&lt;&gt;"",Scoring!$D$12)+IF(Data!$H45&lt;&gt;"",Scoring!$D$13)+IF(Data!$I45&lt;&gt;"",Scoring!$D$14)+IF(Data!$J45&lt;&gt;"",Scoring!$D$15)+IF(Data!$K45&lt;&gt;"",Scoring!$D$16)+IF(Data!$L45&lt;&gt;"",Scoring!$D$17)+IF(Data!$M45&lt;&gt;"",Scoring!$D$18)+IF(Data!$N45&lt;&gt;"",Scoring!$D$19)+IF(Data!$O45&lt;&gt;"",Scoring!$D$20)+IF(Data!$P45&lt;&gt;"",Scoring!$D$21)+IF(Data!$Q45&lt;&gt;"",Scoring!$D$22)+IF(Data!$R45&lt;&gt;"",Scoring!$D$23)+IF(Data!$S45&lt;&gt;"",Scoring!$D$24)+IF(Data!$T45&lt;&gt;"",Scoring!$D$25)+IF(Data!$U45&lt;&gt;"",Scoring!$D$26)+IF(Data!$V45&lt;&gt;"",Scoring!$D$27)+IF(Data!$W45&lt;&gt;"",Scoring!$D$28)+IF(Data!$X45&lt;&gt;"",Scoring!$D$29)+IF(Data!$Y45&lt;&gt;"",Scoring!$D$30)+IF(Data!$Z45&lt;&gt;"",Scoring!$D$31)+IF(Data!$AA45&lt;&gt;"",Scoring!$D$32)+IF(Data!$AB45&lt;&gt;"",Scoring!$D$33)+IF(Data!$AC45&lt;&gt;"",Scoring!$D$34)+IF(Data!$AD45&lt;&gt;"",Scoring!$D$35)+IF(Data!$AE45&lt;&gt;"",Scoring!$D$36)+IF(Data!$AF45&lt;&gt;"",Scoring!$D$37)+IF(Data!$AG45&lt;&gt;"",Scoring!$D$38)+IF(Data!$AH45&lt;&gt;"",Scoring!$D$39)+IF(Data!$AI45&lt;&gt;"",Scoring!$D$40)+IF(Data!$AJ45&lt;&gt;"",Scoring!$D$41)+IF(Data!$AK45&lt;&gt;"",Scoring!$D$42)+IF(Data!$AL45&lt;&gt;"",Scoring!$D$43)+IF(Data!$AM45&lt;&gt;"",Scoring!$D$44)+IF(Data!$AN45&lt;&gt;"",Scoring!$D$45)+IF(Data!$AO45&lt;&gt;"",Scoring!$D$46)+IF(Data!$AP45&lt;&gt;"",Scoring!$D$47)+IF(Data!$AQ45&lt;&gt;"",Scoring!$D$48)+IF(Data!$AR45&lt;&gt;"",Scoring!$D$49)+IF(Data!$AS45&lt;&gt;"",Scoring!$D$50)+IF(Data!$AT45&lt;&gt;"",Scoring!$D$51)+IF(Data!$AU45&lt;&gt;"",Scoring!$D$52),"")</f>
        <v/>
      </c>
      <c r="AW45" s="180" t="str">
        <f>IF(AV45&lt;&gt;"",LOOKUP(AV45,Likelihoods!$A$7:$A$107,Likelihoods!B$7:B$107),"")</f>
        <v/>
      </c>
      <c r="AX45" s="181" t="str">
        <f>IF(AND(COUNTBLANK($B45:$O45)=13,COUNTBLANK($P45:$Q45)=1,COUNTBLANK($R45:$U45)=3,COUNTBLANK($V45:$X45)=2,COUNTBLANK($Y45:$AE45)=6,COUNTBLANK($AF45:$AJ45)=4,COUNTBLANK($AK45:AN45)=3,COUNTBLANK($AO45:$AQ45)=2,COUNTBLANK($AR45:$AS45)=1,COUNTBLANK($AT45:$AU45)=1),IF(Data!$B45&lt;&gt;"",Scoring!$E$7)+IF(Data!$C45&lt;&gt;"",Scoring!$E$8)+IF(Data!$D45&lt;&gt;"",Scoring!$E$9)+IF(Data!$E45&lt;&gt;"",Scoring!$E$10)+IF(Data!$F45&lt;&gt;"",Scoring!$E$11)+IF(Data!$G45&lt;&gt;"",Scoring!$E$12)+IF(Data!$H45&lt;&gt;"",Scoring!$E$13)+IF(Data!$I45&lt;&gt;"",Scoring!$E$14)+IF(Data!$J45&lt;&gt;"",Scoring!$E$15)+IF(Data!$K45&lt;&gt;"",Scoring!$E$16)+IF(Data!$L45&lt;&gt;"",Scoring!$E$17)+IF(Data!$M45&lt;&gt;"",Scoring!$E$18)+IF(Data!$N45&lt;&gt;"",Scoring!$E$19)+IF(Data!$O45&lt;&gt;"",Scoring!$E$20)+IF(Data!$P45&lt;&gt;"",Scoring!$E$21)+IF(Data!$Q45&lt;&gt;"",Scoring!$E$22)+IF(Data!$R45&lt;&gt;"",Scoring!$E$23)+IF(Data!$S45&lt;&gt;"",Scoring!$E$24)+IF(Data!$T45&lt;&gt;"",Scoring!$E$25)+IF(Data!$U45&lt;&gt;"",Scoring!$E$26)+IF(Data!$V45&lt;&gt;"",Scoring!$E$27)+IF(Data!$W45&lt;&gt;"",Scoring!$E$28)+IF(Data!$X45&lt;&gt;"",Scoring!$E$29)+IF(Data!$Y45&lt;&gt;"",Scoring!$E$30)+IF(Data!$Z45&lt;&gt;"",Scoring!$E$31)+IF(Data!$AA45&lt;&gt;"",Scoring!$E$32)+IF(Data!$AB45&lt;&gt;"",Scoring!$E$33)+IF(Data!$AC45&lt;&gt;"",Scoring!$E$34)+IF(Data!$AD45&lt;&gt;"",Scoring!$E$35)+IF(Data!$AE45&lt;&gt;"",Scoring!$E$36)+IF(Data!$AF45&lt;&gt;"",Scoring!$E$37)+IF(Data!$AG45&lt;&gt;"",Scoring!$E$38)+IF(Data!$AH45&lt;&gt;"",Scoring!$E$39)+IF(Data!$AI45&lt;&gt;"",Scoring!$E$40)+IF(Data!$AJ45&lt;&gt;"",Scoring!$E$41)+IF(Data!$AK45&lt;&gt;"",Scoring!$E$42)+IF(Data!$AL45&lt;&gt;"",Scoring!$E$43)+IF(Data!$AM45&lt;&gt;"",Scoring!$E$44)+IF(Data!$AN45&lt;&gt;"",Scoring!$E$45)+IF(Data!$AO45&lt;&gt;"",Scoring!$E$46)+IF(Data!$AP45&lt;&gt;"",Scoring!$E$47)+IF(Data!$AQ45&lt;&gt;"",Scoring!$E$48)+IF(Data!$AR45&lt;&gt;"",Scoring!$E$49)+IF(Data!$AS45&lt;&gt;"",Scoring!$E$50)+IF(Data!$AT45&lt;&gt;"",Scoring!$E$51)+IF(Data!$AU45&lt;&gt;"",Scoring!$E$52),"")</f>
        <v/>
      </c>
      <c r="AY45" s="180" t="str">
        <f>IF(AX45&lt;&gt;"",LOOKUP(AX45,Likelihoods!$A$7:$A$107,Likelihoods!C$7:C$107),"")</f>
        <v/>
      </c>
      <c r="AZ45" s="182" t="str">
        <f>IF(AND(COUNTBLANK($B45:$O45)=13,COUNTBLANK($P45:$Q45)=1,COUNTBLANK($R45:$U45)=3,COUNTBLANK($V45:$X45)=2,COUNTBLANK($Y45:$AE45)=6,COUNTBLANK($AF45:$AJ45)=4,COUNTBLANK($AK45:AN45)=3,COUNTBLANK($AO45:$AQ45)=2,COUNTBLANK($AR45:$AS45)=1,COUNTBLANK($AT45:$AU45)=1),IF(Data!$B45&lt;&gt;"",Scoring!$F$7)+IF(Data!$C45&lt;&gt;"",Scoring!$F$8)+IF(Data!$D45&lt;&gt;"",Scoring!$F$9)+IF(Data!$E45&lt;&gt;"",Scoring!$F$10)+IF(Data!$F45&lt;&gt;"",Scoring!$F$11)+IF(Data!$G45&lt;&gt;"",Scoring!$F$12)+IF(Data!$H45&lt;&gt;"",Scoring!$F$13)+IF(Data!$I45&lt;&gt;"",Scoring!$F$14)+IF(Data!$J45&lt;&gt;"",Scoring!$F$15)+IF(Data!$K45&lt;&gt;"",Scoring!$F$16)+IF(Data!$L45&lt;&gt;"",Scoring!$F$17)+IF(Data!$M45&lt;&gt;"",Scoring!$F$18)+IF(Data!$N45&lt;&gt;"",Scoring!$F$19)+IF(Data!$O45&lt;&gt;"",Scoring!$F$20)+IF(Data!$P45&lt;&gt;"",Scoring!$F$21)+IF(Data!$Q45&lt;&gt;"",Scoring!$F$22)+IF(Data!$R45&lt;&gt;"",Scoring!$F$23)+IF(Data!$S45&lt;&gt;"",Scoring!$F$24)+IF(Data!$T45&lt;&gt;"",Scoring!$F$25)+IF(Data!$U45&lt;&gt;"",Scoring!$F$26)+IF(Data!$V45&lt;&gt;"",Scoring!$F$27)+IF(Data!$W45&lt;&gt;"",Scoring!$F$28)+IF(Data!$X45&lt;&gt;"",Scoring!$F$29)+IF(Data!$Y45&lt;&gt;"",Scoring!$F$30)+IF(Data!$Z45&lt;&gt;"",Scoring!$F$31)+IF(Data!$AA45&lt;&gt;"",Scoring!$F$32)+IF(Data!$AB45&lt;&gt;"",Scoring!$F$33)+IF(Data!$AC45&lt;&gt;"",Scoring!$F$34)+IF(Data!$AD45&lt;&gt;"",Scoring!$F$35)+IF(Data!$AE45&lt;&gt;"",Scoring!$F$36)+IF(Data!$AF45&lt;&gt;"",Scoring!$F$37)+IF(Data!$AG45&lt;&gt;"",Scoring!$F$38)+IF(Data!$AH45&lt;&gt;"",Scoring!$F$39)+IF(Data!$AI45&lt;&gt;"",Scoring!$F$40)+IF(Data!$AJ45&lt;&gt;"",Scoring!$F$41)+IF(Data!$AK45&lt;&gt;"",Scoring!$F$42)+IF(Data!$AL45&lt;&gt;"",Scoring!$F$43)+IF(Data!$AM45&lt;&gt;"",Scoring!$F$44)+IF(Data!$AN45&lt;&gt;"",Scoring!$F$45)+IF(Data!$AO45&lt;&gt;"",Scoring!$F$46)+IF(Data!$AP45&lt;&gt;"",Scoring!$F$47)+IF(Data!$AQ45&lt;&gt;"",Scoring!$F$48)+IF(Data!$AR45&lt;&gt;"",Scoring!$F$49)+IF(Data!$AS45&lt;&gt;"",Scoring!$F$50)+IF(Data!$AT45&lt;&gt;"",Scoring!$F$51)+IF(Data!$AU45&lt;&gt;"",Scoring!$F$52),"")</f>
        <v/>
      </c>
      <c r="BA45" s="183" t="str">
        <f>IF(AZ45&lt;&gt;"",LOOKUP(AZ45,Likelihoods!$A$7:$A$107,Likelihoods!D$7:D$107),"")</f>
        <v/>
      </c>
      <c r="BB45" s="181" t="str">
        <f>IF(AND(COUNTBLANK($B45:$O45)=13,COUNTBLANK($P45:$Q45)=1,COUNTBLANK($R45:$U45)=3,COUNTBLANK($V45:$X45)=2,COUNTBLANK($Y45:$AE45)=6,COUNTBLANK($AF45:$AJ45)=4,COUNTBLANK($AK45:AN45)=3,COUNTBLANK($AO45:$AQ45)=2,COUNTBLANK($AR45:$AS45)=1,COUNTBLANK($AT45:$AU45)=1),IF(Data!$B45&lt;&gt;"",Scoring!$G$7)+IF(Data!$C45&lt;&gt;"",Scoring!$G$8)+IF(Data!$D45&lt;&gt;"",Scoring!$G$9)+IF(Data!$E45&lt;&gt;"",Scoring!$G$10)+IF(Data!$F45&lt;&gt;"",Scoring!$G$11)+IF(Data!$G45&lt;&gt;"",Scoring!$G$12)+IF(Data!$H45&lt;&gt;"",Scoring!$G$13)+IF(Data!$I45&lt;&gt;"",Scoring!$G$14)+IF(Data!$J45&lt;&gt;"",Scoring!$G$15)+IF(Data!$K45&lt;&gt;"",Scoring!$G$16)+IF(Data!$L45&lt;&gt;"",Scoring!$G$17)+IF(Data!$M45&lt;&gt;"",Scoring!$G$18)+IF(Data!$N45&lt;&gt;"",Scoring!$G$19)+IF(Data!$O45&lt;&gt;"",Scoring!$G$20)+IF(Data!$P45&lt;&gt;"",Scoring!$G$21)+IF(Data!$Q45&lt;&gt;"",Scoring!$G$22)+IF(Data!$R45&lt;&gt;"",Scoring!$G$23)+IF(Data!$S45&lt;&gt;"",Scoring!$G$24)+IF(Data!$T45&lt;&gt;"",Scoring!$G$25)+IF(Data!$U45&lt;&gt;"",Scoring!$G$26)+IF(Data!$V45&lt;&gt;"",Scoring!$G$27)+IF(Data!$W45&lt;&gt;"",Scoring!$G$28)+IF(Data!$X45&lt;&gt;"",Scoring!$G$29)+IF(Data!$Y45&lt;&gt;"",Scoring!$G$30)+IF(Data!$Z45&lt;&gt;"",Scoring!$G$31)+IF(Data!$AA45&lt;&gt;"",Scoring!$G$32)+IF(Data!$AB45&lt;&gt;"",Scoring!$G$33)+IF(Data!$AC45&lt;&gt;"",Scoring!$G$34)+IF(Data!$AD45&lt;&gt;"",Scoring!$G$35)+IF(Data!$AE45&lt;&gt;"",Scoring!$G$36)+IF(Data!$AF45&lt;&gt;"",Scoring!$G$37)+IF(Data!$AG45&lt;&gt;"",Scoring!$G$38)+IF(Data!$AH45&lt;&gt;"",Scoring!$G$39)+IF(Data!$AI45&lt;&gt;"",Scoring!$G$40)+IF(Data!$AJ45&lt;&gt;"",Scoring!$G$41)+IF(Data!$AK45&lt;&gt;"",Scoring!$G$42)+IF(Data!$AL45&lt;&gt;"",Scoring!$G$43)+IF(Data!$AM45&lt;&gt;"",Scoring!$G$44)+IF(Data!$AN45&lt;&gt;"",Scoring!$G$45)+IF(Data!$AO45&lt;&gt;"",Scoring!$G$46)+IF(Data!$AP45&lt;&gt;"",Scoring!$G$47)+IF(Data!$AQ45&lt;&gt;"",Scoring!$G$48)+IF(Data!$AR45&lt;&gt;"",Scoring!$G$49)+IF(Data!$AS45&lt;&gt;"",Scoring!$G$50)+IF(Data!$AT45&lt;&gt;"",Scoring!$G$51)+IF(Data!$AU45&lt;&gt;"",Scoring!$G$52),"")</f>
        <v/>
      </c>
      <c r="BC45" s="184" t="str">
        <f>IF(BB45&lt;&gt;"",LOOKUP(BB45,Likelihoods!$A$7:$A$107,Likelihoods!E$7:E$107),"")</f>
        <v/>
      </c>
      <c r="BD45" s="185" t="str">
        <f>IF(AND(COUNTBLANK($B45:$O45)=13,COUNTBLANK($P45:$Q45)=1,COUNTBLANK($R45:$U45)=3,COUNTBLANK($V45:$X45)=2,COUNTBLANK($Y45:$AE45)=6,COUNTBLANK($AF45:$AJ45)=4,COUNTBLANK($AK45:AN45)=3,COUNTBLANK($AO45:$AQ45)=2,COUNTBLANK($AR45:$AS45)=1,COUNTBLANK($AT45:$AU45)=1),IF(Data!$B45&lt;&gt;"",Scoring!$H$7)+IF(Data!$C45&lt;&gt;"",Scoring!$H$8)+IF(Data!$D45&lt;&gt;"",Scoring!$H$9)+IF(Data!$E45&lt;&gt;"",Scoring!$H$10)+IF(Data!$F45&lt;&gt;"",Scoring!$H$11)+IF(Data!$G45&lt;&gt;"",Scoring!$H$12)+IF(Data!$H45&lt;&gt;"",Scoring!$H$13)+IF(Data!$I45&lt;&gt;"",Scoring!$H$14)+IF(Data!$J45&lt;&gt;"",Scoring!$H$15)+IF(Data!$K45&lt;&gt;"",Scoring!$H$16)+IF(Data!$L45&lt;&gt;"",Scoring!$H$17)+IF(Data!$M45&lt;&gt;"",Scoring!$H$18)+IF(Data!$N45&lt;&gt;"",Scoring!$H$19)+IF(Data!$O45&lt;&gt;"",Scoring!$H$20)+IF(Data!$P45&lt;&gt;"",Scoring!$H$21)+IF(Data!$Q45&lt;&gt;"",Scoring!$H$22)+IF(Data!$R45&lt;&gt;"",Scoring!$H$23)+IF(Data!$S45&lt;&gt;"",Scoring!$H$24)+IF(Data!$T45&lt;&gt;"",Scoring!$H$25)+IF(Data!$U45&lt;&gt;"",Scoring!$H$26)+IF(Data!$V45&lt;&gt;"",Scoring!$H$27)+IF(Data!$W45&lt;&gt;"",Scoring!$H$28)+IF(Data!$X45&lt;&gt;"",Scoring!$H$29)+IF(Data!$Y45&lt;&gt;"",Scoring!$H$30)+IF(Data!$Z45&lt;&gt;"",Scoring!$H$31)+IF(Data!$AA45&lt;&gt;"",Scoring!$H$32)+IF(Data!$AB45&lt;&gt;"",Scoring!$H$33)+IF(Data!$AC45&lt;&gt;"",Scoring!$H$34)+IF(Data!$AD45&lt;&gt;"",Scoring!$H$35)+IF(Data!$AE45&lt;&gt;"",Scoring!$H$36)+IF(Data!$AF45&lt;&gt;"",Scoring!$H$37)+IF(Data!$AG45&lt;&gt;"",Scoring!$H$38)+IF(Data!$AH45&lt;&gt;"",Scoring!$H$39)+IF(Data!$AI45&lt;&gt;"",Scoring!$H$40)+IF(Data!$AJ45&lt;&gt;"",Scoring!$H$41)+IF(Data!$AK45&lt;&gt;"",Scoring!$H$42)+IF(Data!$AL45&lt;&gt;"",Scoring!$H$43)+IF(Data!$AM45&lt;&gt;"",Scoring!$H$44)+IF(Data!$AN45&lt;&gt;"",Scoring!$H$45)+IF(Data!$AO45&lt;&gt;"",Scoring!$H$46)+IF(Data!$AP45&lt;&gt;"",Scoring!$H$47)+IF(Data!$AQ45&lt;&gt;"",Scoring!$H$48)+IF(Data!$AR45&lt;&gt;"",Scoring!$H$49)+IF(Data!$AS45&lt;&gt;"",Scoring!$H$50)+IF(Data!$AT45&lt;&gt;"",Scoring!$H$51)+IF(Data!$AU45&lt;&gt;"",Scoring!$H$52),"")</f>
        <v/>
      </c>
      <c r="BE45" s="186" t="str">
        <f>IF(BD45&lt;&gt;"",LOOKUP(BD45,Likelihoods!$A$7:$A$107,Likelihoods!F$7:F$107),"")</f>
        <v/>
      </c>
      <c r="BF45" s="181" t="str">
        <f>IF(AND(COUNTBLANK($B45:$O45)=13,COUNTBLANK($P45:$Q45)=1,COUNTBLANK($R45:$U45)=3,COUNTBLANK($V45:$X45)=2,COUNTBLANK($Y45:$AE45)=6,COUNTBLANK($AF45:$AJ45)=4,COUNTBLANK($AK45:AN45)=3,COUNTBLANK($AO45:$AQ45)=2,COUNTBLANK($AR45:$AS45)=1,COUNTBLANK($AT45:$AU45)=1),IF(Data!$B45&lt;&gt;"",Scoring!$I$7)+IF(Data!$C45&lt;&gt;"",Scoring!$I$8)+IF(Data!$D45&lt;&gt;"",Scoring!$I$9)+IF(Data!$E45&lt;&gt;"",Scoring!$I$10)+IF(Data!$F45&lt;&gt;"",Scoring!$I$11)+IF(Data!$G45&lt;&gt;"",Scoring!$I$12)+IF(Data!$H45&lt;&gt;"",Scoring!$I$13)+IF(Data!$I45&lt;&gt;"",Scoring!$I$14)+IF(Data!$J45&lt;&gt;"",Scoring!$I$15)+IF(Data!$K45&lt;&gt;"",Scoring!$I$16)+IF(Data!$L45&lt;&gt;"",Scoring!$I$17)+IF(Data!$M45&lt;&gt;"",Scoring!$I$18)+IF(Data!$N45&lt;&gt;"",Scoring!$I$19)+IF(Data!$O45&lt;&gt;"",Scoring!$I$20)+IF(Data!$P45&lt;&gt;"",Scoring!$I$21)+IF(Data!$Q45&lt;&gt;"",Scoring!$I$22)+IF(Data!$R45&lt;&gt;"",Scoring!$I$23)+IF(Data!$S45&lt;&gt;"",Scoring!$I$24)+IF(Data!$T45&lt;&gt;"",Scoring!$I$25)+IF(Data!$U45&lt;&gt;"",Scoring!$I$26)+IF(Data!$V45&lt;&gt;"",Scoring!$I$27)+IF(Data!$W45&lt;&gt;"",Scoring!$I$28)+IF(Data!$X45&lt;&gt;"",Scoring!$I$29)+IF(Data!$Y45&lt;&gt;"",Scoring!$I$30)+IF(Data!$Z45&lt;&gt;"",Scoring!$I$31)+IF(Data!$AA45&lt;&gt;"",Scoring!$I$32)+IF(Data!$AB45&lt;&gt;"",Scoring!$I$33)+IF(Data!$AC45&lt;&gt;"",Scoring!$I$34)+IF(Data!$AD45&lt;&gt;"",Scoring!$I$35)+IF(Data!$AE45&lt;&gt;"",Scoring!$I$36)+IF(Data!$AF45&lt;&gt;"",Scoring!$I$37)+IF(Data!$AG45&lt;&gt;"",Scoring!$I$38)+IF(Data!$AH45&lt;&gt;"",Scoring!$I$39)+IF(Data!$AI45&lt;&gt;"",Scoring!$I$40)+IF(Data!$AJ45&lt;&gt;"",Scoring!$I$41)+IF(Data!$AK45&lt;&gt;"",Scoring!$I$42)+IF(Data!$AL45&lt;&gt;"",Scoring!$I$43)+IF(Data!$AM45&lt;&gt;"",Scoring!$I$44)+IF(Data!$AN45&lt;&gt;"",Scoring!$I$45)+IF(Data!$AO45&lt;&gt;"",Scoring!$I$46)+IF(Data!$AP45&lt;&gt;"",Scoring!$I$47)+IF(Data!$AQ45&lt;&gt;"",Scoring!$I$48)+IF(Data!$AR45&lt;&gt;"",Scoring!$I$49)+IF(Data!$AS45&lt;&gt;"",Scoring!$I$50)+IF(Data!$AT45&lt;&gt;"",Scoring!$I$51)+IF(Data!$AU45&lt;&gt;"",Scoring!$I$52),"")</f>
        <v/>
      </c>
      <c r="BG45" s="180" t="str">
        <f>IF(BF45&lt;&gt;"",LOOKUP(BF45,Likelihoods!$A$7:$A$107,Likelihoods!G$7:G$107),"")</f>
        <v/>
      </c>
      <c r="BH45" s="187" t="str">
        <f>IF(AND(COUNTBLANK($B45:$O45)=13,COUNTBLANK($P45:$Q45)=1,COUNTBLANK($R45:$U45)=3,COUNTBLANK($V45:$X45)=2,COUNTBLANK($Y45:$AE45)=6,COUNTBLANK($AF45:$AJ45)=4,COUNTBLANK($AK45:AN45)=3,COUNTBLANK($AO45:$AQ45)=2,COUNTBLANK($AR45:$AS45)=1,COUNTBLANK($AT45:$AU45)=1),IF(Data!$B45&lt;&gt;"",Scoring!$J$7)+IF(Data!$C45&lt;&gt;"",Scoring!$J$8)+IF(Data!$D45&lt;&gt;"",Scoring!$J$9)+IF(Data!$E45&lt;&gt;"",Scoring!$J$10)+IF(Data!$F45&lt;&gt;"",Scoring!$J$11)+IF(Data!$G45&lt;&gt;"",Scoring!$J$12)+IF(Data!$H45&lt;&gt;"",Scoring!$J$13)+IF(Data!$I45&lt;&gt;"",Scoring!$J$14)+IF(Data!$J45&lt;&gt;"",Scoring!$J$15)+IF(Data!$K45&lt;&gt;"",Scoring!$J$16)+IF(Data!$L45&lt;&gt;"",Scoring!$J$17)+IF(Data!$M45&lt;&gt;"",Scoring!$J$18)+IF(Data!$N45&lt;&gt;"",Scoring!$J$19)+IF(Data!$O45&lt;&gt;"",Scoring!$J$20)+IF(Data!$P45&lt;&gt;"",Scoring!$J$21)+IF(Data!$Q45&lt;&gt;"",Scoring!$J$22)+IF(Data!$R45&lt;&gt;"",Scoring!$J$23)+IF(Data!$S45&lt;&gt;"",Scoring!$J$24)+IF(Data!$T45&lt;&gt;"",Scoring!$J$25)+IF(Data!$U45&lt;&gt;"",Scoring!$J$26)+IF(Data!$V45&lt;&gt;"",Scoring!$J$27)+IF(Data!$W45&lt;&gt;"",Scoring!$J$28)+IF(Data!$X45&lt;&gt;"",Scoring!$J$29)+IF(Data!$Y45&lt;&gt;"",Scoring!$J$30)+IF(Data!$Z45&lt;&gt;"",Scoring!$J$31)+IF(Data!$AA45&lt;&gt;"",Scoring!$J$32)+IF(Data!$AB45&lt;&gt;"",Scoring!$J$33)+IF(Data!$AC45&lt;&gt;"",Scoring!$J$34)+IF(Data!$AD45&lt;&gt;"",Scoring!$J$35)+IF(Data!$AE45&lt;&gt;"",Scoring!$J$36)+IF(Data!$AF45&lt;&gt;"",Scoring!$J$37)+IF(Data!$AG45&lt;&gt;"",Scoring!$J$38)+IF(Data!$AH45&lt;&gt;"",Scoring!$J$39)+IF(Data!$AI45&lt;&gt;"",Scoring!$J$40)+IF(Data!$AJ45&lt;&gt;"",Scoring!$J$41)+IF(Data!$AK45&lt;&gt;"",Scoring!$J$42)+IF(Data!$AL45&lt;&gt;"",Scoring!$J$43)+IF(Data!$AM45&lt;&gt;"",Scoring!$J$44)+IF(Data!$AN45&lt;&gt;"",Scoring!$J$45)+IF(Data!$AO45&lt;&gt;"",Scoring!$J$46)+IF(Data!$AP45&lt;&gt;"",Scoring!$J$47)+IF(Data!$AQ45&lt;&gt;"",Scoring!$J$48)+IF(Data!$AR45&lt;&gt;"",Scoring!$J$49)+IF(Data!$AS45&lt;&gt;"",Scoring!$J$50)+IF(Data!$AT45&lt;&gt;"",Scoring!$J$51)+IF(Data!$AU45&lt;&gt;"",Scoring!$J$52),"")</f>
        <v/>
      </c>
      <c r="BI45" s="183" t="str">
        <f>IF(BH45&lt;&gt;"",LOOKUP(BH45,Likelihoods!$A$7:$A$107,Likelihoods!H$7:H$107),"")</f>
        <v/>
      </c>
      <c r="BJ45" s="188" t="str">
        <f>IF(AND(COUNTBLANK($B45:$O45)=13,COUNTBLANK($P45:$Q45)=1,COUNTBLANK($R45:$U45)=3,COUNTBLANK($V45:$X45)=2,COUNTBLANK($Y45:$AE45)=6,COUNTBLANK($AF45:$AJ45)=4,COUNTBLANK($AK45:AN45)=3,COUNTBLANK($AO45:$AQ45)=2,COUNTBLANK($AR45:$AS45)=1,COUNTBLANK($AT45:$AU45)=1),IF(Data!$B45&lt;&gt;"",Scoring!$K$7)+IF(Data!$C45&lt;&gt;"",Scoring!$K$8)+IF(Data!$D45&lt;&gt;"",Scoring!$K$9)+IF(Data!$E45&lt;&gt;"",Scoring!$K$10)+IF(Data!$F45&lt;&gt;"",Scoring!$K$11)+IF(Data!$G45&lt;&gt;"",Scoring!$K$12)+IF(Data!$H45&lt;&gt;"",Scoring!$K$13)+IF(Data!$I45&lt;&gt;"",Scoring!$K$14)+IF(Data!$J45&lt;&gt;"",Scoring!$K$15)+IF(Data!$K45&lt;&gt;"",Scoring!$K$16)+IF(Data!$L45&lt;&gt;"",Scoring!$K$17)+IF(Data!$M45&lt;&gt;"",Scoring!$K$18)+IF(Data!$N45&lt;&gt;"",Scoring!$K$19)+IF(Data!$O45&lt;&gt;"",Scoring!$K$20)+IF(Data!$P45&lt;&gt;"",Scoring!$K$21)+IF(Data!$Q45&lt;&gt;"",Scoring!$K$22)+IF(Data!$R45&lt;&gt;"",Scoring!$K$23)+IF(Data!$S45&lt;&gt;"",Scoring!$K$24)+IF(Data!$T45&lt;&gt;"",Scoring!$K$25)+IF(Data!$U45&lt;&gt;"",Scoring!$K$26)+IF(Data!$V45&lt;&gt;"",Scoring!$K$27)+IF(Data!$W45&lt;&gt;"",Scoring!$K$28)+IF(Data!$X45&lt;&gt;"",Scoring!$K$29)+IF(Data!$Y45&lt;&gt;"",Scoring!$K$30)+IF(Data!$Z45&lt;&gt;"",Scoring!$K$31)+IF(Data!$AA45&lt;&gt;"",Scoring!$K$32)+IF(Data!$AB45&lt;&gt;"",Scoring!$K$33)+IF(Data!$AC45&lt;&gt;"",Scoring!$K$34)+IF(Data!$AD45&lt;&gt;"",Scoring!$K$35)+IF(Data!$AE45&lt;&gt;"",Scoring!$K$36)+IF(Data!$AF45&lt;&gt;"",Scoring!$K$37)+IF(Data!$AG45&lt;&gt;"",Scoring!$K$38)+IF(Data!$AH45&lt;&gt;"",Scoring!$K$39)+IF(Data!$AI45&lt;&gt;"",Scoring!$K$40)+IF(Data!$AJ45&lt;&gt;"",Scoring!$K$41)+IF(Data!$AK45&lt;&gt;"",Scoring!$K$42)+IF(Data!$AL45&lt;&gt;"",Scoring!$K$43)+IF(Data!$AM45&lt;&gt;"",Scoring!$K$44)+IF(Data!$AN45&lt;&gt;"",Scoring!$K$45)+IF(Data!$AO45&lt;&gt;"",Scoring!$K$46)+IF(Data!$AP45&lt;&gt;"",Scoring!$K$47)+IF(Data!$AQ45&lt;&gt;"",Scoring!$K$48)+IF(Data!$AR45&lt;&gt;"",Scoring!$K$49)+IF(Data!$AS45&lt;&gt;"",Scoring!$K$50)+IF(Data!$AT45&lt;&gt;"",Scoring!$K$51)+IF(Data!$AU45&lt;&gt;"",Scoring!$K$52),"")</f>
        <v/>
      </c>
      <c r="BK45" s="184" t="str">
        <f>IF(BJ45&lt;&gt;"",LOOKUP(BJ45,Likelihoods!$A$7:$A$107,Likelihoods!I$7:I$107),"")</f>
        <v/>
      </c>
      <c r="BL45" s="187" t="str">
        <f>IF(AND(COUNTBLANK($B45:$O45)=13,COUNTBLANK($P45:$Q45)=1,COUNTBLANK($R45:$U45)=3,COUNTBLANK($V45:$X45)=2,COUNTBLANK($Y45:$AE45)=6,COUNTBLANK($AF45:$AJ45)=4,COUNTBLANK($AK45:AN45)=3,COUNTBLANK($AO45:$AQ45)=2,COUNTBLANK($AR45:$AS45)=1,COUNTBLANK($AT45:$AU45)=1),IF(Data!$B45&lt;&gt;"",Scoring!$L$7)+IF(Data!$C45&lt;&gt;"",Scoring!$L$8)+IF(Data!$D45&lt;&gt;"",Scoring!$L$9)+IF(Data!$E45&lt;&gt;"",Scoring!$L$10)+IF(Data!$F45&lt;&gt;"",Scoring!$L$11)+IF(Data!$G45&lt;&gt;"",Scoring!$L$12)+IF(Data!$H45&lt;&gt;"",Scoring!$L$13)+IF(Data!$I45&lt;&gt;"",Scoring!$L$14)+IF(Data!$J45&lt;&gt;"",Scoring!$L$15)+IF(Data!$K45&lt;&gt;"",Scoring!$L$16)+IF(Data!$L45&lt;&gt;"",Scoring!$L$17)+IF(Data!$M45&lt;&gt;"",Scoring!$L$18)+IF(Data!$N45&lt;&gt;"",Scoring!$L$19)+IF(Data!$O45&lt;&gt;"",Scoring!$L$20)+IF(Data!$P45&lt;&gt;"",Scoring!$L$21)+IF(Data!$Q45&lt;&gt;"",Scoring!$L$22)+IF(Data!$R45&lt;&gt;"",Scoring!$L$23)+IF(Data!$S45&lt;&gt;"",Scoring!$L$24)+IF(Data!$T45&lt;&gt;"",Scoring!$L$25)+IF(Data!$U45&lt;&gt;"",Scoring!$L$26)+IF(Data!$V45&lt;&gt;"",Scoring!$L$27)+IF(Data!$W45&lt;&gt;"",Scoring!$L$28)+IF(Data!$X45&lt;&gt;"",Scoring!$L$29)+IF(Data!$Y45&lt;&gt;"",Scoring!$L$30)+IF(Data!$Z45&lt;&gt;"",Scoring!$L$31)+IF(Data!$AA45&lt;&gt;"",Scoring!$L$32)+IF(Data!$AB45&lt;&gt;"",Scoring!$L$33)+IF(Data!$AC45&lt;&gt;"",Scoring!$L$34)+IF(Data!$AD45&lt;&gt;"",Scoring!$L$35)+IF(Data!$AE45&lt;&gt;"",Scoring!$L$36)+IF(Data!$AF45&lt;&gt;"",Scoring!$L$37)+IF(Data!$AG45&lt;&gt;"",Scoring!$L$38)+IF(Data!$AH45&lt;&gt;"",Scoring!$L$39)+IF(Data!$AI45&lt;&gt;"",Scoring!$L$40)+IF(Data!$AJ45&lt;&gt;"",Scoring!$L$41)+IF(Data!$AK45&lt;&gt;"",Scoring!$L$42)+IF(Data!$AL45&lt;&gt;"",Scoring!$L$43)+IF(Data!$AM45&lt;&gt;"",Scoring!$L$44)+IF(Data!$AN45&lt;&gt;"",Scoring!$L$45)+IF(Data!$AO45&lt;&gt;"",Scoring!$L$46)+IF(Data!$AP45&lt;&gt;"",Scoring!$L$47)+IF(Data!$AQ45&lt;&gt;"",Scoring!$L$48)+IF(Data!$AR45&lt;&gt;"",Scoring!$L$49)+IF(Data!$AS45&lt;&gt;"",Scoring!$L$50)+IF(Data!$AT45&lt;&gt;"",Scoring!$L$51)+IF(Data!$AU45&lt;&gt;"",Scoring!$L$52),"")</f>
        <v/>
      </c>
      <c r="BM45" s="180" t="str">
        <f>IF(BL45&lt;&gt;"",LOOKUP(BL45,Likelihoods!$A$7:$A$107,Likelihoods!J$7:J$107),"")</f>
        <v/>
      </c>
      <c r="BN45" s="181" t="str">
        <f>IF(AND(COUNTBLANK($B45:$O45)=13,COUNTBLANK($P45:$Q45)=1,COUNTBLANK($R45:$U45)=3,COUNTBLANK($V45:$X45)=2,COUNTBLANK($Y45:$AE45)=6,COUNTBLANK($AF45:$AJ45)=4,COUNTBLANK($AK45:AN45)=3,COUNTBLANK($AO45:$AQ45)=2,COUNTBLANK($AR45:$AS45)=1,COUNTBLANK($AT45:$AU45)=1),IF(Data!$B45&lt;&gt;"",Scoring!$M$7)+IF(Data!$C45&lt;&gt;"",Scoring!$M$8)+IF(Data!$D45&lt;&gt;"",Scoring!$M$9)+IF(Data!$E45&lt;&gt;"",Scoring!$M$10)+IF(Data!$F45&lt;&gt;"",Scoring!$M$11)+IF(Data!$G45&lt;&gt;"",Scoring!$M$12)+IF(Data!$H45&lt;&gt;"",Scoring!$M$13)+IF(Data!$I45&lt;&gt;"",Scoring!$M$14)+IF(Data!$J45&lt;&gt;"",Scoring!$M$15)+IF(Data!$K45&lt;&gt;"",Scoring!$M$16)+IF(Data!$L45&lt;&gt;"",Scoring!$M$17)+IF(Data!$M45&lt;&gt;"",Scoring!$M$18)+IF(Data!$N45&lt;&gt;"",Scoring!$M$19)+IF(Data!$O45&lt;&gt;"",Scoring!$M$20)+IF(Data!$P45&lt;&gt;"",Scoring!$M$21)+IF(Data!$Q45&lt;&gt;"",Scoring!$M$22)+IF(Data!$R45&lt;&gt;"",Scoring!$M$23)+IF(Data!$S45&lt;&gt;"",Scoring!$M$24)+IF(Data!$T45&lt;&gt;"",Scoring!$M$25)+IF(Data!$U45&lt;&gt;"",Scoring!$M$26)+IF(Data!$V45&lt;&gt;"",Scoring!$M$27)+IF(Data!$W45&lt;&gt;"",Scoring!$M$28)+IF(Data!$X45&lt;&gt;"",Scoring!$M$29)+IF(Data!$Y45&lt;&gt;"",Scoring!$M$30)+IF(Data!$Z45&lt;&gt;"",Scoring!$M$31)+IF(Data!$AA45&lt;&gt;"",Scoring!$M$32)+IF(Data!$AB45&lt;&gt;"",Scoring!$M$33)+IF(Data!$AC45&lt;&gt;"",Scoring!$M$34)+IF(Data!$AD45&lt;&gt;"",Scoring!$M$35)+IF(Data!$AE45&lt;&gt;"",Scoring!$M$36)+IF(Data!$AF45&lt;&gt;"",Scoring!$M$37)+IF(Data!$AG45&lt;&gt;"",Scoring!$M$38)+IF(Data!$AH45&lt;&gt;"",Scoring!$M$39)+IF(Data!$AI45&lt;&gt;"",Scoring!$M$40)+IF(Data!$AJ45&lt;&gt;"",Scoring!$M$41)+IF(Data!$AK45&lt;&gt;"",Scoring!$M$42)+IF(Data!$AL45&lt;&gt;"",Scoring!$M$43)+IF(Data!$AM45&lt;&gt;"",Scoring!$M$44)+IF(Data!$AN45&lt;&gt;"",Scoring!$M$45)+IF(Data!$AO45&lt;&gt;"",Scoring!$M$46)+IF(Data!$AP45&lt;&gt;"",Scoring!$M$47)+IF(Data!$AQ45&lt;&gt;"",Scoring!$M$48)+IF(Data!$AR45&lt;&gt;"",Scoring!$M$49)+IF(Data!$AS45&lt;&gt;"",Scoring!$M$50)+IF(Data!$AT45&lt;&gt;"",Scoring!$M$51)+IF(Data!$AU45&lt;&gt;"",Scoring!$M$52),"")</f>
        <v/>
      </c>
      <c r="BO45" s="184" t="str">
        <f>IF(BN45&lt;&gt;"",LOOKUP(BN45,Likelihoods!$A$7:$A$107,Likelihoods!K$7:K$107),"")</f>
        <v/>
      </c>
      <c r="BP45" s="179" t="str">
        <f>IF(AND(COUNTBLANK($B45:$O45)=13,COUNTBLANK($P45:$Q45)=1,COUNTBLANK($R45:$U45)=3,COUNTBLANK($V45:$X45)=2,COUNTBLANK($Y45:$AE45)=6,COUNTBLANK($AF45:$AJ45)=4,COUNTBLANK($AK45:AN45)=3,COUNTBLANK($AO45:$AQ45)=2,COUNTBLANK($AR45:$AS45)=1,COUNTBLANK($AT45:$AU45)=1),IF(Data!$B45&lt;&gt;"",Scoring!$N$7)+IF(Data!$C45&lt;&gt;"",Scoring!$N$8)+IF(Data!$D45&lt;&gt;"",Scoring!$N$9)+IF(Data!$E45&lt;&gt;"",Scoring!$N$10)+IF(Data!$F45&lt;&gt;"",Scoring!$N$11)+IF(Data!$G45&lt;&gt;"",Scoring!$N$12)+IF(Data!$H45&lt;&gt;"",Scoring!$N$13)+IF(Data!$I45&lt;&gt;"",Scoring!$N$14)+IF(Data!$J45&lt;&gt;"",Scoring!$N$15)+IF(Data!$K45&lt;&gt;"",Scoring!$N$16)+IF(Data!$L45&lt;&gt;"",Scoring!$N$17)+IF(Data!$M45&lt;&gt;"",Scoring!$N$18)+IF(Data!$N45&lt;&gt;"",Scoring!$N$19)+IF(Data!$O45&lt;&gt;"",Scoring!$N$20)+IF(Data!$P45&lt;&gt;"",Scoring!$N$21)+IF(Data!$Q45&lt;&gt;"",Scoring!$N$22)+IF(Data!$R45&lt;&gt;"",Scoring!$N$23)+IF(Data!$S45&lt;&gt;"",Scoring!$N$24)+IF(Data!$T45&lt;&gt;"",Scoring!$N$25)+IF(Data!$U45&lt;&gt;"",Scoring!$N$26)+IF(Data!$V45&lt;&gt;"",Scoring!$N$27)+IF(Data!$W45&lt;&gt;"",Scoring!$N$28)+IF(Data!$X45&lt;&gt;"",Scoring!$N$29)+IF(Data!$Y45&lt;&gt;"",Scoring!$N$30)+IF(Data!$Z45&lt;&gt;"",Scoring!$N$31)+IF(Data!$AA45&lt;&gt;"",Scoring!$N$32)+IF(Data!$AB45&lt;&gt;"",Scoring!$N$33)+IF(Data!$AC45&lt;&gt;"",Scoring!$N$34)+IF(Data!$AD45&lt;&gt;"",Scoring!$N$35)+IF(Data!$AE45&lt;&gt;"",Scoring!$N$36)+IF(Data!$AF45&lt;&gt;"",Scoring!$N$37)+IF(Data!$AG45&lt;&gt;"",Scoring!$N$38)+IF(Data!$AH45&lt;&gt;"",Scoring!$N$39)+IF(Data!$AI45&lt;&gt;"",Scoring!$N$40)+IF(Data!$AJ45&lt;&gt;"",Scoring!$N$41)+IF(Data!$AK45&lt;&gt;"",Scoring!$N$42)+IF(Data!$AL45&lt;&gt;"",Scoring!$N$43)+IF(Data!$AM45&lt;&gt;"",Scoring!$N$44)+IF(Data!$AN45&lt;&gt;"",Scoring!$N$45)+IF(Data!$AO45&lt;&gt;"",Scoring!$N$46)+IF(Data!$AP45&lt;&gt;"",Scoring!$N$47)+IF(Data!$AQ45&lt;&gt;"",Scoring!$N$48)+IF(Data!$AR45&lt;&gt;"",Scoring!$N$49)+IF(Data!$AS45&lt;&gt;"",Scoring!$N$50)+IF(Data!$AT45&lt;&gt;"",Scoring!$N$51)+IF(Data!$AU45&lt;&gt;"",Scoring!$N$52),"")</f>
        <v/>
      </c>
      <c r="BQ45" s="189" t="str">
        <f>IF(BP45&lt;&gt;"",LOOKUP(BP45,Likelihoods!$A$7:$A$107,Likelihoods!L$7:L$107),"")</f>
        <v/>
      </c>
      <c r="BR45" s="181" t="str">
        <f>IF(AND(COUNTBLANK($B45:$O45)=13,COUNTBLANK($P45:$Q45)=1,COUNTBLANK($R45:$U45)=3,COUNTBLANK($V45:$X45)=2,COUNTBLANK($Y45:$AE45)=6,COUNTBLANK($AF45:$AJ45)=4,COUNTBLANK($AK45:AN45)=3,COUNTBLANK($AO45:$AQ45)=2,COUNTBLANK($AR45:$AS45)=1,COUNTBLANK($AT45:$AU45)=1),IF(Data!$B45&lt;&gt;"",Scoring!$O$7)+IF(Data!$C45&lt;&gt;"",Scoring!$O$8)+IF(Data!$D45&lt;&gt;"",Scoring!$O$9)+IF(Data!$E45&lt;&gt;"",Scoring!$O$10)+IF(Data!$F45&lt;&gt;"",Scoring!$O$11)+IF(Data!$G45&lt;&gt;"",Scoring!$O$12)+IF(Data!$H45&lt;&gt;"",Scoring!$O$13)+IF(Data!$I45&lt;&gt;"",Scoring!$O$14)+IF(Data!$J45&lt;&gt;"",Scoring!$O$15)+IF(Data!$K45&lt;&gt;"",Scoring!$O$16)+IF(Data!$L45&lt;&gt;"",Scoring!$O$17)+IF(Data!$M45&lt;&gt;"",Scoring!$O$18)+IF(Data!$N45&lt;&gt;"",Scoring!$O$19)+IF(Data!$O45&lt;&gt;"",Scoring!$O$20)+IF(Data!$P45&lt;&gt;"",Scoring!$O$21)+IF(Data!$Q45&lt;&gt;"",Scoring!$O$22)+IF(Data!$R45&lt;&gt;"",Scoring!$O$23)+IF(Data!$S45&lt;&gt;"",Scoring!$O$24)+IF(Data!$T45&lt;&gt;"",Scoring!$O$25)+IF(Data!$U45&lt;&gt;"",Scoring!$O$26)+IF(Data!$V45&lt;&gt;"",Scoring!$O$27)+IF(Data!$W45&lt;&gt;"",Scoring!$O$28)+IF(Data!$X45&lt;&gt;"",Scoring!$O$29)+IF(Data!$Y45&lt;&gt;"",Scoring!$O$30)+IF(Data!$Z45&lt;&gt;"",Scoring!$O$31)+IF(Data!$AA45&lt;&gt;"",Scoring!$O$32)+IF(Data!$AB45&lt;&gt;"",Scoring!$O$33)+IF(Data!$AC45&lt;&gt;"",Scoring!$O$34)+IF(Data!$AD45&lt;&gt;"",Scoring!$O$35)+IF(Data!$AE45&lt;&gt;"",Scoring!$O$36)+IF(Data!$AF45&lt;&gt;"",Scoring!$O$37)+IF(Data!$AG45&lt;&gt;"",Scoring!$O$38)+IF(Data!$AH45&lt;&gt;"",Scoring!$O$39)+IF(Data!$AI45&lt;&gt;"",Scoring!$O$40)+IF(Data!$AJ45&lt;&gt;"",Scoring!$O$41)+IF(Data!$AK45&lt;&gt;"",Scoring!$O$42)+IF(Data!$AL45&lt;&gt;"",Scoring!$O$43)+IF(Data!$AM45&lt;&gt;"",Scoring!$O$44)+IF(Data!$AN45&lt;&gt;"",Scoring!$O$45)+IF(Data!$AO45&lt;&gt;"",Scoring!$O$46)+IF(Data!$AP45&lt;&gt;"",Scoring!$O$47)+IF(Data!$AQ45&lt;&gt;"",Scoring!$O$48)+IF(Data!$AR45&lt;&gt;"",Scoring!$O$49)+IF(Data!$AS45&lt;&gt;"",Scoring!$O$50)+IF(Data!$AT45&lt;&gt;"",Scoring!$O$51)+IF(Data!$AU45&lt;&gt;"",Scoring!$O$52),"")</f>
        <v/>
      </c>
      <c r="BS45" s="184" t="str">
        <f>IF(BR45&lt;&gt;"",LOOKUP(BR45,Likelihoods!$A$7:$A$107,Likelihoods!M$7:M$107),"")</f>
        <v/>
      </c>
      <c r="BT45" s="181" t="str">
        <f>IF(AND(COUNTBLANK($B45:$O45)=13,COUNTBLANK($P45:$Q45)=1,COUNTBLANK($R45:$U45)=3,COUNTBLANK($V45:$X45)=2,COUNTBLANK($Y45:$AE45)=6,COUNTBLANK($AF45:$AJ45)=4,COUNTBLANK($AK45:AN45)=3,COUNTBLANK($AO45:$AQ45)=2,COUNTBLANK($AR45:$AS45)=1,COUNTBLANK($AT45:$AU45)=1),IF(Data!$B45&lt;&gt;"",Scoring!$P$7)+IF(Data!$C45&lt;&gt;"",Scoring!$P$8)+IF(Data!$D45&lt;&gt;"",Scoring!$P$9)+IF(Data!$E45&lt;&gt;"",Scoring!$P$10)+IF(Data!$F45&lt;&gt;"",Scoring!$P$11)+IF(Data!$G45&lt;&gt;"",Scoring!$P$12)+IF(Data!$H45&lt;&gt;"",Scoring!$P$13)+IF(Data!$I45&lt;&gt;"",Scoring!$P$14)+IF(Data!$J45&lt;&gt;"",Scoring!$P$15)+IF(Data!$K45&lt;&gt;"",Scoring!$P$16)+IF(Data!$L45&lt;&gt;"",Scoring!$P$17)+IF(Data!$M45&lt;&gt;"",Scoring!$P$18)+IF(Data!$N45&lt;&gt;"",Scoring!$P$19)+IF(Data!$O45&lt;&gt;"",Scoring!$P$20)+IF(Data!$P45&lt;&gt;"",Scoring!$P$21)+IF(Data!$Q45&lt;&gt;"",Scoring!$P$22)+IF(Data!$R45&lt;&gt;"",Scoring!$P$23)+IF(Data!$S45&lt;&gt;"",Scoring!$P$24)+IF(Data!$T45&lt;&gt;"",Scoring!$P$25)+IF(Data!$U45&lt;&gt;"",Scoring!$P$26)+IF(Data!$V45&lt;&gt;"",Scoring!$P$27)+IF(Data!$W45&lt;&gt;"",Scoring!$P$28)+IF(Data!$X45&lt;&gt;"",Scoring!$P$29)+IF(Data!$Y45&lt;&gt;"",Scoring!$P$30)+IF(Data!$Z45&lt;&gt;"",Scoring!$P$31)+IF(Data!$AA45&lt;&gt;"",Scoring!$P$32)+IF(Data!$AB45&lt;&gt;"",Scoring!$P$33)+IF(Data!$AC45&lt;&gt;"",Scoring!$P$34)+IF(Data!$AD45&lt;&gt;"",Scoring!$P$35)+IF(Data!$AE45&lt;&gt;"",Scoring!$P$36)+IF(Data!$AF45&lt;&gt;"",Scoring!$P$37)+IF(Data!$AG45&lt;&gt;"",Scoring!$P$38)+IF(Data!$AH45&lt;&gt;"",Scoring!$P$39)+IF(Data!$AI45&lt;&gt;"",Scoring!$P$40)+IF(Data!$AJ45&lt;&gt;"",Scoring!$P$41)+IF(Data!$AK45&lt;&gt;"",Scoring!$P$42)+IF(Data!$AL45&lt;&gt;"",Scoring!$P$43)+IF(Data!$AM45&lt;&gt;"",Scoring!$P$44)+IF(Data!$AN45&lt;&gt;"",Scoring!$P$45)+IF(Data!$AO45&lt;&gt;"",Scoring!$P$46)+IF(Data!$AP45&lt;&gt;"",Scoring!$P$47)+IF(Data!$AQ45&lt;&gt;"",Scoring!$P$48)+IF(Data!$AR45&lt;&gt;"",Scoring!$P$49)+IF(Data!$AS45&lt;&gt;"",Scoring!$P$50)+IF(Data!$AT45&lt;&gt;"",Scoring!$P$51)+IF(Data!$AU45&lt;&gt;"",Scoring!$P$52),"")</f>
        <v/>
      </c>
      <c r="BU45" s="180" t="str">
        <f>IF(BT45&lt;&gt;"",LOOKUP(BT45,Likelihoods!$A$7:$A$107,Likelihoods!N$7:N$107),"")</f>
        <v/>
      </c>
      <c r="BV45" s="181" t="str">
        <f>IF(AND(COUNTBLANK($B45:$O45)=13,COUNTBLANK($P45:$Q45)=1,COUNTBLANK($R45:$U45)=3,COUNTBLANK($V45:$X45)=2,COUNTBLANK($Y45:$AE45)=6,COUNTBLANK($AF45:$AJ45)=4,COUNTBLANK($AK45:AN45)=3,COUNTBLANK($AO45:$AQ45)=2,COUNTBLANK($AR45:$AS45)=1,COUNTBLANK($AT45:$AU45)=1),IF(Data!$B45&lt;&gt;"",Scoring!$Q$7)+IF(Data!$C45&lt;&gt;"",Scoring!$Q$8)+IF(Data!$D45&lt;&gt;"",Scoring!$Q$9)+IF(Data!$E45&lt;&gt;"",Scoring!$Q$10)+IF(Data!$F45&lt;&gt;"",Scoring!$Q$11)+IF(Data!$G45&lt;&gt;"",Scoring!$Q$12)+IF(Data!$H45&lt;&gt;"",Scoring!$Q$13)+IF(Data!$I45&lt;&gt;"",Scoring!$Q$14)+IF(Data!$J45&lt;&gt;"",Scoring!$Q$15)+IF(Data!$K45&lt;&gt;"",Scoring!$Q$16)+IF(Data!$L45&lt;&gt;"",Scoring!$Q$17)+IF(Data!$M45&lt;&gt;"",Scoring!$Q$18)+IF(Data!$N45&lt;&gt;"",Scoring!$Q$19)+IF(Data!$O45&lt;&gt;"",Scoring!$Q$20)+IF(Data!$P45&lt;&gt;"",Scoring!$Q$21)+IF(Data!$Q45&lt;&gt;"",Scoring!$Q$22)+IF(Data!$R45&lt;&gt;"",Scoring!$Q$23)+IF(Data!$S45&lt;&gt;"",Scoring!$Q$24)+IF(Data!$T45&lt;&gt;"",Scoring!$Q$25)+IF(Data!$U45&lt;&gt;"",Scoring!$Q$26)+IF(Data!$V45&lt;&gt;"",Scoring!$Q$27)+IF(Data!$W45&lt;&gt;"",Scoring!$Q$28)+IF(Data!$X45&lt;&gt;"",Scoring!$Q$29)+IF(Data!$Y45&lt;&gt;"",Scoring!$Q$30)+IF(Data!$Z45&lt;&gt;"",Scoring!$Q$31)+IF(Data!$AA45&lt;&gt;"",Scoring!$Q$32)+IF(Data!$AB45&lt;&gt;"",Scoring!$Q$33)+IF(Data!$AC45&lt;&gt;"",Scoring!$Q$34)+IF(Data!$AD45&lt;&gt;"",Scoring!$Q$35)+IF(Data!$AE45&lt;&gt;"",Scoring!$Q$36)+IF(Data!$AF45&lt;&gt;"",Scoring!$Q$37)+IF(Data!$AG45&lt;&gt;"",Scoring!$Q$38)+IF(Data!$AH45&lt;&gt;"",Scoring!$Q$39)+IF(Data!$AI45&lt;&gt;"",Scoring!$Q$40)+IF(Data!$AJ45&lt;&gt;"",Scoring!$Q$41)+IF(Data!$AK45&lt;&gt;"",Scoring!$Q$42)+IF(Data!$AL45&lt;&gt;"",Scoring!$Q$43)+IF(Data!$AM45&lt;&gt;"",Scoring!$Q$44)+IF(Data!$AN45&lt;&gt;"",Scoring!$Q$45)+IF(Data!$AO45&lt;&gt;"",Scoring!$Q$46)+IF(Data!$AP45&lt;&gt;"",Scoring!$Q$47)+IF(Data!$AQ45&lt;&gt;"",Scoring!$Q$48)+IF(Data!$AR45&lt;&gt;"",Scoring!$Q$49)+IF(Data!$AS45&lt;&gt;"",Scoring!$Q$50)+IF(Data!$AT45&lt;&gt;"",Scoring!$Q$51)+IF(Data!$AU45&lt;&gt;"",Scoring!$Q$52),"")</f>
        <v/>
      </c>
      <c r="BW45" s="183" t="str">
        <f>IF(BV45&lt;&gt;"",LOOKUP(BV45,Likelihoods!$A$7:$A$107,Likelihoods!O$7:O$107),"")</f>
        <v/>
      </c>
      <c r="BX45" s="9"/>
      <c r="BY45" s="9"/>
      <c r="BZ45" s="9"/>
      <c r="CA45" s="9"/>
      <c r="CB45" s="9"/>
      <c r="CC45" s="9"/>
      <c r="CD45" s="9"/>
      <c r="CE45" s="9"/>
      <c r="CF45" s="9"/>
      <c r="CG45" s="9"/>
      <c r="CH45" s="9"/>
      <c r="CI45" s="9"/>
      <c r="CJ45" s="9"/>
      <c r="CK45" s="9"/>
    </row>
    <row r="46" spans="1:89" ht="14.25">
      <c r="A46" s="59"/>
      <c r="B46" s="76"/>
      <c r="C46" s="77"/>
      <c r="D46" s="77"/>
      <c r="E46" s="77"/>
      <c r="F46" s="77"/>
      <c r="G46" s="77"/>
      <c r="H46" s="77"/>
      <c r="I46" s="77"/>
      <c r="J46" s="77"/>
      <c r="K46" s="77"/>
      <c r="L46" s="77"/>
      <c r="M46" s="77"/>
      <c r="N46" s="77"/>
      <c r="O46" s="77"/>
      <c r="P46" s="76"/>
      <c r="Q46" s="78"/>
      <c r="R46" s="77"/>
      <c r="S46" s="77"/>
      <c r="T46" s="77"/>
      <c r="U46" s="77"/>
      <c r="V46" s="76"/>
      <c r="W46" s="77"/>
      <c r="X46" s="78"/>
      <c r="Y46" s="77"/>
      <c r="Z46" s="77"/>
      <c r="AA46" s="77"/>
      <c r="AB46" s="77"/>
      <c r="AC46" s="77"/>
      <c r="AD46" s="77"/>
      <c r="AE46" s="77"/>
      <c r="AF46" s="76"/>
      <c r="AG46" s="77"/>
      <c r="AH46" s="77"/>
      <c r="AI46" s="77"/>
      <c r="AJ46" s="78"/>
      <c r="AK46" s="77"/>
      <c r="AL46" s="77"/>
      <c r="AM46" s="77"/>
      <c r="AN46" s="77"/>
      <c r="AO46" s="76"/>
      <c r="AP46" s="77"/>
      <c r="AQ46" s="78"/>
      <c r="AR46" s="76"/>
      <c r="AS46" s="78"/>
      <c r="AT46" s="77"/>
      <c r="AU46" s="77"/>
      <c r="AV46" s="179" t="str">
        <f>IF(AND(COUNTBLANK($B46:$O46)=13,COUNTBLANK($P46:$Q46)=1,COUNTBLANK($R46:$U46)=3,COUNTBLANK($V46:$X46)=2,COUNTBLANK($Y46:$AE46)=6,COUNTBLANK($AF46:$AJ46)=4,COUNTBLANK($AK46:AN46)=3,COUNTBLANK($AO46:$AQ46)=2,COUNTBLANK($AR46:$AS46)=1,COUNTBLANK($AT46:$AU46)=1),IF(Data!$B46&lt;&gt;"",Scoring!$D$7)+IF(Data!$C46&lt;&gt;"",Scoring!$D$8)+IF(Data!$D46&lt;&gt;"",Scoring!$D$9)+IF(Data!$E46&lt;&gt;"",Scoring!$D$10)+IF(Data!$F46&lt;&gt;"",Scoring!$D$11)+IF(Data!$G46&lt;&gt;"",Scoring!$D$12)+IF(Data!$H46&lt;&gt;"",Scoring!$D$13)+IF(Data!$I46&lt;&gt;"",Scoring!$D$14)+IF(Data!$J46&lt;&gt;"",Scoring!$D$15)+IF(Data!$K46&lt;&gt;"",Scoring!$D$16)+IF(Data!$L46&lt;&gt;"",Scoring!$D$17)+IF(Data!$M46&lt;&gt;"",Scoring!$D$18)+IF(Data!$N46&lt;&gt;"",Scoring!$D$19)+IF(Data!$O46&lt;&gt;"",Scoring!$D$20)+IF(Data!$P46&lt;&gt;"",Scoring!$D$21)+IF(Data!$Q46&lt;&gt;"",Scoring!$D$22)+IF(Data!$R46&lt;&gt;"",Scoring!$D$23)+IF(Data!$S46&lt;&gt;"",Scoring!$D$24)+IF(Data!$T46&lt;&gt;"",Scoring!$D$25)+IF(Data!$U46&lt;&gt;"",Scoring!$D$26)+IF(Data!$V46&lt;&gt;"",Scoring!$D$27)+IF(Data!$W46&lt;&gt;"",Scoring!$D$28)+IF(Data!$X46&lt;&gt;"",Scoring!$D$29)+IF(Data!$Y46&lt;&gt;"",Scoring!$D$30)+IF(Data!$Z46&lt;&gt;"",Scoring!$D$31)+IF(Data!$AA46&lt;&gt;"",Scoring!$D$32)+IF(Data!$AB46&lt;&gt;"",Scoring!$D$33)+IF(Data!$AC46&lt;&gt;"",Scoring!$D$34)+IF(Data!$AD46&lt;&gt;"",Scoring!$D$35)+IF(Data!$AE46&lt;&gt;"",Scoring!$D$36)+IF(Data!$AF46&lt;&gt;"",Scoring!$D$37)+IF(Data!$AG46&lt;&gt;"",Scoring!$D$38)+IF(Data!$AH46&lt;&gt;"",Scoring!$D$39)+IF(Data!$AI46&lt;&gt;"",Scoring!$D$40)+IF(Data!$AJ46&lt;&gt;"",Scoring!$D$41)+IF(Data!$AK46&lt;&gt;"",Scoring!$D$42)+IF(Data!$AL46&lt;&gt;"",Scoring!$D$43)+IF(Data!$AM46&lt;&gt;"",Scoring!$D$44)+IF(Data!$AN46&lt;&gt;"",Scoring!$D$45)+IF(Data!$AO46&lt;&gt;"",Scoring!$D$46)+IF(Data!$AP46&lt;&gt;"",Scoring!$D$47)+IF(Data!$AQ46&lt;&gt;"",Scoring!$D$48)+IF(Data!$AR46&lt;&gt;"",Scoring!$D$49)+IF(Data!$AS46&lt;&gt;"",Scoring!$D$50)+IF(Data!$AT46&lt;&gt;"",Scoring!$D$51)+IF(Data!$AU46&lt;&gt;"",Scoring!$D$52),"")</f>
        <v/>
      </c>
      <c r="AW46" s="180" t="str">
        <f>IF(AV46&lt;&gt;"",LOOKUP(AV46,Likelihoods!$A$7:$A$107,Likelihoods!B$7:B$107),"")</f>
        <v/>
      </c>
      <c r="AX46" s="181" t="str">
        <f>IF(AND(COUNTBLANK($B46:$O46)=13,COUNTBLANK($P46:$Q46)=1,COUNTBLANK($R46:$U46)=3,COUNTBLANK($V46:$X46)=2,COUNTBLANK($Y46:$AE46)=6,COUNTBLANK($AF46:$AJ46)=4,COUNTBLANK($AK46:AN46)=3,COUNTBLANK($AO46:$AQ46)=2,COUNTBLANK($AR46:$AS46)=1,COUNTBLANK($AT46:$AU46)=1),IF(Data!$B46&lt;&gt;"",Scoring!$E$7)+IF(Data!$C46&lt;&gt;"",Scoring!$E$8)+IF(Data!$D46&lt;&gt;"",Scoring!$E$9)+IF(Data!$E46&lt;&gt;"",Scoring!$E$10)+IF(Data!$F46&lt;&gt;"",Scoring!$E$11)+IF(Data!$G46&lt;&gt;"",Scoring!$E$12)+IF(Data!$H46&lt;&gt;"",Scoring!$E$13)+IF(Data!$I46&lt;&gt;"",Scoring!$E$14)+IF(Data!$J46&lt;&gt;"",Scoring!$E$15)+IF(Data!$K46&lt;&gt;"",Scoring!$E$16)+IF(Data!$L46&lt;&gt;"",Scoring!$E$17)+IF(Data!$M46&lt;&gt;"",Scoring!$E$18)+IF(Data!$N46&lt;&gt;"",Scoring!$E$19)+IF(Data!$O46&lt;&gt;"",Scoring!$E$20)+IF(Data!$P46&lt;&gt;"",Scoring!$E$21)+IF(Data!$Q46&lt;&gt;"",Scoring!$E$22)+IF(Data!$R46&lt;&gt;"",Scoring!$E$23)+IF(Data!$S46&lt;&gt;"",Scoring!$E$24)+IF(Data!$T46&lt;&gt;"",Scoring!$E$25)+IF(Data!$U46&lt;&gt;"",Scoring!$E$26)+IF(Data!$V46&lt;&gt;"",Scoring!$E$27)+IF(Data!$W46&lt;&gt;"",Scoring!$E$28)+IF(Data!$X46&lt;&gt;"",Scoring!$E$29)+IF(Data!$Y46&lt;&gt;"",Scoring!$E$30)+IF(Data!$Z46&lt;&gt;"",Scoring!$E$31)+IF(Data!$AA46&lt;&gt;"",Scoring!$E$32)+IF(Data!$AB46&lt;&gt;"",Scoring!$E$33)+IF(Data!$AC46&lt;&gt;"",Scoring!$E$34)+IF(Data!$AD46&lt;&gt;"",Scoring!$E$35)+IF(Data!$AE46&lt;&gt;"",Scoring!$E$36)+IF(Data!$AF46&lt;&gt;"",Scoring!$E$37)+IF(Data!$AG46&lt;&gt;"",Scoring!$E$38)+IF(Data!$AH46&lt;&gt;"",Scoring!$E$39)+IF(Data!$AI46&lt;&gt;"",Scoring!$E$40)+IF(Data!$AJ46&lt;&gt;"",Scoring!$E$41)+IF(Data!$AK46&lt;&gt;"",Scoring!$E$42)+IF(Data!$AL46&lt;&gt;"",Scoring!$E$43)+IF(Data!$AM46&lt;&gt;"",Scoring!$E$44)+IF(Data!$AN46&lt;&gt;"",Scoring!$E$45)+IF(Data!$AO46&lt;&gt;"",Scoring!$E$46)+IF(Data!$AP46&lt;&gt;"",Scoring!$E$47)+IF(Data!$AQ46&lt;&gt;"",Scoring!$E$48)+IF(Data!$AR46&lt;&gt;"",Scoring!$E$49)+IF(Data!$AS46&lt;&gt;"",Scoring!$E$50)+IF(Data!$AT46&lt;&gt;"",Scoring!$E$51)+IF(Data!$AU46&lt;&gt;"",Scoring!$E$52),"")</f>
        <v/>
      </c>
      <c r="AY46" s="180" t="str">
        <f>IF(AX46&lt;&gt;"",LOOKUP(AX46,Likelihoods!$A$7:$A$107,Likelihoods!C$7:C$107),"")</f>
        <v/>
      </c>
      <c r="AZ46" s="182" t="str">
        <f>IF(AND(COUNTBLANK($B46:$O46)=13,COUNTBLANK($P46:$Q46)=1,COUNTBLANK($R46:$U46)=3,COUNTBLANK($V46:$X46)=2,COUNTBLANK($Y46:$AE46)=6,COUNTBLANK($AF46:$AJ46)=4,COUNTBLANK($AK46:AN46)=3,COUNTBLANK($AO46:$AQ46)=2,COUNTBLANK($AR46:$AS46)=1,COUNTBLANK($AT46:$AU46)=1),IF(Data!$B46&lt;&gt;"",Scoring!$F$7)+IF(Data!$C46&lt;&gt;"",Scoring!$F$8)+IF(Data!$D46&lt;&gt;"",Scoring!$F$9)+IF(Data!$E46&lt;&gt;"",Scoring!$F$10)+IF(Data!$F46&lt;&gt;"",Scoring!$F$11)+IF(Data!$G46&lt;&gt;"",Scoring!$F$12)+IF(Data!$H46&lt;&gt;"",Scoring!$F$13)+IF(Data!$I46&lt;&gt;"",Scoring!$F$14)+IF(Data!$J46&lt;&gt;"",Scoring!$F$15)+IF(Data!$K46&lt;&gt;"",Scoring!$F$16)+IF(Data!$L46&lt;&gt;"",Scoring!$F$17)+IF(Data!$M46&lt;&gt;"",Scoring!$F$18)+IF(Data!$N46&lt;&gt;"",Scoring!$F$19)+IF(Data!$O46&lt;&gt;"",Scoring!$F$20)+IF(Data!$P46&lt;&gt;"",Scoring!$F$21)+IF(Data!$Q46&lt;&gt;"",Scoring!$F$22)+IF(Data!$R46&lt;&gt;"",Scoring!$F$23)+IF(Data!$S46&lt;&gt;"",Scoring!$F$24)+IF(Data!$T46&lt;&gt;"",Scoring!$F$25)+IF(Data!$U46&lt;&gt;"",Scoring!$F$26)+IF(Data!$V46&lt;&gt;"",Scoring!$F$27)+IF(Data!$W46&lt;&gt;"",Scoring!$F$28)+IF(Data!$X46&lt;&gt;"",Scoring!$F$29)+IF(Data!$Y46&lt;&gt;"",Scoring!$F$30)+IF(Data!$Z46&lt;&gt;"",Scoring!$F$31)+IF(Data!$AA46&lt;&gt;"",Scoring!$F$32)+IF(Data!$AB46&lt;&gt;"",Scoring!$F$33)+IF(Data!$AC46&lt;&gt;"",Scoring!$F$34)+IF(Data!$AD46&lt;&gt;"",Scoring!$F$35)+IF(Data!$AE46&lt;&gt;"",Scoring!$F$36)+IF(Data!$AF46&lt;&gt;"",Scoring!$F$37)+IF(Data!$AG46&lt;&gt;"",Scoring!$F$38)+IF(Data!$AH46&lt;&gt;"",Scoring!$F$39)+IF(Data!$AI46&lt;&gt;"",Scoring!$F$40)+IF(Data!$AJ46&lt;&gt;"",Scoring!$F$41)+IF(Data!$AK46&lt;&gt;"",Scoring!$F$42)+IF(Data!$AL46&lt;&gt;"",Scoring!$F$43)+IF(Data!$AM46&lt;&gt;"",Scoring!$F$44)+IF(Data!$AN46&lt;&gt;"",Scoring!$F$45)+IF(Data!$AO46&lt;&gt;"",Scoring!$F$46)+IF(Data!$AP46&lt;&gt;"",Scoring!$F$47)+IF(Data!$AQ46&lt;&gt;"",Scoring!$F$48)+IF(Data!$AR46&lt;&gt;"",Scoring!$F$49)+IF(Data!$AS46&lt;&gt;"",Scoring!$F$50)+IF(Data!$AT46&lt;&gt;"",Scoring!$F$51)+IF(Data!$AU46&lt;&gt;"",Scoring!$F$52),"")</f>
        <v/>
      </c>
      <c r="BA46" s="183" t="str">
        <f>IF(AZ46&lt;&gt;"",LOOKUP(AZ46,Likelihoods!$A$7:$A$107,Likelihoods!D$7:D$107),"")</f>
        <v/>
      </c>
      <c r="BB46" s="181" t="str">
        <f>IF(AND(COUNTBLANK($B46:$O46)=13,COUNTBLANK($P46:$Q46)=1,COUNTBLANK($R46:$U46)=3,COUNTBLANK($V46:$X46)=2,COUNTBLANK($Y46:$AE46)=6,COUNTBLANK($AF46:$AJ46)=4,COUNTBLANK($AK46:AN46)=3,COUNTBLANK($AO46:$AQ46)=2,COUNTBLANK($AR46:$AS46)=1,COUNTBLANK($AT46:$AU46)=1),IF(Data!$B46&lt;&gt;"",Scoring!$G$7)+IF(Data!$C46&lt;&gt;"",Scoring!$G$8)+IF(Data!$D46&lt;&gt;"",Scoring!$G$9)+IF(Data!$E46&lt;&gt;"",Scoring!$G$10)+IF(Data!$F46&lt;&gt;"",Scoring!$G$11)+IF(Data!$G46&lt;&gt;"",Scoring!$G$12)+IF(Data!$H46&lt;&gt;"",Scoring!$G$13)+IF(Data!$I46&lt;&gt;"",Scoring!$G$14)+IF(Data!$J46&lt;&gt;"",Scoring!$G$15)+IF(Data!$K46&lt;&gt;"",Scoring!$G$16)+IF(Data!$L46&lt;&gt;"",Scoring!$G$17)+IF(Data!$M46&lt;&gt;"",Scoring!$G$18)+IF(Data!$N46&lt;&gt;"",Scoring!$G$19)+IF(Data!$O46&lt;&gt;"",Scoring!$G$20)+IF(Data!$P46&lt;&gt;"",Scoring!$G$21)+IF(Data!$Q46&lt;&gt;"",Scoring!$G$22)+IF(Data!$R46&lt;&gt;"",Scoring!$G$23)+IF(Data!$S46&lt;&gt;"",Scoring!$G$24)+IF(Data!$T46&lt;&gt;"",Scoring!$G$25)+IF(Data!$U46&lt;&gt;"",Scoring!$G$26)+IF(Data!$V46&lt;&gt;"",Scoring!$G$27)+IF(Data!$W46&lt;&gt;"",Scoring!$G$28)+IF(Data!$X46&lt;&gt;"",Scoring!$G$29)+IF(Data!$Y46&lt;&gt;"",Scoring!$G$30)+IF(Data!$Z46&lt;&gt;"",Scoring!$G$31)+IF(Data!$AA46&lt;&gt;"",Scoring!$G$32)+IF(Data!$AB46&lt;&gt;"",Scoring!$G$33)+IF(Data!$AC46&lt;&gt;"",Scoring!$G$34)+IF(Data!$AD46&lt;&gt;"",Scoring!$G$35)+IF(Data!$AE46&lt;&gt;"",Scoring!$G$36)+IF(Data!$AF46&lt;&gt;"",Scoring!$G$37)+IF(Data!$AG46&lt;&gt;"",Scoring!$G$38)+IF(Data!$AH46&lt;&gt;"",Scoring!$G$39)+IF(Data!$AI46&lt;&gt;"",Scoring!$G$40)+IF(Data!$AJ46&lt;&gt;"",Scoring!$G$41)+IF(Data!$AK46&lt;&gt;"",Scoring!$G$42)+IF(Data!$AL46&lt;&gt;"",Scoring!$G$43)+IF(Data!$AM46&lt;&gt;"",Scoring!$G$44)+IF(Data!$AN46&lt;&gt;"",Scoring!$G$45)+IF(Data!$AO46&lt;&gt;"",Scoring!$G$46)+IF(Data!$AP46&lt;&gt;"",Scoring!$G$47)+IF(Data!$AQ46&lt;&gt;"",Scoring!$G$48)+IF(Data!$AR46&lt;&gt;"",Scoring!$G$49)+IF(Data!$AS46&lt;&gt;"",Scoring!$G$50)+IF(Data!$AT46&lt;&gt;"",Scoring!$G$51)+IF(Data!$AU46&lt;&gt;"",Scoring!$G$52),"")</f>
        <v/>
      </c>
      <c r="BC46" s="184" t="str">
        <f>IF(BB46&lt;&gt;"",LOOKUP(BB46,Likelihoods!$A$7:$A$107,Likelihoods!E$7:E$107),"")</f>
        <v/>
      </c>
      <c r="BD46" s="185" t="str">
        <f>IF(AND(COUNTBLANK($B46:$O46)=13,COUNTBLANK($P46:$Q46)=1,COUNTBLANK($R46:$U46)=3,COUNTBLANK($V46:$X46)=2,COUNTBLANK($Y46:$AE46)=6,COUNTBLANK($AF46:$AJ46)=4,COUNTBLANK($AK46:AN46)=3,COUNTBLANK($AO46:$AQ46)=2,COUNTBLANK($AR46:$AS46)=1,COUNTBLANK($AT46:$AU46)=1),IF(Data!$B46&lt;&gt;"",Scoring!$H$7)+IF(Data!$C46&lt;&gt;"",Scoring!$H$8)+IF(Data!$D46&lt;&gt;"",Scoring!$H$9)+IF(Data!$E46&lt;&gt;"",Scoring!$H$10)+IF(Data!$F46&lt;&gt;"",Scoring!$H$11)+IF(Data!$G46&lt;&gt;"",Scoring!$H$12)+IF(Data!$H46&lt;&gt;"",Scoring!$H$13)+IF(Data!$I46&lt;&gt;"",Scoring!$H$14)+IF(Data!$J46&lt;&gt;"",Scoring!$H$15)+IF(Data!$K46&lt;&gt;"",Scoring!$H$16)+IF(Data!$L46&lt;&gt;"",Scoring!$H$17)+IF(Data!$M46&lt;&gt;"",Scoring!$H$18)+IF(Data!$N46&lt;&gt;"",Scoring!$H$19)+IF(Data!$O46&lt;&gt;"",Scoring!$H$20)+IF(Data!$P46&lt;&gt;"",Scoring!$H$21)+IF(Data!$Q46&lt;&gt;"",Scoring!$H$22)+IF(Data!$R46&lt;&gt;"",Scoring!$H$23)+IF(Data!$S46&lt;&gt;"",Scoring!$H$24)+IF(Data!$T46&lt;&gt;"",Scoring!$H$25)+IF(Data!$U46&lt;&gt;"",Scoring!$H$26)+IF(Data!$V46&lt;&gt;"",Scoring!$H$27)+IF(Data!$W46&lt;&gt;"",Scoring!$H$28)+IF(Data!$X46&lt;&gt;"",Scoring!$H$29)+IF(Data!$Y46&lt;&gt;"",Scoring!$H$30)+IF(Data!$Z46&lt;&gt;"",Scoring!$H$31)+IF(Data!$AA46&lt;&gt;"",Scoring!$H$32)+IF(Data!$AB46&lt;&gt;"",Scoring!$H$33)+IF(Data!$AC46&lt;&gt;"",Scoring!$H$34)+IF(Data!$AD46&lt;&gt;"",Scoring!$H$35)+IF(Data!$AE46&lt;&gt;"",Scoring!$H$36)+IF(Data!$AF46&lt;&gt;"",Scoring!$H$37)+IF(Data!$AG46&lt;&gt;"",Scoring!$H$38)+IF(Data!$AH46&lt;&gt;"",Scoring!$H$39)+IF(Data!$AI46&lt;&gt;"",Scoring!$H$40)+IF(Data!$AJ46&lt;&gt;"",Scoring!$H$41)+IF(Data!$AK46&lt;&gt;"",Scoring!$H$42)+IF(Data!$AL46&lt;&gt;"",Scoring!$H$43)+IF(Data!$AM46&lt;&gt;"",Scoring!$H$44)+IF(Data!$AN46&lt;&gt;"",Scoring!$H$45)+IF(Data!$AO46&lt;&gt;"",Scoring!$H$46)+IF(Data!$AP46&lt;&gt;"",Scoring!$H$47)+IF(Data!$AQ46&lt;&gt;"",Scoring!$H$48)+IF(Data!$AR46&lt;&gt;"",Scoring!$H$49)+IF(Data!$AS46&lt;&gt;"",Scoring!$H$50)+IF(Data!$AT46&lt;&gt;"",Scoring!$H$51)+IF(Data!$AU46&lt;&gt;"",Scoring!$H$52),"")</f>
        <v/>
      </c>
      <c r="BE46" s="186" t="str">
        <f>IF(BD46&lt;&gt;"",LOOKUP(BD46,Likelihoods!$A$7:$A$107,Likelihoods!F$7:F$107),"")</f>
        <v/>
      </c>
      <c r="BF46" s="181" t="str">
        <f>IF(AND(COUNTBLANK($B46:$O46)=13,COUNTBLANK($P46:$Q46)=1,COUNTBLANK($R46:$U46)=3,COUNTBLANK($V46:$X46)=2,COUNTBLANK($Y46:$AE46)=6,COUNTBLANK($AF46:$AJ46)=4,COUNTBLANK($AK46:AN46)=3,COUNTBLANK($AO46:$AQ46)=2,COUNTBLANK($AR46:$AS46)=1,COUNTBLANK($AT46:$AU46)=1),IF(Data!$B46&lt;&gt;"",Scoring!$I$7)+IF(Data!$C46&lt;&gt;"",Scoring!$I$8)+IF(Data!$D46&lt;&gt;"",Scoring!$I$9)+IF(Data!$E46&lt;&gt;"",Scoring!$I$10)+IF(Data!$F46&lt;&gt;"",Scoring!$I$11)+IF(Data!$G46&lt;&gt;"",Scoring!$I$12)+IF(Data!$H46&lt;&gt;"",Scoring!$I$13)+IF(Data!$I46&lt;&gt;"",Scoring!$I$14)+IF(Data!$J46&lt;&gt;"",Scoring!$I$15)+IF(Data!$K46&lt;&gt;"",Scoring!$I$16)+IF(Data!$L46&lt;&gt;"",Scoring!$I$17)+IF(Data!$M46&lt;&gt;"",Scoring!$I$18)+IF(Data!$N46&lt;&gt;"",Scoring!$I$19)+IF(Data!$O46&lt;&gt;"",Scoring!$I$20)+IF(Data!$P46&lt;&gt;"",Scoring!$I$21)+IF(Data!$Q46&lt;&gt;"",Scoring!$I$22)+IF(Data!$R46&lt;&gt;"",Scoring!$I$23)+IF(Data!$S46&lt;&gt;"",Scoring!$I$24)+IF(Data!$T46&lt;&gt;"",Scoring!$I$25)+IF(Data!$U46&lt;&gt;"",Scoring!$I$26)+IF(Data!$V46&lt;&gt;"",Scoring!$I$27)+IF(Data!$W46&lt;&gt;"",Scoring!$I$28)+IF(Data!$X46&lt;&gt;"",Scoring!$I$29)+IF(Data!$Y46&lt;&gt;"",Scoring!$I$30)+IF(Data!$Z46&lt;&gt;"",Scoring!$I$31)+IF(Data!$AA46&lt;&gt;"",Scoring!$I$32)+IF(Data!$AB46&lt;&gt;"",Scoring!$I$33)+IF(Data!$AC46&lt;&gt;"",Scoring!$I$34)+IF(Data!$AD46&lt;&gt;"",Scoring!$I$35)+IF(Data!$AE46&lt;&gt;"",Scoring!$I$36)+IF(Data!$AF46&lt;&gt;"",Scoring!$I$37)+IF(Data!$AG46&lt;&gt;"",Scoring!$I$38)+IF(Data!$AH46&lt;&gt;"",Scoring!$I$39)+IF(Data!$AI46&lt;&gt;"",Scoring!$I$40)+IF(Data!$AJ46&lt;&gt;"",Scoring!$I$41)+IF(Data!$AK46&lt;&gt;"",Scoring!$I$42)+IF(Data!$AL46&lt;&gt;"",Scoring!$I$43)+IF(Data!$AM46&lt;&gt;"",Scoring!$I$44)+IF(Data!$AN46&lt;&gt;"",Scoring!$I$45)+IF(Data!$AO46&lt;&gt;"",Scoring!$I$46)+IF(Data!$AP46&lt;&gt;"",Scoring!$I$47)+IF(Data!$AQ46&lt;&gt;"",Scoring!$I$48)+IF(Data!$AR46&lt;&gt;"",Scoring!$I$49)+IF(Data!$AS46&lt;&gt;"",Scoring!$I$50)+IF(Data!$AT46&lt;&gt;"",Scoring!$I$51)+IF(Data!$AU46&lt;&gt;"",Scoring!$I$52),"")</f>
        <v/>
      </c>
      <c r="BG46" s="180" t="str">
        <f>IF(BF46&lt;&gt;"",LOOKUP(BF46,Likelihoods!$A$7:$A$107,Likelihoods!G$7:G$107),"")</f>
        <v/>
      </c>
      <c r="BH46" s="187" t="str">
        <f>IF(AND(COUNTBLANK($B46:$O46)=13,COUNTBLANK($P46:$Q46)=1,COUNTBLANK($R46:$U46)=3,COUNTBLANK($V46:$X46)=2,COUNTBLANK($Y46:$AE46)=6,COUNTBLANK($AF46:$AJ46)=4,COUNTBLANK($AK46:AN46)=3,COUNTBLANK($AO46:$AQ46)=2,COUNTBLANK($AR46:$AS46)=1,COUNTBLANK($AT46:$AU46)=1),IF(Data!$B46&lt;&gt;"",Scoring!$J$7)+IF(Data!$C46&lt;&gt;"",Scoring!$J$8)+IF(Data!$D46&lt;&gt;"",Scoring!$J$9)+IF(Data!$E46&lt;&gt;"",Scoring!$J$10)+IF(Data!$F46&lt;&gt;"",Scoring!$J$11)+IF(Data!$G46&lt;&gt;"",Scoring!$J$12)+IF(Data!$H46&lt;&gt;"",Scoring!$J$13)+IF(Data!$I46&lt;&gt;"",Scoring!$J$14)+IF(Data!$J46&lt;&gt;"",Scoring!$J$15)+IF(Data!$K46&lt;&gt;"",Scoring!$J$16)+IF(Data!$L46&lt;&gt;"",Scoring!$J$17)+IF(Data!$M46&lt;&gt;"",Scoring!$J$18)+IF(Data!$N46&lt;&gt;"",Scoring!$J$19)+IF(Data!$O46&lt;&gt;"",Scoring!$J$20)+IF(Data!$P46&lt;&gt;"",Scoring!$J$21)+IF(Data!$Q46&lt;&gt;"",Scoring!$J$22)+IF(Data!$R46&lt;&gt;"",Scoring!$J$23)+IF(Data!$S46&lt;&gt;"",Scoring!$J$24)+IF(Data!$T46&lt;&gt;"",Scoring!$J$25)+IF(Data!$U46&lt;&gt;"",Scoring!$J$26)+IF(Data!$V46&lt;&gt;"",Scoring!$J$27)+IF(Data!$W46&lt;&gt;"",Scoring!$J$28)+IF(Data!$X46&lt;&gt;"",Scoring!$J$29)+IF(Data!$Y46&lt;&gt;"",Scoring!$J$30)+IF(Data!$Z46&lt;&gt;"",Scoring!$J$31)+IF(Data!$AA46&lt;&gt;"",Scoring!$J$32)+IF(Data!$AB46&lt;&gt;"",Scoring!$J$33)+IF(Data!$AC46&lt;&gt;"",Scoring!$J$34)+IF(Data!$AD46&lt;&gt;"",Scoring!$J$35)+IF(Data!$AE46&lt;&gt;"",Scoring!$J$36)+IF(Data!$AF46&lt;&gt;"",Scoring!$J$37)+IF(Data!$AG46&lt;&gt;"",Scoring!$J$38)+IF(Data!$AH46&lt;&gt;"",Scoring!$J$39)+IF(Data!$AI46&lt;&gt;"",Scoring!$J$40)+IF(Data!$AJ46&lt;&gt;"",Scoring!$J$41)+IF(Data!$AK46&lt;&gt;"",Scoring!$J$42)+IF(Data!$AL46&lt;&gt;"",Scoring!$J$43)+IF(Data!$AM46&lt;&gt;"",Scoring!$J$44)+IF(Data!$AN46&lt;&gt;"",Scoring!$J$45)+IF(Data!$AO46&lt;&gt;"",Scoring!$J$46)+IF(Data!$AP46&lt;&gt;"",Scoring!$J$47)+IF(Data!$AQ46&lt;&gt;"",Scoring!$J$48)+IF(Data!$AR46&lt;&gt;"",Scoring!$J$49)+IF(Data!$AS46&lt;&gt;"",Scoring!$J$50)+IF(Data!$AT46&lt;&gt;"",Scoring!$J$51)+IF(Data!$AU46&lt;&gt;"",Scoring!$J$52),"")</f>
        <v/>
      </c>
      <c r="BI46" s="183" t="str">
        <f>IF(BH46&lt;&gt;"",LOOKUP(BH46,Likelihoods!$A$7:$A$107,Likelihoods!H$7:H$107),"")</f>
        <v/>
      </c>
      <c r="BJ46" s="188" t="str">
        <f>IF(AND(COUNTBLANK($B46:$O46)=13,COUNTBLANK($P46:$Q46)=1,COUNTBLANK($R46:$U46)=3,COUNTBLANK($V46:$X46)=2,COUNTBLANK($Y46:$AE46)=6,COUNTBLANK($AF46:$AJ46)=4,COUNTBLANK($AK46:AN46)=3,COUNTBLANK($AO46:$AQ46)=2,COUNTBLANK($AR46:$AS46)=1,COUNTBLANK($AT46:$AU46)=1),IF(Data!$B46&lt;&gt;"",Scoring!$K$7)+IF(Data!$C46&lt;&gt;"",Scoring!$K$8)+IF(Data!$D46&lt;&gt;"",Scoring!$K$9)+IF(Data!$E46&lt;&gt;"",Scoring!$K$10)+IF(Data!$F46&lt;&gt;"",Scoring!$K$11)+IF(Data!$G46&lt;&gt;"",Scoring!$K$12)+IF(Data!$H46&lt;&gt;"",Scoring!$K$13)+IF(Data!$I46&lt;&gt;"",Scoring!$K$14)+IF(Data!$J46&lt;&gt;"",Scoring!$K$15)+IF(Data!$K46&lt;&gt;"",Scoring!$K$16)+IF(Data!$L46&lt;&gt;"",Scoring!$K$17)+IF(Data!$M46&lt;&gt;"",Scoring!$K$18)+IF(Data!$N46&lt;&gt;"",Scoring!$K$19)+IF(Data!$O46&lt;&gt;"",Scoring!$K$20)+IF(Data!$P46&lt;&gt;"",Scoring!$K$21)+IF(Data!$Q46&lt;&gt;"",Scoring!$K$22)+IF(Data!$R46&lt;&gt;"",Scoring!$K$23)+IF(Data!$S46&lt;&gt;"",Scoring!$K$24)+IF(Data!$T46&lt;&gt;"",Scoring!$K$25)+IF(Data!$U46&lt;&gt;"",Scoring!$K$26)+IF(Data!$V46&lt;&gt;"",Scoring!$K$27)+IF(Data!$W46&lt;&gt;"",Scoring!$K$28)+IF(Data!$X46&lt;&gt;"",Scoring!$K$29)+IF(Data!$Y46&lt;&gt;"",Scoring!$K$30)+IF(Data!$Z46&lt;&gt;"",Scoring!$K$31)+IF(Data!$AA46&lt;&gt;"",Scoring!$K$32)+IF(Data!$AB46&lt;&gt;"",Scoring!$K$33)+IF(Data!$AC46&lt;&gt;"",Scoring!$K$34)+IF(Data!$AD46&lt;&gt;"",Scoring!$K$35)+IF(Data!$AE46&lt;&gt;"",Scoring!$K$36)+IF(Data!$AF46&lt;&gt;"",Scoring!$K$37)+IF(Data!$AG46&lt;&gt;"",Scoring!$K$38)+IF(Data!$AH46&lt;&gt;"",Scoring!$K$39)+IF(Data!$AI46&lt;&gt;"",Scoring!$K$40)+IF(Data!$AJ46&lt;&gt;"",Scoring!$K$41)+IF(Data!$AK46&lt;&gt;"",Scoring!$K$42)+IF(Data!$AL46&lt;&gt;"",Scoring!$K$43)+IF(Data!$AM46&lt;&gt;"",Scoring!$K$44)+IF(Data!$AN46&lt;&gt;"",Scoring!$K$45)+IF(Data!$AO46&lt;&gt;"",Scoring!$K$46)+IF(Data!$AP46&lt;&gt;"",Scoring!$K$47)+IF(Data!$AQ46&lt;&gt;"",Scoring!$K$48)+IF(Data!$AR46&lt;&gt;"",Scoring!$K$49)+IF(Data!$AS46&lt;&gt;"",Scoring!$K$50)+IF(Data!$AT46&lt;&gt;"",Scoring!$K$51)+IF(Data!$AU46&lt;&gt;"",Scoring!$K$52),"")</f>
        <v/>
      </c>
      <c r="BK46" s="184" t="str">
        <f>IF(BJ46&lt;&gt;"",LOOKUP(BJ46,Likelihoods!$A$7:$A$107,Likelihoods!I$7:I$107),"")</f>
        <v/>
      </c>
      <c r="BL46" s="187" t="str">
        <f>IF(AND(COUNTBLANK($B46:$O46)=13,COUNTBLANK($P46:$Q46)=1,COUNTBLANK($R46:$U46)=3,COUNTBLANK($V46:$X46)=2,COUNTBLANK($Y46:$AE46)=6,COUNTBLANK($AF46:$AJ46)=4,COUNTBLANK($AK46:AN46)=3,COUNTBLANK($AO46:$AQ46)=2,COUNTBLANK($AR46:$AS46)=1,COUNTBLANK($AT46:$AU46)=1),IF(Data!$B46&lt;&gt;"",Scoring!$L$7)+IF(Data!$C46&lt;&gt;"",Scoring!$L$8)+IF(Data!$D46&lt;&gt;"",Scoring!$L$9)+IF(Data!$E46&lt;&gt;"",Scoring!$L$10)+IF(Data!$F46&lt;&gt;"",Scoring!$L$11)+IF(Data!$G46&lt;&gt;"",Scoring!$L$12)+IF(Data!$H46&lt;&gt;"",Scoring!$L$13)+IF(Data!$I46&lt;&gt;"",Scoring!$L$14)+IF(Data!$J46&lt;&gt;"",Scoring!$L$15)+IF(Data!$K46&lt;&gt;"",Scoring!$L$16)+IF(Data!$L46&lt;&gt;"",Scoring!$L$17)+IF(Data!$M46&lt;&gt;"",Scoring!$L$18)+IF(Data!$N46&lt;&gt;"",Scoring!$L$19)+IF(Data!$O46&lt;&gt;"",Scoring!$L$20)+IF(Data!$P46&lt;&gt;"",Scoring!$L$21)+IF(Data!$Q46&lt;&gt;"",Scoring!$L$22)+IF(Data!$R46&lt;&gt;"",Scoring!$L$23)+IF(Data!$S46&lt;&gt;"",Scoring!$L$24)+IF(Data!$T46&lt;&gt;"",Scoring!$L$25)+IF(Data!$U46&lt;&gt;"",Scoring!$L$26)+IF(Data!$V46&lt;&gt;"",Scoring!$L$27)+IF(Data!$W46&lt;&gt;"",Scoring!$L$28)+IF(Data!$X46&lt;&gt;"",Scoring!$L$29)+IF(Data!$Y46&lt;&gt;"",Scoring!$L$30)+IF(Data!$Z46&lt;&gt;"",Scoring!$L$31)+IF(Data!$AA46&lt;&gt;"",Scoring!$L$32)+IF(Data!$AB46&lt;&gt;"",Scoring!$L$33)+IF(Data!$AC46&lt;&gt;"",Scoring!$L$34)+IF(Data!$AD46&lt;&gt;"",Scoring!$L$35)+IF(Data!$AE46&lt;&gt;"",Scoring!$L$36)+IF(Data!$AF46&lt;&gt;"",Scoring!$L$37)+IF(Data!$AG46&lt;&gt;"",Scoring!$L$38)+IF(Data!$AH46&lt;&gt;"",Scoring!$L$39)+IF(Data!$AI46&lt;&gt;"",Scoring!$L$40)+IF(Data!$AJ46&lt;&gt;"",Scoring!$L$41)+IF(Data!$AK46&lt;&gt;"",Scoring!$L$42)+IF(Data!$AL46&lt;&gt;"",Scoring!$L$43)+IF(Data!$AM46&lt;&gt;"",Scoring!$L$44)+IF(Data!$AN46&lt;&gt;"",Scoring!$L$45)+IF(Data!$AO46&lt;&gt;"",Scoring!$L$46)+IF(Data!$AP46&lt;&gt;"",Scoring!$L$47)+IF(Data!$AQ46&lt;&gt;"",Scoring!$L$48)+IF(Data!$AR46&lt;&gt;"",Scoring!$L$49)+IF(Data!$AS46&lt;&gt;"",Scoring!$L$50)+IF(Data!$AT46&lt;&gt;"",Scoring!$L$51)+IF(Data!$AU46&lt;&gt;"",Scoring!$L$52),"")</f>
        <v/>
      </c>
      <c r="BM46" s="180" t="str">
        <f>IF(BL46&lt;&gt;"",LOOKUP(BL46,Likelihoods!$A$7:$A$107,Likelihoods!J$7:J$107),"")</f>
        <v/>
      </c>
      <c r="BN46" s="181" t="str">
        <f>IF(AND(COUNTBLANK($B46:$O46)=13,COUNTBLANK($P46:$Q46)=1,COUNTBLANK($R46:$U46)=3,COUNTBLANK($V46:$X46)=2,COUNTBLANK($Y46:$AE46)=6,COUNTBLANK($AF46:$AJ46)=4,COUNTBLANK($AK46:AN46)=3,COUNTBLANK($AO46:$AQ46)=2,COUNTBLANK($AR46:$AS46)=1,COUNTBLANK($AT46:$AU46)=1),IF(Data!$B46&lt;&gt;"",Scoring!$M$7)+IF(Data!$C46&lt;&gt;"",Scoring!$M$8)+IF(Data!$D46&lt;&gt;"",Scoring!$M$9)+IF(Data!$E46&lt;&gt;"",Scoring!$M$10)+IF(Data!$F46&lt;&gt;"",Scoring!$M$11)+IF(Data!$G46&lt;&gt;"",Scoring!$M$12)+IF(Data!$H46&lt;&gt;"",Scoring!$M$13)+IF(Data!$I46&lt;&gt;"",Scoring!$M$14)+IF(Data!$J46&lt;&gt;"",Scoring!$M$15)+IF(Data!$K46&lt;&gt;"",Scoring!$M$16)+IF(Data!$L46&lt;&gt;"",Scoring!$M$17)+IF(Data!$M46&lt;&gt;"",Scoring!$M$18)+IF(Data!$N46&lt;&gt;"",Scoring!$M$19)+IF(Data!$O46&lt;&gt;"",Scoring!$M$20)+IF(Data!$P46&lt;&gt;"",Scoring!$M$21)+IF(Data!$Q46&lt;&gt;"",Scoring!$M$22)+IF(Data!$R46&lt;&gt;"",Scoring!$M$23)+IF(Data!$S46&lt;&gt;"",Scoring!$M$24)+IF(Data!$T46&lt;&gt;"",Scoring!$M$25)+IF(Data!$U46&lt;&gt;"",Scoring!$M$26)+IF(Data!$V46&lt;&gt;"",Scoring!$M$27)+IF(Data!$W46&lt;&gt;"",Scoring!$M$28)+IF(Data!$X46&lt;&gt;"",Scoring!$M$29)+IF(Data!$Y46&lt;&gt;"",Scoring!$M$30)+IF(Data!$Z46&lt;&gt;"",Scoring!$M$31)+IF(Data!$AA46&lt;&gt;"",Scoring!$M$32)+IF(Data!$AB46&lt;&gt;"",Scoring!$M$33)+IF(Data!$AC46&lt;&gt;"",Scoring!$M$34)+IF(Data!$AD46&lt;&gt;"",Scoring!$M$35)+IF(Data!$AE46&lt;&gt;"",Scoring!$M$36)+IF(Data!$AF46&lt;&gt;"",Scoring!$M$37)+IF(Data!$AG46&lt;&gt;"",Scoring!$M$38)+IF(Data!$AH46&lt;&gt;"",Scoring!$M$39)+IF(Data!$AI46&lt;&gt;"",Scoring!$M$40)+IF(Data!$AJ46&lt;&gt;"",Scoring!$M$41)+IF(Data!$AK46&lt;&gt;"",Scoring!$M$42)+IF(Data!$AL46&lt;&gt;"",Scoring!$M$43)+IF(Data!$AM46&lt;&gt;"",Scoring!$M$44)+IF(Data!$AN46&lt;&gt;"",Scoring!$M$45)+IF(Data!$AO46&lt;&gt;"",Scoring!$M$46)+IF(Data!$AP46&lt;&gt;"",Scoring!$M$47)+IF(Data!$AQ46&lt;&gt;"",Scoring!$M$48)+IF(Data!$AR46&lt;&gt;"",Scoring!$M$49)+IF(Data!$AS46&lt;&gt;"",Scoring!$M$50)+IF(Data!$AT46&lt;&gt;"",Scoring!$M$51)+IF(Data!$AU46&lt;&gt;"",Scoring!$M$52),"")</f>
        <v/>
      </c>
      <c r="BO46" s="184" t="str">
        <f>IF(BN46&lt;&gt;"",LOOKUP(BN46,Likelihoods!$A$7:$A$107,Likelihoods!K$7:K$107),"")</f>
        <v/>
      </c>
      <c r="BP46" s="179" t="str">
        <f>IF(AND(COUNTBLANK($B46:$O46)=13,COUNTBLANK($P46:$Q46)=1,COUNTBLANK($R46:$U46)=3,COUNTBLANK($V46:$X46)=2,COUNTBLANK($Y46:$AE46)=6,COUNTBLANK($AF46:$AJ46)=4,COUNTBLANK($AK46:AN46)=3,COUNTBLANK($AO46:$AQ46)=2,COUNTBLANK($AR46:$AS46)=1,COUNTBLANK($AT46:$AU46)=1),IF(Data!$B46&lt;&gt;"",Scoring!$N$7)+IF(Data!$C46&lt;&gt;"",Scoring!$N$8)+IF(Data!$D46&lt;&gt;"",Scoring!$N$9)+IF(Data!$E46&lt;&gt;"",Scoring!$N$10)+IF(Data!$F46&lt;&gt;"",Scoring!$N$11)+IF(Data!$G46&lt;&gt;"",Scoring!$N$12)+IF(Data!$H46&lt;&gt;"",Scoring!$N$13)+IF(Data!$I46&lt;&gt;"",Scoring!$N$14)+IF(Data!$J46&lt;&gt;"",Scoring!$N$15)+IF(Data!$K46&lt;&gt;"",Scoring!$N$16)+IF(Data!$L46&lt;&gt;"",Scoring!$N$17)+IF(Data!$M46&lt;&gt;"",Scoring!$N$18)+IF(Data!$N46&lt;&gt;"",Scoring!$N$19)+IF(Data!$O46&lt;&gt;"",Scoring!$N$20)+IF(Data!$P46&lt;&gt;"",Scoring!$N$21)+IF(Data!$Q46&lt;&gt;"",Scoring!$N$22)+IF(Data!$R46&lt;&gt;"",Scoring!$N$23)+IF(Data!$S46&lt;&gt;"",Scoring!$N$24)+IF(Data!$T46&lt;&gt;"",Scoring!$N$25)+IF(Data!$U46&lt;&gt;"",Scoring!$N$26)+IF(Data!$V46&lt;&gt;"",Scoring!$N$27)+IF(Data!$W46&lt;&gt;"",Scoring!$N$28)+IF(Data!$X46&lt;&gt;"",Scoring!$N$29)+IF(Data!$Y46&lt;&gt;"",Scoring!$N$30)+IF(Data!$Z46&lt;&gt;"",Scoring!$N$31)+IF(Data!$AA46&lt;&gt;"",Scoring!$N$32)+IF(Data!$AB46&lt;&gt;"",Scoring!$N$33)+IF(Data!$AC46&lt;&gt;"",Scoring!$N$34)+IF(Data!$AD46&lt;&gt;"",Scoring!$N$35)+IF(Data!$AE46&lt;&gt;"",Scoring!$N$36)+IF(Data!$AF46&lt;&gt;"",Scoring!$N$37)+IF(Data!$AG46&lt;&gt;"",Scoring!$N$38)+IF(Data!$AH46&lt;&gt;"",Scoring!$N$39)+IF(Data!$AI46&lt;&gt;"",Scoring!$N$40)+IF(Data!$AJ46&lt;&gt;"",Scoring!$N$41)+IF(Data!$AK46&lt;&gt;"",Scoring!$N$42)+IF(Data!$AL46&lt;&gt;"",Scoring!$N$43)+IF(Data!$AM46&lt;&gt;"",Scoring!$N$44)+IF(Data!$AN46&lt;&gt;"",Scoring!$N$45)+IF(Data!$AO46&lt;&gt;"",Scoring!$N$46)+IF(Data!$AP46&lt;&gt;"",Scoring!$N$47)+IF(Data!$AQ46&lt;&gt;"",Scoring!$N$48)+IF(Data!$AR46&lt;&gt;"",Scoring!$N$49)+IF(Data!$AS46&lt;&gt;"",Scoring!$N$50)+IF(Data!$AT46&lt;&gt;"",Scoring!$N$51)+IF(Data!$AU46&lt;&gt;"",Scoring!$N$52),"")</f>
        <v/>
      </c>
      <c r="BQ46" s="189" t="str">
        <f>IF(BP46&lt;&gt;"",LOOKUP(BP46,Likelihoods!$A$7:$A$107,Likelihoods!L$7:L$107),"")</f>
        <v/>
      </c>
      <c r="BR46" s="181" t="str">
        <f>IF(AND(COUNTBLANK($B46:$O46)=13,COUNTBLANK($P46:$Q46)=1,COUNTBLANK($R46:$U46)=3,COUNTBLANK($V46:$X46)=2,COUNTBLANK($Y46:$AE46)=6,COUNTBLANK($AF46:$AJ46)=4,COUNTBLANK($AK46:AN46)=3,COUNTBLANK($AO46:$AQ46)=2,COUNTBLANK($AR46:$AS46)=1,COUNTBLANK($AT46:$AU46)=1),IF(Data!$B46&lt;&gt;"",Scoring!$O$7)+IF(Data!$C46&lt;&gt;"",Scoring!$O$8)+IF(Data!$D46&lt;&gt;"",Scoring!$O$9)+IF(Data!$E46&lt;&gt;"",Scoring!$O$10)+IF(Data!$F46&lt;&gt;"",Scoring!$O$11)+IF(Data!$G46&lt;&gt;"",Scoring!$O$12)+IF(Data!$H46&lt;&gt;"",Scoring!$O$13)+IF(Data!$I46&lt;&gt;"",Scoring!$O$14)+IF(Data!$J46&lt;&gt;"",Scoring!$O$15)+IF(Data!$K46&lt;&gt;"",Scoring!$O$16)+IF(Data!$L46&lt;&gt;"",Scoring!$O$17)+IF(Data!$M46&lt;&gt;"",Scoring!$O$18)+IF(Data!$N46&lt;&gt;"",Scoring!$O$19)+IF(Data!$O46&lt;&gt;"",Scoring!$O$20)+IF(Data!$P46&lt;&gt;"",Scoring!$O$21)+IF(Data!$Q46&lt;&gt;"",Scoring!$O$22)+IF(Data!$R46&lt;&gt;"",Scoring!$O$23)+IF(Data!$S46&lt;&gt;"",Scoring!$O$24)+IF(Data!$T46&lt;&gt;"",Scoring!$O$25)+IF(Data!$U46&lt;&gt;"",Scoring!$O$26)+IF(Data!$V46&lt;&gt;"",Scoring!$O$27)+IF(Data!$W46&lt;&gt;"",Scoring!$O$28)+IF(Data!$X46&lt;&gt;"",Scoring!$O$29)+IF(Data!$Y46&lt;&gt;"",Scoring!$O$30)+IF(Data!$Z46&lt;&gt;"",Scoring!$O$31)+IF(Data!$AA46&lt;&gt;"",Scoring!$O$32)+IF(Data!$AB46&lt;&gt;"",Scoring!$O$33)+IF(Data!$AC46&lt;&gt;"",Scoring!$O$34)+IF(Data!$AD46&lt;&gt;"",Scoring!$O$35)+IF(Data!$AE46&lt;&gt;"",Scoring!$O$36)+IF(Data!$AF46&lt;&gt;"",Scoring!$O$37)+IF(Data!$AG46&lt;&gt;"",Scoring!$O$38)+IF(Data!$AH46&lt;&gt;"",Scoring!$O$39)+IF(Data!$AI46&lt;&gt;"",Scoring!$O$40)+IF(Data!$AJ46&lt;&gt;"",Scoring!$O$41)+IF(Data!$AK46&lt;&gt;"",Scoring!$O$42)+IF(Data!$AL46&lt;&gt;"",Scoring!$O$43)+IF(Data!$AM46&lt;&gt;"",Scoring!$O$44)+IF(Data!$AN46&lt;&gt;"",Scoring!$O$45)+IF(Data!$AO46&lt;&gt;"",Scoring!$O$46)+IF(Data!$AP46&lt;&gt;"",Scoring!$O$47)+IF(Data!$AQ46&lt;&gt;"",Scoring!$O$48)+IF(Data!$AR46&lt;&gt;"",Scoring!$O$49)+IF(Data!$AS46&lt;&gt;"",Scoring!$O$50)+IF(Data!$AT46&lt;&gt;"",Scoring!$O$51)+IF(Data!$AU46&lt;&gt;"",Scoring!$O$52),"")</f>
        <v/>
      </c>
      <c r="BS46" s="184" t="str">
        <f>IF(BR46&lt;&gt;"",LOOKUP(BR46,Likelihoods!$A$7:$A$107,Likelihoods!M$7:M$107),"")</f>
        <v/>
      </c>
      <c r="BT46" s="181" t="str">
        <f>IF(AND(COUNTBLANK($B46:$O46)=13,COUNTBLANK($P46:$Q46)=1,COUNTBLANK($R46:$U46)=3,COUNTBLANK($V46:$X46)=2,COUNTBLANK($Y46:$AE46)=6,COUNTBLANK($AF46:$AJ46)=4,COUNTBLANK($AK46:AN46)=3,COUNTBLANK($AO46:$AQ46)=2,COUNTBLANK($AR46:$AS46)=1,COUNTBLANK($AT46:$AU46)=1),IF(Data!$B46&lt;&gt;"",Scoring!$P$7)+IF(Data!$C46&lt;&gt;"",Scoring!$P$8)+IF(Data!$D46&lt;&gt;"",Scoring!$P$9)+IF(Data!$E46&lt;&gt;"",Scoring!$P$10)+IF(Data!$F46&lt;&gt;"",Scoring!$P$11)+IF(Data!$G46&lt;&gt;"",Scoring!$P$12)+IF(Data!$H46&lt;&gt;"",Scoring!$P$13)+IF(Data!$I46&lt;&gt;"",Scoring!$P$14)+IF(Data!$J46&lt;&gt;"",Scoring!$P$15)+IF(Data!$K46&lt;&gt;"",Scoring!$P$16)+IF(Data!$L46&lt;&gt;"",Scoring!$P$17)+IF(Data!$M46&lt;&gt;"",Scoring!$P$18)+IF(Data!$N46&lt;&gt;"",Scoring!$P$19)+IF(Data!$O46&lt;&gt;"",Scoring!$P$20)+IF(Data!$P46&lt;&gt;"",Scoring!$P$21)+IF(Data!$Q46&lt;&gt;"",Scoring!$P$22)+IF(Data!$R46&lt;&gt;"",Scoring!$P$23)+IF(Data!$S46&lt;&gt;"",Scoring!$P$24)+IF(Data!$T46&lt;&gt;"",Scoring!$P$25)+IF(Data!$U46&lt;&gt;"",Scoring!$P$26)+IF(Data!$V46&lt;&gt;"",Scoring!$P$27)+IF(Data!$W46&lt;&gt;"",Scoring!$P$28)+IF(Data!$X46&lt;&gt;"",Scoring!$P$29)+IF(Data!$Y46&lt;&gt;"",Scoring!$P$30)+IF(Data!$Z46&lt;&gt;"",Scoring!$P$31)+IF(Data!$AA46&lt;&gt;"",Scoring!$P$32)+IF(Data!$AB46&lt;&gt;"",Scoring!$P$33)+IF(Data!$AC46&lt;&gt;"",Scoring!$P$34)+IF(Data!$AD46&lt;&gt;"",Scoring!$P$35)+IF(Data!$AE46&lt;&gt;"",Scoring!$P$36)+IF(Data!$AF46&lt;&gt;"",Scoring!$P$37)+IF(Data!$AG46&lt;&gt;"",Scoring!$P$38)+IF(Data!$AH46&lt;&gt;"",Scoring!$P$39)+IF(Data!$AI46&lt;&gt;"",Scoring!$P$40)+IF(Data!$AJ46&lt;&gt;"",Scoring!$P$41)+IF(Data!$AK46&lt;&gt;"",Scoring!$P$42)+IF(Data!$AL46&lt;&gt;"",Scoring!$P$43)+IF(Data!$AM46&lt;&gt;"",Scoring!$P$44)+IF(Data!$AN46&lt;&gt;"",Scoring!$P$45)+IF(Data!$AO46&lt;&gt;"",Scoring!$P$46)+IF(Data!$AP46&lt;&gt;"",Scoring!$P$47)+IF(Data!$AQ46&lt;&gt;"",Scoring!$P$48)+IF(Data!$AR46&lt;&gt;"",Scoring!$P$49)+IF(Data!$AS46&lt;&gt;"",Scoring!$P$50)+IF(Data!$AT46&lt;&gt;"",Scoring!$P$51)+IF(Data!$AU46&lt;&gt;"",Scoring!$P$52),"")</f>
        <v/>
      </c>
      <c r="BU46" s="180" t="str">
        <f>IF(BT46&lt;&gt;"",LOOKUP(BT46,Likelihoods!$A$7:$A$107,Likelihoods!N$7:N$107),"")</f>
        <v/>
      </c>
      <c r="BV46" s="181" t="str">
        <f>IF(AND(COUNTBLANK($B46:$O46)=13,COUNTBLANK($P46:$Q46)=1,COUNTBLANK($R46:$U46)=3,COUNTBLANK($V46:$X46)=2,COUNTBLANK($Y46:$AE46)=6,COUNTBLANK($AF46:$AJ46)=4,COUNTBLANK($AK46:AN46)=3,COUNTBLANK($AO46:$AQ46)=2,COUNTBLANK($AR46:$AS46)=1,COUNTBLANK($AT46:$AU46)=1),IF(Data!$B46&lt;&gt;"",Scoring!$Q$7)+IF(Data!$C46&lt;&gt;"",Scoring!$Q$8)+IF(Data!$D46&lt;&gt;"",Scoring!$Q$9)+IF(Data!$E46&lt;&gt;"",Scoring!$Q$10)+IF(Data!$F46&lt;&gt;"",Scoring!$Q$11)+IF(Data!$G46&lt;&gt;"",Scoring!$Q$12)+IF(Data!$H46&lt;&gt;"",Scoring!$Q$13)+IF(Data!$I46&lt;&gt;"",Scoring!$Q$14)+IF(Data!$J46&lt;&gt;"",Scoring!$Q$15)+IF(Data!$K46&lt;&gt;"",Scoring!$Q$16)+IF(Data!$L46&lt;&gt;"",Scoring!$Q$17)+IF(Data!$M46&lt;&gt;"",Scoring!$Q$18)+IF(Data!$N46&lt;&gt;"",Scoring!$Q$19)+IF(Data!$O46&lt;&gt;"",Scoring!$Q$20)+IF(Data!$P46&lt;&gt;"",Scoring!$Q$21)+IF(Data!$Q46&lt;&gt;"",Scoring!$Q$22)+IF(Data!$R46&lt;&gt;"",Scoring!$Q$23)+IF(Data!$S46&lt;&gt;"",Scoring!$Q$24)+IF(Data!$T46&lt;&gt;"",Scoring!$Q$25)+IF(Data!$U46&lt;&gt;"",Scoring!$Q$26)+IF(Data!$V46&lt;&gt;"",Scoring!$Q$27)+IF(Data!$W46&lt;&gt;"",Scoring!$Q$28)+IF(Data!$X46&lt;&gt;"",Scoring!$Q$29)+IF(Data!$Y46&lt;&gt;"",Scoring!$Q$30)+IF(Data!$Z46&lt;&gt;"",Scoring!$Q$31)+IF(Data!$AA46&lt;&gt;"",Scoring!$Q$32)+IF(Data!$AB46&lt;&gt;"",Scoring!$Q$33)+IF(Data!$AC46&lt;&gt;"",Scoring!$Q$34)+IF(Data!$AD46&lt;&gt;"",Scoring!$Q$35)+IF(Data!$AE46&lt;&gt;"",Scoring!$Q$36)+IF(Data!$AF46&lt;&gt;"",Scoring!$Q$37)+IF(Data!$AG46&lt;&gt;"",Scoring!$Q$38)+IF(Data!$AH46&lt;&gt;"",Scoring!$Q$39)+IF(Data!$AI46&lt;&gt;"",Scoring!$Q$40)+IF(Data!$AJ46&lt;&gt;"",Scoring!$Q$41)+IF(Data!$AK46&lt;&gt;"",Scoring!$Q$42)+IF(Data!$AL46&lt;&gt;"",Scoring!$Q$43)+IF(Data!$AM46&lt;&gt;"",Scoring!$Q$44)+IF(Data!$AN46&lt;&gt;"",Scoring!$Q$45)+IF(Data!$AO46&lt;&gt;"",Scoring!$Q$46)+IF(Data!$AP46&lt;&gt;"",Scoring!$Q$47)+IF(Data!$AQ46&lt;&gt;"",Scoring!$Q$48)+IF(Data!$AR46&lt;&gt;"",Scoring!$Q$49)+IF(Data!$AS46&lt;&gt;"",Scoring!$Q$50)+IF(Data!$AT46&lt;&gt;"",Scoring!$Q$51)+IF(Data!$AU46&lt;&gt;"",Scoring!$Q$52),"")</f>
        <v/>
      </c>
      <c r="BW46" s="183" t="str">
        <f>IF(BV46&lt;&gt;"",LOOKUP(BV46,Likelihoods!$A$7:$A$107,Likelihoods!O$7:O$107),"")</f>
        <v/>
      </c>
      <c r="BX46" s="9"/>
      <c r="BY46" s="9"/>
      <c r="BZ46" s="9"/>
      <c r="CA46" s="9"/>
      <c r="CB46" s="9"/>
      <c r="CC46" s="9"/>
      <c r="CD46" s="9"/>
      <c r="CE46" s="9"/>
      <c r="CF46" s="9"/>
      <c r="CG46" s="9"/>
      <c r="CH46" s="9"/>
      <c r="CI46" s="9"/>
      <c r="CJ46" s="9"/>
      <c r="CK46" s="9"/>
    </row>
    <row r="47" spans="1:89" ht="14.25">
      <c r="A47" s="59"/>
      <c r="B47" s="76"/>
      <c r="C47" s="77"/>
      <c r="D47" s="77"/>
      <c r="E47" s="77"/>
      <c r="F47" s="77"/>
      <c r="G47" s="77"/>
      <c r="H47" s="77"/>
      <c r="I47" s="77"/>
      <c r="J47" s="77"/>
      <c r="K47" s="77"/>
      <c r="L47" s="77"/>
      <c r="M47" s="77"/>
      <c r="N47" s="77"/>
      <c r="O47" s="77"/>
      <c r="P47" s="76"/>
      <c r="Q47" s="78"/>
      <c r="R47" s="77"/>
      <c r="S47" s="77"/>
      <c r="T47" s="77"/>
      <c r="U47" s="77"/>
      <c r="V47" s="76"/>
      <c r="W47" s="77"/>
      <c r="X47" s="78"/>
      <c r="Y47" s="77"/>
      <c r="Z47" s="77"/>
      <c r="AA47" s="77"/>
      <c r="AB47" s="77"/>
      <c r="AC47" s="77"/>
      <c r="AD47" s="77"/>
      <c r="AE47" s="77"/>
      <c r="AF47" s="76"/>
      <c r="AG47" s="77"/>
      <c r="AH47" s="77"/>
      <c r="AI47" s="77"/>
      <c r="AJ47" s="78"/>
      <c r="AK47" s="77"/>
      <c r="AL47" s="77"/>
      <c r="AM47" s="77"/>
      <c r="AN47" s="77"/>
      <c r="AO47" s="76"/>
      <c r="AP47" s="77"/>
      <c r="AQ47" s="78"/>
      <c r="AR47" s="76"/>
      <c r="AS47" s="78"/>
      <c r="AT47" s="77"/>
      <c r="AU47" s="77"/>
      <c r="AV47" s="179" t="str">
        <f>IF(AND(COUNTBLANK($B47:$O47)=13,COUNTBLANK($P47:$Q47)=1,COUNTBLANK($R47:$U47)=3,COUNTBLANK($V47:$X47)=2,COUNTBLANK($Y47:$AE47)=6,COUNTBLANK($AF47:$AJ47)=4,COUNTBLANK($AK47:AN47)=3,COUNTBLANK($AO47:$AQ47)=2,COUNTBLANK($AR47:$AS47)=1,COUNTBLANK($AT47:$AU47)=1),IF(Data!$B47&lt;&gt;"",Scoring!$D$7)+IF(Data!$C47&lt;&gt;"",Scoring!$D$8)+IF(Data!$D47&lt;&gt;"",Scoring!$D$9)+IF(Data!$E47&lt;&gt;"",Scoring!$D$10)+IF(Data!$F47&lt;&gt;"",Scoring!$D$11)+IF(Data!$G47&lt;&gt;"",Scoring!$D$12)+IF(Data!$H47&lt;&gt;"",Scoring!$D$13)+IF(Data!$I47&lt;&gt;"",Scoring!$D$14)+IF(Data!$J47&lt;&gt;"",Scoring!$D$15)+IF(Data!$K47&lt;&gt;"",Scoring!$D$16)+IF(Data!$L47&lt;&gt;"",Scoring!$D$17)+IF(Data!$M47&lt;&gt;"",Scoring!$D$18)+IF(Data!$N47&lt;&gt;"",Scoring!$D$19)+IF(Data!$O47&lt;&gt;"",Scoring!$D$20)+IF(Data!$P47&lt;&gt;"",Scoring!$D$21)+IF(Data!$Q47&lt;&gt;"",Scoring!$D$22)+IF(Data!$R47&lt;&gt;"",Scoring!$D$23)+IF(Data!$S47&lt;&gt;"",Scoring!$D$24)+IF(Data!$T47&lt;&gt;"",Scoring!$D$25)+IF(Data!$U47&lt;&gt;"",Scoring!$D$26)+IF(Data!$V47&lt;&gt;"",Scoring!$D$27)+IF(Data!$W47&lt;&gt;"",Scoring!$D$28)+IF(Data!$X47&lt;&gt;"",Scoring!$D$29)+IF(Data!$Y47&lt;&gt;"",Scoring!$D$30)+IF(Data!$Z47&lt;&gt;"",Scoring!$D$31)+IF(Data!$AA47&lt;&gt;"",Scoring!$D$32)+IF(Data!$AB47&lt;&gt;"",Scoring!$D$33)+IF(Data!$AC47&lt;&gt;"",Scoring!$D$34)+IF(Data!$AD47&lt;&gt;"",Scoring!$D$35)+IF(Data!$AE47&lt;&gt;"",Scoring!$D$36)+IF(Data!$AF47&lt;&gt;"",Scoring!$D$37)+IF(Data!$AG47&lt;&gt;"",Scoring!$D$38)+IF(Data!$AH47&lt;&gt;"",Scoring!$D$39)+IF(Data!$AI47&lt;&gt;"",Scoring!$D$40)+IF(Data!$AJ47&lt;&gt;"",Scoring!$D$41)+IF(Data!$AK47&lt;&gt;"",Scoring!$D$42)+IF(Data!$AL47&lt;&gt;"",Scoring!$D$43)+IF(Data!$AM47&lt;&gt;"",Scoring!$D$44)+IF(Data!$AN47&lt;&gt;"",Scoring!$D$45)+IF(Data!$AO47&lt;&gt;"",Scoring!$D$46)+IF(Data!$AP47&lt;&gt;"",Scoring!$D$47)+IF(Data!$AQ47&lt;&gt;"",Scoring!$D$48)+IF(Data!$AR47&lt;&gt;"",Scoring!$D$49)+IF(Data!$AS47&lt;&gt;"",Scoring!$D$50)+IF(Data!$AT47&lt;&gt;"",Scoring!$D$51)+IF(Data!$AU47&lt;&gt;"",Scoring!$D$52),"")</f>
        <v/>
      </c>
      <c r="AW47" s="180" t="str">
        <f>IF(AV47&lt;&gt;"",LOOKUP(AV47,Likelihoods!$A$7:$A$107,Likelihoods!B$7:B$107),"")</f>
        <v/>
      </c>
      <c r="AX47" s="181" t="str">
        <f>IF(AND(COUNTBLANK($B47:$O47)=13,COUNTBLANK($P47:$Q47)=1,COUNTBLANK($R47:$U47)=3,COUNTBLANK($V47:$X47)=2,COUNTBLANK($Y47:$AE47)=6,COUNTBLANK($AF47:$AJ47)=4,COUNTBLANK($AK47:AN47)=3,COUNTBLANK($AO47:$AQ47)=2,COUNTBLANK($AR47:$AS47)=1,COUNTBLANK($AT47:$AU47)=1),IF(Data!$B47&lt;&gt;"",Scoring!$E$7)+IF(Data!$C47&lt;&gt;"",Scoring!$E$8)+IF(Data!$D47&lt;&gt;"",Scoring!$E$9)+IF(Data!$E47&lt;&gt;"",Scoring!$E$10)+IF(Data!$F47&lt;&gt;"",Scoring!$E$11)+IF(Data!$G47&lt;&gt;"",Scoring!$E$12)+IF(Data!$H47&lt;&gt;"",Scoring!$E$13)+IF(Data!$I47&lt;&gt;"",Scoring!$E$14)+IF(Data!$J47&lt;&gt;"",Scoring!$E$15)+IF(Data!$K47&lt;&gt;"",Scoring!$E$16)+IF(Data!$L47&lt;&gt;"",Scoring!$E$17)+IF(Data!$M47&lt;&gt;"",Scoring!$E$18)+IF(Data!$N47&lt;&gt;"",Scoring!$E$19)+IF(Data!$O47&lt;&gt;"",Scoring!$E$20)+IF(Data!$P47&lt;&gt;"",Scoring!$E$21)+IF(Data!$Q47&lt;&gt;"",Scoring!$E$22)+IF(Data!$R47&lt;&gt;"",Scoring!$E$23)+IF(Data!$S47&lt;&gt;"",Scoring!$E$24)+IF(Data!$T47&lt;&gt;"",Scoring!$E$25)+IF(Data!$U47&lt;&gt;"",Scoring!$E$26)+IF(Data!$V47&lt;&gt;"",Scoring!$E$27)+IF(Data!$W47&lt;&gt;"",Scoring!$E$28)+IF(Data!$X47&lt;&gt;"",Scoring!$E$29)+IF(Data!$Y47&lt;&gt;"",Scoring!$E$30)+IF(Data!$Z47&lt;&gt;"",Scoring!$E$31)+IF(Data!$AA47&lt;&gt;"",Scoring!$E$32)+IF(Data!$AB47&lt;&gt;"",Scoring!$E$33)+IF(Data!$AC47&lt;&gt;"",Scoring!$E$34)+IF(Data!$AD47&lt;&gt;"",Scoring!$E$35)+IF(Data!$AE47&lt;&gt;"",Scoring!$E$36)+IF(Data!$AF47&lt;&gt;"",Scoring!$E$37)+IF(Data!$AG47&lt;&gt;"",Scoring!$E$38)+IF(Data!$AH47&lt;&gt;"",Scoring!$E$39)+IF(Data!$AI47&lt;&gt;"",Scoring!$E$40)+IF(Data!$AJ47&lt;&gt;"",Scoring!$E$41)+IF(Data!$AK47&lt;&gt;"",Scoring!$E$42)+IF(Data!$AL47&lt;&gt;"",Scoring!$E$43)+IF(Data!$AM47&lt;&gt;"",Scoring!$E$44)+IF(Data!$AN47&lt;&gt;"",Scoring!$E$45)+IF(Data!$AO47&lt;&gt;"",Scoring!$E$46)+IF(Data!$AP47&lt;&gt;"",Scoring!$E$47)+IF(Data!$AQ47&lt;&gt;"",Scoring!$E$48)+IF(Data!$AR47&lt;&gt;"",Scoring!$E$49)+IF(Data!$AS47&lt;&gt;"",Scoring!$E$50)+IF(Data!$AT47&lt;&gt;"",Scoring!$E$51)+IF(Data!$AU47&lt;&gt;"",Scoring!$E$52),"")</f>
        <v/>
      </c>
      <c r="AY47" s="180" t="str">
        <f>IF(AX47&lt;&gt;"",LOOKUP(AX47,Likelihoods!$A$7:$A$107,Likelihoods!C$7:C$107),"")</f>
        <v/>
      </c>
      <c r="AZ47" s="182" t="str">
        <f>IF(AND(COUNTBLANK($B47:$O47)=13,COUNTBLANK($P47:$Q47)=1,COUNTBLANK($R47:$U47)=3,COUNTBLANK($V47:$X47)=2,COUNTBLANK($Y47:$AE47)=6,COUNTBLANK($AF47:$AJ47)=4,COUNTBLANK($AK47:AN47)=3,COUNTBLANK($AO47:$AQ47)=2,COUNTBLANK($AR47:$AS47)=1,COUNTBLANK($AT47:$AU47)=1),IF(Data!$B47&lt;&gt;"",Scoring!$F$7)+IF(Data!$C47&lt;&gt;"",Scoring!$F$8)+IF(Data!$D47&lt;&gt;"",Scoring!$F$9)+IF(Data!$E47&lt;&gt;"",Scoring!$F$10)+IF(Data!$F47&lt;&gt;"",Scoring!$F$11)+IF(Data!$G47&lt;&gt;"",Scoring!$F$12)+IF(Data!$H47&lt;&gt;"",Scoring!$F$13)+IF(Data!$I47&lt;&gt;"",Scoring!$F$14)+IF(Data!$J47&lt;&gt;"",Scoring!$F$15)+IF(Data!$K47&lt;&gt;"",Scoring!$F$16)+IF(Data!$L47&lt;&gt;"",Scoring!$F$17)+IF(Data!$M47&lt;&gt;"",Scoring!$F$18)+IF(Data!$N47&lt;&gt;"",Scoring!$F$19)+IF(Data!$O47&lt;&gt;"",Scoring!$F$20)+IF(Data!$P47&lt;&gt;"",Scoring!$F$21)+IF(Data!$Q47&lt;&gt;"",Scoring!$F$22)+IF(Data!$R47&lt;&gt;"",Scoring!$F$23)+IF(Data!$S47&lt;&gt;"",Scoring!$F$24)+IF(Data!$T47&lt;&gt;"",Scoring!$F$25)+IF(Data!$U47&lt;&gt;"",Scoring!$F$26)+IF(Data!$V47&lt;&gt;"",Scoring!$F$27)+IF(Data!$W47&lt;&gt;"",Scoring!$F$28)+IF(Data!$X47&lt;&gt;"",Scoring!$F$29)+IF(Data!$Y47&lt;&gt;"",Scoring!$F$30)+IF(Data!$Z47&lt;&gt;"",Scoring!$F$31)+IF(Data!$AA47&lt;&gt;"",Scoring!$F$32)+IF(Data!$AB47&lt;&gt;"",Scoring!$F$33)+IF(Data!$AC47&lt;&gt;"",Scoring!$F$34)+IF(Data!$AD47&lt;&gt;"",Scoring!$F$35)+IF(Data!$AE47&lt;&gt;"",Scoring!$F$36)+IF(Data!$AF47&lt;&gt;"",Scoring!$F$37)+IF(Data!$AG47&lt;&gt;"",Scoring!$F$38)+IF(Data!$AH47&lt;&gt;"",Scoring!$F$39)+IF(Data!$AI47&lt;&gt;"",Scoring!$F$40)+IF(Data!$AJ47&lt;&gt;"",Scoring!$F$41)+IF(Data!$AK47&lt;&gt;"",Scoring!$F$42)+IF(Data!$AL47&lt;&gt;"",Scoring!$F$43)+IF(Data!$AM47&lt;&gt;"",Scoring!$F$44)+IF(Data!$AN47&lt;&gt;"",Scoring!$F$45)+IF(Data!$AO47&lt;&gt;"",Scoring!$F$46)+IF(Data!$AP47&lt;&gt;"",Scoring!$F$47)+IF(Data!$AQ47&lt;&gt;"",Scoring!$F$48)+IF(Data!$AR47&lt;&gt;"",Scoring!$F$49)+IF(Data!$AS47&lt;&gt;"",Scoring!$F$50)+IF(Data!$AT47&lt;&gt;"",Scoring!$F$51)+IF(Data!$AU47&lt;&gt;"",Scoring!$F$52),"")</f>
        <v/>
      </c>
      <c r="BA47" s="183" t="str">
        <f>IF(AZ47&lt;&gt;"",LOOKUP(AZ47,Likelihoods!$A$7:$A$107,Likelihoods!D$7:D$107),"")</f>
        <v/>
      </c>
      <c r="BB47" s="181" t="str">
        <f>IF(AND(COUNTBLANK($B47:$O47)=13,COUNTBLANK($P47:$Q47)=1,COUNTBLANK($R47:$U47)=3,COUNTBLANK($V47:$X47)=2,COUNTBLANK($Y47:$AE47)=6,COUNTBLANK($AF47:$AJ47)=4,COUNTBLANK($AK47:AN47)=3,COUNTBLANK($AO47:$AQ47)=2,COUNTBLANK($AR47:$AS47)=1,COUNTBLANK($AT47:$AU47)=1),IF(Data!$B47&lt;&gt;"",Scoring!$G$7)+IF(Data!$C47&lt;&gt;"",Scoring!$G$8)+IF(Data!$D47&lt;&gt;"",Scoring!$G$9)+IF(Data!$E47&lt;&gt;"",Scoring!$G$10)+IF(Data!$F47&lt;&gt;"",Scoring!$G$11)+IF(Data!$G47&lt;&gt;"",Scoring!$G$12)+IF(Data!$H47&lt;&gt;"",Scoring!$G$13)+IF(Data!$I47&lt;&gt;"",Scoring!$G$14)+IF(Data!$J47&lt;&gt;"",Scoring!$G$15)+IF(Data!$K47&lt;&gt;"",Scoring!$G$16)+IF(Data!$L47&lt;&gt;"",Scoring!$G$17)+IF(Data!$M47&lt;&gt;"",Scoring!$G$18)+IF(Data!$N47&lt;&gt;"",Scoring!$G$19)+IF(Data!$O47&lt;&gt;"",Scoring!$G$20)+IF(Data!$P47&lt;&gt;"",Scoring!$G$21)+IF(Data!$Q47&lt;&gt;"",Scoring!$G$22)+IF(Data!$R47&lt;&gt;"",Scoring!$G$23)+IF(Data!$S47&lt;&gt;"",Scoring!$G$24)+IF(Data!$T47&lt;&gt;"",Scoring!$G$25)+IF(Data!$U47&lt;&gt;"",Scoring!$G$26)+IF(Data!$V47&lt;&gt;"",Scoring!$G$27)+IF(Data!$W47&lt;&gt;"",Scoring!$G$28)+IF(Data!$X47&lt;&gt;"",Scoring!$G$29)+IF(Data!$Y47&lt;&gt;"",Scoring!$G$30)+IF(Data!$Z47&lt;&gt;"",Scoring!$G$31)+IF(Data!$AA47&lt;&gt;"",Scoring!$G$32)+IF(Data!$AB47&lt;&gt;"",Scoring!$G$33)+IF(Data!$AC47&lt;&gt;"",Scoring!$G$34)+IF(Data!$AD47&lt;&gt;"",Scoring!$G$35)+IF(Data!$AE47&lt;&gt;"",Scoring!$G$36)+IF(Data!$AF47&lt;&gt;"",Scoring!$G$37)+IF(Data!$AG47&lt;&gt;"",Scoring!$G$38)+IF(Data!$AH47&lt;&gt;"",Scoring!$G$39)+IF(Data!$AI47&lt;&gt;"",Scoring!$G$40)+IF(Data!$AJ47&lt;&gt;"",Scoring!$G$41)+IF(Data!$AK47&lt;&gt;"",Scoring!$G$42)+IF(Data!$AL47&lt;&gt;"",Scoring!$G$43)+IF(Data!$AM47&lt;&gt;"",Scoring!$G$44)+IF(Data!$AN47&lt;&gt;"",Scoring!$G$45)+IF(Data!$AO47&lt;&gt;"",Scoring!$G$46)+IF(Data!$AP47&lt;&gt;"",Scoring!$G$47)+IF(Data!$AQ47&lt;&gt;"",Scoring!$G$48)+IF(Data!$AR47&lt;&gt;"",Scoring!$G$49)+IF(Data!$AS47&lt;&gt;"",Scoring!$G$50)+IF(Data!$AT47&lt;&gt;"",Scoring!$G$51)+IF(Data!$AU47&lt;&gt;"",Scoring!$G$52),"")</f>
        <v/>
      </c>
      <c r="BC47" s="184" t="str">
        <f>IF(BB47&lt;&gt;"",LOOKUP(BB47,Likelihoods!$A$7:$A$107,Likelihoods!E$7:E$107),"")</f>
        <v/>
      </c>
      <c r="BD47" s="185" t="str">
        <f>IF(AND(COUNTBLANK($B47:$O47)=13,COUNTBLANK($P47:$Q47)=1,COUNTBLANK($R47:$U47)=3,COUNTBLANK($V47:$X47)=2,COUNTBLANK($Y47:$AE47)=6,COUNTBLANK($AF47:$AJ47)=4,COUNTBLANK($AK47:AN47)=3,COUNTBLANK($AO47:$AQ47)=2,COUNTBLANK($AR47:$AS47)=1,COUNTBLANK($AT47:$AU47)=1),IF(Data!$B47&lt;&gt;"",Scoring!$H$7)+IF(Data!$C47&lt;&gt;"",Scoring!$H$8)+IF(Data!$D47&lt;&gt;"",Scoring!$H$9)+IF(Data!$E47&lt;&gt;"",Scoring!$H$10)+IF(Data!$F47&lt;&gt;"",Scoring!$H$11)+IF(Data!$G47&lt;&gt;"",Scoring!$H$12)+IF(Data!$H47&lt;&gt;"",Scoring!$H$13)+IF(Data!$I47&lt;&gt;"",Scoring!$H$14)+IF(Data!$J47&lt;&gt;"",Scoring!$H$15)+IF(Data!$K47&lt;&gt;"",Scoring!$H$16)+IF(Data!$L47&lt;&gt;"",Scoring!$H$17)+IF(Data!$M47&lt;&gt;"",Scoring!$H$18)+IF(Data!$N47&lt;&gt;"",Scoring!$H$19)+IF(Data!$O47&lt;&gt;"",Scoring!$H$20)+IF(Data!$P47&lt;&gt;"",Scoring!$H$21)+IF(Data!$Q47&lt;&gt;"",Scoring!$H$22)+IF(Data!$R47&lt;&gt;"",Scoring!$H$23)+IF(Data!$S47&lt;&gt;"",Scoring!$H$24)+IF(Data!$T47&lt;&gt;"",Scoring!$H$25)+IF(Data!$U47&lt;&gt;"",Scoring!$H$26)+IF(Data!$V47&lt;&gt;"",Scoring!$H$27)+IF(Data!$W47&lt;&gt;"",Scoring!$H$28)+IF(Data!$X47&lt;&gt;"",Scoring!$H$29)+IF(Data!$Y47&lt;&gt;"",Scoring!$H$30)+IF(Data!$Z47&lt;&gt;"",Scoring!$H$31)+IF(Data!$AA47&lt;&gt;"",Scoring!$H$32)+IF(Data!$AB47&lt;&gt;"",Scoring!$H$33)+IF(Data!$AC47&lt;&gt;"",Scoring!$H$34)+IF(Data!$AD47&lt;&gt;"",Scoring!$H$35)+IF(Data!$AE47&lt;&gt;"",Scoring!$H$36)+IF(Data!$AF47&lt;&gt;"",Scoring!$H$37)+IF(Data!$AG47&lt;&gt;"",Scoring!$H$38)+IF(Data!$AH47&lt;&gt;"",Scoring!$H$39)+IF(Data!$AI47&lt;&gt;"",Scoring!$H$40)+IF(Data!$AJ47&lt;&gt;"",Scoring!$H$41)+IF(Data!$AK47&lt;&gt;"",Scoring!$H$42)+IF(Data!$AL47&lt;&gt;"",Scoring!$H$43)+IF(Data!$AM47&lt;&gt;"",Scoring!$H$44)+IF(Data!$AN47&lt;&gt;"",Scoring!$H$45)+IF(Data!$AO47&lt;&gt;"",Scoring!$H$46)+IF(Data!$AP47&lt;&gt;"",Scoring!$H$47)+IF(Data!$AQ47&lt;&gt;"",Scoring!$H$48)+IF(Data!$AR47&lt;&gt;"",Scoring!$H$49)+IF(Data!$AS47&lt;&gt;"",Scoring!$H$50)+IF(Data!$AT47&lt;&gt;"",Scoring!$H$51)+IF(Data!$AU47&lt;&gt;"",Scoring!$H$52),"")</f>
        <v/>
      </c>
      <c r="BE47" s="186" t="str">
        <f>IF(BD47&lt;&gt;"",LOOKUP(BD47,Likelihoods!$A$7:$A$107,Likelihoods!F$7:F$107),"")</f>
        <v/>
      </c>
      <c r="BF47" s="181" t="str">
        <f>IF(AND(COUNTBLANK($B47:$O47)=13,COUNTBLANK($P47:$Q47)=1,COUNTBLANK($R47:$U47)=3,COUNTBLANK($V47:$X47)=2,COUNTBLANK($Y47:$AE47)=6,COUNTBLANK($AF47:$AJ47)=4,COUNTBLANK($AK47:AN47)=3,COUNTBLANK($AO47:$AQ47)=2,COUNTBLANK($AR47:$AS47)=1,COUNTBLANK($AT47:$AU47)=1),IF(Data!$B47&lt;&gt;"",Scoring!$I$7)+IF(Data!$C47&lt;&gt;"",Scoring!$I$8)+IF(Data!$D47&lt;&gt;"",Scoring!$I$9)+IF(Data!$E47&lt;&gt;"",Scoring!$I$10)+IF(Data!$F47&lt;&gt;"",Scoring!$I$11)+IF(Data!$G47&lt;&gt;"",Scoring!$I$12)+IF(Data!$H47&lt;&gt;"",Scoring!$I$13)+IF(Data!$I47&lt;&gt;"",Scoring!$I$14)+IF(Data!$J47&lt;&gt;"",Scoring!$I$15)+IF(Data!$K47&lt;&gt;"",Scoring!$I$16)+IF(Data!$L47&lt;&gt;"",Scoring!$I$17)+IF(Data!$M47&lt;&gt;"",Scoring!$I$18)+IF(Data!$N47&lt;&gt;"",Scoring!$I$19)+IF(Data!$O47&lt;&gt;"",Scoring!$I$20)+IF(Data!$P47&lt;&gt;"",Scoring!$I$21)+IF(Data!$Q47&lt;&gt;"",Scoring!$I$22)+IF(Data!$R47&lt;&gt;"",Scoring!$I$23)+IF(Data!$S47&lt;&gt;"",Scoring!$I$24)+IF(Data!$T47&lt;&gt;"",Scoring!$I$25)+IF(Data!$U47&lt;&gt;"",Scoring!$I$26)+IF(Data!$V47&lt;&gt;"",Scoring!$I$27)+IF(Data!$W47&lt;&gt;"",Scoring!$I$28)+IF(Data!$X47&lt;&gt;"",Scoring!$I$29)+IF(Data!$Y47&lt;&gt;"",Scoring!$I$30)+IF(Data!$Z47&lt;&gt;"",Scoring!$I$31)+IF(Data!$AA47&lt;&gt;"",Scoring!$I$32)+IF(Data!$AB47&lt;&gt;"",Scoring!$I$33)+IF(Data!$AC47&lt;&gt;"",Scoring!$I$34)+IF(Data!$AD47&lt;&gt;"",Scoring!$I$35)+IF(Data!$AE47&lt;&gt;"",Scoring!$I$36)+IF(Data!$AF47&lt;&gt;"",Scoring!$I$37)+IF(Data!$AG47&lt;&gt;"",Scoring!$I$38)+IF(Data!$AH47&lt;&gt;"",Scoring!$I$39)+IF(Data!$AI47&lt;&gt;"",Scoring!$I$40)+IF(Data!$AJ47&lt;&gt;"",Scoring!$I$41)+IF(Data!$AK47&lt;&gt;"",Scoring!$I$42)+IF(Data!$AL47&lt;&gt;"",Scoring!$I$43)+IF(Data!$AM47&lt;&gt;"",Scoring!$I$44)+IF(Data!$AN47&lt;&gt;"",Scoring!$I$45)+IF(Data!$AO47&lt;&gt;"",Scoring!$I$46)+IF(Data!$AP47&lt;&gt;"",Scoring!$I$47)+IF(Data!$AQ47&lt;&gt;"",Scoring!$I$48)+IF(Data!$AR47&lt;&gt;"",Scoring!$I$49)+IF(Data!$AS47&lt;&gt;"",Scoring!$I$50)+IF(Data!$AT47&lt;&gt;"",Scoring!$I$51)+IF(Data!$AU47&lt;&gt;"",Scoring!$I$52),"")</f>
        <v/>
      </c>
      <c r="BG47" s="180" t="str">
        <f>IF(BF47&lt;&gt;"",LOOKUP(BF47,Likelihoods!$A$7:$A$107,Likelihoods!G$7:G$107),"")</f>
        <v/>
      </c>
      <c r="BH47" s="187" t="str">
        <f>IF(AND(COUNTBLANK($B47:$O47)=13,COUNTBLANK($P47:$Q47)=1,COUNTBLANK($R47:$U47)=3,COUNTBLANK($V47:$X47)=2,COUNTBLANK($Y47:$AE47)=6,COUNTBLANK($AF47:$AJ47)=4,COUNTBLANK($AK47:AN47)=3,COUNTBLANK($AO47:$AQ47)=2,COUNTBLANK($AR47:$AS47)=1,COUNTBLANK($AT47:$AU47)=1),IF(Data!$B47&lt;&gt;"",Scoring!$J$7)+IF(Data!$C47&lt;&gt;"",Scoring!$J$8)+IF(Data!$D47&lt;&gt;"",Scoring!$J$9)+IF(Data!$E47&lt;&gt;"",Scoring!$J$10)+IF(Data!$F47&lt;&gt;"",Scoring!$J$11)+IF(Data!$G47&lt;&gt;"",Scoring!$J$12)+IF(Data!$H47&lt;&gt;"",Scoring!$J$13)+IF(Data!$I47&lt;&gt;"",Scoring!$J$14)+IF(Data!$J47&lt;&gt;"",Scoring!$J$15)+IF(Data!$K47&lt;&gt;"",Scoring!$J$16)+IF(Data!$L47&lt;&gt;"",Scoring!$J$17)+IF(Data!$M47&lt;&gt;"",Scoring!$J$18)+IF(Data!$N47&lt;&gt;"",Scoring!$J$19)+IF(Data!$O47&lt;&gt;"",Scoring!$J$20)+IF(Data!$P47&lt;&gt;"",Scoring!$J$21)+IF(Data!$Q47&lt;&gt;"",Scoring!$J$22)+IF(Data!$R47&lt;&gt;"",Scoring!$J$23)+IF(Data!$S47&lt;&gt;"",Scoring!$J$24)+IF(Data!$T47&lt;&gt;"",Scoring!$J$25)+IF(Data!$U47&lt;&gt;"",Scoring!$J$26)+IF(Data!$V47&lt;&gt;"",Scoring!$J$27)+IF(Data!$W47&lt;&gt;"",Scoring!$J$28)+IF(Data!$X47&lt;&gt;"",Scoring!$J$29)+IF(Data!$Y47&lt;&gt;"",Scoring!$J$30)+IF(Data!$Z47&lt;&gt;"",Scoring!$J$31)+IF(Data!$AA47&lt;&gt;"",Scoring!$J$32)+IF(Data!$AB47&lt;&gt;"",Scoring!$J$33)+IF(Data!$AC47&lt;&gt;"",Scoring!$J$34)+IF(Data!$AD47&lt;&gt;"",Scoring!$J$35)+IF(Data!$AE47&lt;&gt;"",Scoring!$J$36)+IF(Data!$AF47&lt;&gt;"",Scoring!$J$37)+IF(Data!$AG47&lt;&gt;"",Scoring!$J$38)+IF(Data!$AH47&lt;&gt;"",Scoring!$J$39)+IF(Data!$AI47&lt;&gt;"",Scoring!$J$40)+IF(Data!$AJ47&lt;&gt;"",Scoring!$J$41)+IF(Data!$AK47&lt;&gt;"",Scoring!$J$42)+IF(Data!$AL47&lt;&gt;"",Scoring!$J$43)+IF(Data!$AM47&lt;&gt;"",Scoring!$J$44)+IF(Data!$AN47&lt;&gt;"",Scoring!$J$45)+IF(Data!$AO47&lt;&gt;"",Scoring!$J$46)+IF(Data!$AP47&lt;&gt;"",Scoring!$J$47)+IF(Data!$AQ47&lt;&gt;"",Scoring!$J$48)+IF(Data!$AR47&lt;&gt;"",Scoring!$J$49)+IF(Data!$AS47&lt;&gt;"",Scoring!$J$50)+IF(Data!$AT47&lt;&gt;"",Scoring!$J$51)+IF(Data!$AU47&lt;&gt;"",Scoring!$J$52),"")</f>
        <v/>
      </c>
      <c r="BI47" s="183" t="str">
        <f>IF(BH47&lt;&gt;"",LOOKUP(BH47,Likelihoods!$A$7:$A$107,Likelihoods!H$7:H$107),"")</f>
        <v/>
      </c>
      <c r="BJ47" s="188" t="str">
        <f>IF(AND(COUNTBLANK($B47:$O47)=13,COUNTBLANK($P47:$Q47)=1,COUNTBLANK($R47:$U47)=3,COUNTBLANK($V47:$X47)=2,COUNTBLANK($Y47:$AE47)=6,COUNTBLANK($AF47:$AJ47)=4,COUNTBLANK($AK47:AN47)=3,COUNTBLANK($AO47:$AQ47)=2,COUNTBLANK($AR47:$AS47)=1,COUNTBLANK($AT47:$AU47)=1),IF(Data!$B47&lt;&gt;"",Scoring!$K$7)+IF(Data!$C47&lt;&gt;"",Scoring!$K$8)+IF(Data!$D47&lt;&gt;"",Scoring!$K$9)+IF(Data!$E47&lt;&gt;"",Scoring!$K$10)+IF(Data!$F47&lt;&gt;"",Scoring!$K$11)+IF(Data!$G47&lt;&gt;"",Scoring!$K$12)+IF(Data!$H47&lt;&gt;"",Scoring!$K$13)+IF(Data!$I47&lt;&gt;"",Scoring!$K$14)+IF(Data!$J47&lt;&gt;"",Scoring!$K$15)+IF(Data!$K47&lt;&gt;"",Scoring!$K$16)+IF(Data!$L47&lt;&gt;"",Scoring!$K$17)+IF(Data!$M47&lt;&gt;"",Scoring!$K$18)+IF(Data!$N47&lt;&gt;"",Scoring!$K$19)+IF(Data!$O47&lt;&gt;"",Scoring!$K$20)+IF(Data!$P47&lt;&gt;"",Scoring!$K$21)+IF(Data!$Q47&lt;&gt;"",Scoring!$K$22)+IF(Data!$R47&lt;&gt;"",Scoring!$K$23)+IF(Data!$S47&lt;&gt;"",Scoring!$K$24)+IF(Data!$T47&lt;&gt;"",Scoring!$K$25)+IF(Data!$U47&lt;&gt;"",Scoring!$K$26)+IF(Data!$V47&lt;&gt;"",Scoring!$K$27)+IF(Data!$W47&lt;&gt;"",Scoring!$K$28)+IF(Data!$X47&lt;&gt;"",Scoring!$K$29)+IF(Data!$Y47&lt;&gt;"",Scoring!$K$30)+IF(Data!$Z47&lt;&gt;"",Scoring!$K$31)+IF(Data!$AA47&lt;&gt;"",Scoring!$K$32)+IF(Data!$AB47&lt;&gt;"",Scoring!$K$33)+IF(Data!$AC47&lt;&gt;"",Scoring!$K$34)+IF(Data!$AD47&lt;&gt;"",Scoring!$K$35)+IF(Data!$AE47&lt;&gt;"",Scoring!$K$36)+IF(Data!$AF47&lt;&gt;"",Scoring!$K$37)+IF(Data!$AG47&lt;&gt;"",Scoring!$K$38)+IF(Data!$AH47&lt;&gt;"",Scoring!$K$39)+IF(Data!$AI47&lt;&gt;"",Scoring!$K$40)+IF(Data!$AJ47&lt;&gt;"",Scoring!$K$41)+IF(Data!$AK47&lt;&gt;"",Scoring!$K$42)+IF(Data!$AL47&lt;&gt;"",Scoring!$K$43)+IF(Data!$AM47&lt;&gt;"",Scoring!$K$44)+IF(Data!$AN47&lt;&gt;"",Scoring!$K$45)+IF(Data!$AO47&lt;&gt;"",Scoring!$K$46)+IF(Data!$AP47&lt;&gt;"",Scoring!$K$47)+IF(Data!$AQ47&lt;&gt;"",Scoring!$K$48)+IF(Data!$AR47&lt;&gt;"",Scoring!$K$49)+IF(Data!$AS47&lt;&gt;"",Scoring!$K$50)+IF(Data!$AT47&lt;&gt;"",Scoring!$K$51)+IF(Data!$AU47&lt;&gt;"",Scoring!$K$52),"")</f>
        <v/>
      </c>
      <c r="BK47" s="184" t="str">
        <f>IF(BJ47&lt;&gt;"",LOOKUP(BJ47,Likelihoods!$A$7:$A$107,Likelihoods!I$7:I$107),"")</f>
        <v/>
      </c>
      <c r="BL47" s="187" t="str">
        <f>IF(AND(COUNTBLANK($B47:$O47)=13,COUNTBLANK($P47:$Q47)=1,COUNTBLANK($R47:$U47)=3,COUNTBLANK($V47:$X47)=2,COUNTBLANK($Y47:$AE47)=6,COUNTBLANK($AF47:$AJ47)=4,COUNTBLANK($AK47:AN47)=3,COUNTBLANK($AO47:$AQ47)=2,COUNTBLANK($AR47:$AS47)=1,COUNTBLANK($AT47:$AU47)=1),IF(Data!$B47&lt;&gt;"",Scoring!$L$7)+IF(Data!$C47&lt;&gt;"",Scoring!$L$8)+IF(Data!$D47&lt;&gt;"",Scoring!$L$9)+IF(Data!$E47&lt;&gt;"",Scoring!$L$10)+IF(Data!$F47&lt;&gt;"",Scoring!$L$11)+IF(Data!$G47&lt;&gt;"",Scoring!$L$12)+IF(Data!$H47&lt;&gt;"",Scoring!$L$13)+IF(Data!$I47&lt;&gt;"",Scoring!$L$14)+IF(Data!$J47&lt;&gt;"",Scoring!$L$15)+IF(Data!$K47&lt;&gt;"",Scoring!$L$16)+IF(Data!$L47&lt;&gt;"",Scoring!$L$17)+IF(Data!$M47&lt;&gt;"",Scoring!$L$18)+IF(Data!$N47&lt;&gt;"",Scoring!$L$19)+IF(Data!$O47&lt;&gt;"",Scoring!$L$20)+IF(Data!$P47&lt;&gt;"",Scoring!$L$21)+IF(Data!$Q47&lt;&gt;"",Scoring!$L$22)+IF(Data!$R47&lt;&gt;"",Scoring!$L$23)+IF(Data!$S47&lt;&gt;"",Scoring!$L$24)+IF(Data!$T47&lt;&gt;"",Scoring!$L$25)+IF(Data!$U47&lt;&gt;"",Scoring!$L$26)+IF(Data!$V47&lt;&gt;"",Scoring!$L$27)+IF(Data!$W47&lt;&gt;"",Scoring!$L$28)+IF(Data!$X47&lt;&gt;"",Scoring!$L$29)+IF(Data!$Y47&lt;&gt;"",Scoring!$L$30)+IF(Data!$Z47&lt;&gt;"",Scoring!$L$31)+IF(Data!$AA47&lt;&gt;"",Scoring!$L$32)+IF(Data!$AB47&lt;&gt;"",Scoring!$L$33)+IF(Data!$AC47&lt;&gt;"",Scoring!$L$34)+IF(Data!$AD47&lt;&gt;"",Scoring!$L$35)+IF(Data!$AE47&lt;&gt;"",Scoring!$L$36)+IF(Data!$AF47&lt;&gt;"",Scoring!$L$37)+IF(Data!$AG47&lt;&gt;"",Scoring!$L$38)+IF(Data!$AH47&lt;&gt;"",Scoring!$L$39)+IF(Data!$AI47&lt;&gt;"",Scoring!$L$40)+IF(Data!$AJ47&lt;&gt;"",Scoring!$L$41)+IF(Data!$AK47&lt;&gt;"",Scoring!$L$42)+IF(Data!$AL47&lt;&gt;"",Scoring!$L$43)+IF(Data!$AM47&lt;&gt;"",Scoring!$L$44)+IF(Data!$AN47&lt;&gt;"",Scoring!$L$45)+IF(Data!$AO47&lt;&gt;"",Scoring!$L$46)+IF(Data!$AP47&lt;&gt;"",Scoring!$L$47)+IF(Data!$AQ47&lt;&gt;"",Scoring!$L$48)+IF(Data!$AR47&lt;&gt;"",Scoring!$L$49)+IF(Data!$AS47&lt;&gt;"",Scoring!$L$50)+IF(Data!$AT47&lt;&gt;"",Scoring!$L$51)+IF(Data!$AU47&lt;&gt;"",Scoring!$L$52),"")</f>
        <v/>
      </c>
      <c r="BM47" s="180" t="str">
        <f>IF(BL47&lt;&gt;"",LOOKUP(BL47,Likelihoods!$A$7:$A$107,Likelihoods!J$7:J$107),"")</f>
        <v/>
      </c>
      <c r="BN47" s="181" t="str">
        <f>IF(AND(COUNTBLANK($B47:$O47)=13,COUNTBLANK($P47:$Q47)=1,COUNTBLANK($R47:$U47)=3,COUNTBLANK($V47:$X47)=2,COUNTBLANK($Y47:$AE47)=6,COUNTBLANK($AF47:$AJ47)=4,COUNTBLANK($AK47:AN47)=3,COUNTBLANK($AO47:$AQ47)=2,COUNTBLANK($AR47:$AS47)=1,COUNTBLANK($AT47:$AU47)=1),IF(Data!$B47&lt;&gt;"",Scoring!$M$7)+IF(Data!$C47&lt;&gt;"",Scoring!$M$8)+IF(Data!$D47&lt;&gt;"",Scoring!$M$9)+IF(Data!$E47&lt;&gt;"",Scoring!$M$10)+IF(Data!$F47&lt;&gt;"",Scoring!$M$11)+IF(Data!$G47&lt;&gt;"",Scoring!$M$12)+IF(Data!$H47&lt;&gt;"",Scoring!$M$13)+IF(Data!$I47&lt;&gt;"",Scoring!$M$14)+IF(Data!$J47&lt;&gt;"",Scoring!$M$15)+IF(Data!$K47&lt;&gt;"",Scoring!$M$16)+IF(Data!$L47&lt;&gt;"",Scoring!$M$17)+IF(Data!$M47&lt;&gt;"",Scoring!$M$18)+IF(Data!$N47&lt;&gt;"",Scoring!$M$19)+IF(Data!$O47&lt;&gt;"",Scoring!$M$20)+IF(Data!$P47&lt;&gt;"",Scoring!$M$21)+IF(Data!$Q47&lt;&gt;"",Scoring!$M$22)+IF(Data!$R47&lt;&gt;"",Scoring!$M$23)+IF(Data!$S47&lt;&gt;"",Scoring!$M$24)+IF(Data!$T47&lt;&gt;"",Scoring!$M$25)+IF(Data!$U47&lt;&gt;"",Scoring!$M$26)+IF(Data!$V47&lt;&gt;"",Scoring!$M$27)+IF(Data!$W47&lt;&gt;"",Scoring!$M$28)+IF(Data!$X47&lt;&gt;"",Scoring!$M$29)+IF(Data!$Y47&lt;&gt;"",Scoring!$M$30)+IF(Data!$Z47&lt;&gt;"",Scoring!$M$31)+IF(Data!$AA47&lt;&gt;"",Scoring!$M$32)+IF(Data!$AB47&lt;&gt;"",Scoring!$M$33)+IF(Data!$AC47&lt;&gt;"",Scoring!$M$34)+IF(Data!$AD47&lt;&gt;"",Scoring!$M$35)+IF(Data!$AE47&lt;&gt;"",Scoring!$M$36)+IF(Data!$AF47&lt;&gt;"",Scoring!$M$37)+IF(Data!$AG47&lt;&gt;"",Scoring!$M$38)+IF(Data!$AH47&lt;&gt;"",Scoring!$M$39)+IF(Data!$AI47&lt;&gt;"",Scoring!$M$40)+IF(Data!$AJ47&lt;&gt;"",Scoring!$M$41)+IF(Data!$AK47&lt;&gt;"",Scoring!$M$42)+IF(Data!$AL47&lt;&gt;"",Scoring!$M$43)+IF(Data!$AM47&lt;&gt;"",Scoring!$M$44)+IF(Data!$AN47&lt;&gt;"",Scoring!$M$45)+IF(Data!$AO47&lt;&gt;"",Scoring!$M$46)+IF(Data!$AP47&lt;&gt;"",Scoring!$M$47)+IF(Data!$AQ47&lt;&gt;"",Scoring!$M$48)+IF(Data!$AR47&lt;&gt;"",Scoring!$M$49)+IF(Data!$AS47&lt;&gt;"",Scoring!$M$50)+IF(Data!$AT47&lt;&gt;"",Scoring!$M$51)+IF(Data!$AU47&lt;&gt;"",Scoring!$M$52),"")</f>
        <v/>
      </c>
      <c r="BO47" s="184" t="str">
        <f>IF(BN47&lt;&gt;"",LOOKUP(BN47,Likelihoods!$A$7:$A$107,Likelihoods!K$7:K$107),"")</f>
        <v/>
      </c>
      <c r="BP47" s="179" t="str">
        <f>IF(AND(COUNTBLANK($B47:$O47)=13,COUNTBLANK($P47:$Q47)=1,COUNTBLANK($R47:$U47)=3,COUNTBLANK($V47:$X47)=2,COUNTBLANK($Y47:$AE47)=6,COUNTBLANK($AF47:$AJ47)=4,COUNTBLANK($AK47:AN47)=3,COUNTBLANK($AO47:$AQ47)=2,COUNTBLANK($AR47:$AS47)=1,COUNTBLANK($AT47:$AU47)=1),IF(Data!$B47&lt;&gt;"",Scoring!$N$7)+IF(Data!$C47&lt;&gt;"",Scoring!$N$8)+IF(Data!$D47&lt;&gt;"",Scoring!$N$9)+IF(Data!$E47&lt;&gt;"",Scoring!$N$10)+IF(Data!$F47&lt;&gt;"",Scoring!$N$11)+IF(Data!$G47&lt;&gt;"",Scoring!$N$12)+IF(Data!$H47&lt;&gt;"",Scoring!$N$13)+IF(Data!$I47&lt;&gt;"",Scoring!$N$14)+IF(Data!$J47&lt;&gt;"",Scoring!$N$15)+IF(Data!$K47&lt;&gt;"",Scoring!$N$16)+IF(Data!$L47&lt;&gt;"",Scoring!$N$17)+IF(Data!$M47&lt;&gt;"",Scoring!$N$18)+IF(Data!$N47&lt;&gt;"",Scoring!$N$19)+IF(Data!$O47&lt;&gt;"",Scoring!$N$20)+IF(Data!$P47&lt;&gt;"",Scoring!$N$21)+IF(Data!$Q47&lt;&gt;"",Scoring!$N$22)+IF(Data!$R47&lt;&gt;"",Scoring!$N$23)+IF(Data!$S47&lt;&gt;"",Scoring!$N$24)+IF(Data!$T47&lt;&gt;"",Scoring!$N$25)+IF(Data!$U47&lt;&gt;"",Scoring!$N$26)+IF(Data!$V47&lt;&gt;"",Scoring!$N$27)+IF(Data!$W47&lt;&gt;"",Scoring!$N$28)+IF(Data!$X47&lt;&gt;"",Scoring!$N$29)+IF(Data!$Y47&lt;&gt;"",Scoring!$N$30)+IF(Data!$Z47&lt;&gt;"",Scoring!$N$31)+IF(Data!$AA47&lt;&gt;"",Scoring!$N$32)+IF(Data!$AB47&lt;&gt;"",Scoring!$N$33)+IF(Data!$AC47&lt;&gt;"",Scoring!$N$34)+IF(Data!$AD47&lt;&gt;"",Scoring!$N$35)+IF(Data!$AE47&lt;&gt;"",Scoring!$N$36)+IF(Data!$AF47&lt;&gt;"",Scoring!$N$37)+IF(Data!$AG47&lt;&gt;"",Scoring!$N$38)+IF(Data!$AH47&lt;&gt;"",Scoring!$N$39)+IF(Data!$AI47&lt;&gt;"",Scoring!$N$40)+IF(Data!$AJ47&lt;&gt;"",Scoring!$N$41)+IF(Data!$AK47&lt;&gt;"",Scoring!$N$42)+IF(Data!$AL47&lt;&gt;"",Scoring!$N$43)+IF(Data!$AM47&lt;&gt;"",Scoring!$N$44)+IF(Data!$AN47&lt;&gt;"",Scoring!$N$45)+IF(Data!$AO47&lt;&gt;"",Scoring!$N$46)+IF(Data!$AP47&lt;&gt;"",Scoring!$N$47)+IF(Data!$AQ47&lt;&gt;"",Scoring!$N$48)+IF(Data!$AR47&lt;&gt;"",Scoring!$N$49)+IF(Data!$AS47&lt;&gt;"",Scoring!$N$50)+IF(Data!$AT47&lt;&gt;"",Scoring!$N$51)+IF(Data!$AU47&lt;&gt;"",Scoring!$N$52),"")</f>
        <v/>
      </c>
      <c r="BQ47" s="189" t="str">
        <f>IF(BP47&lt;&gt;"",LOOKUP(BP47,Likelihoods!$A$7:$A$107,Likelihoods!L$7:L$107),"")</f>
        <v/>
      </c>
      <c r="BR47" s="181" t="str">
        <f>IF(AND(COUNTBLANK($B47:$O47)=13,COUNTBLANK($P47:$Q47)=1,COUNTBLANK($R47:$U47)=3,COUNTBLANK($V47:$X47)=2,COUNTBLANK($Y47:$AE47)=6,COUNTBLANK($AF47:$AJ47)=4,COUNTBLANK($AK47:AN47)=3,COUNTBLANK($AO47:$AQ47)=2,COUNTBLANK($AR47:$AS47)=1,COUNTBLANK($AT47:$AU47)=1),IF(Data!$B47&lt;&gt;"",Scoring!$O$7)+IF(Data!$C47&lt;&gt;"",Scoring!$O$8)+IF(Data!$D47&lt;&gt;"",Scoring!$O$9)+IF(Data!$E47&lt;&gt;"",Scoring!$O$10)+IF(Data!$F47&lt;&gt;"",Scoring!$O$11)+IF(Data!$G47&lt;&gt;"",Scoring!$O$12)+IF(Data!$H47&lt;&gt;"",Scoring!$O$13)+IF(Data!$I47&lt;&gt;"",Scoring!$O$14)+IF(Data!$J47&lt;&gt;"",Scoring!$O$15)+IF(Data!$K47&lt;&gt;"",Scoring!$O$16)+IF(Data!$L47&lt;&gt;"",Scoring!$O$17)+IF(Data!$M47&lt;&gt;"",Scoring!$O$18)+IF(Data!$N47&lt;&gt;"",Scoring!$O$19)+IF(Data!$O47&lt;&gt;"",Scoring!$O$20)+IF(Data!$P47&lt;&gt;"",Scoring!$O$21)+IF(Data!$Q47&lt;&gt;"",Scoring!$O$22)+IF(Data!$R47&lt;&gt;"",Scoring!$O$23)+IF(Data!$S47&lt;&gt;"",Scoring!$O$24)+IF(Data!$T47&lt;&gt;"",Scoring!$O$25)+IF(Data!$U47&lt;&gt;"",Scoring!$O$26)+IF(Data!$V47&lt;&gt;"",Scoring!$O$27)+IF(Data!$W47&lt;&gt;"",Scoring!$O$28)+IF(Data!$X47&lt;&gt;"",Scoring!$O$29)+IF(Data!$Y47&lt;&gt;"",Scoring!$O$30)+IF(Data!$Z47&lt;&gt;"",Scoring!$O$31)+IF(Data!$AA47&lt;&gt;"",Scoring!$O$32)+IF(Data!$AB47&lt;&gt;"",Scoring!$O$33)+IF(Data!$AC47&lt;&gt;"",Scoring!$O$34)+IF(Data!$AD47&lt;&gt;"",Scoring!$O$35)+IF(Data!$AE47&lt;&gt;"",Scoring!$O$36)+IF(Data!$AF47&lt;&gt;"",Scoring!$O$37)+IF(Data!$AG47&lt;&gt;"",Scoring!$O$38)+IF(Data!$AH47&lt;&gt;"",Scoring!$O$39)+IF(Data!$AI47&lt;&gt;"",Scoring!$O$40)+IF(Data!$AJ47&lt;&gt;"",Scoring!$O$41)+IF(Data!$AK47&lt;&gt;"",Scoring!$O$42)+IF(Data!$AL47&lt;&gt;"",Scoring!$O$43)+IF(Data!$AM47&lt;&gt;"",Scoring!$O$44)+IF(Data!$AN47&lt;&gt;"",Scoring!$O$45)+IF(Data!$AO47&lt;&gt;"",Scoring!$O$46)+IF(Data!$AP47&lt;&gt;"",Scoring!$O$47)+IF(Data!$AQ47&lt;&gt;"",Scoring!$O$48)+IF(Data!$AR47&lt;&gt;"",Scoring!$O$49)+IF(Data!$AS47&lt;&gt;"",Scoring!$O$50)+IF(Data!$AT47&lt;&gt;"",Scoring!$O$51)+IF(Data!$AU47&lt;&gt;"",Scoring!$O$52),"")</f>
        <v/>
      </c>
      <c r="BS47" s="184" t="str">
        <f>IF(BR47&lt;&gt;"",LOOKUP(BR47,Likelihoods!$A$7:$A$107,Likelihoods!M$7:M$107),"")</f>
        <v/>
      </c>
      <c r="BT47" s="181" t="str">
        <f>IF(AND(COUNTBLANK($B47:$O47)=13,COUNTBLANK($P47:$Q47)=1,COUNTBLANK($R47:$U47)=3,COUNTBLANK($V47:$X47)=2,COUNTBLANK($Y47:$AE47)=6,COUNTBLANK($AF47:$AJ47)=4,COUNTBLANK($AK47:AN47)=3,COUNTBLANK($AO47:$AQ47)=2,COUNTBLANK($AR47:$AS47)=1,COUNTBLANK($AT47:$AU47)=1),IF(Data!$B47&lt;&gt;"",Scoring!$P$7)+IF(Data!$C47&lt;&gt;"",Scoring!$P$8)+IF(Data!$D47&lt;&gt;"",Scoring!$P$9)+IF(Data!$E47&lt;&gt;"",Scoring!$P$10)+IF(Data!$F47&lt;&gt;"",Scoring!$P$11)+IF(Data!$G47&lt;&gt;"",Scoring!$P$12)+IF(Data!$H47&lt;&gt;"",Scoring!$P$13)+IF(Data!$I47&lt;&gt;"",Scoring!$P$14)+IF(Data!$J47&lt;&gt;"",Scoring!$P$15)+IF(Data!$K47&lt;&gt;"",Scoring!$P$16)+IF(Data!$L47&lt;&gt;"",Scoring!$P$17)+IF(Data!$M47&lt;&gt;"",Scoring!$P$18)+IF(Data!$N47&lt;&gt;"",Scoring!$P$19)+IF(Data!$O47&lt;&gt;"",Scoring!$P$20)+IF(Data!$P47&lt;&gt;"",Scoring!$P$21)+IF(Data!$Q47&lt;&gt;"",Scoring!$P$22)+IF(Data!$R47&lt;&gt;"",Scoring!$P$23)+IF(Data!$S47&lt;&gt;"",Scoring!$P$24)+IF(Data!$T47&lt;&gt;"",Scoring!$P$25)+IF(Data!$U47&lt;&gt;"",Scoring!$P$26)+IF(Data!$V47&lt;&gt;"",Scoring!$P$27)+IF(Data!$W47&lt;&gt;"",Scoring!$P$28)+IF(Data!$X47&lt;&gt;"",Scoring!$P$29)+IF(Data!$Y47&lt;&gt;"",Scoring!$P$30)+IF(Data!$Z47&lt;&gt;"",Scoring!$P$31)+IF(Data!$AA47&lt;&gt;"",Scoring!$P$32)+IF(Data!$AB47&lt;&gt;"",Scoring!$P$33)+IF(Data!$AC47&lt;&gt;"",Scoring!$P$34)+IF(Data!$AD47&lt;&gt;"",Scoring!$P$35)+IF(Data!$AE47&lt;&gt;"",Scoring!$P$36)+IF(Data!$AF47&lt;&gt;"",Scoring!$P$37)+IF(Data!$AG47&lt;&gt;"",Scoring!$P$38)+IF(Data!$AH47&lt;&gt;"",Scoring!$P$39)+IF(Data!$AI47&lt;&gt;"",Scoring!$P$40)+IF(Data!$AJ47&lt;&gt;"",Scoring!$P$41)+IF(Data!$AK47&lt;&gt;"",Scoring!$P$42)+IF(Data!$AL47&lt;&gt;"",Scoring!$P$43)+IF(Data!$AM47&lt;&gt;"",Scoring!$P$44)+IF(Data!$AN47&lt;&gt;"",Scoring!$P$45)+IF(Data!$AO47&lt;&gt;"",Scoring!$P$46)+IF(Data!$AP47&lt;&gt;"",Scoring!$P$47)+IF(Data!$AQ47&lt;&gt;"",Scoring!$P$48)+IF(Data!$AR47&lt;&gt;"",Scoring!$P$49)+IF(Data!$AS47&lt;&gt;"",Scoring!$P$50)+IF(Data!$AT47&lt;&gt;"",Scoring!$P$51)+IF(Data!$AU47&lt;&gt;"",Scoring!$P$52),"")</f>
        <v/>
      </c>
      <c r="BU47" s="180" t="str">
        <f>IF(BT47&lt;&gt;"",LOOKUP(BT47,Likelihoods!$A$7:$A$107,Likelihoods!N$7:N$107),"")</f>
        <v/>
      </c>
      <c r="BV47" s="181" t="str">
        <f>IF(AND(COUNTBLANK($B47:$O47)=13,COUNTBLANK($P47:$Q47)=1,COUNTBLANK($R47:$U47)=3,COUNTBLANK($V47:$X47)=2,COUNTBLANK($Y47:$AE47)=6,COUNTBLANK($AF47:$AJ47)=4,COUNTBLANK($AK47:AN47)=3,COUNTBLANK($AO47:$AQ47)=2,COUNTBLANK($AR47:$AS47)=1,COUNTBLANK($AT47:$AU47)=1),IF(Data!$B47&lt;&gt;"",Scoring!$Q$7)+IF(Data!$C47&lt;&gt;"",Scoring!$Q$8)+IF(Data!$D47&lt;&gt;"",Scoring!$Q$9)+IF(Data!$E47&lt;&gt;"",Scoring!$Q$10)+IF(Data!$F47&lt;&gt;"",Scoring!$Q$11)+IF(Data!$G47&lt;&gt;"",Scoring!$Q$12)+IF(Data!$H47&lt;&gt;"",Scoring!$Q$13)+IF(Data!$I47&lt;&gt;"",Scoring!$Q$14)+IF(Data!$J47&lt;&gt;"",Scoring!$Q$15)+IF(Data!$K47&lt;&gt;"",Scoring!$Q$16)+IF(Data!$L47&lt;&gt;"",Scoring!$Q$17)+IF(Data!$M47&lt;&gt;"",Scoring!$Q$18)+IF(Data!$N47&lt;&gt;"",Scoring!$Q$19)+IF(Data!$O47&lt;&gt;"",Scoring!$Q$20)+IF(Data!$P47&lt;&gt;"",Scoring!$Q$21)+IF(Data!$Q47&lt;&gt;"",Scoring!$Q$22)+IF(Data!$R47&lt;&gt;"",Scoring!$Q$23)+IF(Data!$S47&lt;&gt;"",Scoring!$Q$24)+IF(Data!$T47&lt;&gt;"",Scoring!$Q$25)+IF(Data!$U47&lt;&gt;"",Scoring!$Q$26)+IF(Data!$V47&lt;&gt;"",Scoring!$Q$27)+IF(Data!$W47&lt;&gt;"",Scoring!$Q$28)+IF(Data!$X47&lt;&gt;"",Scoring!$Q$29)+IF(Data!$Y47&lt;&gt;"",Scoring!$Q$30)+IF(Data!$Z47&lt;&gt;"",Scoring!$Q$31)+IF(Data!$AA47&lt;&gt;"",Scoring!$Q$32)+IF(Data!$AB47&lt;&gt;"",Scoring!$Q$33)+IF(Data!$AC47&lt;&gt;"",Scoring!$Q$34)+IF(Data!$AD47&lt;&gt;"",Scoring!$Q$35)+IF(Data!$AE47&lt;&gt;"",Scoring!$Q$36)+IF(Data!$AF47&lt;&gt;"",Scoring!$Q$37)+IF(Data!$AG47&lt;&gt;"",Scoring!$Q$38)+IF(Data!$AH47&lt;&gt;"",Scoring!$Q$39)+IF(Data!$AI47&lt;&gt;"",Scoring!$Q$40)+IF(Data!$AJ47&lt;&gt;"",Scoring!$Q$41)+IF(Data!$AK47&lt;&gt;"",Scoring!$Q$42)+IF(Data!$AL47&lt;&gt;"",Scoring!$Q$43)+IF(Data!$AM47&lt;&gt;"",Scoring!$Q$44)+IF(Data!$AN47&lt;&gt;"",Scoring!$Q$45)+IF(Data!$AO47&lt;&gt;"",Scoring!$Q$46)+IF(Data!$AP47&lt;&gt;"",Scoring!$Q$47)+IF(Data!$AQ47&lt;&gt;"",Scoring!$Q$48)+IF(Data!$AR47&lt;&gt;"",Scoring!$Q$49)+IF(Data!$AS47&lt;&gt;"",Scoring!$Q$50)+IF(Data!$AT47&lt;&gt;"",Scoring!$Q$51)+IF(Data!$AU47&lt;&gt;"",Scoring!$Q$52),"")</f>
        <v/>
      </c>
      <c r="BW47" s="183" t="str">
        <f>IF(BV47&lt;&gt;"",LOOKUP(BV47,Likelihoods!$A$7:$A$107,Likelihoods!O$7:O$107),"")</f>
        <v/>
      </c>
      <c r="BX47" s="9"/>
      <c r="BY47" s="9"/>
      <c r="BZ47" s="9"/>
      <c r="CA47" s="9"/>
      <c r="CB47" s="9"/>
      <c r="CC47" s="9"/>
      <c r="CD47" s="9"/>
      <c r="CE47" s="9"/>
      <c r="CF47" s="9"/>
      <c r="CG47" s="9"/>
      <c r="CH47" s="9"/>
      <c r="CI47" s="9"/>
      <c r="CJ47" s="9"/>
      <c r="CK47" s="9"/>
    </row>
    <row r="48" spans="1:89" ht="14.25" customHeight="1">
      <c r="A48" s="59"/>
      <c r="B48" s="76"/>
      <c r="C48" s="77"/>
      <c r="D48" s="77"/>
      <c r="E48" s="77"/>
      <c r="F48" s="77"/>
      <c r="G48" s="77"/>
      <c r="H48" s="77"/>
      <c r="I48" s="77"/>
      <c r="J48" s="77"/>
      <c r="K48" s="77"/>
      <c r="L48" s="77"/>
      <c r="M48" s="77"/>
      <c r="N48" s="77"/>
      <c r="O48" s="77"/>
      <c r="P48" s="76"/>
      <c r="Q48" s="78"/>
      <c r="R48" s="77"/>
      <c r="S48" s="77"/>
      <c r="T48" s="77"/>
      <c r="U48" s="77"/>
      <c r="V48" s="76"/>
      <c r="W48" s="77"/>
      <c r="X48" s="78"/>
      <c r="Y48" s="77"/>
      <c r="Z48" s="77"/>
      <c r="AA48" s="77"/>
      <c r="AB48" s="77"/>
      <c r="AC48" s="77"/>
      <c r="AD48" s="77"/>
      <c r="AE48" s="77"/>
      <c r="AF48" s="76"/>
      <c r="AG48" s="77"/>
      <c r="AH48" s="77"/>
      <c r="AI48" s="77"/>
      <c r="AJ48" s="78"/>
      <c r="AK48" s="77"/>
      <c r="AL48" s="77"/>
      <c r="AM48" s="77"/>
      <c r="AN48" s="77"/>
      <c r="AO48" s="76"/>
      <c r="AP48" s="77"/>
      <c r="AQ48" s="78"/>
      <c r="AR48" s="76"/>
      <c r="AS48" s="78"/>
      <c r="AT48" s="77"/>
      <c r="AU48" s="77"/>
      <c r="AV48" s="179" t="str">
        <f>IF(AND(COUNTBLANK($B48:$O48)=13,COUNTBLANK($P48:$Q48)=1,COUNTBLANK($R48:$U48)=3,COUNTBLANK($V48:$X48)=2,COUNTBLANK($Y48:$AE48)=6,COUNTBLANK($AF48:$AJ48)=4,COUNTBLANK($AK48:AN48)=3,COUNTBLANK($AO48:$AQ48)=2,COUNTBLANK($AR48:$AS48)=1,COUNTBLANK($AT48:$AU48)=1),IF(Data!$B48&lt;&gt;"",Scoring!$D$7)+IF(Data!$C48&lt;&gt;"",Scoring!$D$8)+IF(Data!$D48&lt;&gt;"",Scoring!$D$9)+IF(Data!$E48&lt;&gt;"",Scoring!$D$10)+IF(Data!$F48&lt;&gt;"",Scoring!$D$11)+IF(Data!$G48&lt;&gt;"",Scoring!$D$12)+IF(Data!$H48&lt;&gt;"",Scoring!$D$13)+IF(Data!$I48&lt;&gt;"",Scoring!$D$14)+IF(Data!$J48&lt;&gt;"",Scoring!$D$15)+IF(Data!$K48&lt;&gt;"",Scoring!$D$16)+IF(Data!$L48&lt;&gt;"",Scoring!$D$17)+IF(Data!$M48&lt;&gt;"",Scoring!$D$18)+IF(Data!$N48&lt;&gt;"",Scoring!$D$19)+IF(Data!$O48&lt;&gt;"",Scoring!$D$20)+IF(Data!$P48&lt;&gt;"",Scoring!$D$21)+IF(Data!$Q48&lt;&gt;"",Scoring!$D$22)+IF(Data!$R48&lt;&gt;"",Scoring!$D$23)+IF(Data!$S48&lt;&gt;"",Scoring!$D$24)+IF(Data!$T48&lt;&gt;"",Scoring!$D$25)+IF(Data!$U48&lt;&gt;"",Scoring!$D$26)+IF(Data!$V48&lt;&gt;"",Scoring!$D$27)+IF(Data!$W48&lt;&gt;"",Scoring!$D$28)+IF(Data!$X48&lt;&gt;"",Scoring!$D$29)+IF(Data!$Y48&lt;&gt;"",Scoring!$D$30)+IF(Data!$Z48&lt;&gt;"",Scoring!$D$31)+IF(Data!$AA48&lt;&gt;"",Scoring!$D$32)+IF(Data!$AB48&lt;&gt;"",Scoring!$D$33)+IF(Data!$AC48&lt;&gt;"",Scoring!$D$34)+IF(Data!$AD48&lt;&gt;"",Scoring!$D$35)+IF(Data!$AE48&lt;&gt;"",Scoring!$D$36)+IF(Data!$AF48&lt;&gt;"",Scoring!$D$37)+IF(Data!$AG48&lt;&gt;"",Scoring!$D$38)+IF(Data!$AH48&lt;&gt;"",Scoring!$D$39)+IF(Data!$AI48&lt;&gt;"",Scoring!$D$40)+IF(Data!$AJ48&lt;&gt;"",Scoring!$D$41)+IF(Data!$AK48&lt;&gt;"",Scoring!$D$42)+IF(Data!$AL48&lt;&gt;"",Scoring!$D$43)+IF(Data!$AM48&lt;&gt;"",Scoring!$D$44)+IF(Data!$AN48&lt;&gt;"",Scoring!$D$45)+IF(Data!$AO48&lt;&gt;"",Scoring!$D$46)+IF(Data!$AP48&lt;&gt;"",Scoring!$D$47)+IF(Data!$AQ48&lt;&gt;"",Scoring!$D$48)+IF(Data!$AR48&lt;&gt;"",Scoring!$D$49)+IF(Data!$AS48&lt;&gt;"",Scoring!$D$50)+IF(Data!$AT48&lt;&gt;"",Scoring!$D$51)+IF(Data!$AU48&lt;&gt;"",Scoring!$D$52),"")</f>
        <v/>
      </c>
      <c r="AW48" s="180" t="str">
        <f>IF(AV48&lt;&gt;"",LOOKUP(AV48,Likelihoods!$A$7:$A$107,Likelihoods!B$7:B$107),"")</f>
        <v/>
      </c>
      <c r="AX48" s="181" t="str">
        <f>IF(AND(COUNTBLANK($B48:$O48)=13,COUNTBLANK($P48:$Q48)=1,COUNTBLANK($R48:$U48)=3,COUNTBLANK($V48:$X48)=2,COUNTBLANK($Y48:$AE48)=6,COUNTBLANK($AF48:$AJ48)=4,COUNTBLANK($AK48:AN48)=3,COUNTBLANK($AO48:$AQ48)=2,COUNTBLANK($AR48:$AS48)=1,COUNTBLANK($AT48:$AU48)=1),IF(Data!$B48&lt;&gt;"",Scoring!$E$7)+IF(Data!$C48&lt;&gt;"",Scoring!$E$8)+IF(Data!$D48&lt;&gt;"",Scoring!$E$9)+IF(Data!$E48&lt;&gt;"",Scoring!$E$10)+IF(Data!$F48&lt;&gt;"",Scoring!$E$11)+IF(Data!$G48&lt;&gt;"",Scoring!$E$12)+IF(Data!$H48&lt;&gt;"",Scoring!$E$13)+IF(Data!$I48&lt;&gt;"",Scoring!$E$14)+IF(Data!$J48&lt;&gt;"",Scoring!$E$15)+IF(Data!$K48&lt;&gt;"",Scoring!$E$16)+IF(Data!$L48&lt;&gt;"",Scoring!$E$17)+IF(Data!$M48&lt;&gt;"",Scoring!$E$18)+IF(Data!$N48&lt;&gt;"",Scoring!$E$19)+IF(Data!$O48&lt;&gt;"",Scoring!$E$20)+IF(Data!$P48&lt;&gt;"",Scoring!$E$21)+IF(Data!$Q48&lt;&gt;"",Scoring!$E$22)+IF(Data!$R48&lt;&gt;"",Scoring!$E$23)+IF(Data!$S48&lt;&gt;"",Scoring!$E$24)+IF(Data!$T48&lt;&gt;"",Scoring!$E$25)+IF(Data!$U48&lt;&gt;"",Scoring!$E$26)+IF(Data!$V48&lt;&gt;"",Scoring!$E$27)+IF(Data!$W48&lt;&gt;"",Scoring!$E$28)+IF(Data!$X48&lt;&gt;"",Scoring!$E$29)+IF(Data!$Y48&lt;&gt;"",Scoring!$E$30)+IF(Data!$Z48&lt;&gt;"",Scoring!$E$31)+IF(Data!$AA48&lt;&gt;"",Scoring!$E$32)+IF(Data!$AB48&lt;&gt;"",Scoring!$E$33)+IF(Data!$AC48&lt;&gt;"",Scoring!$E$34)+IF(Data!$AD48&lt;&gt;"",Scoring!$E$35)+IF(Data!$AE48&lt;&gt;"",Scoring!$E$36)+IF(Data!$AF48&lt;&gt;"",Scoring!$E$37)+IF(Data!$AG48&lt;&gt;"",Scoring!$E$38)+IF(Data!$AH48&lt;&gt;"",Scoring!$E$39)+IF(Data!$AI48&lt;&gt;"",Scoring!$E$40)+IF(Data!$AJ48&lt;&gt;"",Scoring!$E$41)+IF(Data!$AK48&lt;&gt;"",Scoring!$E$42)+IF(Data!$AL48&lt;&gt;"",Scoring!$E$43)+IF(Data!$AM48&lt;&gt;"",Scoring!$E$44)+IF(Data!$AN48&lt;&gt;"",Scoring!$E$45)+IF(Data!$AO48&lt;&gt;"",Scoring!$E$46)+IF(Data!$AP48&lt;&gt;"",Scoring!$E$47)+IF(Data!$AQ48&lt;&gt;"",Scoring!$E$48)+IF(Data!$AR48&lt;&gt;"",Scoring!$E$49)+IF(Data!$AS48&lt;&gt;"",Scoring!$E$50)+IF(Data!$AT48&lt;&gt;"",Scoring!$E$51)+IF(Data!$AU48&lt;&gt;"",Scoring!$E$52),"")</f>
        <v/>
      </c>
      <c r="AY48" s="180" t="str">
        <f>IF(AX48&lt;&gt;"",LOOKUP(AX48,Likelihoods!$A$7:$A$107,Likelihoods!C$7:C$107),"")</f>
        <v/>
      </c>
      <c r="AZ48" s="182" t="str">
        <f>IF(AND(COUNTBLANK($B48:$O48)=13,COUNTBLANK($P48:$Q48)=1,COUNTBLANK($R48:$U48)=3,COUNTBLANK($V48:$X48)=2,COUNTBLANK($Y48:$AE48)=6,COUNTBLANK($AF48:$AJ48)=4,COUNTBLANK($AK48:AN48)=3,COUNTBLANK($AO48:$AQ48)=2,COUNTBLANK($AR48:$AS48)=1,COUNTBLANK($AT48:$AU48)=1),IF(Data!$B48&lt;&gt;"",Scoring!$F$7)+IF(Data!$C48&lt;&gt;"",Scoring!$F$8)+IF(Data!$D48&lt;&gt;"",Scoring!$F$9)+IF(Data!$E48&lt;&gt;"",Scoring!$F$10)+IF(Data!$F48&lt;&gt;"",Scoring!$F$11)+IF(Data!$G48&lt;&gt;"",Scoring!$F$12)+IF(Data!$H48&lt;&gt;"",Scoring!$F$13)+IF(Data!$I48&lt;&gt;"",Scoring!$F$14)+IF(Data!$J48&lt;&gt;"",Scoring!$F$15)+IF(Data!$K48&lt;&gt;"",Scoring!$F$16)+IF(Data!$L48&lt;&gt;"",Scoring!$F$17)+IF(Data!$M48&lt;&gt;"",Scoring!$F$18)+IF(Data!$N48&lt;&gt;"",Scoring!$F$19)+IF(Data!$O48&lt;&gt;"",Scoring!$F$20)+IF(Data!$P48&lt;&gt;"",Scoring!$F$21)+IF(Data!$Q48&lt;&gt;"",Scoring!$F$22)+IF(Data!$R48&lt;&gt;"",Scoring!$F$23)+IF(Data!$S48&lt;&gt;"",Scoring!$F$24)+IF(Data!$T48&lt;&gt;"",Scoring!$F$25)+IF(Data!$U48&lt;&gt;"",Scoring!$F$26)+IF(Data!$V48&lt;&gt;"",Scoring!$F$27)+IF(Data!$W48&lt;&gt;"",Scoring!$F$28)+IF(Data!$X48&lt;&gt;"",Scoring!$F$29)+IF(Data!$Y48&lt;&gt;"",Scoring!$F$30)+IF(Data!$Z48&lt;&gt;"",Scoring!$F$31)+IF(Data!$AA48&lt;&gt;"",Scoring!$F$32)+IF(Data!$AB48&lt;&gt;"",Scoring!$F$33)+IF(Data!$AC48&lt;&gt;"",Scoring!$F$34)+IF(Data!$AD48&lt;&gt;"",Scoring!$F$35)+IF(Data!$AE48&lt;&gt;"",Scoring!$F$36)+IF(Data!$AF48&lt;&gt;"",Scoring!$F$37)+IF(Data!$AG48&lt;&gt;"",Scoring!$F$38)+IF(Data!$AH48&lt;&gt;"",Scoring!$F$39)+IF(Data!$AI48&lt;&gt;"",Scoring!$F$40)+IF(Data!$AJ48&lt;&gt;"",Scoring!$F$41)+IF(Data!$AK48&lt;&gt;"",Scoring!$F$42)+IF(Data!$AL48&lt;&gt;"",Scoring!$F$43)+IF(Data!$AM48&lt;&gt;"",Scoring!$F$44)+IF(Data!$AN48&lt;&gt;"",Scoring!$F$45)+IF(Data!$AO48&lt;&gt;"",Scoring!$F$46)+IF(Data!$AP48&lt;&gt;"",Scoring!$F$47)+IF(Data!$AQ48&lt;&gt;"",Scoring!$F$48)+IF(Data!$AR48&lt;&gt;"",Scoring!$F$49)+IF(Data!$AS48&lt;&gt;"",Scoring!$F$50)+IF(Data!$AT48&lt;&gt;"",Scoring!$F$51)+IF(Data!$AU48&lt;&gt;"",Scoring!$F$52),"")</f>
        <v/>
      </c>
      <c r="BA48" s="183" t="str">
        <f>IF(AZ48&lt;&gt;"",LOOKUP(AZ48,Likelihoods!$A$7:$A$107,Likelihoods!D$7:D$107),"")</f>
        <v/>
      </c>
      <c r="BB48" s="181" t="str">
        <f>IF(AND(COUNTBLANK($B48:$O48)=13,COUNTBLANK($P48:$Q48)=1,COUNTBLANK($R48:$U48)=3,COUNTBLANK($V48:$X48)=2,COUNTBLANK($Y48:$AE48)=6,COUNTBLANK($AF48:$AJ48)=4,COUNTBLANK($AK48:AN48)=3,COUNTBLANK($AO48:$AQ48)=2,COUNTBLANK($AR48:$AS48)=1,COUNTBLANK($AT48:$AU48)=1),IF(Data!$B48&lt;&gt;"",Scoring!$G$7)+IF(Data!$C48&lt;&gt;"",Scoring!$G$8)+IF(Data!$D48&lt;&gt;"",Scoring!$G$9)+IF(Data!$E48&lt;&gt;"",Scoring!$G$10)+IF(Data!$F48&lt;&gt;"",Scoring!$G$11)+IF(Data!$G48&lt;&gt;"",Scoring!$G$12)+IF(Data!$H48&lt;&gt;"",Scoring!$G$13)+IF(Data!$I48&lt;&gt;"",Scoring!$G$14)+IF(Data!$J48&lt;&gt;"",Scoring!$G$15)+IF(Data!$K48&lt;&gt;"",Scoring!$G$16)+IF(Data!$L48&lt;&gt;"",Scoring!$G$17)+IF(Data!$M48&lt;&gt;"",Scoring!$G$18)+IF(Data!$N48&lt;&gt;"",Scoring!$G$19)+IF(Data!$O48&lt;&gt;"",Scoring!$G$20)+IF(Data!$P48&lt;&gt;"",Scoring!$G$21)+IF(Data!$Q48&lt;&gt;"",Scoring!$G$22)+IF(Data!$R48&lt;&gt;"",Scoring!$G$23)+IF(Data!$S48&lt;&gt;"",Scoring!$G$24)+IF(Data!$T48&lt;&gt;"",Scoring!$G$25)+IF(Data!$U48&lt;&gt;"",Scoring!$G$26)+IF(Data!$V48&lt;&gt;"",Scoring!$G$27)+IF(Data!$W48&lt;&gt;"",Scoring!$G$28)+IF(Data!$X48&lt;&gt;"",Scoring!$G$29)+IF(Data!$Y48&lt;&gt;"",Scoring!$G$30)+IF(Data!$Z48&lt;&gt;"",Scoring!$G$31)+IF(Data!$AA48&lt;&gt;"",Scoring!$G$32)+IF(Data!$AB48&lt;&gt;"",Scoring!$G$33)+IF(Data!$AC48&lt;&gt;"",Scoring!$G$34)+IF(Data!$AD48&lt;&gt;"",Scoring!$G$35)+IF(Data!$AE48&lt;&gt;"",Scoring!$G$36)+IF(Data!$AF48&lt;&gt;"",Scoring!$G$37)+IF(Data!$AG48&lt;&gt;"",Scoring!$G$38)+IF(Data!$AH48&lt;&gt;"",Scoring!$G$39)+IF(Data!$AI48&lt;&gt;"",Scoring!$G$40)+IF(Data!$AJ48&lt;&gt;"",Scoring!$G$41)+IF(Data!$AK48&lt;&gt;"",Scoring!$G$42)+IF(Data!$AL48&lt;&gt;"",Scoring!$G$43)+IF(Data!$AM48&lt;&gt;"",Scoring!$G$44)+IF(Data!$AN48&lt;&gt;"",Scoring!$G$45)+IF(Data!$AO48&lt;&gt;"",Scoring!$G$46)+IF(Data!$AP48&lt;&gt;"",Scoring!$G$47)+IF(Data!$AQ48&lt;&gt;"",Scoring!$G$48)+IF(Data!$AR48&lt;&gt;"",Scoring!$G$49)+IF(Data!$AS48&lt;&gt;"",Scoring!$G$50)+IF(Data!$AT48&lt;&gt;"",Scoring!$G$51)+IF(Data!$AU48&lt;&gt;"",Scoring!$G$52),"")</f>
        <v/>
      </c>
      <c r="BC48" s="184" t="str">
        <f>IF(BB48&lt;&gt;"",LOOKUP(BB48,Likelihoods!$A$7:$A$107,Likelihoods!E$7:E$107),"")</f>
        <v/>
      </c>
      <c r="BD48" s="185" t="str">
        <f>IF(AND(COUNTBLANK($B48:$O48)=13,COUNTBLANK($P48:$Q48)=1,COUNTBLANK($R48:$U48)=3,COUNTBLANK($V48:$X48)=2,COUNTBLANK($Y48:$AE48)=6,COUNTBLANK($AF48:$AJ48)=4,COUNTBLANK($AK48:AN48)=3,COUNTBLANK($AO48:$AQ48)=2,COUNTBLANK($AR48:$AS48)=1,COUNTBLANK($AT48:$AU48)=1),IF(Data!$B48&lt;&gt;"",Scoring!$H$7)+IF(Data!$C48&lt;&gt;"",Scoring!$H$8)+IF(Data!$D48&lt;&gt;"",Scoring!$H$9)+IF(Data!$E48&lt;&gt;"",Scoring!$H$10)+IF(Data!$F48&lt;&gt;"",Scoring!$H$11)+IF(Data!$G48&lt;&gt;"",Scoring!$H$12)+IF(Data!$H48&lt;&gt;"",Scoring!$H$13)+IF(Data!$I48&lt;&gt;"",Scoring!$H$14)+IF(Data!$J48&lt;&gt;"",Scoring!$H$15)+IF(Data!$K48&lt;&gt;"",Scoring!$H$16)+IF(Data!$L48&lt;&gt;"",Scoring!$H$17)+IF(Data!$M48&lt;&gt;"",Scoring!$H$18)+IF(Data!$N48&lt;&gt;"",Scoring!$H$19)+IF(Data!$O48&lt;&gt;"",Scoring!$H$20)+IF(Data!$P48&lt;&gt;"",Scoring!$H$21)+IF(Data!$Q48&lt;&gt;"",Scoring!$H$22)+IF(Data!$R48&lt;&gt;"",Scoring!$H$23)+IF(Data!$S48&lt;&gt;"",Scoring!$H$24)+IF(Data!$T48&lt;&gt;"",Scoring!$H$25)+IF(Data!$U48&lt;&gt;"",Scoring!$H$26)+IF(Data!$V48&lt;&gt;"",Scoring!$H$27)+IF(Data!$W48&lt;&gt;"",Scoring!$H$28)+IF(Data!$X48&lt;&gt;"",Scoring!$H$29)+IF(Data!$Y48&lt;&gt;"",Scoring!$H$30)+IF(Data!$Z48&lt;&gt;"",Scoring!$H$31)+IF(Data!$AA48&lt;&gt;"",Scoring!$H$32)+IF(Data!$AB48&lt;&gt;"",Scoring!$H$33)+IF(Data!$AC48&lt;&gt;"",Scoring!$H$34)+IF(Data!$AD48&lt;&gt;"",Scoring!$H$35)+IF(Data!$AE48&lt;&gt;"",Scoring!$H$36)+IF(Data!$AF48&lt;&gt;"",Scoring!$H$37)+IF(Data!$AG48&lt;&gt;"",Scoring!$H$38)+IF(Data!$AH48&lt;&gt;"",Scoring!$H$39)+IF(Data!$AI48&lt;&gt;"",Scoring!$H$40)+IF(Data!$AJ48&lt;&gt;"",Scoring!$H$41)+IF(Data!$AK48&lt;&gt;"",Scoring!$H$42)+IF(Data!$AL48&lt;&gt;"",Scoring!$H$43)+IF(Data!$AM48&lt;&gt;"",Scoring!$H$44)+IF(Data!$AN48&lt;&gt;"",Scoring!$H$45)+IF(Data!$AO48&lt;&gt;"",Scoring!$H$46)+IF(Data!$AP48&lt;&gt;"",Scoring!$H$47)+IF(Data!$AQ48&lt;&gt;"",Scoring!$H$48)+IF(Data!$AR48&lt;&gt;"",Scoring!$H$49)+IF(Data!$AS48&lt;&gt;"",Scoring!$H$50)+IF(Data!$AT48&lt;&gt;"",Scoring!$H$51)+IF(Data!$AU48&lt;&gt;"",Scoring!$H$52),"")</f>
        <v/>
      </c>
      <c r="BE48" s="186" t="str">
        <f>IF(BD48&lt;&gt;"",LOOKUP(BD48,Likelihoods!$A$7:$A$107,Likelihoods!F$7:F$107),"")</f>
        <v/>
      </c>
      <c r="BF48" s="181" t="str">
        <f>IF(AND(COUNTBLANK($B48:$O48)=13,COUNTBLANK($P48:$Q48)=1,COUNTBLANK($R48:$U48)=3,COUNTBLANK($V48:$X48)=2,COUNTBLANK($Y48:$AE48)=6,COUNTBLANK($AF48:$AJ48)=4,COUNTBLANK($AK48:AN48)=3,COUNTBLANK($AO48:$AQ48)=2,COUNTBLANK($AR48:$AS48)=1,COUNTBLANK($AT48:$AU48)=1),IF(Data!$B48&lt;&gt;"",Scoring!$I$7)+IF(Data!$C48&lt;&gt;"",Scoring!$I$8)+IF(Data!$D48&lt;&gt;"",Scoring!$I$9)+IF(Data!$E48&lt;&gt;"",Scoring!$I$10)+IF(Data!$F48&lt;&gt;"",Scoring!$I$11)+IF(Data!$G48&lt;&gt;"",Scoring!$I$12)+IF(Data!$H48&lt;&gt;"",Scoring!$I$13)+IF(Data!$I48&lt;&gt;"",Scoring!$I$14)+IF(Data!$J48&lt;&gt;"",Scoring!$I$15)+IF(Data!$K48&lt;&gt;"",Scoring!$I$16)+IF(Data!$L48&lt;&gt;"",Scoring!$I$17)+IF(Data!$M48&lt;&gt;"",Scoring!$I$18)+IF(Data!$N48&lt;&gt;"",Scoring!$I$19)+IF(Data!$O48&lt;&gt;"",Scoring!$I$20)+IF(Data!$P48&lt;&gt;"",Scoring!$I$21)+IF(Data!$Q48&lt;&gt;"",Scoring!$I$22)+IF(Data!$R48&lt;&gt;"",Scoring!$I$23)+IF(Data!$S48&lt;&gt;"",Scoring!$I$24)+IF(Data!$T48&lt;&gt;"",Scoring!$I$25)+IF(Data!$U48&lt;&gt;"",Scoring!$I$26)+IF(Data!$V48&lt;&gt;"",Scoring!$I$27)+IF(Data!$W48&lt;&gt;"",Scoring!$I$28)+IF(Data!$X48&lt;&gt;"",Scoring!$I$29)+IF(Data!$Y48&lt;&gt;"",Scoring!$I$30)+IF(Data!$Z48&lt;&gt;"",Scoring!$I$31)+IF(Data!$AA48&lt;&gt;"",Scoring!$I$32)+IF(Data!$AB48&lt;&gt;"",Scoring!$I$33)+IF(Data!$AC48&lt;&gt;"",Scoring!$I$34)+IF(Data!$AD48&lt;&gt;"",Scoring!$I$35)+IF(Data!$AE48&lt;&gt;"",Scoring!$I$36)+IF(Data!$AF48&lt;&gt;"",Scoring!$I$37)+IF(Data!$AG48&lt;&gt;"",Scoring!$I$38)+IF(Data!$AH48&lt;&gt;"",Scoring!$I$39)+IF(Data!$AI48&lt;&gt;"",Scoring!$I$40)+IF(Data!$AJ48&lt;&gt;"",Scoring!$I$41)+IF(Data!$AK48&lt;&gt;"",Scoring!$I$42)+IF(Data!$AL48&lt;&gt;"",Scoring!$I$43)+IF(Data!$AM48&lt;&gt;"",Scoring!$I$44)+IF(Data!$AN48&lt;&gt;"",Scoring!$I$45)+IF(Data!$AO48&lt;&gt;"",Scoring!$I$46)+IF(Data!$AP48&lt;&gt;"",Scoring!$I$47)+IF(Data!$AQ48&lt;&gt;"",Scoring!$I$48)+IF(Data!$AR48&lt;&gt;"",Scoring!$I$49)+IF(Data!$AS48&lt;&gt;"",Scoring!$I$50)+IF(Data!$AT48&lt;&gt;"",Scoring!$I$51)+IF(Data!$AU48&lt;&gt;"",Scoring!$I$52),"")</f>
        <v/>
      </c>
      <c r="BG48" s="180" t="str">
        <f>IF(BF48&lt;&gt;"",LOOKUP(BF48,Likelihoods!$A$7:$A$107,Likelihoods!G$7:G$107),"")</f>
        <v/>
      </c>
      <c r="BH48" s="187" t="str">
        <f>IF(AND(COUNTBLANK($B48:$O48)=13,COUNTBLANK($P48:$Q48)=1,COUNTBLANK($R48:$U48)=3,COUNTBLANK($V48:$X48)=2,COUNTBLANK($Y48:$AE48)=6,COUNTBLANK($AF48:$AJ48)=4,COUNTBLANK($AK48:AN48)=3,COUNTBLANK($AO48:$AQ48)=2,COUNTBLANK($AR48:$AS48)=1,COUNTBLANK($AT48:$AU48)=1),IF(Data!$B48&lt;&gt;"",Scoring!$J$7)+IF(Data!$C48&lt;&gt;"",Scoring!$J$8)+IF(Data!$D48&lt;&gt;"",Scoring!$J$9)+IF(Data!$E48&lt;&gt;"",Scoring!$J$10)+IF(Data!$F48&lt;&gt;"",Scoring!$J$11)+IF(Data!$G48&lt;&gt;"",Scoring!$J$12)+IF(Data!$H48&lt;&gt;"",Scoring!$J$13)+IF(Data!$I48&lt;&gt;"",Scoring!$J$14)+IF(Data!$J48&lt;&gt;"",Scoring!$J$15)+IF(Data!$K48&lt;&gt;"",Scoring!$J$16)+IF(Data!$L48&lt;&gt;"",Scoring!$J$17)+IF(Data!$M48&lt;&gt;"",Scoring!$J$18)+IF(Data!$N48&lt;&gt;"",Scoring!$J$19)+IF(Data!$O48&lt;&gt;"",Scoring!$J$20)+IF(Data!$P48&lt;&gt;"",Scoring!$J$21)+IF(Data!$Q48&lt;&gt;"",Scoring!$J$22)+IF(Data!$R48&lt;&gt;"",Scoring!$J$23)+IF(Data!$S48&lt;&gt;"",Scoring!$J$24)+IF(Data!$T48&lt;&gt;"",Scoring!$J$25)+IF(Data!$U48&lt;&gt;"",Scoring!$J$26)+IF(Data!$V48&lt;&gt;"",Scoring!$J$27)+IF(Data!$W48&lt;&gt;"",Scoring!$J$28)+IF(Data!$X48&lt;&gt;"",Scoring!$J$29)+IF(Data!$Y48&lt;&gt;"",Scoring!$J$30)+IF(Data!$Z48&lt;&gt;"",Scoring!$J$31)+IF(Data!$AA48&lt;&gt;"",Scoring!$J$32)+IF(Data!$AB48&lt;&gt;"",Scoring!$J$33)+IF(Data!$AC48&lt;&gt;"",Scoring!$J$34)+IF(Data!$AD48&lt;&gt;"",Scoring!$J$35)+IF(Data!$AE48&lt;&gt;"",Scoring!$J$36)+IF(Data!$AF48&lt;&gt;"",Scoring!$J$37)+IF(Data!$AG48&lt;&gt;"",Scoring!$J$38)+IF(Data!$AH48&lt;&gt;"",Scoring!$J$39)+IF(Data!$AI48&lt;&gt;"",Scoring!$J$40)+IF(Data!$AJ48&lt;&gt;"",Scoring!$J$41)+IF(Data!$AK48&lt;&gt;"",Scoring!$J$42)+IF(Data!$AL48&lt;&gt;"",Scoring!$J$43)+IF(Data!$AM48&lt;&gt;"",Scoring!$J$44)+IF(Data!$AN48&lt;&gt;"",Scoring!$J$45)+IF(Data!$AO48&lt;&gt;"",Scoring!$J$46)+IF(Data!$AP48&lt;&gt;"",Scoring!$J$47)+IF(Data!$AQ48&lt;&gt;"",Scoring!$J$48)+IF(Data!$AR48&lt;&gt;"",Scoring!$J$49)+IF(Data!$AS48&lt;&gt;"",Scoring!$J$50)+IF(Data!$AT48&lt;&gt;"",Scoring!$J$51)+IF(Data!$AU48&lt;&gt;"",Scoring!$J$52),"")</f>
        <v/>
      </c>
      <c r="BI48" s="183" t="str">
        <f>IF(BH48&lt;&gt;"",LOOKUP(BH48,Likelihoods!$A$7:$A$107,Likelihoods!H$7:H$107),"")</f>
        <v/>
      </c>
      <c r="BJ48" s="188" t="str">
        <f>IF(AND(COUNTBLANK($B48:$O48)=13,COUNTBLANK($P48:$Q48)=1,COUNTBLANK($R48:$U48)=3,COUNTBLANK($V48:$X48)=2,COUNTBLANK($Y48:$AE48)=6,COUNTBLANK($AF48:$AJ48)=4,COUNTBLANK($AK48:AN48)=3,COUNTBLANK($AO48:$AQ48)=2,COUNTBLANK($AR48:$AS48)=1,COUNTBLANK($AT48:$AU48)=1),IF(Data!$B48&lt;&gt;"",Scoring!$K$7)+IF(Data!$C48&lt;&gt;"",Scoring!$K$8)+IF(Data!$D48&lt;&gt;"",Scoring!$K$9)+IF(Data!$E48&lt;&gt;"",Scoring!$K$10)+IF(Data!$F48&lt;&gt;"",Scoring!$K$11)+IF(Data!$G48&lt;&gt;"",Scoring!$K$12)+IF(Data!$H48&lt;&gt;"",Scoring!$K$13)+IF(Data!$I48&lt;&gt;"",Scoring!$K$14)+IF(Data!$J48&lt;&gt;"",Scoring!$K$15)+IF(Data!$K48&lt;&gt;"",Scoring!$K$16)+IF(Data!$L48&lt;&gt;"",Scoring!$K$17)+IF(Data!$M48&lt;&gt;"",Scoring!$K$18)+IF(Data!$N48&lt;&gt;"",Scoring!$K$19)+IF(Data!$O48&lt;&gt;"",Scoring!$K$20)+IF(Data!$P48&lt;&gt;"",Scoring!$K$21)+IF(Data!$Q48&lt;&gt;"",Scoring!$K$22)+IF(Data!$R48&lt;&gt;"",Scoring!$K$23)+IF(Data!$S48&lt;&gt;"",Scoring!$K$24)+IF(Data!$T48&lt;&gt;"",Scoring!$K$25)+IF(Data!$U48&lt;&gt;"",Scoring!$K$26)+IF(Data!$V48&lt;&gt;"",Scoring!$K$27)+IF(Data!$W48&lt;&gt;"",Scoring!$K$28)+IF(Data!$X48&lt;&gt;"",Scoring!$K$29)+IF(Data!$Y48&lt;&gt;"",Scoring!$K$30)+IF(Data!$Z48&lt;&gt;"",Scoring!$K$31)+IF(Data!$AA48&lt;&gt;"",Scoring!$K$32)+IF(Data!$AB48&lt;&gt;"",Scoring!$K$33)+IF(Data!$AC48&lt;&gt;"",Scoring!$K$34)+IF(Data!$AD48&lt;&gt;"",Scoring!$K$35)+IF(Data!$AE48&lt;&gt;"",Scoring!$K$36)+IF(Data!$AF48&lt;&gt;"",Scoring!$K$37)+IF(Data!$AG48&lt;&gt;"",Scoring!$K$38)+IF(Data!$AH48&lt;&gt;"",Scoring!$K$39)+IF(Data!$AI48&lt;&gt;"",Scoring!$K$40)+IF(Data!$AJ48&lt;&gt;"",Scoring!$K$41)+IF(Data!$AK48&lt;&gt;"",Scoring!$K$42)+IF(Data!$AL48&lt;&gt;"",Scoring!$K$43)+IF(Data!$AM48&lt;&gt;"",Scoring!$K$44)+IF(Data!$AN48&lt;&gt;"",Scoring!$K$45)+IF(Data!$AO48&lt;&gt;"",Scoring!$K$46)+IF(Data!$AP48&lt;&gt;"",Scoring!$K$47)+IF(Data!$AQ48&lt;&gt;"",Scoring!$K$48)+IF(Data!$AR48&lt;&gt;"",Scoring!$K$49)+IF(Data!$AS48&lt;&gt;"",Scoring!$K$50)+IF(Data!$AT48&lt;&gt;"",Scoring!$K$51)+IF(Data!$AU48&lt;&gt;"",Scoring!$K$52),"")</f>
        <v/>
      </c>
      <c r="BK48" s="184" t="str">
        <f>IF(BJ48&lt;&gt;"",LOOKUP(BJ48,Likelihoods!$A$7:$A$107,Likelihoods!I$7:I$107),"")</f>
        <v/>
      </c>
      <c r="BL48" s="187" t="str">
        <f>IF(AND(COUNTBLANK($B48:$O48)=13,COUNTBLANK($P48:$Q48)=1,COUNTBLANK($R48:$U48)=3,COUNTBLANK($V48:$X48)=2,COUNTBLANK($Y48:$AE48)=6,COUNTBLANK($AF48:$AJ48)=4,COUNTBLANK($AK48:AN48)=3,COUNTBLANK($AO48:$AQ48)=2,COUNTBLANK($AR48:$AS48)=1,COUNTBLANK($AT48:$AU48)=1),IF(Data!$B48&lt;&gt;"",Scoring!$L$7)+IF(Data!$C48&lt;&gt;"",Scoring!$L$8)+IF(Data!$D48&lt;&gt;"",Scoring!$L$9)+IF(Data!$E48&lt;&gt;"",Scoring!$L$10)+IF(Data!$F48&lt;&gt;"",Scoring!$L$11)+IF(Data!$G48&lt;&gt;"",Scoring!$L$12)+IF(Data!$H48&lt;&gt;"",Scoring!$L$13)+IF(Data!$I48&lt;&gt;"",Scoring!$L$14)+IF(Data!$J48&lt;&gt;"",Scoring!$L$15)+IF(Data!$K48&lt;&gt;"",Scoring!$L$16)+IF(Data!$L48&lt;&gt;"",Scoring!$L$17)+IF(Data!$M48&lt;&gt;"",Scoring!$L$18)+IF(Data!$N48&lt;&gt;"",Scoring!$L$19)+IF(Data!$O48&lt;&gt;"",Scoring!$L$20)+IF(Data!$P48&lt;&gt;"",Scoring!$L$21)+IF(Data!$Q48&lt;&gt;"",Scoring!$L$22)+IF(Data!$R48&lt;&gt;"",Scoring!$L$23)+IF(Data!$S48&lt;&gt;"",Scoring!$L$24)+IF(Data!$T48&lt;&gt;"",Scoring!$L$25)+IF(Data!$U48&lt;&gt;"",Scoring!$L$26)+IF(Data!$V48&lt;&gt;"",Scoring!$L$27)+IF(Data!$W48&lt;&gt;"",Scoring!$L$28)+IF(Data!$X48&lt;&gt;"",Scoring!$L$29)+IF(Data!$Y48&lt;&gt;"",Scoring!$L$30)+IF(Data!$Z48&lt;&gt;"",Scoring!$L$31)+IF(Data!$AA48&lt;&gt;"",Scoring!$L$32)+IF(Data!$AB48&lt;&gt;"",Scoring!$L$33)+IF(Data!$AC48&lt;&gt;"",Scoring!$L$34)+IF(Data!$AD48&lt;&gt;"",Scoring!$L$35)+IF(Data!$AE48&lt;&gt;"",Scoring!$L$36)+IF(Data!$AF48&lt;&gt;"",Scoring!$L$37)+IF(Data!$AG48&lt;&gt;"",Scoring!$L$38)+IF(Data!$AH48&lt;&gt;"",Scoring!$L$39)+IF(Data!$AI48&lt;&gt;"",Scoring!$L$40)+IF(Data!$AJ48&lt;&gt;"",Scoring!$L$41)+IF(Data!$AK48&lt;&gt;"",Scoring!$L$42)+IF(Data!$AL48&lt;&gt;"",Scoring!$L$43)+IF(Data!$AM48&lt;&gt;"",Scoring!$L$44)+IF(Data!$AN48&lt;&gt;"",Scoring!$L$45)+IF(Data!$AO48&lt;&gt;"",Scoring!$L$46)+IF(Data!$AP48&lt;&gt;"",Scoring!$L$47)+IF(Data!$AQ48&lt;&gt;"",Scoring!$L$48)+IF(Data!$AR48&lt;&gt;"",Scoring!$L$49)+IF(Data!$AS48&lt;&gt;"",Scoring!$L$50)+IF(Data!$AT48&lt;&gt;"",Scoring!$L$51)+IF(Data!$AU48&lt;&gt;"",Scoring!$L$52),"")</f>
        <v/>
      </c>
      <c r="BM48" s="180" t="str">
        <f>IF(BL48&lt;&gt;"",LOOKUP(BL48,Likelihoods!$A$7:$A$107,Likelihoods!J$7:J$107),"")</f>
        <v/>
      </c>
      <c r="BN48" s="181" t="str">
        <f>IF(AND(COUNTBLANK($B48:$O48)=13,COUNTBLANK($P48:$Q48)=1,COUNTBLANK($R48:$U48)=3,COUNTBLANK($V48:$X48)=2,COUNTBLANK($Y48:$AE48)=6,COUNTBLANK($AF48:$AJ48)=4,COUNTBLANK($AK48:AN48)=3,COUNTBLANK($AO48:$AQ48)=2,COUNTBLANK($AR48:$AS48)=1,COUNTBLANK($AT48:$AU48)=1),IF(Data!$B48&lt;&gt;"",Scoring!$M$7)+IF(Data!$C48&lt;&gt;"",Scoring!$M$8)+IF(Data!$D48&lt;&gt;"",Scoring!$M$9)+IF(Data!$E48&lt;&gt;"",Scoring!$M$10)+IF(Data!$F48&lt;&gt;"",Scoring!$M$11)+IF(Data!$G48&lt;&gt;"",Scoring!$M$12)+IF(Data!$H48&lt;&gt;"",Scoring!$M$13)+IF(Data!$I48&lt;&gt;"",Scoring!$M$14)+IF(Data!$J48&lt;&gt;"",Scoring!$M$15)+IF(Data!$K48&lt;&gt;"",Scoring!$M$16)+IF(Data!$L48&lt;&gt;"",Scoring!$M$17)+IF(Data!$M48&lt;&gt;"",Scoring!$M$18)+IF(Data!$N48&lt;&gt;"",Scoring!$M$19)+IF(Data!$O48&lt;&gt;"",Scoring!$M$20)+IF(Data!$P48&lt;&gt;"",Scoring!$M$21)+IF(Data!$Q48&lt;&gt;"",Scoring!$M$22)+IF(Data!$R48&lt;&gt;"",Scoring!$M$23)+IF(Data!$S48&lt;&gt;"",Scoring!$M$24)+IF(Data!$T48&lt;&gt;"",Scoring!$M$25)+IF(Data!$U48&lt;&gt;"",Scoring!$M$26)+IF(Data!$V48&lt;&gt;"",Scoring!$M$27)+IF(Data!$W48&lt;&gt;"",Scoring!$M$28)+IF(Data!$X48&lt;&gt;"",Scoring!$M$29)+IF(Data!$Y48&lt;&gt;"",Scoring!$M$30)+IF(Data!$Z48&lt;&gt;"",Scoring!$M$31)+IF(Data!$AA48&lt;&gt;"",Scoring!$M$32)+IF(Data!$AB48&lt;&gt;"",Scoring!$M$33)+IF(Data!$AC48&lt;&gt;"",Scoring!$M$34)+IF(Data!$AD48&lt;&gt;"",Scoring!$M$35)+IF(Data!$AE48&lt;&gt;"",Scoring!$M$36)+IF(Data!$AF48&lt;&gt;"",Scoring!$M$37)+IF(Data!$AG48&lt;&gt;"",Scoring!$M$38)+IF(Data!$AH48&lt;&gt;"",Scoring!$M$39)+IF(Data!$AI48&lt;&gt;"",Scoring!$M$40)+IF(Data!$AJ48&lt;&gt;"",Scoring!$M$41)+IF(Data!$AK48&lt;&gt;"",Scoring!$M$42)+IF(Data!$AL48&lt;&gt;"",Scoring!$M$43)+IF(Data!$AM48&lt;&gt;"",Scoring!$M$44)+IF(Data!$AN48&lt;&gt;"",Scoring!$M$45)+IF(Data!$AO48&lt;&gt;"",Scoring!$M$46)+IF(Data!$AP48&lt;&gt;"",Scoring!$M$47)+IF(Data!$AQ48&lt;&gt;"",Scoring!$M$48)+IF(Data!$AR48&lt;&gt;"",Scoring!$M$49)+IF(Data!$AS48&lt;&gt;"",Scoring!$M$50)+IF(Data!$AT48&lt;&gt;"",Scoring!$M$51)+IF(Data!$AU48&lt;&gt;"",Scoring!$M$52),"")</f>
        <v/>
      </c>
      <c r="BO48" s="184" t="str">
        <f>IF(BN48&lt;&gt;"",LOOKUP(BN48,Likelihoods!$A$7:$A$107,Likelihoods!K$7:K$107),"")</f>
        <v/>
      </c>
      <c r="BP48" s="179" t="str">
        <f>IF(AND(COUNTBLANK($B48:$O48)=13,COUNTBLANK($P48:$Q48)=1,COUNTBLANK($R48:$U48)=3,COUNTBLANK($V48:$X48)=2,COUNTBLANK($Y48:$AE48)=6,COUNTBLANK($AF48:$AJ48)=4,COUNTBLANK($AK48:AN48)=3,COUNTBLANK($AO48:$AQ48)=2,COUNTBLANK($AR48:$AS48)=1,COUNTBLANK($AT48:$AU48)=1),IF(Data!$B48&lt;&gt;"",Scoring!$N$7)+IF(Data!$C48&lt;&gt;"",Scoring!$N$8)+IF(Data!$D48&lt;&gt;"",Scoring!$N$9)+IF(Data!$E48&lt;&gt;"",Scoring!$N$10)+IF(Data!$F48&lt;&gt;"",Scoring!$N$11)+IF(Data!$G48&lt;&gt;"",Scoring!$N$12)+IF(Data!$H48&lt;&gt;"",Scoring!$N$13)+IF(Data!$I48&lt;&gt;"",Scoring!$N$14)+IF(Data!$J48&lt;&gt;"",Scoring!$N$15)+IF(Data!$K48&lt;&gt;"",Scoring!$N$16)+IF(Data!$L48&lt;&gt;"",Scoring!$N$17)+IF(Data!$M48&lt;&gt;"",Scoring!$N$18)+IF(Data!$N48&lt;&gt;"",Scoring!$N$19)+IF(Data!$O48&lt;&gt;"",Scoring!$N$20)+IF(Data!$P48&lt;&gt;"",Scoring!$N$21)+IF(Data!$Q48&lt;&gt;"",Scoring!$N$22)+IF(Data!$R48&lt;&gt;"",Scoring!$N$23)+IF(Data!$S48&lt;&gt;"",Scoring!$N$24)+IF(Data!$T48&lt;&gt;"",Scoring!$N$25)+IF(Data!$U48&lt;&gt;"",Scoring!$N$26)+IF(Data!$V48&lt;&gt;"",Scoring!$N$27)+IF(Data!$W48&lt;&gt;"",Scoring!$N$28)+IF(Data!$X48&lt;&gt;"",Scoring!$N$29)+IF(Data!$Y48&lt;&gt;"",Scoring!$N$30)+IF(Data!$Z48&lt;&gt;"",Scoring!$N$31)+IF(Data!$AA48&lt;&gt;"",Scoring!$N$32)+IF(Data!$AB48&lt;&gt;"",Scoring!$N$33)+IF(Data!$AC48&lt;&gt;"",Scoring!$N$34)+IF(Data!$AD48&lt;&gt;"",Scoring!$N$35)+IF(Data!$AE48&lt;&gt;"",Scoring!$N$36)+IF(Data!$AF48&lt;&gt;"",Scoring!$N$37)+IF(Data!$AG48&lt;&gt;"",Scoring!$N$38)+IF(Data!$AH48&lt;&gt;"",Scoring!$N$39)+IF(Data!$AI48&lt;&gt;"",Scoring!$N$40)+IF(Data!$AJ48&lt;&gt;"",Scoring!$N$41)+IF(Data!$AK48&lt;&gt;"",Scoring!$N$42)+IF(Data!$AL48&lt;&gt;"",Scoring!$N$43)+IF(Data!$AM48&lt;&gt;"",Scoring!$N$44)+IF(Data!$AN48&lt;&gt;"",Scoring!$N$45)+IF(Data!$AO48&lt;&gt;"",Scoring!$N$46)+IF(Data!$AP48&lt;&gt;"",Scoring!$N$47)+IF(Data!$AQ48&lt;&gt;"",Scoring!$N$48)+IF(Data!$AR48&lt;&gt;"",Scoring!$N$49)+IF(Data!$AS48&lt;&gt;"",Scoring!$N$50)+IF(Data!$AT48&lt;&gt;"",Scoring!$N$51)+IF(Data!$AU48&lt;&gt;"",Scoring!$N$52),"")</f>
        <v/>
      </c>
      <c r="BQ48" s="189" t="str">
        <f>IF(BP48&lt;&gt;"",LOOKUP(BP48,Likelihoods!$A$7:$A$107,Likelihoods!L$7:L$107),"")</f>
        <v/>
      </c>
      <c r="BR48" s="181" t="str">
        <f>IF(AND(COUNTBLANK($B48:$O48)=13,COUNTBLANK($P48:$Q48)=1,COUNTBLANK($R48:$U48)=3,COUNTBLANK($V48:$X48)=2,COUNTBLANK($Y48:$AE48)=6,COUNTBLANK($AF48:$AJ48)=4,COUNTBLANK($AK48:AN48)=3,COUNTBLANK($AO48:$AQ48)=2,COUNTBLANK($AR48:$AS48)=1,COUNTBLANK($AT48:$AU48)=1),IF(Data!$B48&lt;&gt;"",Scoring!$O$7)+IF(Data!$C48&lt;&gt;"",Scoring!$O$8)+IF(Data!$D48&lt;&gt;"",Scoring!$O$9)+IF(Data!$E48&lt;&gt;"",Scoring!$O$10)+IF(Data!$F48&lt;&gt;"",Scoring!$O$11)+IF(Data!$G48&lt;&gt;"",Scoring!$O$12)+IF(Data!$H48&lt;&gt;"",Scoring!$O$13)+IF(Data!$I48&lt;&gt;"",Scoring!$O$14)+IF(Data!$J48&lt;&gt;"",Scoring!$O$15)+IF(Data!$K48&lt;&gt;"",Scoring!$O$16)+IF(Data!$L48&lt;&gt;"",Scoring!$O$17)+IF(Data!$M48&lt;&gt;"",Scoring!$O$18)+IF(Data!$N48&lt;&gt;"",Scoring!$O$19)+IF(Data!$O48&lt;&gt;"",Scoring!$O$20)+IF(Data!$P48&lt;&gt;"",Scoring!$O$21)+IF(Data!$Q48&lt;&gt;"",Scoring!$O$22)+IF(Data!$R48&lt;&gt;"",Scoring!$O$23)+IF(Data!$S48&lt;&gt;"",Scoring!$O$24)+IF(Data!$T48&lt;&gt;"",Scoring!$O$25)+IF(Data!$U48&lt;&gt;"",Scoring!$O$26)+IF(Data!$V48&lt;&gt;"",Scoring!$O$27)+IF(Data!$W48&lt;&gt;"",Scoring!$O$28)+IF(Data!$X48&lt;&gt;"",Scoring!$O$29)+IF(Data!$Y48&lt;&gt;"",Scoring!$O$30)+IF(Data!$Z48&lt;&gt;"",Scoring!$O$31)+IF(Data!$AA48&lt;&gt;"",Scoring!$O$32)+IF(Data!$AB48&lt;&gt;"",Scoring!$O$33)+IF(Data!$AC48&lt;&gt;"",Scoring!$O$34)+IF(Data!$AD48&lt;&gt;"",Scoring!$O$35)+IF(Data!$AE48&lt;&gt;"",Scoring!$O$36)+IF(Data!$AF48&lt;&gt;"",Scoring!$O$37)+IF(Data!$AG48&lt;&gt;"",Scoring!$O$38)+IF(Data!$AH48&lt;&gt;"",Scoring!$O$39)+IF(Data!$AI48&lt;&gt;"",Scoring!$O$40)+IF(Data!$AJ48&lt;&gt;"",Scoring!$O$41)+IF(Data!$AK48&lt;&gt;"",Scoring!$O$42)+IF(Data!$AL48&lt;&gt;"",Scoring!$O$43)+IF(Data!$AM48&lt;&gt;"",Scoring!$O$44)+IF(Data!$AN48&lt;&gt;"",Scoring!$O$45)+IF(Data!$AO48&lt;&gt;"",Scoring!$O$46)+IF(Data!$AP48&lt;&gt;"",Scoring!$O$47)+IF(Data!$AQ48&lt;&gt;"",Scoring!$O$48)+IF(Data!$AR48&lt;&gt;"",Scoring!$O$49)+IF(Data!$AS48&lt;&gt;"",Scoring!$O$50)+IF(Data!$AT48&lt;&gt;"",Scoring!$O$51)+IF(Data!$AU48&lt;&gt;"",Scoring!$O$52),"")</f>
        <v/>
      </c>
      <c r="BS48" s="184" t="str">
        <f>IF(BR48&lt;&gt;"",LOOKUP(BR48,Likelihoods!$A$7:$A$107,Likelihoods!M$7:M$107),"")</f>
        <v/>
      </c>
      <c r="BT48" s="181" t="str">
        <f>IF(AND(COUNTBLANK($B48:$O48)=13,COUNTBLANK($P48:$Q48)=1,COUNTBLANK($R48:$U48)=3,COUNTBLANK($V48:$X48)=2,COUNTBLANK($Y48:$AE48)=6,COUNTBLANK($AF48:$AJ48)=4,COUNTBLANK($AK48:AN48)=3,COUNTBLANK($AO48:$AQ48)=2,COUNTBLANK($AR48:$AS48)=1,COUNTBLANK($AT48:$AU48)=1),IF(Data!$B48&lt;&gt;"",Scoring!$P$7)+IF(Data!$C48&lt;&gt;"",Scoring!$P$8)+IF(Data!$D48&lt;&gt;"",Scoring!$P$9)+IF(Data!$E48&lt;&gt;"",Scoring!$P$10)+IF(Data!$F48&lt;&gt;"",Scoring!$P$11)+IF(Data!$G48&lt;&gt;"",Scoring!$P$12)+IF(Data!$H48&lt;&gt;"",Scoring!$P$13)+IF(Data!$I48&lt;&gt;"",Scoring!$P$14)+IF(Data!$J48&lt;&gt;"",Scoring!$P$15)+IF(Data!$K48&lt;&gt;"",Scoring!$P$16)+IF(Data!$L48&lt;&gt;"",Scoring!$P$17)+IF(Data!$M48&lt;&gt;"",Scoring!$P$18)+IF(Data!$N48&lt;&gt;"",Scoring!$P$19)+IF(Data!$O48&lt;&gt;"",Scoring!$P$20)+IF(Data!$P48&lt;&gt;"",Scoring!$P$21)+IF(Data!$Q48&lt;&gt;"",Scoring!$P$22)+IF(Data!$R48&lt;&gt;"",Scoring!$P$23)+IF(Data!$S48&lt;&gt;"",Scoring!$P$24)+IF(Data!$T48&lt;&gt;"",Scoring!$P$25)+IF(Data!$U48&lt;&gt;"",Scoring!$P$26)+IF(Data!$V48&lt;&gt;"",Scoring!$P$27)+IF(Data!$W48&lt;&gt;"",Scoring!$P$28)+IF(Data!$X48&lt;&gt;"",Scoring!$P$29)+IF(Data!$Y48&lt;&gt;"",Scoring!$P$30)+IF(Data!$Z48&lt;&gt;"",Scoring!$P$31)+IF(Data!$AA48&lt;&gt;"",Scoring!$P$32)+IF(Data!$AB48&lt;&gt;"",Scoring!$P$33)+IF(Data!$AC48&lt;&gt;"",Scoring!$P$34)+IF(Data!$AD48&lt;&gt;"",Scoring!$P$35)+IF(Data!$AE48&lt;&gt;"",Scoring!$P$36)+IF(Data!$AF48&lt;&gt;"",Scoring!$P$37)+IF(Data!$AG48&lt;&gt;"",Scoring!$P$38)+IF(Data!$AH48&lt;&gt;"",Scoring!$P$39)+IF(Data!$AI48&lt;&gt;"",Scoring!$P$40)+IF(Data!$AJ48&lt;&gt;"",Scoring!$P$41)+IF(Data!$AK48&lt;&gt;"",Scoring!$P$42)+IF(Data!$AL48&lt;&gt;"",Scoring!$P$43)+IF(Data!$AM48&lt;&gt;"",Scoring!$P$44)+IF(Data!$AN48&lt;&gt;"",Scoring!$P$45)+IF(Data!$AO48&lt;&gt;"",Scoring!$P$46)+IF(Data!$AP48&lt;&gt;"",Scoring!$P$47)+IF(Data!$AQ48&lt;&gt;"",Scoring!$P$48)+IF(Data!$AR48&lt;&gt;"",Scoring!$P$49)+IF(Data!$AS48&lt;&gt;"",Scoring!$P$50)+IF(Data!$AT48&lt;&gt;"",Scoring!$P$51)+IF(Data!$AU48&lt;&gt;"",Scoring!$P$52),"")</f>
        <v/>
      </c>
      <c r="BU48" s="180" t="str">
        <f>IF(BT48&lt;&gt;"",LOOKUP(BT48,Likelihoods!$A$7:$A$107,Likelihoods!N$7:N$107),"")</f>
        <v/>
      </c>
      <c r="BV48" s="181" t="str">
        <f>IF(AND(COUNTBLANK($B48:$O48)=13,COUNTBLANK($P48:$Q48)=1,COUNTBLANK($R48:$U48)=3,COUNTBLANK($V48:$X48)=2,COUNTBLANK($Y48:$AE48)=6,COUNTBLANK($AF48:$AJ48)=4,COUNTBLANK($AK48:AN48)=3,COUNTBLANK($AO48:$AQ48)=2,COUNTBLANK($AR48:$AS48)=1,COUNTBLANK($AT48:$AU48)=1),IF(Data!$B48&lt;&gt;"",Scoring!$Q$7)+IF(Data!$C48&lt;&gt;"",Scoring!$Q$8)+IF(Data!$D48&lt;&gt;"",Scoring!$Q$9)+IF(Data!$E48&lt;&gt;"",Scoring!$Q$10)+IF(Data!$F48&lt;&gt;"",Scoring!$Q$11)+IF(Data!$G48&lt;&gt;"",Scoring!$Q$12)+IF(Data!$H48&lt;&gt;"",Scoring!$Q$13)+IF(Data!$I48&lt;&gt;"",Scoring!$Q$14)+IF(Data!$J48&lt;&gt;"",Scoring!$Q$15)+IF(Data!$K48&lt;&gt;"",Scoring!$Q$16)+IF(Data!$L48&lt;&gt;"",Scoring!$Q$17)+IF(Data!$M48&lt;&gt;"",Scoring!$Q$18)+IF(Data!$N48&lt;&gt;"",Scoring!$Q$19)+IF(Data!$O48&lt;&gt;"",Scoring!$Q$20)+IF(Data!$P48&lt;&gt;"",Scoring!$Q$21)+IF(Data!$Q48&lt;&gt;"",Scoring!$Q$22)+IF(Data!$R48&lt;&gt;"",Scoring!$Q$23)+IF(Data!$S48&lt;&gt;"",Scoring!$Q$24)+IF(Data!$T48&lt;&gt;"",Scoring!$Q$25)+IF(Data!$U48&lt;&gt;"",Scoring!$Q$26)+IF(Data!$V48&lt;&gt;"",Scoring!$Q$27)+IF(Data!$W48&lt;&gt;"",Scoring!$Q$28)+IF(Data!$X48&lt;&gt;"",Scoring!$Q$29)+IF(Data!$Y48&lt;&gt;"",Scoring!$Q$30)+IF(Data!$Z48&lt;&gt;"",Scoring!$Q$31)+IF(Data!$AA48&lt;&gt;"",Scoring!$Q$32)+IF(Data!$AB48&lt;&gt;"",Scoring!$Q$33)+IF(Data!$AC48&lt;&gt;"",Scoring!$Q$34)+IF(Data!$AD48&lt;&gt;"",Scoring!$Q$35)+IF(Data!$AE48&lt;&gt;"",Scoring!$Q$36)+IF(Data!$AF48&lt;&gt;"",Scoring!$Q$37)+IF(Data!$AG48&lt;&gt;"",Scoring!$Q$38)+IF(Data!$AH48&lt;&gt;"",Scoring!$Q$39)+IF(Data!$AI48&lt;&gt;"",Scoring!$Q$40)+IF(Data!$AJ48&lt;&gt;"",Scoring!$Q$41)+IF(Data!$AK48&lt;&gt;"",Scoring!$Q$42)+IF(Data!$AL48&lt;&gt;"",Scoring!$Q$43)+IF(Data!$AM48&lt;&gt;"",Scoring!$Q$44)+IF(Data!$AN48&lt;&gt;"",Scoring!$Q$45)+IF(Data!$AO48&lt;&gt;"",Scoring!$Q$46)+IF(Data!$AP48&lt;&gt;"",Scoring!$Q$47)+IF(Data!$AQ48&lt;&gt;"",Scoring!$Q$48)+IF(Data!$AR48&lt;&gt;"",Scoring!$Q$49)+IF(Data!$AS48&lt;&gt;"",Scoring!$Q$50)+IF(Data!$AT48&lt;&gt;"",Scoring!$Q$51)+IF(Data!$AU48&lt;&gt;"",Scoring!$Q$52),"")</f>
        <v/>
      </c>
      <c r="BW48" s="183" t="str">
        <f>IF(BV48&lt;&gt;"",LOOKUP(BV48,Likelihoods!$A$7:$A$107,Likelihoods!O$7:O$107),"")</f>
        <v/>
      </c>
      <c r="BX48" s="9"/>
      <c r="BY48" s="9"/>
      <c r="BZ48" s="9"/>
      <c r="CA48" s="9"/>
      <c r="CB48" s="9"/>
      <c r="CC48" s="9"/>
      <c r="CD48" s="9"/>
      <c r="CE48" s="9"/>
      <c r="CF48" s="9"/>
      <c r="CG48" s="9"/>
      <c r="CH48" s="9"/>
      <c r="CI48" s="9"/>
      <c r="CJ48" s="9"/>
      <c r="CK48" s="9"/>
    </row>
    <row r="49" spans="1:89" ht="14.25">
      <c r="A49" s="59"/>
      <c r="B49" s="76"/>
      <c r="C49" s="77"/>
      <c r="D49" s="77"/>
      <c r="E49" s="77"/>
      <c r="F49" s="77"/>
      <c r="G49" s="77"/>
      <c r="H49" s="77"/>
      <c r="I49" s="77"/>
      <c r="J49" s="77"/>
      <c r="K49" s="77"/>
      <c r="L49" s="77"/>
      <c r="M49" s="77"/>
      <c r="N49" s="77"/>
      <c r="O49" s="77"/>
      <c r="P49" s="76"/>
      <c r="Q49" s="78"/>
      <c r="R49" s="77"/>
      <c r="S49" s="77"/>
      <c r="T49" s="77"/>
      <c r="U49" s="77"/>
      <c r="V49" s="76"/>
      <c r="W49" s="77"/>
      <c r="X49" s="78"/>
      <c r="Y49" s="77"/>
      <c r="Z49" s="77"/>
      <c r="AA49" s="77"/>
      <c r="AB49" s="77"/>
      <c r="AC49" s="77"/>
      <c r="AD49" s="77"/>
      <c r="AE49" s="77"/>
      <c r="AF49" s="76"/>
      <c r="AG49" s="77"/>
      <c r="AH49" s="77"/>
      <c r="AI49" s="77"/>
      <c r="AJ49" s="78"/>
      <c r="AK49" s="77"/>
      <c r="AL49" s="77"/>
      <c r="AM49" s="77"/>
      <c r="AN49" s="77"/>
      <c r="AO49" s="76"/>
      <c r="AP49" s="77"/>
      <c r="AQ49" s="78"/>
      <c r="AR49" s="76"/>
      <c r="AS49" s="78"/>
      <c r="AT49" s="77"/>
      <c r="AU49" s="77"/>
      <c r="AV49" s="179" t="str">
        <f>IF(AND(COUNTBLANK($B49:$O49)=13,COUNTBLANK($P49:$Q49)=1,COUNTBLANK($R49:$U49)=3,COUNTBLANK($V49:$X49)=2,COUNTBLANK($Y49:$AE49)=6,COUNTBLANK($AF49:$AJ49)=4,COUNTBLANK($AK49:AN49)=3,COUNTBLANK($AO49:$AQ49)=2,COUNTBLANK($AR49:$AS49)=1,COUNTBLANK($AT49:$AU49)=1),IF(Data!$B49&lt;&gt;"",Scoring!$D$7)+IF(Data!$C49&lt;&gt;"",Scoring!$D$8)+IF(Data!$D49&lt;&gt;"",Scoring!$D$9)+IF(Data!$E49&lt;&gt;"",Scoring!$D$10)+IF(Data!$F49&lt;&gt;"",Scoring!$D$11)+IF(Data!$G49&lt;&gt;"",Scoring!$D$12)+IF(Data!$H49&lt;&gt;"",Scoring!$D$13)+IF(Data!$I49&lt;&gt;"",Scoring!$D$14)+IF(Data!$J49&lt;&gt;"",Scoring!$D$15)+IF(Data!$K49&lt;&gt;"",Scoring!$D$16)+IF(Data!$L49&lt;&gt;"",Scoring!$D$17)+IF(Data!$M49&lt;&gt;"",Scoring!$D$18)+IF(Data!$N49&lt;&gt;"",Scoring!$D$19)+IF(Data!$O49&lt;&gt;"",Scoring!$D$20)+IF(Data!$P49&lt;&gt;"",Scoring!$D$21)+IF(Data!$Q49&lt;&gt;"",Scoring!$D$22)+IF(Data!$R49&lt;&gt;"",Scoring!$D$23)+IF(Data!$S49&lt;&gt;"",Scoring!$D$24)+IF(Data!$T49&lt;&gt;"",Scoring!$D$25)+IF(Data!$U49&lt;&gt;"",Scoring!$D$26)+IF(Data!$V49&lt;&gt;"",Scoring!$D$27)+IF(Data!$W49&lt;&gt;"",Scoring!$D$28)+IF(Data!$X49&lt;&gt;"",Scoring!$D$29)+IF(Data!$Y49&lt;&gt;"",Scoring!$D$30)+IF(Data!$Z49&lt;&gt;"",Scoring!$D$31)+IF(Data!$AA49&lt;&gt;"",Scoring!$D$32)+IF(Data!$AB49&lt;&gt;"",Scoring!$D$33)+IF(Data!$AC49&lt;&gt;"",Scoring!$D$34)+IF(Data!$AD49&lt;&gt;"",Scoring!$D$35)+IF(Data!$AE49&lt;&gt;"",Scoring!$D$36)+IF(Data!$AF49&lt;&gt;"",Scoring!$D$37)+IF(Data!$AG49&lt;&gt;"",Scoring!$D$38)+IF(Data!$AH49&lt;&gt;"",Scoring!$D$39)+IF(Data!$AI49&lt;&gt;"",Scoring!$D$40)+IF(Data!$AJ49&lt;&gt;"",Scoring!$D$41)+IF(Data!$AK49&lt;&gt;"",Scoring!$D$42)+IF(Data!$AL49&lt;&gt;"",Scoring!$D$43)+IF(Data!$AM49&lt;&gt;"",Scoring!$D$44)+IF(Data!$AN49&lt;&gt;"",Scoring!$D$45)+IF(Data!$AO49&lt;&gt;"",Scoring!$D$46)+IF(Data!$AP49&lt;&gt;"",Scoring!$D$47)+IF(Data!$AQ49&lt;&gt;"",Scoring!$D$48)+IF(Data!$AR49&lt;&gt;"",Scoring!$D$49)+IF(Data!$AS49&lt;&gt;"",Scoring!$D$50)+IF(Data!$AT49&lt;&gt;"",Scoring!$D$51)+IF(Data!$AU49&lt;&gt;"",Scoring!$D$52),"")</f>
        <v/>
      </c>
      <c r="AW49" s="180" t="str">
        <f>IF(AV49&lt;&gt;"",LOOKUP(AV49,Likelihoods!$A$7:$A$107,Likelihoods!B$7:B$107),"")</f>
        <v/>
      </c>
      <c r="AX49" s="181" t="str">
        <f>IF(AND(COUNTBLANK($B49:$O49)=13,COUNTBLANK($P49:$Q49)=1,COUNTBLANK($R49:$U49)=3,COUNTBLANK($V49:$X49)=2,COUNTBLANK($Y49:$AE49)=6,COUNTBLANK($AF49:$AJ49)=4,COUNTBLANK($AK49:AN49)=3,COUNTBLANK($AO49:$AQ49)=2,COUNTBLANK($AR49:$AS49)=1,COUNTBLANK($AT49:$AU49)=1),IF(Data!$B49&lt;&gt;"",Scoring!$E$7)+IF(Data!$C49&lt;&gt;"",Scoring!$E$8)+IF(Data!$D49&lt;&gt;"",Scoring!$E$9)+IF(Data!$E49&lt;&gt;"",Scoring!$E$10)+IF(Data!$F49&lt;&gt;"",Scoring!$E$11)+IF(Data!$G49&lt;&gt;"",Scoring!$E$12)+IF(Data!$H49&lt;&gt;"",Scoring!$E$13)+IF(Data!$I49&lt;&gt;"",Scoring!$E$14)+IF(Data!$J49&lt;&gt;"",Scoring!$E$15)+IF(Data!$K49&lt;&gt;"",Scoring!$E$16)+IF(Data!$L49&lt;&gt;"",Scoring!$E$17)+IF(Data!$M49&lt;&gt;"",Scoring!$E$18)+IF(Data!$N49&lt;&gt;"",Scoring!$E$19)+IF(Data!$O49&lt;&gt;"",Scoring!$E$20)+IF(Data!$P49&lt;&gt;"",Scoring!$E$21)+IF(Data!$Q49&lt;&gt;"",Scoring!$E$22)+IF(Data!$R49&lt;&gt;"",Scoring!$E$23)+IF(Data!$S49&lt;&gt;"",Scoring!$E$24)+IF(Data!$T49&lt;&gt;"",Scoring!$E$25)+IF(Data!$U49&lt;&gt;"",Scoring!$E$26)+IF(Data!$V49&lt;&gt;"",Scoring!$E$27)+IF(Data!$W49&lt;&gt;"",Scoring!$E$28)+IF(Data!$X49&lt;&gt;"",Scoring!$E$29)+IF(Data!$Y49&lt;&gt;"",Scoring!$E$30)+IF(Data!$Z49&lt;&gt;"",Scoring!$E$31)+IF(Data!$AA49&lt;&gt;"",Scoring!$E$32)+IF(Data!$AB49&lt;&gt;"",Scoring!$E$33)+IF(Data!$AC49&lt;&gt;"",Scoring!$E$34)+IF(Data!$AD49&lt;&gt;"",Scoring!$E$35)+IF(Data!$AE49&lt;&gt;"",Scoring!$E$36)+IF(Data!$AF49&lt;&gt;"",Scoring!$E$37)+IF(Data!$AG49&lt;&gt;"",Scoring!$E$38)+IF(Data!$AH49&lt;&gt;"",Scoring!$E$39)+IF(Data!$AI49&lt;&gt;"",Scoring!$E$40)+IF(Data!$AJ49&lt;&gt;"",Scoring!$E$41)+IF(Data!$AK49&lt;&gt;"",Scoring!$E$42)+IF(Data!$AL49&lt;&gt;"",Scoring!$E$43)+IF(Data!$AM49&lt;&gt;"",Scoring!$E$44)+IF(Data!$AN49&lt;&gt;"",Scoring!$E$45)+IF(Data!$AO49&lt;&gt;"",Scoring!$E$46)+IF(Data!$AP49&lt;&gt;"",Scoring!$E$47)+IF(Data!$AQ49&lt;&gt;"",Scoring!$E$48)+IF(Data!$AR49&lt;&gt;"",Scoring!$E$49)+IF(Data!$AS49&lt;&gt;"",Scoring!$E$50)+IF(Data!$AT49&lt;&gt;"",Scoring!$E$51)+IF(Data!$AU49&lt;&gt;"",Scoring!$E$52),"")</f>
        <v/>
      </c>
      <c r="AY49" s="180" t="str">
        <f>IF(AX49&lt;&gt;"",LOOKUP(AX49,Likelihoods!$A$7:$A$107,Likelihoods!C$7:C$107),"")</f>
        <v/>
      </c>
      <c r="AZ49" s="182" t="str">
        <f>IF(AND(COUNTBLANK($B49:$O49)=13,COUNTBLANK($P49:$Q49)=1,COUNTBLANK($R49:$U49)=3,COUNTBLANK($V49:$X49)=2,COUNTBLANK($Y49:$AE49)=6,COUNTBLANK($AF49:$AJ49)=4,COUNTBLANK($AK49:AN49)=3,COUNTBLANK($AO49:$AQ49)=2,COUNTBLANK($AR49:$AS49)=1,COUNTBLANK($AT49:$AU49)=1),IF(Data!$B49&lt;&gt;"",Scoring!$F$7)+IF(Data!$C49&lt;&gt;"",Scoring!$F$8)+IF(Data!$D49&lt;&gt;"",Scoring!$F$9)+IF(Data!$E49&lt;&gt;"",Scoring!$F$10)+IF(Data!$F49&lt;&gt;"",Scoring!$F$11)+IF(Data!$G49&lt;&gt;"",Scoring!$F$12)+IF(Data!$H49&lt;&gt;"",Scoring!$F$13)+IF(Data!$I49&lt;&gt;"",Scoring!$F$14)+IF(Data!$J49&lt;&gt;"",Scoring!$F$15)+IF(Data!$K49&lt;&gt;"",Scoring!$F$16)+IF(Data!$L49&lt;&gt;"",Scoring!$F$17)+IF(Data!$M49&lt;&gt;"",Scoring!$F$18)+IF(Data!$N49&lt;&gt;"",Scoring!$F$19)+IF(Data!$O49&lt;&gt;"",Scoring!$F$20)+IF(Data!$P49&lt;&gt;"",Scoring!$F$21)+IF(Data!$Q49&lt;&gt;"",Scoring!$F$22)+IF(Data!$R49&lt;&gt;"",Scoring!$F$23)+IF(Data!$S49&lt;&gt;"",Scoring!$F$24)+IF(Data!$T49&lt;&gt;"",Scoring!$F$25)+IF(Data!$U49&lt;&gt;"",Scoring!$F$26)+IF(Data!$V49&lt;&gt;"",Scoring!$F$27)+IF(Data!$W49&lt;&gt;"",Scoring!$F$28)+IF(Data!$X49&lt;&gt;"",Scoring!$F$29)+IF(Data!$Y49&lt;&gt;"",Scoring!$F$30)+IF(Data!$Z49&lt;&gt;"",Scoring!$F$31)+IF(Data!$AA49&lt;&gt;"",Scoring!$F$32)+IF(Data!$AB49&lt;&gt;"",Scoring!$F$33)+IF(Data!$AC49&lt;&gt;"",Scoring!$F$34)+IF(Data!$AD49&lt;&gt;"",Scoring!$F$35)+IF(Data!$AE49&lt;&gt;"",Scoring!$F$36)+IF(Data!$AF49&lt;&gt;"",Scoring!$F$37)+IF(Data!$AG49&lt;&gt;"",Scoring!$F$38)+IF(Data!$AH49&lt;&gt;"",Scoring!$F$39)+IF(Data!$AI49&lt;&gt;"",Scoring!$F$40)+IF(Data!$AJ49&lt;&gt;"",Scoring!$F$41)+IF(Data!$AK49&lt;&gt;"",Scoring!$F$42)+IF(Data!$AL49&lt;&gt;"",Scoring!$F$43)+IF(Data!$AM49&lt;&gt;"",Scoring!$F$44)+IF(Data!$AN49&lt;&gt;"",Scoring!$F$45)+IF(Data!$AO49&lt;&gt;"",Scoring!$F$46)+IF(Data!$AP49&lt;&gt;"",Scoring!$F$47)+IF(Data!$AQ49&lt;&gt;"",Scoring!$F$48)+IF(Data!$AR49&lt;&gt;"",Scoring!$F$49)+IF(Data!$AS49&lt;&gt;"",Scoring!$F$50)+IF(Data!$AT49&lt;&gt;"",Scoring!$F$51)+IF(Data!$AU49&lt;&gt;"",Scoring!$F$52),"")</f>
        <v/>
      </c>
      <c r="BA49" s="183" t="str">
        <f>IF(AZ49&lt;&gt;"",LOOKUP(AZ49,Likelihoods!$A$7:$A$107,Likelihoods!D$7:D$107),"")</f>
        <v/>
      </c>
      <c r="BB49" s="181" t="str">
        <f>IF(AND(COUNTBLANK($B49:$O49)=13,COUNTBLANK($P49:$Q49)=1,COUNTBLANK($R49:$U49)=3,COUNTBLANK($V49:$X49)=2,COUNTBLANK($Y49:$AE49)=6,COUNTBLANK($AF49:$AJ49)=4,COUNTBLANK($AK49:AN49)=3,COUNTBLANK($AO49:$AQ49)=2,COUNTBLANK($AR49:$AS49)=1,COUNTBLANK($AT49:$AU49)=1),IF(Data!$B49&lt;&gt;"",Scoring!$G$7)+IF(Data!$C49&lt;&gt;"",Scoring!$G$8)+IF(Data!$D49&lt;&gt;"",Scoring!$G$9)+IF(Data!$E49&lt;&gt;"",Scoring!$G$10)+IF(Data!$F49&lt;&gt;"",Scoring!$G$11)+IF(Data!$G49&lt;&gt;"",Scoring!$G$12)+IF(Data!$H49&lt;&gt;"",Scoring!$G$13)+IF(Data!$I49&lt;&gt;"",Scoring!$G$14)+IF(Data!$J49&lt;&gt;"",Scoring!$G$15)+IF(Data!$K49&lt;&gt;"",Scoring!$G$16)+IF(Data!$L49&lt;&gt;"",Scoring!$G$17)+IF(Data!$M49&lt;&gt;"",Scoring!$G$18)+IF(Data!$N49&lt;&gt;"",Scoring!$G$19)+IF(Data!$O49&lt;&gt;"",Scoring!$G$20)+IF(Data!$P49&lt;&gt;"",Scoring!$G$21)+IF(Data!$Q49&lt;&gt;"",Scoring!$G$22)+IF(Data!$R49&lt;&gt;"",Scoring!$G$23)+IF(Data!$S49&lt;&gt;"",Scoring!$G$24)+IF(Data!$T49&lt;&gt;"",Scoring!$G$25)+IF(Data!$U49&lt;&gt;"",Scoring!$G$26)+IF(Data!$V49&lt;&gt;"",Scoring!$G$27)+IF(Data!$W49&lt;&gt;"",Scoring!$G$28)+IF(Data!$X49&lt;&gt;"",Scoring!$G$29)+IF(Data!$Y49&lt;&gt;"",Scoring!$G$30)+IF(Data!$Z49&lt;&gt;"",Scoring!$G$31)+IF(Data!$AA49&lt;&gt;"",Scoring!$G$32)+IF(Data!$AB49&lt;&gt;"",Scoring!$G$33)+IF(Data!$AC49&lt;&gt;"",Scoring!$G$34)+IF(Data!$AD49&lt;&gt;"",Scoring!$G$35)+IF(Data!$AE49&lt;&gt;"",Scoring!$G$36)+IF(Data!$AF49&lt;&gt;"",Scoring!$G$37)+IF(Data!$AG49&lt;&gt;"",Scoring!$G$38)+IF(Data!$AH49&lt;&gt;"",Scoring!$G$39)+IF(Data!$AI49&lt;&gt;"",Scoring!$G$40)+IF(Data!$AJ49&lt;&gt;"",Scoring!$G$41)+IF(Data!$AK49&lt;&gt;"",Scoring!$G$42)+IF(Data!$AL49&lt;&gt;"",Scoring!$G$43)+IF(Data!$AM49&lt;&gt;"",Scoring!$G$44)+IF(Data!$AN49&lt;&gt;"",Scoring!$G$45)+IF(Data!$AO49&lt;&gt;"",Scoring!$G$46)+IF(Data!$AP49&lt;&gt;"",Scoring!$G$47)+IF(Data!$AQ49&lt;&gt;"",Scoring!$G$48)+IF(Data!$AR49&lt;&gt;"",Scoring!$G$49)+IF(Data!$AS49&lt;&gt;"",Scoring!$G$50)+IF(Data!$AT49&lt;&gt;"",Scoring!$G$51)+IF(Data!$AU49&lt;&gt;"",Scoring!$G$52),"")</f>
        <v/>
      </c>
      <c r="BC49" s="184" t="str">
        <f>IF(BB49&lt;&gt;"",LOOKUP(BB49,Likelihoods!$A$7:$A$107,Likelihoods!E$7:E$107),"")</f>
        <v/>
      </c>
      <c r="BD49" s="185" t="str">
        <f>IF(AND(COUNTBLANK($B49:$O49)=13,COUNTBLANK($P49:$Q49)=1,COUNTBLANK($R49:$U49)=3,COUNTBLANK($V49:$X49)=2,COUNTBLANK($Y49:$AE49)=6,COUNTBLANK($AF49:$AJ49)=4,COUNTBLANK($AK49:AN49)=3,COUNTBLANK($AO49:$AQ49)=2,COUNTBLANK($AR49:$AS49)=1,COUNTBLANK($AT49:$AU49)=1),IF(Data!$B49&lt;&gt;"",Scoring!$H$7)+IF(Data!$C49&lt;&gt;"",Scoring!$H$8)+IF(Data!$D49&lt;&gt;"",Scoring!$H$9)+IF(Data!$E49&lt;&gt;"",Scoring!$H$10)+IF(Data!$F49&lt;&gt;"",Scoring!$H$11)+IF(Data!$G49&lt;&gt;"",Scoring!$H$12)+IF(Data!$H49&lt;&gt;"",Scoring!$H$13)+IF(Data!$I49&lt;&gt;"",Scoring!$H$14)+IF(Data!$J49&lt;&gt;"",Scoring!$H$15)+IF(Data!$K49&lt;&gt;"",Scoring!$H$16)+IF(Data!$L49&lt;&gt;"",Scoring!$H$17)+IF(Data!$M49&lt;&gt;"",Scoring!$H$18)+IF(Data!$N49&lt;&gt;"",Scoring!$H$19)+IF(Data!$O49&lt;&gt;"",Scoring!$H$20)+IF(Data!$P49&lt;&gt;"",Scoring!$H$21)+IF(Data!$Q49&lt;&gt;"",Scoring!$H$22)+IF(Data!$R49&lt;&gt;"",Scoring!$H$23)+IF(Data!$S49&lt;&gt;"",Scoring!$H$24)+IF(Data!$T49&lt;&gt;"",Scoring!$H$25)+IF(Data!$U49&lt;&gt;"",Scoring!$H$26)+IF(Data!$V49&lt;&gt;"",Scoring!$H$27)+IF(Data!$W49&lt;&gt;"",Scoring!$H$28)+IF(Data!$X49&lt;&gt;"",Scoring!$H$29)+IF(Data!$Y49&lt;&gt;"",Scoring!$H$30)+IF(Data!$Z49&lt;&gt;"",Scoring!$H$31)+IF(Data!$AA49&lt;&gt;"",Scoring!$H$32)+IF(Data!$AB49&lt;&gt;"",Scoring!$H$33)+IF(Data!$AC49&lt;&gt;"",Scoring!$H$34)+IF(Data!$AD49&lt;&gt;"",Scoring!$H$35)+IF(Data!$AE49&lt;&gt;"",Scoring!$H$36)+IF(Data!$AF49&lt;&gt;"",Scoring!$H$37)+IF(Data!$AG49&lt;&gt;"",Scoring!$H$38)+IF(Data!$AH49&lt;&gt;"",Scoring!$H$39)+IF(Data!$AI49&lt;&gt;"",Scoring!$H$40)+IF(Data!$AJ49&lt;&gt;"",Scoring!$H$41)+IF(Data!$AK49&lt;&gt;"",Scoring!$H$42)+IF(Data!$AL49&lt;&gt;"",Scoring!$H$43)+IF(Data!$AM49&lt;&gt;"",Scoring!$H$44)+IF(Data!$AN49&lt;&gt;"",Scoring!$H$45)+IF(Data!$AO49&lt;&gt;"",Scoring!$H$46)+IF(Data!$AP49&lt;&gt;"",Scoring!$H$47)+IF(Data!$AQ49&lt;&gt;"",Scoring!$H$48)+IF(Data!$AR49&lt;&gt;"",Scoring!$H$49)+IF(Data!$AS49&lt;&gt;"",Scoring!$H$50)+IF(Data!$AT49&lt;&gt;"",Scoring!$H$51)+IF(Data!$AU49&lt;&gt;"",Scoring!$H$52),"")</f>
        <v/>
      </c>
      <c r="BE49" s="186" t="str">
        <f>IF(BD49&lt;&gt;"",LOOKUP(BD49,Likelihoods!$A$7:$A$107,Likelihoods!F$7:F$107),"")</f>
        <v/>
      </c>
      <c r="BF49" s="181" t="str">
        <f>IF(AND(COUNTBLANK($B49:$O49)=13,COUNTBLANK($P49:$Q49)=1,COUNTBLANK($R49:$U49)=3,COUNTBLANK($V49:$X49)=2,COUNTBLANK($Y49:$AE49)=6,COUNTBLANK($AF49:$AJ49)=4,COUNTBLANK($AK49:AN49)=3,COUNTBLANK($AO49:$AQ49)=2,COUNTBLANK($AR49:$AS49)=1,COUNTBLANK($AT49:$AU49)=1),IF(Data!$B49&lt;&gt;"",Scoring!$I$7)+IF(Data!$C49&lt;&gt;"",Scoring!$I$8)+IF(Data!$D49&lt;&gt;"",Scoring!$I$9)+IF(Data!$E49&lt;&gt;"",Scoring!$I$10)+IF(Data!$F49&lt;&gt;"",Scoring!$I$11)+IF(Data!$G49&lt;&gt;"",Scoring!$I$12)+IF(Data!$H49&lt;&gt;"",Scoring!$I$13)+IF(Data!$I49&lt;&gt;"",Scoring!$I$14)+IF(Data!$J49&lt;&gt;"",Scoring!$I$15)+IF(Data!$K49&lt;&gt;"",Scoring!$I$16)+IF(Data!$L49&lt;&gt;"",Scoring!$I$17)+IF(Data!$M49&lt;&gt;"",Scoring!$I$18)+IF(Data!$N49&lt;&gt;"",Scoring!$I$19)+IF(Data!$O49&lt;&gt;"",Scoring!$I$20)+IF(Data!$P49&lt;&gt;"",Scoring!$I$21)+IF(Data!$Q49&lt;&gt;"",Scoring!$I$22)+IF(Data!$R49&lt;&gt;"",Scoring!$I$23)+IF(Data!$S49&lt;&gt;"",Scoring!$I$24)+IF(Data!$T49&lt;&gt;"",Scoring!$I$25)+IF(Data!$U49&lt;&gt;"",Scoring!$I$26)+IF(Data!$V49&lt;&gt;"",Scoring!$I$27)+IF(Data!$W49&lt;&gt;"",Scoring!$I$28)+IF(Data!$X49&lt;&gt;"",Scoring!$I$29)+IF(Data!$Y49&lt;&gt;"",Scoring!$I$30)+IF(Data!$Z49&lt;&gt;"",Scoring!$I$31)+IF(Data!$AA49&lt;&gt;"",Scoring!$I$32)+IF(Data!$AB49&lt;&gt;"",Scoring!$I$33)+IF(Data!$AC49&lt;&gt;"",Scoring!$I$34)+IF(Data!$AD49&lt;&gt;"",Scoring!$I$35)+IF(Data!$AE49&lt;&gt;"",Scoring!$I$36)+IF(Data!$AF49&lt;&gt;"",Scoring!$I$37)+IF(Data!$AG49&lt;&gt;"",Scoring!$I$38)+IF(Data!$AH49&lt;&gt;"",Scoring!$I$39)+IF(Data!$AI49&lt;&gt;"",Scoring!$I$40)+IF(Data!$AJ49&lt;&gt;"",Scoring!$I$41)+IF(Data!$AK49&lt;&gt;"",Scoring!$I$42)+IF(Data!$AL49&lt;&gt;"",Scoring!$I$43)+IF(Data!$AM49&lt;&gt;"",Scoring!$I$44)+IF(Data!$AN49&lt;&gt;"",Scoring!$I$45)+IF(Data!$AO49&lt;&gt;"",Scoring!$I$46)+IF(Data!$AP49&lt;&gt;"",Scoring!$I$47)+IF(Data!$AQ49&lt;&gt;"",Scoring!$I$48)+IF(Data!$AR49&lt;&gt;"",Scoring!$I$49)+IF(Data!$AS49&lt;&gt;"",Scoring!$I$50)+IF(Data!$AT49&lt;&gt;"",Scoring!$I$51)+IF(Data!$AU49&lt;&gt;"",Scoring!$I$52),"")</f>
        <v/>
      </c>
      <c r="BG49" s="180" t="str">
        <f>IF(BF49&lt;&gt;"",LOOKUP(BF49,Likelihoods!$A$7:$A$107,Likelihoods!G$7:G$107),"")</f>
        <v/>
      </c>
      <c r="BH49" s="187" t="str">
        <f>IF(AND(COUNTBLANK($B49:$O49)=13,COUNTBLANK($P49:$Q49)=1,COUNTBLANK($R49:$U49)=3,COUNTBLANK($V49:$X49)=2,COUNTBLANK($Y49:$AE49)=6,COUNTBLANK($AF49:$AJ49)=4,COUNTBLANK($AK49:AN49)=3,COUNTBLANK($AO49:$AQ49)=2,COUNTBLANK($AR49:$AS49)=1,COUNTBLANK($AT49:$AU49)=1),IF(Data!$B49&lt;&gt;"",Scoring!$J$7)+IF(Data!$C49&lt;&gt;"",Scoring!$J$8)+IF(Data!$D49&lt;&gt;"",Scoring!$J$9)+IF(Data!$E49&lt;&gt;"",Scoring!$J$10)+IF(Data!$F49&lt;&gt;"",Scoring!$J$11)+IF(Data!$G49&lt;&gt;"",Scoring!$J$12)+IF(Data!$H49&lt;&gt;"",Scoring!$J$13)+IF(Data!$I49&lt;&gt;"",Scoring!$J$14)+IF(Data!$J49&lt;&gt;"",Scoring!$J$15)+IF(Data!$K49&lt;&gt;"",Scoring!$J$16)+IF(Data!$L49&lt;&gt;"",Scoring!$J$17)+IF(Data!$M49&lt;&gt;"",Scoring!$J$18)+IF(Data!$N49&lt;&gt;"",Scoring!$J$19)+IF(Data!$O49&lt;&gt;"",Scoring!$J$20)+IF(Data!$P49&lt;&gt;"",Scoring!$J$21)+IF(Data!$Q49&lt;&gt;"",Scoring!$J$22)+IF(Data!$R49&lt;&gt;"",Scoring!$J$23)+IF(Data!$S49&lt;&gt;"",Scoring!$J$24)+IF(Data!$T49&lt;&gt;"",Scoring!$J$25)+IF(Data!$U49&lt;&gt;"",Scoring!$J$26)+IF(Data!$V49&lt;&gt;"",Scoring!$J$27)+IF(Data!$W49&lt;&gt;"",Scoring!$J$28)+IF(Data!$X49&lt;&gt;"",Scoring!$J$29)+IF(Data!$Y49&lt;&gt;"",Scoring!$J$30)+IF(Data!$Z49&lt;&gt;"",Scoring!$J$31)+IF(Data!$AA49&lt;&gt;"",Scoring!$J$32)+IF(Data!$AB49&lt;&gt;"",Scoring!$J$33)+IF(Data!$AC49&lt;&gt;"",Scoring!$J$34)+IF(Data!$AD49&lt;&gt;"",Scoring!$J$35)+IF(Data!$AE49&lt;&gt;"",Scoring!$J$36)+IF(Data!$AF49&lt;&gt;"",Scoring!$J$37)+IF(Data!$AG49&lt;&gt;"",Scoring!$J$38)+IF(Data!$AH49&lt;&gt;"",Scoring!$J$39)+IF(Data!$AI49&lt;&gt;"",Scoring!$J$40)+IF(Data!$AJ49&lt;&gt;"",Scoring!$J$41)+IF(Data!$AK49&lt;&gt;"",Scoring!$J$42)+IF(Data!$AL49&lt;&gt;"",Scoring!$J$43)+IF(Data!$AM49&lt;&gt;"",Scoring!$J$44)+IF(Data!$AN49&lt;&gt;"",Scoring!$J$45)+IF(Data!$AO49&lt;&gt;"",Scoring!$J$46)+IF(Data!$AP49&lt;&gt;"",Scoring!$J$47)+IF(Data!$AQ49&lt;&gt;"",Scoring!$J$48)+IF(Data!$AR49&lt;&gt;"",Scoring!$J$49)+IF(Data!$AS49&lt;&gt;"",Scoring!$J$50)+IF(Data!$AT49&lt;&gt;"",Scoring!$J$51)+IF(Data!$AU49&lt;&gt;"",Scoring!$J$52),"")</f>
        <v/>
      </c>
      <c r="BI49" s="183" t="str">
        <f>IF(BH49&lt;&gt;"",LOOKUP(BH49,Likelihoods!$A$7:$A$107,Likelihoods!H$7:H$107),"")</f>
        <v/>
      </c>
      <c r="BJ49" s="188" t="str">
        <f>IF(AND(COUNTBLANK($B49:$O49)=13,COUNTBLANK($P49:$Q49)=1,COUNTBLANK($R49:$U49)=3,COUNTBLANK($V49:$X49)=2,COUNTBLANK($Y49:$AE49)=6,COUNTBLANK($AF49:$AJ49)=4,COUNTBLANK($AK49:AN49)=3,COUNTBLANK($AO49:$AQ49)=2,COUNTBLANK($AR49:$AS49)=1,COUNTBLANK($AT49:$AU49)=1),IF(Data!$B49&lt;&gt;"",Scoring!$K$7)+IF(Data!$C49&lt;&gt;"",Scoring!$K$8)+IF(Data!$D49&lt;&gt;"",Scoring!$K$9)+IF(Data!$E49&lt;&gt;"",Scoring!$K$10)+IF(Data!$F49&lt;&gt;"",Scoring!$K$11)+IF(Data!$G49&lt;&gt;"",Scoring!$K$12)+IF(Data!$H49&lt;&gt;"",Scoring!$K$13)+IF(Data!$I49&lt;&gt;"",Scoring!$K$14)+IF(Data!$J49&lt;&gt;"",Scoring!$K$15)+IF(Data!$K49&lt;&gt;"",Scoring!$K$16)+IF(Data!$L49&lt;&gt;"",Scoring!$K$17)+IF(Data!$M49&lt;&gt;"",Scoring!$K$18)+IF(Data!$N49&lt;&gt;"",Scoring!$K$19)+IF(Data!$O49&lt;&gt;"",Scoring!$K$20)+IF(Data!$P49&lt;&gt;"",Scoring!$K$21)+IF(Data!$Q49&lt;&gt;"",Scoring!$K$22)+IF(Data!$R49&lt;&gt;"",Scoring!$K$23)+IF(Data!$S49&lt;&gt;"",Scoring!$K$24)+IF(Data!$T49&lt;&gt;"",Scoring!$K$25)+IF(Data!$U49&lt;&gt;"",Scoring!$K$26)+IF(Data!$V49&lt;&gt;"",Scoring!$K$27)+IF(Data!$W49&lt;&gt;"",Scoring!$K$28)+IF(Data!$X49&lt;&gt;"",Scoring!$K$29)+IF(Data!$Y49&lt;&gt;"",Scoring!$K$30)+IF(Data!$Z49&lt;&gt;"",Scoring!$K$31)+IF(Data!$AA49&lt;&gt;"",Scoring!$K$32)+IF(Data!$AB49&lt;&gt;"",Scoring!$K$33)+IF(Data!$AC49&lt;&gt;"",Scoring!$K$34)+IF(Data!$AD49&lt;&gt;"",Scoring!$K$35)+IF(Data!$AE49&lt;&gt;"",Scoring!$K$36)+IF(Data!$AF49&lt;&gt;"",Scoring!$K$37)+IF(Data!$AG49&lt;&gt;"",Scoring!$K$38)+IF(Data!$AH49&lt;&gt;"",Scoring!$K$39)+IF(Data!$AI49&lt;&gt;"",Scoring!$K$40)+IF(Data!$AJ49&lt;&gt;"",Scoring!$K$41)+IF(Data!$AK49&lt;&gt;"",Scoring!$K$42)+IF(Data!$AL49&lt;&gt;"",Scoring!$K$43)+IF(Data!$AM49&lt;&gt;"",Scoring!$K$44)+IF(Data!$AN49&lt;&gt;"",Scoring!$K$45)+IF(Data!$AO49&lt;&gt;"",Scoring!$K$46)+IF(Data!$AP49&lt;&gt;"",Scoring!$K$47)+IF(Data!$AQ49&lt;&gt;"",Scoring!$K$48)+IF(Data!$AR49&lt;&gt;"",Scoring!$K$49)+IF(Data!$AS49&lt;&gt;"",Scoring!$K$50)+IF(Data!$AT49&lt;&gt;"",Scoring!$K$51)+IF(Data!$AU49&lt;&gt;"",Scoring!$K$52),"")</f>
        <v/>
      </c>
      <c r="BK49" s="184" t="str">
        <f>IF(BJ49&lt;&gt;"",LOOKUP(BJ49,Likelihoods!$A$7:$A$107,Likelihoods!I$7:I$107),"")</f>
        <v/>
      </c>
      <c r="BL49" s="187" t="str">
        <f>IF(AND(COUNTBLANK($B49:$O49)=13,COUNTBLANK($P49:$Q49)=1,COUNTBLANK($R49:$U49)=3,COUNTBLANK($V49:$X49)=2,COUNTBLANK($Y49:$AE49)=6,COUNTBLANK($AF49:$AJ49)=4,COUNTBLANK($AK49:AN49)=3,COUNTBLANK($AO49:$AQ49)=2,COUNTBLANK($AR49:$AS49)=1,COUNTBLANK($AT49:$AU49)=1),IF(Data!$B49&lt;&gt;"",Scoring!$L$7)+IF(Data!$C49&lt;&gt;"",Scoring!$L$8)+IF(Data!$D49&lt;&gt;"",Scoring!$L$9)+IF(Data!$E49&lt;&gt;"",Scoring!$L$10)+IF(Data!$F49&lt;&gt;"",Scoring!$L$11)+IF(Data!$G49&lt;&gt;"",Scoring!$L$12)+IF(Data!$H49&lt;&gt;"",Scoring!$L$13)+IF(Data!$I49&lt;&gt;"",Scoring!$L$14)+IF(Data!$J49&lt;&gt;"",Scoring!$L$15)+IF(Data!$K49&lt;&gt;"",Scoring!$L$16)+IF(Data!$L49&lt;&gt;"",Scoring!$L$17)+IF(Data!$M49&lt;&gt;"",Scoring!$L$18)+IF(Data!$N49&lt;&gt;"",Scoring!$L$19)+IF(Data!$O49&lt;&gt;"",Scoring!$L$20)+IF(Data!$P49&lt;&gt;"",Scoring!$L$21)+IF(Data!$Q49&lt;&gt;"",Scoring!$L$22)+IF(Data!$R49&lt;&gt;"",Scoring!$L$23)+IF(Data!$S49&lt;&gt;"",Scoring!$L$24)+IF(Data!$T49&lt;&gt;"",Scoring!$L$25)+IF(Data!$U49&lt;&gt;"",Scoring!$L$26)+IF(Data!$V49&lt;&gt;"",Scoring!$L$27)+IF(Data!$W49&lt;&gt;"",Scoring!$L$28)+IF(Data!$X49&lt;&gt;"",Scoring!$L$29)+IF(Data!$Y49&lt;&gt;"",Scoring!$L$30)+IF(Data!$Z49&lt;&gt;"",Scoring!$L$31)+IF(Data!$AA49&lt;&gt;"",Scoring!$L$32)+IF(Data!$AB49&lt;&gt;"",Scoring!$L$33)+IF(Data!$AC49&lt;&gt;"",Scoring!$L$34)+IF(Data!$AD49&lt;&gt;"",Scoring!$L$35)+IF(Data!$AE49&lt;&gt;"",Scoring!$L$36)+IF(Data!$AF49&lt;&gt;"",Scoring!$L$37)+IF(Data!$AG49&lt;&gt;"",Scoring!$L$38)+IF(Data!$AH49&lt;&gt;"",Scoring!$L$39)+IF(Data!$AI49&lt;&gt;"",Scoring!$L$40)+IF(Data!$AJ49&lt;&gt;"",Scoring!$L$41)+IF(Data!$AK49&lt;&gt;"",Scoring!$L$42)+IF(Data!$AL49&lt;&gt;"",Scoring!$L$43)+IF(Data!$AM49&lt;&gt;"",Scoring!$L$44)+IF(Data!$AN49&lt;&gt;"",Scoring!$L$45)+IF(Data!$AO49&lt;&gt;"",Scoring!$L$46)+IF(Data!$AP49&lt;&gt;"",Scoring!$L$47)+IF(Data!$AQ49&lt;&gt;"",Scoring!$L$48)+IF(Data!$AR49&lt;&gt;"",Scoring!$L$49)+IF(Data!$AS49&lt;&gt;"",Scoring!$L$50)+IF(Data!$AT49&lt;&gt;"",Scoring!$L$51)+IF(Data!$AU49&lt;&gt;"",Scoring!$L$52),"")</f>
        <v/>
      </c>
      <c r="BM49" s="180" t="str">
        <f>IF(BL49&lt;&gt;"",LOOKUP(BL49,Likelihoods!$A$7:$A$107,Likelihoods!J$7:J$107),"")</f>
        <v/>
      </c>
      <c r="BN49" s="181" t="str">
        <f>IF(AND(COUNTBLANK($B49:$O49)=13,COUNTBLANK($P49:$Q49)=1,COUNTBLANK($R49:$U49)=3,COUNTBLANK($V49:$X49)=2,COUNTBLANK($Y49:$AE49)=6,COUNTBLANK($AF49:$AJ49)=4,COUNTBLANK($AK49:AN49)=3,COUNTBLANK($AO49:$AQ49)=2,COUNTBLANK($AR49:$AS49)=1,COUNTBLANK($AT49:$AU49)=1),IF(Data!$B49&lt;&gt;"",Scoring!$M$7)+IF(Data!$C49&lt;&gt;"",Scoring!$M$8)+IF(Data!$D49&lt;&gt;"",Scoring!$M$9)+IF(Data!$E49&lt;&gt;"",Scoring!$M$10)+IF(Data!$F49&lt;&gt;"",Scoring!$M$11)+IF(Data!$G49&lt;&gt;"",Scoring!$M$12)+IF(Data!$H49&lt;&gt;"",Scoring!$M$13)+IF(Data!$I49&lt;&gt;"",Scoring!$M$14)+IF(Data!$J49&lt;&gt;"",Scoring!$M$15)+IF(Data!$K49&lt;&gt;"",Scoring!$M$16)+IF(Data!$L49&lt;&gt;"",Scoring!$M$17)+IF(Data!$M49&lt;&gt;"",Scoring!$M$18)+IF(Data!$N49&lt;&gt;"",Scoring!$M$19)+IF(Data!$O49&lt;&gt;"",Scoring!$M$20)+IF(Data!$P49&lt;&gt;"",Scoring!$M$21)+IF(Data!$Q49&lt;&gt;"",Scoring!$M$22)+IF(Data!$R49&lt;&gt;"",Scoring!$M$23)+IF(Data!$S49&lt;&gt;"",Scoring!$M$24)+IF(Data!$T49&lt;&gt;"",Scoring!$M$25)+IF(Data!$U49&lt;&gt;"",Scoring!$M$26)+IF(Data!$V49&lt;&gt;"",Scoring!$M$27)+IF(Data!$W49&lt;&gt;"",Scoring!$M$28)+IF(Data!$X49&lt;&gt;"",Scoring!$M$29)+IF(Data!$Y49&lt;&gt;"",Scoring!$M$30)+IF(Data!$Z49&lt;&gt;"",Scoring!$M$31)+IF(Data!$AA49&lt;&gt;"",Scoring!$M$32)+IF(Data!$AB49&lt;&gt;"",Scoring!$M$33)+IF(Data!$AC49&lt;&gt;"",Scoring!$M$34)+IF(Data!$AD49&lt;&gt;"",Scoring!$M$35)+IF(Data!$AE49&lt;&gt;"",Scoring!$M$36)+IF(Data!$AF49&lt;&gt;"",Scoring!$M$37)+IF(Data!$AG49&lt;&gt;"",Scoring!$M$38)+IF(Data!$AH49&lt;&gt;"",Scoring!$M$39)+IF(Data!$AI49&lt;&gt;"",Scoring!$M$40)+IF(Data!$AJ49&lt;&gt;"",Scoring!$M$41)+IF(Data!$AK49&lt;&gt;"",Scoring!$M$42)+IF(Data!$AL49&lt;&gt;"",Scoring!$M$43)+IF(Data!$AM49&lt;&gt;"",Scoring!$M$44)+IF(Data!$AN49&lt;&gt;"",Scoring!$M$45)+IF(Data!$AO49&lt;&gt;"",Scoring!$M$46)+IF(Data!$AP49&lt;&gt;"",Scoring!$M$47)+IF(Data!$AQ49&lt;&gt;"",Scoring!$M$48)+IF(Data!$AR49&lt;&gt;"",Scoring!$M$49)+IF(Data!$AS49&lt;&gt;"",Scoring!$M$50)+IF(Data!$AT49&lt;&gt;"",Scoring!$M$51)+IF(Data!$AU49&lt;&gt;"",Scoring!$M$52),"")</f>
        <v/>
      </c>
      <c r="BO49" s="184" t="str">
        <f>IF(BN49&lt;&gt;"",LOOKUP(BN49,Likelihoods!$A$7:$A$107,Likelihoods!K$7:K$107),"")</f>
        <v/>
      </c>
      <c r="BP49" s="179" t="str">
        <f>IF(AND(COUNTBLANK($B49:$O49)=13,COUNTBLANK($P49:$Q49)=1,COUNTBLANK($R49:$U49)=3,COUNTBLANK($V49:$X49)=2,COUNTBLANK($Y49:$AE49)=6,COUNTBLANK($AF49:$AJ49)=4,COUNTBLANK($AK49:AN49)=3,COUNTBLANK($AO49:$AQ49)=2,COUNTBLANK($AR49:$AS49)=1,COUNTBLANK($AT49:$AU49)=1),IF(Data!$B49&lt;&gt;"",Scoring!$N$7)+IF(Data!$C49&lt;&gt;"",Scoring!$N$8)+IF(Data!$D49&lt;&gt;"",Scoring!$N$9)+IF(Data!$E49&lt;&gt;"",Scoring!$N$10)+IF(Data!$F49&lt;&gt;"",Scoring!$N$11)+IF(Data!$G49&lt;&gt;"",Scoring!$N$12)+IF(Data!$H49&lt;&gt;"",Scoring!$N$13)+IF(Data!$I49&lt;&gt;"",Scoring!$N$14)+IF(Data!$J49&lt;&gt;"",Scoring!$N$15)+IF(Data!$K49&lt;&gt;"",Scoring!$N$16)+IF(Data!$L49&lt;&gt;"",Scoring!$N$17)+IF(Data!$M49&lt;&gt;"",Scoring!$N$18)+IF(Data!$N49&lt;&gt;"",Scoring!$N$19)+IF(Data!$O49&lt;&gt;"",Scoring!$N$20)+IF(Data!$P49&lt;&gt;"",Scoring!$N$21)+IF(Data!$Q49&lt;&gt;"",Scoring!$N$22)+IF(Data!$R49&lt;&gt;"",Scoring!$N$23)+IF(Data!$S49&lt;&gt;"",Scoring!$N$24)+IF(Data!$T49&lt;&gt;"",Scoring!$N$25)+IF(Data!$U49&lt;&gt;"",Scoring!$N$26)+IF(Data!$V49&lt;&gt;"",Scoring!$N$27)+IF(Data!$W49&lt;&gt;"",Scoring!$N$28)+IF(Data!$X49&lt;&gt;"",Scoring!$N$29)+IF(Data!$Y49&lt;&gt;"",Scoring!$N$30)+IF(Data!$Z49&lt;&gt;"",Scoring!$N$31)+IF(Data!$AA49&lt;&gt;"",Scoring!$N$32)+IF(Data!$AB49&lt;&gt;"",Scoring!$N$33)+IF(Data!$AC49&lt;&gt;"",Scoring!$N$34)+IF(Data!$AD49&lt;&gt;"",Scoring!$N$35)+IF(Data!$AE49&lt;&gt;"",Scoring!$N$36)+IF(Data!$AF49&lt;&gt;"",Scoring!$N$37)+IF(Data!$AG49&lt;&gt;"",Scoring!$N$38)+IF(Data!$AH49&lt;&gt;"",Scoring!$N$39)+IF(Data!$AI49&lt;&gt;"",Scoring!$N$40)+IF(Data!$AJ49&lt;&gt;"",Scoring!$N$41)+IF(Data!$AK49&lt;&gt;"",Scoring!$N$42)+IF(Data!$AL49&lt;&gt;"",Scoring!$N$43)+IF(Data!$AM49&lt;&gt;"",Scoring!$N$44)+IF(Data!$AN49&lt;&gt;"",Scoring!$N$45)+IF(Data!$AO49&lt;&gt;"",Scoring!$N$46)+IF(Data!$AP49&lt;&gt;"",Scoring!$N$47)+IF(Data!$AQ49&lt;&gt;"",Scoring!$N$48)+IF(Data!$AR49&lt;&gt;"",Scoring!$N$49)+IF(Data!$AS49&lt;&gt;"",Scoring!$N$50)+IF(Data!$AT49&lt;&gt;"",Scoring!$N$51)+IF(Data!$AU49&lt;&gt;"",Scoring!$N$52),"")</f>
        <v/>
      </c>
      <c r="BQ49" s="189" t="str">
        <f>IF(BP49&lt;&gt;"",LOOKUP(BP49,Likelihoods!$A$7:$A$107,Likelihoods!L$7:L$107),"")</f>
        <v/>
      </c>
      <c r="BR49" s="181" t="str">
        <f>IF(AND(COUNTBLANK($B49:$O49)=13,COUNTBLANK($P49:$Q49)=1,COUNTBLANK($R49:$U49)=3,COUNTBLANK($V49:$X49)=2,COUNTBLANK($Y49:$AE49)=6,COUNTBLANK($AF49:$AJ49)=4,COUNTBLANK($AK49:AN49)=3,COUNTBLANK($AO49:$AQ49)=2,COUNTBLANK($AR49:$AS49)=1,COUNTBLANK($AT49:$AU49)=1),IF(Data!$B49&lt;&gt;"",Scoring!$O$7)+IF(Data!$C49&lt;&gt;"",Scoring!$O$8)+IF(Data!$D49&lt;&gt;"",Scoring!$O$9)+IF(Data!$E49&lt;&gt;"",Scoring!$O$10)+IF(Data!$F49&lt;&gt;"",Scoring!$O$11)+IF(Data!$G49&lt;&gt;"",Scoring!$O$12)+IF(Data!$H49&lt;&gt;"",Scoring!$O$13)+IF(Data!$I49&lt;&gt;"",Scoring!$O$14)+IF(Data!$J49&lt;&gt;"",Scoring!$O$15)+IF(Data!$K49&lt;&gt;"",Scoring!$O$16)+IF(Data!$L49&lt;&gt;"",Scoring!$O$17)+IF(Data!$M49&lt;&gt;"",Scoring!$O$18)+IF(Data!$N49&lt;&gt;"",Scoring!$O$19)+IF(Data!$O49&lt;&gt;"",Scoring!$O$20)+IF(Data!$P49&lt;&gt;"",Scoring!$O$21)+IF(Data!$Q49&lt;&gt;"",Scoring!$O$22)+IF(Data!$R49&lt;&gt;"",Scoring!$O$23)+IF(Data!$S49&lt;&gt;"",Scoring!$O$24)+IF(Data!$T49&lt;&gt;"",Scoring!$O$25)+IF(Data!$U49&lt;&gt;"",Scoring!$O$26)+IF(Data!$V49&lt;&gt;"",Scoring!$O$27)+IF(Data!$W49&lt;&gt;"",Scoring!$O$28)+IF(Data!$X49&lt;&gt;"",Scoring!$O$29)+IF(Data!$Y49&lt;&gt;"",Scoring!$O$30)+IF(Data!$Z49&lt;&gt;"",Scoring!$O$31)+IF(Data!$AA49&lt;&gt;"",Scoring!$O$32)+IF(Data!$AB49&lt;&gt;"",Scoring!$O$33)+IF(Data!$AC49&lt;&gt;"",Scoring!$O$34)+IF(Data!$AD49&lt;&gt;"",Scoring!$O$35)+IF(Data!$AE49&lt;&gt;"",Scoring!$O$36)+IF(Data!$AF49&lt;&gt;"",Scoring!$O$37)+IF(Data!$AG49&lt;&gt;"",Scoring!$O$38)+IF(Data!$AH49&lt;&gt;"",Scoring!$O$39)+IF(Data!$AI49&lt;&gt;"",Scoring!$O$40)+IF(Data!$AJ49&lt;&gt;"",Scoring!$O$41)+IF(Data!$AK49&lt;&gt;"",Scoring!$O$42)+IF(Data!$AL49&lt;&gt;"",Scoring!$O$43)+IF(Data!$AM49&lt;&gt;"",Scoring!$O$44)+IF(Data!$AN49&lt;&gt;"",Scoring!$O$45)+IF(Data!$AO49&lt;&gt;"",Scoring!$O$46)+IF(Data!$AP49&lt;&gt;"",Scoring!$O$47)+IF(Data!$AQ49&lt;&gt;"",Scoring!$O$48)+IF(Data!$AR49&lt;&gt;"",Scoring!$O$49)+IF(Data!$AS49&lt;&gt;"",Scoring!$O$50)+IF(Data!$AT49&lt;&gt;"",Scoring!$O$51)+IF(Data!$AU49&lt;&gt;"",Scoring!$O$52),"")</f>
        <v/>
      </c>
      <c r="BS49" s="184" t="str">
        <f>IF(BR49&lt;&gt;"",LOOKUP(BR49,Likelihoods!$A$7:$A$107,Likelihoods!M$7:M$107),"")</f>
        <v/>
      </c>
      <c r="BT49" s="181" t="str">
        <f>IF(AND(COUNTBLANK($B49:$O49)=13,COUNTBLANK($P49:$Q49)=1,COUNTBLANK($R49:$U49)=3,COUNTBLANK($V49:$X49)=2,COUNTBLANK($Y49:$AE49)=6,COUNTBLANK($AF49:$AJ49)=4,COUNTBLANK($AK49:AN49)=3,COUNTBLANK($AO49:$AQ49)=2,COUNTBLANK($AR49:$AS49)=1,COUNTBLANK($AT49:$AU49)=1),IF(Data!$B49&lt;&gt;"",Scoring!$P$7)+IF(Data!$C49&lt;&gt;"",Scoring!$P$8)+IF(Data!$D49&lt;&gt;"",Scoring!$P$9)+IF(Data!$E49&lt;&gt;"",Scoring!$P$10)+IF(Data!$F49&lt;&gt;"",Scoring!$P$11)+IF(Data!$G49&lt;&gt;"",Scoring!$P$12)+IF(Data!$H49&lt;&gt;"",Scoring!$P$13)+IF(Data!$I49&lt;&gt;"",Scoring!$P$14)+IF(Data!$J49&lt;&gt;"",Scoring!$P$15)+IF(Data!$K49&lt;&gt;"",Scoring!$P$16)+IF(Data!$L49&lt;&gt;"",Scoring!$P$17)+IF(Data!$M49&lt;&gt;"",Scoring!$P$18)+IF(Data!$N49&lt;&gt;"",Scoring!$P$19)+IF(Data!$O49&lt;&gt;"",Scoring!$P$20)+IF(Data!$P49&lt;&gt;"",Scoring!$P$21)+IF(Data!$Q49&lt;&gt;"",Scoring!$P$22)+IF(Data!$R49&lt;&gt;"",Scoring!$P$23)+IF(Data!$S49&lt;&gt;"",Scoring!$P$24)+IF(Data!$T49&lt;&gt;"",Scoring!$P$25)+IF(Data!$U49&lt;&gt;"",Scoring!$P$26)+IF(Data!$V49&lt;&gt;"",Scoring!$P$27)+IF(Data!$W49&lt;&gt;"",Scoring!$P$28)+IF(Data!$X49&lt;&gt;"",Scoring!$P$29)+IF(Data!$Y49&lt;&gt;"",Scoring!$P$30)+IF(Data!$Z49&lt;&gt;"",Scoring!$P$31)+IF(Data!$AA49&lt;&gt;"",Scoring!$P$32)+IF(Data!$AB49&lt;&gt;"",Scoring!$P$33)+IF(Data!$AC49&lt;&gt;"",Scoring!$P$34)+IF(Data!$AD49&lt;&gt;"",Scoring!$P$35)+IF(Data!$AE49&lt;&gt;"",Scoring!$P$36)+IF(Data!$AF49&lt;&gt;"",Scoring!$P$37)+IF(Data!$AG49&lt;&gt;"",Scoring!$P$38)+IF(Data!$AH49&lt;&gt;"",Scoring!$P$39)+IF(Data!$AI49&lt;&gt;"",Scoring!$P$40)+IF(Data!$AJ49&lt;&gt;"",Scoring!$P$41)+IF(Data!$AK49&lt;&gt;"",Scoring!$P$42)+IF(Data!$AL49&lt;&gt;"",Scoring!$P$43)+IF(Data!$AM49&lt;&gt;"",Scoring!$P$44)+IF(Data!$AN49&lt;&gt;"",Scoring!$P$45)+IF(Data!$AO49&lt;&gt;"",Scoring!$P$46)+IF(Data!$AP49&lt;&gt;"",Scoring!$P$47)+IF(Data!$AQ49&lt;&gt;"",Scoring!$P$48)+IF(Data!$AR49&lt;&gt;"",Scoring!$P$49)+IF(Data!$AS49&lt;&gt;"",Scoring!$P$50)+IF(Data!$AT49&lt;&gt;"",Scoring!$P$51)+IF(Data!$AU49&lt;&gt;"",Scoring!$P$52),"")</f>
        <v/>
      </c>
      <c r="BU49" s="180" t="str">
        <f>IF(BT49&lt;&gt;"",LOOKUP(BT49,Likelihoods!$A$7:$A$107,Likelihoods!N$7:N$107),"")</f>
        <v/>
      </c>
      <c r="BV49" s="181" t="str">
        <f>IF(AND(COUNTBLANK($B49:$O49)=13,COUNTBLANK($P49:$Q49)=1,COUNTBLANK($R49:$U49)=3,COUNTBLANK($V49:$X49)=2,COUNTBLANK($Y49:$AE49)=6,COUNTBLANK($AF49:$AJ49)=4,COUNTBLANK($AK49:AN49)=3,COUNTBLANK($AO49:$AQ49)=2,COUNTBLANK($AR49:$AS49)=1,COUNTBLANK($AT49:$AU49)=1),IF(Data!$B49&lt;&gt;"",Scoring!$Q$7)+IF(Data!$C49&lt;&gt;"",Scoring!$Q$8)+IF(Data!$D49&lt;&gt;"",Scoring!$Q$9)+IF(Data!$E49&lt;&gt;"",Scoring!$Q$10)+IF(Data!$F49&lt;&gt;"",Scoring!$Q$11)+IF(Data!$G49&lt;&gt;"",Scoring!$Q$12)+IF(Data!$H49&lt;&gt;"",Scoring!$Q$13)+IF(Data!$I49&lt;&gt;"",Scoring!$Q$14)+IF(Data!$J49&lt;&gt;"",Scoring!$Q$15)+IF(Data!$K49&lt;&gt;"",Scoring!$Q$16)+IF(Data!$L49&lt;&gt;"",Scoring!$Q$17)+IF(Data!$M49&lt;&gt;"",Scoring!$Q$18)+IF(Data!$N49&lt;&gt;"",Scoring!$Q$19)+IF(Data!$O49&lt;&gt;"",Scoring!$Q$20)+IF(Data!$P49&lt;&gt;"",Scoring!$Q$21)+IF(Data!$Q49&lt;&gt;"",Scoring!$Q$22)+IF(Data!$R49&lt;&gt;"",Scoring!$Q$23)+IF(Data!$S49&lt;&gt;"",Scoring!$Q$24)+IF(Data!$T49&lt;&gt;"",Scoring!$Q$25)+IF(Data!$U49&lt;&gt;"",Scoring!$Q$26)+IF(Data!$V49&lt;&gt;"",Scoring!$Q$27)+IF(Data!$W49&lt;&gt;"",Scoring!$Q$28)+IF(Data!$X49&lt;&gt;"",Scoring!$Q$29)+IF(Data!$Y49&lt;&gt;"",Scoring!$Q$30)+IF(Data!$Z49&lt;&gt;"",Scoring!$Q$31)+IF(Data!$AA49&lt;&gt;"",Scoring!$Q$32)+IF(Data!$AB49&lt;&gt;"",Scoring!$Q$33)+IF(Data!$AC49&lt;&gt;"",Scoring!$Q$34)+IF(Data!$AD49&lt;&gt;"",Scoring!$Q$35)+IF(Data!$AE49&lt;&gt;"",Scoring!$Q$36)+IF(Data!$AF49&lt;&gt;"",Scoring!$Q$37)+IF(Data!$AG49&lt;&gt;"",Scoring!$Q$38)+IF(Data!$AH49&lt;&gt;"",Scoring!$Q$39)+IF(Data!$AI49&lt;&gt;"",Scoring!$Q$40)+IF(Data!$AJ49&lt;&gt;"",Scoring!$Q$41)+IF(Data!$AK49&lt;&gt;"",Scoring!$Q$42)+IF(Data!$AL49&lt;&gt;"",Scoring!$Q$43)+IF(Data!$AM49&lt;&gt;"",Scoring!$Q$44)+IF(Data!$AN49&lt;&gt;"",Scoring!$Q$45)+IF(Data!$AO49&lt;&gt;"",Scoring!$Q$46)+IF(Data!$AP49&lt;&gt;"",Scoring!$Q$47)+IF(Data!$AQ49&lt;&gt;"",Scoring!$Q$48)+IF(Data!$AR49&lt;&gt;"",Scoring!$Q$49)+IF(Data!$AS49&lt;&gt;"",Scoring!$Q$50)+IF(Data!$AT49&lt;&gt;"",Scoring!$Q$51)+IF(Data!$AU49&lt;&gt;"",Scoring!$Q$52),"")</f>
        <v/>
      </c>
      <c r="BW49" s="183" t="str">
        <f>IF(BV49&lt;&gt;"",LOOKUP(BV49,Likelihoods!$A$7:$A$107,Likelihoods!O$7:O$107),"")</f>
        <v/>
      </c>
      <c r="BX49" s="9"/>
      <c r="BY49" s="9"/>
      <c r="BZ49" s="9"/>
      <c r="CA49" s="9"/>
      <c r="CB49" s="9"/>
      <c r="CC49" s="9"/>
      <c r="CD49" s="9"/>
      <c r="CE49" s="9"/>
      <c r="CF49" s="9"/>
      <c r="CG49" s="9"/>
      <c r="CH49" s="9"/>
      <c r="CI49" s="9"/>
      <c r="CJ49" s="9"/>
      <c r="CK49" s="9"/>
    </row>
    <row r="50" spans="1:89" ht="14.25" customHeight="1">
      <c r="A50" s="59"/>
      <c r="B50" s="76"/>
      <c r="C50" s="77"/>
      <c r="D50" s="77"/>
      <c r="E50" s="77"/>
      <c r="F50" s="77"/>
      <c r="G50" s="77"/>
      <c r="H50" s="77"/>
      <c r="I50" s="77"/>
      <c r="J50" s="77"/>
      <c r="K50" s="77"/>
      <c r="L50" s="77"/>
      <c r="M50" s="77"/>
      <c r="N50" s="77"/>
      <c r="O50" s="77"/>
      <c r="P50" s="76"/>
      <c r="Q50" s="78"/>
      <c r="R50" s="77"/>
      <c r="S50" s="77"/>
      <c r="T50" s="77"/>
      <c r="U50" s="77"/>
      <c r="V50" s="76"/>
      <c r="W50" s="77"/>
      <c r="X50" s="78"/>
      <c r="Y50" s="77"/>
      <c r="Z50" s="77"/>
      <c r="AA50" s="77"/>
      <c r="AB50" s="77"/>
      <c r="AC50" s="77"/>
      <c r="AD50" s="77"/>
      <c r="AE50" s="77"/>
      <c r="AF50" s="76"/>
      <c r="AG50" s="77"/>
      <c r="AH50" s="77"/>
      <c r="AI50" s="77"/>
      <c r="AJ50" s="78"/>
      <c r="AK50" s="77"/>
      <c r="AL50" s="77"/>
      <c r="AM50" s="77"/>
      <c r="AN50" s="77"/>
      <c r="AO50" s="76"/>
      <c r="AP50" s="77"/>
      <c r="AQ50" s="78"/>
      <c r="AR50" s="76"/>
      <c r="AS50" s="78"/>
      <c r="AT50" s="77"/>
      <c r="AU50" s="77"/>
      <c r="AV50" s="179" t="str">
        <f>IF(AND(COUNTBLANK($B50:$O50)=13,COUNTBLANK($P50:$Q50)=1,COUNTBLANK($R50:$U50)=3,COUNTBLANK($V50:$X50)=2,COUNTBLANK($Y50:$AE50)=6,COUNTBLANK($AF50:$AJ50)=4,COUNTBLANK($AK50:AN50)=3,COUNTBLANK($AO50:$AQ50)=2,COUNTBLANK($AR50:$AS50)=1,COUNTBLANK($AT50:$AU50)=1),IF(Data!$B50&lt;&gt;"",Scoring!$D$7)+IF(Data!$C50&lt;&gt;"",Scoring!$D$8)+IF(Data!$D50&lt;&gt;"",Scoring!$D$9)+IF(Data!$E50&lt;&gt;"",Scoring!$D$10)+IF(Data!$F50&lt;&gt;"",Scoring!$D$11)+IF(Data!$G50&lt;&gt;"",Scoring!$D$12)+IF(Data!$H50&lt;&gt;"",Scoring!$D$13)+IF(Data!$I50&lt;&gt;"",Scoring!$D$14)+IF(Data!$J50&lt;&gt;"",Scoring!$D$15)+IF(Data!$K50&lt;&gt;"",Scoring!$D$16)+IF(Data!$L50&lt;&gt;"",Scoring!$D$17)+IF(Data!$M50&lt;&gt;"",Scoring!$D$18)+IF(Data!$N50&lt;&gt;"",Scoring!$D$19)+IF(Data!$O50&lt;&gt;"",Scoring!$D$20)+IF(Data!$P50&lt;&gt;"",Scoring!$D$21)+IF(Data!$Q50&lt;&gt;"",Scoring!$D$22)+IF(Data!$R50&lt;&gt;"",Scoring!$D$23)+IF(Data!$S50&lt;&gt;"",Scoring!$D$24)+IF(Data!$T50&lt;&gt;"",Scoring!$D$25)+IF(Data!$U50&lt;&gt;"",Scoring!$D$26)+IF(Data!$V50&lt;&gt;"",Scoring!$D$27)+IF(Data!$W50&lt;&gt;"",Scoring!$D$28)+IF(Data!$X50&lt;&gt;"",Scoring!$D$29)+IF(Data!$Y50&lt;&gt;"",Scoring!$D$30)+IF(Data!$Z50&lt;&gt;"",Scoring!$D$31)+IF(Data!$AA50&lt;&gt;"",Scoring!$D$32)+IF(Data!$AB50&lt;&gt;"",Scoring!$D$33)+IF(Data!$AC50&lt;&gt;"",Scoring!$D$34)+IF(Data!$AD50&lt;&gt;"",Scoring!$D$35)+IF(Data!$AE50&lt;&gt;"",Scoring!$D$36)+IF(Data!$AF50&lt;&gt;"",Scoring!$D$37)+IF(Data!$AG50&lt;&gt;"",Scoring!$D$38)+IF(Data!$AH50&lt;&gt;"",Scoring!$D$39)+IF(Data!$AI50&lt;&gt;"",Scoring!$D$40)+IF(Data!$AJ50&lt;&gt;"",Scoring!$D$41)+IF(Data!$AK50&lt;&gt;"",Scoring!$D$42)+IF(Data!$AL50&lt;&gt;"",Scoring!$D$43)+IF(Data!$AM50&lt;&gt;"",Scoring!$D$44)+IF(Data!$AN50&lt;&gt;"",Scoring!$D$45)+IF(Data!$AO50&lt;&gt;"",Scoring!$D$46)+IF(Data!$AP50&lt;&gt;"",Scoring!$D$47)+IF(Data!$AQ50&lt;&gt;"",Scoring!$D$48)+IF(Data!$AR50&lt;&gt;"",Scoring!$D$49)+IF(Data!$AS50&lt;&gt;"",Scoring!$D$50)+IF(Data!$AT50&lt;&gt;"",Scoring!$D$51)+IF(Data!$AU50&lt;&gt;"",Scoring!$D$52),"")</f>
        <v/>
      </c>
      <c r="AW50" s="180" t="str">
        <f>IF(AV50&lt;&gt;"",LOOKUP(AV50,Likelihoods!$A$7:$A$107,Likelihoods!B$7:B$107),"")</f>
        <v/>
      </c>
      <c r="AX50" s="181" t="str">
        <f>IF(AND(COUNTBLANK($B50:$O50)=13,COUNTBLANK($P50:$Q50)=1,COUNTBLANK($R50:$U50)=3,COUNTBLANK($V50:$X50)=2,COUNTBLANK($Y50:$AE50)=6,COUNTBLANK($AF50:$AJ50)=4,COUNTBLANK($AK50:AN50)=3,COUNTBLANK($AO50:$AQ50)=2,COUNTBLANK($AR50:$AS50)=1,COUNTBLANK($AT50:$AU50)=1),IF(Data!$B50&lt;&gt;"",Scoring!$E$7)+IF(Data!$C50&lt;&gt;"",Scoring!$E$8)+IF(Data!$D50&lt;&gt;"",Scoring!$E$9)+IF(Data!$E50&lt;&gt;"",Scoring!$E$10)+IF(Data!$F50&lt;&gt;"",Scoring!$E$11)+IF(Data!$G50&lt;&gt;"",Scoring!$E$12)+IF(Data!$H50&lt;&gt;"",Scoring!$E$13)+IF(Data!$I50&lt;&gt;"",Scoring!$E$14)+IF(Data!$J50&lt;&gt;"",Scoring!$E$15)+IF(Data!$K50&lt;&gt;"",Scoring!$E$16)+IF(Data!$L50&lt;&gt;"",Scoring!$E$17)+IF(Data!$M50&lt;&gt;"",Scoring!$E$18)+IF(Data!$N50&lt;&gt;"",Scoring!$E$19)+IF(Data!$O50&lt;&gt;"",Scoring!$E$20)+IF(Data!$P50&lt;&gt;"",Scoring!$E$21)+IF(Data!$Q50&lt;&gt;"",Scoring!$E$22)+IF(Data!$R50&lt;&gt;"",Scoring!$E$23)+IF(Data!$S50&lt;&gt;"",Scoring!$E$24)+IF(Data!$T50&lt;&gt;"",Scoring!$E$25)+IF(Data!$U50&lt;&gt;"",Scoring!$E$26)+IF(Data!$V50&lt;&gt;"",Scoring!$E$27)+IF(Data!$W50&lt;&gt;"",Scoring!$E$28)+IF(Data!$X50&lt;&gt;"",Scoring!$E$29)+IF(Data!$Y50&lt;&gt;"",Scoring!$E$30)+IF(Data!$Z50&lt;&gt;"",Scoring!$E$31)+IF(Data!$AA50&lt;&gt;"",Scoring!$E$32)+IF(Data!$AB50&lt;&gt;"",Scoring!$E$33)+IF(Data!$AC50&lt;&gt;"",Scoring!$E$34)+IF(Data!$AD50&lt;&gt;"",Scoring!$E$35)+IF(Data!$AE50&lt;&gt;"",Scoring!$E$36)+IF(Data!$AF50&lt;&gt;"",Scoring!$E$37)+IF(Data!$AG50&lt;&gt;"",Scoring!$E$38)+IF(Data!$AH50&lt;&gt;"",Scoring!$E$39)+IF(Data!$AI50&lt;&gt;"",Scoring!$E$40)+IF(Data!$AJ50&lt;&gt;"",Scoring!$E$41)+IF(Data!$AK50&lt;&gt;"",Scoring!$E$42)+IF(Data!$AL50&lt;&gt;"",Scoring!$E$43)+IF(Data!$AM50&lt;&gt;"",Scoring!$E$44)+IF(Data!$AN50&lt;&gt;"",Scoring!$E$45)+IF(Data!$AO50&lt;&gt;"",Scoring!$E$46)+IF(Data!$AP50&lt;&gt;"",Scoring!$E$47)+IF(Data!$AQ50&lt;&gt;"",Scoring!$E$48)+IF(Data!$AR50&lt;&gt;"",Scoring!$E$49)+IF(Data!$AS50&lt;&gt;"",Scoring!$E$50)+IF(Data!$AT50&lt;&gt;"",Scoring!$E$51)+IF(Data!$AU50&lt;&gt;"",Scoring!$E$52),"")</f>
        <v/>
      </c>
      <c r="AY50" s="180" t="str">
        <f>IF(AX50&lt;&gt;"",LOOKUP(AX50,Likelihoods!$A$7:$A$107,Likelihoods!C$7:C$107),"")</f>
        <v/>
      </c>
      <c r="AZ50" s="182" t="str">
        <f>IF(AND(COUNTBLANK($B50:$O50)=13,COUNTBLANK($P50:$Q50)=1,COUNTBLANK($R50:$U50)=3,COUNTBLANK($V50:$X50)=2,COUNTBLANK($Y50:$AE50)=6,COUNTBLANK($AF50:$AJ50)=4,COUNTBLANK($AK50:AN50)=3,COUNTBLANK($AO50:$AQ50)=2,COUNTBLANK($AR50:$AS50)=1,COUNTBLANK($AT50:$AU50)=1),IF(Data!$B50&lt;&gt;"",Scoring!$F$7)+IF(Data!$C50&lt;&gt;"",Scoring!$F$8)+IF(Data!$D50&lt;&gt;"",Scoring!$F$9)+IF(Data!$E50&lt;&gt;"",Scoring!$F$10)+IF(Data!$F50&lt;&gt;"",Scoring!$F$11)+IF(Data!$G50&lt;&gt;"",Scoring!$F$12)+IF(Data!$H50&lt;&gt;"",Scoring!$F$13)+IF(Data!$I50&lt;&gt;"",Scoring!$F$14)+IF(Data!$J50&lt;&gt;"",Scoring!$F$15)+IF(Data!$K50&lt;&gt;"",Scoring!$F$16)+IF(Data!$L50&lt;&gt;"",Scoring!$F$17)+IF(Data!$M50&lt;&gt;"",Scoring!$F$18)+IF(Data!$N50&lt;&gt;"",Scoring!$F$19)+IF(Data!$O50&lt;&gt;"",Scoring!$F$20)+IF(Data!$P50&lt;&gt;"",Scoring!$F$21)+IF(Data!$Q50&lt;&gt;"",Scoring!$F$22)+IF(Data!$R50&lt;&gt;"",Scoring!$F$23)+IF(Data!$S50&lt;&gt;"",Scoring!$F$24)+IF(Data!$T50&lt;&gt;"",Scoring!$F$25)+IF(Data!$U50&lt;&gt;"",Scoring!$F$26)+IF(Data!$V50&lt;&gt;"",Scoring!$F$27)+IF(Data!$W50&lt;&gt;"",Scoring!$F$28)+IF(Data!$X50&lt;&gt;"",Scoring!$F$29)+IF(Data!$Y50&lt;&gt;"",Scoring!$F$30)+IF(Data!$Z50&lt;&gt;"",Scoring!$F$31)+IF(Data!$AA50&lt;&gt;"",Scoring!$F$32)+IF(Data!$AB50&lt;&gt;"",Scoring!$F$33)+IF(Data!$AC50&lt;&gt;"",Scoring!$F$34)+IF(Data!$AD50&lt;&gt;"",Scoring!$F$35)+IF(Data!$AE50&lt;&gt;"",Scoring!$F$36)+IF(Data!$AF50&lt;&gt;"",Scoring!$F$37)+IF(Data!$AG50&lt;&gt;"",Scoring!$F$38)+IF(Data!$AH50&lt;&gt;"",Scoring!$F$39)+IF(Data!$AI50&lt;&gt;"",Scoring!$F$40)+IF(Data!$AJ50&lt;&gt;"",Scoring!$F$41)+IF(Data!$AK50&lt;&gt;"",Scoring!$F$42)+IF(Data!$AL50&lt;&gt;"",Scoring!$F$43)+IF(Data!$AM50&lt;&gt;"",Scoring!$F$44)+IF(Data!$AN50&lt;&gt;"",Scoring!$F$45)+IF(Data!$AO50&lt;&gt;"",Scoring!$F$46)+IF(Data!$AP50&lt;&gt;"",Scoring!$F$47)+IF(Data!$AQ50&lt;&gt;"",Scoring!$F$48)+IF(Data!$AR50&lt;&gt;"",Scoring!$F$49)+IF(Data!$AS50&lt;&gt;"",Scoring!$F$50)+IF(Data!$AT50&lt;&gt;"",Scoring!$F$51)+IF(Data!$AU50&lt;&gt;"",Scoring!$F$52),"")</f>
        <v/>
      </c>
      <c r="BA50" s="183" t="str">
        <f>IF(AZ50&lt;&gt;"",LOOKUP(AZ50,Likelihoods!$A$7:$A$107,Likelihoods!D$7:D$107),"")</f>
        <v/>
      </c>
      <c r="BB50" s="181" t="str">
        <f>IF(AND(COUNTBLANK($B50:$O50)=13,COUNTBLANK($P50:$Q50)=1,COUNTBLANK($R50:$U50)=3,COUNTBLANK($V50:$X50)=2,COUNTBLANK($Y50:$AE50)=6,COUNTBLANK($AF50:$AJ50)=4,COUNTBLANK($AK50:AN50)=3,COUNTBLANK($AO50:$AQ50)=2,COUNTBLANK($AR50:$AS50)=1,COUNTBLANK($AT50:$AU50)=1),IF(Data!$B50&lt;&gt;"",Scoring!$G$7)+IF(Data!$C50&lt;&gt;"",Scoring!$G$8)+IF(Data!$D50&lt;&gt;"",Scoring!$G$9)+IF(Data!$E50&lt;&gt;"",Scoring!$G$10)+IF(Data!$F50&lt;&gt;"",Scoring!$G$11)+IF(Data!$G50&lt;&gt;"",Scoring!$G$12)+IF(Data!$H50&lt;&gt;"",Scoring!$G$13)+IF(Data!$I50&lt;&gt;"",Scoring!$G$14)+IF(Data!$J50&lt;&gt;"",Scoring!$G$15)+IF(Data!$K50&lt;&gt;"",Scoring!$G$16)+IF(Data!$L50&lt;&gt;"",Scoring!$G$17)+IF(Data!$M50&lt;&gt;"",Scoring!$G$18)+IF(Data!$N50&lt;&gt;"",Scoring!$G$19)+IF(Data!$O50&lt;&gt;"",Scoring!$G$20)+IF(Data!$P50&lt;&gt;"",Scoring!$G$21)+IF(Data!$Q50&lt;&gt;"",Scoring!$G$22)+IF(Data!$R50&lt;&gt;"",Scoring!$G$23)+IF(Data!$S50&lt;&gt;"",Scoring!$G$24)+IF(Data!$T50&lt;&gt;"",Scoring!$G$25)+IF(Data!$U50&lt;&gt;"",Scoring!$G$26)+IF(Data!$V50&lt;&gt;"",Scoring!$G$27)+IF(Data!$W50&lt;&gt;"",Scoring!$G$28)+IF(Data!$X50&lt;&gt;"",Scoring!$G$29)+IF(Data!$Y50&lt;&gt;"",Scoring!$G$30)+IF(Data!$Z50&lt;&gt;"",Scoring!$G$31)+IF(Data!$AA50&lt;&gt;"",Scoring!$G$32)+IF(Data!$AB50&lt;&gt;"",Scoring!$G$33)+IF(Data!$AC50&lt;&gt;"",Scoring!$G$34)+IF(Data!$AD50&lt;&gt;"",Scoring!$G$35)+IF(Data!$AE50&lt;&gt;"",Scoring!$G$36)+IF(Data!$AF50&lt;&gt;"",Scoring!$G$37)+IF(Data!$AG50&lt;&gt;"",Scoring!$G$38)+IF(Data!$AH50&lt;&gt;"",Scoring!$G$39)+IF(Data!$AI50&lt;&gt;"",Scoring!$G$40)+IF(Data!$AJ50&lt;&gt;"",Scoring!$G$41)+IF(Data!$AK50&lt;&gt;"",Scoring!$G$42)+IF(Data!$AL50&lt;&gt;"",Scoring!$G$43)+IF(Data!$AM50&lt;&gt;"",Scoring!$G$44)+IF(Data!$AN50&lt;&gt;"",Scoring!$G$45)+IF(Data!$AO50&lt;&gt;"",Scoring!$G$46)+IF(Data!$AP50&lt;&gt;"",Scoring!$G$47)+IF(Data!$AQ50&lt;&gt;"",Scoring!$G$48)+IF(Data!$AR50&lt;&gt;"",Scoring!$G$49)+IF(Data!$AS50&lt;&gt;"",Scoring!$G$50)+IF(Data!$AT50&lt;&gt;"",Scoring!$G$51)+IF(Data!$AU50&lt;&gt;"",Scoring!$G$52),"")</f>
        <v/>
      </c>
      <c r="BC50" s="184" t="str">
        <f>IF(BB50&lt;&gt;"",LOOKUP(BB50,Likelihoods!$A$7:$A$107,Likelihoods!E$7:E$107),"")</f>
        <v/>
      </c>
      <c r="BD50" s="185" t="str">
        <f>IF(AND(COUNTBLANK($B50:$O50)=13,COUNTBLANK($P50:$Q50)=1,COUNTBLANK($R50:$U50)=3,COUNTBLANK($V50:$X50)=2,COUNTBLANK($Y50:$AE50)=6,COUNTBLANK($AF50:$AJ50)=4,COUNTBLANK($AK50:AN50)=3,COUNTBLANK($AO50:$AQ50)=2,COUNTBLANK($AR50:$AS50)=1,COUNTBLANK($AT50:$AU50)=1),IF(Data!$B50&lt;&gt;"",Scoring!$H$7)+IF(Data!$C50&lt;&gt;"",Scoring!$H$8)+IF(Data!$D50&lt;&gt;"",Scoring!$H$9)+IF(Data!$E50&lt;&gt;"",Scoring!$H$10)+IF(Data!$F50&lt;&gt;"",Scoring!$H$11)+IF(Data!$G50&lt;&gt;"",Scoring!$H$12)+IF(Data!$H50&lt;&gt;"",Scoring!$H$13)+IF(Data!$I50&lt;&gt;"",Scoring!$H$14)+IF(Data!$J50&lt;&gt;"",Scoring!$H$15)+IF(Data!$K50&lt;&gt;"",Scoring!$H$16)+IF(Data!$L50&lt;&gt;"",Scoring!$H$17)+IF(Data!$M50&lt;&gt;"",Scoring!$H$18)+IF(Data!$N50&lt;&gt;"",Scoring!$H$19)+IF(Data!$O50&lt;&gt;"",Scoring!$H$20)+IF(Data!$P50&lt;&gt;"",Scoring!$H$21)+IF(Data!$Q50&lt;&gt;"",Scoring!$H$22)+IF(Data!$R50&lt;&gt;"",Scoring!$H$23)+IF(Data!$S50&lt;&gt;"",Scoring!$H$24)+IF(Data!$T50&lt;&gt;"",Scoring!$H$25)+IF(Data!$U50&lt;&gt;"",Scoring!$H$26)+IF(Data!$V50&lt;&gt;"",Scoring!$H$27)+IF(Data!$W50&lt;&gt;"",Scoring!$H$28)+IF(Data!$X50&lt;&gt;"",Scoring!$H$29)+IF(Data!$Y50&lt;&gt;"",Scoring!$H$30)+IF(Data!$Z50&lt;&gt;"",Scoring!$H$31)+IF(Data!$AA50&lt;&gt;"",Scoring!$H$32)+IF(Data!$AB50&lt;&gt;"",Scoring!$H$33)+IF(Data!$AC50&lt;&gt;"",Scoring!$H$34)+IF(Data!$AD50&lt;&gt;"",Scoring!$H$35)+IF(Data!$AE50&lt;&gt;"",Scoring!$H$36)+IF(Data!$AF50&lt;&gt;"",Scoring!$H$37)+IF(Data!$AG50&lt;&gt;"",Scoring!$H$38)+IF(Data!$AH50&lt;&gt;"",Scoring!$H$39)+IF(Data!$AI50&lt;&gt;"",Scoring!$H$40)+IF(Data!$AJ50&lt;&gt;"",Scoring!$H$41)+IF(Data!$AK50&lt;&gt;"",Scoring!$H$42)+IF(Data!$AL50&lt;&gt;"",Scoring!$H$43)+IF(Data!$AM50&lt;&gt;"",Scoring!$H$44)+IF(Data!$AN50&lt;&gt;"",Scoring!$H$45)+IF(Data!$AO50&lt;&gt;"",Scoring!$H$46)+IF(Data!$AP50&lt;&gt;"",Scoring!$H$47)+IF(Data!$AQ50&lt;&gt;"",Scoring!$H$48)+IF(Data!$AR50&lt;&gt;"",Scoring!$H$49)+IF(Data!$AS50&lt;&gt;"",Scoring!$H$50)+IF(Data!$AT50&lt;&gt;"",Scoring!$H$51)+IF(Data!$AU50&lt;&gt;"",Scoring!$H$52),"")</f>
        <v/>
      </c>
      <c r="BE50" s="186" t="str">
        <f>IF(BD50&lt;&gt;"",LOOKUP(BD50,Likelihoods!$A$7:$A$107,Likelihoods!F$7:F$107),"")</f>
        <v/>
      </c>
      <c r="BF50" s="181" t="str">
        <f>IF(AND(COUNTBLANK($B50:$O50)=13,COUNTBLANK($P50:$Q50)=1,COUNTBLANK($R50:$U50)=3,COUNTBLANK($V50:$X50)=2,COUNTBLANK($Y50:$AE50)=6,COUNTBLANK($AF50:$AJ50)=4,COUNTBLANK($AK50:AN50)=3,COUNTBLANK($AO50:$AQ50)=2,COUNTBLANK($AR50:$AS50)=1,COUNTBLANK($AT50:$AU50)=1),IF(Data!$B50&lt;&gt;"",Scoring!$I$7)+IF(Data!$C50&lt;&gt;"",Scoring!$I$8)+IF(Data!$D50&lt;&gt;"",Scoring!$I$9)+IF(Data!$E50&lt;&gt;"",Scoring!$I$10)+IF(Data!$F50&lt;&gt;"",Scoring!$I$11)+IF(Data!$G50&lt;&gt;"",Scoring!$I$12)+IF(Data!$H50&lt;&gt;"",Scoring!$I$13)+IF(Data!$I50&lt;&gt;"",Scoring!$I$14)+IF(Data!$J50&lt;&gt;"",Scoring!$I$15)+IF(Data!$K50&lt;&gt;"",Scoring!$I$16)+IF(Data!$L50&lt;&gt;"",Scoring!$I$17)+IF(Data!$M50&lt;&gt;"",Scoring!$I$18)+IF(Data!$N50&lt;&gt;"",Scoring!$I$19)+IF(Data!$O50&lt;&gt;"",Scoring!$I$20)+IF(Data!$P50&lt;&gt;"",Scoring!$I$21)+IF(Data!$Q50&lt;&gt;"",Scoring!$I$22)+IF(Data!$R50&lt;&gt;"",Scoring!$I$23)+IF(Data!$S50&lt;&gt;"",Scoring!$I$24)+IF(Data!$T50&lt;&gt;"",Scoring!$I$25)+IF(Data!$U50&lt;&gt;"",Scoring!$I$26)+IF(Data!$V50&lt;&gt;"",Scoring!$I$27)+IF(Data!$W50&lt;&gt;"",Scoring!$I$28)+IF(Data!$X50&lt;&gt;"",Scoring!$I$29)+IF(Data!$Y50&lt;&gt;"",Scoring!$I$30)+IF(Data!$Z50&lt;&gt;"",Scoring!$I$31)+IF(Data!$AA50&lt;&gt;"",Scoring!$I$32)+IF(Data!$AB50&lt;&gt;"",Scoring!$I$33)+IF(Data!$AC50&lt;&gt;"",Scoring!$I$34)+IF(Data!$AD50&lt;&gt;"",Scoring!$I$35)+IF(Data!$AE50&lt;&gt;"",Scoring!$I$36)+IF(Data!$AF50&lt;&gt;"",Scoring!$I$37)+IF(Data!$AG50&lt;&gt;"",Scoring!$I$38)+IF(Data!$AH50&lt;&gt;"",Scoring!$I$39)+IF(Data!$AI50&lt;&gt;"",Scoring!$I$40)+IF(Data!$AJ50&lt;&gt;"",Scoring!$I$41)+IF(Data!$AK50&lt;&gt;"",Scoring!$I$42)+IF(Data!$AL50&lt;&gt;"",Scoring!$I$43)+IF(Data!$AM50&lt;&gt;"",Scoring!$I$44)+IF(Data!$AN50&lt;&gt;"",Scoring!$I$45)+IF(Data!$AO50&lt;&gt;"",Scoring!$I$46)+IF(Data!$AP50&lt;&gt;"",Scoring!$I$47)+IF(Data!$AQ50&lt;&gt;"",Scoring!$I$48)+IF(Data!$AR50&lt;&gt;"",Scoring!$I$49)+IF(Data!$AS50&lt;&gt;"",Scoring!$I$50)+IF(Data!$AT50&lt;&gt;"",Scoring!$I$51)+IF(Data!$AU50&lt;&gt;"",Scoring!$I$52),"")</f>
        <v/>
      </c>
      <c r="BG50" s="180" t="str">
        <f>IF(BF50&lt;&gt;"",LOOKUP(BF50,Likelihoods!$A$7:$A$107,Likelihoods!G$7:G$107),"")</f>
        <v/>
      </c>
      <c r="BH50" s="187" t="str">
        <f>IF(AND(COUNTBLANK($B50:$O50)=13,COUNTBLANK($P50:$Q50)=1,COUNTBLANK($R50:$U50)=3,COUNTBLANK($V50:$X50)=2,COUNTBLANK($Y50:$AE50)=6,COUNTBLANK($AF50:$AJ50)=4,COUNTBLANK($AK50:AN50)=3,COUNTBLANK($AO50:$AQ50)=2,COUNTBLANK($AR50:$AS50)=1,COUNTBLANK($AT50:$AU50)=1),IF(Data!$B50&lt;&gt;"",Scoring!$J$7)+IF(Data!$C50&lt;&gt;"",Scoring!$J$8)+IF(Data!$D50&lt;&gt;"",Scoring!$J$9)+IF(Data!$E50&lt;&gt;"",Scoring!$J$10)+IF(Data!$F50&lt;&gt;"",Scoring!$J$11)+IF(Data!$G50&lt;&gt;"",Scoring!$J$12)+IF(Data!$H50&lt;&gt;"",Scoring!$J$13)+IF(Data!$I50&lt;&gt;"",Scoring!$J$14)+IF(Data!$J50&lt;&gt;"",Scoring!$J$15)+IF(Data!$K50&lt;&gt;"",Scoring!$J$16)+IF(Data!$L50&lt;&gt;"",Scoring!$J$17)+IF(Data!$M50&lt;&gt;"",Scoring!$J$18)+IF(Data!$N50&lt;&gt;"",Scoring!$J$19)+IF(Data!$O50&lt;&gt;"",Scoring!$J$20)+IF(Data!$P50&lt;&gt;"",Scoring!$J$21)+IF(Data!$Q50&lt;&gt;"",Scoring!$J$22)+IF(Data!$R50&lt;&gt;"",Scoring!$J$23)+IF(Data!$S50&lt;&gt;"",Scoring!$J$24)+IF(Data!$T50&lt;&gt;"",Scoring!$J$25)+IF(Data!$U50&lt;&gt;"",Scoring!$J$26)+IF(Data!$V50&lt;&gt;"",Scoring!$J$27)+IF(Data!$W50&lt;&gt;"",Scoring!$J$28)+IF(Data!$X50&lt;&gt;"",Scoring!$J$29)+IF(Data!$Y50&lt;&gt;"",Scoring!$J$30)+IF(Data!$Z50&lt;&gt;"",Scoring!$J$31)+IF(Data!$AA50&lt;&gt;"",Scoring!$J$32)+IF(Data!$AB50&lt;&gt;"",Scoring!$J$33)+IF(Data!$AC50&lt;&gt;"",Scoring!$J$34)+IF(Data!$AD50&lt;&gt;"",Scoring!$J$35)+IF(Data!$AE50&lt;&gt;"",Scoring!$J$36)+IF(Data!$AF50&lt;&gt;"",Scoring!$J$37)+IF(Data!$AG50&lt;&gt;"",Scoring!$J$38)+IF(Data!$AH50&lt;&gt;"",Scoring!$J$39)+IF(Data!$AI50&lt;&gt;"",Scoring!$J$40)+IF(Data!$AJ50&lt;&gt;"",Scoring!$J$41)+IF(Data!$AK50&lt;&gt;"",Scoring!$J$42)+IF(Data!$AL50&lt;&gt;"",Scoring!$J$43)+IF(Data!$AM50&lt;&gt;"",Scoring!$J$44)+IF(Data!$AN50&lt;&gt;"",Scoring!$J$45)+IF(Data!$AO50&lt;&gt;"",Scoring!$J$46)+IF(Data!$AP50&lt;&gt;"",Scoring!$J$47)+IF(Data!$AQ50&lt;&gt;"",Scoring!$J$48)+IF(Data!$AR50&lt;&gt;"",Scoring!$J$49)+IF(Data!$AS50&lt;&gt;"",Scoring!$J$50)+IF(Data!$AT50&lt;&gt;"",Scoring!$J$51)+IF(Data!$AU50&lt;&gt;"",Scoring!$J$52),"")</f>
        <v/>
      </c>
      <c r="BI50" s="183" t="str">
        <f>IF(BH50&lt;&gt;"",LOOKUP(BH50,Likelihoods!$A$7:$A$107,Likelihoods!H$7:H$107),"")</f>
        <v/>
      </c>
      <c r="BJ50" s="188" t="str">
        <f>IF(AND(COUNTBLANK($B50:$O50)=13,COUNTBLANK($P50:$Q50)=1,COUNTBLANK($R50:$U50)=3,COUNTBLANK($V50:$X50)=2,COUNTBLANK($Y50:$AE50)=6,COUNTBLANK($AF50:$AJ50)=4,COUNTBLANK($AK50:AN50)=3,COUNTBLANK($AO50:$AQ50)=2,COUNTBLANK($AR50:$AS50)=1,COUNTBLANK($AT50:$AU50)=1),IF(Data!$B50&lt;&gt;"",Scoring!$K$7)+IF(Data!$C50&lt;&gt;"",Scoring!$K$8)+IF(Data!$D50&lt;&gt;"",Scoring!$K$9)+IF(Data!$E50&lt;&gt;"",Scoring!$K$10)+IF(Data!$F50&lt;&gt;"",Scoring!$K$11)+IF(Data!$G50&lt;&gt;"",Scoring!$K$12)+IF(Data!$H50&lt;&gt;"",Scoring!$K$13)+IF(Data!$I50&lt;&gt;"",Scoring!$K$14)+IF(Data!$J50&lt;&gt;"",Scoring!$K$15)+IF(Data!$K50&lt;&gt;"",Scoring!$K$16)+IF(Data!$L50&lt;&gt;"",Scoring!$K$17)+IF(Data!$M50&lt;&gt;"",Scoring!$K$18)+IF(Data!$N50&lt;&gt;"",Scoring!$K$19)+IF(Data!$O50&lt;&gt;"",Scoring!$K$20)+IF(Data!$P50&lt;&gt;"",Scoring!$K$21)+IF(Data!$Q50&lt;&gt;"",Scoring!$K$22)+IF(Data!$R50&lt;&gt;"",Scoring!$K$23)+IF(Data!$S50&lt;&gt;"",Scoring!$K$24)+IF(Data!$T50&lt;&gt;"",Scoring!$K$25)+IF(Data!$U50&lt;&gt;"",Scoring!$K$26)+IF(Data!$V50&lt;&gt;"",Scoring!$K$27)+IF(Data!$W50&lt;&gt;"",Scoring!$K$28)+IF(Data!$X50&lt;&gt;"",Scoring!$K$29)+IF(Data!$Y50&lt;&gt;"",Scoring!$K$30)+IF(Data!$Z50&lt;&gt;"",Scoring!$K$31)+IF(Data!$AA50&lt;&gt;"",Scoring!$K$32)+IF(Data!$AB50&lt;&gt;"",Scoring!$K$33)+IF(Data!$AC50&lt;&gt;"",Scoring!$K$34)+IF(Data!$AD50&lt;&gt;"",Scoring!$K$35)+IF(Data!$AE50&lt;&gt;"",Scoring!$K$36)+IF(Data!$AF50&lt;&gt;"",Scoring!$K$37)+IF(Data!$AG50&lt;&gt;"",Scoring!$K$38)+IF(Data!$AH50&lt;&gt;"",Scoring!$K$39)+IF(Data!$AI50&lt;&gt;"",Scoring!$K$40)+IF(Data!$AJ50&lt;&gt;"",Scoring!$K$41)+IF(Data!$AK50&lt;&gt;"",Scoring!$K$42)+IF(Data!$AL50&lt;&gt;"",Scoring!$K$43)+IF(Data!$AM50&lt;&gt;"",Scoring!$K$44)+IF(Data!$AN50&lt;&gt;"",Scoring!$K$45)+IF(Data!$AO50&lt;&gt;"",Scoring!$K$46)+IF(Data!$AP50&lt;&gt;"",Scoring!$K$47)+IF(Data!$AQ50&lt;&gt;"",Scoring!$K$48)+IF(Data!$AR50&lt;&gt;"",Scoring!$K$49)+IF(Data!$AS50&lt;&gt;"",Scoring!$K$50)+IF(Data!$AT50&lt;&gt;"",Scoring!$K$51)+IF(Data!$AU50&lt;&gt;"",Scoring!$K$52),"")</f>
        <v/>
      </c>
      <c r="BK50" s="184" t="str">
        <f>IF(BJ50&lt;&gt;"",LOOKUP(BJ50,Likelihoods!$A$7:$A$107,Likelihoods!I$7:I$107),"")</f>
        <v/>
      </c>
      <c r="BL50" s="187" t="str">
        <f>IF(AND(COUNTBLANK($B50:$O50)=13,COUNTBLANK($P50:$Q50)=1,COUNTBLANK($R50:$U50)=3,COUNTBLANK($V50:$X50)=2,COUNTBLANK($Y50:$AE50)=6,COUNTBLANK($AF50:$AJ50)=4,COUNTBLANK($AK50:AN50)=3,COUNTBLANK($AO50:$AQ50)=2,COUNTBLANK($AR50:$AS50)=1,COUNTBLANK($AT50:$AU50)=1),IF(Data!$B50&lt;&gt;"",Scoring!$L$7)+IF(Data!$C50&lt;&gt;"",Scoring!$L$8)+IF(Data!$D50&lt;&gt;"",Scoring!$L$9)+IF(Data!$E50&lt;&gt;"",Scoring!$L$10)+IF(Data!$F50&lt;&gt;"",Scoring!$L$11)+IF(Data!$G50&lt;&gt;"",Scoring!$L$12)+IF(Data!$H50&lt;&gt;"",Scoring!$L$13)+IF(Data!$I50&lt;&gt;"",Scoring!$L$14)+IF(Data!$J50&lt;&gt;"",Scoring!$L$15)+IF(Data!$K50&lt;&gt;"",Scoring!$L$16)+IF(Data!$L50&lt;&gt;"",Scoring!$L$17)+IF(Data!$M50&lt;&gt;"",Scoring!$L$18)+IF(Data!$N50&lt;&gt;"",Scoring!$L$19)+IF(Data!$O50&lt;&gt;"",Scoring!$L$20)+IF(Data!$P50&lt;&gt;"",Scoring!$L$21)+IF(Data!$Q50&lt;&gt;"",Scoring!$L$22)+IF(Data!$R50&lt;&gt;"",Scoring!$L$23)+IF(Data!$S50&lt;&gt;"",Scoring!$L$24)+IF(Data!$T50&lt;&gt;"",Scoring!$L$25)+IF(Data!$U50&lt;&gt;"",Scoring!$L$26)+IF(Data!$V50&lt;&gt;"",Scoring!$L$27)+IF(Data!$W50&lt;&gt;"",Scoring!$L$28)+IF(Data!$X50&lt;&gt;"",Scoring!$L$29)+IF(Data!$Y50&lt;&gt;"",Scoring!$L$30)+IF(Data!$Z50&lt;&gt;"",Scoring!$L$31)+IF(Data!$AA50&lt;&gt;"",Scoring!$L$32)+IF(Data!$AB50&lt;&gt;"",Scoring!$L$33)+IF(Data!$AC50&lt;&gt;"",Scoring!$L$34)+IF(Data!$AD50&lt;&gt;"",Scoring!$L$35)+IF(Data!$AE50&lt;&gt;"",Scoring!$L$36)+IF(Data!$AF50&lt;&gt;"",Scoring!$L$37)+IF(Data!$AG50&lt;&gt;"",Scoring!$L$38)+IF(Data!$AH50&lt;&gt;"",Scoring!$L$39)+IF(Data!$AI50&lt;&gt;"",Scoring!$L$40)+IF(Data!$AJ50&lt;&gt;"",Scoring!$L$41)+IF(Data!$AK50&lt;&gt;"",Scoring!$L$42)+IF(Data!$AL50&lt;&gt;"",Scoring!$L$43)+IF(Data!$AM50&lt;&gt;"",Scoring!$L$44)+IF(Data!$AN50&lt;&gt;"",Scoring!$L$45)+IF(Data!$AO50&lt;&gt;"",Scoring!$L$46)+IF(Data!$AP50&lt;&gt;"",Scoring!$L$47)+IF(Data!$AQ50&lt;&gt;"",Scoring!$L$48)+IF(Data!$AR50&lt;&gt;"",Scoring!$L$49)+IF(Data!$AS50&lt;&gt;"",Scoring!$L$50)+IF(Data!$AT50&lt;&gt;"",Scoring!$L$51)+IF(Data!$AU50&lt;&gt;"",Scoring!$L$52),"")</f>
        <v/>
      </c>
      <c r="BM50" s="180" t="str">
        <f>IF(BL50&lt;&gt;"",LOOKUP(BL50,Likelihoods!$A$7:$A$107,Likelihoods!J$7:J$107),"")</f>
        <v/>
      </c>
      <c r="BN50" s="181" t="str">
        <f>IF(AND(COUNTBLANK($B50:$O50)=13,COUNTBLANK($P50:$Q50)=1,COUNTBLANK($R50:$U50)=3,COUNTBLANK($V50:$X50)=2,COUNTBLANK($Y50:$AE50)=6,COUNTBLANK($AF50:$AJ50)=4,COUNTBLANK($AK50:AN50)=3,COUNTBLANK($AO50:$AQ50)=2,COUNTBLANK($AR50:$AS50)=1,COUNTBLANK($AT50:$AU50)=1),IF(Data!$B50&lt;&gt;"",Scoring!$M$7)+IF(Data!$C50&lt;&gt;"",Scoring!$M$8)+IF(Data!$D50&lt;&gt;"",Scoring!$M$9)+IF(Data!$E50&lt;&gt;"",Scoring!$M$10)+IF(Data!$F50&lt;&gt;"",Scoring!$M$11)+IF(Data!$G50&lt;&gt;"",Scoring!$M$12)+IF(Data!$H50&lt;&gt;"",Scoring!$M$13)+IF(Data!$I50&lt;&gt;"",Scoring!$M$14)+IF(Data!$J50&lt;&gt;"",Scoring!$M$15)+IF(Data!$K50&lt;&gt;"",Scoring!$M$16)+IF(Data!$L50&lt;&gt;"",Scoring!$M$17)+IF(Data!$M50&lt;&gt;"",Scoring!$M$18)+IF(Data!$N50&lt;&gt;"",Scoring!$M$19)+IF(Data!$O50&lt;&gt;"",Scoring!$M$20)+IF(Data!$P50&lt;&gt;"",Scoring!$M$21)+IF(Data!$Q50&lt;&gt;"",Scoring!$M$22)+IF(Data!$R50&lt;&gt;"",Scoring!$M$23)+IF(Data!$S50&lt;&gt;"",Scoring!$M$24)+IF(Data!$T50&lt;&gt;"",Scoring!$M$25)+IF(Data!$U50&lt;&gt;"",Scoring!$M$26)+IF(Data!$V50&lt;&gt;"",Scoring!$M$27)+IF(Data!$W50&lt;&gt;"",Scoring!$M$28)+IF(Data!$X50&lt;&gt;"",Scoring!$M$29)+IF(Data!$Y50&lt;&gt;"",Scoring!$M$30)+IF(Data!$Z50&lt;&gt;"",Scoring!$M$31)+IF(Data!$AA50&lt;&gt;"",Scoring!$M$32)+IF(Data!$AB50&lt;&gt;"",Scoring!$M$33)+IF(Data!$AC50&lt;&gt;"",Scoring!$M$34)+IF(Data!$AD50&lt;&gt;"",Scoring!$M$35)+IF(Data!$AE50&lt;&gt;"",Scoring!$M$36)+IF(Data!$AF50&lt;&gt;"",Scoring!$M$37)+IF(Data!$AG50&lt;&gt;"",Scoring!$M$38)+IF(Data!$AH50&lt;&gt;"",Scoring!$M$39)+IF(Data!$AI50&lt;&gt;"",Scoring!$M$40)+IF(Data!$AJ50&lt;&gt;"",Scoring!$M$41)+IF(Data!$AK50&lt;&gt;"",Scoring!$M$42)+IF(Data!$AL50&lt;&gt;"",Scoring!$M$43)+IF(Data!$AM50&lt;&gt;"",Scoring!$M$44)+IF(Data!$AN50&lt;&gt;"",Scoring!$M$45)+IF(Data!$AO50&lt;&gt;"",Scoring!$M$46)+IF(Data!$AP50&lt;&gt;"",Scoring!$M$47)+IF(Data!$AQ50&lt;&gt;"",Scoring!$M$48)+IF(Data!$AR50&lt;&gt;"",Scoring!$M$49)+IF(Data!$AS50&lt;&gt;"",Scoring!$M$50)+IF(Data!$AT50&lt;&gt;"",Scoring!$M$51)+IF(Data!$AU50&lt;&gt;"",Scoring!$M$52),"")</f>
        <v/>
      </c>
      <c r="BO50" s="184" t="str">
        <f>IF(BN50&lt;&gt;"",LOOKUP(BN50,Likelihoods!$A$7:$A$107,Likelihoods!K$7:K$107),"")</f>
        <v/>
      </c>
      <c r="BP50" s="179" t="str">
        <f>IF(AND(COUNTBLANK($B50:$O50)=13,COUNTBLANK($P50:$Q50)=1,COUNTBLANK($R50:$U50)=3,COUNTBLANK($V50:$X50)=2,COUNTBLANK($Y50:$AE50)=6,COUNTBLANK($AF50:$AJ50)=4,COUNTBLANK($AK50:AN50)=3,COUNTBLANK($AO50:$AQ50)=2,COUNTBLANK($AR50:$AS50)=1,COUNTBLANK($AT50:$AU50)=1),IF(Data!$B50&lt;&gt;"",Scoring!$N$7)+IF(Data!$C50&lt;&gt;"",Scoring!$N$8)+IF(Data!$D50&lt;&gt;"",Scoring!$N$9)+IF(Data!$E50&lt;&gt;"",Scoring!$N$10)+IF(Data!$F50&lt;&gt;"",Scoring!$N$11)+IF(Data!$G50&lt;&gt;"",Scoring!$N$12)+IF(Data!$H50&lt;&gt;"",Scoring!$N$13)+IF(Data!$I50&lt;&gt;"",Scoring!$N$14)+IF(Data!$J50&lt;&gt;"",Scoring!$N$15)+IF(Data!$K50&lt;&gt;"",Scoring!$N$16)+IF(Data!$L50&lt;&gt;"",Scoring!$N$17)+IF(Data!$M50&lt;&gt;"",Scoring!$N$18)+IF(Data!$N50&lt;&gt;"",Scoring!$N$19)+IF(Data!$O50&lt;&gt;"",Scoring!$N$20)+IF(Data!$P50&lt;&gt;"",Scoring!$N$21)+IF(Data!$Q50&lt;&gt;"",Scoring!$N$22)+IF(Data!$R50&lt;&gt;"",Scoring!$N$23)+IF(Data!$S50&lt;&gt;"",Scoring!$N$24)+IF(Data!$T50&lt;&gt;"",Scoring!$N$25)+IF(Data!$U50&lt;&gt;"",Scoring!$N$26)+IF(Data!$V50&lt;&gt;"",Scoring!$N$27)+IF(Data!$W50&lt;&gt;"",Scoring!$N$28)+IF(Data!$X50&lt;&gt;"",Scoring!$N$29)+IF(Data!$Y50&lt;&gt;"",Scoring!$N$30)+IF(Data!$Z50&lt;&gt;"",Scoring!$N$31)+IF(Data!$AA50&lt;&gt;"",Scoring!$N$32)+IF(Data!$AB50&lt;&gt;"",Scoring!$N$33)+IF(Data!$AC50&lt;&gt;"",Scoring!$N$34)+IF(Data!$AD50&lt;&gt;"",Scoring!$N$35)+IF(Data!$AE50&lt;&gt;"",Scoring!$N$36)+IF(Data!$AF50&lt;&gt;"",Scoring!$N$37)+IF(Data!$AG50&lt;&gt;"",Scoring!$N$38)+IF(Data!$AH50&lt;&gt;"",Scoring!$N$39)+IF(Data!$AI50&lt;&gt;"",Scoring!$N$40)+IF(Data!$AJ50&lt;&gt;"",Scoring!$N$41)+IF(Data!$AK50&lt;&gt;"",Scoring!$N$42)+IF(Data!$AL50&lt;&gt;"",Scoring!$N$43)+IF(Data!$AM50&lt;&gt;"",Scoring!$N$44)+IF(Data!$AN50&lt;&gt;"",Scoring!$N$45)+IF(Data!$AO50&lt;&gt;"",Scoring!$N$46)+IF(Data!$AP50&lt;&gt;"",Scoring!$N$47)+IF(Data!$AQ50&lt;&gt;"",Scoring!$N$48)+IF(Data!$AR50&lt;&gt;"",Scoring!$N$49)+IF(Data!$AS50&lt;&gt;"",Scoring!$N$50)+IF(Data!$AT50&lt;&gt;"",Scoring!$N$51)+IF(Data!$AU50&lt;&gt;"",Scoring!$N$52),"")</f>
        <v/>
      </c>
      <c r="BQ50" s="189" t="str">
        <f>IF(BP50&lt;&gt;"",LOOKUP(BP50,Likelihoods!$A$7:$A$107,Likelihoods!L$7:L$107),"")</f>
        <v/>
      </c>
      <c r="BR50" s="181" t="str">
        <f>IF(AND(COUNTBLANK($B50:$O50)=13,COUNTBLANK($P50:$Q50)=1,COUNTBLANK($R50:$U50)=3,COUNTBLANK($V50:$X50)=2,COUNTBLANK($Y50:$AE50)=6,COUNTBLANK($AF50:$AJ50)=4,COUNTBLANK($AK50:AN50)=3,COUNTBLANK($AO50:$AQ50)=2,COUNTBLANK($AR50:$AS50)=1,COUNTBLANK($AT50:$AU50)=1),IF(Data!$B50&lt;&gt;"",Scoring!$O$7)+IF(Data!$C50&lt;&gt;"",Scoring!$O$8)+IF(Data!$D50&lt;&gt;"",Scoring!$O$9)+IF(Data!$E50&lt;&gt;"",Scoring!$O$10)+IF(Data!$F50&lt;&gt;"",Scoring!$O$11)+IF(Data!$G50&lt;&gt;"",Scoring!$O$12)+IF(Data!$H50&lt;&gt;"",Scoring!$O$13)+IF(Data!$I50&lt;&gt;"",Scoring!$O$14)+IF(Data!$J50&lt;&gt;"",Scoring!$O$15)+IF(Data!$K50&lt;&gt;"",Scoring!$O$16)+IF(Data!$L50&lt;&gt;"",Scoring!$O$17)+IF(Data!$M50&lt;&gt;"",Scoring!$O$18)+IF(Data!$N50&lt;&gt;"",Scoring!$O$19)+IF(Data!$O50&lt;&gt;"",Scoring!$O$20)+IF(Data!$P50&lt;&gt;"",Scoring!$O$21)+IF(Data!$Q50&lt;&gt;"",Scoring!$O$22)+IF(Data!$R50&lt;&gt;"",Scoring!$O$23)+IF(Data!$S50&lt;&gt;"",Scoring!$O$24)+IF(Data!$T50&lt;&gt;"",Scoring!$O$25)+IF(Data!$U50&lt;&gt;"",Scoring!$O$26)+IF(Data!$V50&lt;&gt;"",Scoring!$O$27)+IF(Data!$W50&lt;&gt;"",Scoring!$O$28)+IF(Data!$X50&lt;&gt;"",Scoring!$O$29)+IF(Data!$Y50&lt;&gt;"",Scoring!$O$30)+IF(Data!$Z50&lt;&gt;"",Scoring!$O$31)+IF(Data!$AA50&lt;&gt;"",Scoring!$O$32)+IF(Data!$AB50&lt;&gt;"",Scoring!$O$33)+IF(Data!$AC50&lt;&gt;"",Scoring!$O$34)+IF(Data!$AD50&lt;&gt;"",Scoring!$O$35)+IF(Data!$AE50&lt;&gt;"",Scoring!$O$36)+IF(Data!$AF50&lt;&gt;"",Scoring!$O$37)+IF(Data!$AG50&lt;&gt;"",Scoring!$O$38)+IF(Data!$AH50&lt;&gt;"",Scoring!$O$39)+IF(Data!$AI50&lt;&gt;"",Scoring!$O$40)+IF(Data!$AJ50&lt;&gt;"",Scoring!$O$41)+IF(Data!$AK50&lt;&gt;"",Scoring!$O$42)+IF(Data!$AL50&lt;&gt;"",Scoring!$O$43)+IF(Data!$AM50&lt;&gt;"",Scoring!$O$44)+IF(Data!$AN50&lt;&gt;"",Scoring!$O$45)+IF(Data!$AO50&lt;&gt;"",Scoring!$O$46)+IF(Data!$AP50&lt;&gt;"",Scoring!$O$47)+IF(Data!$AQ50&lt;&gt;"",Scoring!$O$48)+IF(Data!$AR50&lt;&gt;"",Scoring!$O$49)+IF(Data!$AS50&lt;&gt;"",Scoring!$O$50)+IF(Data!$AT50&lt;&gt;"",Scoring!$O$51)+IF(Data!$AU50&lt;&gt;"",Scoring!$O$52),"")</f>
        <v/>
      </c>
      <c r="BS50" s="184" t="str">
        <f>IF(BR50&lt;&gt;"",LOOKUP(BR50,Likelihoods!$A$7:$A$107,Likelihoods!M$7:M$107),"")</f>
        <v/>
      </c>
      <c r="BT50" s="181" t="str">
        <f>IF(AND(COUNTBLANK($B50:$O50)=13,COUNTBLANK($P50:$Q50)=1,COUNTBLANK($R50:$U50)=3,COUNTBLANK($V50:$X50)=2,COUNTBLANK($Y50:$AE50)=6,COUNTBLANK($AF50:$AJ50)=4,COUNTBLANK($AK50:AN50)=3,COUNTBLANK($AO50:$AQ50)=2,COUNTBLANK($AR50:$AS50)=1,COUNTBLANK($AT50:$AU50)=1),IF(Data!$B50&lt;&gt;"",Scoring!$P$7)+IF(Data!$C50&lt;&gt;"",Scoring!$P$8)+IF(Data!$D50&lt;&gt;"",Scoring!$P$9)+IF(Data!$E50&lt;&gt;"",Scoring!$P$10)+IF(Data!$F50&lt;&gt;"",Scoring!$P$11)+IF(Data!$G50&lt;&gt;"",Scoring!$P$12)+IF(Data!$H50&lt;&gt;"",Scoring!$P$13)+IF(Data!$I50&lt;&gt;"",Scoring!$P$14)+IF(Data!$J50&lt;&gt;"",Scoring!$P$15)+IF(Data!$K50&lt;&gt;"",Scoring!$P$16)+IF(Data!$L50&lt;&gt;"",Scoring!$P$17)+IF(Data!$M50&lt;&gt;"",Scoring!$P$18)+IF(Data!$N50&lt;&gt;"",Scoring!$P$19)+IF(Data!$O50&lt;&gt;"",Scoring!$P$20)+IF(Data!$P50&lt;&gt;"",Scoring!$P$21)+IF(Data!$Q50&lt;&gt;"",Scoring!$P$22)+IF(Data!$R50&lt;&gt;"",Scoring!$P$23)+IF(Data!$S50&lt;&gt;"",Scoring!$P$24)+IF(Data!$T50&lt;&gt;"",Scoring!$P$25)+IF(Data!$U50&lt;&gt;"",Scoring!$P$26)+IF(Data!$V50&lt;&gt;"",Scoring!$P$27)+IF(Data!$W50&lt;&gt;"",Scoring!$P$28)+IF(Data!$X50&lt;&gt;"",Scoring!$P$29)+IF(Data!$Y50&lt;&gt;"",Scoring!$P$30)+IF(Data!$Z50&lt;&gt;"",Scoring!$P$31)+IF(Data!$AA50&lt;&gt;"",Scoring!$P$32)+IF(Data!$AB50&lt;&gt;"",Scoring!$P$33)+IF(Data!$AC50&lt;&gt;"",Scoring!$P$34)+IF(Data!$AD50&lt;&gt;"",Scoring!$P$35)+IF(Data!$AE50&lt;&gt;"",Scoring!$P$36)+IF(Data!$AF50&lt;&gt;"",Scoring!$P$37)+IF(Data!$AG50&lt;&gt;"",Scoring!$P$38)+IF(Data!$AH50&lt;&gt;"",Scoring!$P$39)+IF(Data!$AI50&lt;&gt;"",Scoring!$P$40)+IF(Data!$AJ50&lt;&gt;"",Scoring!$P$41)+IF(Data!$AK50&lt;&gt;"",Scoring!$P$42)+IF(Data!$AL50&lt;&gt;"",Scoring!$P$43)+IF(Data!$AM50&lt;&gt;"",Scoring!$P$44)+IF(Data!$AN50&lt;&gt;"",Scoring!$P$45)+IF(Data!$AO50&lt;&gt;"",Scoring!$P$46)+IF(Data!$AP50&lt;&gt;"",Scoring!$P$47)+IF(Data!$AQ50&lt;&gt;"",Scoring!$P$48)+IF(Data!$AR50&lt;&gt;"",Scoring!$P$49)+IF(Data!$AS50&lt;&gt;"",Scoring!$P$50)+IF(Data!$AT50&lt;&gt;"",Scoring!$P$51)+IF(Data!$AU50&lt;&gt;"",Scoring!$P$52),"")</f>
        <v/>
      </c>
      <c r="BU50" s="180" t="str">
        <f>IF(BT50&lt;&gt;"",LOOKUP(BT50,Likelihoods!$A$7:$A$107,Likelihoods!N$7:N$107),"")</f>
        <v/>
      </c>
      <c r="BV50" s="181" t="str">
        <f>IF(AND(COUNTBLANK($B50:$O50)=13,COUNTBLANK($P50:$Q50)=1,COUNTBLANK($R50:$U50)=3,COUNTBLANK($V50:$X50)=2,COUNTBLANK($Y50:$AE50)=6,COUNTBLANK($AF50:$AJ50)=4,COUNTBLANK($AK50:AN50)=3,COUNTBLANK($AO50:$AQ50)=2,COUNTBLANK($AR50:$AS50)=1,COUNTBLANK($AT50:$AU50)=1),IF(Data!$B50&lt;&gt;"",Scoring!$Q$7)+IF(Data!$C50&lt;&gt;"",Scoring!$Q$8)+IF(Data!$D50&lt;&gt;"",Scoring!$Q$9)+IF(Data!$E50&lt;&gt;"",Scoring!$Q$10)+IF(Data!$F50&lt;&gt;"",Scoring!$Q$11)+IF(Data!$G50&lt;&gt;"",Scoring!$Q$12)+IF(Data!$H50&lt;&gt;"",Scoring!$Q$13)+IF(Data!$I50&lt;&gt;"",Scoring!$Q$14)+IF(Data!$J50&lt;&gt;"",Scoring!$Q$15)+IF(Data!$K50&lt;&gt;"",Scoring!$Q$16)+IF(Data!$L50&lt;&gt;"",Scoring!$Q$17)+IF(Data!$M50&lt;&gt;"",Scoring!$Q$18)+IF(Data!$N50&lt;&gt;"",Scoring!$Q$19)+IF(Data!$O50&lt;&gt;"",Scoring!$Q$20)+IF(Data!$P50&lt;&gt;"",Scoring!$Q$21)+IF(Data!$Q50&lt;&gt;"",Scoring!$Q$22)+IF(Data!$R50&lt;&gt;"",Scoring!$Q$23)+IF(Data!$S50&lt;&gt;"",Scoring!$Q$24)+IF(Data!$T50&lt;&gt;"",Scoring!$Q$25)+IF(Data!$U50&lt;&gt;"",Scoring!$Q$26)+IF(Data!$V50&lt;&gt;"",Scoring!$Q$27)+IF(Data!$W50&lt;&gt;"",Scoring!$Q$28)+IF(Data!$X50&lt;&gt;"",Scoring!$Q$29)+IF(Data!$Y50&lt;&gt;"",Scoring!$Q$30)+IF(Data!$Z50&lt;&gt;"",Scoring!$Q$31)+IF(Data!$AA50&lt;&gt;"",Scoring!$Q$32)+IF(Data!$AB50&lt;&gt;"",Scoring!$Q$33)+IF(Data!$AC50&lt;&gt;"",Scoring!$Q$34)+IF(Data!$AD50&lt;&gt;"",Scoring!$Q$35)+IF(Data!$AE50&lt;&gt;"",Scoring!$Q$36)+IF(Data!$AF50&lt;&gt;"",Scoring!$Q$37)+IF(Data!$AG50&lt;&gt;"",Scoring!$Q$38)+IF(Data!$AH50&lt;&gt;"",Scoring!$Q$39)+IF(Data!$AI50&lt;&gt;"",Scoring!$Q$40)+IF(Data!$AJ50&lt;&gt;"",Scoring!$Q$41)+IF(Data!$AK50&lt;&gt;"",Scoring!$Q$42)+IF(Data!$AL50&lt;&gt;"",Scoring!$Q$43)+IF(Data!$AM50&lt;&gt;"",Scoring!$Q$44)+IF(Data!$AN50&lt;&gt;"",Scoring!$Q$45)+IF(Data!$AO50&lt;&gt;"",Scoring!$Q$46)+IF(Data!$AP50&lt;&gt;"",Scoring!$Q$47)+IF(Data!$AQ50&lt;&gt;"",Scoring!$Q$48)+IF(Data!$AR50&lt;&gt;"",Scoring!$Q$49)+IF(Data!$AS50&lt;&gt;"",Scoring!$Q$50)+IF(Data!$AT50&lt;&gt;"",Scoring!$Q$51)+IF(Data!$AU50&lt;&gt;"",Scoring!$Q$52),"")</f>
        <v/>
      </c>
      <c r="BW50" s="183" t="str">
        <f>IF(BV50&lt;&gt;"",LOOKUP(BV50,Likelihoods!$A$7:$A$107,Likelihoods!O$7:O$107),"")</f>
        <v/>
      </c>
      <c r="BX50" s="9"/>
      <c r="BY50" s="9"/>
      <c r="BZ50" s="9"/>
      <c r="CA50" s="9"/>
      <c r="CB50" s="9"/>
      <c r="CC50" s="9"/>
      <c r="CD50" s="9"/>
      <c r="CE50" s="9"/>
      <c r="CF50" s="9"/>
      <c r="CG50" s="9"/>
      <c r="CH50" s="9"/>
      <c r="CI50" s="9"/>
      <c r="CJ50" s="9"/>
      <c r="CK50" s="9"/>
    </row>
    <row r="51" spans="1:89" ht="14.25">
      <c r="A51" s="59"/>
      <c r="B51" s="76"/>
      <c r="C51" s="77"/>
      <c r="D51" s="77"/>
      <c r="E51" s="77"/>
      <c r="F51" s="77"/>
      <c r="G51" s="77"/>
      <c r="H51" s="77"/>
      <c r="I51" s="77"/>
      <c r="J51" s="77"/>
      <c r="K51" s="77"/>
      <c r="L51" s="77"/>
      <c r="M51" s="77"/>
      <c r="N51" s="77"/>
      <c r="O51" s="77"/>
      <c r="P51" s="76"/>
      <c r="Q51" s="78"/>
      <c r="R51" s="77"/>
      <c r="S51" s="77"/>
      <c r="T51" s="77"/>
      <c r="U51" s="77"/>
      <c r="V51" s="76"/>
      <c r="W51" s="77"/>
      <c r="X51" s="78"/>
      <c r="Y51" s="77"/>
      <c r="Z51" s="77"/>
      <c r="AA51" s="77"/>
      <c r="AB51" s="77"/>
      <c r="AC51" s="77"/>
      <c r="AD51" s="77"/>
      <c r="AE51" s="77"/>
      <c r="AF51" s="76"/>
      <c r="AG51" s="77"/>
      <c r="AH51" s="77"/>
      <c r="AI51" s="77"/>
      <c r="AJ51" s="78"/>
      <c r="AK51" s="77"/>
      <c r="AL51" s="77"/>
      <c r="AM51" s="77"/>
      <c r="AN51" s="77"/>
      <c r="AO51" s="76"/>
      <c r="AP51" s="77"/>
      <c r="AQ51" s="78"/>
      <c r="AR51" s="76"/>
      <c r="AS51" s="78"/>
      <c r="AT51" s="77"/>
      <c r="AU51" s="77"/>
      <c r="AV51" s="179" t="str">
        <f>IF(AND(COUNTBLANK($B51:$O51)=13,COUNTBLANK($P51:$Q51)=1,COUNTBLANK($R51:$U51)=3,COUNTBLANK($V51:$X51)=2,COUNTBLANK($Y51:$AE51)=6,COUNTBLANK($AF51:$AJ51)=4,COUNTBLANK($AK51:AN51)=3,COUNTBLANK($AO51:$AQ51)=2,COUNTBLANK($AR51:$AS51)=1,COUNTBLANK($AT51:$AU51)=1),IF(Data!$B51&lt;&gt;"",Scoring!$D$7)+IF(Data!$C51&lt;&gt;"",Scoring!$D$8)+IF(Data!$D51&lt;&gt;"",Scoring!$D$9)+IF(Data!$E51&lt;&gt;"",Scoring!$D$10)+IF(Data!$F51&lt;&gt;"",Scoring!$D$11)+IF(Data!$G51&lt;&gt;"",Scoring!$D$12)+IF(Data!$H51&lt;&gt;"",Scoring!$D$13)+IF(Data!$I51&lt;&gt;"",Scoring!$D$14)+IF(Data!$J51&lt;&gt;"",Scoring!$D$15)+IF(Data!$K51&lt;&gt;"",Scoring!$D$16)+IF(Data!$L51&lt;&gt;"",Scoring!$D$17)+IF(Data!$M51&lt;&gt;"",Scoring!$D$18)+IF(Data!$N51&lt;&gt;"",Scoring!$D$19)+IF(Data!$O51&lt;&gt;"",Scoring!$D$20)+IF(Data!$P51&lt;&gt;"",Scoring!$D$21)+IF(Data!$Q51&lt;&gt;"",Scoring!$D$22)+IF(Data!$R51&lt;&gt;"",Scoring!$D$23)+IF(Data!$S51&lt;&gt;"",Scoring!$D$24)+IF(Data!$T51&lt;&gt;"",Scoring!$D$25)+IF(Data!$U51&lt;&gt;"",Scoring!$D$26)+IF(Data!$V51&lt;&gt;"",Scoring!$D$27)+IF(Data!$W51&lt;&gt;"",Scoring!$D$28)+IF(Data!$X51&lt;&gt;"",Scoring!$D$29)+IF(Data!$Y51&lt;&gt;"",Scoring!$D$30)+IF(Data!$Z51&lt;&gt;"",Scoring!$D$31)+IF(Data!$AA51&lt;&gt;"",Scoring!$D$32)+IF(Data!$AB51&lt;&gt;"",Scoring!$D$33)+IF(Data!$AC51&lt;&gt;"",Scoring!$D$34)+IF(Data!$AD51&lt;&gt;"",Scoring!$D$35)+IF(Data!$AE51&lt;&gt;"",Scoring!$D$36)+IF(Data!$AF51&lt;&gt;"",Scoring!$D$37)+IF(Data!$AG51&lt;&gt;"",Scoring!$D$38)+IF(Data!$AH51&lt;&gt;"",Scoring!$D$39)+IF(Data!$AI51&lt;&gt;"",Scoring!$D$40)+IF(Data!$AJ51&lt;&gt;"",Scoring!$D$41)+IF(Data!$AK51&lt;&gt;"",Scoring!$D$42)+IF(Data!$AL51&lt;&gt;"",Scoring!$D$43)+IF(Data!$AM51&lt;&gt;"",Scoring!$D$44)+IF(Data!$AN51&lt;&gt;"",Scoring!$D$45)+IF(Data!$AO51&lt;&gt;"",Scoring!$D$46)+IF(Data!$AP51&lt;&gt;"",Scoring!$D$47)+IF(Data!$AQ51&lt;&gt;"",Scoring!$D$48)+IF(Data!$AR51&lt;&gt;"",Scoring!$D$49)+IF(Data!$AS51&lt;&gt;"",Scoring!$D$50)+IF(Data!$AT51&lt;&gt;"",Scoring!$D$51)+IF(Data!$AU51&lt;&gt;"",Scoring!$D$52),"")</f>
        <v/>
      </c>
      <c r="AW51" s="180" t="str">
        <f>IF(AV51&lt;&gt;"",LOOKUP(AV51,Likelihoods!$A$7:$A$107,Likelihoods!B$7:B$107),"")</f>
        <v/>
      </c>
      <c r="AX51" s="181" t="str">
        <f>IF(AND(COUNTBLANK($B51:$O51)=13,COUNTBLANK($P51:$Q51)=1,COUNTBLANK($R51:$U51)=3,COUNTBLANK($V51:$X51)=2,COUNTBLANK($Y51:$AE51)=6,COUNTBLANK($AF51:$AJ51)=4,COUNTBLANK($AK51:AN51)=3,COUNTBLANK($AO51:$AQ51)=2,COUNTBLANK($AR51:$AS51)=1,COUNTBLANK($AT51:$AU51)=1),IF(Data!$B51&lt;&gt;"",Scoring!$E$7)+IF(Data!$C51&lt;&gt;"",Scoring!$E$8)+IF(Data!$D51&lt;&gt;"",Scoring!$E$9)+IF(Data!$E51&lt;&gt;"",Scoring!$E$10)+IF(Data!$F51&lt;&gt;"",Scoring!$E$11)+IF(Data!$G51&lt;&gt;"",Scoring!$E$12)+IF(Data!$H51&lt;&gt;"",Scoring!$E$13)+IF(Data!$I51&lt;&gt;"",Scoring!$E$14)+IF(Data!$J51&lt;&gt;"",Scoring!$E$15)+IF(Data!$K51&lt;&gt;"",Scoring!$E$16)+IF(Data!$L51&lt;&gt;"",Scoring!$E$17)+IF(Data!$M51&lt;&gt;"",Scoring!$E$18)+IF(Data!$N51&lt;&gt;"",Scoring!$E$19)+IF(Data!$O51&lt;&gt;"",Scoring!$E$20)+IF(Data!$P51&lt;&gt;"",Scoring!$E$21)+IF(Data!$Q51&lt;&gt;"",Scoring!$E$22)+IF(Data!$R51&lt;&gt;"",Scoring!$E$23)+IF(Data!$S51&lt;&gt;"",Scoring!$E$24)+IF(Data!$T51&lt;&gt;"",Scoring!$E$25)+IF(Data!$U51&lt;&gt;"",Scoring!$E$26)+IF(Data!$V51&lt;&gt;"",Scoring!$E$27)+IF(Data!$W51&lt;&gt;"",Scoring!$E$28)+IF(Data!$X51&lt;&gt;"",Scoring!$E$29)+IF(Data!$Y51&lt;&gt;"",Scoring!$E$30)+IF(Data!$Z51&lt;&gt;"",Scoring!$E$31)+IF(Data!$AA51&lt;&gt;"",Scoring!$E$32)+IF(Data!$AB51&lt;&gt;"",Scoring!$E$33)+IF(Data!$AC51&lt;&gt;"",Scoring!$E$34)+IF(Data!$AD51&lt;&gt;"",Scoring!$E$35)+IF(Data!$AE51&lt;&gt;"",Scoring!$E$36)+IF(Data!$AF51&lt;&gt;"",Scoring!$E$37)+IF(Data!$AG51&lt;&gt;"",Scoring!$E$38)+IF(Data!$AH51&lt;&gt;"",Scoring!$E$39)+IF(Data!$AI51&lt;&gt;"",Scoring!$E$40)+IF(Data!$AJ51&lt;&gt;"",Scoring!$E$41)+IF(Data!$AK51&lt;&gt;"",Scoring!$E$42)+IF(Data!$AL51&lt;&gt;"",Scoring!$E$43)+IF(Data!$AM51&lt;&gt;"",Scoring!$E$44)+IF(Data!$AN51&lt;&gt;"",Scoring!$E$45)+IF(Data!$AO51&lt;&gt;"",Scoring!$E$46)+IF(Data!$AP51&lt;&gt;"",Scoring!$E$47)+IF(Data!$AQ51&lt;&gt;"",Scoring!$E$48)+IF(Data!$AR51&lt;&gt;"",Scoring!$E$49)+IF(Data!$AS51&lt;&gt;"",Scoring!$E$50)+IF(Data!$AT51&lt;&gt;"",Scoring!$E$51)+IF(Data!$AU51&lt;&gt;"",Scoring!$E$52),"")</f>
        <v/>
      </c>
      <c r="AY51" s="180" t="str">
        <f>IF(AX51&lt;&gt;"",LOOKUP(AX51,Likelihoods!$A$7:$A$107,Likelihoods!C$7:C$107),"")</f>
        <v/>
      </c>
      <c r="AZ51" s="182" t="str">
        <f>IF(AND(COUNTBLANK($B51:$O51)=13,COUNTBLANK($P51:$Q51)=1,COUNTBLANK($R51:$U51)=3,COUNTBLANK($V51:$X51)=2,COUNTBLANK($Y51:$AE51)=6,COUNTBLANK($AF51:$AJ51)=4,COUNTBLANK($AK51:AN51)=3,COUNTBLANK($AO51:$AQ51)=2,COUNTBLANK($AR51:$AS51)=1,COUNTBLANK($AT51:$AU51)=1),IF(Data!$B51&lt;&gt;"",Scoring!$F$7)+IF(Data!$C51&lt;&gt;"",Scoring!$F$8)+IF(Data!$D51&lt;&gt;"",Scoring!$F$9)+IF(Data!$E51&lt;&gt;"",Scoring!$F$10)+IF(Data!$F51&lt;&gt;"",Scoring!$F$11)+IF(Data!$G51&lt;&gt;"",Scoring!$F$12)+IF(Data!$H51&lt;&gt;"",Scoring!$F$13)+IF(Data!$I51&lt;&gt;"",Scoring!$F$14)+IF(Data!$J51&lt;&gt;"",Scoring!$F$15)+IF(Data!$K51&lt;&gt;"",Scoring!$F$16)+IF(Data!$L51&lt;&gt;"",Scoring!$F$17)+IF(Data!$M51&lt;&gt;"",Scoring!$F$18)+IF(Data!$N51&lt;&gt;"",Scoring!$F$19)+IF(Data!$O51&lt;&gt;"",Scoring!$F$20)+IF(Data!$P51&lt;&gt;"",Scoring!$F$21)+IF(Data!$Q51&lt;&gt;"",Scoring!$F$22)+IF(Data!$R51&lt;&gt;"",Scoring!$F$23)+IF(Data!$S51&lt;&gt;"",Scoring!$F$24)+IF(Data!$T51&lt;&gt;"",Scoring!$F$25)+IF(Data!$U51&lt;&gt;"",Scoring!$F$26)+IF(Data!$V51&lt;&gt;"",Scoring!$F$27)+IF(Data!$W51&lt;&gt;"",Scoring!$F$28)+IF(Data!$X51&lt;&gt;"",Scoring!$F$29)+IF(Data!$Y51&lt;&gt;"",Scoring!$F$30)+IF(Data!$Z51&lt;&gt;"",Scoring!$F$31)+IF(Data!$AA51&lt;&gt;"",Scoring!$F$32)+IF(Data!$AB51&lt;&gt;"",Scoring!$F$33)+IF(Data!$AC51&lt;&gt;"",Scoring!$F$34)+IF(Data!$AD51&lt;&gt;"",Scoring!$F$35)+IF(Data!$AE51&lt;&gt;"",Scoring!$F$36)+IF(Data!$AF51&lt;&gt;"",Scoring!$F$37)+IF(Data!$AG51&lt;&gt;"",Scoring!$F$38)+IF(Data!$AH51&lt;&gt;"",Scoring!$F$39)+IF(Data!$AI51&lt;&gt;"",Scoring!$F$40)+IF(Data!$AJ51&lt;&gt;"",Scoring!$F$41)+IF(Data!$AK51&lt;&gt;"",Scoring!$F$42)+IF(Data!$AL51&lt;&gt;"",Scoring!$F$43)+IF(Data!$AM51&lt;&gt;"",Scoring!$F$44)+IF(Data!$AN51&lt;&gt;"",Scoring!$F$45)+IF(Data!$AO51&lt;&gt;"",Scoring!$F$46)+IF(Data!$AP51&lt;&gt;"",Scoring!$F$47)+IF(Data!$AQ51&lt;&gt;"",Scoring!$F$48)+IF(Data!$AR51&lt;&gt;"",Scoring!$F$49)+IF(Data!$AS51&lt;&gt;"",Scoring!$F$50)+IF(Data!$AT51&lt;&gt;"",Scoring!$F$51)+IF(Data!$AU51&lt;&gt;"",Scoring!$F$52),"")</f>
        <v/>
      </c>
      <c r="BA51" s="183" t="str">
        <f>IF(AZ51&lt;&gt;"",LOOKUP(AZ51,Likelihoods!$A$7:$A$107,Likelihoods!D$7:D$107),"")</f>
        <v/>
      </c>
      <c r="BB51" s="181" t="str">
        <f>IF(AND(COUNTBLANK($B51:$O51)=13,COUNTBLANK($P51:$Q51)=1,COUNTBLANK($R51:$U51)=3,COUNTBLANK($V51:$X51)=2,COUNTBLANK($Y51:$AE51)=6,COUNTBLANK($AF51:$AJ51)=4,COUNTBLANK($AK51:AN51)=3,COUNTBLANK($AO51:$AQ51)=2,COUNTBLANK($AR51:$AS51)=1,COUNTBLANK($AT51:$AU51)=1),IF(Data!$B51&lt;&gt;"",Scoring!$G$7)+IF(Data!$C51&lt;&gt;"",Scoring!$G$8)+IF(Data!$D51&lt;&gt;"",Scoring!$G$9)+IF(Data!$E51&lt;&gt;"",Scoring!$G$10)+IF(Data!$F51&lt;&gt;"",Scoring!$G$11)+IF(Data!$G51&lt;&gt;"",Scoring!$G$12)+IF(Data!$H51&lt;&gt;"",Scoring!$G$13)+IF(Data!$I51&lt;&gt;"",Scoring!$G$14)+IF(Data!$J51&lt;&gt;"",Scoring!$G$15)+IF(Data!$K51&lt;&gt;"",Scoring!$G$16)+IF(Data!$L51&lt;&gt;"",Scoring!$G$17)+IF(Data!$M51&lt;&gt;"",Scoring!$G$18)+IF(Data!$N51&lt;&gt;"",Scoring!$G$19)+IF(Data!$O51&lt;&gt;"",Scoring!$G$20)+IF(Data!$P51&lt;&gt;"",Scoring!$G$21)+IF(Data!$Q51&lt;&gt;"",Scoring!$G$22)+IF(Data!$R51&lt;&gt;"",Scoring!$G$23)+IF(Data!$S51&lt;&gt;"",Scoring!$G$24)+IF(Data!$T51&lt;&gt;"",Scoring!$G$25)+IF(Data!$U51&lt;&gt;"",Scoring!$G$26)+IF(Data!$V51&lt;&gt;"",Scoring!$G$27)+IF(Data!$W51&lt;&gt;"",Scoring!$G$28)+IF(Data!$X51&lt;&gt;"",Scoring!$G$29)+IF(Data!$Y51&lt;&gt;"",Scoring!$G$30)+IF(Data!$Z51&lt;&gt;"",Scoring!$G$31)+IF(Data!$AA51&lt;&gt;"",Scoring!$G$32)+IF(Data!$AB51&lt;&gt;"",Scoring!$G$33)+IF(Data!$AC51&lt;&gt;"",Scoring!$G$34)+IF(Data!$AD51&lt;&gt;"",Scoring!$G$35)+IF(Data!$AE51&lt;&gt;"",Scoring!$G$36)+IF(Data!$AF51&lt;&gt;"",Scoring!$G$37)+IF(Data!$AG51&lt;&gt;"",Scoring!$G$38)+IF(Data!$AH51&lt;&gt;"",Scoring!$G$39)+IF(Data!$AI51&lt;&gt;"",Scoring!$G$40)+IF(Data!$AJ51&lt;&gt;"",Scoring!$G$41)+IF(Data!$AK51&lt;&gt;"",Scoring!$G$42)+IF(Data!$AL51&lt;&gt;"",Scoring!$G$43)+IF(Data!$AM51&lt;&gt;"",Scoring!$G$44)+IF(Data!$AN51&lt;&gt;"",Scoring!$G$45)+IF(Data!$AO51&lt;&gt;"",Scoring!$G$46)+IF(Data!$AP51&lt;&gt;"",Scoring!$G$47)+IF(Data!$AQ51&lt;&gt;"",Scoring!$G$48)+IF(Data!$AR51&lt;&gt;"",Scoring!$G$49)+IF(Data!$AS51&lt;&gt;"",Scoring!$G$50)+IF(Data!$AT51&lt;&gt;"",Scoring!$G$51)+IF(Data!$AU51&lt;&gt;"",Scoring!$G$52),"")</f>
        <v/>
      </c>
      <c r="BC51" s="184" t="str">
        <f>IF(BB51&lt;&gt;"",LOOKUP(BB51,Likelihoods!$A$7:$A$107,Likelihoods!E$7:E$107),"")</f>
        <v/>
      </c>
      <c r="BD51" s="185" t="str">
        <f>IF(AND(COUNTBLANK($B51:$O51)=13,COUNTBLANK($P51:$Q51)=1,COUNTBLANK($R51:$U51)=3,COUNTBLANK($V51:$X51)=2,COUNTBLANK($Y51:$AE51)=6,COUNTBLANK($AF51:$AJ51)=4,COUNTBLANK($AK51:AN51)=3,COUNTBLANK($AO51:$AQ51)=2,COUNTBLANK($AR51:$AS51)=1,COUNTBLANK($AT51:$AU51)=1),IF(Data!$B51&lt;&gt;"",Scoring!$H$7)+IF(Data!$C51&lt;&gt;"",Scoring!$H$8)+IF(Data!$D51&lt;&gt;"",Scoring!$H$9)+IF(Data!$E51&lt;&gt;"",Scoring!$H$10)+IF(Data!$F51&lt;&gt;"",Scoring!$H$11)+IF(Data!$G51&lt;&gt;"",Scoring!$H$12)+IF(Data!$H51&lt;&gt;"",Scoring!$H$13)+IF(Data!$I51&lt;&gt;"",Scoring!$H$14)+IF(Data!$J51&lt;&gt;"",Scoring!$H$15)+IF(Data!$K51&lt;&gt;"",Scoring!$H$16)+IF(Data!$L51&lt;&gt;"",Scoring!$H$17)+IF(Data!$M51&lt;&gt;"",Scoring!$H$18)+IF(Data!$N51&lt;&gt;"",Scoring!$H$19)+IF(Data!$O51&lt;&gt;"",Scoring!$H$20)+IF(Data!$P51&lt;&gt;"",Scoring!$H$21)+IF(Data!$Q51&lt;&gt;"",Scoring!$H$22)+IF(Data!$R51&lt;&gt;"",Scoring!$H$23)+IF(Data!$S51&lt;&gt;"",Scoring!$H$24)+IF(Data!$T51&lt;&gt;"",Scoring!$H$25)+IF(Data!$U51&lt;&gt;"",Scoring!$H$26)+IF(Data!$V51&lt;&gt;"",Scoring!$H$27)+IF(Data!$W51&lt;&gt;"",Scoring!$H$28)+IF(Data!$X51&lt;&gt;"",Scoring!$H$29)+IF(Data!$Y51&lt;&gt;"",Scoring!$H$30)+IF(Data!$Z51&lt;&gt;"",Scoring!$H$31)+IF(Data!$AA51&lt;&gt;"",Scoring!$H$32)+IF(Data!$AB51&lt;&gt;"",Scoring!$H$33)+IF(Data!$AC51&lt;&gt;"",Scoring!$H$34)+IF(Data!$AD51&lt;&gt;"",Scoring!$H$35)+IF(Data!$AE51&lt;&gt;"",Scoring!$H$36)+IF(Data!$AF51&lt;&gt;"",Scoring!$H$37)+IF(Data!$AG51&lt;&gt;"",Scoring!$H$38)+IF(Data!$AH51&lt;&gt;"",Scoring!$H$39)+IF(Data!$AI51&lt;&gt;"",Scoring!$H$40)+IF(Data!$AJ51&lt;&gt;"",Scoring!$H$41)+IF(Data!$AK51&lt;&gt;"",Scoring!$H$42)+IF(Data!$AL51&lt;&gt;"",Scoring!$H$43)+IF(Data!$AM51&lt;&gt;"",Scoring!$H$44)+IF(Data!$AN51&lt;&gt;"",Scoring!$H$45)+IF(Data!$AO51&lt;&gt;"",Scoring!$H$46)+IF(Data!$AP51&lt;&gt;"",Scoring!$H$47)+IF(Data!$AQ51&lt;&gt;"",Scoring!$H$48)+IF(Data!$AR51&lt;&gt;"",Scoring!$H$49)+IF(Data!$AS51&lt;&gt;"",Scoring!$H$50)+IF(Data!$AT51&lt;&gt;"",Scoring!$H$51)+IF(Data!$AU51&lt;&gt;"",Scoring!$H$52),"")</f>
        <v/>
      </c>
      <c r="BE51" s="186" t="str">
        <f>IF(BD51&lt;&gt;"",LOOKUP(BD51,Likelihoods!$A$7:$A$107,Likelihoods!F$7:F$107),"")</f>
        <v/>
      </c>
      <c r="BF51" s="181" t="str">
        <f>IF(AND(COUNTBLANK($B51:$O51)=13,COUNTBLANK($P51:$Q51)=1,COUNTBLANK($R51:$U51)=3,COUNTBLANK($V51:$X51)=2,COUNTBLANK($Y51:$AE51)=6,COUNTBLANK($AF51:$AJ51)=4,COUNTBLANK($AK51:AN51)=3,COUNTBLANK($AO51:$AQ51)=2,COUNTBLANK($AR51:$AS51)=1,COUNTBLANK($AT51:$AU51)=1),IF(Data!$B51&lt;&gt;"",Scoring!$I$7)+IF(Data!$C51&lt;&gt;"",Scoring!$I$8)+IF(Data!$D51&lt;&gt;"",Scoring!$I$9)+IF(Data!$E51&lt;&gt;"",Scoring!$I$10)+IF(Data!$F51&lt;&gt;"",Scoring!$I$11)+IF(Data!$G51&lt;&gt;"",Scoring!$I$12)+IF(Data!$H51&lt;&gt;"",Scoring!$I$13)+IF(Data!$I51&lt;&gt;"",Scoring!$I$14)+IF(Data!$J51&lt;&gt;"",Scoring!$I$15)+IF(Data!$K51&lt;&gt;"",Scoring!$I$16)+IF(Data!$L51&lt;&gt;"",Scoring!$I$17)+IF(Data!$M51&lt;&gt;"",Scoring!$I$18)+IF(Data!$N51&lt;&gt;"",Scoring!$I$19)+IF(Data!$O51&lt;&gt;"",Scoring!$I$20)+IF(Data!$P51&lt;&gt;"",Scoring!$I$21)+IF(Data!$Q51&lt;&gt;"",Scoring!$I$22)+IF(Data!$R51&lt;&gt;"",Scoring!$I$23)+IF(Data!$S51&lt;&gt;"",Scoring!$I$24)+IF(Data!$T51&lt;&gt;"",Scoring!$I$25)+IF(Data!$U51&lt;&gt;"",Scoring!$I$26)+IF(Data!$V51&lt;&gt;"",Scoring!$I$27)+IF(Data!$W51&lt;&gt;"",Scoring!$I$28)+IF(Data!$X51&lt;&gt;"",Scoring!$I$29)+IF(Data!$Y51&lt;&gt;"",Scoring!$I$30)+IF(Data!$Z51&lt;&gt;"",Scoring!$I$31)+IF(Data!$AA51&lt;&gt;"",Scoring!$I$32)+IF(Data!$AB51&lt;&gt;"",Scoring!$I$33)+IF(Data!$AC51&lt;&gt;"",Scoring!$I$34)+IF(Data!$AD51&lt;&gt;"",Scoring!$I$35)+IF(Data!$AE51&lt;&gt;"",Scoring!$I$36)+IF(Data!$AF51&lt;&gt;"",Scoring!$I$37)+IF(Data!$AG51&lt;&gt;"",Scoring!$I$38)+IF(Data!$AH51&lt;&gt;"",Scoring!$I$39)+IF(Data!$AI51&lt;&gt;"",Scoring!$I$40)+IF(Data!$AJ51&lt;&gt;"",Scoring!$I$41)+IF(Data!$AK51&lt;&gt;"",Scoring!$I$42)+IF(Data!$AL51&lt;&gt;"",Scoring!$I$43)+IF(Data!$AM51&lt;&gt;"",Scoring!$I$44)+IF(Data!$AN51&lt;&gt;"",Scoring!$I$45)+IF(Data!$AO51&lt;&gt;"",Scoring!$I$46)+IF(Data!$AP51&lt;&gt;"",Scoring!$I$47)+IF(Data!$AQ51&lt;&gt;"",Scoring!$I$48)+IF(Data!$AR51&lt;&gt;"",Scoring!$I$49)+IF(Data!$AS51&lt;&gt;"",Scoring!$I$50)+IF(Data!$AT51&lt;&gt;"",Scoring!$I$51)+IF(Data!$AU51&lt;&gt;"",Scoring!$I$52),"")</f>
        <v/>
      </c>
      <c r="BG51" s="180" t="str">
        <f>IF(BF51&lt;&gt;"",LOOKUP(BF51,Likelihoods!$A$7:$A$107,Likelihoods!G$7:G$107),"")</f>
        <v/>
      </c>
      <c r="BH51" s="187" t="str">
        <f>IF(AND(COUNTBLANK($B51:$O51)=13,COUNTBLANK($P51:$Q51)=1,COUNTBLANK($R51:$U51)=3,COUNTBLANK($V51:$X51)=2,COUNTBLANK($Y51:$AE51)=6,COUNTBLANK($AF51:$AJ51)=4,COUNTBLANK($AK51:AN51)=3,COUNTBLANK($AO51:$AQ51)=2,COUNTBLANK($AR51:$AS51)=1,COUNTBLANK($AT51:$AU51)=1),IF(Data!$B51&lt;&gt;"",Scoring!$J$7)+IF(Data!$C51&lt;&gt;"",Scoring!$J$8)+IF(Data!$D51&lt;&gt;"",Scoring!$J$9)+IF(Data!$E51&lt;&gt;"",Scoring!$J$10)+IF(Data!$F51&lt;&gt;"",Scoring!$J$11)+IF(Data!$G51&lt;&gt;"",Scoring!$J$12)+IF(Data!$H51&lt;&gt;"",Scoring!$J$13)+IF(Data!$I51&lt;&gt;"",Scoring!$J$14)+IF(Data!$J51&lt;&gt;"",Scoring!$J$15)+IF(Data!$K51&lt;&gt;"",Scoring!$J$16)+IF(Data!$L51&lt;&gt;"",Scoring!$J$17)+IF(Data!$M51&lt;&gt;"",Scoring!$J$18)+IF(Data!$N51&lt;&gt;"",Scoring!$J$19)+IF(Data!$O51&lt;&gt;"",Scoring!$J$20)+IF(Data!$P51&lt;&gt;"",Scoring!$J$21)+IF(Data!$Q51&lt;&gt;"",Scoring!$J$22)+IF(Data!$R51&lt;&gt;"",Scoring!$J$23)+IF(Data!$S51&lt;&gt;"",Scoring!$J$24)+IF(Data!$T51&lt;&gt;"",Scoring!$J$25)+IF(Data!$U51&lt;&gt;"",Scoring!$J$26)+IF(Data!$V51&lt;&gt;"",Scoring!$J$27)+IF(Data!$W51&lt;&gt;"",Scoring!$J$28)+IF(Data!$X51&lt;&gt;"",Scoring!$J$29)+IF(Data!$Y51&lt;&gt;"",Scoring!$J$30)+IF(Data!$Z51&lt;&gt;"",Scoring!$J$31)+IF(Data!$AA51&lt;&gt;"",Scoring!$J$32)+IF(Data!$AB51&lt;&gt;"",Scoring!$J$33)+IF(Data!$AC51&lt;&gt;"",Scoring!$J$34)+IF(Data!$AD51&lt;&gt;"",Scoring!$J$35)+IF(Data!$AE51&lt;&gt;"",Scoring!$J$36)+IF(Data!$AF51&lt;&gt;"",Scoring!$J$37)+IF(Data!$AG51&lt;&gt;"",Scoring!$J$38)+IF(Data!$AH51&lt;&gt;"",Scoring!$J$39)+IF(Data!$AI51&lt;&gt;"",Scoring!$J$40)+IF(Data!$AJ51&lt;&gt;"",Scoring!$J$41)+IF(Data!$AK51&lt;&gt;"",Scoring!$J$42)+IF(Data!$AL51&lt;&gt;"",Scoring!$J$43)+IF(Data!$AM51&lt;&gt;"",Scoring!$J$44)+IF(Data!$AN51&lt;&gt;"",Scoring!$J$45)+IF(Data!$AO51&lt;&gt;"",Scoring!$J$46)+IF(Data!$AP51&lt;&gt;"",Scoring!$J$47)+IF(Data!$AQ51&lt;&gt;"",Scoring!$J$48)+IF(Data!$AR51&lt;&gt;"",Scoring!$J$49)+IF(Data!$AS51&lt;&gt;"",Scoring!$J$50)+IF(Data!$AT51&lt;&gt;"",Scoring!$J$51)+IF(Data!$AU51&lt;&gt;"",Scoring!$J$52),"")</f>
        <v/>
      </c>
      <c r="BI51" s="183" t="str">
        <f>IF(BH51&lt;&gt;"",LOOKUP(BH51,Likelihoods!$A$7:$A$107,Likelihoods!H$7:H$107),"")</f>
        <v/>
      </c>
      <c r="BJ51" s="188" t="str">
        <f>IF(AND(COUNTBLANK($B51:$O51)=13,COUNTBLANK($P51:$Q51)=1,COUNTBLANK($R51:$U51)=3,COUNTBLANK($V51:$X51)=2,COUNTBLANK($Y51:$AE51)=6,COUNTBLANK($AF51:$AJ51)=4,COUNTBLANK($AK51:AN51)=3,COUNTBLANK($AO51:$AQ51)=2,COUNTBLANK($AR51:$AS51)=1,COUNTBLANK($AT51:$AU51)=1),IF(Data!$B51&lt;&gt;"",Scoring!$K$7)+IF(Data!$C51&lt;&gt;"",Scoring!$K$8)+IF(Data!$D51&lt;&gt;"",Scoring!$K$9)+IF(Data!$E51&lt;&gt;"",Scoring!$K$10)+IF(Data!$F51&lt;&gt;"",Scoring!$K$11)+IF(Data!$G51&lt;&gt;"",Scoring!$K$12)+IF(Data!$H51&lt;&gt;"",Scoring!$K$13)+IF(Data!$I51&lt;&gt;"",Scoring!$K$14)+IF(Data!$J51&lt;&gt;"",Scoring!$K$15)+IF(Data!$K51&lt;&gt;"",Scoring!$K$16)+IF(Data!$L51&lt;&gt;"",Scoring!$K$17)+IF(Data!$M51&lt;&gt;"",Scoring!$K$18)+IF(Data!$N51&lt;&gt;"",Scoring!$K$19)+IF(Data!$O51&lt;&gt;"",Scoring!$K$20)+IF(Data!$P51&lt;&gt;"",Scoring!$K$21)+IF(Data!$Q51&lt;&gt;"",Scoring!$K$22)+IF(Data!$R51&lt;&gt;"",Scoring!$K$23)+IF(Data!$S51&lt;&gt;"",Scoring!$K$24)+IF(Data!$T51&lt;&gt;"",Scoring!$K$25)+IF(Data!$U51&lt;&gt;"",Scoring!$K$26)+IF(Data!$V51&lt;&gt;"",Scoring!$K$27)+IF(Data!$W51&lt;&gt;"",Scoring!$K$28)+IF(Data!$X51&lt;&gt;"",Scoring!$K$29)+IF(Data!$Y51&lt;&gt;"",Scoring!$K$30)+IF(Data!$Z51&lt;&gt;"",Scoring!$K$31)+IF(Data!$AA51&lt;&gt;"",Scoring!$K$32)+IF(Data!$AB51&lt;&gt;"",Scoring!$K$33)+IF(Data!$AC51&lt;&gt;"",Scoring!$K$34)+IF(Data!$AD51&lt;&gt;"",Scoring!$K$35)+IF(Data!$AE51&lt;&gt;"",Scoring!$K$36)+IF(Data!$AF51&lt;&gt;"",Scoring!$K$37)+IF(Data!$AG51&lt;&gt;"",Scoring!$K$38)+IF(Data!$AH51&lt;&gt;"",Scoring!$K$39)+IF(Data!$AI51&lt;&gt;"",Scoring!$K$40)+IF(Data!$AJ51&lt;&gt;"",Scoring!$K$41)+IF(Data!$AK51&lt;&gt;"",Scoring!$K$42)+IF(Data!$AL51&lt;&gt;"",Scoring!$K$43)+IF(Data!$AM51&lt;&gt;"",Scoring!$K$44)+IF(Data!$AN51&lt;&gt;"",Scoring!$K$45)+IF(Data!$AO51&lt;&gt;"",Scoring!$K$46)+IF(Data!$AP51&lt;&gt;"",Scoring!$K$47)+IF(Data!$AQ51&lt;&gt;"",Scoring!$K$48)+IF(Data!$AR51&lt;&gt;"",Scoring!$K$49)+IF(Data!$AS51&lt;&gt;"",Scoring!$K$50)+IF(Data!$AT51&lt;&gt;"",Scoring!$K$51)+IF(Data!$AU51&lt;&gt;"",Scoring!$K$52),"")</f>
        <v/>
      </c>
      <c r="BK51" s="184" t="str">
        <f>IF(BJ51&lt;&gt;"",LOOKUP(BJ51,Likelihoods!$A$7:$A$107,Likelihoods!I$7:I$107),"")</f>
        <v/>
      </c>
      <c r="BL51" s="187" t="str">
        <f>IF(AND(COUNTBLANK($B51:$O51)=13,COUNTBLANK($P51:$Q51)=1,COUNTBLANK($R51:$U51)=3,COUNTBLANK($V51:$X51)=2,COUNTBLANK($Y51:$AE51)=6,COUNTBLANK($AF51:$AJ51)=4,COUNTBLANK($AK51:AN51)=3,COUNTBLANK($AO51:$AQ51)=2,COUNTBLANK($AR51:$AS51)=1,COUNTBLANK($AT51:$AU51)=1),IF(Data!$B51&lt;&gt;"",Scoring!$L$7)+IF(Data!$C51&lt;&gt;"",Scoring!$L$8)+IF(Data!$D51&lt;&gt;"",Scoring!$L$9)+IF(Data!$E51&lt;&gt;"",Scoring!$L$10)+IF(Data!$F51&lt;&gt;"",Scoring!$L$11)+IF(Data!$G51&lt;&gt;"",Scoring!$L$12)+IF(Data!$H51&lt;&gt;"",Scoring!$L$13)+IF(Data!$I51&lt;&gt;"",Scoring!$L$14)+IF(Data!$J51&lt;&gt;"",Scoring!$L$15)+IF(Data!$K51&lt;&gt;"",Scoring!$L$16)+IF(Data!$L51&lt;&gt;"",Scoring!$L$17)+IF(Data!$M51&lt;&gt;"",Scoring!$L$18)+IF(Data!$N51&lt;&gt;"",Scoring!$L$19)+IF(Data!$O51&lt;&gt;"",Scoring!$L$20)+IF(Data!$P51&lt;&gt;"",Scoring!$L$21)+IF(Data!$Q51&lt;&gt;"",Scoring!$L$22)+IF(Data!$R51&lt;&gt;"",Scoring!$L$23)+IF(Data!$S51&lt;&gt;"",Scoring!$L$24)+IF(Data!$T51&lt;&gt;"",Scoring!$L$25)+IF(Data!$U51&lt;&gt;"",Scoring!$L$26)+IF(Data!$V51&lt;&gt;"",Scoring!$L$27)+IF(Data!$W51&lt;&gt;"",Scoring!$L$28)+IF(Data!$X51&lt;&gt;"",Scoring!$L$29)+IF(Data!$Y51&lt;&gt;"",Scoring!$L$30)+IF(Data!$Z51&lt;&gt;"",Scoring!$L$31)+IF(Data!$AA51&lt;&gt;"",Scoring!$L$32)+IF(Data!$AB51&lt;&gt;"",Scoring!$L$33)+IF(Data!$AC51&lt;&gt;"",Scoring!$L$34)+IF(Data!$AD51&lt;&gt;"",Scoring!$L$35)+IF(Data!$AE51&lt;&gt;"",Scoring!$L$36)+IF(Data!$AF51&lt;&gt;"",Scoring!$L$37)+IF(Data!$AG51&lt;&gt;"",Scoring!$L$38)+IF(Data!$AH51&lt;&gt;"",Scoring!$L$39)+IF(Data!$AI51&lt;&gt;"",Scoring!$L$40)+IF(Data!$AJ51&lt;&gt;"",Scoring!$L$41)+IF(Data!$AK51&lt;&gt;"",Scoring!$L$42)+IF(Data!$AL51&lt;&gt;"",Scoring!$L$43)+IF(Data!$AM51&lt;&gt;"",Scoring!$L$44)+IF(Data!$AN51&lt;&gt;"",Scoring!$L$45)+IF(Data!$AO51&lt;&gt;"",Scoring!$L$46)+IF(Data!$AP51&lt;&gt;"",Scoring!$L$47)+IF(Data!$AQ51&lt;&gt;"",Scoring!$L$48)+IF(Data!$AR51&lt;&gt;"",Scoring!$L$49)+IF(Data!$AS51&lt;&gt;"",Scoring!$L$50)+IF(Data!$AT51&lt;&gt;"",Scoring!$L$51)+IF(Data!$AU51&lt;&gt;"",Scoring!$L$52),"")</f>
        <v/>
      </c>
      <c r="BM51" s="180" t="str">
        <f>IF(BL51&lt;&gt;"",LOOKUP(BL51,Likelihoods!$A$7:$A$107,Likelihoods!J$7:J$107),"")</f>
        <v/>
      </c>
      <c r="BN51" s="181" t="str">
        <f>IF(AND(COUNTBLANK($B51:$O51)=13,COUNTBLANK($P51:$Q51)=1,COUNTBLANK($R51:$U51)=3,COUNTBLANK($V51:$X51)=2,COUNTBLANK($Y51:$AE51)=6,COUNTBLANK($AF51:$AJ51)=4,COUNTBLANK($AK51:AN51)=3,COUNTBLANK($AO51:$AQ51)=2,COUNTBLANK($AR51:$AS51)=1,COUNTBLANK($AT51:$AU51)=1),IF(Data!$B51&lt;&gt;"",Scoring!$M$7)+IF(Data!$C51&lt;&gt;"",Scoring!$M$8)+IF(Data!$D51&lt;&gt;"",Scoring!$M$9)+IF(Data!$E51&lt;&gt;"",Scoring!$M$10)+IF(Data!$F51&lt;&gt;"",Scoring!$M$11)+IF(Data!$G51&lt;&gt;"",Scoring!$M$12)+IF(Data!$H51&lt;&gt;"",Scoring!$M$13)+IF(Data!$I51&lt;&gt;"",Scoring!$M$14)+IF(Data!$J51&lt;&gt;"",Scoring!$M$15)+IF(Data!$K51&lt;&gt;"",Scoring!$M$16)+IF(Data!$L51&lt;&gt;"",Scoring!$M$17)+IF(Data!$M51&lt;&gt;"",Scoring!$M$18)+IF(Data!$N51&lt;&gt;"",Scoring!$M$19)+IF(Data!$O51&lt;&gt;"",Scoring!$M$20)+IF(Data!$P51&lt;&gt;"",Scoring!$M$21)+IF(Data!$Q51&lt;&gt;"",Scoring!$M$22)+IF(Data!$R51&lt;&gt;"",Scoring!$M$23)+IF(Data!$S51&lt;&gt;"",Scoring!$M$24)+IF(Data!$T51&lt;&gt;"",Scoring!$M$25)+IF(Data!$U51&lt;&gt;"",Scoring!$M$26)+IF(Data!$V51&lt;&gt;"",Scoring!$M$27)+IF(Data!$W51&lt;&gt;"",Scoring!$M$28)+IF(Data!$X51&lt;&gt;"",Scoring!$M$29)+IF(Data!$Y51&lt;&gt;"",Scoring!$M$30)+IF(Data!$Z51&lt;&gt;"",Scoring!$M$31)+IF(Data!$AA51&lt;&gt;"",Scoring!$M$32)+IF(Data!$AB51&lt;&gt;"",Scoring!$M$33)+IF(Data!$AC51&lt;&gt;"",Scoring!$M$34)+IF(Data!$AD51&lt;&gt;"",Scoring!$M$35)+IF(Data!$AE51&lt;&gt;"",Scoring!$M$36)+IF(Data!$AF51&lt;&gt;"",Scoring!$M$37)+IF(Data!$AG51&lt;&gt;"",Scoring!$M$38)+IF(Data!$AH51&lt;&gt;"",Scoring!$M$39)+IF(Data!$AI51&lt;&gt;"",Scoring!$M$40)+IF(Data!$AJ51&lt;&gt;"",Scoring!$M$41)+IF(Data!$AK51&lt;&gt;"",Scoring!$M$42)+IF(Data!$AL51&lt;&gt;"",Scoring!$M$43)+IF(Data!$AM51&lt;&gt;"",Scoring!$M$44)+IF(Data!$AN51&lt;&gt;"",Scoring!$M$45)+IF(Data!$AO51&lt;&gt;"",Scoring!$M$46)+IF(Data!$AP51&lt;&gt;"",Scoring!$M$47)+IF(Data!$AQ51&lt;&gt;"",Scoring!$M$48)+IF(Data!$AR51&lt;&gt;"",Scoring!$M$49)+IF(Data!$AS51&lt;&gt;"",Scoring!$M$50)+IF(Data!$AT51&lt;&gt;"",Scoring!$M$51)+IF(Data!$AU51&lt;&gt;"",Scoring!$M$52),"")</f>
        <v/>
      </c>
      <c r="BO51" s="184" t="str">
        <f>IF(BN51&lt;&gt;"",LOOKUP(BN51,Likelihoods!$A$7:$A$107,Likelihoods!K$7:K$107),"")</f>
        <v/>
      </c>
      <c r="BP51" s="179" t="str">
        <f>IF(AND(COUNTBLANK($B51:$O51)=13,COUNTBLANK($P51:$Q51)=1,COUNTBLANK($R51:$U51)=3,COUNTBLANK($V51:$X51)=2,COUNTBLANK($Y51:$AE51)=6,COUNTBLANK($AF51:$AJ51)=4,COUNTBLANK($AK51:AN51)=3,COUNTBLANK($AO51:$AQ51)=2,COUNTBLANK($AR51:$AS51)=1,COUNTBLANK($AT51:$AU51)=1),IF(Data!$B51&lt;&gt;"",Scoring!$N$7)+IF(Data!$C51&lt;&gt;"",Scoring!$N$8)+IF(Data!$D51&lt;&gt;"",Scoring!$N$9)+IF(Data!$E51&lt;&gt;"",Scoring!$N$10)+IF(Data!$F51&lt;&gt;"",Scoring!$N$11)+IF(Data!$G51&lt;&gt;"",Scoring!$N$12)+IF(Data!$H51&lt;&gt;"",Scoring!$N$13)+IF(Data!$I51&lt;&gt;"",Scoring!$N$14)+IF(Data!$J51&lt;&gt;"",Scoring!$N$15)+IF(Data!$K51&lt;&gt;"",Scoring!$N$16)+IF(Data!$L51&lt;&gt;"",Scoring!$N$17)+IF(Data!$M51&lt;&gt;"",Scoring!$N$18)+IF(Data!$N51&lt;&gt;"",Scoring!$N$19)+IF(Data!$O51&lt;&gt;"",Scoring!$N$20)+IF(Data!$P51&lt;&gt;"",Scoring!$N$21)+IF(Data!$Q51&lt;&gt;"",Scoring!$N$22)+IF(Data!$R51&lt;&gt;"",Scoring!$N$23)+IF(Data!$S51&lt;&gt;"",Scoring!$N$24)+IF(Data!$T51&lt;&gt;"",Scoring!$N$25)+IF(Data!$U51&lt;&gt;"",Scoring!$N$26)+IF(Data!$V51&lt;&gt;"",Scoring!$N$27)+IF(Data!$W51&lt;&gt;"",Scoring!$N$28)+IF(Data!$X51&lt;&gt;"",Scoring!$N$29)+IF(Data!$Y51&lt;&gt;"",Scoring!$N$30)+IF(Data!$Z51&lt;&gt;"",Scoring!$N$31)+IF(Data!$AA51&lt;&gt;"",Scoring!$N$32)+IF(Data!$AB51&lt;&gt;"",Scoring!$N$33)+IF(Data!$AC51&lt;&gt;"",Scoring!$N$34)+IF(Data!$AD51&lt;&gt;"",Scoring!$N$35)+IF(Data!$AE51&lt;&gt;"",Scoring!$N$36)+IF(Data!$AF51&lt;&gt;"",Scoring!$N$37)+IF(Data!$AG51&lt;&gt;"",Scoring!$N$38)+IF(Data!$AH51&lt;&gt;"",Scoring!$N$39)+IF(Data!$AI51&lt;&gt;"",Scoring!$N$40)+IF(Data!$AJ51&lt;&gt;"",Scoring!$N$41)+IF(Data!$AK51&lt;&gt;"",Scoring!$N$42)+IF(Data!$AL51&lt;&gt;"",Scoring!$N$43)+IF(Data!$AM51&lt;&gt;"",Scoring!$N$44)+IF(Data!$AN51&lt;&gt;"",Scoring!$N$45)+IF(Data!$AO51&lt;&gt;"",Scoring!$N$46)+IF(Data!$AP51&lt;&gt;"",Scoring!$N$47)+IF(Data!$AQ51&lt;&gt;"",Scoring!$N$48)+IF(Data!$AR51&lt;&gt;"",Scoring!$N$49)+IF(Data!$AS51&lt;&gt;"",Scoring!$N$50)+IF(Data!$AT51&lt;&gt;"",Scoring!$N$51)+IF(Data!$AU51&lt;&gt;"",Scoring!$N$52),"")</f>
        <v/>
      </c>
      <c r="BQ51" s="189" t="str">
        <f>IF(BP51&lt;&gt;"",LOOKUP(BP51,Likelihoods!$A$7:$A$107,Likelihoods!L$7:L$107),"")</f>
        <v/>
      </c>
      <c r="BR51" s="181" t="str">
        <f>IF(AND(COUNTBLANK($B51:$O51)=13,COUNTBLANK($P51:$Q51)=1,COUNTBLANK($R51:$U51)=3,COUNTBLANK($V51:$X51)=2,COUNTBLANK($Y51:$AE51)=6,COUNTBLANK($AF51:$AJ51)=4,COUNTBLANK($AK51:AN51)=3,COUNTBLANK($AO51:$AQ51)=2,COUNTBLANK($AR51:$AS51)=1,COUNTBLANK($AT51:$AU51)=1),IF(Data!$B51&lt;&gt;"",Scoring!$O$7)+IF(Data!$C51&lt;&gt;"",Scoring!$O$8)+IF(Data!$D51&lt;&gt;"",Scoring!$O$9)+IF(Data!$E51&lt;&gt;"",Scoring!$O$10)+IF(Data!$F51&lt;&gt;"",Scoring!$O$11)+IF(Data!$G51&lt;&gt;"",Scoring!$O$12)+IF(Data!$H51&lt;&gt;"",Scoring!$O$13)+IF(Data!$I51&lt;&gt;"",Scoring!$O$14)+IF(Data!$J51&lt;&gt;"",Scoring!$O$15)+IF(Data!$K51&lt;&gt;"",Scoring!$O$16)+IF(Data!$L51&lt;&gt;"",Scoring!$O$17)+IF(Data!$M51&lt;&gt;"",Scoring!$O$18)+IF(Data!$N51&lt;&gt;"",Scoring!$O$19)+IF(Data!$O51&lt;&gt;"",Scoring!$O$20)+IF(Data!$P51&lt;&gt;"",Scoring!$O$21)+IF(Data!$Q51&lt;&gt;"",Scoring!$O$22)+IF(Data!$R51&lt;&gt;"",Scoring!$O$23)+IF(Data!$S51&lt;&gt;"",Scoring!$O$24)+IF(Data!$T51&lt;&gt;"",Scoring!$O$25)+IF(Data!$U51&lt;&gt;"",Scoring!$O$26)+IF(Data!$V51&lt;&gt;"",Scoring!$O$27)+IF(Data!$W51&lt;&gt;"",Scoring!$O$28)+IF(Data!$X51&lt;&gt;"",Scoring!$O$29)+IF(Data!$Y51&lt;&gt;"",Scoring!$O$30)+IF(Data!$Z51&lt;&gt;"",Scoring!$O$31)+IF(Data!$AA51&lt;&gt;"",Scoring!$O$32)+IF(Data!$AB51&lt;&gt;"",Scoring!$O$33)+IF(Data!$AC51&lt;&gt;"",Scoring!$O$34)+IF(Data!$AD51&lt;&gt;"",Scoring!$O$35)+IF(Data!$AE51&lt;&gt;"",Scoring!$O$36)+IF(Data!$AF51&lt;&gt;"",Scoring!$O$37)+IF(Data!$AG51&lt;&gt;"",Scoring!$O$38)+IF(Data!$AH51&lt;&gt;"",Scoring!$O$39)+IF(Data!$AI51&lt;&gt;"",Scoring!$O$40)+IF(Data!$AJ51&lt;&gt;"",Scoring!$O$41)+IF(Data!$AK51&lt;&gt;"",Scoring!$O$42)+IF(Data!$AL51&lt;&gt;"",Scoring!$O$43)+IF(Data!$AM51&lt;&gt;"",Scoring!$O$44)+IF(Data!$AN51&lt;&gt;"",Scoring!$O$45)+IF(Data!$AO51&lt;&gt;"",Scoring!$O$46)+IF(Data!$AP51&lt;&gt;"",Scoring!$O$47)+IF(Data!$AQ51&lt;&gt;"",Scoring!$O$48)+IF(Data!$AR51&lt;&gt;"",Scoring!$O$49)+IF(Data!$AS51&lt;&gt;"",Scoring!$O$50)+IF(Data!$AT51&lt;&gt;"",Scoring!$O$51)+IF(Data!$AU51&lt;&gt;"",Scoring!$O$52),"")</f>
        <v/>
      </c>
      <c r="BS51" s="184" t="str">
        <f>IF(BR51&lt;&gt;"",LOOKUP(BR51,Likelihoods!$A$7:$A$107,Likelihoods!M$7:M$107),"")</f>
        <v/>
      </c>
      <c r="BT51" s="181" t="str">
        <f>IF(AND(COUNTBLANK($B51:$O51)=13,COUNTBLANK($P51:$Q51)=1,COUNTBLANK($R51:$U51)=3,COUNTBLANK($V51:$X51)=2,COUNTBLANK($Y51:$AE51)=6,COUNTBLANK($AF51:$AJ51)=4,COUNTBLANK($AK51:AN51)=3,COUNTBLANK($AO51:$AQ51)=2,COUNTBLANK($AR51:$AS51)=1,COUNTBLANK($AT51:$AU51)=1),IF(Data!$B51&lt;&gt;"",Scoring!$P$7)+IF(Data!$C51&lt;&gt;"",Scoring!$P$8)+IF(Data!$D51&lt;&gt;"",Scoring!$P$9)+IF(Data!$E51&lt;&gt;"",Scoring!$P$10)+IF(Data!$F51&lt;&gt;"",Scoring!$P$11)+IF(Data!$G51&lt;&gt;"",Scoring!$P$12)+IF(Data!$H51&lt;&gt;"",Scoring!$P$13)+IF(Data!$I51&lt;&gt;"",Scoring!$P$14)+IF(Data!$J51&lt;&gt;"",Scoring!$P$15)+IF(Data!$K51&lt;&gt;"",Scoring!$P$16)+IF(Data!$L51&lt;&gt;"",Scoring!$P$17)+IF(Data!$M51&lt;&gt;"",Scoring!$P$18)+IF(Data!$N51&lt;&gt;"",Scoring!$P$19)+IF(Data!$O51&lt;&gt;"",Scoring!$P$20)+IF(Data!$P51&lt;&gt;"",Scoring!$P$21)+IF(Data!$Q51&lt;&gt;"",Scoring!$P$22)+IF(Data!$R51&lt;&gt;"",Scoring!$P$23)+IF(Data!$S51&lt;&gt;"",Scoring!$P$24)+IF(Data!$T51&lt;&gt;"",Scoring!$P$25)+IF(Data!$U51&lt;&gt;"",Scoring!$P$26)+IF(Data!$V51&lt;&gt;"",Scoring!$P$27)+IF(Data!$W51&lt;&gt;"",Scoring!$P$28)+IF(Data!$X51&lt;&gt;"",Scoring!$P$29)+IF(Data!$Y51&lt;&gt;"",Scoring!$P$30)+IF(Data!$Z51&lt;&gt;"",Scoring!$P$31)+IF(Data!$AA51&lt;&gt;"",Scoring!$P$32)+IF(Data!$AB51&lt;&gt;"",Scoring!$P$33)+IF(Data!$AC51&lt;&gt;"",Scoring!$P$34)+IF(Data!$AD51&lt;&gt;"",Scoring!$P$35)+IF(Data!$AE51&lt;&gt;"",Scoring!$P$36)+IF(Data!$AF51&lt;&gt;"",Scoring!$P$37)+IF(Data!$AG51&lt;&gt;"",Scoring!$P$38)+IF(Data!$AH51&lt;&gt;"",Scoring!$P$39)+IF(Data!$AI51&lt;&gt;"",Scoring!$P$40)+IF(Data!$AJ51&lt;&gt;"",Scoring!$P$41)+IF(Data!$AK51&lt;&gt;"",Scoring!$P$42)+IF(Data!$AL51&lt;&gt;"",Scoring!$P$43)+IF(Data!$AM51&lt;&gt;"",Scoring!$P$44)+IF(Data!$AN51&lt;&gt;"",Scoring!$P$45)+IF(Data!$AO51&lt;&gt;"",Scoring!$P$46)+IF(Data!$AP51&lt;&gt;"",Scoring!$P$47)+IF(Data!$AQ51&lt;&gt;"",Scoring!$P$48)+IF(Data!$AR51&lt;&gt;"",Scoring!$P$49)+IF(Data!$AS51&lt;&gt;"",Scoring!$P$50)+IF(Data!$AT51&lt;&gt;"",Scoring!$P$51)+IF(Data!$AU51&lt;&gt;"",Scoring!$P$52),"")</f>
        <v/>
      </c>
      <c r="BU51" s="180" t="str">
        <f>IF(BT51&lt;&gt;"",LOOKUP(BT51,Likelihoods!$A$7:$A$107,Likelihoods!N$7:N$107),"")</f>
        <v/>
      </c>
      <c r="BV51" s="181" t="str">
        <f>IF(AND(COUNTBLANK($B51:$O51)=13,COUNTBLANK($P51:$Q51)=1,COUNTBLANK($R51:$U51)=3,COUNTBLANK($V51:$X51)=2,COUNTBLANK($Y51:$AE51)=6,COUNTBLANK($AF51:$AJ51)=4,COUNTBLANK($AK51:AN51)=3,COUNTBLANK($AO51:$AQ51)=2,COUNTBLANK($AR51:$AS51)=1,COUNTBLANK($AT51:$AU51)=1),IF(Data!$B51&lt;&gt;"",Scoring!$Q$7)+IF(Data!$C51&lt;&gt;"",Scoring!$Q$8)+IF(Data!$D51&lt;&gt;"",Scoring!$Q$9)+IF(Data!$E51&lt;&gt;"",Scoring!$Q$10)+IF(Data!$F51&lt;&gt;"",Scoring!$Q$11)+IF(Data!$G51&lt;&gt;"",Scoring!$Q$12)+IF(Data!$H51&lt;&gt;"",Scoring!$Q$13)+IF(Data!$I51&lt;&gt;"",Scoring!$Q$14)+IF(Data!$J51&lt;&gt;"",Scoring!$Q$15)+IF(Data!$K51&lt;&gt;"",Scoring!$Q$16)+IF(Data!$L51&lt;&gt;"",Scoring!$Q$17)+IF(Data!$M51&lt;&gt;"",Scoring!$Q$18)+IF(Data!$N51&lt;&gt;"",Scoring!$Q$19)+IF(Data!$O51&lt;&gt;"",Scoring!$Q$20)+IF(Data!$P51&lt;&gt;"",Scoring!$Q$21)+IF(Data!$Q51&lt;&gt;"",Scoring!$Q$22)+IF(Data!$R51&lt;&gt;"",Scoring!$Q$23)+IF(Data!$S51&lt;&gt;"",Scoring!$Q$24)+IF(Data!$T51&lt;&gt;"",Scoring!$Q$25)+IF(Data!$U51&lt;&gt;"",Scoring!$Q$26)+IF(Data!$V51&lt;&gt;"",Scoring!$Q$27)+IF(Data!$W51&lt;&gt;"",Scoring!$Q$28)+IF(Data!$X51&lt;&gt;"",Scoring!$Q$29)+IF(Data!$Y51&lt;&gt;"",Scoring!$Q$30)+IF(Data!$Z51&lt;&gt;"",Scoring!$Q$31)+IF(Data!$AA51&lt;&gt;"",Scoring!$Q$32)+IF(Data!$AB51&lt;&gt;"",Scoring!$Q$33)+IF(Data!$AC51&lt;&gt;"",Scoring!$Q$34)+IF(Data!$AD51&lt;&gt;"",Scoring!$Q$35)+IF(Data!$AE51&lt;&gt;"",Scoring!$Q$36)+IF(Data!$AF51&lt;&gt;"",Scoring!$Q$37)+IF(Data!$AG51&lt;&gt;"",Scoring!$Q$38)+IF(Data!$AH51&lt;&gt;"",Scoring!$Q$39)+IF(Data!$AI51&lt;&gt;"",Scoring!$Q$40)+IF(Data!$AJ51&lt;&gt;"",Scoring!$Q$41)+IF(Data!$AK51&lt;&gt;"",Scoring!$Q$42)+IF(Data!$AL51&lt;&gt;"",Scoring!$Q$43)+IF(Data!$AM51&lt;&gt;"",Scoring!$Q$44)+IF(Data!$AN51&lt;&gt;"",Scoring!$Q$45)+IF(Data!$AO51&lt;&gt;"",Scoring!$Q$46)+IF(Data!$AP51&lt;&gt;"",Scoring!$Q$47)+IF(Data!$AQ51&lt;&gt;"",Scoring!$Q$48)+IF(Data!$AR51&lt;&gt;"",Scoring!$Q$49)+IF(Data!$AS51&lt;&gt;"",Scoring!$Q$50)+IF(Data!$AT51&lt;&gt;"",Scoring!$Q$51)+IF(Data!$AU51&lt;&gt;"",Scoring!$Q$52),"")</f>
        <v/>
      </c>
      <c r="BW51" s="183" t="str">
        <f>IF(BV51&lt;&gt;"",LOOKUP(BV51,Likelihoods!$A$7:$A$107,Likelihoods!O$7:O$107),"")</f>
        <v/>
      </c>
      <c r="BX51" s="9"/>
      <c r="BY51" s="9"/>
      <c r="BZ51" s="9"/>
      <c r="CA51" s="9"/>
      <c r="CB51" s="9"/>
      <c r="CC51" s="9"/>
      <c r="CD51" s="9"/>
      <c r="CE51" s="9"/>
      <c r="CF51" s="9"/>
      <c r="CG51" s="9"/>
      <c r="CH51" s="9"/>
      <c r="CI51" s="9"/>
      <c r="CJ51" s="9"/>
      <c r="CK51" s="9"/>
    </row>
    <row r="52" spans="1:89" ht="14.25">
      <c r="A52" s="59"/>
      <c r="B52" s="76"/>
      <c r="C52" s="77"/>
      <c r="D52" s="77"/>
      <c r="E52" s="77"/>
      <c r="F52" s="77"/>
      <c r="G52" s="77"/>
      <c r="H52" s="77"/>
      <c r="I52" s="77"/>
      <c r="J52" s="77"/>
      <c r="K52" s="77"/>
      <c r="L52" s="77"/>
      <c r="M52" s="77"/>
      <c r="N52" s="77"/>
      <c r="O52" s="77"/>
      <c r="P52" s="76"/>
      <c r="Q52" s="78"/>
      <c r="R52" s="77"/>
      <c r="S52" s="77"/>
      <c r="T52" s="77"/>
      <c r="U52" s="77"/>
      <c r="V52" s="76"/>
      <c r="W52" s="77"/>
      <c r="X52" s="78"/>
      <c r="Y52" s="77"/>
      <c r="Z52" s="77"/>
      <c r="AA52" s="77"/>
      <c r="AB52" s="77"/>
      <c r="AC52" s="77"/>
      <c r="AD52" s="77"/>
      <c r="AE52" s="77"/>
      <c r="AF52" s="76"/>
      <c r="AG52" s="77"/>
      <c r="AH52" s="77"/>
      <c r="AI52" s="77"/>
      <c r="AJ52" s="78"/>
      <c r="AK52" s="77"/>
      <c r="AL52" s="77"/>
      <c r="AM52" s="77"/>
      <c r="AN52" s="77"/>
      <c r="AO52" s="76"/>
      <c r="AP52" s="77"/>
      <c r="AQ52" s="78"/>
      <c r="AR52" s="76"/>
      <c r="AS52" s="78"/>
      <c r="AT52" s="77"/>
      <c r="AU52" s="77"/>
      <c r="AV52" s="179" t="str">
        <f>IF(AND(COUNTBLANK($B52:$O52)=13,COUNTBLANK($P52:$Q52)=1,COUNTBLANK($R52:$U52)=3,COUNTBLANK($V52:$X52)=2,COUNTBLANK($Y52:$AE52)=6,COUNTBLANK($AF52:$AJ52)=4,COUNTBLANK($AK52:AN52)=3,COUNTBLANK($AO52:$AQ52)=2,COUNTBLANK($AR52:$AS52)=1,COUNTBLANK($AT52:$AU52)=1),IF(Data!$B52&lt;&gt;"",Scoring!$D$7)+IF(Data!$C52&lt;&gt;"",Scoring!$D$8)+IF(Data!$D52&lt;&gt;"",Scoring!$D$9)+IF(Data!$E52&lt;&gt;"",Scoring!$D$10)+IF(Data!$F52&lt;&gt;"",Scoring!$D$11)+IF(Data!$G52&lt;&gt;"",Scoring!$D$12)+IF(Data!$H52&lt;&gt;"",Scoring!$D$13)+IF(Data!$I52&lt;&gt;"",Scoring!$D$14)+IF(Data!$J52&lt;&gt;"",Scoring!$D$15)+IF(Data!$K52&lt;&gt;"",Scoring!$D$16)+IF(Data!$L52&lt;&gt;"",Scoring!$D$17)+IF(Data!$M52&lt;&gt;"",Scoring!$D$18)+IF(Data!$N52&lt;&gt;"",Scoring!$D$19)+IF(Data!$O52&lt;&gt;"",Scoring!$D$20)+IF(Data!$P52&lt;&gt;"",Scoring!$D$21)+IF(Data!$Q52&lt;&gt;"",Scoring!$D$22)+IF(Data!$R52&lt;&gt;"",Scoring!$D$23)+IF(Data!$S52&lt;&gt;"",Scoring!$D$24)+IF(Data!$T52&lt;&gt;"",Scoring!$D$25)+IF(Data!$U52&lt;&gt;"",Scoring!$D$26)+IF(Data!$V52&lt;&gt;"",Scoring!$D$27)+IF(Data!$W52&lt;&gt;"",Scoring!$D$28)+IF(Data!$X52&lt;&gt;"",Scoring!$D$29)+IF(Data!$Y52&lt;&gt;"",Scoring!$D$30)+IF(Data!$Z52&lt;&gt;"",Scoring!$D$31)+IF(Data!$AA52&lt;&gt;"",Scoring!$D$32)+IF(Data!$AB52&lt;&gt;"",Scoring!$D$33)+IF(Data!$AC52&lt;&gt;"",Scoring!$D$34)+IF(Data!$AD52&lt;&gt;"",Scoring!$D$35)+IF(Data!$AE52&lt;&gt;"",Scoring!$D$36)+IF(Data!$AF52&lt;&gt;"",Scoring!$D$37)+IF(Data!$AG52&lt;&gt;"",Scoring!$D$38)+IF(Data!$AH52&lt;&gt;"",Scoring!$D$39)+IF(Data!$AI52&lt;&gt;"",Scoring!$D$40)+IF(Data!$AJ52&lt;&gt;"",Scoring!$D$41)+IF(Data!$AK52&lt;&gt;"",Scoring!$D$42)+IF(Data!$AL52&lt;&gt;"",Scoring!$D$43)+IF(Data!$AM52&lt;&gt;"",Scoring!$D$44)+IF(Data!$AN52&lt;&gt;"",Scoring!$D$45)+IF(Data!$AO52&lt;&gt;"",Scoring!$D$46)+IF(Data!$AP52&lt;&gt;"",Scoring!$D$47)+IF(Data!$AQ52&lt;&gt;"",Scoring!$D$48)+IF(Data!$AR52&lt;&gt;"",Scoring!$D$49)+IF(Data!$AS52&lt;&gt;"",Scoring!$D$50)+IF(Data!$AT52&lt;&gt;"",Scoring!$D$51)+IF(Data!$AU52&lt;&gt;"",Scoring!$D$52),"")</f>
        <v/>
      </c>
      <c r="AW52" s="180" t="str">
        <f>IF(AV52&lt;&gt;"",LOOKUP(AV52,Likelihoods!$A$7:$A$107,Likelihoods!B$7:B$107),"")</f>
        <v/>
      </c>
      <c r="AX52" s="181" t="str">
        <f>IF(AND(COUNTBLANK($B52:$O52)=13,COUNTBLANK($P52:$Q52)=1,COUNTBLANK($R52:$U52)=3,COUNTBLANK($V52:$X52)=2,COUNTBLANK($Y52:$AE52)=6,COUNTBLANK($AF52:$AJ52)=4,COUNTBLANK($AK52:AN52)=3,COUNTBLANK($AO52:$AQ52)=2,COUNTBLANK($AR52:$AS52)=1,COUNTBLANK($AT52:$AU52)=1),IF(Data!$B52&lt;&gt;"",Scoring!$E$7)+IF(Data!$C52&lt;&gt;"",Scoring!$E$8)+IF(Data!$D52&lt;&gt;"",Scoring!$E$9)+IF(Data!$E52&lt;&gt;"",Scoring!$E$10)+IF(Data!$F52&lt;&gt;"",Scoring!$E$11)+IF(Data!$G52&lt;&gt;"",Scoring!$E$12)+IF(Data!$H52&lt;&gt;"",Scoring!$E$13)+IF(Data!$I52&lt;&gt;"",Scoring!$E$14)+IF(Data!$J52&lt;&gt;"",Scoring!$E$15)+IF(Data!$K52&lt;&gt;"",Scoring!$E$16)+IF(Data!$L52&lt;&gt;"",Scoring!$E$17)+IF(Data!$M52&lt;&gt;"",Scoring!$E$18)+IF(Data!$N52&lt;&gt;"",Scoring!$E$19)+IF(Data!$O52&lt;&gt;"",Scoring!$E$20)+IF(Data!$P52&lt;&gt;"",Scoring!$E$21)+IF(Data!$Q52&lt;&gt;"",Scoring!$E$22)+IF(Data!$R52&lt;&gt;"",Scoring!$E$23)+IF(Data!$S52&lt;&gt;"",Scoring!$E$24)+IF(Data!$T52&lt;&gt;"",Scoring!$E$25)+IF(Data!$U52&lt;&gt;"",Scoring!$E$26)+IF(Data!$V52&lt;&gt;"",Scoring!$E$27)+IF(Data!$W52&lt;&gt;"",Scoring!$E$28)+IF(Data!$X52&lt;&gt;"",Scoring!$E$29)+IF(Data!$Y52&lt;&gt;"",Scoring!$E$30)+IF(Data!$Z52&lt;&gt;"",Scoring!$E$31)+IF(Data!$AA52&lt;&gt;"",Scoring!$E$32)+IF(Data!$AB52&lt;&gt;"",Scoring!$E$33)+IF(Data!$AC52&lt;&gt;"",Scoring!$E$34)+IF(Data!$AD52&lt;&gt;"",Scoring!$E$35)+IF(Data!$AE52&lt;&gt;"",Scoring!$E$36)+IF(Data!$AF52&lt;&gt;"",Scoring!$E$37)+IF(Data!$AG52&lt;&gt;"",Scoring!$E$38)+IF(Data!$AH52&lt;&gt;"",Scoring!$E$39)+IF(Data!$AI52&lt;&gt;"",Scoring!$E$40)+IF(Data!$AJ52&lt;&gt;"",Scoring!$E$41)+IF(Data!$AK52&lt;&gt;"",Scoring!$E$42)+IF(Data!$AL52&lt;&gt;"",Scoring!$E$43)+IF(Data!$AM52&lt;&gt;"",Scoring!$E$44)+IF(Data!$AN52&lt;&gt;"",Scoring!$E$45)+IF(Data!$AO52&lt;&gt;"",Scoring!$E$46)+IF(Data!$AP52&lt;&gt;"",Scoring!$E$47)+IF(Data!$AQ52&lt;&gt;"",Scoring!$E$48)+IF(Data!$AR52&lt;&gt;"",Scoring!$E$49)+IF(Data!$AS52&lt;&gt;"",Scoring!$E$50)+IF(Data!$AT52&lt;&gt;"",Scoring!$E$51)+IF(Data!$AU52&lt;&gt;"",Scoring!$E$52),"")</f>
        <v/>
      </c>
      <c r="AY52" s="180" t="str">
        <f>IF(AX52&lt;&gt;"",LOOKUP(AX52,Likelihoods!$A$7:$A$107,Likelihoods!C$7:C$107),"")</f>
        <v/>
      </c>
      <c r="AZ52" s="182" t="str">
        <f>IF(AND(COUNTBLANK($B52:$O52)=13,COUNTBLANK($P52:$Q52)=1,COUNTBLANK($R52:$U52)=3,COUNTBLANK($V52:$X52)=2,COUNTBLANK($Y52:$AE52)=6,COUNTBLANK($AF52:$AJ52)=4,COUNTBLANK($AK52:AN52)=3,COUNTBLANK($AO52:$AQ52)=2,COUNTBLANK($AR52:$AS52)=1,COUNTBLANK($AT52:$AU52)=1),IF(Data!$B52&lt;&gt;"",Scoring!$F$7)+IF(Data!$C52&lt;&gt;"",Scoring!$F$8)+IF(Data!$D52&lt;&gt;"",Scoring!$F$9)+IF(Data!$E52&lt;&gt;"",Scoring!$F$10)+IF(Data!$F52&lt;&gt;"",Scoring!$F$11)+IF(Data!$G52&lt;&gt;"",Scoring!$F$12)+IF(Data!$H52&lt;&gt;"",Scoring!$F$13)+IF(Data!$I52&lt;&gt;"",Scoring!$F$14)+IF(Data!$J52&lt;&gt;"",Scoring!$F$15)+IF(Data!$K52&lt;&gt;"",Scoring!$F$16)+IF(Data!$L52&lt;&gt;"",Scoring!$F$17)+IF(Data!$M52&lt;&gt;"",Scoring!$F$18)+IF(Data!$N52&lt;&gt;"",Scoring!$F$19)+IF(Data!$O52&lt;&gt;"",Scoring!$F$20)+IF(Data!$P52&lt;&gt;"",Scoring!$F$21)+IF(Data!$Q52&lt;&gt;"",Scoring!$F$22)+IF(Data!$R52&lt;&gt;"",Scoring!$F$23)+IF(Data!$S52&lt;&gt;"",Scoring!$F$24)+IF(Data!$T52&lt;&gt;"",Scoring!$F$25)+IF(Data!$U52&lt;&gt;"",Scoring!$F$26)+IF(Data!$V52&lt;&gt;"",Scoring!$F$27)+IF(Data!$W52&lt;&gt;"",Scoring!$F$28)+IF(Data!$X52&lt;&gt;"",Scoring!$F$29)+IF(Data!$Y52&lt;&gt;"",Scoring!$F$30)+IF(Data!$Z52&lt;&gt;"",Scoring!$F$31)+IF(Data!$AA52&lt;&gt;"",Scoring!$F$32)+IF(Data!$AB52&lt;&gt;"",Scoring!$F$33)+IF(Data!$AC52&lt;&gt;"",Scoring!$F$34)+IF(Data!$AD52&lt;&gt;"",Scoring!$F$35)+IF(Data!$AE52&lt;&gt;"",Scoring!$F$36)+IF(Data!$AF52&lt;&gt;"",Scoring!$F$37)+IF(Data!$AG52&lt;&gt;"",Scoring!$F$38)+IF(Data!$AH52&lt;&gt;"",Scoring!$F$39)+IF(Data!$AI52&lt;&gt;"",Scoring!$F$40)+IF(Data!$AJ52&lt;&gt;"",Scoring!$F$41)+IF(Data!$AK52&lt;&gt;"",Scoring!$F$42)+IF(Data!$AL52&lt;&gt;"",Scoring!$F$43)+IF(Data!$AM52&lt;&gt;"",Scoring!$F$44)+IF(Data!$AN52&lt;&gt;"",Scoring!$F$45)+IF(Data!$AO52&lt;&gt;"",Scoring!$F$46)+IF(Data!$AP52&lt;&gt;"",Scoring!$F$47)+IF(Data!$AQ52&lt;&gt;"",Scoring!$F$48)+IF(Data!$AR52&lt;&gt;"",Scoring!$F$49)+IF(Data!$AS52&lt;&gt;"",Scoring!$F$50)+IF(Data!$AT52&lt;&gt;"",Scoring!$F$51)+IF(Data!$AU52&lt;&gt;"",Scoring!$F$52),"")</f>
        <v/>
      </c>
      <c r="BA52" s="183" t="str">
        <f>IF(AZ52&lt;&gt;"",LOOKUP(AZ52,Likelihoods!$A$7:$A$107,Likelihoods!D$7:D$107),"")</f>
        <v/>
      </c>
      <c r="BB52" s="181" t="str">
        <f>IF(AND(COUNTBLANK($B52:$O52)=13,COUNTBLANK($P52:$Q52)=1,COUNTBLANK($R52:$U52)=3,COUNTBLANK($V52:$X52)=2,COUNTBLANK($Y52:$AE52)=6,COUNTBLANK($AF52:$AJ52)=4,COUNTBLANK($AK52:AN52)=3,COUNTBLANK($AO52:$AQ52)=2,COUNTBLANK($AR52:$AS52)=1,COUNTBLANK($AT52:$AU52)=1),IF(Data!$B52&lt;&gt;"",Scoring!$G$7)+IF(Data!$C52&lt;&gt;"",Scoring!$G$8)+IF(Data!$D52&lt;&gt;"",Scoring!$G$9)+IF(Data!$E52&lt;&gt;"",Scoring!$G$10)+IF(Data!$F52&lt;&gt;"",Scoring!$G$11)+IF(Data!$G52&lt;&gt;"",Scoring!$G$12)+IF(Data!$H52&lt;&gt;"",Scoring!$G$13)+IF(Data!$I52&lt;&gt;"",Scoring!$G$14)+IF(Data!$J52&lt;&gt;"",Scoring!$G$15)+IF(Data!$K52&lt;&gt;"",Scoring!$G$16)+IF(Data!$L52&lt;&gt;"",Scoring!$G$17)+IF(Data!$M52&lt;&gt;"",Scoring!$G$18)+IF(Data!$N52&lt;&gt;"",Scoring!$G$19)+IF(Data!$O52&lt;&gt;"",Scoring!$G$20)+IF(Data!$P52&lt;&gt;"",Scoring!$G$21)+IF(Data!$Q52&lt;&gt;"",Scoring!$G$22)+IF(Data!$R52&lt;&gt;"",Scoring!$G$23)+IF(Data!$S52&lt;&gt;"",Scoring!$G$24)+IF(Data!$T52&lt;&gt;"",Scoring!$G$25)+IF(Data!$U52&lt;&gt;"",Scoring!$G$26)+IF(Data!$V52&lt;&gt;"",Scoring!$G$27)+IF(Data!$W52&lt;&gt;"",Scoring!$G$28)+IF(Data!$X52&lt;&gt;"",Scoring!$G$29)+IF(Data!$Y52&lt;&gt;"",Scoring!$G$30)+IF(Data!$Z52&lt;&gt;"",Scoring!$G$31)+IF(Data!$AA52&lt;&gt;"",Scoring!$G$32)+IF(Data!$AB52&lt;&gt;"",Scoring!$G$33)+IF(Data!$AC52&lt;&gt;"",Scoring!$G$34)+IF(Data!$AD52&lt;&gt;"",Scoring!$G$35)+IF(Data!$AE52&lt;&gt;"",Scoring!$G$36)+IF(Data!$AF52&lt;&gt;"",Scoring!$G$37)+IF(Data!$AG52&lt;&gt;"",Scoring!$G$38)+IF(Data!$AH52&lt;&gt;"",Scoring!$G$39)+IF(Data!$AI52&lt;&gt;"",Scoring!$G$40)+IF(Data!$AJ52&lt;&gt;"",Scoring!$G$41)+IF(Data!$AK52&lt;&gt;"",Scoring!$G$42)+IF(Data!$AL52&lt;&gt;"",Scoring!$G$43)+IF(Data!$AM52&lt;&gt;"",Scoring!$G$44)+IF(Data!$AN52&lt;&gt;"",Scoring!$G$45)+IF(Data!$AO52&lt;&gt;"",Scoring!$G$46)+IF(Data!$AP52&lt;&gt;"",Scoring!$G$47)+IF(Data!$AQ52&lt;&gt;"",Scoring!$G$48)+IF(Data!$AR52&lt;&gt;"",Scoring!$G$49)+IF(Data!$AS52&lt;&gt;"",Scoring!$G$50)+IF(Data!$AT52&lt;&gt;"",Scoring!$G$51)+IF(Data!$AU52&lt;&gt;"",Scoring!$G$52),"")</f>
        <v/>
      </c>
      <c r="BC52" s="184" t="str">
        <f>IF(BB52&lt;&gt;"",LOOKUP(BB52,Likelihoods!$A$7:$A$107,Likelihoods!E$7:E$107),"")</f>
        <v/>
      </c>
      <c r="BD52" s="185" t="str">
        <f>IF(AND(COUNTBLANK($B52:$O52)=13,COUNTBLANK($P52:$Q52)=1,COUNTBLANK($R52:$U52)=3,COUNTBLANK($V52:$X52)=2,COUNTBLANK($Y52:$AE52)=6,COUNTBLANK($AF52:$AJ52)=4,COUNTBLANK($AK52:AN52)=3,COUNTBLANK($AO52:$AQ52)=2,COUNTBLANK($AR52:$AS52)=1,COUNTBLANK($AT52:$AU52)=1),IF(Data!$B52&lt;&gt;"",Scoring!$H$7)+IF(Data!$C52&lt;&gt;"",Scoring!$H$8)+IF(Data!$D52&lt;&gt;"",Scoring!$H$9)+IF(Data!$E52&lt;&gt;"",Scoring!$H$10)+IF(Data!$F52&lt;&gt;"",Scoring!$H$11)+IF(Data!$G52&lt;&gt;"",Scoring!$H$12)+IF(Data!$H52&lt;&gt;"",Scoring!$H$13)+IF(Data!$I52&lt;&gt;"",Scoring!$H$14)+IF(Data!$J52&lt;&gt;"",Scoring!$H$15)+IF(Data!$K52&lt;&gt;"",Scoring!$H$16)+IF(Data!$L52&lt;&gt;"",Scoring!$H$17)+IF(Data!$M52&lt;&gt;"",Scoring!$H$18)+IF(Data!$N52&lt;&gt;"",Scoring!$H$19)+IF(Data!$O52&lt;&gt;"",Scoring!$H$20)+IF(Data!$P52&lt;&gt;"",Scoring!$H$21)+IF(Data!$Q52&lt;&gt;"",Scoring!$H$22)+IF(Data!$R52&lt;&gt;"",Scoring!$H$23)+IF(Data!$S52&lt;&gt;"",Scoring!$H$24)+IF(Data!$T52&lt;&gt;"",Scoring!$H$25)+IF(Data!$U52&lt;&gt;"",Scoring!$H$26)+IF(Data!$V52&lt;&gt;"",Scoring!$H$27)+IF(Data!$W52&lt;&gt;"",Scoring!$H$28)+IF(Data!$X52&lt;&gt;"",Scoring!$H$29)+IF(Data!$Y52&lt;&gt;"",Scoring!$H$30)+IF(Data!$Z52&lt;&gt;"",Scoring!$H$31)+IF(Data!$AA52&lt;&gt;"",Scoring!$H$32)+IF(Data!$AB52&lt;&gt;"",Scoring!$H$33)+IF(Data!$AC52&lt;&gt;"",Scoring!$H$34)+IF(Data!$AD52&lt;&gt;"",Scoring!$H$35)+IF(Data!$AE52&lt;&gt;"",Scoring!$H$36)+IF(Data!$AF52&lt;&gt;"",Scoring!$H$37)+IF(Data!$AG52&lt;&gt;"",Scoring!$H$38)+IF(Data!$AH52&lt;&gt;"",Scoring!$H$39)+IF(Data!$AI52&lt;&gt;"",Scoring!$H$40)+IF(Data!$AJ52&lt;&gt;"",Scoring!$H$41)+IF(Data!$AK52&lt;&gt;"",Scoring!$H$42)+IF(Data!$AL52&lt;&gt;"",Scoring!$H$43)+IF(Data!$AM52&lt;&gt;"",Scoring!$H$44)+IF(Data!$AN52&lt;&gt;"",Scoring!$H$45)+IF(Data!$AO52&lt;&gt;"",Scoring!$H$46)+IF(Data!$AP52&lt;&gt;"",Scoring!$H$47)+IF(Data!$AQ52&lt;&gt;"",Scoring!$H$48)+IF(Data!$AR52&lt;&gt;"",Scoring!$H$49)+IF(Data!$AS52&lt;&gt;"",Scoring!$H$50)+IF(Data!$AT52&lt;&gt;"",Scoring!$H$51)+IF(Data!$AU52&lt;&gt;"",Scoring!$H$52),"")</f>
        <v/>
      </c>
      <c r="BE52" s="186" t="str">
        <f>IF(BD52&lt;&gt;"",LOOKUP(BD52,Likelihoods!$A$7:$A$107,Likelihoods!F$7:F$107),"")</f>
        <v/>
      </c>
      <c r="BF52" s="181" t="str">
        <f>IF(AND(COUNTBLANK($B52:$O52)=13,COUNTBLANK($P52:$Q52)=1,COUNTBLANK($R52:$U52)=3,COUNTBLANK($V52:$X52)=2,COUNTBLANK($Y52:$AE52)=6,COUNTBLANK($AF52:$AJ52)=4,COUNTBLANK($AK52:AN52)=3,COUNTBLANK($AO52:$AQ52)=2,COUNTBLANK($AR52:$AS52)=1,COUNTBLANK($AT52:$AU52)=1),IF(Data!$B52&lt;&gt;"",Scoring!$I$7)+IF(Data!$C52&lt;&gt;"",Scoring!$I$8)+IF(Data!$D52&lt;&gt;"",Scoring!$I$9)+IF(Data!$E52&lt;&gt;"",Scoring!$I$10)+IF(Data!$F52&lt;&gt;"",Scoring!$I$11)+IF(Data!$G52&lt;&gt;"",Scoring!$I$12)+IF(Data!$H52&lt;&gt;"",Scoring!$I$13)+IF(Data!$I52&lt;&gt;"",Scoring!$I$14)+IF(Data!$J52&lt;&gt;"",Scoring!$I$15)+IF(Data!$K52&lt;&gt;"",Scoring!$I$16)+IF(Data!$L52&lt;&gt;"",Scoring!$I$17)+IF(Data!$M52&lt;&gt;"",Scoring!$I$18)+IF(Data!$N52&lt;&gt;"",Scoring!$I$19)+IF(Data!$O52&lt;&gt;"",Scoring!$I$20)+IF(Data!$P52&lt;&gt;"",Scoring!$I$21)+IF(Data!$Q52&lt;&gt;"",Scoring!$I$22)+IF(Data!$R52&lt;&gt;"",Scoring!$I$23)+IF(Data!$S52&lt;&gt;"",Scoring!$I$24)+IF(Data!$T52&lt;&gt;"",Scoring!$I$25)+IF(Data!$U52&lt;&gt;"",Scoring!$I$26)+IF(Data!$V52&lt;&gt;"",Scoring!$I$27)+IF(Data!$W52&lt;&gt;"",Scoring!$I$28)+IF(Data!$X52&lt;&gt;"",Scoring!$I$29)+IF(Data!$Y52&lt;&gt;"",Scoring!$I$30)+IF(Data!$Z52&lt;&gt;"",Scoring!$I$31)+IF(Data!$AA52&lt;&gt;"",Scoring!$I$32)+IF(Data!$AB52&lt;&gt;"",Scoring!$I$33)+IF(Data!$AC52&lt;&gt;"",Scoring!$I$34)+IF(Data!$AD52&lt;&gt;"",Scoring!$I$35)+IF(Data!$AE52&lt;&gt;"",Scoring!$I$36)+IF(Data!$AF52&lt;&gt;"",Scoring!$I$37)+IF(Data!$AG52&lt;&gt;"",Scoring!$I$38)+IF(Data!$AH52&lt;&gt;"",Scoring!$I$39)+IF(Data!$AI52&lt;&gt;"",Scoring!$I$40)+IF(Data!$AJ52&lt;&gt;"",Scoring!$I$41)+IF(Data!$AK52&lt;&gt;"",Scoring!$I$42)+IF(Data!$AL52&lt;&gt;"",Scoring!$I$43)+IF(Data!$AM52&lt;&gt;"",Scoring!$I$44)+IF(Data!$AN52&lt;&gt;"",Scoring!$I$45)+IF(Data!$AO52&lt;&gt;"",Scoring!$I$46)+IF(Data!$AP52&lt;&gt;"",Scoring!$I$47)+IF(Data!$AQ52&lt;&gt;"",Scoring!$I$48)+IF(Data!$AR52&lt;&gt;"",Scoring!$I$49)+IF(Data!$AS52&lt;&gt;"",Scoring!$I$50)+IF(Data!$AT52&lt;&gt;"",Scoring!$I$51)+IF(Data!$AU52&lt;&gt;"",Scoring!$I$52),"")</f>
        <v/>
      </c>
      <c r="BG52" s="180" t="str">
        <f>IF(BF52&lt;&gt;"",LOOKUP(BF52,Likelihoods!$A$7:$A$107,Likelihoods!G$7:G$107),"")</f>
        <v/>
      </c>
      <c r="BH52" s="187" t="str">
        <f>IF(AND(COUNTBLANK($B52:$O52)=13,COUNTBLANK($P52:$Q52)=1,COUNTBLANK($R52:$U52)=3,COUNTBLANK($V52:$X52)=2,COUNTBLANK($Y52:$AE52)=6,COUNTBLANK($AF52:$AJ52)=4,COUNTBLANK($AK52:AN52)=3,COUNTBLANK($AO52:$AQ52)=2,COUNTBLANK($AR52:$AS52)=1,COUNTBLANK($AT52:$AU52)=1),IF(Data!$B52&lt;&gt;"",Scoring!$J$7)+IF(Data!$C52&lt;&gt;"",Scoring!$J$8)+IF(Data!$D52&lt;&gt;"",Scoring!$J$9)+IF(Data!$E52&lt;&gt;"",Scoring!$J$10)+IF(Data!$F52&lt;&gt;"",Scoring!$J$11)+IF(Data!$G52&lt;&gt;"",Scoring!$J$12)+IF(Data!$H52&lt;&gt;"",Scoring!$J$13)+IF(Data!$I52&lt;&gt;"",Scoring!$J$14)+IF(Data!$J52&lt;&gt;"",Scoring!$J$15)+IF(Data!$K52&lt;&gt;"",Scoring!$J$16)+IF(Data!$L52&lt;&gt;"",Scoring!$J$17)+IF(Data!$M52&lt;&gt;"",Scoring!$J$18)+IF(Data!$N52&lt;&gt;"",Scoring!$J$19)+IF(Data!$O52&lt;&gt;"",Scoring!$J$20)+IF(Data!$P52&lt;&gt;"",Scoring!$J$21)+IF(Data!$Q52&lt;&gt;"",Scoring!$J$22)+IF(Data!$R52&lt;&gt;"",Scoring!$J$23)+IF(Data!$S52&lt;&gt;"",Scoring!$J$24)+IF(Data!$T52&lt;&gt;"",Scoring!$J$25)+IF(Data!$U52&lt;&gt;"",Scoring!$J$26)+IF(Data!$V52&lt;&gt;"",Scoring!$J$27)+IF(Data!$W52&lt;&gt;"",Scoring!$J$28)+IF(Data!$X52&lt;&gt;"",Scoring!$J$29)+IF(Data!$Y52&lt;&gt;"",Scoring!$J$30)+IF(Data!$Z52&lt;&gt;"",Scoring!$J$31)+IF(Data!$AA52&lt;&gt;"",Scoring!$J$32)+IF(Data!$AB52&lt;&gt;"",Scoring!$J$33)+IF(Data!$AC52&lt;&gt;"",Scoring!$J$34)+IF(Data!$AD52&lt;&gt;"",Scoring!$J$35)+IF(Data!$AE52&lt;&gt;"",Scoring!$J$36)+IF(Data!$AF52&lt;&gt;"",Scoring!$J$37)+IF(Data!$AG52&lt;&gt;"",Scoring!$J$38)+IF(Data!$AH52&lt;&gt;"",Scoring!$J$39)+IF(Data!$AI52&lt;&gt;"",Scoring!$J$40)+IF(Data!$AJ52&lt;&gt;"",Scoring!$J$41)+IF(Data!$AK52&lt;&gt;"",Scoring!$J$42)+IF(Data!$AL52&lt;&gt;"",Scoring!$J$43)+IF(Data!$AM52&lt;&gt;"",Scoring!$J$44)+IF(Data!$AN52&lt;&gt;"",Scoring!$J$45)+IF(Data!$AO52&lt;&gt;"",Scoring!$J$46)+IF(Data!$AP52&lt;&gt;"",Scoring!$J$47)+IF(Data!$AQ52&lt;&gt;"",Scoring!$J$48)+IF(Data!$AR52&lt;&gt;"",Scoring!$J$49)+IF(Data!$AS52&lt;&gt;"",Scoring!$J$50)+IF(Data!$AT52&lt;&gt;"",Scoring!$J$51)+IF(Data!$AU52&lt;&gt;"",Scoring!$J$52),"")</f>
        <v/>
      </c>
      <c r="BI52" s="183" t="str">
        <f>IF(BH52&lt;&gt;"",LOOKUP(BH52,Likelihoods!$A$7:$A$107,Likelihoods!H$7:H$107),"")</f>
        <v/>
      </c>
      <c r="BJ52" s="188" t="str">
        <f>IF(AND(COUNTBLANK($B52:$O52)=13,COUNTBLANK($P52:$Q52)=1,COUNTBLANK($R52:$U52)=3,COUNTBLANK($V52:$X52)=2,COUNTBLANK($Y52:$AE52)=6,COUNTBLANK($AF52:$AJ52)=4,COUNTBLANK($AK52:AN52)=3,COUNTBLANK($AO52:$AQ52)=2,COUNTBLANK($AR52:$AS52)=1,COUNTBLANK($AT52:$AU52)=1),IF(Data!$B52&lt;&gt;"",Scoring!$K$7)+IF(Data!$C52&lt;&gt;"",Scoring!$K$8)+IF(Data!$D52&lt;&gt;"",Scoring!$K$9)+IF(Data!$E52&lt;&gt;"",Scoring!$K$10)+IF(Data!$F52&lt;&gt;"",Scoring!$K$11)+IF(Data!$G52&lt;&gt;"",Scoring!$K$12)+IF(Data!$H52&lt;&gt;"",Scoring!$K$13)+IF(Data!$I52&lt;&gt;"",Scoring!$K$14)+IF(Data!$J52&lt;&gt;"",Scoring!$K$15)+IF(Data!$K52&lt;&gt;"",Scoring!$K$16)+IF(Data!$L52&lt;&gt;"",Scoring!$K$17)+IF(Data!$M52&lt;&gt;"",Scoring!$K$18)+IF(Data!$N52&lt;&gt;"",Scoring!$K$19)+IF(Data!$O52&lt;&gt;"",Scoring!$K$20)+IF(Data!$P52&lt;&gt;"",Scoring!$K$21)+IF(Data!$Q52&lt;&gt;"",Scoring!$K$22)+IF(Data!$R52&lt;&gt;"",Scoring!$K$23)+IF(Data!$S52&lt;&gt;"",Scoring!$K$24)+IF(Data!$T52&lt;&gt;"",Scoring!$K$25)+IF(Data!$U52&lt;&gt;"",Scoring!$K$26)+IF(Data!$V52&lt;&gt;"",Scoring!$K$27)+IF(Data!$W52&lt;&gt;"",Scoring!$K$28)+IF(Data!$X52&lt;&gt;"",Scoring!$K$29)+IF(Data!$Y52&lt;&gt;"",Scoring!$K$30)+IF(Data!$Z52&lt;&gt;"",Scoring!$K$31)+IF(Data!$AA52&lt;&gt;"",Scoring!$K$32)+IF(Data!$AB52&lt;&gt;"",Scoring!$K$33)+IF(Data!$AC52&lt;&gt;"",Scoring!$K$34)+IF(Data!$AD52&lt;&gt;"",Scoring!$K$35)+IF(Data!$AE52&lt;&gt;"",Scoring!$K$36)+IF(Data!$AF52&lt;&gt;"",Scoring!$K$37)+IF(Data!$AG52&lt;&gt;"",Scoring!$K$38)+IF(Data!$AH52&lt;&gt;"",Scoring!$K$39)+IF(Data!$AI52&lt;&gt;"",Scoring!$K$40)+IF(Data!$AJ52&lt;&gt;"",Scoring!$K$41)+IF(Data!$AK52&lt;&gt;"",Scoring!$K$42)+IF(Data!$AL52&lt;&gt;"",Scoring!$K$43)+IF(Data!$AM52&lt;&gt;"",Scoring!$K$44)+IF(Data!$AN52&lt;&gt;"",Scoring!$K$45)+IF(Data!$AO52&lt;&gt;"",Scoring!$K$46)+IF(Data!$AP52&lt;&gt;"",Scoring!$K$47)+IF(Data!$AQ52&lt;&gt;"",Scoring!$K$48)+IF(Data!$AR52&lt;&gt;"",Scoring!$K$49)+IF(Data!$AS52&lt;&gt;"",Scoring!$K$50)+IF(Data!$AT52&lt;&gt;"",Scoring!$K$51)+IF(Data!$AU52&lt;&gt;"",Scoring!$K$52),"")</f>
        <v/>
      </c>
      <c r="BK52" s="184" t="str">
        <f>IF(BJ52&lt;&gt;"",LOOKUP(BJ52,Likelihoods!$A$7:$A$107,Likelihoods!I$7:I$107),"")</f>
        <v/>
      </c>
      <c r="BL52" s="187" t="str">
        <f>IF(AND(COUNTBLANK($B52:$O52)=13,COUNTBLANK($P52:$Q52)=1,COUNTBLANK($R52:$U52)=3,COUNTBLANK($V52:$X52)=2,COUNTBLANK($Y52:$AE52)=6,COUNTBLANK($AF52:$AJ52)=4,COUNTBLANK($AK52:AN52)=3,COUNTBLANK($AO52:$AQ52)=2,COUNTBLANK($AR52:$AS52)=1,COUNTBLANK($AT52:$AU52)=1),IF(Data!$B52&lt;&gt;"",Scoring!$L$7)+IF(Data!$C52&lt;&gt;"",Scoring!$L$8)+IF(Data!$D52&lt;&gt;"",Scoring!$L$9)+IF(Data!$E52&lt;&gt;"",Scoring!$L$10)+IF(Data!$F52&lt;&gt;"",Scoring!$L$11)+IF(Data!$G52&lt;&gt;"",Scoring!$L$12)+IF(Data!$H52&lt;&gt;"",Scoring!$L$13)+IF(Data!$I52&lt;&gt;"",Scoring!$L$14)+IF(Data!$J52&lt;&gt;"",Scoring!$L$15)+IF(Data!$K52&lt;&gt;"",Scoring!$L$16)+IF(Data!$L52&lt;&gt;"",Scoring!$L$17)+IF(Data!$M52&lt;&gt;"",Scoring!$L$18)+IF(Data!$N52&lt;&gt;"",Scoring!$L$19)+IF(Data!$O52&lt;&gt;"",Scoring!$L$20)+IF(Data!$P52&lt;&gt;"",Scoring!$L$21)+IF(Data!$Q52&lt;&gt;"",Scoring!$L$22)+IF(Data!$R52&lt;&gt;"",Scoring!$L$23)+IF(Data!$S52&lt;&gt;"",Scoring!$L$24)+IF(Data!$T52&lt;&gt;"",Scoring!$L$25)+IF(Data!$U52&lt;&gt;"",Scoring!$L$26)+IF(Data!$V52&lt;&gt;"",Scoring!$L$27)+IF(Data!$W52&lt;&gt;"",Scoring!$L$28)+IF(Data!$X52&lt;&gt;"",Scoring!$L$29)+IF(Data!$Y52&lt;&gt;"",Scoring!$L$30)+IF(Data!$Z52&lt;&gt;"",Scoring!$L$31)+IF(Data!$AA52&lt;&gt;"",Scoring!$L$32)+IF(Data!$AB52&lt;&gt;"",Scoring!$L$33)+IF(Data!$AC52&lt;&gt;"",Scoring!$L$34)+IF(Data!$AD52&lt;&gt;"",Scoring!$L$35)+IF(Data!$AE52&lt;&gt;"",Scoring!$L$36)+IF(Data!$AF52&lt;&gt;"",Scoring!$L$37)+IF(Data!$AG52&lt;&gt;"",Scoring!$L$38)+IF(Data!$AH52&lt;&gt;"",Scoring!$L$39)+IF(Data!$AI52&lt;&gt;"",Scoring!$L$40)+IF(Data!$AJ52&lt;&gt;"",Scoring!$L$41)+IF(Data!$AK52&lt;&gt;"",Scoring!$L$42)+IF(Data!$AL52&lt;&gt;"",Scoring!$L$43)+IF(Data!$AM52&lt;&gt;"",Scoring!$L$44)+IF(Data!$AN52&lt;&gt;"",Scoring!$L$45)+IF(Data!$AO52&lt;&gt;"",Scoring!$L$46)+IF(Data!$AP52&lt;&gt;"",Scoring!$L$47)+IF(Data!$AQ52&lt;&gt;"",Scoring!$L$48)+IF(Data!$AR52&lt;&gt;"",Scoring!$L$49)+IF(Data!$AS52&lt;&gt;"",Scoring!$L$50)+IF(Data!$AT52&lt;&gt;"",Scoring!$L$51)+IF(Data!$AU52&lt;&gt;"",Scoring!$L$52),"")</f>
        <v/>
      </c>
      <c r="BM52" s="180" t="str">
        <f>IF(BL52&lt;&gt;"",LOOKUP(BL52,Likelihoods!$A$7:$A$107,Likelihoods!J$7:J$107),"")</f>
        <v/>
      </c>
      <c r="BN52" s="181" t="str">
        <f>IF(AND(COUNTBLANK($B52:$O52)=13,COUNTBLANK($P52:$Q52)=1,COUNTBLANK($R52:$U52)=3,COUNTBLANK($V52:$X52)=2,COUNTBLANK($Y52:$AE52)=6,COUNTBLANK($AF52:$AJ52)=4,COUNTBLANK($AK52:AN52)=3,COUNTBLANK($AO52:$AQ52)=2,COUNTBLANK($AR52:$AS52)=1,COUNTBLANK($AT52:$AU52)=1),IF(Data!$B52&lt;&gt;"",Scoring!$M$7)+IF(Data!$C52&lt;&gt;"",Scoring!$M$8)+IF(Data!$D52&lt;&gt;"",Scoring!$M$9)+IF(Data!$E52&lt;&gt;"",Scoring!$M$10)+IF(Data!$F52&lt;&gt;"",Scoring!$M$11)+IF(Data!$G52&lt;&gt;"",Scoring!$M$12)+IF(Data!$H52&lt;&gt;"",Scoring!$M$13)+IF(Data!$I52&lt;&gt;"",Scoring!$M$14)+IF(Data!$J52&lt;&gt;"",Scoring!$M$15)+IF(Data!$K52&lt;&gt;"",Scoring!$M$16)+IF(Data!$L52&lt;&gt;"",Scoring!$M$17)+IF(Data!$M52&lt;&gt;"",Scoring!$M$18)+IF(Data!$N52&lt;&gt;"",Scoring!$M$19)+IF(Data!$O52&lt;&gt;"",Scoring!$M$20)+IF(Data!$P52&lt;&gt;"",Scoring!$M$21)+IF(Data!$Q52&lt;&gt;"",Scoring!$M$22)+IF(Data!$R52&lt;&gt;"",Scoring!$M$23)+IF(Data!$S52&lt;&gt;"",Scoring!$M$24)+IF(Data!$T52&lt;&gt;"",Scoring!$M$25)+IF(Data!$U52&lt;&gt;"",Scoring!$M$26)+IF(Data!$V52&lt;&gt;"",Scoring!$M$27)+IF(Data!$W52&lt;&gt;"",Scoring!$M$28)+IF(Data!$X52&lt;&gt;"",Scoring!$M$29)+IF(Data!$Y52&lt;&gt;"",Scoring!$M$30)+IF(Data!$Z52&lt;&gt;"",Scoring!$M$31)+IF(Data!$AA52&lt;&gt;"",Scoring!$M$32)+IF(Data!$AB52&lt;&gt;"",Scoring!$M$33)+IF(Data!$AC52&lt;&gt;"",Scoring!$M$34)+IF(Data!$AD52&lt;&gt;"",Scoring!$M$35)+IF(Data!$AE52&lt;&gt;"",Scoring!$M$36)+IF(Data!$AF52&lt;&gt;"",Scoring!$M$37)+IF(Data!$AG52&lt;&gt;"",Scoring!$M$38)+IF(Data!$AH52&lt;&gt;"",Scoring!$M$39)+IF(Data!$AI52&lt;&gt;"",Scoring!$M$40)+IF(Data!$AJ52&lt;&gt;"",Scoring!$M$41)+IF(Data!$AK52&lt;&gt;"",Scoring!$M$42)+IF(Data!$AL52&lt;&gt;"",Scoring!$M$43)+IF(Data!$AM52&lt;&gt;"",Scoring!$M$44)+IF(Data!$AN52&lt;&gt;"",Scoring!$M$45)+IF(Data!$AO52&lt;&gt;"",Scoring!$M$46)+IF(Data!$AP52&lt;&gt;"",Scoring!$M$47)+IF(Data!$AQ52&lt;&gt;"",Scoring!$M$48)+IF(Data!$AR52&lt;&gt;"",Scoring!$M$49)+IF(Data!$AS52&lt;&gt;"",Scoring!$M$50)+IF(Data!$AT52&lt;&gt;"",Scoring!$M$51)+IF(Data!$AU52&lt;&gt;"",Scoring!$M$52),"")</f>
        <v/>
      </c>
      <c r="BO52" s="184" t="str">
        <f>IF(BN52&lt;&gt;"",LOOKUP(BN52,Likelihoods!$A$7:$A$107,Likelihoods!K$7:K$107),"")</f>
        <v/>
      </c>
      <c r="BP52" s="179" t="str">
        <f>IF(AND(COUNTBLANK($B52:$O52)=13,COUNTBLANK($P52:$Q52)=1,COUNTBLANK($R52:$U52)=3,COUNTBLANK($V52:$X52)=2,COUNTBLANK($Y52:$AE52)=6,COUNTBLANK($AF52:$AJ52)=4,COUNTBLANK($AK52:AN52)=3,COUNTBLANK($AO52:$AQ52)=2,COUNTBLANK($AR52:$AS52)=1,COUNTBLANK($AT52:$AU52)=1),IF(Data!$B52&lt;&gt;"",Scoring!$N$7)+IF(Data!$C52&lt;&gt;"",Scoring!$N$8)+IF(Data!$D52&lt;&gt;"",Scoring!$N$9)+IF(Data!$E52&lt;&gt;"",Scoring!$N$10)+IF(Data!$F52&lt;&gt;"",Scoring!$N$11)+IF(Data!$G52&lt;&gt;"",Scoring!$N$12)+IF(Data!$H52&lt;&gt;"",Scoring!$N$13)+IF(Data!$I52&lt;&gt;"",Scoring!$N$14)+IF(Data!$J52&lt;&gt;"",Scoring!$N$15)+IF(Data!$K52&lt;&gt;"",Scoring!$N$16)+IF(Data!$L52&lt;&gt;"",Scoring!$N$17)+IF(Data!$M52&lt;&gt;"",Scoring!$N$18)+IF(Data!$N52&lt;&gt;"",Scoring!$N$19)+IF(Data!$O52&lt;&gt;"",Scoring!$N$20)+IF(Data!$P52&lt;&gt;"",Scoring!$N$21)+IF(Data!$Q52&lt;&gt;"",Scoring!$N$22)+IF(Data!$R52&lt;&gt;"",Scoring!$N$23)+IF(Data!$S52&lt;&gt;"",Scoring!$N$24)+IF(Data!$T52&lt;&gt;"",Scoring!$N$25)+IF(Data!$U52&lt;&gt;"",Scoring!$N$26)+IF(Data!$V52&lt;&gt;"",Scoring!$N$27)+IF(Data!$W52&lt;&gt;"",Scoring!$N$28)+IF(Data!$X52&lt;&gt;"",Scoring!$N$29)+IF(Data!$Y52&lt;&gt;"",Scoring!$N$30)+IF(Data!$Z52&lt;&gt;"",Scoring!$N$31)+IF(Data!$AA52&lt;&gt;"",Scoring!$N$32)+IF(Data!$AB52&lt;&gt;"",Scoring!$N$33)+IF(Data!$AC52&lt;&gt;"",Scoring!$N$34)+IF(Data!$AD52&lt;&gt;"",Scoring!$N$35)+IF(Data!$AE52&lt;&gt;"",Scoring!$N$36)+IF(Data!$AF52&lt;&gt;"",Scoring!$N$37)+IF(Data!$AG52&lt;&gt;"",Scoring!$N$38)+IF(Data!$AH52&lt;&gt;"",Scoring!$N$39)+IF(Data!$AI52&lt;&gt;"",Scoring!$N$40)+IF(Data!$AJ52&lt;&gt;"",Scoring!$N$41)+IF(Data!$AK52&lt;&gt;"",Scoring!$N$42)+IF(Data!$AL52&lt;&gt;"",Scoring!$N$43)+IF(Data!$AM52&lt;&gt;"",Scoring!$N$44)+IF(Data!$AN52&lt;&gt;"",Scoring!$N$45)+IF(Data!$AO52&lt;&gt;"",Scoring!$N$46)+IF(Data!$AP52&lt;&gt;"",Scoring!$N$47)+IF(Data!$AQ52&lt;&gt;"",Scoring!$N$48)+IF(Data!$AR52&lt;&gt;"",Scoring!$N$49)+IF(Data!$AS52&lt;&gt;"",Scoring!$N$50)+IF(Data!$AT52&lt;&gt;"",Scoring!$N$51)+IF(Data!$AU52&lt;&gt;"",Scoring!$N$52),"")</f>
        <v/>
      </c>
      <c r="BQ52" s="189" t="str">
        <f>IF(BP52&lt;&gt;"",LOOKUP(BP52,Likelihoods!$A$7:$A$107,Likelihoods!L$7:L$107),"")</f>
        <v/>
      </c>
      <c r="BR52" s="181" t="str">
        <f>IF(AND(COUNTBLANK($B52:$O52)=13,COUNTBLANK($P52:$Q52)=1,COUNTBLANK($R52:$U52)=3,COUNTBLANK($V52:$X52)=2,COUNTBLANK($Y52:$AE52)=6,COUNTBLANK($AF52:$AJ52)=4,COUNTBLANK($AK52:AN52)=3,COUNTBLANK($AO52:$AQ52)=2,COUNTBLANK($AR52:$AS52)=1,COUNTBLANK($AT52:$AU52)=1),IF(Data!$B52&lt;&gt;"",Scoring!$O$7)+IF(Data!$C52&lt;&gt;"",Scoring!$O$8)+IF(Data!$D52&lt;&gt;"",Scoring!$O$9)+IF(Data!$E52&lt;&gt;"",Scoring!$O$10)+IF(Data!$F52&lt;&gt;"",Scoring!$O$11)+IF(Data!$G52&lt;&gt;"",Scoring!$O$12)+IF(Data!$H52&lt;&gt;"",Scoring!$O$13)+IF(Data!$I52&lt;&gt;"",Scoring!$O$14)+IF(Data!$J52&lt;&gt;"",Scoring!$O$15)+IF(Data!$K52&lt;&gt;"",Scoring!$O$16)+IF(Data!$L52&lt;&gt;"",Scoring!$O$17)+IF(Data!$M52&lt;&gt;"",Scoring!$O$18)+IF(Data!$N52&lt;&gt;"",Scoring!$O$19)+IF(Data!$O52&lt;&gt;"",Scoring!$O$20)+IF(Data!$P52&lt;&gt;"",Scoring!$O$21)+IF(Data!$Q52&lt;&gt;"",Scoring!$O$22)+IF(Data!$R52&lt;&gt;"",Scoring!$O$23)+IF(Data!$S52&lt;&gt;"",Scoring!$O$24)+IF(Data!$T52&lt;&gt;"",Scoring!$O$25)+IF(Data!$U52&lt;&gt;"",Scoring!$O$26)+IF(Data!$V52&lt;&gt;"",Scoring!$O$27)+IF(Data!$W52&lt;&gt;"",Scoring!$O$28)+IF(Data!$X52&lt;&gt;"",Scoring!$O$29)+IF(Data!$Y52&lt;&gt;"",Scoring!$O$30)+IF(Data!$Z52&lt;&gt;"",Scoring!$O$31)+IF(Data!$AA52&lt;&gt;"",Scoring!$O$32)+IF(Data!$AB52&lt;&gt;"",Scoring!$O$33)+IF(Data!$AC52&lt;&gt;"",Scoring!$O$34)+IF(Data!$AD52&lt;&gt;"",Scoring!$O$35)+IF(Data!$AE52&lt;&gt;"",Scoring!$O$36)+IF(Data!$AF52&lt;&gt;"",Scoring!$O$37)+IF(Data!$AG52&lt;&gt;"",Scoring!$O$38)+IF(Data!$AH52&lt;&gt;"",Scoring!$O$39)+IF(Data!$AI52&lt;&gt;"",Scoring!$O$40)+IF(Data!$AJ52&lt;&gt;"",Scoring!$O$41)+IF(Data!$AK52&lt;&gt;"",Scoring!$O$42)+IF(Data!$AL52&lt;&gt;"",Scoring!$O$43)+IF(Data!$AM52&lt;&gt;"",Scoring!$O$44)+IF(Data!$AN52&lt;&gt;"",Scoring!$O$45)+IF(Data!$AO52&lt;&gt;"",Scoring!$O$46)+IF(Data!$AP52&lt;&gt;"",Scoring!$O$47)+IF(Data!$AQ52&lt;&gt;"",Scoring!$O$48)+IF(Data!$AR52&lt;&gt;"",Scoring!$O$49)+IF(Data!$AS52&lt;&gt;"",Scoring!$O$50)+IF(Data!$AT52&lt;&gt;"",Scoring!$O$51)+IF(Data!$AU52&lt;&gt;"",Scoring!$O$52),"")</f>
        <v/>
      </c>
      <c r="BS52" s="184" t="str">
        <f>IF(BR52&lt;&gt;"",LOOKUP(BR52,Likelihoods!$A$7:$A$107,Likelihoods!M$7:M$107),"")</f>
        <v/>
      </c>
      <c r="BT52" s="181" t="str">
        <f>IF(AND(COUNTBLANK($B52:$O52)=13,COUNTBLANK($P52:$Q52)=1,COUNTBLANK($R52:$U52)=3,COUNTBLANK($V52:$X52)=2,COUNTBLANK($Y52:$AE52)=6,COUNTBLANK($AF52:$AJ52)=4,COUNTBLANK($AK52:AN52)=3,COUNTBLANK($AO52:$AQ52)=2,COUNTBLANK($AR52:$AS52)=1,COUNTBLANK($AT52:$AU52)=1),IF(Data!$B52&lt;&gt;"",Scoring!$P$7)+IF(Data!$C52&lt;&gt;"",Scoring!$P$8)+IF(Data!$D52&lt;&gt;"",Scoring!$P$9)+IF(Data!$E52&lt;&gt;"",Scoring!$P$10)+IF(Data!$F52&lt;&gt;"",Scoring!$P$11)+IF(Data!$G52&lt;&gt;"",Scoring!$P$12)+IF(Data!$H52&lt;&gt;"",Scoring!$P$13)+IF(Data!$I52&lt;&gt;"",Scoring!$P$14)+IF(Data!$J52&lt;&gt;"",Scoring!$P$15)+IF(Data!$K52&lt;&gt;"",Scoring!$P$16)+IF(Data!$L52&lt;&gt;"",Scoring!$P$17)+IF(Data!$M52&lt;&gt;"",Scoring!$P$18)+IF(Data!$N52&lt;&gt;"",Scoring!$P$19)+IF(Data!$O52&lt;&gt;"",Scoring!$P$20)+IF(Data!$P52&lt;&gt;"",Scoring!$P$21)+IF(Data!$Q52&lt;&gt;"",Scoring!$P$22)+IF(Data!$R52&lt;&gt;"",Scoring!$P$23)+IF(Data!$S52&lt;&gt;"",Scoring!$P$24)+IF(Data!$T52&lt;&gt;"",Scoring!$P$25)+IF(Data!$U52&lt;&gt;"",Scoring!$P$26)+IF(Data!$V52&lt;&gt;"",Scoring!$P$27)+IF(Data!$W52&lt;&gt;"",Scoring!$P$28)+IF(Data!$X52&lt;&gt;"",Scoring!$P$29)+IF(Data!$Y52&lt;&gt;"",Scoring!$P$30)+IF(Data!$Z52&lt;&gt;"",Scoring!$P$31)+IF(Data!$AA52&lt;&gt;"",Scoring!$P$32)+IF(Data!$AB52&lt;&gt;"",Scoring!$P$33)+IF(Data!$AC52&lt;&gt;"",Scoring!$P$34)+IF(Data!$AD52&lt;&gt;"",Scoring!$P$35)+IF(Data!$AE52&lt;&gt;"",Scoring!$P$36)+IF(Data!$AF52&lt;&gt;"",Scoring!$P$37)+IF(Data!$AG52&lt;&gt;"",Scoring!$P$38)+IF(Data!$AH52&lt;&gt;"",Scoring!$P$39)+IF(Data!$AI52&lt;&gt;"",Scoring!$P$40)+IF(Data!$AJ52&lt;&gt;"",Scoring!$P$41)+IF(Data!$AK52&lt;&gt;"",Scoring!$P$42)+IF(Data!$AL52&lt;&gt;"",Scoring!$P$43)+IF(Data!$AM52&lt;&gt;"",Scoring!$P$44)+IF(Data!$AN52&lt;&gt;"",Scoring!$P$45)+IF(Data!$AO52&lt;&gt;"",Scoring!$P$46)+IF(Data!$AP52&lt;&gt;"",Scoring!$P$47)+IF(Data!$AQ52&lt;&gt;"",Scoring!$P$48)+IF(Data!$AR52&lt;&gt;"",Scoring!$P$49)+IF(Data!$AS52&lt;&gt;"",Scoring!$P$50)+IF(Data!$AT52&lt;&gt;"",Scoring!$P$51)+IF(Data!$AU52&lt;&gt;"",Scoring!$P$52),"")</f>
        <v/>
      </c>
      <c r="BU52" s="180" t="str">
        <f>IF(BT52&lt;&gt;"",LOOKUP(BT52,Likelihoods!$A$7:$A$107,Likelihoods!N$7:N$107),"")</f>
        <v/>
      </c>
      <c r="BV52" s="181" t="str">
        <f>IF(AND(COUNTBLANK($B52:$O52)=13,COUNTBLANK($P52:$Q52)=1,COUNTBLANK($R52:$U52)=3,COUNTBLANK($V52:$X52)=2,COUNTBLANK($Y52:$AE52)=6,COUNTBLANK($AF52:$AJ52)=4,COUNTBLANK($AK52:AN52)=3,COUNTBLANK($AO52:$AQ52)=2,COUNTBLANK($AR52:$AS52)=1,COUNTBLANK($AT52:$AU52)=1),IF(Data!$B52&lt;&gt;"",Scoring!$Q$7)+IF(Data!$C52&lt;&gt;"",Scoring!$Q$8)+IF(Data!$D52&lt;&gt;"",Scoring!$Q$9)+IF(Data!$E52&lt;&gt;"",Scoring!$Q$10)+IF(Data!$F52&lt;&gt;"",Scoring!$Q$11)+IF(Data!$G52&lt;&gt;"",Scoring!$Q$12)+IF(Data!$H52&lt;&gt;"",Scoring!$Q$13)+IF(Data!$I52&lt;&gt;"",Scoring!$Q$14)+IF(Data!$J52&lt;&gt;"",Scoring!$Q$15)+IF(Data!$K52&lt;&gt;"",Scoring!$Q$16)+IF(Data!$L52&lt;&gt;"",Scoring!$Q$17)+IF(Data!$M52&lt;&gt;"",Scoring!$Q$18)+IF(Data!$N52&lt;&gt;"",Scoring!$Q$19)+IF(Data!$O52&lt;&gt;"",Scoring!$Q$20)+IF(Data!$P52&lt;&gt;"",Scoring!$Q$21)+IF(Data!$Q52&lt;&gt;"",Scoring!$Q$22)+IF(Data!$R52&lt;&gt;"",Scoring!$Q$23)+IF(Data!$S52&lt;&gt;"",Scoring!$Q$24)+IF(Data!$T52&lt;&gt;"",Scoring!$Q$25)+IF(Data!$U52&lt;&gt;"",Scoring!$Q$26)+IF(Data!$V52&lt;&gt;"",Scoring!$Q$27)+IF(Data!$W52&lt;&gt;"",Scoring!$Q$28)+IF(Data!$X52&lt;&gt;"",Scoring!$Q$29)+IF(Data!$Y52&lt;&gt;"",Scoring!$Q$30)+IF(Data!$Z52&lt;&gt;"",Scoring!$Q$31)+IF(Data!$AA52&lt;&gt;"",Scoring!$Q$32)+IF(Data!$AB52&lt;&gt;"",Scoring!$Q$33)+IF(Data!$AC52&lt;&gt;"",Scoring!$Q$34)+IF(Data!$AD52&lt;&gt;"",Scoring!$Q$35)+IF(Data!$AE52&lt;&gt;"",Scoring!$Q$36)+IF(Data!$AF52&lt;&gt;"",Scoring!$Q$37)+IF(Data!$AG52&lt;&gt;"",Scoring!$Q$38)+IF(Data!$AH52&lt;&gt;"",Scoring!$Q$39)+IF(Data!$AI52&lt;&gt;"",Scoring!$Q$40)+IF(Data!$AJ52&lt;&gt;"",Scoring!$Q$41)+IF(Data!$AK52&lt;&gt;"",Scoring!$Q$42)+IF(Data!$AL52&lt;&gt;"",Scoring!$Q$43)+IF(Data!$AM52&lt;&gt;"",Scoring!$Q$44)+IF(Data!$AN52&lt;&gt;"",Scoring!$Q$45)+IF(Data!$AO52&lt;&gt;"",Scoring!$Q$46)+IF(Data!$AP52&lt;&gt;"",Scoring!$Q$47)+IF(Data!$AQ52&lt;&gt;"",Scoring!$Q$48)+IF(Data!$AR52&lt;&gt;"",Scoring!$Q$49)+IF(Data!$AS52&lt;&gt;"",Scoring!$Q$50)+IF(Data!$AT52&lt;&gt;"",Scoring!$Q$51)+IF(Data!$AU52&lt;&gt;"",Scoring!$Q$52),"")</f>
        <v/>
      </c>
      <c r="BW52" s="183" t="str">
        <f>IF(BV52&lt;&gt;"",LOOKUP(BV52,Likelihoods!$A$7:$A$107,Likelihoods!O$7:O$107),"")</f>
        <v/>
      </c>
      <c r="BX52" s="9"/>
      <c r="BY52" s="9"/>
      <c r="BZ52" s="9"/>
      <c r="CA52" s="9"/>
      <c r="CB52" s="9"/>
      <c r="CC52" s="9"/>
      <c r="CD52" s="9"/>
      <c r="CE52" s="9"/>
      <c r="CF52" s="9"/>
      <c r="CG52" s="9"/>
      <c r="CH52" s="9"/>
      <c r="CI52" s="9"/>
      <c r="CJ52" s="9"/>
      <c r="CK52" s="9"/>
    </row>
    <row r="53" spans="1:89" ht="14.25">
      <c r="A53" s="59"/>
      <c r="B53" s="76"/>
      <c r="C53" s="77"/>
      <c r="D53" s="77"/>
      <c r="E53" s="77"/>
      <c r="F53" s="77"/>
      <c r="G53" s="77"/>
      <c r="H53" s="77"/>
      <c r="I53" s="77"/>
      <c r="J53" s="77"/>
      <c r="K53" s="77"/>
      <c r="L53" s="77"/>
      <c r="M53" s="77"/>
      <c r="N53" s="77"/>
      <c r="O53" s="77"/>
      <c r="P53" s="76"/>
      <c r="Q53" s="78"/>
      <c r="R53" s="77"/>
      <c r="S53" s="77"/>
      <c r="T53" s="77"/>
      <c r="U53" s="77"/>
      <c r="V53" s="76"/>
      <c r="W53" s="77"/>
      <c r="X53" s="78"/>
      <c r="Y53" s="77"/>
      <c r="Z53" s="77"/>
      <c r="AA53" s="77"/>
      <c r="AB53" s="77"/>
      <c r="AC53" s="77"/>
      <c r="AD53" s="77"/>
      <c r="AE53" s="77"/>
      <c r="AF53" s="76"/>
      <c r="AG53" s="77"/>
      <c r="AH53" s="77"/>
      <c r="AI53" s="77"/>
      <c r="AJ53" s="78"/>
      <c r="AK53" s="77"/>
      <c r="AL53" s="77"/>
      <c r="AM53" s="77"/>
      <c r="AN53" s="77"/>
      <c r="AO53" s="76"/>
      <c r="AP53" s="77"/>
      <c r="AQ53" s="78"/>
      <c r="AR53" s="76"/>
      <c r="AS53" s="78"/>
      <c r="AT53" s="77"/>
      <c r="AU53" s="77"/>
      <c r="AV53" s="179" t="str">
        <f>IF(AND(COUNTBLANK($B53:$O53)=13,COUNTBLANK($P53:$Q53)=1,COUNTBLANK($R53:$U53)=3,COUNTBLANK($V53:$X53)=2,COUNTBLANK($Y53:$AE53)=6,COUNTBLANK($AF53:$AJ53)=4,COUNTBLANK($AK53:AN53)=3,COUNTBLANK($AO53:$AQ53)=2,COUNTBLANK($AR53:$AS53)=1,COUNTBLANK($AT53:$AU53)=1),IF(Data!$B53&lt;&gt;"",Scoring!$D$7)+IF(Data!$C53&lt;&gt;"",Scoring!$D$8)+IF(Data!$D53&lt;&gt;"",Scoring!$D$9)+IF(Data!$E53&lt;&gt;"",Scoring!$D$10)+IF(Data!$F53&lt;&gt;"",Scoring!$D$11)+IF(Data!$G53&lt;&gt;"",Scoring!$D$12)+IF(Data!$H53&lt;&gt;"",Scoring!$D$13)+IF(Data!$I53&lt;&gt;"",Scoring!$D$14)+IF(Data!$J53&lt;&gt;"",Scoring!$D$15)+IF(Data!$K53&lt;&gt;"",Scoring!$D$16)+IF(Data!$L53&lt;&gt;"",Scoring!$D$17)+IF(Data!$M53&lt;&gt;"",Scoring!$D$18)+IF(Data!$N53&lt;&gt;"",Scoring!$D$19)+IF(Data!$O53&lt;&gt;"",Scoring!$D$20)+IF(Data!$P53&lt;&gt;"",Scoring!$D$21)+IF(Data!$Q53&lt;&gt;"",Scoring!$D$22)+IF(Data!$R53&lt;&gt;"",Scoring!$D$23)+IF(Data!$S53&lt;&gt;"",Scoring!$D$24)+IF(Data!$T53&lt;&gt;"",Scoring!$D$25)+IF(Data!$U53&lt;&gt;"",Scoring!$D$26)+IF(Data!$V53&lt;&gt;"",Scoring!$D$27)+IF(Data!$W53&lt;&gt;"",Scoring!$D$28)+IF(Data!$X53&lt;&gt;"",Scoring!$D$29)+IF(Data!$Y53&lt;&gt;"",Scoring!$D$30)+IF(Data!$Z53&lt;&gt;"",Scoring!$D$31)+IF(Data!$AA53&lt;&gt;"",Scoring!$D$32)+IF(Data!$AB53&lt;&gt;"",Scoring!$D$33)+IF(Data!$AC53&lt;&gt;"",Scoring!$D$34)+IF(Data!$AD53&lt;&gt;"",Scoring!$D$35)+IF(Data!$AE53&lt;&gt;"",Scoring!$D$36)+IF(Data!$AF53&lt;&gt;"",Scoring!$D$37)+IF(Data!$AG53&lt;&gt;"",Scoring!$D$38)+IF(Data!$AH53&lt;&gt;"",Scoring!$D$39)+IF(Data!$AI53&lt;&gt;"",Scoring!$D$40)+IF(Data!$AJ53&lt;&gt;"",Scoring!$D$41)+IF(Data!$AK53&lt;&gt;"",Scoring!$D$42)+IF(Data!$AL53&lt;&gt;"",Scoring!$D$43)+IF(Data!$AM53&lt;&gt;"",Scoring!$D$44)+IF(Data!$AN53&lt;&gt;"",Scoring!$D$45)+IF(Data!$AO53&lt;&gt;"",Scoring!$D$46)+IF(Data!$AP53&lt;&gt;"",Scoring!$D$47)+IF(Data!$AQ53&lt;&gt;"",Scoring!$D$48)+IF(Data!$AR53&lt;&gt;"",Scoring!$D$49)+IF(Data!$AS53&lt;&gt;"",Scoring!$D$50)+IF(Data!$AT53&lt;&gt;"",Scoring!$D$51)+IF(Data!$AU53&lt;&gt;"",Scoring!$D$52),"")</f>
        <v/>
      </c>
      <c r="AW53" s="180" t="str">
        <f>IF(AV53&lt;&gt;"",LOOKUP(AV53,Likelihoods!$A$7:$A$107,Likelihoods!B$7:B$107),"")</f>
        <v/>
      </c>
      <c r="AX53" s="181" t="str">
        <f>IF(AND(COUNTBLANK($B53:$O53)=13,COUNTBLANK($P53:$Q53)=1,COUNTBLANK($R53:$U53)=3,COUNTBLANK($V53:$X53)=2,COUNTBLANK($Y53:$AE53)=6,COUNTBLANK($AF53:$AJ53)=4,COUNTBLANK($AK53:AN53)=3,COUNTBLANK($AO53:$AQ53)=2,COUNTBLANK($AR53:$AS53)=1,COUNTBLANK($AT53:$AU53)=1),IF(Data!$B53&lt;&gt;"",Scoring!$E$7)+IF(Data!$C53&lt;&gt;"",Scoring!$E$8)+IF(Data!$D53&lt;&gt;"",Scoring!$E$9)+IF(Data!$E53&lt;&gt;"",Scoring!$E$10)+IF(Data!$F53&lt;&gt;"",Scoring!$E$11)+IF(Data!$G53&lt;&gt;"",Scoring!$E$12)+IF(Data!$H53&lt;&gt;"",Scoring!$E$13)+IF(Data!$I53&lt;&gt;"",Scoring!$E$14)+IF(Data!$J53&lt;&gt;"",Scoring!$E$15)+IF(Data!$K53&lt;&gt;"",Scoring!$E$16)+IF(Data!$L53&lt;&gt;"",Scoring!$E$17)+IF(Data!$M53&lt;&gt;"",Scoring!$E$18)+IF(Data!$N53&lt;&gt;"",Scoring!$E$19)+IF(Data!$O53&lt;&gt;"",Scoring!$E$20)+IF(Data!$P53&lt;&gt;"",Scoring!$E$21)+IF(Data!$Q53&lt;&gt;"",Scoring!$E$22)+IF(Data!$R53&lt;&gt;"",Scoring!$E$23)+IF(Data!$S53&lt;&gt;"",Scoring!$E$24)+IF(Data!$T53&lt;&gt;"",Scoring!$E$25)+IF(Data!$U53&lt;&gt;"",Scoring!$E$26)+IF(Data!$V53&lt;&gt;"",Scoring!$E$27)+IF(Data!$W53&lt;&gt;"",Scoring!$E$28)+IF(Data!$X53&lt;&gt;"",Scoring!$E$29)+IF(Data!$Y53&lt;&gt;"",Scoring!$E$30)+IF(Data!$Z53&lt;&gt;"",Scoring!$E$31)+IF(Data!$AA53&lt;&gt;"",Scoring!$E$32)+IF(Data!$AB53&lt;&gt;"",Scoring!$E$33)+IF(Data!$AC53&lt;&gt;"",Scoring!$E$34)+IF(Data!$AD53&lt;&gt;"",Scoring!$E$35)+IF(Data!$AE53&lt;&gt;"",Scoring!$E$36)+IF(Data!$AF53&lt;&gt;"",Scoring!$E$37)+IF(Data!$AG53&lt;&gt;"",Scoring!$E$38)+IF(Data!$AH53&lt;&gt;"",Scoring!$E$39)+IF(Data!$AI53&lt;&gt;"",Scoring!$E$40)+IF(Data!$AJ53&lt;&gt;"",Scoring!$E$41)+IF(Data!$AK53&lt;&gt;"",Scoring!$E$42)+IF(Data!$AL53&lt;&gt;"",Scoring!$E$43)+IF(Data!$AM53&lt;&gt;"",Scoring!$E$44)+IF(Data!$AN53&lt;&gt;"",Scoring!$E$45)+IF(Data!$AO53&lt;&gt;"",Scoring!$E$46)+IF(Data!$AP53&lt;&gt;"",Scoring!$E$47)+IF(Data!$AQ53&lt;&gt;"",Scoring!$E$48)+IF(Data!$AR53&lt;&gt;"",Scoring!$E$49)+IF(Data!$AS53&lt;&gt;"",Scoring!$E$50)+IF(Data!$AT53&lt;&gt;"",Scoring!$E$51)+IF(Data!$AU53&lt;&gt;"",Scoring!$E$52),"")</f>
        <v/>
      </c>
      <c r="AY53" s="180" t="str">
        <f>IF(AX53&lt;&gt;"",LOOKUP(AX53,Likelihoods!$A$7:$A$107,Likelihoods!C$7:C$107),"")</f>
        <v/>
      </c>
      <c r="AZ53" s="182" t="str">
        <f>IF(AND(COUNTBLANK($B53:$O53)=13,COUNTBLANK($P53:$Q53)=1,COUNTBLANK($R53:$U53)=3,COUNTBLANK($V53:$X53)=2,COUNTBLANK($Y53:$AE53)=6,COUNTBLANK($AF53:$AJ53)=4,COUNTBLANK($AK53:AN53)=3,COUNTBLANK($AO53:$AQ53)=2,COUNTBLANK($AR53:$AS53)=1,COUNTBLANK($AT53:$AU53)=1),IF(Data!$B53&lt;&gt;"",Scoring!$F$7)+IF(Data!$C53&lt;&gt;"",Scoring!$F$8)+IF(Data!$D53&lt;&gt;"",Scoring!$F$9)+IF(Data!$E53&lt;&gt;"",Scoring!$F$10)+IF(Data!$F53&lt;&gt;"",Scoring!$F$11)+IF(Data!$G53&lt;&gt;"",Scoring!$F$12)+IF(Data!$H53&lt;&gt;"",Scoring!$F$13)+IF(Data!$I53&lt;&gt;"",Scoring!$F$14)+IF(Data!$J53&lt;&gt;"",Scoring!$F$15)+IF(Data!$K53&lt;&gt;"",Scoring!$F$16)+IF(Data!$L53&lt;&gt;"",Scoring!$F$17)+IF(Data!$M53&lt;&gt;"",Scoring!$F$18)+IF(Data!$N53&lt;&gt;"",Scoring!$F$19)+IF(Data!$O53&lt;&gt;"",Scoring!$F$20)+IF(Data!$P53&lt;&gt;"",Scoring!$F$21)+IF(Data!$Q53&lt;&gt;"",Scoring!$F$22)+IF(Data!$R53&lt;&gt;"",Scoring!$F$23)+IF(Data!$S53&lt;&gt;"",Scoring!$F$24)+IF(Data!$T53&lt;&gt;"",Scoring!$F$25)+IF(Data!$U53&lt;&gt;"",Scoring!$F$26)+IF(Data!$V53&lt;&gt;"",Scoring!$F$27)+IF(Data!$W53&lt;&gt;"",Scoring!$F$28)+IF(Data!$X53&lt;&gt;"",Scoring!$F$29)+IF(Data!$Y53&lt;&gt;"",Scoring!$F$30)+IF(Data!$Z53&lt;&gt;"",Scoring!$F$31)+IF(Data!$AA53&lt;&gt;"",Scoring!$F$32)+IF(Data!$AB53&lt;&gt;"",Scoring!$F$33)+IF(Data!$AC53&lt;&gt;"",Scoring!$F$34)+IF(Data!$AD53&lt;&gt;"",Scoring!$F$35)+IF(Data!$AE53&lt;&gt;"",Scoring!$F$36)+IF(Data!$AF53&lt;&gt;"",Scoring!$F$37)+IF(Data!$AG53&lt;&gt;"",Scoring!$F$38)+IF(Data!$AH53&lt;&gt;"",Scoring!$F$39)+IF(Data!$AI53&lt;&gt;"",Scoring!$F$40)+IF(Data!$AJ53&lt;&gt;"",Scoring!$F$41)+IF(Data!$AK53&lt;&gt;"",Scoring!$F$42)+IF(Data!$AL53&lt;&gt;"",Scoring!$F$43)+IF(Data!$AM53&lt;&gt;"",Scoring!$F$44)+IF(Data!$AN53&lt;&gt;"",Scoring!$F$45)+IF(Data!$AO53&lt;&gt;"",Scoring!$F$46)+IF(Data!$AP53&lt;&gt;"",Scoring!$F$47)+IF(Data!$AQ53&lt;&gt;"",Scoring!$F$48)+IF(Data!$AR53&lt;&gt;"",Scoring!$F$49)+IF(Data!$AS53&lt;&gt;"",Scoring!$F$50)+IF(Data!$AT53&lt;&gt;"",Scoring!$F$51)+IF(Data!$AU53&lt;&gt;"",Scoring!$F$52),"")</f>
        <v/>
      </c>
      <c r="BA53" s="183" t="str">
        <f>IF(AZ53&lt;&gt;"",LOOKUP(AZ53,Likelihoods!$A$7:$A$107,Likelihoods!D$7:D$107),"")</f>
        <v/>
      </c>
      <c r="BB53" s="181" t="str">
        <f>IF(AND(COUNTBLANK($B53:$O53)=13,COUNTBLANK($P53:$Q53)=1,COUNTBLANK($R53:$U53)=3,COUNTBLANK($V53:$X53)=2,COUNTBLANK($Y53:$AE53)=6,COUNTBLANK($AF53:$AJ53)=4,COUNTBLANK($AK53:AN53)=3,COUNTBLANK($AO53:$AQ53)=2,COUNTBLANK($AR53:$AS53)=1,COUNTBLANK($AT53:$AU53)=1),IF(Data!$B53&lt;&gt;"",Scoring!$G$7)+IF(Data!$C53&lt;&gt;"",Scoring!$G$8)+IF(Data!$D53&lt;&gt;"",Scoring!$G$9)+IF(Data!$E53&lt;&gt;"",Scoring!$G$10)+IF(Data!$F53&lt;&gt;"",Scoring!$G$11)+IF(Data!$G53&lt;&gt;"",Scoring!$G$12)+IF(Data!$H53&lt;&gt;"",Scoring!$G$13)+IF(Data!$I53&lt;&gt;"",Scoring!$G$14)+IF(Data!$J53&lt;&gt;"",Scoring!$G$15)+IF(Data!$K53&lt;&gt;"",Scoring!$G$16)+IF(Data!$L53&lt;&gt;"",Scoring!$G$17)+IF(Data!$M53&lt;&gt;"",Scoring!$G$18)+IF(Data!$N53&lt;&gt;"",Scoring!$G$19)+IF(Data!$O53&lt;&gt;"",Scoring!$G$20)+IF(Data!$P53&lt;&gt;"",Scoring!$G$21)+IF(Data!$Q53&lt;&gt;"",Scoring!$G$22)+IF(Data!$R53&lt;&gt;"",Scoring!$G$23)+IF(Data!$S53&lt;&gt;"",Scoring!$G$24)+IF(Data!$T53&lt;&gt;"",Scoring!$G$25)+IF(Data!$U53&lt;&gt;"",Scoring!$G$26)+IF(Data!$V53&lt;&gt;"",Scoring!$G$27)+IF(Data!$W53&lt;&gt;"",Scoring!$G$28)+IF(Data!$X53&lt;&gt;"",Scoring!$G$29)+IF(Data!$Y53&lt;&gt;"",Scoring!$G$30)+IF(Data!$Z53&lt;&gt;"",Scoring!$G$31)+IF(Data!$AA53&lt;&gt;"",Scoring!$G$32)+IF(Data!$AB53&lt;&gt;"",Scoring!$G$33)+IF(Data!$AC53&lt;&gt;"",Scoring!$G$34)+IF(Data!$AD53&lt;&gt;"",Scoring!$G$35)+IF(Data!$AE53&lt;&gt;"",Scoring!$G$36)+IF(Data!$AF53&lt;&gt;"",Scoring!$G$37)+IF(Data!$AG53&lt;&gt;"",Scoring!$G$38)+IF(Data!$AH53&lt;&gt;"",Scoring!$G$39)+IF(Data!$AI53&lt;&gt;"",Scoring!$G$40)+IF(Data!$AJ53&lt;&gt;"",Scoring!$G$41)+IF(Data!$AK53&lt;&gt;"",Scoring!$G$42)+IF(Data!$AL53&lt;&gt;"",Scoring!$G$43)+IF(Data!$AM53&lt;&gt;"",Scoring!$G$44)+IF(Data!$AN53&lt;&gt;"",Scoring!$G$45)+IF(Data!$AO53&lt;&gt;"",Scoring!$G$46)+IF(Data!$AP53&lt;&gt;"",Scoring!$G$47)+IF(Data!$AQ53&lt;&gt;"",Scoring!$G$48)+IF(Data!$AR53&lt;&gt;"",Scoring!$G$49)+IF(Data!$AS53&lt;&gt;"",Scoring!$G$50)+IF(Data!$AT53&lt;&gt;"",Scoring!$G$51)+IF(Data!$AU53&lt;&gt;"",Scoring!$G$52),"")</f>
        <v/>
      </c>
      <c r="BC53" s="184" t="str">
        <f>IF(BB53&lt;&gt;"",LOOKUP(BB53,Likelihoods!$A$7:$A$107,Likelihoods!E$7:E$107),"")</f>
        <v/>
      </c>
      <c r="BD53" s="185" t="str">
        <f>IF(AND(COUNTBLANK($B53:$O53)=13,COUNTBLANK($P53:$Q53)=1,COUNTBLANK($R53:$U53)=3,COUNTBLANK($V53:$X53)=2,COUNTBLANK($Y53:$AE53)=6,COUNTBLANK($AF53:$AJ53)=4,COUNTBLANK($AK53:AN53)=3,COUNTBLANK($AO53:$AQ53)=2,COUNTBLANK($AR53:$AS53)=1,COUNTBLANK($AT53:$AU53)=1),IF(Data!$B53&lt;&gt;"",Scoring!$H$7)+IF(Data!$C53&lt;&gt;"",Scoring!$H$8)+IF(Data!$D53&lt;&gt;"",Scoring!$H$9)+IF(Data!$E53&lt;&gt;"",Scoring!$H$10)+IF(Data!$F53&lt;&gt;"",Scoring!$H$11)+IF(Data!$G53&lt;&gt;"",Scoring!$H$12)+IF(Data!$H53&lt;&gt;"",Scoring!$H$13)+IF(Data!$I53&lt;&gt;"",Scoring!$H$14)+IF(Data!$J53&lt;&gt;"",Scoring!$H$15)+IF(Data!$K53&lt;&gt;"",Scoring!$H$16)+IF(Data!$L53&lt;&gt;"",Scoring!$H$17)+IF(Data!$M53&lt;&gt;"",Scoring!$H$18)+IF(Data!$N53&lt;&gt;"",Scoring!$H$19)+IF(Data!$O53&lt;&gt;"",Scoring!$H$20)+IF(Data!$P53&lt;&gt;"",Scoring!$H$21)+IF(Data!$Q53&lt;&gt;"",Scoring!$H$22)+IF(Data!$R53&lt;&gt;"",Scoring!$H$23)+IF(Data!$S53&lt;&gt;"",Scoring!$H$24)+IF(Data!$T53&lt;&gt;"",Scoring!$H$25)+IF(Data!$U53&lt;&gt;"",Scoring!$H$26)+IF(Data!$V53&lt;&gt;"",Scoring!$H$27)+IF(Data!$W53&lt;&gt;"",Scoring!$H$28)+IF(Data!$X53&lt;&gt;"",Scoring!$H$29)+IF(Data!$Y53&lt;&gt;"",Scoring!$H$30)+IF(Data!$Z53&lt;&gt;"",Scoring!$H$31)+IF(Data!$AA53&lt;&gt;"",Scoring!$H$32)+IF(Data!$AB53&lt;&gt;"",Scoring!$H$33)+IF(Data!$AC53&lt;&gt;"",Scoring!$H$34)+IF(Data!$AD53&lt;&gt;"",Scoring!$H$35)+IF(Data!$AE53&lt;&gt;"",Scoring!$H$36)+IF(Data!$AF53&lt;&gt;"",Scoring!$H$37)+IF(Data!$AG53&lt;&gt;"",Scoring!$H$38)+IF(Data!$AH53&lt;&gt;"",Scoring!$H$39)+IF(Data!$AI53&lt;&gt;"",Scoring!$H$40)+IF(Data!$AJ53&lt;&gt;"",Scoring!$H$41)+IF(Data!$AK53&lt;&gt;"",Scoring!$H$42)+IF(Data!$AL53&lt;&gt;"",Scoring!$H$43)+IF(Data!$AM53&lt;&gt;"",Scoring!$H$44)+IF(Data!$AN53&lt;&gt;"",Scoring!$H$45)+IF(Data!$AO53&lt;&gt;"",Scoring!$H$46)+IF(Data!$AP53&lt;&gt;"",Scoring!$H$47)+IF(Data!$AQ53&lt;&gt;"",Scoring!$H$48)+IF(Data!$AR53&lt;&gt;"",Scoring!$H$49)+IF(Data!$AS53&lt;&gt;"",Scoring!$H$50)+IF(Data!$AT53&lt;&gt;"",Scoring!$H$51)+IF(Data!$AU53&lt;&gt;"",Scoring!$H$52),"")</f>
        <v/>
      </c>
      <c r="BE53" s="186" t="str">
        <f>IF(BD53&lt;&gt;"",LOOKUP(BD53,Likelihoods!$A$7:$A$107,Likelihoods!F$7:F$107),"")</f>
        <v/>
      </c>
      <c r="BF53" s="181" t="str">
        <f>IF(AND(COUNTBLANK($B53:$O53)=13,COUNTBLANK($P53:$Q53)=1,COUNTBLANK($R53:$U53)=3,COUNTBLANK($V53:$X53)=2,COUNTBLANK($Y53:$AE53)=6,COUNTBLANK($AF53:$AJ53)=4,COUNTBLANK($AK53:AN53)=3,COUNTBLANK($AO53:$AQ53)=2,COUNTBLANK($AR53:$AS53)=1,COUNTBLANK($AT53:$AU53)=1),IF(Data!$B53&lt;&gt;"",Scoring!$I$7)+IF(Data!$C53&lt;&gt;"",Scoring!$I$8)+IF(Data!$D53&lt;&gt;"",Scoring!$I$9)+IF(Data!$E53&lt;&gt;"",Scoring!$I$10)+IF(Data!$F53&lt;&gt;"",Scoring!$I$11)+IF(Data!$G53&lt;&gt;"",Scoring!$I$12)+IF(Data!$H53&lt;&gt;"",Scoring!$I$13)+IF(Data!$I53&lt;&gt;"",Scoring!$I$14)+IF(Data!$J53&lt;&gt;"",Scoring!$I$15)+IF(Data!$K53&lt;&gt;"",Scoring!$I$16)+IF(Data!$L53&lt;&gt;"",Scoring!$I$17)+IF(Data!$M53&lt;&gt;"",Scoring!$I$18)+IF(Data!$N53&lt;&gt;"",Scoring!$I$19)+IF(Data!$O53&lt;&gt;"",Scoring!$I$20)+IF(Data!$P53&lt;&gt;"",Scoring!$I$21)+IF(Data!$Q53&lt;&gt;"",Scoring!$I$22)+IF(Data!$R53&lt;&gt;"",Scoring!$I$23)+IF(Data!$S53&lt;&gt;"",Scoring!$I$24)+IF(Data!$T53&lt;&gt;"",Scoring!$I$25)+IF(Data!$U53&lt;&gt;"",Scoring!$I$26)+IF(Data!$V53&lt;&gt;"",Scoring!$I$27)+IF(Data!$W53&lt;&gt;"",Scoring!$I$28)+IF(Data!$X53&lt;&gt;"",Scoring!$I$29)+IF(Data!$Y53&lt;&gt;"",Scoring!$I$30)+IF(Data!$Z53&lt;&gt;"",Scoring!$I$31)+IF(Data!$AA53&lt;&gt;"",Scoring!$I$32)+IF(Data!$AB53&lt;&gt;"",Scoring!$I$33)+IF(Data!$AC53&lt;&gt;"",Scoring!$I$34)+IF(Data!$AD53&lt;&gt;"",Scoring!$I$35)+IF(Data!$AE53&lt;&gt;"",Scoring!$I$36)+IF(Data!$AF53&lt;&gt;"",Scoring!$I$37)+IF(Data!$AG53&lt;&gt;"",Scoring!$I$38)+IF(Data!$AH53&lt;&gt;"",Scoring!$I$39)+IF(Data!$AI53&lt;&gt;"",Scoring!$I$40)+IF(Data!$AJ53&lt;&gt;"",Scoring!$I$41)+IF(Data!$AK53&lt;&gt;"",Scoring!$I$42)+IF(Data!$AL53&lt;&gt;"",Scoring!$I$43)+IF(Data!$AM53&lt;&gt;"",Scoring!$I$44)+IF(Data!$AN53&lt;&gt;"",Scoring!$I$45)+IF(Data!$AO53&lt;&gt;"",Scoring!$I$46)+IF(Data!$AP53&lt;&gt;"",Scoring!$I$47)+IF(Data!$AQ53&lt;&gt;"",Scoring!$I$48)+IF(Data!$AR53&lt;&gt;"",Scoring!$I$49)+IF(Data!$AS53&lt;&gt;"",Scoring!$I$50)+IF(Data!$AT53&lt;&gt;"",Scoring!$I$51)+IF(Data!$AU53&lt;&gt;"",Scoring!$I$52),"")</f>
        <v/>
      </c>
      <c r="BG53" s="180" t="str">
        <f>IF(BF53&lt;&gt;"",LOOKUP(BF53,Likelihoods!$A$7:$A$107,Likelihoods!G$7:G$107),"")</f>
        <v/>
      </c>
      <c r="BH53" s="187" t="str">
        <f>IF(AND(COUNTBLANK($B53:$O53)=13,COUNTBLANK($P53:$Q53)=1,COUNTBLANK($R53:$U53)=3,COUNTBLANK($V53:$X53)=2,COUNTBLANK($Y53:$AE53)=6,COUNTBLANK($AF53:$AJ53)=4,COUNTBLANK($AK53:AN53)=3,COUNTBLANK($AO53:$AQ53)=2,COUNTBLANK($AR53:$AS53)=1,COUNTBLANK($AT53:$AU53)=1),IF(Data!$B53&lt;&gt;"",Scoring!$J$7)+IF(Data!$C53&lt;&gt;"",Scoring!$J$8)+IF(Data!$D53&lt;&gt;"",Scoring!$J$9)+IF(Data!$E53&lt;&gt;"",Scoring!$J$10)+IF(Data!$F53&lt;&gt;"",Scoring!$J$11)+IF(Data!$G53&lt;&gt;"",Scoring!$J$12)+IF(Data!$H53&lt;&gt;"",Scoring!$J$13)+IF(Data!$I53&lt;&gt;"",Scoring!$J$14)+IF(Data!$J53&lt;&gt;"",Scoring!$J$15)+IF(Data!$K53&lt;&gt;"",Scoring!$J$16)+IF(Data!$L53&lt;&gt;"",Scoring!$J$17)+IF(Data!$M53&lt;&gt;"",Scoring!$J$18)+IF(Data!$N53&lt;&gt;"",Scoring!$J$19)+IF(Data!$O53&lt;&gt;"",Scoring!$J$20)+IF(Data!$P53&lt;&gt;"",Scoring!$J$21)+IF(Data!$Q53&lt;&gt;"",Scoring!$J$22)+IF(Data!$R53&lt;&gt;"",Scoring!$J$23)+IF(Data!$S53&lt;&gt;"",Scoring!$J$24)+IF(Data!$T53&lt;&gt;"",Scoring!$J$25)+IF(Data!$U53&lt;&gt;"",Scoring!$J$26)+IF(Data!$V53&lt;&gt;"",Scoring!$J$27)+IF(Data!$W53&lt;&gt;"",Scoring!$J$28)+IF(Data!$X53&lt;&gt;"",Scoring!$J$29)+IF(Data!$Y53&lt;&gt;"",Scoring!$J$30)+IF(Data!$Z53&lt;&gt;"",Scoring!$J$31)+IF(Data!$AA53&lt;&gt;"",Scoring!$J$32)+IF(Data!$AB53&lt;&gt;"",Scoring!$J$33)+IF(Data!$AC53&lt;&gt;"",Scoring!$J$34)+IF(Data!$AD53&lt;&gt;"",Scoring!$J$35)+IF(Data!$AE53&lt;&gt;"",Scoring!$J$36)+IF(Data!$AF53&lt;&gt;"",Scoring!$J$37)+IF(Data!$AG53&lt;&gt;"",Scoring!$J$38)+IF(Data!$AH53&lt;&gt;"",Scoring!$J$39)+IF(Data!$AI53&lt;&gt;"",Scoring!$J$40)+IF(Data!$AJ53&lt;&gt;"",Scoring!$J$41)+IF(Data!$AK53&lt;&gt;"",Scoring!$J$42)+IF(Data!$AL53&lt;&gt;"",Scoring!$J$43)+IF(Data!$AM53&lt;&gt;"",Scoring!$J$44)+IF(Data!$AN53&lt;&gt;"",Scoring!$J$45)+IF(Data!$AO53&lt;&gt;"",Scoring!$J$46)+IF(Data!$AP53&lt;&gt;"",Scoring!$J$47)+IF(Data!$AQ53&lt;&gt;"",Scoring!$J$48)+IF(Data!$AR53&lt;&gt;"",Scoring!$J$49)+IF(Data!$AS53&lt;&gt;"",Scoring!$J$50)+IF(Data!$AT53&lt;&gt;"",Scoring!$J$51)+IF(Data!$AU53&lt;&gt;"",Scoring!$J$52),"")</f>
        <v/>
      </c>
      <c r="BI53" s="183" t="str">
        <f>IF(BH53&lt;&gt;"",LOOKUP(BH53,Likelihoods!$A$7:$A$107,Likelihoods!H$7:H$107),"")</f>
        <v/>
      </c>
      <c r="BJ53" s="188" t="str">
        <f>IF(AND(COUNTBLANK($B53:$O53)=13,COUNTBLANK($P53:$Q53)=1,COUNTBLANK($R53:$U53)=3,COUNTBLANK($V53:$X53)=2,COUNTBLANK($Y53:$AE53)=6,COUNTBLANK($AF53:$AJ53)=4,COUNTBLANK($AK53:AN53)=3,COUNTBLANK($AO53:$AQ53)=2,COUNTBLANK($AR53:$AS53)=1,COUNTBLANK($AT53:$AU53)=1),IF(Data!$B53&lt;&gt;"",Scoring!$K$7)+IF(Data!$C53&lt;&gt;"",Scoring!$K$8)+IF(Data!$D53&lt;&gt;"",Scoring!$K$9)+IF(Data!$E53&lt;&gt;"",Scoring!$K$10)+IF(Data!$F53&lt;&gt;"",Scoring!$K$11)+IF(Data!$G53&lt;&gt;"",Scoring!$K$12)+IF(Data!$H53&lt;&gt;"",Scoring!$K$13)+IF(Data!$I53&lt;&gt;"",Scoring!$K$14)+IF(Data!$J53&lt;&gt;"",Scoring!$K$15)+IF(Data!$K53&lt;&gt;"",Scoring!$K$16)+IF(Data!$L53&lt;&gt;"",Scoring!$K$17)+IF(Data!$M53&lt;&gt;"",Scoring!$K$18)+IF(Data!$N53&lt;&gt;"",Scoring!$K$19)+IF(Data!$O53&lt;&gt;"",Scoring!$K$20)+IF(Data!$P53&lt;&gt;"",Scoring!$K$21)+IF(Data!$Q53&lt;&gt;"",Scoring!$K$22)+IF(Data!$R53&lt;&gt;"",Scoring!$K$23)+IF(Data!$S53&lt;&gt;"",Scoring!$K$24)+IF(Data!$T53&lt;&gt;"",Scoring!$K$25)+IF(Data!$U53&lt;&gt;"",Scoring!$K$26)+IF(Data!$V53&lt;&gt;"",Scoring!$K$27)+IF(Data!$W53&lt;&gt;"",Scoring!$K$28)+IF(Data!$X53&lt;&gt;"",Scoring!$K$29)+IF(Data!$Y53&lt;&gt;"",Scoring!$K$30)+IF(Data!$Z53&lt;&gt;"",Scoring!$K$31)+IF(Data!$AA53&lt;&gt;"",Scoring!$K$32)+IF(Data!$AB53&lt;&gt;"",Scoring!$K$33)+IF(Data!$AC53&lt;&gt;"",Scoring!$K$34)+IF(Data!$AD53&lt;&gt;"",Scoring!$K$35)+IF(Data!$AE53&lt;&gt;"",Scoring!$K$36)+IF(Data!$AF53&lt;&gt;"",Scoring!$K$37)+IF(Data!$AG53&lt;&gt;"",Scoring!$K$38)+IF(Data!$AH53&lt;&gt;"",Scoring!$K$39)+IF(Data!$AI53&lt;&gt;"",Scoring!$K$40)+IF(Data!$AJ53&lt;&gt;"",Scoring!$K$41)+IF(Data!$AK53&lt;&gt;"",Scoring!$K$42)+IF(Data!$AL53&lt;&gt;"",Scoring!$K$43)+IF(Data!$AM53&lt;&gt;"",Scoring!$K$44)+IF(Data!$AN53&lt;&gt;"",Scoring!$K$45)+IF(Data!$AO53&lt;&gt;"",Scoring!$K$46)+IF(Data!$AP53&lt;&gt;"",Scoring!$K$47)+IF(Data!$AQ53&lt;&gt;"",Scoring!$K$48)+IF(Data!$AR53&lt;&gt;"",Scoring!$K$49)+IF(Data!$AS53&lt;&gt;"",Scoring!$K$50)+IF(Data!$AT53&lt;&gt;"",Scoring!$K$51)+IF(Data!$AU53&lt;&gt;"",Scoring!$K$52),"")</f>
        <v/>
      </c>
      <c r="BK53" s="184" t="str">
        <f>IF(BJ53&lt;&gt;"",LOOKUP(BJ53,Likelihoods!$A$7:$A$107,Likelihoods!I$7:I$107),"")</f>
        <v/>
      </c>
      <c r="BL53" s="187" t="str">
        <f>IF(AND(COUNTBLANK($B53:$O53)=13,COUNTBLANK($P53:$Q53)=1,COUNTBLANK($R53:$U53)=3,COUNTBLANK($V53:$X53)=2,COUNTBLANK($Y53:$AE53)=6,COUNTBLANK($AF53:$AJ53)=4,COUNTBLANK($AK53:AN53)=3,COUNTBLANK($AO53:$AQ53)=2,COUNTBLANK($AR53:$AS53)=1,COUNTBLANK($AT53:$AU53)=1),IF(Data!$B53&lt;&gt;"",Scoring!$L$7)+IF(Data!$C53&lt;&gt;"",Scoring!$L$8)+IF(Data!$D53&lt;&gt;"",Scoring!$L$9)+IF(Data!$E53&lt;&gt;"",Scoring!$L$10)+IF(Data!$F53&lt;&gt;"",Scoring!$L$11)+IF(Data!$G53&lt;&gt;"",Scoring!$L$12)+IF(Data!$H53&lt;&gt;"",Scoring!$L$13)+IF(Data!$I53&lt;&gt;"",Scoring!$L$14)+IF(Data!$J53&lt;&gt;"",Scoring!$L$15)+IF(Data!$K53&lt;&gt;"",Scoring!$L$16)+IF(Data!$L53&lt;&gt;"",Scoring!$L$17)+IF(Data!$M53&lt;&gt;"",Scoring!$L$18)+IF(Data!$N53&lt;&gt;"",Scoring!$L$19)+IF(Data!$O53&lt;&gt;"",Scoring!$L$20)+IF(Data!$P53&lt;&gt;"",Scoring!$L$21)+IF(Data!$Q53&lt;&gt;"",Scoring!$L$22)+IF(Data!$R53&lt;&gt;"",Scoring!$L$23)+IF(Data!$S53&lt;&gt;"",Scoring!$L$24)+IF(Data!$T53&lt;&gt;"",Scoring!$L$25)+IF(Data!$U53&lt;&gt;"",Scoring!$L$26)+IF(Data!$V53&lt;&gt;"",Scoring!$L$27)+IF(Data!$W53&lt;&gt;"",Scoring!$L$28)+IF(Data!$X53&lt;&gt;"",Scoring!$L$29)+IF(Data!$Y53&lt;&gt;"",Scoring!$L$30)+IF(Data!$Z53&lt;&gt;"",Scoring!$L$31)+IF(Data!$AA53&lt;&gt;"",Scoring!$L$32)+IF(Data!$AB53&lt;&gt;"",Scoring!$L$33)+IF(Data!$AC53&lt;&gt;"",Scoring!$L$34)+IF(Data!$AD53&lt;&gt;"",Scoring!$L$35)+IF(Data!$AE53&lt;&gt;"",Scoring!$L$36)+IF(Data!$AF53&lt;&gt;"",Scoring!$L$37)+IF(Data!$AG53&lt;&gt;"",Scoring!$L$38)+IF(Data!$AH53&lt;&gt;"",Scoring!$L$39)+IF(Data!$AI53&lt;&gt;"",Scoring!$L$40)+IF(Data!$AJ53&lt;&gt;"",Scoring!$L$41)+IF(Data!$AK53&lt;&gt;"",Scoring!$L$42)+IF(Data!$AL53&lt;&gt;"",Scoring!$L$43)+IF(Data!$AM53&lt;&gt;"",Scoring!$L$44)+IF(Data!$AN53&lt;&gt;"",Scoring!$L$45)+IF(Data!$AO53&lt;&gt;"",Scoring!$L$46)+IF(Data!$AP53&lt;&gt;"",Scoring!$L$47)+IF(Data!$AQ53&lt;&gt;"",Scoring!$L$48)+IF(Data!$AR53&lt;&gt;"",Scoring!$L$49)+IF(Data!$AS53&lt;&gt;"",Scoring!$L$50)+IF(Data!$AT53&lt;&gt;"",Scoring!$L$51)+IF(Data!$AU53&lt;&gt;"",Scoring!$L$52),"")</f>
        <v/>
      </c>
      <c r="BM53" s="180" t="str">
        <f>IF(BL53&lt;&gt;"",LOOKUP(BL53,Likelihoods!$A$7:$A$107,Likelihoods!J$7:J$107),"")</f>
        <v/>
      </c>
      <c r="BN53" s="181" t="str">
        <f>IF(AND(COUNTBLANK($B53:$O53)=13,COUNTBLANK($P53:$Q53)=1,COUNTBLANK($R53:$U53)=3,COUNTBLANK($V53:$X53)=2,COUNTBLANK($Y53:$AE53)=6,COUNTBLANK($AF53:$AJ53)=4,COUNTBLANK($AK53:AN53)=3,COUNTBLANK($AO53:$AQ53)=2,COUNTBLANK($AR53:$AS53)=1,COUNTBLANK($AT53:$AU53)=1),IF(Data!$B53&lt;&gt;"",Scoring!$M$7)+IF(Data!$C53&lt;&gt;"",Scoring!$M$8)+IF(Data!$D53&lt;&gt;"",Scoring!$M$9)+IF(Data!$E53&lt;&gt;"",Scoring!$M$10)+IF(Data!$F53&lt;&gt;"",Scoring!$M$11)+IF(Data!$G53&lt;&gt;"",Scoring!$M$12)+IF(Data!$H53&lt;&gt;"",Scoring!$M$13)+IF(Data!$I53&lt;&gt;"",Scoring!$M$14)+IF(Data!$J53&lt;&gt;"",Scoring!$M$15)+IF(Data!$K53&lt;&gt;"",Scoring!$M$16)+IF(Data!$L53&lt;&gt;"",Scoring!$M$17)+IF(Data!$M53&lt;&gt;"",Scoring!$M$18)+IF(Data!$N53&lt;&gt;"",Scoring!$M$19)+IF(Data!$O53&lt;&gt;"",Scoring!$M$20)+IF(Data!$P53&lt;&gt;"",Scoring!$M$21)+IF(Data!$Q53&lt;&gt;"",Scoring!$M$22)+IF(Data!$R53&lt;&gt;"",Scoring!$M$23)+IF(Data!$S53&lt;&gt;"",Scoring!$M$24)+IF(Data!$T53&lt;&gt;"",Scoring!$M$25)+IF(Data!$U53&lt;&gt;"",Scoring!$M$26)+IF(Data!$V53&lt;&gt;"",Scoring!$M$27)+IF(Data!$W53&lt;&gt;"",Scoring!$M$28)+IF(Data!$X53&lt;&gt;"",Scoring!$M$29)+IF(Data!$Y53&lt;&gt;"",Scoring!$M$30)+IF(Data!$Z53&lt;&gt;"",Scoring!$M$31)+IF(Data!$AA53&lt;&gt;"",Scoring!$M$32)+IF(Data!$AB53&lt;&gt;"",Scoring!$M$33)+IF(Data!$AC53&lt;&gt;"",Scoring!$M$34)+IF(Data!$AD53&lt;&gt;"",Scoring!$M$35)+IF(Data!$AE53&lt;&gt;"",Scoring!$M$36)+IF(Data!$AF53&lt;&gt;"",Scoring!$M$37)+IF(Data!$AG53&lt;&gt;"",Scoring!$M$38)+IF(Data!$AH53&lt;&gt;"",Scoring!$M$39)+IF(Data!$AI53&lt;&gt;"",Scoring!$M$40)+IF(Data!$AJ53&lt;&gt;"",Scoring!$M$41)+IF(Data!$AK53&lt;&gt;"",Scoring!$M$42)+IF(Data!$AL53&lt;&gt;"",Scoring!$M$43)+IF(Data!$AM53&lt;&gt;"",Scoring!$M$44)+IF(Data!$AN53&lt;&gt;"",Scoring!$M$45)+IF(Data!$AO53&lt;&gt;"",Scoring!$M$46)+IF(Data!$AP53&lt;&gt;"",Scoring!$M$47)+IF(Data!$AQ53&lt;&gt;"",Scoring!$M$48)+IF(Data!$AR53&lt;&gt;"",Scoring!$M$49)+IF(Data!$AS53&lt;&gt;"",Scoring!$M$50)+IF(Data!$AT53&lt;&gt;"",Scoring!$M$51)+IF(Data!$AU53&lt;&gt;"",Scoring!$M$52),"")</f>
        <v/>
      </c>
      <c r="BO53" s="184" t="str">
        <f>IF(BN53&lt;&gt;"",LOOKUP(BN53,Likelihoods!$A$7:$A$107,Likelihoods!K$7:K$107),"")</f>
        <v/>
      </c>
      <c r="BP53" s="179" t="str">
        <f>IF(AND(COUNTBLANK($B53:$O53)=13,COUNTBLANK($P53:$Q53)=1,COUNTBLANK($R53:$U53)=3,COUNTBLANK($V53:$X53)=2,COUNTBLANK($Y53:$AE53)=6,COUNTBLANK($AF53:$AJ53)=4,COUNTBLANK($AK53:AN53)=3,COUNTBLANK($AO53:$AQ53)=2,COUNTBLANK($AR53:$AS53)=1,COUNTBLANK($AT53:$AU53)=1),IF(Data!$B53&lt;&gt;"",Scoring!$N$7)+IF(Data!$C53&lt;&gt;"",Scoring!$N$8)+IF(Data!$D53&lt;&gt;"",Scoring!$N$9)+IF(Data!$E53&lt;&gt;"",Scoring!$N$10)+IF(Data!$F53&lt;&gt;"",Scoring!$N$11)+IF(Data!$G53&lt;&gt;"",Scoring!$N$12)+IF(Data!$H53&lt;&gt;"",Scoring!$N$13)+IF(Data!$I53&lt;&gt;"",Scoring!$N$14)+IF(Data!$J53&lt;&gt;"",Scoring!$N$15)+IF(Data!$K53&lt;&gt;"",Scoring!$N$16)+IF(Data!$L53&lt;&gt;"",Scoring!$N$17)+IF(Data!$M53&lt;&gt;"",Scoring!$N$18)+IF(Data!$N53&lt;&gt;"",Scoring!$N$19)+IF(Data!$O53&lt;&gt;"",Scoring!$N$20)+IF(Data!$P53&lt;&gt;"",Scoring!$N$21)+IF(Data!$Q53&lt;&gt;"",Scoring!$N$22)+IF(Data!$R53&lt;&gt;"",Scoring!$N$23)+IF(Data!$S53&lt;&gt;"",Scoring!$N$24)+IF(Data!$T53&lt;&gt;"",Scoring!$N$25)+IF(Data!$U53&lt;&gt;"",Scoring!$N$26)+IF(Data!$V53&lt;&gt;"",Scoring!$N$27)+IF(Data!$W53&lt;&gt;"",Scoring!$N$28)+IF(Data!$X53&lt;&gt;"",Scoring!$N$29)+IF(Data!$Y53&lt;&gt;"",Scoring!$N$30)+IF(Data!$Z53&lt;&gt;"",Scoring!$N$31)+IF(Data!$AA53&lt;&gt;"",Scoring!$N$32)+IF(Data!$AB53&lt;&gt;"",Scoring!$N$33)+IF(Data!$AC53&lt;&gt;"",Scoring!$N$34)+IF(Data!$AD53&lt;&gt;"",Scoring!$N$35)+IF(Data!$AE53&lt;&gt;"",Scoring!$N$36)+IF(Data!$AF53&lt;&gt;"",Scoring!$N$37)+IF(Data!$AG53&lt;&gt;"",Scoring!$N$38)+IF(Data!$AH53&lt;&gt;"",Scoring!$N$39)+IF(Data!$AI53&lt;&gt;"",Scoring!$N$40)+IF(Data!$AJ53&lt;&gt;"",Scoring!$N$41)+IF(Data!$AK53&lt;&gt;"",Scoring!$N$42)+IF(Data!$AL53&lt;&gt;"",Scoring!$N$43)+IF(Data!$AM53&lt;&gt;"",Scoring!$N$44)+IF(Data!$AN53&lt;&gt;"",Scoring!$N$45)+IF(Data!$AO53&lt;&gt;"",Scoring!$N$46)+IF(Data!$AP53&lt;&gt;"",Scoring!$N$47)+IF(Data!$AQ53&lt;&gt;"",Scoring!$N$48)+IF(Data!$AR53&lt;&gt;"",Scoring!$N$49)+IF(Data!$AS53&lt;&gt;"",Scoring!$N$50)+IF(Data!$AT53&lt;&gt;"",Scoring!$N$51)+IF(Data!$AU53&lt;&gt;"",Scoring!$N$52),"")</f>
        <v/>
      </c>
      <c r="BQ53" s="189" t="str">
        <f>IF(BP53&lt;&gt;"",LOOKUP(BP53,Likelihoods!$A$7:$A$107,Likelihoods!L$7:L$107),"")</f>
        <v/>
      </c>
      <c r="BR53" s="181" t="str">
        <f>IF(AND(COUNTBLANK($B53:$O53)=13,COUNTBLANK($P53:$Q53)=1,COUNTBLANK($R53:$U53)=3,COUNTBLANK($V53:$X53)=2,COUNTBLANK($Y53:$AE53)=6,COUNTBLANK($AF53:$AJ53)=4,COUNTBLANK($AK53:AN53)=3,COUNTBLANK($AO53:$AQ53)=2,COUNTBLANK($AR53:$AS53)=1,COUNTBLANK($AT53:$AU53)=1),IF(Data!$B53&lt;&gt;"",Scoring!$O$7)+IF(Data!$C53&lt;&gt;"",Scoring!$O$8)+IF(Data!$D53&lt;&gt;"",Scoring!$O$9)+IF(Data!$E53&lt;&gt;"",Scoring!$O$10)+IF(Data!$F53&lt;&gt;"",Scoring!$O$11)+IF(Data!$G53&lt;&gt;"",Scoring!$O$12)+IF(Data!$H53&lt;&gt;"",Scoring!$O$13)+IF(Data!$I53&lt;&gt;"",Scoring!$O$14)+IF(Data!$J53&lt;&gt;"",Scoring!$O$15)+IF(Data!$K53&lt;&gt;"",Scoring!$O$16)+IF(Data!$L53&lt;&gt;"",Scoring!$O$17)+IF(Data!$M53&lt;&gt;"",Scoring!$O$18)+IF(Data!$N53&lt;&gt;"",Scoring!$O$19)+IF(Data!$O53&lt;&gt;"",Scoring!$O$20)+IF(Data!$P53&lt;&gt;"",Scoring!$O$21)+IF(Data!$Q53&lt;&gt;"",Scoring!$O$22)+IF(Data!$R53&lt;&gt;"",Scoring!$O$23)+IF(Data!$S53&lt;&gt;"",Scoring!$O$24)+IF(Data!$T53&lt;&gt;"",Scoring!$O$25)+IF(Data!$U53&lt;&gt;"",Scoring!$O$26)+IF(Data!$V53&lt;&gt;"",Scoring!$O$27)+IF(Data!$W53&lt;&gt;"",Scoring!$O$28)+IF(Data!$X53&lt;&gt;"",Scoring!$O$29)+IF(Data!$Y53&lt;&gt;"",Scoring!$O$30)+IF(Data!$Z53&lt;&gt;"",Scoring!$O$31)+IF(Data!$AA53&lt;&gt;"",Scoring!$O$32)+IF(Data!$AB53&lt;&gt;"",Scoring!$O$33)+IF(Data!$AC53&lt;&gt;"",Scoring!$O$34)+IF(Data!$AD53&lt;&gt;"",Scoring!$O$35)+IF(Data!$AE53&lt;&gt;"",Scoring!$O$36)+IF(Data!$AF53&lt;&gt;"",Scoring!$O$37)+IF(Data!$AG53&lt;&gt;"",Scoring!$O$38)+IF(Data!$AH53&lt;&gt;"",Scoring!$O$39)+IF(Data!$AI53&lt;&gt;"",Scoring!$O$40)+IF(Data!$AJ53&lt;&gt;"",Scoring!$O$41)+IF(Data!$AK53&lt;&gt;"",Scoring!$O$42)+IF(Data!$AL53&lt;&gt;"",Scoring!$O$43)+IF(Data!$AM53&lt;&gt;"",Scoring!$O$44)+IF(Data!$AN53&lt;&gt;"",Scoring!$O$45)+IF(Data!$AO53&lt;&gt;"",Scoring!$O$46)+IF(Data!$AP53&lt;&gt;"",Scoring!$O$47)+IF(Data!$AQ53&lt;&gt;"",Scoring!$O$48)+IF(Data!$AR53&lt;&gt;"",Scoring!$O$49)+IF(Data!$AS53&lt;&gt;"",Scoring!$O$50)+IF(Data!$AT53&lt;&gt;"",Scoring!$O$51)+IF(Data!$AU53&lt;&gt;"",Scoring!$O$52),"")</f>
        <v/>
      </c>
      <c r="BS53" s="184" t="str">
        <f>IF(BR53&lt;&gt;"",LOOKUP(BR53,Likelihoods!$A$7:$A$107,Likelihoods!M$7:M$107),"")</f>
        <v/>
      </c>
      <c r="BT53" s="181" t="str">
        <f>IF(AND(COUNTBLANK($B53:$O53)=13,COUNTBLANK($P53:$Q53)=1,COUNTBLANK($R53:$U53)=3,COUNTBLANK($V53:$X53)=2,COUNTBLANK($Y53:$AE53)=6,COUNTBLANK($AF53:$AJ53)=4,COUNTBLANK($AK53:AN53)=3,COUNTBLANK($AO53:$AQ53)=2,COUNTBLANK($AR53:$AS53)=1,COUNTBLANK($AT53:$AU53)=1),IF(Data!$B53&lt;&gt;"",Scoring!$P$7)+IF(Data!$C53&lt;&gt;"",Scoring!$P$8)+IF(Data!$D53&lt;&gt;"",Scoring!$P$9)+IF(Data!$E53&lt;&gt;"",Scoring!$P$10)+IF(Data!$F53&lt;&gt;"",Scoring!$P$11)+IF(Data!$G53&lt;&gt;"",Scoring!$P$12)+IF(Data!$H53&lt;&gt;"",Scoring!$P$13)+IF(Data!$I53&lt;&gt;"",Scoring!$P$14)+IF(Data!$J53&lt;&gt;"",Scoring!$P$15)+IF(Data!$K53&lt;&gt;"",Scoring!$P$16)+IF(Data!$L53&lt;&gt;"",Scoring!$P$17)+IF(Data!$M53&lt;&gt;"",Scoring!$P$18)+IF(Data!$N53&lt;&gt;"",Scoring!$P$19)+IF(Data!$O53&lt;&gt;"",Scoring!$P$20)+IF(Data!$P53&lt;&gt;"",Scoring!$P$21)+IF(Data!$Q53&lt;&gt;"",Scoring!$P$22)+IF(Data!$R53&lt;&gt;"",Scoring!$P$23)+IF(Data!$S53&lt;&gt;"",Scoring!$P$24)+IF(Data!$T53&lt;&gt;"",Scoring!$P$25)+IF(Data!$U53&lt;&gt;"",Scoring!$P$26)+IF(Data!$V53&lt;&gt;"",Scoring!$P$27)+IF(Data!$W53&lt;&gt;"",Scoring!$P$28)+IF(Data!$X53&lt;&gt;"",Scoring!$P$29)+IF(Data!$Y53&lt;&gt;"",Scoring!$P$30)+IF(Data!$Z53&lt;&gt;"",Scoring!$P$31)+IF(Data!$AA53&lt;&gt;"",Scoring!$P$32)+IF(Data!$AB53&lt;&gt;"",Scoring!$P$33)+IF(Data!$AC53&lt;&gt;"",Scoring!$P$34)+IF(Data!$AD53&lt;&gt;"",Scoring!$P$35)+IF(Data!$AE53&lt;&gt;"",Scoring!$P$36)+IF(Data!$AF53&lt;&gt;"",Scoring!$P$37)+IF(Data!$AG53&lt;&gt;"",Scoring!$P$38)+IF(Data!$AH53&lt;&gt;"",Scoring!$P$39)+IF(Data!$AI53&lt;&gt;"",Scoring!$P$40)+IF(Data!$AJ53&lt;&gt;"",Scoring!$P$41)+IF(Data!$AK53&lt;&gt;"",Scoring!$P$42)+IF(Data!$AL53&lt;&gt;"",Scoring!$P$43)+IF(Data!$AM53&lt;&gt;"",Scoring!$P$44)+IF(Data!$AN53&lt;&gt;"",Scoring!$P$45)+IF(Data!$AO53&lt;&gt;"",Scoring!$P$46)+IF(Data!$AP53&lt;&gt;"",Scoring!$P$47)+IF(Data!$AQ53&lt;&gt;"",Scoring!$P$48)+IF(Data!$AR53&lt;&gt;"",Scoring!$P$49)+IF(Data!$AS53&lt;&gt;"",Scoring!$P$50)+IF(Data!$AT53&lt;&gt;"",Scoring!$P$51)+IF(Data!$AU53&lt;&gt;"",Scoring!$P$52),"")</f>
        <v/>
      </c>
      <c r="BU53" s="180" t="str">
        <f>IF(BT53&lt;&gt;"",LOOKUP(BT53,Likelihoods!$A$7:$A$107,Likelihoods!N$7:N$107),"")</f>
        <v/>
      </c>
      <c r="BV53" s="181" t="str">
        <f>IF(AND(COUNTBLANK($B53:$O53)=13,COUNTBLANK($P53:$Q53)=1,COUNTBLANK($R53:$U53)=3,COUNTBLANK($V53:$X53)=2,COUNTBLANK($Y53:$AE53)=6,COUNTBLANK($AF53:$AJ53)=4,COUNTBLANK($AK53:AN53)=3,COUNTBLANK($AO53:$AQ53)=2,COUNTBLANK($AR53:$AS53)=1,COUNTBLANK($AT53:$AU53)=1),IF(Data!$B53&lt;&gt;"",Scoring!$Q$7)+IF(Data!$C53&lt;&gt;"",Scoring!$Q$8)+IF(Data!$D53&lt;&gt;"",Scoring!$Q$9)+IF(Data!$E53&lt;&gt;"",Scoring!$Q$10)+IF(Data!$F53&lt;&gt;"",Scoring!$Q$11)+IF(Data!$G53&lt;&gt;"",Scoring!$Q$12)+IF(Data!$H53&lt;&gt;"",Scoring!$Q$13)+IF(Data!$I53&lt;&gt;"",Scoring!$Q$14)+IF(Data!$J53&lt;&gt;"",Scoring!$Q$15)+IF(Data!$K53&lt;&gt;"",Scoring!$Q$16)+IF(Data!$L53&lt;&gt;"",Scoring!$Q$17)+IF(Data!$M53&lt;&gt;"",Scoring!$Q$18)+IF(Data!$N53&lt;&gt;"",Scoring!$Q$19)+IF(Data!$O53&lt;&gt;"",Scoring!$Q$20)+IF(Data!$P53&lt;&gt;"",Scoring!$Q$21)+IF(Data!$Q53&lt;&gt;"",Scoring!$Q$22)+IF(Data!$R53&lt;&gt;"",Scoring!$Q$23)+IF(Data!$S53&lt;&gt;"",Scoring!$Q$24)+IF(Data!$T53&lt;&gt;"",Scoring!$Q$25)+IF(Data!$U53&lt;&gt;"",Scoring!$Q$26)+IF(Data!$V53&lt;&gt;"",Scoring!$Q$27)+IF(Data!$W53&lt;&gt;"",Scoring!$Q$28)+IF(Data!$X53&lt;&gt;"",Scoring!$Q$29)+IF(Data!$Y53&lt;&gt;"",Scoring!$Q$30)+IF(Data!$Z53&lt;&gt;"",Scoring!$Q$31)+IF(Data!$AA53&lt;&gt;"",Scoring!$Q$32)+IF(Data!$AB53&lt;&gt;"",Scoring!$Q$33)+IF(Data!$AC53&lt;&gt;"",Scoring!$Q$34)+IF(Data!$AD53&lt;&gt;"",Scoring!$Q$35)+IF(Data!$AE53&lt;&gt;"",Scoring!$Q$36)+IF(Data!$AF53&lt;&gt;"",Scoring!$Q$37)+IF(Data!$AG53&lt;&gt;"",Scoring!$Q$38)+IF(Data!$AH53&lt;&gt;"",Scoring!$Q$39)+IF(Data!$AI53&lt;&gt;"",Scoring!$Q$40)+IF(Data!$AJ53&lt;&gt;"",Scoring!$Q$41)+IF(Data!$AK53&lt;&gt;"",Scoring!$Q$42)+IF(Data!$AL53&lt;&gt;"",Scoring!$Q$43)+IF(Data!$AM53&lt;&gt;"",Scoring!$Q$44)+IF(Data!$AN53&lt;&gt;"",Scoring!$Q$45)+IF(Data!$AO53&lt;&gt;"",Scoring!$Q$46)+IF(Data!$AP53&lt;&gt;"",Scoring!$Q$47)+IF(Data!$AQ53&lt;&gt;"",Scoring!$Q$48)+IF(Data!$AR53&lt;&gt;"",Scoring!$Q$49)+IF(Data!$AS53&lt;&gt;"",Scoring!$Q$50)+IF(Data!$AT53&lt;&gt;"",Scoring!$Q$51)+IF(Data!$AU53&lt;&gt;"",Scoring!$Q$52),"")</f>
        <v/>
      </c>
      <c r="BW53" s="183" t="str">
        <f>IF(BV53&lt;&gt;"",LOOKUP(BV53,Likelihoods!$A$7:$A$107,Likelihoods!O$7:O$107),"")</f>
        <v/>
      </c>
      <c r="BX53" s="9"/>
      <c r="BY53" s="9"/>
      <c r="BZ53" s="9"/>
      <c r="CA53" s="9"/>
      <c r="CB53" s="9"/>
      <c r="CC53" s="9"/>
      <c r="CD53" s="9"/>
      <c r="CE53" s="9"/>
      <c r="CF53" s="9"/>
      <c r="CG53" s="9"/>
      <c r="CH53" s="9"/>
      <c r="CI53" s="9"/>
      <c r="CJ53" s="9"/>
      <c r="CK53" s="9"/>
    </row>
    <row r="54" spans="1:89" ht="14.25">
      <c r="A54" s="59"/>
      <c r="B54" s="76"/>
      <c r="C54" s="77"/>
      <c r="D54" s="77"/>
      <c r="E54" s="77"/>
      <c r="F54" s="77"/>
      <c r="G54" s="77"/>
      <c r="H54" s="77"/>
      <c r="I54" s="77"/>
      <c r="J54" s="77"/>
      <c r="K54" s="77"/>
      <c r="L54" s="77"/>
      <c r="M54" s="77"/>
      <c r="N54" s="77"/>
      <c r="O54" s="77"/>
      <c r="P54" s="76"/>
      <c r="Q54" s="78"/>
      <c r="R54" s="77"/>
      <c r="S54" s="77"/>
      <c r="T54" s="77"/>
      <c r="U54" s="77"/>
      <c r="V54" s="76"/>
      <c r="W54" s="77"/>
      <c r="X54" s="78"/>
      <c r="Y54" s="77"/>
      <c r="Z54" s="77"/>
      <c r="AA54" s="77"/>
      <c r="AB54" s="77"/>
      <c r="AC54" s="77"/>
      <c r="AD54" s="77"/>
      <c r="AE54" s="77"/>
      <c r="AF54" s="76"/>
      <c r="AG54" s="77"/>
      <c r="AH54" s="77"/>
      <c r="AI54" s="77"/>
      <c r="AJ54" s="78"/>
      <c r="AK54" s="77"/>
      <c r="AL54" s="77"/>
      <c r="AM54" s="77"/>
      <c r="AN54" s="77"/>
      <c r="AO54" s="76"/>
      <c r="AP54" s="77"/>
      <c r="AQ54" s="78"/>
      <c r="AR54" s="76"/>
      <c r="AS54" s="78"/>
      <c r="AT54" s="77"/>
      <c r="AU54" s="77"/>
      <c r="AV54" s="179" t="str">
        <f>IF(AND(COUNTBLANK($B54:$O54)=13,COUNTBLANK($P54:$Q54)=1,COUNTBLANK($R54:$U54)=3,COUNTBLANK($V54:$X54)=2,COUNTBLANK($Y54:$AE54)=6,COUNTBLANK($AF54:$AJ54)=4,COUNTBLANK($AK54:AN54)=3,COUNTBLANK($AO54:$AQ54)=2,COUNTBLANK($AR54:$AS54)=1,COUNTBLANK($AT54:$AU54)=1),IF(Data!$B54&lt;&gt;"",Scoring!$D$7)+IF(Data!$C54&lt;&gt;"",Scoring!$D$8)+IF(Data!$D54&lt;&gt;"",Scoring!$D$9)+IF(Data!$E54&lt;&gt;"",Scoring!$D$10)+IF(Data!$F54&lt;&gt;"",Scoring!$D$11)+IF(Data!$G54&lt;&gt;"",Scoring!$D$12)+IF(Data!$H54&lt;&gt;"",Scoring!$D$13)+IF(Data!$I54&lt;&gt;"",Scoring!$D$14)+IF(Data!$J54&lt;&gt;"",Scoring!$D$15)+IF(Data!$K54&lt;&gt;"",Scoring!$D$16)+IF(Data!$L54&lt;&gt;"",Scoring!$D$17)+IF(Data!$M54&lt;&gt;"",Scoring!$D$18)+IF(Data!$N54&lt;&gt;"",Scoring!$D$19)+IF(Data!$O54&lt;&gt;"",Scoring!$D$20)+IF(Data!$P54&lt;&gt;"",Scoring!$D$21)+IF(Data!$Q54&lt;&gt;"",Scoring!$D$22)+IF(Data!$R54&lt;&gt;"",Scoring!$D$23)+IF(Data!$S54&lt;&gt;"",Scoring!$D$24)+IF(Data!$T54&lt;&gt;"",Scoring!$D$25)+IF(Data!$U54&lt;&gt;"",Scoring!$D$26)+IF(Data!$V54&lt;&gt;"",Scoring!$D$27)+IF(Data!$W54&lt;&gt;"",Scoring!$D$28)+IF(Data!$X54&lt;&gt;"",Scoring!$D$29)+IF(Data!$Y54&lt;&gt;"",Scoring!$D$30)+IF(Data!$Z54&lt;&gt;"",Scoring!$D$31)+IF(Data!$AA54&lt;&gt;"",Scoring!$D$32)+IF(Data!$AB54&lt;&gt;"",Scoring!$D$33)+IF(Data!$AC54&lt;&gt;"",Scoring!$D$34)+IF(Data!$AD54&lt;&gt;"",Scoring!$D$35)+IF(Data!$AE54&lt;&gt;"",Scoring!$D$36)+IF(Data!$AF54&lt;&gt;"",Scoring!$D$37)+IF(Data!$AG54&lt;&gt;"",Scoring!$D$38)+IF(Data!$AH54&lt;&gt;"",Scoring!$D$39)+IF(Data!$AI54&lt;&gt;"",Scoring!$D$40)+IF(Data!$AJ54&lt;&gt;"",Scoring!$D$41)+IF(Data!$AK54&lt;&gt;"",Scoring!$D$42)+IF(Data!$AL54&lt;&gt;"",Scoring!$D$43)+IF(Data!$AM54&lt;&gt;"",Scoring!$D$44)+IF(Data!$AN54&lt;&gt;"",Scoring!$D$45)+IF(Data!$AO54&lt;&gt;"",Scoring!$D$46)+IF(Data!$AP54&lt;&gt;"",Scoring!$D$47)+IF(Data!$AQ54&lt;&gt;"",Scoring!$D$48)+IF(Data!$AR54&lt;&gt;"",Scoring!$D$49)+IF(Data!$AS54&lt;&gt;"",Scoring!$D$50)+IF(Data!$AT54&lt;&gt;"",Scoring!$D$51)+IF(Data!$AU54&lt;&gt;"",Scoring!$D$52),"")</f>
        <v/>
      </c>
      <c r="AW54" s="180" t="str">
        <f>IF(AV54&lt;&gt;"",LOOKUP(AV54,Likelihoods!$A$7:$A$107,Likelihoods!B$7:B$107),"")</f>
        <v/>
      </c>
      <c r="AX54" s="181" t="str">
        <f>IF(AND(COUNTBLANK($B54:$O54)=13,COUNTBLANK($P54:$Q54)=1,COUNTBLANK($R54:$U54)=3,COUNTBLANK($V54:$X54)=2,COUNTBLANK($Y54:$AE54)=6,COUNTBLANK($AF54:$AJ54)=4,COUNTBLANK($AK54:AN54)=3,COUNTBLANK($AO54:$AQ54)=2,COUNTBLANK($AR54:$AS54)=1,COUNTBLANK($AT54:$AU54)=1),IF(Data!$B54&lt;&gt;"",Scoring!$E$7)+IF(Data!$C54&lt;&gt;"",Scoring!$E$8)+IF(Data!$D54&lt;&gt;"",Scoring!$E$9)+IF(Data!$E54&lt;&gt;"",Scoring!$E$10)+IF(Data!$F54&lt;&gt;"",Scoring!$E$11)+IF(Data!$G54&lt;&gt;"",Scoring!$E$12)+IF(Data!$H54&lt;&gt;"",Scoring!$E$13)+IF(Data!$I54&lt;&gt;"",Scoring!$E$14)+IF(Data!$J54&lt;&gt;"",Scoring!$E$15)+IF(Data!$K54&lt;&gt;"",Scoring!$E$16)+IF(Data!$L54&lt;&gt;"",Scoring!$E$17)+IF(Data!$M54&lt;&gt;"",Scoring!$E$18)+IF(Data!$N54&lt;&gt;"",Scoring!$E$19)+IF(Data!$O54&lt;&gt;"",Scoring!$E$20)+IF(Data!$P54&lt;&gt;"",Scoring!$E$21)+IF(Data!$Q54&lt;&gt;"",Scoring!$E$22)+IF(Data!$R54&lt;&gt;"",Scoring!$E$23)+IF(Data!$S54&lt;&gt;"",Scoring!$E$24)+IF(Data!$T54&lt;&gt;"",Scoring!$E$25)+IF(Data!$U54&lt;&gt;"",Scoring!$E$26)+IF(Data!$V54&lt;&gt;"",Scoring!$E$27)+IF(Data!$W54&lt;&gt;"",Scoring!$E$28)+IF(Data!$X54&lt;&gt;"",Scoring!$E$29)+IF(Data!$Y54&lt;&gt;"",Scoring!$E$30)+IF(Data!$Z54&lt;&gt;"",Scoring!$E$31)+IF(Data!$AA54&lt;&gt;"",Scoring!$E$32)+IF(Data!$AB54&lt;&gt;"",Scoring!$E$33)+IF(Data!$AC54&lt;&gt;"",Scoring!$E$34)+IF(Data!$AD54&lt;&gt;"",Scoring!$E$35)+IF(Data!$AE54&lt;&gt;"",Scoring!$E$36)+IF(Data!$AF54&lt;&gt;"",Scoring!$E$37)+IF(Data!$AG54&lt;&gt;"",Scoring!$E$38)+IF(Data!$AH54&lt;&gt;"",Scoring!$E$39)+IF(Data!$AI54&lt;&gt;"",Scoring!$E$40)+IF(Data!$AJ54&lt;&gt;"",Scoring!$E$41)+IF(Data!$AK54&lt;&gt;"",Scoring!$E$42)+IF(Data!$AL54&lt;&gt;"",Scoring!$E$43)+IF(Data!$AM54&lt;&gt;"",Scoring!$E$44)+IF(Data!$AN54&lt;&gt;"",Scoring!$E$45)+IF(Data!$AO54&lt;&gt;"",Scoring!$E$46)+IF(Data!$AP54&lt;&gt;"",Scoring!$E$47)+IF(Data!$AQ54&lt;&gt;"",Scoring!$E$48)+IF(Data!$AR54&lt;&gt;"",Scoring!$E$49)+IF(Data!$AS54&lt;&gt;"",Scoring!$E$50)+IF(Data!$AT54&lt;&gt;"",Scoring!$E$51)+IF(Data!$AU54&lt;&gt;"",Scoring!$E$52),"")</f>
        <v/>
      </c>
      <c r="AY54" s="180" t="str">
        <f>IF(AX54&lt;&gt;"",LOOKUP(AX54,Likelihoods!$A$7:$A$107,Likelihoods!C$7:C$107),"")</f>
        <v/>
      </c>
      <c r="AZ54" s="182" t="str">
        <f>IF(AND(COUNTBLANK($B54:$O54)=13,COUNTBLANK($P54:$Q54)=1,COUNTBLANK($R54:$U54)=3,COUNTBLANK($V54:$X54)=2,COUNTBLANK($Y54:$AE54)=6,COUNTBLANK($AF54:$AJ54)=4,COUNTBLANK($AK54:AN54)=3,COUNTBLANK($AO54:$AQ54)=2,COUNTBLANK($AR54:$AS54)=1,COUNTBLANK($AT54:$AU54)=1),IF(Data!$B54&lt;&gt;"",Scoring!$F$7)+IF(Data!$C54&lt;&gt;"",Scoring!$F$8)+IF(Data!$D54&lt;&gt;"",Scoring!$F$9)+IF(Data!$E54&lt;&gt;"",Scoring!$F$10)+IF(Data!$F54&lt;&gt;"",Scoring!$F$11)+IF(Data!$G54&lt;&gt;"",Scoring!$F$12)+IF(Data!$H54&lt;&gt;"",Scoring!$F$13)+IF(Data!$I54&lt;&gt;"",Scoring!$F$14)+IF(Data!$J54&lt;&gt;"",Scoring!$F$15)+IF(Data!$K54&lt;&gt;"",Scoring!$F$16)+IF(Data!$L54&lt;&gt;"",Scoring!$F$17)+IF(Data!$M54&lt;&gt;"",Scoring!$F$18)+IF(Data!$N54&lt;&gt;"",Scoring!$F$19)+IF(Data!$O54&lt;&gt;"",Scoring!$F$20)+IF(Data!$P54&lt;&gt;"",Scoring!$F$21)+IF(Data!$Q54&lt;&gt;"",Scoring!$F$22)+IF(Data!$R54&lt;&gt;"",Scoring!$F$23)+IF(Data!$S54&lt;&gt;"",Scoring!$F$24)+IF(Data!$T54&lt;&gt;"",Scoring!$F$25)+IF(Data!$U54&lt;&gt;"",Scoring!$F$26)+IF(Data!$V54&lt;&gt;"",Scoring!$F$27)+IF(Data!$W54&lt;&gt;"",Scoring!$F$28)+IF(Data!$X54&lt;&gt;"",Scoring!$F$29)+IF(Data!$Y54&lt;&gt;"",Scoring!$F$30)+IF(Data!$Z54&lt;&gt;"",Scoring!$F$31)+IF(Data!$AA54&lt;&gt;"",Scoring!$F$32)+IF(Data!$AB54&lt;&gt;"",Scoring!$F$33)+IF(Data!$AC54&lt;&gt;"",Scoring!$F$34)+IF(Data!$AD54&lt;&gt;"",Scoring!$F$35)+IF(Data!$AE54&lt;&gt;"",Scoring!$F$36)+IF(Data!$AF54&lt;&gt;"",Scoring!$F$37)+IF(Data!$AG54&lt;&gt;"",Scoring!$F$38)+IF(Data!$AH54&lt;&gt;"",Scoring!$F$39)+IF(Data!$AI54&lt;&gt;"",Scoring!$F$40)+IF(Data!$AJ54&lt;&gt;"",Scoring!$F$41)+IF(Data!$AK54&lt;&gt;"",Scoring!$F$42)+IF(Data!$AL54&lt;&gt;"",Scoring!$F$43)+IF(Data!$AM54&lt;&gt;"",Scoring!$F$44)+IF(Data!$AN54&lt;&gt;"",Scoring!$F$45)+IF(Data!$AO54&lt;&gt;"",Scoring!$F$46)+IF(Data!$AP54&lt;&gt;"",Scoring!$F$47)+IF(Data!$AQ54&lt;&gt;"",Scoring!$F$48)+IF(Data!$AR54&lt;&gt;"",Scoring!$F$49)+IF(Data!$AS54&lt;&gt;"",Scoring!$F$50)+IF(Data!$AT54&lt;&gt;"",Scoring!$F$51)+IF(Data!$AU54&lt;&gt;"",Scoring!$F$52),"")</f>
        <v/>
      </c>
      <c r="BA54" s="183" t="str">
        <f>IF(AZ54&lt;&gt;"",LOOKUP(AZ54,Likelihoods!$A$7:$A$107,Likelihoods!D$7:D$107),"")</f>
        <v/>
      </c>
      <c r="BB54" s="181" t="str">
        <f>IF(AND(COUNTBLANK($B54:$O54)=13,COUNTBLANK($P54:$Q54)=1,COUNTBLANK($R54:$U54)=3,COUNTBLANK($V54:$X54)=2,COUNTBLANK($Y54:$AE54)=6,COUNTBLANK($AF54:$AJ54)=4,COUNTBLANK($AK54:AN54)=3,COUNTBLANK($AO54:$AQ54)=2,COUNTBLANK($AR54:$AS54)=1,COUNTBLANK($AT54:$AU54)=1),IF(Data!$B54&lt;&gt;"",Scoring!$G$7)+IF(Data!$C54&lt;&gt;"",Scoring!$G$8)+IF(Data!$D54&lt;&gt;"",Scoring!$G$9)+IF(Data!$E54&lt;&gt;"",Scoring!$G$10)+IF(Data!$F54&lt;&gt;"",Scoring!$G$11)+IF(Data!$G54&lt;&gt;"",Scoring!$G$12)+IF(Data!$H54&lt;&gt;"",Scoring!$G$13)+IF(Data!$I54&lt;&gt;"",Scoring!$G$14)+IF(Data!$J54&lt;&gt;"",Scoring!$G$15)+IF(Data!$K54&lt;&gt;"",Scoring!$G$16)+IF(Data!$L54&lt;&gt;"",Scoring!$G$17)+IF(Data!$M54&lt;&gt;"",Scoring!$G$18)+IF(Data!$N54&lt;&gt;"",Scoring!$G$19)+IF(Data!$O54&lt;&gt;"",Scoring!$G$20)+IF(Data!$P54&lt;&gt;"",Scoring!$G$21)+IF(Data!$Q54&lt;&gt;"",Scoring!$G$22)+IF(Data!$R54&lt;&gt;"",Scoring!$G$23)+IF(Data!$S54&lt;&gt;"",Scoring!$G$24)+IF(Data!$T54&lt;&gt;"",Scoring!$G$25)+IF(Data!$U54&lt;&gt;"",Scoring!$G$26)+IF(Data!$V54&lt;&gt;"",Scoring!$G$27)+IF(Data!$W54&lt;&gt;"",Scoring!$G$28)+IF(Data!$X54&lt;&gt;"",Scoring!$G$29)+IF(Data!$Y54&lt;&gt;"",Scoring!$G$30)+IF(Data!$Z54&lt;&gt;"",Scoring!$G$31)+IF(Data!$AA54&lt;&gt;"",Scoring!$G$32)+IF(Data!$AB54&lt;&gt;"",Scoring!$G$33)+IF(Data!$AC54&lt;&gt;"",Scoring!$G$34)+IF(Data!$AD54&lt;&gt;"",Scoring!$G$35)+IF(Data!$AE54&lt;&gt;"",Scoring!$G$36)+IF(Data!$AF54&lt;&gt;"",Scoring!$G$37)+IF(Data!$AG54&lt;&gt;"",Scoring!$G$38)+IF(Data!$AH54&lt;&gt;"",Scoring!$G$39)+IF(Data!$AI54&lt;&gt;"",Scoring!$G$40)+IF(Data!$AJ54&lt;&gt;"",Scoring!$G$41)+IF(Data!$AK54&lt;&gt;"",Scoring!$G$42)+IF(Data!$AL54&lt;&gt;"",Scoring!$G$43)+IF(Data!$AM54&lt;&gt;"",Scoring!$G$44)+IF(Data!$AN54&lt;&gt;"",Scoring!$G$45)+IF(Data!$AO54&lt;&gt;"",Scoring!$G$46)+IF(Data!$AP54&lt;&gt;"",Scoring!$G$47)+IF(Data!$AQ54&lt;&gt;"",Scoring!$G$48)+IF(Data!$AR54&lt;&gt;"",Scoring!$G$49)+IF(Data!$AS54&lt;&gt;"",Scoring!$G$50)+IF(Data!$AT54&lt;&gt;"",Scoring!$G$51)+IF(Data!$AU54&lt;&gt;"",Scoring!$G$52),"")</f>
        <v/>
      </c>
      <c r="BC54" s="184" t="str">
        <f>IF(BB54&lt;&gt;"",LOOKUP(BB54,Likelihoods!$A$7:$A$107,Likelihoods!E$7:E$107),"")</f>
        <v/>
      </c>
      <c r="BD54" s="185" t="str">
        <f>IF(AND(COUNTBLANK($B54:$O54)=13,COUNTBLANK($P54:$Q54)=1,COUNTBLANK($R54:$U54)=3,COUNTBLANK($V54:$X54)=2,COUNTBLANK($Y54:$AE54)=6,COUNTBLANK($AF54:$AJ54)=4,COUNTBLANK($AK54:AN54)=3,COUNTBLANK($AO54:$AQ54)=2,COUNTBLANK($AR54:$AS54)=1,COUNTBLANK($AT54:$AU54)=1),IF(Data!$B54&lt;&gt;"",Scoring!$H$7)+IF(Data!$C54&lt;&gt;"",Scoring!$H$8)+IF(Data!$D54&lt;&gt;"",Scoring!$H$9)+IF(Data!$E54&lt;&gt;"",Scoring!$H$10)+IF(Data!$F54&lt;&gt;"",Scoring!$H$11)+IF(Data!$G54&lt;&gt;"",Scoring!$H$12)+IF(Data!$H54&lt;&gt;"",Scoring!$H$13)+IF(Data!$I54&lt;&gt;"",Scoring!$H$14)+IF(Data!$J54&lt;&gt;"",Scoring!$H$15)+IF(Data!$K54&lt;&gt;"",Scoring!$H$16)+IF(Data!$L54&lt;&gt;"",Scoring!$H$17)+IF(Data!$M54&lt;&gt;"",Scoring!$H$18)+IF(Data!$N54&lt;&gt;"",Scoring!$H$19)+IF(Data!$O54&lt;&gt;"",Scoring!$H$20)+IF(Data!$P54&lt;&gt;"",Scoring!$H$21)+IF(Data!$Q54&lt;&gt;"",Scoring!$H$22)+IF(Data!$R54&lt;&gt;"",Scoring!$H$23)+IF(Data!$S54&lt;&gt;"",Scoring!$H$24)+IF(Data!$T54&lt;&gt;"",Scoring!$H$25)+IF(Data!$U54&lt;&gt;"",Scoring!$H$26)+IF(Data!$V54&lt;&gt;"",Scoring!$H$27)+IF(Data!$W54&lt;&gt;"",Scoring!$H$28)+IF(Data!$X54&lt;&gt;"",Scoring!$H$29)+IF(Data!$Y54&lt;&gt;"",Scoring!$H$30)+IF(Data!$Z54&lt;&gt;"",Scoring!$H$31)+IF(Data!$AA54&lt;&gt;"",Scoring!$H$32)+IF(Data!$AB54&lt;&gt;"",Scoring!$H$33)+IF(Data!$AC54&lt;&gt;"",Scoring!$H$34)+IF(Data!$AD54&lt;&gt;"",Scoring!$H$35)+IF(Data!$AE54&lt;&gt;"",Scoring!$H$36)+IF(Data!$AF54&lt;&gt;"",Scoring!$H$37)+IF(Data!$AG54&lt;&gt;"",Scoring!$H$38)+IF(Data!$AH54&lt;&gt;"",Scoring!$H$39)+IF(Data!$AI54&lt;&gt;"",Scoring!$H$40)+IF(Data!$AJ54&lt;&gt;"",Scoring!$H$41)+IF(Data!$AK54&lt;&gt;"",Scoring!$H$42)+IF(Data!$AL54&lt;&gt;"",Scoring!$H$43)+IF(Data!$AM54&lt;&gt;"",Scoring!$H$44)+IF(Data!$AN54&lt;&gt;"",Scoring!$H$45)+IF(Data!$AO54&lt;&gt;"",Scoring!$H$46)+IF(Data!$AP54&lt;&gt;"",Scoring!$H$47)+IF(Data!$AQ54&lt;&gt;"",Scoring!$H$48)+IF(Data!$AR54&lt;&gt;"",Scoring!$H$49)+IF(Data!$AS54&lt;&gt;"",Scoring!$H$50)+IF(Data!$AT54&lt;&gt;"",Scoring!$H$51)+IF(Data!$AU54&lt;&gt;"",Scoring!$H$52),"")</f>
        <v/>
      </c>
      <c r="BE54" s="186" t="str">
        <f>IF(BD54&lt;&gt;"",LOOKUP(BD54,Likelihoods!$A$7:$A$107,Likelihoods!F$7:F$107),"")</f>
        <v/>
      </c>
      <c r="BF54" s="181" t="str">
        <f>IF(AND(COUNTBLANK($B54:$O54)=13,COUNTBLANK($P54:$Q54)=1,COUNTBLANK($R54:$U54)=3,COUNTBLANK($V54:$X54)=2,COUNTBLANK($Y54:$AE54)=6,COUNTBLANK($AF54:$AJ54)=4,COUNTBLANK($AK54:AN54)=3,COUNTBLANK($AO54:$AQ54)=2,COUNTBLANK($AR54:$AS54)=1,COUNTBLANK($AT54:$AU54)=1),IF(Data!$B54&lt;&gt;"",Scoring!$I$7)+IF(Data!$C54&lt;&gt;"",Scoring!$I$8)+IF(Data!$D54&lt;&gt;"",Scoring!$I$9)+IF(Data!$E54&lt;&gt;"",Scoring!$I$10)+IF(Data!$F54&lt;&gt;"",Scoring!$I$11)+IF(Data!$G54&lt;&gt;"",Scoring!$I$12)+IF(Data!$H54&lt;&gt;"",Scoring!$I$13)+IF(Data!$I54&lt;&gt;"",Scoring!$I$14)+IF(Data!$J54&lt;&gt;"",Scoring!$I$15)+IF(Data!$K54&lt;&gt;"",Scoring!$I$16)+IF(Data!$L54&lt;&gt;"",Scoring!$I$17)+IF(Data!$M54&lt;&gt;"",Scoring!$I$18)+IF(Data!$N54&lt;&gt;"",Scoring!$I$19)+IF(Data!$O54&lt;&gt;"",Scoring!$I$20)+IF(Data!$P54&lt;&gt;"",Scoring!$I$21)+IF(Data!$Q54&lt;&gt;"",Scoring!$I$22)+IF(Data!$R54&lt;&gt;"",Scoring!$I$23)+IF(Data!$S54&lt;&gt;"",Scoring!$I$24)+IF(Data!$T54&lt;&gt;"",Scoring!$I$25)+IF(Data!$U54&lt;&gt;"",Scoring!$I$26)+IF(Data!$V54&lt;&gt;"",Scoring!$I$27)+IF(Data!$W54&lt;&gt;"",Scoring!$I$28)+IF(Data!$X54&lt;&gt;"",Scoring!$I$29)+IF(Data!$Y54&lt;&gt;"",Scoring!$I$30)+IF(Data!$Z54&lt;&gt;"",Scoring!$I$31)+IF(Data!$AA54&lt;&gt;"",Scoring!$I$32)+IF(Data!$AB54&lt;&gt;"",Scoring!$I$33)+IF(Data!$AC54&lt;&gt;"",Scoring!$I$34)+IF(Data!$AD54&lt;&gt;"",Scoring!$I$35)+IF(Data!$AE54&lt;&gt;"",Scoring!$I$36)+IF(Data!$AF54&lt;&gt;"",Scoring!$I$37)+IF(Data!$AG54&lt;&gt;"",Scoring!$I$38)+IF(Data!$AH54&lt;&gt;"",Scoring!$I$39)+IF(Data!$AI54&lt;&gt;"",Scoring!$I$40)+IF(Data!$AJ54&lt;&gt;"",Scoring!$I$41)+IF(Data!$AK54&lt;&gt;"",Scoring!$I$42)+IF(Data!$AL54&lt;&gt;"",Scoring!$I$43)+IF(Data!$AM54&lt;&gt;"",Scoring!$I$44)+IF(Data!$AN54&lt;&gt;"",Scoring!$I$45)+IF(Data!$AO54&lt;&gt;"",Scoring!$I$46)+IF(Data!$AP54&lt;&gt;"",Scoring!$I$47)+IF(Data!$AQ54&lt;&gt;"",Scoring!$I$48)+IF(Data!$AR54&lt;&gt;"",Scoring!$I$49)+IF(Data!$AS54&lt;&gt;"",Scoring!$I$50)+IF(Data!$AT54&lt;&gt;"",Scoring!$I$51)+IF(Data!$AU54&lt;&gt;"",Scoring!$I$52),"")</f>
        <v/>
      </c>
      <c r="BG54" s="180" t="str">
        <f>IF(BF54&lt;&gt;"",LOOKUP(BF54,Likelihoods!$A$7:$A$107,Likelihoods!G$7:G$107),"")</f>
        <v/>
      </c>
      <c r="BH54" s="187" t="str">
        <f>IF(AND(COUNTBLANK($B54:$O54)=13,COUNTBLANK($P54:$Q54)=1,COUNTBLANK($R54:$U54)=3,COUNTBLANK($V54:$X54)=2,COUNTBLANK($Y54:$AE54)=6,COUNTBLANK($AF54:$AJ54)=4,COUNTBLANK($AK54:AN54)=3,COUNTBLANK($AO54:$AQ54)=2,COUNTBLANK($AR54:$AS54)=1,COUNTBLANK($AT54:$AU54)=1),IF(Data!$B54&lt;&gt;"",Scoring!$J$7)+IF(Data!$C54&lt;&gt;"",Scoring!$J$8)+IF(Data!$D54&lt;&gt;"",Scoring!$J$9)+IF(Data!$E54&lt;&gt;"",Scoring!$J$10)+IF(Data!$F54&lt;&gt;"",Scoring!$J$11)+IF(Data!$G54&lt;&gt;"",Scoring!$J$12)+IF(Data!$H54&lt;&gt;"",Scoring!$J$13)+IF(Data!$I54&lt;&gt;"",Scoring!$J$14)+IF(Data!$J54&lt;&gt;"",Scoring!$J$15)+IF(Data!$K54&lt;&gt;"",Scoring!$J$16)+IF(Data!$L54&lt;&gt;"",Scoring!$J$17)+IF(Data!$M54&lt;&gt;"",Scoring!$J$18)+IF(Data!$N54&lt;&gt;"",Scoring!$J$19)+IF(Data!$O54&lt;&gt;"",Scoring!$J$20)+IF(Data!$P54&lt;&gt;"",Scoring!$J$21)+IF(Data!$Q54&lt;&gt;"",Scoring!$J$22)+IF(Data!$R54&lt;&gt;"",Scoring!$J$23)+IF(Data!$S54&lt;&gt;"",Scoring!$J$24)+IF(Data!$T54&lt;&gt;"",Scoring!$J$25)+IF(Data!$U54&lt;&gt;"",Scoring!$J$26)+IF(Data!$V54&lt;&gt;"",Scoring!$J$27)+IF(Data!$W54&lt;&gt;"",Scoring!$J$28)+IF(Data!$X54&lt;&gt;"",Scoring!$J$29)+IF(Data!$Y54&lt;&gt;"",Scoring!$J$30)+IF(Data!$Z54&lt;&gt;"",Scoring!$J$31)+IF(Data!$AA54&lt;&gt;"",Scoring!$J$32)+IF(Data!$AB54&lt;&gt;"",Scoring!$J$33)+IF(Data!$AC54&lt;&gt;"",Scoring!$J$34)+IF(Data!$AD54&lt;&gt;"",Scoring!$J$35)+IF(Data!$AE54&lt;&gt;"",Scoring!$J$36)+IF(Data!$AF54&lt;&gt;"",Scoring!$J$37)+IF(Data!$AG54&lt;&gt;"",Scoring!$J$38)+IF(Data!$AH54&lt;&gt;"",Scoring!$J$39)+IF(Data!$AI54&lt;&gt;"",Scoring!$J$40)+IF(Data!$AJ54&lt;&gt;"",Scoring!$J$41)+IF(Data!$AK54&lt;&gt;"",Scoring!$J$42)+IF(Data!$AL54&lt;&gt;"",Scoring!$J$43)+IF(Data!$AM54&lt;&gt;"",Scoring!$J$44)+IF(Data!$AN54&lt;&gt;"",Scoring!$J$45)+IF(Data!$AO54&lt;&gt;"",Scoring!$J$46)+IF(Data!$AP54&lt;&gt;"",Scoring!$J$47)+IF(Data!$AQ54&lt;&gt;"",Scoring!$J$48)+IF(Data!$AR54&lt;&gt;"",Scoring!$J$49)+IF(Data!$AS54&lt;&gt;"",Scoring!$J$50)+IF(Data!$AT54&lt;&gt;"",Scoring!$J$51)+IF(Data!$AU54&lt;&gt;"",Scoring!$J$52),"")</f>
        <v/>
      </c>
      <c r="BI54" s="183" t="str">
        <f>IF(BH54&lt;&gt;"",LOOKUP(BH54,Likelihoods!$A$7:$A$107,Likelihoods!H$7:H$107),"")</f>
        <v/>
      </c>
      <c r="BJ54" s="188" t="str">
        <f>IF(AND(COUNTBLANK($B54:$O54)=13,COUNTBLANK($P54:$Q54)=1,COUNTBLANK($R54:$U54)=3,COUNTBLANK($V54:$X54)=2,COUNTBLANK($Y54:$AE54)=6,COUNTBLANK($AF54:$AJ54)=4,COUNTBLANK($AK54:AN54)=3,COUNTBLANK($AO54:$AQ54)=2,COUNTBLANK($AR54:$AS54)=1,COUNTBLANK($AT54:$AU54)=1),IF(Data!$B54&lt;&gt;"",Scoring!$K$7)+IF(Data!$C54&lt;&gt;"",Scoring!$K$8)+IF(Data!$D54&lt;&gt;"",Scoring!$K$9)+IF(Data!$E54&lt;&gt;"",Scoring!$K$10)+IF(Data!$F54&lt;&gt;"",Scoring!$K$11)+IF(Data!$G54&lt;&gt;"",Scoring!$K$12)+IF(Data!$H54&lt;&gt;"",Scoring!$K$13)+IF(Data!$I54&lt;&gt;"",Scoring!$K$14)+IF(Data!$J54&lt;&gt;"",Scoring!$K$15)+IF(Data!$K54&lt;&gt;"",Scoring!$K$16)+IF(Data!$L54&lt;&gt;"",Scoring!$K$17)+IF(Data!$M54&lt;&gt;"",Scoring!$K$18)+IF(Data!$N54&lt;&gt;"",Scoring!$K$19)+IF(Data!$O54&lt;&gt;"",Scoring!$K$20)+IF(Data!$P54&lt;&gt;"",Scoring!$K$21)+IF(Data!$Q54&lt;&gt;"",Scoring!$K$22)+IF(Data!$R54&lt;&gt;"",Scoring!$K$23)+IF(Data!$S54&lt;&gt;"",Scoring!$K$24)+IF(Data!$T54&lt;&gt;"",Scoring!$K$25)+IF(Data!$U54&lt;&gt;"",Scoring!$K$26)+IF(Data!$V54&lt;&gt;"",Scoring!$K$27)+IF(Data!$W54&lt;&gt;"",Scoring!$K$28)+IF(Data!$X54&lt;&gt;"",Scoring!$K$29)+IF(Data!$Y54&lt;&gt;"",Scoring!$K$30)+IF(Data!$Z54&lt;&gt;"",Scoring!$K$31)+IF(Data!$AA54&lt;&gt;"",Scoring!$K$32)+IF(Data!$AB54&lt;&gt;"",Scoring!$K$33)+IF(Data!$AC54&lt;&gt;"",Scoring!$K$34)+IF(Data!$AD54&lt;&gt;"",Scoring!$K$35)+IF(Data!$AE54&lt;&gt;"",Scoring!$K$36)+IF(Data!$AF54&lt;&gt;"",Scoring!$K$37)+IF(Data!$AG54&lt;&gt;"",Scoring!$K$38)+IF(Data!$AH54&lt;&gt;"",Scoring!$K$39)+IF(Data!$AI54&lt;&gt;"",Scoring!$K$40)+IF(Data!$AJ54&lt;&gt;"",Scoring!$K$41)+IF(Data!$AK54&lt;&gt;"",Scoring!$K$42)+IF(Data!$AL54&lt;&gt;"",Scoring!$K$43)+IF(Data!$AM54&lt;&gt;"",Scoring!$K$44)+IF(Data!$AN54&lt;&gt;"",Scoring!$K$45)+IF(Data!$AO54&lt;&gt;"",Scoring!$K$46)+IF(Data!$AP54&lt;&gt;"",Scoring!$K$47)+IF(Data!$AQ54&lt;&gt;"",Scoring!$K$48)+IF(Data!$AR54&lt;&gt;"",Scoring!$K$49)+IF(Data!$AS54&lt;&gt;"",Scoring!$K$50)+IF(Data!$AT54&lt;&gt;"",Scoring!$K$51)+IF(Data!$AU54&lt;&gt;"",Scoring!$K$52),"")</f>
        <v/>
      </c>
      <c r="BK54" s="184" t="str">
        <f>IF(BJ54&lt;&gt;"",LOOKUP(BJ54,Likelihoods!$A$7:$A$107,Likelihoods!I$7:I$107),"")</f>
        <v/>
      </c>
      <c r="BL54" s="187" t="str">
        <f>IF(AND(COUNTBLANK($B54:$O54)=13,COUNTBLANK($P54:$Q54)=1,COUNTBLANK($R54:$U54)=3,COUNTBLANK($V54:$X54)=2,COUNTBLANK($Y54:$AE54)=6,COUNTBLANK($AF54:$AJ54)=4,COUNTBLANK($AK54:AN54)=3,COUNTBLANK($AO54:$AQ54)=2,COUNTBLANK($AR54:$AS54)=1,COUNTBLANK($AT54:$AU54)=1),IF(Data!$B54&lt;&gt;"",Scoring!$L$7)+IF(Data!$C54&lt;&gt;"",Scoring!$L$8)+IF(Data!$D54&lt;&gt;"",Scoring!$L$9)+IF(Data!$E54&lt;&gt;"",Scoring!$L$10)+IF(Data!$F54&lt;&gt;"",Scoring!$L$11)+IF(Data!$G54&lt;&gt;"",Scoring!$L$12)+IF(Data!$H54&lt;&gt;"",Scoring!$L$13)+IF(Data!$I54&lt;&gt;"",Scoring!$L$14)+IF(Data!$J54&lt;&gt;"",Scoring!$L$15)+IF(Data!$K54&lt;&gt;"",Scoring!$L$16)+IF(Data!$L54&lt;&gt;"",Scoring!$L$17)+IF(Data!$M54&lt;&gt;"",Scoring!$L$18)+IF(Data!$N54&lt;&gt;"",Scoring!$L$19)+IF(Data!$O54&lt;&gt;"",Scoring!$L$20)+IF(Data!$P54&lt;&gt;"",Scoring!$L$21)+IF(Data!$Q54&lt;&gt;"",Scoring!$L$22)+IF(Data!$R54&lt;&gt;"",Scoring!$L$23)+IF(Data!$S54&lt;&gt;"",Scoring!$L$24)+IF(Data!$T54&lt;&gt;"",Scoring!$L$25)+IF(Data!$U54&lt;&gt;"",Scoring!$L$26)+IF(Data!$V54&lt;&gt;"",Scoring!$L$27)+IF(Data!$W54&lt;&gt;"",Scoring!$L$28)+IF(Data!$X54&lt;&gt;"",Scoring!$L$29)+IF(Data!$Y54&lt;&gt;"",Scoring!$L$30)+IF(Data!$Z54&lt;&gt;"",Scoring!$L$31)+IF(Data!$AA54&lt;&gt;"",Scoring!$L$32)+IF(Data!$AB54&lt;&gt;"",Scoring!$L$33)+IF(Data!$AC54&lt;&gt;"",Scoring!$L$34)+IF(Data!$AD54&lt;&gt;"",Scoring!$L$35)+IF(Data!$AE54&lt;&gt;"",Scoring!$L$36)+IF(Data!$AF54&lt;&gt;"",Scoring!$L$37)+IF(Data!$AG54&lt;&gt;"",Scoring!$L$38)+IF(Data!$AH54&lt;&gt;"",Scoring!$L$39)+IF(Data!$AI54&lt;&gt;"",Scoring!$L$40)+IF(Data!$AJ54&lt;&gt;"",Scoring!$L$41)+IF(Data!$AK54&lt;&gt;"",Scoring!$L$42)+IF(Data!$AL54&lt;&gt;"",Scoring!$L$43)+IF(Data!$AM54&lt;&gt;"",Scoring!$L$44)+IF(Data!$AN54&lt;&gt;"",Scoring!$L$45)+IF(Data!$AO54&lt;&gt;"",Scoring!$L$46)+IF(Data!$AP54&lt;&gt;"",Scoring!$L$47)+IF(Data!$AQ54&lt;&gt;"",Scoring!$L$48)+IF(Data!$AR54&lt;&gt;"",Scoring!$L$49)+IF(Data!$AS54&lt;&gt;"",Scoring!$L$50)+IF(Data!$AT54&lt;&gt;"",Scoring!$L$51)+IF(Data!$AU54&lt;&gt;"",Scoring!$L$52),"")</f>
        <v/>
      </c>
      <c r="BM54" s="180" t="str">
        <f>IF(BL54&lt;&gt;"",LOOKUP(BL54,Likelihoods!$A$7:$A$107,Likelihoods!J$7:J$107),"")</f>
        <v/>
      </c>
      <c r="BN54" s="181" t="str">
        <f>IF(AND(COUNTBLANK($B54:$O54)=13,COUNTBLANK($P54:$Q54)=1,COUNTBLANK($R54:$U54)=3,COUNTBLANK($V54:$X54)=2,COUNTBLANK($Y54:$AE54)=6,COUNTBLANK($AF54:$AJ54)=4,COUNTBLANK($AK54:AN54)=3,COUNTBLANK($AO54:$AQ54)=2,COUNTBLANK($AR54:$AS54)=1,COUNTBLANK($AT54:$AU54)=1),IF(Data!$B54&lt;&gt;"",Scoring!$M$7)+IF(Data!$C54&lt;&gt;"",Scoring!$M$8)+IF(Data!$D54&lt;&gt;"",Scoring!$M$9)+IF(Data!$E54&lt;&gt;"",Scoring!$M$10)+IF(Data!$F54&lt;&gt;"",Scoring!$M$11)+IF(Data!$G54&lt;&gt;"",Scoring!$M$12)+IF(Data!$H54&lt;&gt;"",Scoring!$M$13)+IF(Data!$I54&lt;&gt;"",Scoring!$M$14)+IF(Data!$J54&lt;&gt;"",Scoring!$M$15)+IF(Data!$K54&lt;&gt;"",Scoring!$M$16)+IF(Data!$L54&lt;&gt;"",Scoring!$M$17)+IF(Data!$M54&lt;&gt;"",Scoring!$M$18)+IF(Data!$N54&lt;&gt;"",Scoring!$M$19)+IF(Data!$O54&lt;&gt;"",Scoring!$M$20)+IF(Data!$P54&lt;&gt;"",Scoring!$M$21)+IF(Data!$Q54&lt;&gt;"",Scoring!$M$22)+IF(Data!$R54&lt;&gt;"",Scoring!$M$23)+IF(Data!$S54&lt;&gt;"",Scoring!$M$24)+IF(Data!$T54&lt;&gt;"",Scoring!$M$25)+IF(Data!$U54&lt;&gt;"",Scoring!$M$26)+IF(Data!$V54&lt;&gt;"",Scoring!$M$27)+IF(Data!$W54&lt;&gt;"",Scoring!$M$28)+IF(Data!$X54&lt;&gt;"",Scoring!$M$29)+IF(Data!$Y54&lt;&gt;"",Scoring!$M$30)+IF(Data!$Z54&lt;&gt;"",Scoring!$M$31)+IF(Data!$AA54&lt;&gt;"",Scoring!$M$32)+IF(Data!$AB54&lt;&gt;"",Scoring!$M$33)+IF(Data!$AC54&lt;&gt;"",Scoring!$M$34)+IF(Data!$AD54&lt;&gt;"",Scoring!$M$35)+IF(Data!$AE54&lt;&gt;"",Scoring!$M$36)+IF(Data!$AF54&lt;&gt;"",Scoring!$M$37)+IF(Data!$AG54&lt;&gt;"",Scoring!$M$38)+IF(Data!$AH54&lt;&gt;"",Scoring!$M$39)+IF(Data!$AI54&lt;&gt;"",Scoring!$M$40)+IF(Data!$AJ54&lt;&gt;"",Scoring!$M$41)+IF(Data!$AK54&lt;&gt;"",Scoring!$M$42)+IF(Data!$AL54&lt;&gt;"",Scoring!$M$43)+IF(Data!$AM54&lt;&gt;"",Scoring!$M$44)+IF(Data!$AN54&lt;&gt;"",Scoring!$M$45)+IF(Data!$AO54&lt;&gt;"",Scoring!$M$46)+IF(Data!$AP54&lt;&gt;"",Scoring!$M$47)+IF(Data!$AQ54&lt;&gt;"",Scoring!$M$48)+IF(Data!$AR54&lt;&gt;"",Scoring!$M$49)+IF(Data!$AS54&lt;&gt;"",Scoring!$M$50)+IF(Data!$AT54&lt;&gt;"",Scoring!$M$51)+IF(Data!$AU54&lt;&gt;"",Scoring!$M$52),"")</f>
        <v/>
      </c>
      <c r="BO54" s="184" t="str">
        <f>IF(BN54&lt;&gt;"",LOOKUP(BN54,Likelihoods!$A$7:$A$107,Likelihoods!K$7:K$107),"")</f>
        <v/>
      </c>
      <c r="BP54" s="179" t="str">
        <f>IF(AND(COUNTBLANK($B54:$O54)=13,COUNTBLANK($P54:$Q54)=1,COUNTBLANK($R54:$U54)=3,COUNTBLANK($V54:$X54)=2,COUNTBLANK($Y54:$AE54)=6,COUNTBLANK($AF54:$AJ54)=4,COUNTBLANK($AK54:AN54)=3,COUNTBLANK($AO54:$AQ54)=2,COUNTBLANK($AR54:$AS54)=1,COUNTBLANK($AT54:$AU54)=1),IF(Data!$B54&lt;&gt;"",Scoring!$N$7)+IF(Data!$C54&lt;&gt;"",Scoring!$N$8)+IF(Data!$D54&lt;&gt;"",Scoring!$N$9)+IF(Data!$E54&lt;&gt;"",Scoring!$N$10)+IF(Data!$F54&lt;&gt;"",Scoring!$N$11)+IF(Data!$G54&lt;&gt;"",Scoring!$N$12)+IF(Data!$H54&lt;&gt;"",Scoring!$N$13)+IF(Data!$I54&lt;&gt;"",Scoring!$N$14)+IF(Data!$J54&lt;&gt;"",Scoring!$N$15)+IF(Data!$K54&lt;&gt;"",Scoring!$N$16)+IF(Data!$L54&lt;&gt;"",Scoring!$N$17)+IF(Data!$M54&lt;&gt;"",Scoring!$N$18)+IF(Data!$N54&lt;&gt;"",Scoring!$N$19)+IF(Data!$O54&lt;&gt;"",Scoring!$N$20)+IF(Data!$P54&lt;&gt;"",Scoring!$N$21)+IF(Data!$Q54&lt;&gt;"",Scoring!$N$22)+IF(Data!$R54&lt;&gt;"",Scoring!$N$23)+IF(Data!$S54&lt;&gt;"",Scoring!$N$24)+IF(Data!$T54&lt;&gt;"",Scoring!$N$25)+IF(Data!$U54&lt;&gt;"",Scoring!$N$26)+IF(Data!$V54&lt;&gt;"",Scoring!$N$27)+IF(Data!$W54&lt;&gt;"",Scoring!$N$28)+IF(Data!$X54&lt;&gt;"",Scoring!$N$29)+IF(Data!$Y54&lt;&gt;"",Scoring!$N$30)+IF(Data!$Z54&lt;&gt;"",Scoring!$N$31)+IF(Data!$AA54&lt;&gt;"",Scoring!$N$32)+IF(Data!$AB54&lt;&gt;"",Scoring!$N$33)+IF(Data!$AC54&lt;&gt;"",Scoring!$N$34)+IF(Data!$AD54&lt;&gt;"",Scoring!$N$35)+IF(Data!$AE54&lt;&gt;"",Scoring!$N$36)+IF(Data!$AF54&lt;&gt;"",Scoring!$N$37)+IF(Data!$AG54&lt;&gt;"",Scoring!$N$38)+IF(Data!$AH54&lt;&gt;"",Scoring!$N$39)+IF(Data!$AI54&lt;&gt;"",Scoring!$N$40)+IF(Data!$AJ54&lt;&gt;"",Scoring!$N$41)+IF(Data!$AK54&lt;&gt;"",Scoring!$N$42)+IF(Data!$AL54&lt;&gt;"",Scoring!$N$43)+IF(Data!$AM54&lt;&gt;"",Scoring!$N$44)+IF(Data!$AN54&lt;&gt;"",Scoring!$N$45)+IF(Data!$AO54&lt;&gt;"",Scoring!$N$46)+IF(Data!$AP54&lt;&gt;"",Scoring!$N$47)+IF(Data!$AQ54&lt;&gt;"",Scoring!$N$48)+IF(Data!$AR54&lt;&gt;"",Scoring!$N$49)+IF(Data!$AS54&lt;&gt;"",Scoring!$N$50)+IF(Data!$AT54&lt;&gt;"",Scoring!$N$51)+IF(Data!$AU54&lt;&gt;"",Scoring!$N$52),"")</f>
        <v/>
      </c>
      <c r="BQ54" s="189" t="str">
        <f>IF(BP54&lt;&gt;"",LOOKUP(BP54,Likelihoods!$A$7:$A$107,Likelihoods!L$7:L$107),"")</f>
        <v/>
      </c>
      <c r="BR54" s="181" t="str">
        <f>IF(AND(COUNTBLANK($B54:$O54)=13,COUNTBLANK($P54:$Q54)=1,COUNTBLANK($R54:$U54)=3,COUNTBLANK($V54:$X54)=2,COUNTBLANK($Y54:$AE54)=6,COUNTBLANK($AF54:$AJ54)=4,COUNTBLANK($AK54:AN54)=3,COUNTBLANK($AO54:$AQ54)=2,COUNTBLANK($AR54:$AS54)=1,COUNTBLANK($AT54:$AU54)=1),IF(Data!$B54&lt;&gt;"",Scoring!$O$7)+IF(Data!$C54&lt;&gt;"",Scoring!$O$8)+IF(Data!$D54&lt;&gt;"",Scoring!$O$9)+IF(Data!$E54&lt;&gt;"",Scoring!$O$10)+IF(Data!$F54&lt;&gt;"",Scoring!$O$11)+IF(Data!$G54&lt;&gt;"",Scoring!$O$12)+IF(Data!$H54&lt;&gt;"",Scoring!$O$13)+IF(Data!$I54&lt;&gt;"",Scoring!$O$14)+IF(Data!$J54&lt;&gt;"",Scoring!$O$15)+IF(Data!$K54&lt;&gt;"",Scoring!$O$16)+IF(Data!$L54&lt;&gt;"",Scoring!$O$17)+IF(Data!$M54&lt;&gt;"",Scoring!$O$18)+IF(Data!$N54&lt;&gt;"",Scoring!$O$19)+IF(Data!$O54&lt;&gt;"",Scoring!$O$20)+IF(Data!$P54&lt;&gt;"",Scoring!$O$21)+IF(Data!$Q54&lt;&gt;"",Scoring!$O$22)+IF(Data!$R54&lt;&gt;"",Scoring!$O$23)+IF(Data!$S54&lt;&gt;"",Scoring!$O$24)+IF(Data!$T54&lt;&gt;"",Scoring!$O$25)+IF(Data!$U54&lt;&gt;"",Scoring!$O$26)+IF(Data!$V54&lt;&gt;"",Scoring!$O$27)+IF(Data!$W54&lt;&gt;"",Scoring!$O$28)+IF(Data!$X54&lt;&gt;"",Scoring!$O$29)+IF(Data!$Y54&lt;&gt;"",Scoring!$O$30)+IF(Data!$Z54&lt;&gt;"",Scoring!$O$31)+IF(Data!$AA54&lt;&gt;"",Scoring!$O$32)+IF(Data!$AB54&lt;&gt;"",Scoring!$O$33)+IF(Data!$AC54&lt;&gt;"",Scoring!$O$34)+IF(Data!$AD54&lt;&gt;"",Scoring!$O$35)+IF(Data!$AE54&lt;&gt;"",Scoring!$O$36)+IF(Data!$AF54&lt;&gt;"",Scoring!$O$37)+IF(Data!$AG54&lt;&gt;"",Scoring!$O$38)+IF(Data!$AH54&lt;&gt;"",Scoring!$O$39)+IF(Data!$AI54&lt;&gt;"",Scoring!$O$40)+IF(Data!$AJ54&lt;&gt;"",Scoring!$O$41)+IF(Data!$AK54&lt;&gt;"",Scoring!$O$42)+IF(Data!$AL54&lt;&gt;"",Scoring!$O$43)+IF(Data!$AM54&lt;&gt;"",Scoring!$O$44)+IF(Data!$AN54&lt;&gt;"",Scoring!$O$45)+IF(Data!$AO54&lt;&gt;"",Scoring!$O$46)+IF(Data!$AP54&lt;&gt;"",Scoring!$O$47)+IF(Data!$AQ54&lt;&gt;"",Scoring!$O$48)+IF(Data!$AR54&lt;&gt;"",Scoring!$O$49)+IF(Data!$AS54&lt;&gt;"",Scoring!$O$50)+IF(Data!$AT54&lt;&gt;"",Scoring!$O$51)+IF(Data!$AU54&lt;&gt;"",Scoring!$O$52),"")</f>
        <v/>
      </c>
      <c r="BS54" s="184" t="str">
        <f>IF(BR54&lt;&gt;"",LOOKUP(BR54,Likelihoods!$A$7:$A$107,Likelihoods!M$7:M$107),"")</f>
        <v/>
      </c>
      <c r="BT54" s="181" t="str">
        <f>IF(AND(COUNTBLANK($B54:$O54)=13,COUNTBLANK($P54:$Q54)=1,COUNTBLANK($R54:$U54)=3,COUNTBLANK($V54:$X54)=2,COUNTBLANK($Y54:$AE54)=6,COUNTBLANK($AF54:$AJ54)=4,COUNTBLANK($AK54:AN54)=3,COUNTBLANK($AO54:$AQ54)=2,COUNTBLANK($AR54:$AS54)=1,COUNTBLANK($AT54:$AU54)=1),IF(Data!$B54&lt;&gt;"",Scoring!$P$7)+IF(Data!$C54&lt;&gt;"",Scoring!$P$8)+IF(Data!$D54&lt;&gt;"",Scoring!$P$9)+IF(Data!$E54&lt;&gt;"",Scoring!$P$10)+IF(Data!$F54&lt;&gt;"",Scoring!$P$11)+IF(Data!$G54&lt;&gt;"",Scoring!$P$12)+IF(Data!$H54&lt;&gt;"",Scoring!$P$13)+IF(Data!$I54&lt;&gt;"",Scoring!$P$14)+IF(Data!$J54&lt;&gt;"",Scoring!$P$15)+IF(Data!$K54&lt;&gt;"",Scoring!$P$16)+IF(Data!$L54&lt;&gt;"",Scoring!$P$17)+IF(Data!$M54&lt;&gt;"",Scoring!$P$18)+IF(Data!$N54&lt;&gt;"",Scoring!$P$19)+IF(Data!$O54&lt;&gt;"",Scoring!$P$20)+IF(Data!$P54&lt;&gt;"",Scoring!$P$21)+IF(Data!$Q54&lt;&gt;"",Scoring!$P$22)+IF(Data!$R54&lt;&gt;"",Scoring!$P$23)+IF(Data!$S54&lt;&gt;"",Scoring!$P$24)+IF(Data!$T54&lt;&gt;"",Scoring!$P$25)+IF(Data!$U54&lt;&gt;"",Scoring!$P$26)+IF(Data!$V54&lt;&gt;"",Scoring!$P$27)+IF(Data!$W54&lt;&gt;"",Scoring!$P$28)+IF(Data!$X54&lt;&gt;"",Scoring!$P$29)+IF(Data!$Y54&lt;&gt;"",Scoring!$P$30)+IF(Data!$Z54&lt;&gt;"",Scoring!$P$31)+IF(Data!$AA54&lt;&gt;"",Scoring!$P$32)+IF(Data!$AB54&lt;&gt;"",Scoring!$P$33)+IF(Data!$AC54&lt;&gt;"",Scoring!$P$34)+IF(Data!$AD54&lt;&gt;"",Scoring!$P$35)+IF(Data!$AE54&lt;&gt;"",Scoring!$P$36)+IF(Data!$AF54&lt;&gt;"",Scoring!$P$37)+IF(Data!$AG54&lt;&gt;"",Scoring!$P$38)+IF(Data!$AH54&lt;&gt;"",Scoring!$P$39)+IF(Data!$AI54&lt;&gt;"",Scoring!$P$40)+IF(Data!$AJ54&lt;&gt;"",Scoring!$P$41)+IF(Data!$AK54&lt;&gt;"",Scoring!$P$42)+IF(Data!$AL54&lt;&gt;"",Scoring!$P$43)+IF(Data!$AM54&lt;&gt;"",Scoring!$P$44)+IF(Data!$AN54&lt;&gt;"",Scoring!$P$45)+IF(Data!$AO54&lt;&gt;"",Scoring!$P$46)+IF(Data!$AP54&lt;&gt;"",Scoring!$P$47)+IF(Data!$AQ54&lt;&gt;"",Scoring!$P$48)+IF(Data!$AR54&lt;&gt;"",Scoring!$P$49)+IF(Data!$AS54&lt;&gt;"",Scoring!$P$50)+IF(Data!$AT54&lt;&gt;"",Scoring!$P$51)+IF(Data!$AU54&lt;&gt;"",Scoring!$P$52),"")</f>
        <v/>
      </c>
      <c r="BU54" s="180" t="str">
        <f>IF(BT54&lt;&gt;"",LOOKUP(BT54,Likelihoods!$A$7:$A$107,Likelihoods!N$7:N$107),"")</f>
        <v/>
      </c>
      <c r="BV54" s="181" t="str">
        <f>IF(AND(COUNTBLANK($B54:$O54)=13,COUNTBLANK($P54:$Q54)=1,COUNTBLANK($R54:$U54)=3,COUNTBLANK($V54:$X54)=2,COUNTBLANK($Y54:$AE54)=6,COUNTBLANK($AF54:$AJ54)=4,COUNTBLANK($AK54:AN54)=3,COUNTBLANK($AO54:$AQ54)=2,COUNTBLANK($AR54:$AS54)=1,COUNTBLANK($AT54:$AU54)=1),IF(Data!$B54&lt;&gt;"",Scoring!$Q$7)+IF(Data!$C54&lt;&gt;"",Scoring!$Q$8)+IF(Data!$D54&lt;&gt;"",Scoring!$Q$9)+IF(Data!$E54&lt;&gt;"",Scoring!$Q$10)+IF(Data!$F54&lt;&gt;"",Scoring!$Q$11)+IF(Data!$G54&lt;&gt;"",Scoring!$Q$12)+IF(Data!$H54&lt;&gt;"",Scoring!$Q$13)+IF(Data!$I54&lt;&gt;"",Scoring!$Q$14)+IF(Data!$J54&lt;&gt;"",Scoring!$Q$15)+IF(Data!$K54&lt;&gt;"",Scoring!$Q$16)+IF(Data!$L54&lt;&gt;"",Scoring!$Q$17)+IF(Data!$M54&lt;&gt;"",Scoring!$Q$18)+IF(Data!$N54&lt;&gt;"",Scoring!$Q$19)+IF(Data!$O54&lt;&gt;"",Scoring!$Q$20)+IF(Data!$P54&lt;&gt;"",Scoring!$Q$21)+IF(Data!$Q54&lt;&gt;"",Scoring!$Q$22)+IF(Data!$R54&lt;&gt;"",Scoring!$Q$23)+IF(Data!$S54&lt;&gt;"",Scoring!$Q$24)+IF(Data!$T54&lt;&gt;"",Scoring!$Q$25)+IF(Data!$U54&lt;&gt;"",Scoring!$Q$26)+IF(Data!$V54&lt;&gt;"",Scoring!$Q$27)+IF(Data!$W54&lt;&gt;"",Scoring!$Q$28)+IF(Data!$X54&lt;&gt;"",Scoring!$Q$29)+IF(Data!$Y54&lt;&gt;"",Scoring!$Q$30)+IF(Data!$Z54&lt;&gt;"",Scoring!$Q$31)+IF(Data!$AA54&lt;&gt;"",Scoring!$Q$32)+IF(Data!$AB54&lt;&gt;"",Scoring!$Q$33)+IF(Data!$AC54&lt;&gt;"",Scoring!$Q$34)+IF(Data!$AD54&lt;&gt;"",Scoring!$Q$35)+IF(Data!$AE54&lt;&gt;"",Scoring!$Q$36)+IF(Data!$AF54&lt;&gt;"",Scoring!$Q$37)+IF(Data!$AG54&lt;&gt;"",Scoring!$Q$38)+IF(Data!$AH54&lt;&gt;"",Scoring!$Q$39)+IF(Data!$AI54&lt;&gt;"",Scoring!$Q$40)+IF(Data!$AJ54&lt;&gt;"",Scoring!$Q$41)+IF(Data!$AK54&lt;&gt;"",Scoring!$Q$42)+IF(Data!$AL54&lt;&gt;"",Scoring!$Q$43)+IF(Data!$AM54&lt;&gt;"",Scoring!$Q$44)+IF(Data!$AN54&lt;&gt;"",Scoring!$Q$45)+IF(Data!$AO54&lt;&gt;"",Scoring!$Q$46)+IF(Data!$AP54&lt;&gt;"",Scoring!$Q$47)+IF(Data!$AQ54&lt;&gt;"",Scoring!$Q$48)+IF(Data!$AR54&lt;&gt;"",Scoring!$Q$49)+IF(Data!$AS54&lt;&gt;"",Scoring!$Q$50)+IF(Data!$AT54&lt;&gt;"",Scoring!$Q$51)+IF(Data!$AU54&lt;&gt;"",Scoring!$Q$52),"")</f>
        <v/>
      </c>
      <c r="BW54" s="183" t="str">
        <f>IF(BV54&lt;&gt;"",LOOKUP(BV54,Likelihoods!$A$7:$A$107,Likelihoods!O$7:O$107),"")</f>
        <v/>
      </c>
      <c r="BX54" s="9"/>
      <c r="BY54" s="9"/>
      <c r="BZ54" s="9"/>
      <c r="CA54" s="9"/>
      <c r="CB54" s="9"/>
      <c r="CC54" s="9"/>
      <c r="CD54" s="9"/>
      <c r="CE54" s="9"/>
      <c r="CF54" s="9"/>
      <c r="CG54" s="9"/>
      <c r="CH54" s="9"/>
      <c r="CI54" s="9"/>
      <c r="CJ54" s="9"/>
      <c r="CK54" s="9"/>
    </row>
    <row r="55" spans="1:89" ht="14.25">
      <c r="A55" s="59"/>
      <c r="B55" s="76"/>
      <c r="C55" s="77"/>
      <c r="D55" s="77"/>
      <c r="E55" s="77"/>
      <c r="F55" s="77"/>
      <c r="G55" s="77"/>
      <c r="H55" s="77"/>
      <c r="I55" s="77"/>
      <c r="J55" s="77"/>
      <c r="K55" s="77"/>
      <c r="L55" s="77"/>
      <c r="M55" s="77"/>
      <c r="N55" s="77"/>
      <c r="O55" s="77"/>
      <c r="P55" s="76"/>
      <c r="Q55" s="78"/>
      <c r="R55" s="77"/>
      <c r="S55" s="77"/>
      <c r="T55" s="77"/>
      <c r="U55" s="77"/>
      <c r="V55" s="76"/>
      <c r="W55" s="77"/>
      <c r="X55" s="78"/>
      <c r="Y55" s="77"/>
      <c r="Z55" s="77"/>
      <c r="AA55" s="77"/>
      <c r="AB55" s="77"/>
      <c r="AC55" s="77"/>
      <c r="AD55" s="77"/>
      <c r="AE55" s="77"/>
      <c r="AF55" s="76"/>
      <c r="AG55" s="77"/>
      <c r="AH55" s="77"/>
      <c r="AI55" s="77"/>
      <c r="AJ55" s="78"/>
      <c r="AK55" s="77"/>
      <c r="AL55" s="77"/>
      <c r="AM55" s="77"/>
      <c r="AN55" s="77"/>
      <c r="AO55" s="76"/>
      <c r="AP55" s="77"/>
      <c r="AQ55" s="78"/>
      <c r="AR55" s="76"/>
      <c r="AS55" s="78"/>
      <c r="AT55" s="77"/>
      <c r="AU55" s="77"/>
      <c r="AV55" s="179" t="str">
        <f>IF(AND(COUNTBLANK($B55:$O55)=13,COUNTBLANK($P55:$Q55)=1,COUNTBLANK($R55:$U55)=3,COUNTBLANK($V55:$X55)=2,COUNTBLANK($Y55:$AE55)=6,COUNTBLANK($AF55:$AJ55)=4,COUNTBLANK($AK55:AN55)=3,COUNTBLANK($AO55:$AQ55)=2,COUNTBLANK($AR55:$AS55)=1,COUNTBLANK($AT55:$AU55)=1),IF(Data!$B55&lt;&gt;"",Scoring!$D$7)+IF(Data!$C55&lt;&gt;"",Scoring!$D$8)+IF(Data!$D55&lt;&gt;"",Scoring!$D$9)+IF(Data!$E55&lt;&gt;"",Scoring!$D$10)+IF(Data!$F55&lt;&gt;"",Scoring!$D$11)+IF(Data!$G55&lt;&gt;"",Scoring!$D$12)+IF(Data!$H55&lt;&gt;"",Scoring!$D$13)+IF(Data!$I55&lt;&gt;"",Scoring!$D$14)+IF(Data!$J55&lt;&gt;"",Scoring!$D$15)+IF(Data!$K55&lt;&gt;"",Scoring!$D$16)+IF(Data!$L55&lt;&gt;"",Scoring!$D$17)+IF(Data!$M55&lt;&gt;"",Scoring!$D$18)+IF(Data!$N55&lt;&gt;"",Scoring!$D$19)+IF(Data!$O55&lt;&gt;"",Scoring!$D$20)+IF(Data!$P55&lt;&gt;"",Scoring!$D$21)+IF(Data!$Q55&lt;&gt;"",Scoring!$D$22)+IF(Data!$R55&lt;&gt;"",Scoring!$D$23)+IF(Data!$S55&lt;&gt;"",Scoring!$D$24)+IF(Data!$T55&lt;&gt;"",Scoring!$D$25)+IF(Data!$U55&lt;&gt;"",Scoring!$D$26)+IF(Data!$V55&lt;&gt;"",Scoring!$D$27)+IF(Data!$W55&lt;&gt;"",Scoring!$D$28)+IF(Data!$X55&lt;&gt;"",Scoring!$D$29)+IF(Data!$Y55&lt;&gt;"",Scoring!$D$30)+IF(Data!$Z55&lt;&gt;"",Scoring!$D$31)+IF(Data!$AA55&lt;&gt;"",Scoring!$D$32)+IF(Data!$AB55&lt;&gt;"",Scoring!$D$33)+IF(Data!$AC55&lt;&gt;"",Scoring!$D$34)+IF(Data!$AD55&lt;&gt;"",Scoring!$D$35)+IF(Data!$AE55&lt;&gt;"",Scoring!$D$36)+IF(Data!$AF55&lt;&gt;"",Scoring!$D$37)+IF(Data!$AG55&lt;&gt;"",Scoring!$D$38)+IF(Data!$AH55&lt;&gt;"",Scoring!$D$39)+IF(Data!$AI55&lt;&gt;"",Scoring!$D$40)+IF(Data!$AJ55&lt;&gt;"",Scoring!$D$41)+IF(Data!$AK55&lt;&gt;"",Scoring!$D$42)+IF(Data!$AL55&lt;&gt;"",Scoring!$D$43)+IF(Data!$AM55&lt;&gt;"",Scoring!$D$44)+IF(Data!$AN55&lt;&gt;"",Scoring!$D$45)+IF(Data!$AO55&lt;&gt;"",Scoring!$D$46)+IF(Data!$AP55&lt;&gt;"",Scoring!$D$47)+IF(Data!$AQ55&lt;&gt;"",Scoring!$D$48)+IF(Data!$AR55&lt;&gt;"",Scoring!$D$49)+IF(Data!$AS55&lt;&gt;"",Scoring!$D$50)+IF(Data!$AT55&lt;&gt;"",Scoring!$D$51)+IF(Data!$AU55&lt;&gt;"",Scoring!$D$52),"")</f>
        <v/>
      </c>
      <c r="AW55" s="180" t="str">
        <f>IF(AV55&lt;&gt;"",LOOKUP(AV55,Likelihoods!$A$7:$A$107,Likelihoods!B$7:B$107),"")</f>
        <v/>
      </c>
      <c r="AX55" s="181" t="str">
        <f>IF(AND(COUNTBLANK($B55:$O55)=13,COUNTBLANK($P55:$Q55)=1,COUNTBLANK($R55:$U55)=3,COUNTBLANK($V55:$X55)=2,COUNTBLANK($Y55:$AE55)=6,COUNTBLANK($AF55:$AJ55)=4,COUNTBLANK($AK55:AN55)=3,COUNTBLANK($AO55:$AQ55)=2,COUNTBLANK($AR55:$AS55)=1,COUNTBLANK($AT55:$AU55)=1),IF(Data!$B55&lt;&gt;"",Scoring!$E$7)+IF(Data!$C55&lt;&gt;"",Scoring!$E$8)+IF(Data!$D55&lt;&gt;"",Scoring!$E$9)+IF(Data!$E55&lt;&gt;"",Scoring!$E$10)+IF(Data!$F55&lt;&gt;"",Scoring!$E$11)+IF(Data!$G55&lt;&gt;"",Scoring!$E$12)+IF(Data!$H55&lt;&gt;"",Scoring!$E$13)+IF(Data!$I55&lt;&gt;"",Scoring!$E$14)+IF(Data!$J55&lt;&gt;"",Scoring!$E$15)+IF(Data!$K55&lt;&gt;"",Scoring!$E$16)+IF(Data!$L55&lt;&gt;"",Scoring!$E$17)+IF(Data!$M55&lt;&gt;"",Scoring!$E$18)+IF(Data!$N55&lt;&gt;"",Scoring!$E$19)+IF(Data!$O55&lt;&gt;"",Scoring!$E$20)+IF(Data!$P55&lt;&gt;"",Scoring!$E$21)+IF(Data!$Q55&lt;&gt;"",Scoring!$E$22)+IF(Data!$R55&lt;&gt;"",Scoring!$E$23)+IF(Data!$S55&lt;&gt;"",Scoring!$E$24)+IF(Data!$T55&lt;&gt;"",Scoring!$E$25)+IF(Data!$U55&lt;&gt;"",Scoring!$E$26)+IF(Data!$V55&lt;&gt;"",Scoring!$E$27)+IF(Data!$W55&lt;&gt;"",Scoring!$E$28)+IF(Data!$X55&lt;&gt;"",Scoring!$E$29)+IF(Data!$Y55&lt;&gt;"",Scoring!$E$30)+IF(Data!$Z55&lt;&gt;"",Scoring!$E$31)+IF(Data!$AA55&lt;&gt;"",Scoring!$E$32)+IF(Data!$AB55&lt;&gt;"",Scoring!$E$33)+IF(Data!$AC55&lt;&gt;"",Scoring!$E$34)+IF(Data!$AD55&lt;&gt;"",Scoring!$E$35)+IF(Data!$AE55&lt;&gt;"",Scoring!$E$36)+IF(Data!$AF55&lt;&gt;"",Scoring!$E$37)+IF(Data!$AG55&lt;&gt;"",Scoring!$E$38)+IF(Data!$AH55&lt;&gt;"",Scoring!$E$39)+IF(Data!$AI55&lt;&gt;"",Scoring!$E$40)+IF(Data!$AJ55&lt;&gt;"",Scoring!$E$41)+IF(Data!$AK55&lt;&gt;"",Scoring!$E$42)+IF(Data!$AL55&lt;&gt;"",Scoring!$E$43)+IF(Data!$AM55&lt;&gt;"",Scoring!$E$44)+IF(Data!$AN55&lt;&gt;"",Scoring!$E$45)+IF(Data!$AO55&lt;&gt;"",Scoring!$E$46)+IF(Data!$AP55&lt;&gt;"",Scoring!$E$47)+IF(Data!$AQ55&lt;&gt;"",Scoring!$E$48)+IF(Data!$AR55&lt;&gt;"",Scoring!$E$49)+IF(Data!$AS55&lt;&gt;"",Scoring!$E$50)+IF(Data!$AT55&lt;&gt;"",Scoring!$E$51)+IF(Data!$AU55&lt;&gt;"",Scoring!$E$52),"")</f>
        <v/>
      </c>
      <c r="AY55" s="180" t="str">
        <f>IF(AX55&lt;&gt;"",LOOKUP(AX55,Likelihoods!$A$7:$A$107,Likelihoods!C$7:C$107),"")</f>
        <v/>
      </c>
      <c r="AZ55" s="182" t="str">
        <f>IF(AND(COUNTBLANK($B55:$O55)=13,COUNTBLANK($P55:$Q55)=1,COUNTBLANK($R55:$U55)=3,COUNTBLANK($V55:$X55)=2,COUNTBLANK($Y55:$AE55)=6,COUNTBLANK($AF55:$AJ55)=4,COUNTBLANK($AK55:AN55)=3,COUNTBLANK($AO55:$AQ55)=2,COUNTBLANK($AR55:$AS55)=1,COUNTBLANK($AT55:$AU55)=1),IF(Data!$B55&lt;&gt;"",Scoring!$F$7)+IF(Data!$C55&lt;&gt;"",Scoring!$F$8)+IF(Data!$D55&lt;&gt;"",Scoring!$F$9)+IF(Data!$E55&lt;&gt;"",Scoring!$F$10)+IF(Data!$F55&lt;&gt;"",Scoring!$F$11)+IF(Data!$G55&lt;&gt;"",Scoring!$F$12)+IF(Data!$H55&lt;&gt;"",Scoring!$F$13)+IF(Data!$I55&lt;&gt;"",Scoring!$F$14)+IF(Data!$J55&lt;&gt;"",Scoring!$F$15)+IF(Data!$K55&lt;&gt;"",Scoring!$F$16)+IF(Data!$L55&lt;&gt;"",Scoring!$F$17)+IF(Data!$M55&lt;&gt;"",Scoring!$F$18)+IF(Data!$N55&lt;&gt;"",Scoring!$F$19)+IF(Data!$O55&lt;&gt;"",Scoring!$F$20)+IF(Data!$P55&lt;&gt;"",Scoring!$F$21)+IF(Data!$Q55&lt;&gt;"",Scoring!$F$22)+IF(Data!$R55&lt;&gt;"",Scoring!$F$23)+IF(Data!$S55&lt;&gt;"",Scoring!$F$24)+IF(Data!$T55&lt;&gt;"",Scoring!$F$25)+IF(Data!$U55&lt;&gt;"",Scoring!$F$26)+IF(Data!$V55&lt;&gt;"",Scoring!$F$27)+IF(Data!$W55&lt;&gt;"",Scoring!$F$28)+IF(Data!$X55&lt;&gt;"",Scoring!$F$29)+IF(Data!$Y55&lt;&gt;"",Scoring!$F$30)+IF(Data!$Z55&lt;&gt;"",Scoring!$F$31)+IF(Data!$AA55&lt;&gt;"",Scoring!$F$32)+IF(Data!$AB55&lt;&gt;"",Scoring!$F$33)+IF(Data!$AC55&lt;&gt;"",Scoring!$F$34)+IF(Data!$AD55&lt;&gt;"",Scoring!$F$35)+IF(Data!$AE55&lt;&gt;"",Scoring!$F$36)+IF(Data!$AF55&lt;&gt;"",Scoring!$F$37)+IF(Data!$AG55&lt;&gt;"",Scoring!$F$38)+IF(Data!$AH55&lt;&gt;"",Scoring!$F$39)+IF(Data!$AI55&lt;&gt;"",Scoring!$F$40)+IF(Data!$AJ55&lt;&gt;"",Scoring!$F$41)+IF(Data!$AK55&lt;&gt;"",Scoring!$F$42)+IF(Data!$AL55&lt;&gt;"",Scoring!$F$43)+IF(Data!$AM55&lt;&gt;"",Scoring!$F$44)+IF(Data!$AN55&lt;&gt;"",Scoring!$F$45)+IF(Data!$AO55&lt;&gt;"",Scoring!$F$46)+IF(Data!$AP55&lt;&gt;"",Scoring!$F$47)+IF(Data!$AQ55&lt;&gt;"",Scoring!$F$48)+IF(Data!$AR55&lt;&gt;"",Scoring!$F$49)+IF(Data!$AS55&lt;&gt;"",Scoring!$F$50)+IF(Data!$AT55&lt;&gt;"",Scoring!$F$51)+IF(Data!$AU55&lt;&gt;"",Scoring!$F$52),"")</f>
        <v/>
      </c>
      <c r="BA55" s="183" t="str">
        <f>IF(AZ55&lt;&gt;"",LOOKUP(AZ55,Likelihoods!$A$7:$A$107,Likelihoods!D$7:D$107),"")</f>
        <v/>
      </c>
      <c r="BB55" s="181" t="str">
        <f>IF(AND(COUNTBLANK($B55:$O55)=13,COUNTBLANK($P55:$Q55)=1,COUNTBLANK($R55:$U55)=3,COUNTBLANK($V55:$X55)=2,COUNTBLANK($Y55:$AE55)=6,COUNTBLANK($AF55:$AJ55)=4,COUNTBLANK($AK55:AN55)=3,COUNTBLANK($AO55:$AQ55)=2,COUNTBLANK($AR55:$AS55)=1,COUNTBLANK($AT55:$AU55)=1),IF(Data!$B55&lt;&gt;"",Scoring!$G$7)+IF(Data!$C55&lt;&gt;"",Scoring!$G$8)+IF(Data!$D55&lt;&gt;"",Scoring!$G$9)+IF(Data!$E55&lt;&gt;"",Scoring!$G$10)+IF(Data!$F55&lt;&gt;"",Scoring!$G$11)+IF(Data!$G55&lt;&gt;"",Scoring!$G$12)+IF(Data!$H55&lt;&gt;"",Scoring!$G$13)+IF(Data!$I55&lt;&gt;"",Scoring!$G$14)+IF(Data!$J55&lt;&gt;"",Scoring!$G$15)+IF(Data!$K55&lt;&gt;"",Scoring!$G$16)+IF(Data!$L55&lt;&gt;"",Scoring!$G$17)+IF(Data!$M55&lt;&gt;"",Scoring!$G$18)+IF(Data!$N55&lt;&gt;"",Scoring!$G$19)+IF(Data!$O55&lt;&gt;"",Scoring!$G$20)+IF(Data!$P55&lt;&gt;"",Scoring!$G$21)+IF(Data!$Q55&lt;&gt;"",Scoring!$G$22)+IF(Data!$R55&lt;&gt;"",Scoring!$G$23)+IF(Data!$S55&lt;&gt;"",Scoring!$G$24)+IF(Data!$T55&lt;&gt;"",Scoring!$G$25)+IF(Data!$U55&lt;&gt;"",Scoring!$G$26)+IF(Data!$V55&lt;&gt;"",Scoring!$G$27)+IF(Data!$W55&lt;&gt;"",Scoring!$G$28)+IF(Data!$X55&lt;&gt;"",Scoring!$G$29)+IF(Data!$Y55&lt;&gt;"",Scoring!$G$30)+IF(Data!$Z55&lt;&gt;"",Scoring!$G$31)+IF(Data!$AA55&lt;&gt;"",Scoring!$G$32)+IF(Data!$AB55&lt;&gt;"",Scoring!$G$33)+IF(Data!$AC55&lt;&gt;"",Scoring!$G$34)+IF(Data!$AD55&lt;&gt;"",Scoring!$G$35)+IF(Data!$AE55&lt;&gt;"",Scoring!$G$36)+IF(Data!$AF55&lt;&gt;"",Scoring!$G$37)+IF(Data!$AG55&lt;&gt;"",Scoring!$G$38)+IF(Data!$AH55&lt;&gt;"",Scoring!$G$39)+IF(Data!$AI55&lt;&gt;"",Scoring!$G$40)+IF(Data!$AJ55&lt;&gt;"",Scoring!$G$41)+IF(Data!$AK55&lt;&gt;"",Scoring!$G$42)+IF(Data!$AL55&lt;&gt;"",Scoring!$G$43)+IF(Data!$AM55&lt;&gt;"",Scoring!$G$44)+IF(Data!$AN55&lt;&gt;"",Scoring!$G$45)+IF(Data!$AO55&lt;&gt;"",Scoring!$G$46)+IF(Data!$AP55&lt;&gt;"",Scoring!$G$47)+IF(Data!$AQ55&lt;&gt;"",Scoring!$G$48)+IF(Data!$AR55&lt;&gt;"",Scoring!$G$49)+IF(Data!$AS55&lt;&gt;"",Scoring!$G$50)+IF(Data!$AT55&lt;&gt;"",Scoring!$G$51)+IF(Data!$AU55&lt;&gt;"",Scoring!$G$52),"")</f>
        <v/>
      </c>
      <c r="BC55" s="184" t="str">
        <f>IF(BB55&lt;&gt;"",LOOKUP(BB55,Likelihoods!$A$7:$A$107,Likelihoods!E$7:E$107),"")</f>
        <v/>
      </c>
      <c r="BD55" s="185" t="str">
        <f>IF(AND(COUNTBLANK($B55:$O55)=13,COUNTBLANK($P55:$Q55)=1,COUNTBLANK($R55:$U55)=3,COUNTBLANK($V55:$X55)=2,COUNTBLANK($Y55:$AE55)=6,COUNTBLANK($AF55:$AJ55)=4,COUNTBLANK($AK55:AN55)=3,COUNTBLANK($AO55:$AQ55)=2,COUNTBLANK($AR55:$AS55)=1,COUNTBLANK($AT55:$AU55)=1),IF(Data!$B55&lt;&gt;"",Scoring!$H$7)+IF(Data!$C55&lt;&gt;"",Scoring!$H$8)+IF(Data!$D55&lt;&gt;"",Scoring!$H$9)+IF(Data!$E55&lt;&gt;"",Scoring!$H$10)+IF(Data!$F55&lt;&gt;"",Scoring!$H$11)+IF(Data!$G55&lt;&gt;"",Scoring!$H$12)+IF(Data!$H55&lt;&gt;"",Scoring!$H$13)+IF(Data!$I55&lt;&gt;"",Scoring!$H$14)+IF(Data!$J55&lt;&gt;"",Scoring!$H$15)+IF(Data!$K55&lt;&gt;"",Scoring!$H$16)+IF(Data!$L55&lt;&gt;"",Scoring!$H$17)+IF(Data!$M55&lt;&gt;"",Scoring!$H$18)+IF(Data!$N55&lt;&gt;"",Scoring!$H$19)+IF(Data!$O55&lt;&gt;"",Scoring!$H$20)+IF(Data!$P55&lt;&gt;"",Scoring!$H$21)+IF(Data!$Q55&lt;&gt;"",Scoring!$H$22)+IF(Data!$R55&lt;&gt;"",Scoring!$H$23)+IF(Data!$S55&lt;&gt;"",Scoring!$H$24)+IF(Data!$T55&lt;&gt;"",Scoring!$H$25)+IF(Data!$U55&lt;&gt;"",Scoring!$H$26)+IF(Data!$V55&lt;&gt;"",Scoring!$H$27)+IF(Data!$W55&lt;&gt;"",Scoring!$H$28)+IF(Data!$X55&lt;&gt;"",Scoring!$H$29)+IF(Data!$Y55&lt;&gt;"",Scoring!$H$30)+IF(Data!$Z55&lt;&gt;"",Scoring!$H$31)+IF(Data!$AA55&lt;&gt;"",Scoring!$H$32)+IF(Data!$AB55&lt;&gt;"",Scoring!$H$33)+IF(Data!$AC55&lt;&gt;"",Scoring!$H$34)+IF(Data!$AD55&lt;&gt;"",Scoring!$H$35)+IF(Data!$AE55&lt;&gt;"",Scoring!$H$36)+IF(Data!$AF55&lt;&gt;"",Scoring!$H$37)+IF(Data!$AG55&lt;&gt;"",Scoring!$H$38)+IF(Data!$AH55&lt;&gt;"",Scoring!$H$39)+IF(Data!$AI55&lt;&gt;"",Scoring!$H$40)+IF(Data!$AJ55&lt;&gt;"",Scoring!$H$41)+IF(Data!$AK55&lt;&gt;"",Scoring!$H$42)+IF(Data!$AL55&lt;&gt;"",Scoring!$H$43)+IF(Data!$AM55&lt;&gt;"",Scoring!$H$44)+IF(Data!$AN55&lt;&gt;"",Scoring!$H$45)+IF(Data!$AO55&lt;&gt;"",Scoring!$H$46)+IF(Data!$AP55&lt;&gt;"",Scoring!$H$47)+IF(Data!$AQ55&lt;&gt;"",Scoring!$H$48)+IF(Data!$AR55&lt;&gt;"",Scoring!$H$49)+IF(Data!$AS55&lt;&gt;"",Scoring!$H$50)+IF(Data!$AT55&lt;&gt;"",Scoring!$H$51)+IF(Data!$AU55&lt;&gt;"",Scoring!$H$52),"")</f>
        <v/>
      </c>
      <c r="BE55" s="186" t="str">
        <f>IF(BD55&lt;&gt;"",LOOKUP(BD55,Likelihoods!$A$7:$A$107,Likelihoods!F$7:F$107),"")</f>
        <v/>
      </c>
      <c r="BF55" s="181" t="str">
        <f>IF(AND(COUNTBLANK($B55:$O55)=13,COUNTBLANK($P55:$Q55)=1,COUNTBLANK($R55:$U55)=3,COUNTBLANK($V55:$X55)=2,COUNTBLANK($Y55:$AE55)=6,COUNTBLANK($AF55:$AJ55)=4,COUNTBLANK($AK55:AN55)=3,COUNTBLANK($AO55:$AQ55)=2,COUNTBLANK($AR55:$AS55)=1,COUNTBLANK($AT55:$AU55)=1),IF(Data!$B55&lt;&gt;"",Scoring!$I$7)+IF(Data!$C55&lt;&gt;"",Scoring!$I$8)+IF(Data!$D55&lt;&gt;"",Scoring!$I$9)+IF(Data!$E55&lt;&gt;"",Scoring!$I$10)+IF(Data!$F55&lt;&gt;"",Scoring!$I$11)+IF(Data!$G55&lt;&gt;"",Scoring!$I$12)+IF(Data!$H55&lt;&gt;"",Scoring!$I$13)+IF(Data!$I55&lt;&gt;"",Scoring!$I$14)+IF(Data!$J55&lt;&gt;"",Scoring!$I$15)+IF(Data!$K55&lt;&gt;"",Scoring!$I$16)+IF(Data!$L55&lt;&gt;"",Scoring!$I$17)+IF(Data!$M55&lt;&gt;"",Scoring!$I$18)+IF(Data!$N55&lt;&gt;"",Scoring!$I$19)+IF(Data!$O55&lt;&gt;"",Scoring!$I$20)+IF(Data!$P55&lt;&gt;"",Scoring!$I$21)+IF(Data!$Q55&lt;&gt;"",Scoring!$I$22)+IF(Data!$R55&lt;&gt;"",Scoring!$I$23)+IF(Data!$S55&lt;&gt;"",Scoring!$I$24)+IF(Data!$T55&lt;&gt;"",Scoring!$I$25)+IF(Data!$U55&lt;&gt;"",Scoring!$I$26)+IF(Data!$V55&lt;&gt;"",Scoring!$I$27)+IF(Data!$W55&lt;&gt;"",Scoring!$I$28)+IF(Data!$X55&lt;&gt;"",Scoring!$I$29)+IF(Data!$Y55&lt;&gt;"",Scoring!$I$30)+IF(Data!$Z55&lt;&gt;"",Scoring!$I$31)+IF(Data!$AA55&lt;&gt;"",Scoring!$I$32)+IF(Data!$AB55&lt;&gt;"",Scoring!$I$33)+IF(Data!$AC55&lt;&gt;"",Scoring!$I$34)+IF(Data!$AD55&lt;&gt;"",Scoring!$I$35)+IF(Data!$AE55&lt;&gt;"",Scoring!$I$36)+IF(Data!$AF55&lt;&gt;"",Scoring!$I$37)+IF(Data!$AG55&lt;&gt;"",Scoring!$I$38)+IF(Data!$AH55&lt;&gt;"",Scoring!$I$39)+IF(Data!$AI55&lt;&gt;"",Scoring!$I$40)+IF(Data!$AJ55&lt;&gt;"",Scoring!$I$41)+IF(Data!$AK55&lt;&gt;"",Scoring!$I$42)+IF(Data!$AL55&lt;&gt;"",Scoring!$I$43)+IF(Data!$AM55&lt;&gt;"",Scoring!$I$44)+IF(Data!$AN55&lt;&gt;"",Scoring!$I$45)+IF(Data!$AO55&lt;&gt;"",Scoring!$I$46)+IF(Data!$AP55&lt;&gt;"",Scoring!$I$47)+IF(Data!$AQ55&lt;&gt;"",Scoring!$I$48)+IF(Data!$AR55&lt;&gt;"",Scoring!$I$49)+IF(Data!$AS55&lt;&gt;"",Scoring!$I$50)+IF(Data!$AT55&lt;&gt;"",Scoring!$I$51)+IF(Data!$AU55&lt;&gt;"",Scoring!$I$52),"")</f>
        <v/>
      </c>
      <c r="BG55" s="180" t="str">
        <f>IF(BF55&lt;&gt;"",LOOKUP(BF55,Likelihoods!$A$7:$A$107,Likelihoods!G$7:G$107),"")</f>
        <v/>
      </c>
      <c r="BH55" s="187" t="str">
        <f>IF(AND(COUNTBLANK($B55:$O55)=13,COUNTBLANK($P55:$Q55)=1,COUNTBLANK($R55:$U55)=3,COUNTBLANK($V55:$X55)=2,COUNTBLANK($Y55:$AE55)=6,COUNTBLANK($AF55:$AJ55)=4,COUNTBLANK($AK55:AN55)=3,COUNTBLANK($AO55:$AQ55)=2,COUNTBLANK($AR55:$AS55)=1,COUNTBLANK($AT55:$AU55)=1),IF(Data!$B55&lt;&gt;"",Scoring!$J$7)+IF(Data!$C55&lt;&gt;"",Scoring!$J$8)+IF(Data!$D55&lt;&gt;"",Scoring!$J$9)+IF(Data!$E55&lt;&gt;"",Scoring!$J$10)+IF(Data!$F55&lt;&gt;"",Scoring!$J$11)+IF(Data!$G55&lt;&gt;"",Scoring!$J$12)+IF(Data!$H55&lt;&gt;"",Scoring!$J$13)+IF(Data!$I55&lt;&gt;"",Scoring!$J$14)+IF(Data!$J55&lt;&gt;"",Scoring!$J$15)+IF(Data!$K55&lt;&gt;"",Scoring!$J$16)+IF(Data!$L55&lt;&gt;"",Scoring!$J$17)+IF(Data!$M55&lt;&gt;"",Scoring!$J$18)+IF(Data!$N55&lt;&gt;"",Scoring!$J$19)+IF(Data!$O55&lt;&gt;"",Scoring!$J$20)+IF(Data!$P55&lt;&gt;"",Scoring!$J$21)+IF(Data!$Q55&lt;&gt;"",Scoring!$J$22)+IF(Data!$R55&lt;&gt;"",Scoring!$J$23)+IF(Data!$S55&lt;&gt;"",Scoring!$J$24)+IF(Data!$T55&lt;&gt;"",Scoring!$J$25)+IF(Data!$U55&lt;&gt;"",Scoring!$J$26)+IF(Data!$V55&lt;&gt;"",Scoring!$J$27)+IF(Data!$W55&lt;&gt;"",Scoring!$J$28)+IF(Data!$X55&lt;&gt;"",Scoring!$J$29)+IF(Data!$Y55&lt;&gt;"",Scoring!$J$30)+IF(Data!$Z55&lt;&gt;"",Scoring!$J$31)+IF(Data!$AA55&lt;&gt;"",Scoring!$J$32)+IF(Data!$AB55&lt;&gt;"",Scoring!$J$33)+IF(Data!$AC55&lt;&gt;"",Scoring!$J$34)+IF(Data!$AD55&lt;&gt;"",Scoring!$J$35)+IF(Data!$AE55&lt;&gt;"",Scoring!$J$36)+IF(Data!$AF55&lt;&gt;"",Scoring!$J$37)+IF(Data!$AG55&lt;&gt;"",Scoring!$J$38)+IF(Data!$AH55&lt;&gt;"",Scoring!$J$39)+IF(Data!$AI55&lt;&gt;"",Scoring!$J$40)+IF(Data!$AJ55&lt;&gt;"",Scoring!$J$41)+IF(Data!$AK55&lt;&gt;"",Scoring!$J$42)+IF(Data!$AL55&lt;&gt;"",Scoring!$J$43)+IF(Data!$AM55&lt;&gt;"",Scoring!$J$44)+IF(Data!$AN55&lt;&gt;"",Scoring!$J$45)+IF(Data!$AO55&lt;&gt;"",Scoring!$J$46)+IF(Data!$AP55&lt;&gt;"",Scoring!$J$47)+IF(Data!$AQ55&lt;&gt;"",Scoring!$J$48)+IF(Data!$AR55&lt;&gt;"",Scoring!$J$49)+IF(Data!$AS55&lt;&gt;"",Scoring!$J$50)+IF(Data!$AT55&lt;&gt;"",Scoring!$J$51)+IF(Data!$AU55&lt;&gt;"",Scoring!$J$52),"")</f>
        <v/>
      </c>
      <c r="BI55" s="183" t="str">
        <f>IF(BH55&lt;&gt;"",LOOKUP(BH55,Likelihoods!$A$7:$A$107,Likelihoods!H$7:H$107),"")</f>
        <v/>
      </c>
      <c r="BJ55" s="188" t="str">
        <f>IF(AND(COUNTBLANK($B55:$O55)=13,COUNTBLANK($P55:$Q55)=1,COUNTBLANK($R55:$U55)=3,COUNTBLANK($V55:$X55)=2,COUNTBLANK($Y55:$AE55)=6,COUNTBLANK($AF55:$AJ55)=4,COUNTBLANK($AK55:AN55)=3,COUNTBLANK($AO55:$AQ55)=2,COUNTBLANK($AR55:$AS55)=1,COUNTBLANK($AT55:$AU55)=1),IF(Data!$B55&lt;&gt;"",Scoring!$K$7)+IF(Data!$C55&lt;&gt;"",Scoring!$K$8)+IF(Data!$D55&lt;&gt;"",Scoring!$K$9)+IF(Data!$E55&lt;&gt;"",Scoring!$K$10)+IF(Data!$F55&lt;&gt;"",Scoring!$K$11)+IF(Data!$G55&lt;&gt;"",Scoring!$K$12)+IF(Data!$H55&lt;&gt;"",Scoring!$K$13)+IF(Data!$I55&lt;&gt;"",Scoring!$K$14)+IF(Data!$J55&lt;&gt;"",Scoring!$K$15)+IF(Data!$K55&lt;&gt;"",Scoring!$K$16)+IF(Data!$L55&lt;&gt;"",Scoring!$K$17)+IF(Data!$M55&lt;&gt;"",Scoring!$K$18)+IF(Data!$N55&lt;&gt;"",Scoring!$K$19)+IF(Data!$O55&lt;&gt;"",Scoring!$K$20)+IF(Data!$P55&lt;&gt;"",Scoring!$K$21)+IF(Data!$Q55&lt;&gt;"",Scoring!$K$22)+IF(Data!$R55&lt;&gt;"",Scoring!$K$23)+IF(Data!$S55&lt;&gt;"",Scoring!$K$24)+IF(Data!$T55&lt;&gt;"",Scoring!$K$25)+IF(Data!$U55&lt;&gt;"",Scoring!$K$26)+IF(Data!$V55&lt;&gt;"",Scoring!$K$27)+IF(Data!$W55&lt;&gt;"",Scoring!$K$28)+IF(Data!$X55&lt;&gt;"",Scoring!$K$29)+IF(Data!$Y55&lt;&gt;"",Scoring!$K$30)+IF(Data!$Z55&lt;&gt;"",Scoring!$K$31)+IF(Data!$AA55&lt;&gt;"",Scoring!$K$32)+IF(Data!$AB55&lt;&gt;"",Scoring!$K$33)+IF(Data!$AC55&lt;&gt;"",Scoring!$K$34)+IF(Data!$AD55&lt;&gt;"",Scoring!$K$35)+IF(Data!$AE55&lt;&gt;"",Scoring!$K$36)+IF(Data!$AF55&lt;&gt;"",Scoring!$K$37)+IF(Data!$AG55&lt;&gt;"",Scoring!$K$38)+IF(Data!$AH55&lt;&gt;"",Scoring!$K$39)+IF(Data!$AI55&lt;&gt;"",Scoring!$K$40)+IF(Data!$AJ55&lt;&gt;"",Scoring!$K$41)+IF(Data!$AK55&lt;&gt;"",Scoring!$K$42)+IF(Data!$AL55&lt;&gt;"",Scoring!$K$43)+IF(Data!$AM55&lt;&gt;"",Scoring!$K$44)+IF(Data!$AN55&lt;&gt;"",Scoring!$K$45)+IF(Data!$AO55&lt;&gt;"",Scoring!$K$46)+IF(Data!$AP55&lt;&gt;"",Scoring!$K$47)+IF(Data!$AQ55&lt;&gt;"",Scoring!$K$48)+IF(Data!$AR55&lt;&gt;"",Scoring!$K$49)+IF(Data!$AS55&lt;&gt;"",Scoring!$K$50)+IF(Data!$AT55&lt;&gt;"",Scoring!$K$51)+IF(Data!$AU55&lt;&gt;"",Scoring!$K$52),"")</f>
        <v/>
      </c>
      <c r="BK55" s="184" t="str">
        <f>IF(BJ55&lt;&gt;"",LOOKUP(BJ55,Likelihoods!$A$7:$A$107,Likelihoods!I$7:I$107),"")</f>
        <v/>
      </c>
      <c r="BL55" s="187" t="str">
        <f>IF(AND(COUNTBLANK($B55:$O55)=13,COUNTBLANK($P55:$Q55)=1,COUNTBLANK($R55:$U55)=3,COUNTBLANK($V55:$X55)=2,COUNTBLANK($Y55:$AE55)=6,COUNTBLANK($AF55:$AJ55)=4,COUNTBLANK($AK55:AN55)=3,COUNTBLANK($AO55:$AQ55)=2,COUNTBLANK($AR55:$AS55)=1,COUNTBLANK($AT55:$AU55)=1),IF(Data!$B55&lt;&gt;"",Scoring!$L$7)+IF(Data!$C55&lt;&gt;"",Scoring!$L$8)+IF(Data!$D55&lt;&gt;"",Scoring!$L$9)+IF(Data!$E55&lt;&gt;"",Scoring!$L$10)+IF(Data!$F55&lt;&gt;"",Scoring!$L$11)+IF(Data!$G55&lt;&gt;"",Scoring!$L$12)+IF(Data!$H55&lt;&gt;"",Scoring!$L$13)+IF(Data!$I55&lt;&gt;"",Scoring!$L$14)+IF(Data!$J55&lt;&gt;"",Scoring!$L$15)+IF(Data!$K55&lt;&gt;"",Scoring!$L$16)+IF(Data!$L55&lt;&gt;"",Scoring!$L$17)+IF(Data!$M55&lt;&gt;"",Scoring!$L$18)+IF(Data!$N55&lt;&gt;"",Scoring!$L$19)+IF(Data!$O55&lt;&gt;"",Scoring!$L$20)+IF(Data!$P55&lt;&gt;"",Scoring!$L$21)+IF(Data!$Q55&lt;&gt;"",Scoring!$L$22)+IF(Data!$R55&lt;&gt;"",Scoring!$L$23)+IF(Data!$S55&lt;&gt;"",Scoring!$L$24)+IF(Data!$T55&lt;&gt;"",Scoring!$L$25)+IF(Data!$U55&lt;&gt;"",Scoring!$L$26)+IF(Data!$V55&lt;&gt;"",Scoring!$L$27)+IF(Data!$W55&lt;&gt;"",Scoring!$L$28)+IF(Data!$X55&lt;&gt;"",Scoring!$L$29)+IF(Data!$Y55&lt;&gt;"",Scoring!$L$30)+IF(Data!$Z55&lt;&gt;"",Scoring!$L$31)+IF(Data!$AA55&lt;&gt;"",Scoring!$L$32)+IF(Data!$AB55&lt;&gt;"",Scoring!$L$33)+IF(Data!$AC55&lt;&gt;"",Scoring!$L$34)+IF(Data!$AD55&lt;&gt;"",Scoring!$L$35)+IF(Data!$AE55&lt;&gt;"",Scoring!$L$36)+IF(Data!$AF55&lt;&gt;"",Scoring!$L$37)+IF(Data!$AG55&lt;&gt;"",Scoring!$L$38)+IF(Data!$AH55&lt;&gt;"",Scoring!$L$39)+IF(Data!$AI55&lt;&gt;"",Scoring!$L$40)+IF(Data!$AJ55&lt;&gt;"",Scoring!$L$41)+IF(Data!$AK55&lt;&gt;"",Scoring!$L$42)+IF(Data!$AL55&lt;&gt;"",Scoring!$L$43)+IF(Data!$AM55&lt;&gt;"",Scoring!$L$44)+IF(Data!$AN55&lt;&gt;"",Scoring!$L$45)+IF(Data!$AO55&lt;&gt;"",Scoring!$L$46)+IF(Data!$AP55&lt;&gt;"",Scoring!$L$47)+IF(Data!$AQ55&lt;&gt;"",Scoring!$L$48)+IF(Data!$AR55&lt;&gt;"",Scoring!$L$49)+IF(Data!$AS55&lt;&gt;"",Scoring!$L$50)+IF(Data!$AT55&lt;&gt;"",Scoring!$L$51)+IF(Data!$AU55&lt;&gt;"",Scoring!$L$52),"")</f>
        <v/>
      </c>
      <c r="BM55" s="180" t="str">
        <f>IF(BL55&lt;&gt;"",LOOKUP(BL55,Likelihoods!$A$7:$A$107,Likelihoods!J$7:J$107),"")</f>
        <v/>
      </c>
      <c r="BN55" s="181" t="str">
        <f>IF(AND(COUNTBLANK($B55:$O55)=13,COUNTBLANK($P55:$Q55)=1,COUNTBLANK($R55:$U55)=3,COUNTBLANK($V55:$X55)=2,COUNTBLANK($Y55:$AE55)=6,COUNTBLANK($AF55:$AJ55)=4,COUNTBLANK($AK55:AN55)=3,COUNTBLANK($AO55:$AQ55)=2,COUNTBLANK($AR55:$AS55)=1,COUNTBLANK($AT55:$AU55)=1),IF(Data!$B55&lt;&gt;"",Scoring!$M$7)+IF(Data!$C55&lt;&gt;"",Scoring!$M$8)+IF(Data!$D55&lt;&gt;"",Scoring!$M$9)+IF(Data!$E55&lt;&gt;"",Scoring!$M$10)+IF(Data!$F55&lt;&gt;"",Scoring!$M$11)+IF(Data!$G55&lt;&gt;"",Scoring!$M$12)+IF(Data!$H55&lt;&gt;"",Scoring!$M$13)+IF(Data!$I55&lt;&gt;"",Scoring!$M$14)+IF(Data!$J55&lt;&gt;"",Scoring!$M$15)+IF(Data!$K55&lt;&gt;"",Scoring!$M$16)+IF(Data!$L55&lt;&gt;"",Scoring!$M$17)+IF(Data!$M55&lt;&gt;"",Scoring!$M$18)+IF(Data!$N55&lt;&gt;"",Scoring!$M$19)+IF(Data!$O55&lt;&gt;"",Scoring!$M$20)+IF(Data!$P55&lt;&gt;"",Scoring!$M$21)+IF(Data!$Q55&lt;&gt;"",Scoring!$M$22)+IF(Data!$R55&lt;&gt;"",Scoring!$M$23)+IF(Data!$S55&lt;&gt;"",Scoring!$M$24)+IF(Data!$T55&lt;&gt;"",Scoring!$M$25)+IF(Data!$U55&lt;&gt;"",Scoring!$M$26)+IF(Data!$V55&lt;&gt;"",Scoring!$M$27)+IF(Data!$W55&lt;&gt;"",Scoring!$M$28)+IF(Data!$X55&lt;&gt;"",Scoring!$M$29)+IF(Data!$Y55&lt;&gt;"",Scoring!$M$30)+IF(Data!$Z55&lt;&gt;"",Scoring!$M$31)+IF(Data!$AA55&lt;&gt;"",Scoring!$M$32)+IF(Data!$AB55&lt;&gt;"",Scoring!$M$33)+IF(Data!$AC55&lt;&gt;"",Scoring!$M$34)+IF(Data!$AD55&lt;&gt;"",Scoring!$M$35)+IF(Data!$AE55&lt;&gt;"",Scoring!$M$36)+IF(Data!$AF55&lt;&gt;"",Scoring!$M$37)+IF(Data!$AG55&lt;&gt;"",Scoring!$M$38)+IF(Data!$AH55&lt;&gt;"",Scoring!$M$39)+IF(Data!$AI55&lt;&gt;"",Scoring!$M$40)+IF(Data!$AJ55&lt;&gt;"",Scoring!$M$41)+IF(Data!$AK55&lt;&gt;"",Scoring!$M$42)+IF(Data!$AL55&lt;&gt;"",Scoring!$M$43)+IF(Data!$AM55&lt;&gt;"",Scoring!$M$44)+IF(Data!$AN55&lt;&gt;"",Scoring!$M$45)+IF(Data!$AO55&lt;&gt;"",Scoring!$M$46)+IF(Data!$AP55&lt;&gt;"",Scoring!$M$47)+IF(Data!$AQ55&lt;&gt;"",Scoring!$M$48)+IF(Data!$AR55&lt;&gt;"",Scoring!$M$49)+IF(Data!$AS55&lt;&gt;"",Scoring!$M$50)+IF(Data!$AT55&lt;&gt;"",Scoring!$M$51)+IF(Data!$AU55&lt;&gt;"",Scoring!$M$52),"")</f>
        <v/>
      </c>
      <c r="BO55" s="184" t="str">
        <f>IF(BN55&lt;&gt;"",LOOKUP(BN55,Likelihoods!$A$7:$A$107,Likelihoods!K$7:K$107),"")</f>
        <v/>
      </c>
      <c r="BP55" s="179" t="str">
        <f>IF(AND(COUNTBLANK($B55:$O55)=13,COUNTBLANK($P55:$Q55)=1,COUNTBLANK($R55:$U55)=3,COUNTBLANK($V55:$X55)=2,COUNTBLANK($Y55:$AE55)=6,COUNTBLANK($AF55:$AJ55)=4,COUNTBLANK($AK55:AN55)=3,COUNTBLANK($AO55:$AQ55)=2,COUNTBLANK($AR55:$AS55)=1,COUNTBLANK($AT55:$AU55)=1),IF(Data!$B55&lt;&gt;"",Scoring!$N$7)+IF(Data!$C55&lt;&gt;"",Scoring!$N$8)+IF(Data!$D55&lt;&gt;"",Scoring!$N$9)+IF(Data!$E55&lt;&gt;"",Scoring!$N$10)+IF(Data!$F55&lt;&gt;"",Scoring!$N$11)+IF(Data!$G55&lt;&gt;"",Scoring!$N$12)+IF(Data!$H55&lt;&gt;"",Scoring!$N$13)+IF(Data!$I55&lt;&gt;"",Scoring!$N$14)+IF(Data!$J55&lt;&gt;"",Scoring!$N$15)+IF(Data!$K55&lt;&gt;"",Scoring!$N$16)+IF(Data!$L55&lt;&gt;"",Scoring!$N$17)+IF(Data!$M55&lt;&gt;"",Scoring!$N$18)+IF(Data!$N55&lt;&gt;"",Scoring!$N$19)+IF(Data!$O55&lt;&gt;"",Scoring!$N$20)+IF(Data!$P55&lt;&gt;"",Scoring!$N$21)+IF(Data!$Q55&lt;&gt;"",Scoring!$N$22)+IF(Data!$R55&lt;&gt;"",Scoring!$N$23)+IF(Data!$S55&lt;&gt;"",Scoring!$N$24)+IF(Data!$T55&lt;&gt;"",Scoring!$N$25)+IF(Data!$U55&lt;&gt;"",Scoring!$N$26)+IF(Data!$V55&lt;&gt;"",Scoring!$N$27)+IF(Data!$W55&lt;&gt;"",Scoring!$N$28)+IF(Data!$X55&lt;&gt;"",Scoring!$N$29)+IF(Data!$Y55&lt;&gt;"",Scoring!$N$30)+IF(Data!$Z55&lt;&gt;"",Scoring!$N$31)+IF(Data!$AA55&lt;&gt;"",Scoring!$N$32)+IF(Data!$AB55&lt;&gt;"",Scoring!$N$33)+IF(Data!$AC55&lt;&gt;"",Scoring!$N$34)+IF(Data!$AD55&lt;&gt;"",Scoring!$N$35)+IF(Data!$AE55&lt;&gt;"",Scoring!$N$36)+IF(Data!$AF55&lt;&gt;"",Scoring!$N$37)+IF(Data!$AG55&lt;&gt;"",Scoring!$N$38)+IF(Data!$AH55&lt;&gt;"",Scoring!$N$39)+IF(Data!$AI55&lt;&gt;"",Scoring!$N$40)+IF(Data!$AJ55&lt;&gt;"",Scoring!$N$41)+IF(Data!$AK55&lt;&gt;"",Scoring!$N$42)+IF(Data!$AL55&lt;&gt;"",Scoring!$N$43)+IF(Data!$AM55&lt;&gt;"",Scoring!$N$44)+IF(Data!$AN55&lt;&gt;"",Scoring!$N$45)+IF(Data!$AO55&lt;&gt;"",Scoring!$N$46)+IF(Data!$AP55&lt;&gt;"",Scoring!$N$47)+IF(Data!$AQ55&lt;&gt;"",Scoring!$N$48)+IF(Data!$AR55&lt;&gt;"",Scoring!$N$49)+IF(Data!$AS55&lt;&gt;"",Scoring!$N$50)+IF(Data!$AT55&lt;&gt;"",Scoring!$N$51)+IF(Data!$AU55&lt;&gt;"",Scoring!$N$52),"")</f>
        <v/>
      </c>
      <c r="BQ55" s="189" t="str">
        <f>IF(BP55&lt;&gt;"",LOOKUP(BP55,Likelihoods!$A$7:$A$107,Likelihoods!L$7:L$107),"")</f>
        <v/>
      </c>
      <c r="BR55" s="181" t="str">
        <f>IF(AND(COUNTBLANK($B55:$O55)=13,COUNTBLANK($P55:$Q55)=1,COUNTBLANK($R55:$U55)=3,COUNTBLANK($V55:$X55)=2,COUNTBLANK($Y55:$AE55)=6,COUNTBLANK($AF55:$AJ55)=4,COUNTBLANK($AK55:AN55)=3,COUNTBLANK($AO55:$AQ55)=2,COUNTBLANK($AR55:$AS55)=1,COUNTBLANK($AT55:$AU55)=1),IF(Data!$B55&lt;&gt;"",Scoring!$O$7)+IF(Data!$C55&lt;&gt;"",Scoring!$O$8)+IF(Data!$D55&lt;&gt;"",Scoring!$O$9)+IF(Data!$E55&lt;&gt;"",Scoring!$O$10)+IF(Data!$F55&lt;&gt;"",Scoring!$O$11)+IF(Data!$G55&lt;&gt;"",Scoring!$O$12)+IF(Data!$H55&lt;&gt;"",Scoring!$O$13)+IF(Data!$I55&lt;&gt;"",Scoring!$O$14)+IF(Data!$J55&lt;&gt;"",Scoring!$O$15)+IF(Data!$K55&lt;&gt;"",Scoring!$O$16)+IF(Data!$L55&lt;&gt;"",Scoring!$O$17)+IF(Data!$M55&lt;&gt;"",Scoring!$O$18)+IF(Data!$N55&lt;&gt;"",Scoring!$O$19)+IF(Data!$O55&lt;&gt;"",Scoring!$O$20)+IF(Data!$P55&lt;&gt;"",Scoring!$O$21)+IF(Data!$Q55&lt;&gt;"",Scoring!$O$22)+IF(Data!$R55&lt;&gt;"",Scoring!$O$23)+IF(Data!$S55&lt;&gt;"",Scoring!$O$24)+IF(Data!$T55&lt;&gt;"",Scoring!$O$25)+IF(Data!$U55&lt;&gt;"",Scoring!$O$26)+IF(Data!$V55&lt;&gt;"",Scoring!$O$27)+IF(Data!$W55&lt;&gt;"",Scoring!$O$28)+IF(Data!$X55&lt;&gt;"",Scoring!$O$29)+IF(Data!$Y55&lt;&gt;"",Scoring!$O$30)+IF(Data!$Z55&lt;&gt;"",Scoring!$O$31)+IF(Data!$AA55&lt;&gt;"",Scoring!$O$32)+IF(Data!$AB55&lt;&gt;"",Scoring!$O$33)+IF(Data!$AC55&lt;&gt;"",Scoring!$O$34)+IF(Data!$AD55&lt;&gt;"",Scoring!$O$35)+IF(Data!$AE55&lt;&gt;"",Scoring!$O$36)+IF(Data!$AF55&lt;&gt;"",Scoring!$O$37)+IF(Data!$AG55&lt;&gt;"",Scoring!$O$38)+IF(Data!$AH55&lt;&gt;"",Scoring!$O$39)+IF(Data!$AI55&lt;&gt;"",Scoring!$O$40)+IF(Data!$AJ55&lt;&gt;"",Scoring!$O$41)+IF(Data!$AK55&lt;&gt;"",Scoring!$O$42)+IF(Data!$AL55&lt;&gt;"",Scoring!$O$43)+IF(Data!$AM55&lt;&gt;"",Scoring!$O$44)+IF(Data!$AN55&lt;&gt;"",Scoring!$O$45)+IF(Data!$AO55&lt;&gt;"",Scoring!$O$46)+IF(Data!$AP55&lt;&gt;"",Scoring!$O$47)+IF(Data!$AQ55&lt;&gt;"",Scoring!$O$48)+IF(Data!$AR55&lt;&gt;"",Scoring!$O$49)+IF(Data!$AS55&lt;&gt;"",Scoring!$O$50)+IF(Data!$AT55&lt;&gt;"",Scoring!$O$51)+IF(Data!$AU55&lt;&gt;"",Scoring!$O$52),"")</f>
        <v/>
      </c>
      <c r="BS55" s="184" t="str">
        <f>IF(BR55&lt;&gt;"",LOOKUP(BR55,Likelihoods!$A$7:$A$107,Likelihoods!M$7:M$107),"")</f>
        <v/>
      </c>
      <c r="BT55" s="181" t="str">
        <f>IF(AND(COUNTBLANK($B55:$O55)=13,COUNTBLANK($P55:$Q55)=1,COUNTBLANK($R55:$U55)=3,COUNTBLANK($V55:$X55)=2,COUNTBLANK($Y55:$AE55)=6,COUNTBLANK($AF55:$AJ55)=4,COUNTBLANK($AK55:AN55)=3,COUNTBLANK($AO55:$AQ55)=2,COUNTBLANK($AR55:$AS55)=1,COUNTBLANK($AT55:$AU55)=1),IF(Data!$B55&lt;&gt;"",Scoring!$P$7)+IF(Data!$C55&lt;&gt;"",Scoring!$P$8)+IF(Data!$D55&lt;&gt;"",Scoring!$P$9)+IF(Data!$E55&lt;&gt;"",Scoring!$P$10)+IF(Data!$F55&lt;&gt;"",Scoring!$P$11)+IF(Data!$G55&lt;&gt;"",Scoring!$P$12)+IF(Data!$H55&lt;&gt;"",Scoring!$P$13)+IF(Data!$I55&lt;&gt;"",Scoring!$P$14)+IF(Data!$J55&lt;&gt;"",Scoring!$P$15)+IF(Data!$K55&lt;&gt;"",Scoring!$P$16)+IF(Data!$L55&lt;&gt;"",Scoring!$P$17)+IF(Data!$M55&lt;&gt;"",Scoring!$P$18)+IF(Data!$N55&lt;&gt;"",Scoring!$P$19)+IF(Data!$O55&lt;&gt;"",Scoring!$P$20)+IF(Data!$P55&lt;&gt;"",Scoring!$P$21)+IF(Data!$Q55&lt;&gt;"",Scoring!$P$22)+IF(Data!$R55&lt;&gt;"",Scoring!$P$23)+IF(Data!$S55&lt;&gt;"",Scoring!$P$24)+IF(Data!$T55&lt;&gt;"",Scoring!$P$25)+IF(Data!$U55&lt;&gt;"",Scoring!$P$26)+IF(Data!$V55&lt;&gt;"",Scoring!$P$27)+IF(Data!$W55&lt;&gt;"",Scoring!$P$28)+IF(Data!$X55&lt;&gt;"",Scoring!$P$29)+IF(Data!$Y55&lt;&gt;"",Scoring!$P$30)+IF(Data!$Z55&lt;&gt;"",Scoring!$P$31)+IF(Data!$AA55&lt;&gt;"",Scoring!$P$32)+IF(Data!$AB55&lt;&gt;"",Scoring!$P$33)+IF(Data!$AC55&lt;&gt;"",Scoring!$P$34)+IF(Data!$AD55&lt;&gt;"",Scoring!$P$35)+IF(Data!$AE55&lt;&gt;"",Scoring!$P$36)+IF(Data!$AF55&lt;&gt;"",Scoring!$P$37)+IF(Data!$AG55&lt;&gt;"",Scoring!$P$38)+IF(Data!$AH55&lt;&gt;"",Scoring!$P$39)+IF(Data!$AI55&lt;&gt;"",Scoring!$P$40)+IF(Data!$AJ55&lt;&gt;"",Scoring!$P$41)+IF(Data!$AK55&lt;&gt;"",Scoring!$P$42)+IF(Data!$AL55&lt;&gt;"",Scoring!$P$43)+IF(Data!$AM55&lt;&gt;"",Scoring!$P$44)+IF(Data!$AN55&lt;&gt;"",Scoring!$P$45)+IF(Data!$AO55&lt;&gt;"",Scoring!$P$46)+IF(Data!$AP55&lt;&gt;"",Scoring!$P$47)+IF(Data!$AQ55&lt;&gt;"",Scoring!$P$48)+IF(Data!$AR55&lt;&gt;"",Scoring!$P$49)+IF(Data!$AS55&lt;&gt;"",Scoring!$P$50)+IF(Data!$AT55&lt;&gt;"",Scoring!$P$51)+IF(Data!$AU55&lt;&gt;"",Scoring!$P$52),"")</f>
        <v/>
      </c>
      <c r="BU55" s="180" t="str">
        <f>IF(BT55&lt;&gt;"",LOOKUP(BT55,Likelihoods!$A$7:$A$107,Likelihoods!N$7:N$107),"")</f>
        <v/>
      </c>
      <c r="BV55" s="181" t="str">
        <f>IF(AND(COUNTBLANK($B55:$O55)=13,COUNTBLANK($P55:$Q55)=1,COUNTBLANK($R55:$U55)=3,COUNTBLANK($V55:$X55)=2,COUNTBLANK($Y55:$AE55)=6,COUNTBLANK($AF55:$AJ55)=4,COUNTBLANK($AK55:AN55)=3,COUNTBLANK($AO55:$AQ55)=2,COUNTBLANK($AR55:$AS55)=1,COUNTBLANK($AT55:$AU55)=1),IF(Data!$B55&lt;&gt;"",Scoring!$Q$7)+IF(Data!$C55&lt;&gt;"",Scoring!$Q$8)+IF(Data!$D55&lt;&gt;"",Scoring!$Q$9)+IF(Data!$E55&lt;&gt;"",Scoring!$Q$10)+IF(Data!$F55&lt;&gt;"",Scoring!$Q$11)+IF(Data!$G55&lt;&gt;"",Scoring!$Q$12)+IF(Data!$H55&lt;&gt;"",Scoring!$Q$13)+IF(Data!$I55&lt;&gt;"",Scoring!$Q$14)+IF(Data!$J55&lt;&gt;"",Scoring!$Q$15)+IF(Data!$K55&lt;&gt;"",Scoring!$Q$16)+IF(Data!$L55&lt;&gt;"",Scoring!$Q$17)+IF(Data!$M55&lt;&gt;"",Scoring!$Q$18)+IF(Data!$N55&lt;&gt;"",Scoring!$Q$19)+IF(Data!$O55&lt;&gt;"",Scoring!$Q$20)+IF(Data!$P55&lt;&gt;"",Scoring!$Q$21)+IF(Data!$Q55&lt;&gt;"",Scoring!$Q$22)+IF(Data!$R55&lt;&gt;"",Scoring!$Q$23)+IF(Data!$S55&lt;&gt;"",Scoring!$Q$24)+IF(Data!$T55&lt;&gt;"",Scoring!$Q$25)+IF(Data!$U55&lt;&gt;"",Scoring!$Q$26)+IF(Data!$V55&lt;&gt;"",Scoring!$Q$27)+IF(Data!$W55&lt;&gt;"",Scoring!$Q$28)+IF(Data!$X55&lt;&gt;"",Scoring!$Q$29)+IF(Data!$Y55&lt;&gt;"",Scoring!$Q$30)+IF(Data!$Z55&lt;&gt;"",Scoring!$Q$31)+IF(Data!$AA55&lt;&gt;"",Scoring!$Q$32)+IF(Data!$AB55&lt;&gt;"",Scoring!$Q$33)+IF(Data!$AC55&lt;&gt;"",Scoring!$Q$34)+IF(Data!$AD55&lt;&gt;"",Scoring!$Q$35)+IF(Data!$AE55&lt;&gt;"",Scoring!$Q$36)+IF(Data!$AF55&lt;&gt;"",Scoring!$Q$37)+IF(Data!$AG55&lt;&gt;"",Scoring!$Q$38)+IF(Data!$AH55&lt;&gt;"",Scoring!$Q$39)+IF(Data!$AI55&lt;&gt;"",Scoring!$Q$40)+IF(Data!$AJ55&lt;&gt;"",Scoring!$Q$41)+IF(Data!$AK55&lt;&gt;"",Scoring!$Q$42)+IF(Data!$AL55&lt;&gt;"",Scoring!$Q$43)+IF(Data!$AM55&lt;&gt;"",Scoring!$Q$44)+IF(Data!$AN55&lt;&gt;"",Scoring!$Q$45)+IF(Data!$AO55&lt;&gt;"",Scoring!$Q$46)+IF(Data!$AP55&lt;&gt;"",Scoring!$Q$47)+IF(Data!$AQ55&lt;&gt;"",Scoring!$Q$48)+IF(Data!$AR55&lt;&gt;"",Scoring!$Q$49)+IF(Data!$AS55&lt;&gt;"",Scoring!$Q$50)+IF(Data!$AT55&lt;&gt;"",Scoring!$Q$51)+IF(Data!$AU55&lt;&gt;"",Scoring!$Q$52),"")</f>
        <v/>
      </c>
      <c r="BW55" s="183" t="str">
        <f>IF(BV55&lt;&gt;"",LOOKUP(BV55,Likelihoods!$A$7:$A$107,Likelihoods!O$7:O$107),"")</f>
        <v/>
      </c>
      <c r="BX55" s="9"/>
      <c r="BY55" s="9"/>
      <c r="BZ55" s="9"/>
      <c r="CA55" s="9"/>
      <c r="CB55" s="9"/>
      <c r="CC55" s="9"/>
      <c r="CD55" s="9"/>
      <c r="CE55" s="9"/>
      <c r="CF55" s="9"/>
      <c r="CG55" s="9"/>
      <c r="CH55" s="9"/>
      <c r="CI55" s="9"/>
      <c r="CJ55" s="9"/>
      <c r="CK55" s="9"/>
    </row>
    <row r="56" spans="1:89" ht="14.25">
      <c r="A56" s="59"/>
      <c r="B56" s="76"/>
      <c r="C56" s="77"/>
      <c r="D56" s="77"/>
      <c r="E56" s="77"/>
      <c r="F56" s="77"/>
      <c r="G56" s="77"/>
      <c r="H56" s="77"/>
      <c r="I56" s="77"/>
      <c r="J56" s="77"/>
      <c r="K56" s="77"/>
      <c r="L56" s="77"/>
      <c r="M56" s="77"/>
      <c r="N56" s="77"/>
      <c r="O56" s="77"/>
      <c r="P56" s="76"/>
      <c r="Q56" s="78"/>
      <c r="R56" s="77"/>
      <c r="S56" s="77"/>
      <c r="T56" s="77"/>
      <c r="U56" s="77"/>
      <c r="V56" s="76"/>
      <c r="W56" s="77"/>
      <c r="X56" s="78"/>
      <c r="Y56" s="77"/>
      <c r="Z56" s="77"/>
      <c r="AA56" s="77"/>
      <c r="AB56" s="77"/>
      <c r="AC56" s="77"/>
      <c r="AD56" s="77"/>
      <c r="AE56" s="77"/>
      <c r="AF56" s="76"/>
      <c r="AG56" s="77"/>
      <c r="AH56" s="77"/>
      <c r="AI56" s="77"/>
      <c r="AJ56" s="78"/>
      <c r="AK56" s="77"/>
      <c r="AL56" s="77"/>
      <c r="AM56" s="77"/>
      <c r="AN56" s="77"/>
      <c r="AO56" s="76"/>
      <c r="AP56" s="77"/>
      <c r="AQ56" s="78"/>
      <c r="AR56" s="76"/>
      <c r="AS56" s="78"/>
      <c r="AT56" s="77"/>
      <c r="AU56" s="77"/>
      <c r="AV56" s="179" t="str">
        <f>IF(AND(COUNTBLANK($B56:$O56)=13,COUNTBLANK($P56:$Q56)=1,COUNTBLANK($R56:$U56)=3,COUNTBLANK($V56:$X56)=2,COUNTBLANK($Y56:$AE56)=6,COUNTBLANK($AF56:$AJ56)=4,COUNTBLANK($AK56:AN56)=3,COUNTBLANK($AO56:$AQ56)=2,COUNTBLANK($AR56:$AS56)=1,COUNTBLANK($AT56:$AU56)=1),IF(Data!$B56&lt;&gt;"",Scoring!$D$7)+IF(Data!$C56&lt;&gt;"",Scoring!$D$8)+IF(Data!$D56&lt;&gt;"",Scoring!$D$9)+IF(Data!$E56&lt;&gt;"",Scoring!$D$10)+IF(Data!$F56&lt;&gt;"",Scoring!$D$11)+IF(Data!$G56&lt;&gt;"",Scoring!$D$12)+IF(Data!$H56&lt;&gt;"",Scoring!$D$13)+IF(Data!$I56&lt;&gt;"",Scoring!$D$14)+IF(Data!$J56&lt;&gt;"",Scoring!$D$15)+IF(Data!$K56&lt;&gt;"",Scoring!$D$16)+IF(Data!$L56&lt;&gt;"",Scoring!$D$17)+IF(Data!$M56&lt;&gt;"",Scoring!$D$18)+IF(Data!$N56&lt;&gt;"",Scoring!$D$19)+IF(Data!$O56&lt;&gt;"",Scoring!$D$20)+IF(Data!$P56&lt;&gt;"",Scoring!$D$21)+IF(Data!$Q56&lt;&gt;"",Scoring!$D$22)+IF(Data!$R56&lt;&gt;"",Scoring!$D$23)+IF(Data!$S56&lt;&gt;"",Scoring!$D$24)+IF(Data!$T56&lt;&gt;"",Scoring!$D$25)+IF(Data!$U56&lt;&gt;"",Scoring!$D$26)+IF(Data!$V56&lt;&gt;"",Scoring!$D$27)+IF(Data!$W56&lt;&gt;"",Scoring!$D$28)+IF(Data!$X56&lt;&gt;"",Scoring!$D$29)+IF(Data!$Y56&lt;&gt;"",Scoring!$D$30)+IF(Data!$Z56&lt;&gt;"",Scoring!$D$31)+IF(Data!$AA56&lt;&gt;"",Scoring!$D$32)+IF(Data!$AB56&lt;&gt;"",Scoring!$D$33)+IF(Data!$AC56&lt;&gt;"",Scoring!$D$34)+IF(Data!$AD56&lt;&gt;"",Scoring!$D$35)+IF(Data!$AE56&lt;&gt;"",Scoring!$D$36)+IF(Data!$AF56&lt;&gt;"",Scoring!$D$37)+IF(Data!$AG56&lt;&gt;"",Scoring!$D$38)+IF(Data!$AH56&lt;&gt;"",Scoring!$D$39)+IF(Data!$AI56&lt;&gt;"",Scoring!$D$40)+IF(Data!$AJ56&lt;&gt;"",Scoring!$D$41)+IF(Data!$AK56&lt;&gt;"",Scoring!$D$42)+IF(Data!$AL56&lt;&gt;"",Scoring!$D$43)+IF(Data!$AM56&lt;&gt;"",Scoring!$D$44)+IF(Data!$AN56&lt;&gt;"",Scoring!$D$45)+IF(Data!$AO56&lt;&gt;"",Scoring!$D$46)+IF(Data!$AP56&lt;&gt;"",Scoring!$D$47)+IF(Data!$AQ56&lt;&gt;"",Scoring!$D$48)+IF(Data!$AR56&lt;&gt;"",Scoring!$D$49)+IF(Data!$AS56&lt;&gt;"",Scoring!$D$50)+IF(Data!$AT56&lt;&gt;"",Scoring!$D$51)+IF(Data!$AU56&lt;&gt;"",Scoring!$D$52),"")</f>
        <v/>
      </c>
      <c r="AW56" s="180" t="str">
        <f>IF(AV56&lt;&gt;"",LOOKUP(AV56,Likelihoods!$A$7:$A$107,Likelihoods!B$7:B$107),"")</f>
        <v/>
      </c>
      <c r="AX56" s="181" t="str">
        <f>IF(AND(COUNTBLANK($B56:$O56)=13,COUNTBLANK($P56:$Q56)=1,COUNTBLANK($R56:$U56)=3,COUNTBLANK($V56:$X56)=2,COUNTBLANK($Y56:$AE56)=6,COUNTBLANK($AF56:$AJ56)=4,COUNTBLANK($AK56:AN56)=3,COUNTBLANK($AO56:$AQ56)=2,COUNTBLANK($AR56:$AS56)=1,COUNTBLANK($AT56:$AU56)=1),IF(Data!$B56&lt;&gt;"",Scoring!$E$7)+IF(Data!$C56&lt;&gt;"",Scoring!$E$8)+IF(Data!$D56&lt;&gt;"",Scoring!$E$9)+IF(Data!$E56&lt;&gt;"",Scoring!$E$10)+IF(Data!$F56&lt;&gt;"",Scoring!$E$11)+IF(Data!$G56&lt;&gt;"",Scoring!$E$12)+IF(Data!$H56&lt;&gt;"",Scoring!$E$13)+IF(Data!$I56&lt;&gt;"",Scoring!$E$14)+IF(Data!$J56&lt;&gt;"",Scoring!$E$15)+IF(Data!$K56&lt;&gt;"",Scoring!$E$16)+IF(Data!$L56&lt;&gt;"",Scoring!$E$17)+IF(Data!$M56&lt;&gt;"",Scoring!$E$18)+IF(Data!$N56&lt;&gt;"",Scoring!$E$19)+IF(Data!$O56&lt;&gt;"",Scoring!$E$20)+IF(Data!$P56&lt;&gt;"",Scoring!$E$21)+IF(Data!$Q56&lt;&gt;"",Scoring!$E$22)+IF(Data!$R56&lt;&gt;"",Scoring!$E$23)+IF(Data!$S56&lt;&gt;"",Scoring!$E$24)+IF(Data!$T56&lt;&gt;"",Scoring!$E$25)+IF(Data!$U56&lt;&gt;"",Scoring!$E$26)+IF(Data!$V56&lt;&gt;"",Scoring!$E$27)+IF(Data!$W56&lt;&gt;"",Scoring!$E$28)+IF(Data!$X56&lt;&gt;"",Scoring!$E$29)+IF(Data!$Y56&lt;&gt;"",Scoring!$E$30)+IF(Data!$Z56&lt;&gt;"",Scoring!$E$31)+IF(Data!$AA56&lt;&gt;"",Scoring!$E$32)+IF(Data!$AB56&lt;&gt;"",Scoring!$E$33)+IF(Data!$AC56&lt;&gt;"",Scoring!$E$34)+IF(Data!$AD56&lt;&gt;"",Scoring!$E$35)+IF(Data!$AE56&lt;&gt;"",Scoring!$E$36)+IF(Data!$AF56&lt;&gt;"",Scoring!$E$37)+IF(Data!$AG56&lt;&gt;"",Scoring!$E$38)+IF(Data!$AH56&lt;&gt;"",Scoring!$E$39)+IF(Data!$AI56&lt;&gt;"",Scoring!$E$40)+IF(Data!$AJ56&lt;&gt;"",Scoring!$E$41)+IF(Data!$AK56&lt;&gt;"",Scoring!$E$42)+IF(Data!$AL56&lt;&gt;"",Scoring!$E$43)+IF(Data!$AM56&lt;&gt;"",Scoring!$E$44)+IF(Data!$AN56&lt;&gt;"",Scoring!$E$45)+IF(Data!$AO56&lt;&gt;"",Scoring!$E$46)+IF(Data!$AP56&lt;&gt;"",Scoring!$E$47)+IF(Data!$AQ56&lt;&gt;"",Scoring!$E$48)+IF(Data!$AR56&lt;&gt;"",Scoring!$E$49)+IF(Data!$AS56&lt;&gt;"",Scoring!$E$50)+IF(Data!$AT56&lt;&gt;"",Scoring!$E$51)+IF(Data!$AU56&lt;&gt;"",Scoring!$E$52),"")</f>
        <v/>
      </c>
      <c r="AY56" s="180" t="str">
        <f>IF(AX56&lt;&gt;"",LOOKUP(AX56,Likelihoods!$A$7:$A$107,Likelihoods!C$7:C$107),"")</f>
        <v/>
      </c>
      <c r="AZ56" s="182" t="str">
        <f>IF(AND(COUNTBLANK($B56:$O56)=13,COUNTBLANK($P56:$Q56)=1,COUNTBLANK($R56:$U56)=3,COUNTBLANK($V56:$X56)=2,COUNTBLANK($Y56:$AE56)=6,COUNTBLANK($AF56:$AJ56)=4,COUNTBLANK($AK56:AN56)=3,COUNTBLANK($AO56:$AQ56)=2,COUNTBLANK($AR56:$AS56)=1,COUNTBLANK($AT56:$AU56)=1),IF(Data!$B56&lt;&gt;"",Scoring!$F$7)+IF(Data!$C56&lt;&gt;"",Scoring!$F$8)+IF(Data!$D56&lt;&gt;"",Scoring!$F$9)+IF(Data!$E56&lt;&gt;"",Scoring!$F$10)+IF(Data!$F56&lt;&gt;"",Scoring!$F$11)+IF(Data!$G56&lt;&gt;"",Scoring!$F$12)+IF(Data!$H56&lt;&gt;"",Scoring!$F$13)+IF(Data!$I56&lt;&gt;"",Scoring!$F$14)+IF(Data!$J56&lt;&gt;"",Scoring!$F$15)+IF(Data!$K56&lt;&gt;"",Scoring!$F$16)+IF(Data!$L56&lt;&gt;"",Scoring!$F$17)+IF(Data!$M56&lt;&gt;"",Scoring!$F$18)+IF(Data!$N56&lt;&gt;"",Scoring!$F$19)+IF(Data!$O56&lt;&gt;"",Scoring!$F$20)+IF(Data!$P56&lt;&gt;"",Scoring!$F$21)+IF(Data!$Q56&lt;&gt;"",Scoring!$F$22)+IF(Data!$R56&lt;&gt;"",Scoring!$F$23)+IF(Data!$S56&lt;&gt;"",Scoring!$F$24)+IF(Data!$T56&lt;&gt;"",Scoring!$F$25)+IF(Data!$U56&lt;&gt;"",Scoring!$F$26)+IF(Data!$V56&lt;&gt;"",Scoring!$F$27)+IF(Data!$W56&lt;&gt;"",Scoring!$F$28)+IF(Data!$X56&lt;&gt;"",Scoring!$F$29)+IF(Data!$Y56&lt;&gt;"",Scoring!$F$30)+IF(Data!$Z56&lt;&gt;"",Scoring!$F$31)+IF(Data!$AA56&lt;&gt;"",Scoring!$F$32)+IF(Data!$AB56&lt;&gt;"",Scoring!$F$33)+IF(Data!$AC56&lt;&gt;"",Scoring!$F$34)+IF(Data!$AD56&lt;&gt;"",Scoring!$F$35)+IF(Data!$AE56&lt;&gt;"",Scoring!$F$36)+IF(Data!$AF56&lt;&gt;"",Scoring!$F$37)+IF(Data!$AG56&lt;&gt;"",Scoring!$F$38)+IF(Data!$AH56&lt;&gt;"",Scoring!$F$39)+IF(Data!$AI56&lt;&gt;"",Scoring!$F$40)+IF(Data!$AJ56&lt;&gt;"",Scoring!$F$41)+IF(Data!$AK56&lt;&gt;"",Scoring!$F$42)+IF(Data!$AL56&lt;&gt;"",Scoring!$F$43)+IF(Data!$AM56&lt;&gt;"",Scoring!$F$44)+IF(Data!$AN56&lt;&gt;"",Scoring!$F$45)+IF(Data!$AO56&lt;&gt;"",Scoring!$F$46)+IF(Data!$AP56&lt;&gt;"",Scoring!$F$47)+IF(Data!$AQ56&lt;&gt;"",Scoring!$F$48)+IF(Data!$AR56&lt;&gt;"",Scoring!$F$49)+IF(Data!$AS56&lt;&gt;"",Scoring!$F$50)+IF(Data!$AT56&lt;&gt;"",Scoring!$F$51)+IF(Data!$AU56&lt;&gt;"",Scoring!$F$52),"")</f>
        <v/>
      </c>
      <c r="BA56" s="183" t="str">
        <f>IF(AZ56&lt;&gt;"",LOOKUP(AZ56,Likelihoods!$A$7:$A$107,Likelihoods!D$7:D$107),"")</f>
        <v/>
      </c>
      <c r="BB56" s="181" t="str">
        <f>IF(AND(COUNTBLANK($B56:$O56)=13,COUNTBLANK($P56:$Q56)=1,COUNTBLANK($R56:$U56)=3,COUNTBLANK($V56:$X56)=2,COUNTBLANK($Y56:$AE56)=6,COUNTBLANK($AF56:$AJ56)=4,COUNTBLANK($AK56:AN56)=3,COUNTBLANK($AO56:$AQ56)=2,COUNTBLANK($AR56:$AS56)=1,COUNTBLANK($AT56:$AU56)=1),IF(Data!$B56&lt;&gt;"",Scoring!$G$7)+IF(Data!$C56&lt;&gt;"",Scoring!$G$8)+IF(Data!$D56&lt;&gt;"",Scoring!$G$9)+IF(Data!$E56&lt;&gt;"",Scoring!$G$10)+IF(Data!$F56&lt;&gt;"",Scoring!$G$11)+IF(Data!$G56&lt;&gt;"",Scoring!$G$12)+IF(Data!$H56&lt;&gt;"",Scoring!$G$13)+IF(Data!$I56&lt;&gt;"",Scoring!$G$14)+IF(Data!$J56&lt;&gt;"",Scoring!$G$15)+IF(Data!$K56&lt;&gt;"",Scoring!$G$16)+IF(Data!$L56&lt;&gt;"",Scoring!$G$17)+IF(Data!$M56&lt;&gt;"",Scoring!$G$18)+IF(Data!$N56&lt;&gt;"",Scoring!$G$19)+IF(Data!$O56&lt;&gt;"",Scoring!$G$20)+IF(Data!$P56&lt;&gt;"",Scoring!$G$21)+IF(Data!$Q56&lt;&gt;"",Scoring!$G$22)+IF(Data!$R56&lt;&gt;"",Scoring!$G$23)+IF(Data!$S56&lt;&gt;"",Scoring!$G$24)+IF(Data!$T56&lt;&gt;"",Scoring!$G$25)+IF(Data!$U56&lt;&gt;"",Scoring!$G$26)+IF(Data!$V56&lt;&gt;"",Scoring!$G$27)+IF(Data!$W56&lt;&gt;"",Scoring!$G$28)+IF(Data!$X56&lt;&gt;"",Scoring!$G$29)+IF(Data!$Y56&lt;&gt;"",Scoring!$G$30)+IF(Data!$Z56&lt;&gt;"",Scoring!$G$31)+IF(Data!$AA56&lt;&gt;"",Scoring!$G$32)+IF(Data!$AB56&lt;&gt;"",Scoring!$G$33)+IF(Data!$AC56&lt;&gt;"",Scoring!$G$34)+IF(Data!$AD56&lt;&gt;"",Scoring!$G$35)+IF(Data!$AE56&lt;&gt;"",Scoring!$G$36)+IF(Data!$AF56&lt;&gt;"",Scoring!$G$37)+IF(Data!$AG56&lt;&gt;"",Scoring!$G$38)+IF(Data!$AH56&lt;&gt;"",Scoring!$G$39)+IF(Data!$AI56&lt;&gt;"",Scoring!$G$40)+IF(Data!$AJ56&lt;&gt;"",Scoring!$G$41)+IF(Data!$AK56&lt;&gt;"",Scoring!$G$42)+IF(Data!$AL56&lt;&gt;"",Scoring!$G$43)+IF(Data!$AM56&lt;&gt;"",Scoring!$G$44)+IF(Data!$AN56&lt;&gt;"",Scoring!$G$45)+IF(Data!$AO56&lt;&gt;"",Scoring!$G$46)+IF(Data!$AP56&lt;&gt;"",Scoring!$G$47)+IF(Data!$AQ56&lt;&gt;"",Scoring!$G$48)+IF(Data!$AR56&lt;&gt;"",Scoring!$G$49)+IF(Data!$AS56&lt;&gt;"",Scoring!$G$50)+IF(Data!$AT56&lt;&gt;"",Scoring!$G$51)+IF(Data!$AU56&lt;&gt;"",Scoring!$G$52),"")</f>
        <v/>
      </c>
      <c r="BC56" s="184" t="str">
        <f>IF(BB56&lt;&gt;"",LOOKUP(BB56,Likelihoods!$A$7:$A$107,Likelihoods!E$7:E$107),"")</f>
        <v/>
      </c>
      <c r="BD56" s="185" t="str">
        <f>IF(AND(COUNTBLANK($B56:$O56)=13,COUNTBLANK($P56:$Q56)=1,COUNTBLANK($R56:$U56)=3,COUNTBLANK($V56:$X56)=2,COUNTBLANK($Y56:$AE56)=6,COUNTBLANK($AF56:$AJ56)=4,COUNTBLANK($AK56:AN56)=3,COUNTBLANK($AO56:$AQ56)=2,COUNTBLANK($AR56:$AS56)=1,COUNTBLANK($AT56:$AU56)=1),IF(Data!$B56&lt;&gt;"",Scoring!$H$7)+IF(Data!$C56&lt;&gt;"",Scoring!$H$8)+IF(Data!$D56&lt;&gt;"",Scoring!$H$9)+IF(Data!$E56&lt;&gt;"",Scoring!$H$10)+IF(Data!$F56&lt;&gt;"",Scoring!$H$11)+IF(Data!$G56&lt;&gt;"",Scoring!$H$12)+IF(Data!$H56&lt;&gt;"",Scoring!$H$13)+IF(Data!$I56&lt;&gt;"",Scoring!$H$14)+IF(Data!$J56&lt;&gt;"",Scoring!$H$15)+IF(Data!$K56&lt;&gt;"",Scoring!$H$16)+IF(Data!$L56&lt;&gt;"",Scoring!$H$17)+IF(Data!$M56&lt;&gt;"",Scoring!$H$18)+IF(Data!$N56&lt;&gt;"",Scoring!$H$19)+IF(Data!$O56&lt;&gt;"",Scoring!$H$20)+IF(Data!$P56&lt;&gt;"",Scoring!$H$21)+IF(Data!$Q56&lt;&gt;"",Scoring!$H$22)+IF(Data!$R56&lt;&gt;"",Scoring!$H$23)+IF(Data!$S56&lt;&gt;"",Scoring!$H$24)+IF(Data!$T56&lt;&gt;"",Scoring!$H$25)+IF(Data!$U56&lt;&gt;"",Scoring!$H$26)+IF(Data!$V56&lt;&gt;"",Scoring!$H$27)+IF(Data!$W56&lt;&gt;"",Scoring!$H$28)+IF(Data!$X56&lt;&gt;"",Scoring!$H$29)+IF(Data!$Y56&lt;&gt;"",Scoring!$H$30)+IF(Data!$Z56&lt;&gt;"",Scoring!$H$31)+IF(Data!$AA56&lt;&gt;"",Scoring!$H$32)+IF(Data!$AB56&lt;&gt;"",Scoring!$H$33)+IF(Data!$AC56&lt;&gt;"",Scoring!$H$34)+IF(Data!$AD56&lt;&gt;"",Scoring!$H$35)+IF(Data!$AE56&lt;&gt;"",Scoring!$H$36)+IF(Data!$AF56&lt;&gt;"",Scoring!$H$37)+IF(Data!$AG56&lt;&gt;"",Scoring!$H$38)+IF(Data!$AH56&lt;&gt;"",Scoring!$H$39)+IF(Data!$AI56&lt;&gt;"",Scoring!$H$40)+IF(Data!$AJ56&lt;&gt;"",Scoring!$H$41)+IF(Data!$AK56&lt;&gt;"",Scoring!$H$42)+IF(Data!$AL56&lt;&gt;"",Scoring!$H$43)+IF(Data!$AM56&lt;&gt;"",Scoring!$H$44)+IF(Data!$AN56&lt;&gt;"",Scoring!$H$45)+IF(Data!$AO56&lt;&gt;"",Scoring!$H$46)+IF(Data!$AP56&lt;&gt;"",Scoring!$H$47)+IF(Data!$AQ56&lt;&gt;"",Scoring!$H$48)+IF(Data!$AR56&lt;&gt;"",Scoring!$H$49)+IF(Data!$AS56&lt;&gt;"",Scoring!$H$50)+IF(Data!$AT56&lt;&gt;"",Scoring!$H$51)+IF(Data!$AU56&lt;&gt;"",Scoring!$H$52),"")</f>
        <v/>
      </c>
      <c r="BE56" s="186" t="str">
        <f>IF(BD56&lt;&gt;"",LOOKUP(BD56,Likelihoods!$A$7:$A$107,Likelihoods!F$7:F$107),"")</f>
        <v/>
      </c>
      <c r="BF56" s="181" t="str">
        <f>IF(AND(COUNTBLANK($B56:$O56)=13,COUNTBLANK($P56:$Q56)=1,COUNTBLANK($R56:$U56)=3,COUNTBLANK($V56:$X56)=2,COUNTBLANK($Y56:$AE56)=6,COUNTBLANK($AF56:$AJ56)=4,COUNTBLANK($AK56:AN56)=3,COUNTBLANK($AO56:$AQ56)=2,COUNTBLANK($AR56:$AS56)=1,COUNTBLANK($AT56:$AU56)=1),IF(Data!$B56&lt;&gt;"",Scoring!$I$7)+IF(Data!$C56&lt;&gt;"",Scoring!$I$8)+IF(Data!$D56&lt;&gt;"",Scoring!$I$9)+IF(Data!$E56&lt;&gt;"",Scoring!$I$10)+IF(Data!$F56&lt;&gt;"",Scoring!$I$11)+IF(Data!$G56&lt;&gt;"",Scoring!$I$12)+IF(Data!$H56&lt;&gt;"",Scoring!$I$13)+IF(Data!$I56&lt;&gt;"",Scoring!$I$14)+IF(Data!$J56&lt;&gt;"",Scoring!$I$15)+IF(Data!$K56&lt;&gt;"",Scoring!$I$16)+IF(Data!$L56&lt;&gt;"",Scoring!$I$17)+IF(Data!$M56&lt;&gt;"",Scoring!$I$18)+IF(Data!$N56&lt;&gt;"",Scoring!$I$19)+IF(Data!$O56&lt;&gt;"",Scoring!$I$20)+IF(Data!$P56&lt;&gt;"",Scoring!$I$21)+IF(Data!$Q56&lt;&gt;"",Scoring!$I$22)+IF(Data!$R56&lt;&gt;"",Scoring!$I$23)+IF(Data!$S56&lt;&gt;"",Scoring!$I$24)+IF(Data!$T56&lt;&gt;"",Scoring!$I$25)+IF(Data!$U56&lt;&gt;"",Scoring!$I$26)+IF(Data!$V56&lt;&gt;"",Scoring!$I$27)+IF(Data!$W56&lt;&gt;"",Scoring!$I$28)+IF(Data!$X56&lt;&gt;"",Scoring!$I$29)+IF(Data!$Y56&lt;&gt;"",Scoring!$I$30)+IF(Data!$Z56&lt;&gt;"",Scoring!$I$31)+IF(Data!$AA56&lt;&gt;"",Scoring!$I$32)+IF(Data!$AB56&lt;&gt;"",Scoring!$I$33)+IF(Data!$AC56&lt;&gt;"",Scoring!$I$34)+IF(Data!$AD56&lt;&gt;"",Scoring!$I$35)+IF(Data!$AE56&lt;&gt;"",Scoring!$I$36)+IF(Data!$AF56&lt;&gt;"",Scoring!$I$37)+IF(Data!$AG56&lt;&gt;"",Scoring!$I$38)+IF(Data!$AH56&lt;&gt;"",Scoring!$I$39)+IF(Data!$AI56&lt;&gt;"",Scoring!$I$40)+IF(Data!$AJ56&lt;&gt;"",Scoring!$I$41)+IF(Data!$AK56&lt;&gt;"",Scoring!$I$42)+IF(Data!$AL56&lt;&gt;"",Scoring!$I$43)+IF(Data!$AM56&lt;&gt;"",Scoring!$I$44)+IF(Data!$AN56&lt;&gt;"",Scoring!$I$45)+IF(Data!$AO56&lt;&gt;"",Scoring!$I$46)+IF(Data!$AP56&lt;&gt;"",Scoring!$I$47)+IF(Data!$AQ56&lt;&gt;"",Scoring!$I$48)+IF(Data!$AR56&lt;&gt;"",Scoring!$I$49)+IF(Data!$AS56&lt;&gt;"",Scoring!$I$50)+IF(Data!$AT56&lt;&gt;"",Scoring!$I$51)+IF(Data!$AU56&lt;&gt;"",Scoring!$I$52),"")</f>
        <v/>
      </c>
      <c r="BG56" s="180" t="str">
        <f>IF(BF56&lt;&gt;"",LOOKUP(BF56,Likelihoods!$A$7:$A$107,Likelihoods!G$7:G$107),"")</f>
        <v/>
      </c>
      <c r="BH56" s="187" t="str">
        <f>IF(AND(COUNTBLANK($B56:$O56)=13,COUNTBLANK($P56:$Q56)=1,COUNTBLANK($R56:$U56)=3,COUNTBLANK($V56:$X56)=2,COUNTBLANK($Y56:$AE56)=6,COUNTBLANK($AF56:$AJ56)=4,COUNTBLANK($AK56:AN56)=3,COUNTBLANK($AO56:$AQ56)=2,COUNTBLANK($AR56:$AS56)=1,COUNTBLANK($AT56:$AU56)=1),IF(Data!$B56&lt;&gt;"",Scoring!$J$7)+IF(Data!$C56&lt;&gt;"",Scoring!$J$8)+IF(Data!$D56&lt;&gt;"",Scoring!$J$9)+IF(Data!$E56&lt;&gt;"",Scoring!$J$10)+IF(Data!$F56&lt;&gt;"",Scoring!$J$11)+IF(Data!$G56&lt;&gt;"",Scoring!$J$12)+IF(Data!$H56&lt;&gt;"",Scoring!$J$13)+IF(Data!$I56&lt;&gt;"",Scoring!$J$14)+IF(Data!$J56&lt;&gt;"",Scoring!$J$15)+IF(Data!$K56&lt;&gt;"",Scoring!$J$16)+IF(Data!$L56&lt;&gt;"",Scoring!$J$17)+IF(Data!$M56&lt;&gt;"",Scoring!$J$18)+IF(Data!$N56&lt;&gt;"",Scoring!$J$19)+IF(Data!$O56&lt;&gt;"",Scoring!$J$20)+IF(Data!$P56&lt;&gt;"",Scoring!$J$21)+IF(Data!$Q56&lt;&gt;"",Scoring!$J$22)+IF(Data!$R56&lt;&gt;"",Scoring!$J$23)+IF(Data!$S56&lt;&gt;"",Scoring!$J$24)+IF(Data!$T56&lt;&gt;"",Scoring!$J$25)+IF(Data!$U56&lt;&gt;"",Scoring!$J$26)+IF(Data!$V56&lt;&gt;"",Scoring!$J$27)+IF(Data!$W56&lt;&gt;"",Scoring!$J$28)+IF(Data!$X56&lt;&gt;"",Scoring!$J$29)+IF(Data!$Y56&lt;&gt;"",Scoring!$J$30)+IF(Data!$Z56&lt;&gt;"",Scoring!$J$31)+IF(Data!$AA56&lt;&gt;"",Scoring!$J$32)+IF(Data!$AB56&lt;&gt;"",Scoring!$J$33)+IF(Data!$AC56&lt;&gt;"",Scoring!$J$34)+IF(Data!$AD56&lt;&gt;"",Scoring!$J$35)+IF(Data!$AE56&lt;&gt;"",Scoring!$J$36)+IF(Data!$AF56&lt;&gt;"",Scoring!$J$37)+IF(Data!$AG56&lt;&gt;"",Scoring!$J$38)+IF(Data!$AH56&lt;&gt;"",Scoring!$J$39)+IF(Data!$AI56&lt;&gt;"",Scoring!$J$40)+IF(Data!$AJ56&lt;&gt;"",Scoring!$J$41)+IF(Data!$AK56&lt;&gt;"",Scoring!$J$42)+IF(Data!$AL56&lt;&gt;"",Scoring!$J$43)+IF(Data!$AM56&lt;&gt;"",Scoring!$J$44)+IF(Data!$AN56&lt;&gt;"",Scoring!$J$45)+IF(Data!$AO56&lt;&gt;"",Scoring!$J$46)+IF(Data!$AP56&lt;&gt;"",Scoring!$J$47)+IF(Data!$AQ56&lt;&gt;"",Scoring!$J$48)+IF(Data!$AR56&lt;&gt;"",Scoring!$J$49)+IF(Data!$AS56&lt;&gt;"",Scoring!$J$50)+IF(Data!$AT56&lt;&gt;"",Scoring!$J$51)+IF(Data!$AU56&lt;&gt;"",Scoring!$J$52),"")</f>
        <v/>
      </c>
      <c r="BI56" s="183" t="str">
        <f>IF(BH56&lt;&gt;"",LOOKUP(BH56,Likelihoods!$A$7:$A$107,Likelihoods!H$7:H$107),"")</f>
        <v/>
      </c>
      <c r="BJ56" s="188" t="str">
        <f>IF(AND(COUNTBLANK($B56:$O56)=13,COUNTBLANK($P56:$Q56)=1,COUNTBLANK($R56:$U56)=3,COUNTBLANK($V56:$X56)=2,COUNTBLANK($Y56:$AE56)=6,COUNTBLANK($AF56:$AJ56)=4,COUNTBLANK($AK56:AN56)=3,COUNTBLANK($AO56:$AQ56)=2,COUNTBLANK($AR56:$AS56)=1,COUNTBLANK($AT56:$AU56)=1),IF(Data!$B56&lt;&gt;"",Scoring!$K$7)+IF(Data!$C56&lt;&gt;"",Scoring!$K$8)+IF(Data!$D56&lt;&gt;"",Scoring!$K$9)+IF(Data!$E56&lt;&gt;"",Scoring!$K$10)+IF(Data!$F56&lt;&gt;"",Scoring!$K$11)+IF(Data!$G56&lt;&gt;"",Scoring!$K$12)+IF(Data!$H56&lt;&gt;"",Scoring!$K$13)+IF(Data!$I56&lt;&gt;"",Scoring!$K$14)+IF(Data!$J56&lt;&gt;"",Scoring!$K$15)+IF(Data!$K56&lt;&gt;"",Scoring!$K$16)+IF(Data!$L56&lt;&gt;"",Scoring!$K$17)+IF(Data!$M56&lt;&gt;"",Scoring!$K$18)+IF(Data!$N56&lt;&gt;"",Scoring!$K$19)+IF(Data!$O56&lt;&gt;"",Scoring!$K$20)+IF(Data!$P56&lt;&gt;"",Scoring!$K$21)+IF(Data!$Q56&lt;&gt;"",Scoring!$K$22)+IF(Data!$R56&lt;&gt;"",Scoring!$K$23)+IF(Data!$S56&lt;&gt;"",Scoring!$K$24)+IF(Data!$T56&lt;&gt;"",Scoring!$K$25)+IF(Data!$U56&lt;&gt;"",Scoring!$K$26)+IF(Data!$V56&lt;&gt;"",Scoring!$K$27)+IF(Data!$W56&lt;&gt;"",Scoring!$K$28)+IF(Data!$X56&lt;&gt;"",Scoring!$K$29)+IF(Data!$Y56&lt;&gt;"",Scoring!$K$30)+IF(Data!$Z56&lt;&gt;"",Scoring!$K$31)+IF(Data!$AA56&lt;&gt;"",Scoring!$K$32)+IF(Data!$AB56&lt;&gt;"",Scoring!$K$33)+IF(Data!$AC56&lt;&gt;"",Scoring!$K$34)+IF(Data!$AD56&lt;&gt;"",Scoring!$K$35)+IF(Data!$AE56&lt;&gt;"",Scoring!$K$36)+IF(Data!$AF56&lt;&gt;"",Scoring!$K$37)+IF(Data!$AG56&lt;&gt;"",Scoring!$K$38)+IF(Data!$AH56&lt;&gt;"",Scoring!$K$39)+IF(Data!$AI56&lt;&gt;"",Scoring!$K$40)+IF(Data!$AJ56&lt;&gt;"",Scoring!$K$41)+IF(Data!$AK56&lt;&gt;"",Scoring!$K$42)+IF(Data!$AL56&lt;&gt;"",Scoring!$K$43)+IF(Data!$AM56&lt;&gt;"",Scoring!$K$44)+IF(Data!$AN56&lt;&gt;"",Scoring!$K$45)+IF(Data!$AO56&lt;&gt;"",Scoring!$K$46)+IF(Data!$AP56&lt;&gt;"",Scoring!$K$47)+IF(Data!$AQ56&lt;&gt;"",Scoring!$K$48)+IF(Data!$AR56&lt;&gt;"",Scoring!$K$49)+IF(Data!$AS56&lt;&gt;"",Scoring!$K$50)+IF(Data!$AT56&lt;&gt;"",Scoring!$K$51)+IF(Data!$AU56&lt;&gt;"",Scoring!$K$52),"")</f>
        <v/>
      </c>
      <c r="BK56" s="184" t="str">
        <f>IF(BJ56&lt;&gt;"",LOOKUP(BJ56,Likelihoods!$A$7:$A$107,Likelihoods!I$7:I$107),"")</f>
        <v/>
      </c>
      <c r="BL56" s="187" t="str">
        <f>IF(AND(COUNTBLANK($B56:$O56)=13,COUNTBLANK($P56:$Q56)=1,COUNTBLANK($R56:$U56)=3,COUNTBLANK($V56:$X56)=2,COUNTBLANK($Y56:$AE56)=6,COUNTBLANK($AF56:$AJ56)=4,COUNTBLANK($AK56:AN56)=3,COUNTBLANK($AO56:$AQ56)=2,COUNTBLANK($AR56:$AS56)=1,COUNTBLANK($AT56:$AU56)=1),IF(Data!$B56&lt;&gt;"",Scoring!$L$7)+IF(Data!$C56&lt;&gt;"",Scoring!$L$8)+IF(Data!$D56&lt;&gt;"",Scoring!$L$9)+IF(Data!$E56&lt;&gt;"",Scoring!$L$10)+IF(Data!$F56&lt;&gt;"",Scoring!$L$11)+IF(Data!$G56&lt;&gt;"",Scoring!$L$12)+IF(Data!$H56&lt;&gt;"",Scoring!$L$13)+IF(Data!$I56&lt;&gt;"",Scoring!$L$14)+IF(Data!$J56&lt;&gt;"",Scoring!$L$15)+IF(Data!$K56&lt;&gt;"",Scoring!$L$16)+IF(Data!$L56&lt;&gt;"",Scoring!$L$17)+IF(Data!$M56&lt;&gt;"",Scoring!$L$18)+IF(Data!$N56&lt;&gt;"",Scoring!$L$19)+IF(Data!$O56&lt;&gt;"",Scoring!$L$20)+IF(Data!$P56&lt;&gt;"",Scoring!$L$21)+IF(Data!$Q56&lt;&gt;"",Scoring!$L$22)+IF(Data!$R56&lt;&gt;"",Scoring!$L$23)+IF(Data!$S56&lt;&gt;"",Scoring!$L$24)+IF(Data!$T56&lt;&gt;"",Scoring!$L$25)+IF(Data!$U56&lt;&gt;"",Scoring!$L$26)+IF(Data!$V56&lt;&gt;"",Scoring!$L$27)+IF(Data!$W56&lt;&gt;"",Scoring!$L$28)+IF(Data!$X56&lt;&gt;"",Scoring!$L$29)+IF(Data!$Y56&lt;&gt;"",Scoring!$L$30)+IF(Data!$Z56&lt;&gt;"",Scoring!$L$31)+IF(Data!$AA56&lt;&gt;"",Scoring!$L$32)+IF(Data!$AB56&lt;&gt;"",Scoring!$L$33)+IF(Data!$AC56&lt;&gt;"",Scoring!$L$34)+IF(Data!$AD56&lt;&gt;"",Scoring!$L$35)+IF(Data!$AE56&lt;&gt;"",Scoring!$L$36)+IF(Data!$AF56&lt;&gt;"",Scoring!$L$37)+IF(Data!$AG56&lt;&gt;"",Scoring!$L$38)+IF(Data!$AH56&lt;&gt;"",Scoring!$L$39)+IF(Data!$AI56&lt;&gt;"",Scoring!$L$40)+IF(Data!$AJ56&lt;&gt;"",Scoring!$L$41)+IF(Data!$AK56&lt;&gt;"",Scoring!$L$42)+IF(Data!$AL56&lt;&gt;"",Scoring!$L$43)+IF(Data!$AM56&lt;&gt;"",Scoring!$L$44)+IF(Data!$AN56&lt;&gt;"",Scoring!$L$45)+IF(Data!$AO56&lt;&gt;"",Scoring!$L$46)+IF(Data!$AP56&lt;&gt;"",Scoring!$L$47)+IF(Data!$AQ56&lt;&gt;"",Scoring!$L$48)+IF(Data!$AR56&lt;&gt;"",Scoring!$L$49)+IF(Data!$AS56&lt;&gt;"",Scoring!$L$50)+IF(Data!$AT56&lt;&gt;"",Scoring!$L$51)+IF(Data!$AU56&lt;&gt;"",Scoring!$L$52),"")</f>
        <v/>
      </c>
      <c r="BM56" s="180" t="str">
        <f>IF(BL56&lt;&gt;"",LOOKUP(BL56,Likelihoods!$A$7:$A$107,Likelihoods!J$7:J$107),"")</f>
        <v/>
      </c>
      <c r="BN56" s="181" t="str">
        <f>IF(AND(COUNTBLANK($B56:$O56)=13,COUNTBLANK($P56:$Q56)=1,COUNTBLANK($R56:$U56)=3,COUNTBLANK($V56:$X56)=2,COUNTBLANK($Y56:$AE56)=6,COUNTBLANK($AF56:$AJ56)=4,COUNTBLANK($AK56:AN56)=3,COUNTBLANK($AO56:$AQ56)=2,COUNTBLANK($AR56:$AS56)=1,COUNTBLANK($AT56:$AU56)=1),IF(Data!$B56&lt;&gt;"",Scoring!$M$7)+IF(Data!$C56&lt;&gt;"",Scoring!$M$8)+IF(Data!$D56&lt;&gt;"",Scoring!$M$9)+IF(Data!$E56&lt;&gt;"",Scoring!$M$10)+IF(Data!$F56&lt;&gt;"",Scoring!$M$11)+IF(Data!$G56&lt;&gt;"",Scoring!$M$12)+IF(Data!$H56&lt;&gt;"",Scoring!$M$13)+IF(Data!$I56&lt;&gt;"",Scoring!$M$14)+IF(Data!$J56&lt;&gt;"",Scoring!$M$15)+IF(Data!$K56&lt;&gt;"",Scoring!$M$16)+IF(Data!$L56&lt;&gt;"",Scoring!$M$17)+IF(Data!$M56&lt;&gt;"",Scoring!$M$18)+IF(Data!$N56&lt;&gt;"",Scoring!$M$19)+IF(Data!$O56&lt;&gt;"",Scoring!$M$20)+IF(Data!$P56&lt;&gt;"",Scoring!$M$21)+IF(Data!$Q56&lt;&gt;"",Scoring!$M$22)+IF(Data!$R56&lt;&gt;"",Scoring!$M$23)+IF(Data!$S56&lt;&gt;"",Scoring!$M$24)+IF(Data!$T56&lt;&gt;"",Scoring!$M$25)+IF(Data!$U56&lt;&gt;"",Scoring!$M$26)+IF(Data!$V56&lt;&gt;"",Scoring!$M$27)+IF(Data!$W56&lt;&gt;"",Scoring!$M$28)+IF(Data!$X56&lt;&gt;"",Scoring!$M$29)+IF(Data!$Y56&lt;&gt;"",Scoring!$M$30)+IF(Data!$Z56&lt;&gt;"",Scoring!$M$31)+IF(Data!$AA56&lt;&gt;"",Scoring!$M$32)+IF(Data!$AB56&lt;&gt;"",Scoring!$M$33)+IF(Data!$AC56&lt;&gt;"",Scoring!$M$34)+IF(Data!$AD56&lt;&gt;"",Scoring!$M$35)+IF(Data!$AE56&lt;&gt;"",Scoring!$M$36)+IF(Data!$AF56&lt;&gt;"",Scoring!$M$37)+IF(Data!$AG56&lt;&gt;"",Scoring!$M$38)+IF(Data!$AH56&lt;&gt;"",Scoring!$M$39)+IF(Data!$AI56&lt;&gt;"",Scoring!$M$40)+IF(Data!$AJ56&lt;&gt;"",Scoring!$M$41)+IF(Data!$AK56&lt;&gt;"",Scoring!$M$42)+IF(Data!$AL56&lt;&gt;"",Scoring!$M$43)+IF(Data!$AM56&lt;&gt;"",Scoring!$M$44)+IF(Data!$AN56&lt;&gt;"",Scoring!$M$45)+IF(Data!$AO56&lt;&gt;"",Scoring!$M$46)+IF(Data!$AP56&lt;&gt;"",Scoring!$M$47)+IF(Data!$AQ56&lt;&gt;"",Scoring!$M$48)+IF(Data!$AR56&lt;&gt;"",Scoring!$M$49)+IF(Data!$AS56&lt;&gt;"",Scoring!$M$50)+IF(Data!$AT56&lt;&gt;"",Scoring!$M$51)+IF(Data!$AU56&lt;&gt;"",Scoring!$M$52),"")</f>
        <v/>
      </c>
      <c r="BO56" s="184" t="str">
        <f>IF(BN56&lt;&gt;"",LOOKUP(BN56,Likelihoods!$A$7:$A$107,Likelihoods!K$7:K$107),"")</f>
        <v/>
      </c>
      <c r="BP56" s="179" t="str">
        <f>IF(AND(COUNTBLANK($B56:$O56)=13,COUNTBLANK($P56:$Q56)=1,COUNTBLANK($R56:$U56)=3,COUNTBLANK($V56:$X56)=2,COUNTBLANK($Y56:$AE56)=6,COUNTBLANK($AF56:$AJ56)=4,COUNTBLANK($AK56:AN56)=3,COUNTBLANK($AO56:$AQ56)=2,COUNTBLANK($AR56:$AS56)=1,COUNTBLANK($AT56:$AU56)=1),IF(Data!$B56&lt;&gt;"",Scoring!$N$7)+IF(Data!$C56&lt;&gt;"",Scoring!$N$8)+IF(Data!$D56&lt;&gt;"",Scoring!$N$9)+IF(Data!$E56&lt;&gt;"",Scoring!$N$10)+IF(Data!$F56&lt;&gt;"",Scoring!$N$11)+IF(Data!$G56&lt;&gt;"",Scoring!$N$12)+IF(Data!$H56&lt;&gt;"",Scoring!$N$13)+IF(Data!$I56&lt;&gt;"",Scoring!$N$14)+IF(Data!$J56&lt;&gt;"",Scoring!$N$15)+IF(Data!$K56&lt;&gt;"",Scoring!$N$16)+IF(Data!$L56&lt;&gt;"",Scoring!$N$17)+IF(Data!$M56&lt;&gt;"",Scoring!$N$18)+IF(Data!$N56&lt;&gt;"",Scoring!$N$19)+IF(Data!$O56&lt;&gt;"",Scoring!$N$20)+IF(Data!$P56&lt;&gt;"",Scoring!$N$21)+IF(Data!$Q56&lt;&gt;"",Scoring!$N$22)+IF(Data!$R56&lt;&gt;"",Scoring!$N$23)+IF(Data!$S56&lt;&gt;"",Scoring!$N$24)+IF(Data!$T56&lt;&gt;"",Scoring!$N$25)+IF(Data!$U56&lt;&gt;"",Scoring!$N$26)+IF(Data!$V56&lt;&gt;"",Scoring!$N$27)+IF(Data!$W56&lt;&gt;"",Scoring!$N$28)+IF(Data!$X56&lt;&gt;"",Scoring!$N$29)+IF(Data!$Y56&lt;&gt;"",Scoring!$N$30)+IF(Data!$Z56&lt;&gt;"",Scoring!$N$31)+IF(Data!$AA56&lt;&gt;"",Scoring!$N$32)+IF(Data!$AB56&lt;&gt;"",Scoring!$N$33)+IF(Data!$AC56&lt;&gt;"",Scoring!$N$34)+IF(Data!$AD56&lt;&gt;"",Scoring!$N$35)+IF(Data!$AE56&lt;&gt;"",Scoring!$N$36)+IF(Data!$AF56&lt;&gt;"",Scoring!$N$37)+IF(Data!$AG56&lt;&gt;"",Scoring!$N$38)+IF(Data!$AH56&lt;&gt;"",Scoring!$N$39)+IF(Data!$AI56&lt;&gt;"",Scoring!$N$40)+IF(Data!$AJ56&lt;&gt;"",Scoring!$N$41)+IF(Data!$AK56&lt;&gt;"",Scoring!$N$42)+IF(Data!$AL56&lt;&gt;"",Scoring!$N$43)+IF(Data!$AM56&lt;&gt;"",Scoring!$N$44)+IF(Data!$AN56&lt;&gt;"",Scoring!$N$45)+IF(Data!$AO56&lt;&gt;"",Scoring!$N$46)+IF(Data!$AP56&lt;&gt;"",Scoring!$N$47)+IF(Data!$AQ56&lt;&gt;"",Scoring!$N$48)+IF(Data!$AR56&lt;&gt;"",Scoring!$N$49)+IF(Data!$AS56&lt;&gt;"",Scoring!$N$50)+IF(Data!$AT56&lt;&gt;"",Scoring!$N$51)+IF(Data!$AU56&lt;&gt;"",Scoring!$N$52),"")</f>
        <v/>
      </c>
      <c r="BQ56" s="189" t="str">
        <f>IF(BP56&lt;&gt;"",LOOKUP(BP56,Likelihoods!$A$7:$A$107,Likelihoods!L$7:L$107),"")</f>
        <v/>
      </c>
      <c r="BR56" s="181" t="str">
        <f>IF(AND(COUNTBLANK($B56:$O56)=13,COUNTBLANK($P56:$Q56)=1,COUNTBLANK($R56:$U56)=3,COUNTBLANK($V56:$X56)=2,COUNTBLANK($Y56:$AE56)=6,COUNTBLANK($AF56:$AJ56)=4,COUNTBLANK($AK56:AN56)=3,COUNTBLANK($AO56:$AQ56)=2,COUNTBLANK($AR56:$AS56)=1,COUNTBLANK($AT56:$AU56)=1),IF(Data!$B56&lt;&gt;"",Scoring!$O$7)+IF(Data!$C56&lt;&gt;"",Scoring!$O$8)+IF(Data!$D56&lt;&gt;"",Scoring!$O$9)+IF(Data!$E56&lt;&gt;"",Scoring!$O$10)+IF(Data!$F56&lt;&gt;"",Scoring!$O$11)+IF(Data!$G56&lt;&gt;"",Scoring!$O$12)+IF(Data!$H56&lt;&gt;"",Scoring!$O$13)+IF(Data!$I56&lt;&gt;"",Scoring!$O$14)+IF(Data!$J56&lt;&gt;"",Scoring!$O$15)+IF(Data!$K56&lt;&gt;"",Scoring!$O$16)+IF(Data!$L56&lt;&gt;"",Scoring!$O$17)+IF(Data!$M56&lt;&gt;"",Scoring!$O$18)+IF(Data!$N56&lt;&gt;"",Scoring!$O$19)+IF(Data!$O56&lt;&gt;"",Scoring!$O$20)+IF(Data!$P56&lt;&gt;"",Scoring!$O$21)+IF(Data!$Q56&lt;&gt;"",Scoring!$O$22)+IF(Data!$R56&lt;&gt;"",Scoring!$O$23)+IF(Data!$S56&lt;&gt;"",Scoring!$O$24)+IF(Data!$T56&lt;&gt;"",Scoring!$O$25)+IF(Data!$U56&lt;&gt;"",Scoring!$O$26)+IF(Data!$V56&lt;&gt;"",Scoring!$O$27)+IF(Data!$W56&lt;&gt;"",Scoring!$O$28)+IF(Data!$X56&lt;&gt;"",Scoring!$O$29)+IF(Data!$Y56&lt;&gt;"",Scoring!$O$30)+IF(Data!$Z56&lt;&gt;"",Scoring!$O$31)+IF(Data!$AA56&lt;&gt;"",Scoring!$O$32)+IF(Data!$AB56&lt;&gt;"",Scoring!$O$33)+IF(Data!$AC56&lt;&gt;"",Scoring!$O$34)+IF(Data!$AD56&lt;&gt;"",Scoring!$O$35)+IF(Data!$AE56&lt;&gt;"",Scoring!$O$36)+IF(Data!$AF56&lt;&gt;"",Scoring!$O$37)+IF(Data!$AG56&lt;&gt;"",Scoring!$O$38)+IF(Data!$AH56&lt;&gt;"",Scoring!$O$39)+IF(Data!$AI56&lt;&gt;"",Scoring!$O$40)+IF(Data!$AJ56&lt;&gt;"",Scoring!$O$41)+IF(Data!$AK56&lt;&gt;"",Scoring!$O$42)+IF(Data!$AL56&lt;&gt;"",Scoring!$O$43)+IF(Data!$AM56&lt;&gt;"",Scoring!$O$44)+IF(Data!$AN56&lt;&gt;"",Scoring!$O$45)+IF(Data!$AO56&lt;&gt;"",Scoring!$O$46)+IF(Data!$AP56&lt;&gt;"",Scoring!$O$47)+IF(Data!$AQ56&lt;&gt;"",Scoring!$O$48)+IF(Data!$AR56&lt;&gt;"",Scoring!$O$49)+IF(Data!$AS56&lt;&gt;"",Scoring!$O$50)+IF(Data!$AT56&lt;&gt;"",Scoring!$O$51)+IF(Data!$AU56&lt;&gt;"",Scoring!$O$52),"")</f>
        <v/>
      </c>
      <c r="BS56" s="184" t="str">
        <f>IF(BR56&lt;&gt;"",LOOKUP(BR56,Likelihoods!$A$7:$A$107,Likelihoods!M$7:M$107),"")</f>
        <v/>
      </c>
      <c r="BT56" s="181" t="str">
        <f>IF(AND(COUNTBLANK($B56:$O56)=13,COUNTBLANK($P56:$Q56)=1,COUNTBLANK($R56:$U56)=3,COUNTBLANK($V56:$X56)=2,COUNTBLANK($Y56:$AE56)=6,COUNTBLANK($AF56:$AJ56)=4,COUNTBLANK($AK56:AN56)=3,COUNTBLANK($AO56:$AQ56)=2,COUNTBLANK($AR56:$AS56)=1,COUNTBLANK($AT56:$AU56)=1),IF(Data!$B56&lt;&gt;"",Scoring!$P$7)+IF(Data!$C56&lt;&gt;"",Scoring!$P$8)+IF(Data!$D56&lt;&gt;"",Scoring!$P$9)+IF(Data!$E56&lt;&gt;"",Scoring!$P$10)+IF(Data!$F56&lt;&gt;"",Scoring!$P$11)+IF(Data!$G56&lt;&gt;"",Scoring!$P$12)+IF(Data!$H56&lt;&gt;"",Scoring!$P$13)+IF(Data!$I56&lt;&gt;"",Scoring!$P$14)+IF(Data!$J56&lt;&gt;"",Scoring!$P$15)+IF(Data!$K56&lt;&gt;"",Scoring!$P$16)+IF(Data!$L56&lt;&gt;"",Scoring!$P$17)+IF(Data!$M56&lt;&gt;"",Scoring!$P$18)+IF(Data!$N56&lt;&gt;"",Scoring!$P$19)+IF(Data!$O56&lt;&gt;"",Scoring!$P$20)+IF(Data!$P56&lt;&gt;"",Scoring!$P$21)+IF(Data!$Q56&lt;&gt;"",Scoring!$P$22)+IF(Data!$R56&lt;&gt;"",Scoring!$P$23)+IF(Data!$S56&lt;&gt;"",Scoring!$P$24)+IF(Data!$T56&lt;&gt;"",Scoring!$P$25)+IF(Data!$U56&lt;&gt;"",Scoring!$P$26)+IF(Data!$V56&lt;&gt;"",Scoring!$P$27)+IF(Data!$W56&lt;&gt;"",Scoring!$P$28)+IF(Data!$X56&lt;&gt;"",Scoring!$P$29)+IF(Data!$Y56&lt;&gt;"",Scoring!$P$30)+IF(Data!$Z56&lt;&gt;"",Scoring!$P$31)+IF(Data!$AA56&lt;&gt;"",Scoring!$P$32)+IF(Data!$AB56&lt;&gt;"",Scoring!$P$33)+IF(Data!$AC56&lt;&gt;"",Scoring!$P$34)+IF(Data!$AD56&lt;&gt;"",Scoring!$P$35)+IF(Data!$AE56&lt;&gt;"",Scoring!$P$36)+IF(Data!$AF56&lt;&gt;"",Scoring!$P$37)+IF(Data!$AG56&lt;&gt;"",Scoring!$P$38)+IF(Data!$AH56&lt;&gt;"",Scoring!$P$39)+IF(Data!$AI56&lt;&gt;"",Scoring!$P$40)+IF(Data!$AJ56&lt;&gt;"",Scoring!$P$41)+IF(Data!$AK56&lt;&gt;"",Scoring!$P$42)+IF(Data!$AL56&lt;&gt;"",Scoring!$P$43)+IF(Data!$AM56&lt;&gt;"",Scoring!$P$44)+IF(Data!$AN56&lt;&gt;"",Scoring!$P$45)+IF(Data!$AO56&lt;&gt;"",Scoring!$P$46)+IF(Data!$AP56&lt;&gt;"",Scoring!$P$47)+IF(Data!$AQ56&lt;&gt;"",Scoring!$P$48)+IF(Data!$AR56&lt;&gt;"",Scoring!$P$49)+IF(Data!$AS56&lt;&gt;"",Scoring!$P$50)+IF(Data!$AT56&lt;&gt;"",Scoring!$P$51)+IF(Data!$AU56&lt;&gt;"",Scoring!$P$52),"")</f>
        <v/>
      </c>
      <c r="BU56" s="180" t="str">
        <f>IF(BT56&lt;&gt;"",LOOKUP(BT56,Likelihoods!$A$7:$A$107,Likelihoods!N$7:N$107),"")</f>
        <v/>
      </c>
      <c r="BV56" s="181" t="str">
        <f>IF(AND(COUNTBLANK($B56:$O56)=13,COUNTBLANK($P56:$Q56)=1,COUNTBLANK($R56:$U56)=3,COUNTBLANK($V56:$X56)=2,COUNTBLANK($Y56:$AE56)=6,COUNTBLANK($AF56:$AJ56)=4,COUNTBLANK($AK56:AN56)=3,COUNTBLANK($AO56:$AQ56)=2,COUNTBLANK($AR56:$AS56)=1,COUNTBLANK($AT56:$AU56)=1),IF(Data!$B56&lt;&gt;"",Scoring!$Q$7)+IF(Data!$C56&lt;&gt;"",Scoring!$Q$8)+IF(Data!$D56&lt;&gt;"",Scoring!$Q$9)+IF(Data!$E56&lt;&gt;"",Scoring!$Q$10)+IF(Data!$F56&lt;&gt;"",Scoring!$Q$11)+IF(Data!$G56&lt;&gt;"",Scoring!$Q$12)+IF(Data!$H56&lt;&gt;"",Scoring!$Q$13)+IF(Data!$I56&lt;&gt;"",Scoring!$Q$14)+IF(Data!$J56&lt;&gt;"",Scoring!$Q$15)+IF(Data!$K56&lt;&gt;"",Scoring!$Q$16)+IF(Data!$L56&lt;&gt;"",Scoring!$Q$17)+IF(Data!$M56&lt;&gt;"",Scoring!$Q$18)+IF(Data!$N56&lt;&gt;"",Scoring!$Q$19)+IF(Data!$O56&lt;&gt;"",Scoring!$Q$20)+IF(Data!$P56&lt;&gt;"",Scoring!$Q$21)+IF(Data!$Q56&lt;&gt;"",Scoring!$Q$22)+IF(Data!$R56&lt;&gt;"",Scoring!$Q$23)+IF(Data!$S56&lt;&gt;"",Scoring!$Q$24)+IF(Data!$T56&lt;&gt;"",Scoring!$Q$25)+IF(Data!$U56&lt;&gt;"",Scoring!$Q$26)+IF(Data!$V56&lt;&gt;"",Scoring!$Q$27)+IF(Data!$W56&lt;&gt;"",Scoring!$Q$28)+IF(Data!$X56&lt;&gt;"",Scoring!$Q$29)+IF(Data!$Y56&lt;&gt;"",Scoring!$Q$30)+IF(Data!$Z56&lt;&gt;"",Scoring!$Q$31)+IF(Data!$AA56&lt;&gt;"",Scoring!$Q$32)+IF(Data!$AB56&lt;&gt;"",Scoring!$Q$33)+IF(Data!$AC56&lt;&gt;"",Scoring!$Q$34)+IF(Data!$AD56&lt;&gt;"",Scoring!$Q$35)+IF(Data!$AE56&lt;&gt;"",Scoring!$Q$36)+IF(Data!$AF56&lt;&gt;"",Scoring!$Q$37)+IF(Data!$AG56&lt;&gt;"",Scoring!$Q$38)+IF(Data!$AH56&lt;&gt;"",Scoring!$Q$39)+IF(Data!$AI56&lt;&gt;"",Scoring!$Q$40)+IF(Data!$AJ56&lt;&gt;"",Scoring!$Q$41)+IF(Data!$AK56&lt;&gt;"",Scoring!$Q$42)+IF(Data!$AL56&lt;&gt;"",Scoring!$Q$43)+IF(Data!$AM56&lt;&gt;"",Scoring!$Q$44)+IF(Data!$AN56&lt;&gt;"",Scoring!$Q$45)+IF(Data!$AO56&lt;&gt;"",Scoring!$Q$46)+IF(Data!$AP56&lt;&gt;"",Scoring!$Q$47)+IF(Data!$AQ56&lt;&gt;"",Scoring!$Q$48)+IF(Data!$AR56&lt;&gt;"",Scoring!$Q$49)+IF(Data!$AS56&lt;&gt;"",Scoring!$Q$50)+IF(Data!$AT56&lt;&gt;"",Scoring!$Q$51)+IF(Data!$AU56&lt;&gt;"",Scoring!$Q$52),"")</f>
        <v/>
      </c>
      <c r="BW56" s="183" t="str">
        <f>IF(BV56&lt;&gt;"",LOOKUP(BV56,Likelihoods!$A$7:$A$107,Likelihoods!O$7:O$107),"")</f>
        <v/>
      </c>
      <c r="BX56" s="9"/>
      <c r="BY56" s="9"/>
      <c r="BZ56" s="9"/>
      <c r="CA56" s="9"/>
      <c r="CB56" s="9"/>
      <c r="CC56" s="9"/>
      <c r="CD56" s="9"/>
      <c r="CE56" s="9"/>
      <c r="CF56" s="9"/>
      <c r="CG56" s="9"/>
      <c r="CH56" s="9"/>
      <c r="CI56" s="9"/>
      <c r="CJ56" s="9"/>
      <c r="CK56" s="9"/>
    </row>
    <row r="57" spans="1:89" ht="14.25">
      <c r="A57" s="59"/>
      <c r="B57" s="76"/>
      <c r="C57" s="77"/>
      <c r="D57" s="77"/>
      <c r="E57" s="77"/>
      <c r="F57" s="77"/>
      <c r="G57" s="77"/>
      <c r="H57" s="77"/>
      <c r="I57" s="77"/>
      <c r="J57" s="77"/>
      <c r="K57" s="77"/>
      <c r="L57" s="77"/>
      <c r="M57" s="77"/>
      <c r="N57" s="77"/>
      <c r="O57" s="77"/>
      <c r="P57" s="76"/>
      <c r="Q57" s="78"/>
      <c r="R57" s="77"/>
      <c r="S57" s="77"/>
      <c r="T57" s="77"/>
      <c r="U57" s="77"/>
      <c r="V57" s="76"/>
      <c r="W57" s="77"/>
      <c r="X57" s="78"/>
      <c r="Y57" s="77"/>
      <c r="Z57" s="77"/>
      <c r="AA57" s="77"/>
      <c r="AB57" s="77"/>
      <c r="AC57" s="77"/>
      <c r="AD57" s="77"/>
      <c r="AE57" s="77"/>
      <c r="AF57" s="76"/>
      <c r="AG57" s="77"/>
      <c r="AH57" s="77"/>
      <c r="AI57" s="77"/>
      <c r="AJ57" s="78"/>
      <c r="AK57" s="77"/>
      <c r="AL57" s="77"/>
      <c r="AM57" s="77"/>
      <c r="AN57" s="77"/>
      <c r="AO57" s="76"/>
      <c r="AP57" s="77"/>
      <c r="AQ57" s="78"/>
      <c r="AR57" s="76"/>
      <c r="AS57" s="78"/>
      <c r="AT57" s="77"/>
      <c r="AU57" s="77"/>
      <c r="AV57" s="179" t="str">
        <f>IF(AND(COUNTBLANK($B57:$O57)=13,COUNTBLANK($P57:$Q57)=1,COUNTBLANK($R57:$U57)=3,COUNTBLANK($V57:$X57)=2,COUNTBLANK($Y57:$AE57)=6,COUNTBLANK($AF57:$AJ57)=4,COUNTBLANK($AK57:AN57)=3,COUNTBLANK($AO57:$AQ57)=2,COUNTBLANK($AR57:$AS57)=1,COUNTBLANK($AT57:$AU57)=1),IF(Data!$B57&lt;&gt;"",Scoring!$D$7)+IF(Data!$C57&lt;&gt;"",Scoring!$D$8)+IF(Data!$D57&lt;&gt;"",Scoring!$D$9)+IF(Data!$E57&lt;&gt;"",Scoring!$D$10)+IF(Data!$F57&lt;&gt;"",Scoring!$D$11)+IF(Data!$G57&lt;&gt;"",Scoring!$D$12)+IF(Data!$H57&lt;&gt;"",Scoring!$D$13)+IF(Data!$I57&lt;&gt;"",Scoring!$D$14)+IF(Data!$J57&lt;&gt;"",Scoring!$D$15)+IF(Data!$K57&lt;&gt;"",Scoring!$D$16)+IF(Data!$L57&lt;&gt;"",Scoring!$D$17)+IF(Data!$M57&lt;&gt;"",Scoring!$D$18)+IF(Data!$N57&lt;&gt;"",Scoring!$D$19)+IF(Data!$O57&lt;&gt;"",Scoring!$D$20)+IF(Data!$P57&lt;&gt;"",Scoring!$D$21)+IF(Data!$Q57&lt;&gt;"",Scoring!$D$22)+IF(Data!$R57&lt;&gt;"",Scoring!$D$23)+IF(Data!$S57&lt;&gt;"",Scoring!$D$24)+IF(Data!$T57&lt;&gt;"",Scoring!$D$25)+IF(Data!$U57&lt;&gt;"",Scoring!$D$26)+IF(Data!$V57&lt;&gt;"",Scoring!$D$27)+IF(Data!$W57&lt;&gt;"",Scoring!$D$28)+IF(Data!$X57&lt;&gt;"",Scoring!$D$29)+IF(Data!$Y57&lt;&gt;"",Scoring!$D$30)+IF(Data!$Z57&lt;&gt;"",Scoring!$D$31)+IF(Data!$AA57&lt;&gt;"",Scoring!$D$32)+IF(Data!$AB57&lt;&gt;"",Scoring!$D$33)+IF(Data!$AC57&lt;&gt;"",Scoring!$D$34)+IF(Data!$AD57&lt;&gt;"",Scoring!$D$35)+IF(Data!$AE57&lt;&gt;"",Scoring!$D$36)+IF(Data!$AF57&lt;&gt;"",Scoring!$D$37)+IF(Data!$AG57&lt;&gt;"",Scoring!$D$38)+IF(Data!$AH57&lt;&gt;"",Scoring!$D$39)+IF(Data!$AI57&lt;&gt;"",Scoring!$D$40)+IF(Data!$AJ57&lt;&gt;"",Scoring!$D$41)+IF(Data!$AK57&lt;&gt;"",Scoring!$D$42)+IF(Data!$AL57&lt;&gt;"",Scoring!$D$43)+IF(Data!$AM57&lt;&gt;"",Scoring!$D$44)+IF(Data!$AN57&lt;&gt;"",Scoring!$D$45)+IF(Data!$AO57&lt;&gt;"",Scoring!$D$46)+IF(Data!$AP57&lt;&gt;"",Scoring!$D$47)+IF(Data!$AQ57&lt;&gt;"",Scoring!$D$48)+IF(Data!$AR57&lt;&gt;"",Scoring!$D$49)+IF(Data!$AS57&lt;&gt;"",Scoring!$D$50)+IF(Data!$AT57&lt;&gt;"",Scoring!$D$51)+IF(Data!$AU57&lt;&gt;"",Scoring!$D$52),"")</f>
        <v/>
      </c>
      <c r="AW57" s="180" t="str">
        <f>IF(AV57&lt;&gt;"",LOOKUP(AV57,Likelihoods!$A$7:$A$107,Likelihoods!B$7:B$107),"")</f>
        <v/>
      </c>
      <c r="AX57" s="181" t="str">
        <f>IF(AND(COUNTBLANK($B57:$O57)=13,COUNTBLANK($P57:$Q57)=1,COUNTBLANK($R57:$U57)=3,COUNTBLANK($V57:$X57)=2,COUNTBLANK($Y57:$AE57)=6,COUNTBLANK($AF57:$AJ57)=4,COUNTBLANK($AK57:AN57)=3,COUNTBLANK($AO57:$AQ57)=2,COUNTBLANK($AR57:$AS57)=1,COUNTBLANK($AT57:$AU57)=1),IF(Data!$B57&lt;&gt;"",Scoring!$E$7)+IF(Data!$C57&lt;&gt;"",Scoring!$E$8)+IF(Data!$D57&lt;&gt;"",Scoring!$E$9)+IF(Data!$E57&lt;&gt;"",Scoring!$E$10)+IF(Data!$F57&lt;&gt;"",Scoring!$E$11)+IF(Data!$G57&lt;&gt;"",Scoring!$E$12)+IF(Data!$H57&lt;&gt;"",Scoring!$E$13)+IF(Data!$I57&lt;&gt;"",Scoring!$E$14)+IF(Data!$J57&lt;&gt;"",Scoring!$E$15)+IF(Data!$K57&lt;&gt;"",Scoring!$E$16)+IF(Data!$L57&lt;&gt;"",Scoring!$E$17)+IF(Data!$M57&lt;&gt;"",Scoring!$E$18)+IF(Data!$N57&lt;&gt;"",Scoring!$E$19)+IF(Data!$O57&lt;&gt;"",Scoring!$E$20)+IF(Data!$P57&lt;&gt;"",Scoring!$E$21)+IF(Data!$Q57&lt;&gt;"",Scoring!$E$22)+IF(Data!$R57&lt;&gt;"",Scoring!$E$23)+IF(Data!$S57&lt;&gt;"",Scoring!$E$24)+IF(Data!$T57&lt;&gt;"",Scoring!$E$25)+IF(Data!$U57&lt;&gt;"",Scoring!$E$26)+IF(Data!$V57&lt;&gt;"",Scoring!$E$27)+IF(Data!$W57&lt;&gt;"",Scoring!$E$28)+IF(Data!$X57&lt;&gt;"",Scoring!$E$29)+IF(Data!$Y57&lt;&gt;"",Scoring!$E$30)+IF(Data!$Z57&lt;&gt;"",Scoring!$E$31)+IF(Data!$AA57&lt;&gt;"",Scoring!$E$32)+IF(Data!$AB57&lt;&gt;"",Scoring!$E$33)+IF(Data!$AC57&lt;&gt;"",Scoring!$E$34)+IF(Data!$AD57&lt;&gt;"",Scoring!$E$35)+IF(Data!$AE57&lt;&gt;"",Scoring!$E$36)+IF(Data!$AF57&lt;&gt;"",Scoring!$E$37)+IF(Data!$AG57&lt;&gt;"",Scoring!$E$38)+IF(Data!$AH57&lt;&gt;"",Scoring!$E$39)+IF(Data!$AI57&lt;&gt;"",Scoring!$E$40)+IF(Data!$AJ57&lt;&gt;"",Scoring!$E$41)+IF(Data!$AK57&lt;&gt;"",Scoring!$E$42)+IF(Data!$AL57&lt;&gt;"",Scoring!$E$43)+IF(Data!$AM57&lt;&gt;"",Scoring!$E$44)+IF(Data!$AN57&lt;&gt;"",Scoring!$E$45)+IF(Data!$AO57&lt;&gt;"",Scoring!$E$46)+IF(Data!$AP57&lt;&gt;"",Scoring!$E$47)+IF(Data!$AQ57&lt;&gt;"",Scoring!$E$48)+IF(Data!$AR57&lt;&gt;"",Scoring!$E$49)+IF(Data!$AS57&lt;&gt;"",Scoring!$E$50)+IF(Data!$AT57&lt;&gt;"",Scoring!$E$51)+IF(Data!$AU57&lt;&gt;"",Scoring!$E$52),"")</f>
        <v/>
      </c>
      <c r="AY57" s="180" t="str">
        <f>IF(AX57&lt;&gt;"",LOOKUP(AX57,Likelihoods!$A$7:$A$107,Likelihoods!C$7:C$107),"")</f>
        <v/>
      </c>
      <c r="AZ57" s="182" t="str">
        <f>IF(AND(COUNTBLANK($B57:$O57)=13,COUNTBLANK($P57:$Q57)=1,COUNTBLANK($R57:$U57)=3,COUNTBLANK($V57:$X57)=2,COUNTBLANK($Y57:$AE57)=6,COUNTBLANK($AF57:$AJ57)=4,COUNTBLANK($AK57:AN57)=3,COUNTBLANK($AO57:$AQ57)=2,COUNTBLANK($AR57:$AS57)=1,COUNTBLANK($AT57:$AU57)=1),IF(Data!$B57&lt;&gt;"",Scoring!$F$7)+IF(Data!$C57&lt;&gt;"",Scoring!$F$8)+IF(Data!$D57&lt;&gt;"",Scoring!$F$9)+IF(Data!$E57&lt;&gt;"",Scoring!$F$10)+IF(Data!$F57&lt;&gt;"",Scoring!$F$11)+IF(Data!$G57&lt;&gt;"",Scoring!$F$12)+IF(Data!$H57&lt;&gt;"",Scoring!$F$13)+IF(Data!$I57&lt;&gt;"",Scoring!$F$14)+IF(Data!$J57&lt;&gt;"",Scoring!$F$15)+IF(Data!$K57&lt;&gt;"",Scoring!$F$16)+IF(Data!$L57&lt;&gt;"",Scoring!$F$17)+IF(Data!$M57&lt;&gt;"",Scoring!$F$18)+IF(Data!$N57&lt;&gt;"",Scoring!$F$19)+IF(Data!$O57&lt;&gt;"",Scoring!$F$20)+IF(Data!$P57&lt;&gt;"",Scoring!$F$21)+IF(Data!$Q57&lt;&gt;"",Scoring!$F$22)+IF(Data!$R57&lt;&gt;"",Scoring!$F$23)+IF(Data!$S57&lt;&gt;"",Scoring!$F$24)+IF(Data!$T57&lt;&gt;"",Scoring!$F$25)+IF(Data!$U57&lt;&gt;"",Scoring!$F$26)+IF(Data!$V57&lt;&gt;"",Scoring!$F$27)+IF(Data!$W57&lt;&gt;"",Scoring!$F$28)+IF(Data!$X57&lt;&gt;"",Scoring!$F$29)+IF(Data!$Y57&lt;&gt;"",Scoring!$F$30)+IF(Data!$Z57&lt;&gt;"",Scoring!$F$31)+IF(Data!$AA57&lt;&gt;"",Scoring!$F$32)+IF(Data!$AB57&lt;&gt;"",Scoring!$F$33)+IF(Data!$AC57&lt;&gt;"",Scoring!$F$34)+IF(Data!$AD57&lt;&gt;"",Scoring!$F$35)+IF(Data!$AE57&lt;&gt;"",Scoring!$F$36)+IF(Data!$AF57&lt;&gt;"",Scoring!$F$37)+IF(Data!$AG57&lt;&gt;"",Scoring!$F$38)+IF(Data!$AH57&lt;&gt;"",Scoring!$F$39)+IF(Data!$AI57&lt;&gt;"",Scoring!$F$40)+IF(Data!$AJ57&lt;&gt;"",Scoring!$F$41)+IF(Data!$AK57&lt;&gt;"",Scoring!$F$42)+IF(Data!$AL57&lt;&gt;"",Scoring!$F$43)+IF(Data!$AM57&lt;&gt;"",Scoring!$F$44)+IF(Data!$AN57&lt;&gt;"",Scoring!$F$45)+IF(Data!$AO57&lt;&gt;"",Scoring!$F$46)+IF(Data!$AP57&lt;&gt;"",Scoring!$F$47)+IF(Data!$AQ57&lt;&gt;"",Scoring!$F$48)+IF(Data!$AR57&lt;&gt;"",Scoring!$F$49)+IF(Data!$AS57&lt;&gt;"",Scoring!$F$50)+IF(Data!$AT57&lt;&gt;"",Scoring!$F$51)+IF(Data!$AU57&lt;&gt;"",Scoring!$F$52),"")</f>
        <v/>
      </c>
      <c r="BA57" s="183" t="str">
        <f>IF(AZ57&lt;&gt;"",LOOKUP(AZ57,Likelihoods!$A$7:$A$107,Likelihoods!D$7:D$107),"")</f>
        <v/>
      </c>
      <c r="BB57" s="181" t="str">
        <f>IF(AND(COUNTBLANK($B57:$O57)=13,COUNTBLANK($P57:$Q57)=1,COUNTBLANK($R57:$U57)=3,COUNTBLANK($V57:$X57)=2,COUNTBLANK($Y57:$AE57)=6,COUNTBLANK($AF57:$AJ57)=4,COUNTBLANK($AK57:AN57)=3,COUNTBLANK($AO57:$AQ57)=2,COUNTBLANK($AR57:$AS57)=1,COUNTBLANK($AT57:$AU57)=1),IF(Data!$B57&lt;&gt;"",Scoring!$G$7)+IF(Data!$C57&lt;&gt;"",Scoring!$G$8)+IF(Data!$D57&lt;&gt;"",Scoring!$G$9)+IF(Data!$E57&lt;&gt;"",Scoring!$G$10)+IF(Data!$F57&lt;&gt;"",Scoring!$G$11)+IF(Data!$G57&lt;&gt;"",Scoring!$G$12)+IF(Data!$H57&lt;&gt;"",Scoring!$G$13)+IF(Data!$I57&lt;&gt;"",Scoring!$G$14)+IF(Data!$J57&lt;&gt;"",Scoring!$G$15)+IF(Data!$K57&lt;&gt;"",Scoring!$G$16)+IF(Data!$L57&lt;&gt;"",Scoring!$G$17)+IF(Data!$M57&lt;&gt;"",Scoring!$G$18)+IF(Data!$N57&lt;&gt;"",Scoring!$G$19)+IF(Data!$O57&lt;&gt;"",Scoring!$G$20)+IF(Data!$P57&lt;&gt;"",Scoring!$G$21)+IF(Data!$Q57&lt;&gt;"",Scoring!$G$22)+IF(Data!$R57&lt;&gt;"",Scoring!$G$23)+IF(Data!$S57&lt;&gt;"",Scoring!$G$24)+IF(Data!$T57&lt;&gt;"",Scoring!$G$25)+IF(Data!$U57&lt;&gt;"",Scoring!$G$26)+IF(Data!$V57&lt;&gt;"",Scoring!$G$27)+IF(Data!$W57&lt;&gt;"",Scoring!$G$28)+IF(Data!$X57&lt;&gt;"",Scoring!$G$29)+IF(Data!$Y57&lt;&gt;"",Scoring!$G$30)+IF(Data!$Z57&lt;&gt;"",Scoring!$G$31)+IF(Data!$AA57&lt;&gt;"",Scoring!$G$32)+IF(Data!$AB57&lt;&gt;"",Scoring!$G$33)+IF(Data!$AC57&lt;&gt;"",Scoring!$G$34)+IF(Data!$AD57&lt;&gt;"",Scoring!$G$35)+IF(Data!$AE57&lt;&gt;"",Scoring!$G$36)+IF(Data!$AF57&lt;&gt;"",Scoring!$G$37)+IF(Data!$AG57&lt;&gt;"",Scoring!$G$38)+IF(Data!$AH57&lt;&gt;"",Scoring!$G$39)+IF(Data!$AI57&lt;&gt;"",Scoring!$G$40)+IF(Data!$AJ57&lt;&gt;"",Scoring!$G$41)+IF(Data!$AK57&lt;&gt;"",Scoring!$G$42)+IF(Data!$AL57&lt;&gt;"",Scoring!$G$43)+IF(Data!$AM57&lt;&gt;"",Scoring!$G$44)+IF(Data!$AN57&lt;&gt;"",Scoring!$G$45)+IF(Data!$AO57&lt;&gt;"",Scoring!$G$46)+IF(Data!$AP57&lt;&gt;"",Scoring!$G$47)+IF(Data!$AQ57&lt;&gt;"",Scoring!$G$48)+IF(Data!$AR57&lt;&gt;"",Scoring!$G$49)+IF(Data!$AS57&lt;&gt;"",Scoring!$G$50)+IF(Data!$AT57&lt;&gt;"",Scoring!$G$51)+IF(Data!$AU57&lt;&gt;"",Scoring!$G$52),"")</f>
        <v/>
      </c>
      <c r="BC57" s="184" t="str">
        <f>IF(BB57&lt;&gt;"",LOOKUP(BB57,Likelihoods!$A$7:$A$107,Likelihoods!E$7:E$107),"")</f>
        <v/>
      </c>
      <c r="BD57" s="185" t="str">
        <f>IF(AND(COUNTBLANK($B57:$O57)=13,COUNTBLANK($P57:$Q57)=1,COUNTBLANK($R57:$U57)=3,COUNTBLANK($V57:$X57)=2,COUNTBLANK($Y57:$AE57)=6,COUNTBLANK($AF57:$AJ57)=4,COUNTBLANK($AK57:AN57)=3,COUNTBLANK($AO57:$AQ57)=2,COUNTBLANK($AR57:$AS57)=1,COUNTBLANK($AT57:$AU57)=1),IF(Data!$B57&lt;&gt;"",Scoring!$H$7)+IF(Data!$C57&lt;&gt;"",Scoring!$H$8)+IF(Data!$D57&lt;&gt;"",Scoring!$H$9)+IF(Data!$E57&lt;&gt;"",Scoring!$H$10)+IF(Data!$F57&lt;&gt;"",Scoring!$H$11)+IF(Data!$G57&lt;&gt;"",Scoring!$H$12)+IF(Data!$H57&lt;&gt;"",Scoring!$H$13)+IF(Data!$I57&lt;&gt;"",Scoring!$H$14)+IF(Data!$J57&lt;&gt;"",Scoring!$H$15)+IF(Data!$K57&lt;&gt;"",Scoring!$H$16)+IF(Data!$L57&lt;&gt;"",Scoring!$H$17)+IF(Data!$M57&lt;&gt;"",Scoring!$H$18)+IF(Data!$N57&lt;&gt;"",Scoring!$H$19)+IF(Data!$O57&lt;&gt;"",Scoring!$H$20)+IF(Data!$P57&lt;&gt;"",Scoring!$H$21)+IF(Data!$Q57&lt;&gt;"",Scoring!$H$22)+IF(Data!$R57&lt;&gt;"",Scoring!$H$23)+IF(Data!$S57&lt;&gt;"",Scoring!$H$24)+IF(Data!$T57&lt;&gt;"",Scoring!$H$25)+IF(Data!$U57&lt;&gt;"",Scoring!$H$26)+IF(Data!$V57&lt;&gt;"",Scoring!$H$27)+IF(Data!$W57&lt;&gt;"",Scoring!$H$28)+IF(Data!$X57&lt;&gt;"",Scoring!$H$29)+IF(Data!$Y57&lt;&gt;"",Scoring!$H$30)+IF(Data!$Z57&lt;&gt;"",Scoring!$H$31)+IF(Data!$AA57&lt;&gt;"",Scoring!$H$32)+IF(Data!$AB57&lt;&gt;"",Scoring!$H$33)+IF(Data!$AC57&lt;&gt;"",Scoring!$H$34)+IF(Data!$AD57&lt;&gt;"",Scoring!$H$35)+IF(Data!$AE57&lt;&gt;"",Scoring!$H$36)+IF(Data!$AF57&lt;&gt;"",Scoring!$H$37)+IF(Data!$AG57&lt;&gt;"",Scoring!$H$38)+IF(Data!$AH57&lt;&gt;"",Scoring!$H$39)+IF(Data!$AI57&lt;&gt;"",Scoring!$H$40)+IF(Data!$AJ57&lt;&gt;"",Scoring!$H$41)+IF(Data!$AK57&lt;&gt;"",Scoring!$H$42)+IF(Data!$AL57&lt;&gt;"",Scoring!$H$43)+IF(Data!$AM57&lt;&gt;"",Scoring!$H$44)+IF(Data!$AN57&lt;&gt;"",Scoring!$H$45)+IF(Data!$AO57&lt;&gt;"",Scoring!$H$46)+IF(Data!$AP57&lt;&gt;"",Scoring!$H$47)+IF(Data!$AQ57&lt;&gt;"",Scoring!$H$48)+IF(Data!$AR57&lt;&gt;"",Scoring!$H$49)+IF(Data!$AS57&lt;&gt;"",Scoring!$H$50)+IF(Data!$AT57&lt;&gt;"",Scoring!$H$51)+IF(Data!$AU57&lt;&gt;"",Scoring!$H$52),"")</f>
        <v/>
      </c>
      <c r="BE57" s="186" t="str">
        <f>IF(BD57&lt;&gt;"",LOOKUP(BD57,Likelihoods!$A$7:$A$107,Likelihoods!F$7:F$107),"")</f>
        <v/>
      </c>
      <c r="BF57" s="181" t="str">
        <f>IF(AND(COUNTBLANK($B57:$O57)=13,COUNTBLANK($P57:$Q57)=1,COUNTBLANK($R57:$U57)=3,COUNTBLANK($V57:$X57)=2,COUNTBLANK($Y57:$AE57)=6,COUNTBLANK($AF57:$AJ57)=4,COUNTBLANK($AK57:AN57)=3,COUNTBLANK($AO57:$AQ57)=2,COUNTBLANK($AR57:$AS57)=1,COUNTBLANK($AT57:$AU57)=1),IF(Data!$B57&lt;&gt;"",Scoring!$I$7)+IF(Data!$C57&lt;&gt;"",Scoring!$I$8)+IF(Data!$D57&lt;&gt;"",Scoring!$I$9)+IF(Data!$E57&lt;&gt;"",Scoring!$I$10)+IF(Data!$F57&lt;&gt;"",Scoring!$I$11)+IF(Data!$G57&lt;&gt;"",Scoring!$I$12)+IF(Data!$H57&lt;&gt;"",Scoring!$I$13)+IF(Data!$I57&lt;&gt;"",Scoring!$I$14)+IF(Data!$J57&lt;&gt;"",Scoring!$I$15)+IF(Data!$K57&lt;&gt;"",Scoring!$I$16)+IF(Data!$L57&lt;&gt;"",Scoring!$I$17)+IF(Data!$M57&lt;&gt;"",Scoring!$I$18)+IF(Data!$N57&lt;&gt;"",Scoring!$I$19)+IF(Data!$O57&lt;&gt;"",Scoring!$I$20)+IF(Data!$P57&lt;&gt;"",Scoring!$I$21)+IF(Data!$Q57&lt;&gt;"",Scoring!$I$22)+IF(Data!$R57&lt;&gt;"",Scoring!$I$23)+IF(Data!$S57&lt;&gt;"",Scoring!$I$24)+IF(Data!$T57&lt;&gt;"",Scoring!$I$25)+IF(Data!$U57&lt;&gt;"",Scoring!$I$26)+IF(Data!$V57&lt;&gt;"",Scoring!$I$27)+IF(Data!$W57&lt;&gt;"",Scoring!$I$28)+IF(Data!$X57&lt;&gt;"",Scoring!$I$29)+IF(Data!$Y57&lt;&gt;"",Scoring!$I$30)+IF(Data!$Z57&lt;&gt;"",Scoring!$I$31)+IF(Data!$AA57&lt;&gt;"",Scoring!$I$32)+IF(Data!$AB57&lt;&gt;"",Scoring!$I$33)+IF(Data!$AC57&lt;&gt;"",Scoring!$I$34)+IF(Data!$AD57&lt;&gt;"",Scoring!$I$35)+IF(Data!$AE57&lt;&gt;"",Scoring!$I$36)+IF(Data!$AF57&lt;&gt;"",Scoring!$I$37)+IF(Data!$AG57&lt;&gt;"",Scoring!$I$38)+IF(Data!$AH57&lt;&gt;"",Scoring!$I$39)+IF(Data!$AI57&lt;&gt;"",Scoring!$I$40)+IF(Data!$AJ57&lt;&gt;"",Scoring!$I$41)+IF(Data!$AK57&lt;&gt;"",Scoring!$I$42)+IF(Data!$AL57&lt;&gt;"",Scoring!$I$43)+IF(Data!$AM57&lt;&gt;"",Scoring!$I$44)+IF(Data!$AN57&lt;&gt;"",Scoring!$I$45)+IF(Data!$AO57&lt;&gt;"",Scoring!$I$46)+IF(Data!$AP57&lt;&gt;"",Scoring!$I$47)+IF(Data!$AQ57&lt;&gt;"",Scoring!$I$48)+IF(Data!$AR57&lt;&gt;"",Scoring!$I$49)+IF(Data!$AS57&lt;&gt;"",Scoring!$I$50)+IF(Data!$AT57&lt;&gt;"",Scoring!$I$51)+IF(Data!$AU57&lt;&gt;"",Scoring!$I$52),"")</f>
        <v/>
      </c>
      <c r="BG57" s="180" t="str">
        <f>IF(BF57&lt;&gt;"",LOOKUP(BF57,Likelihoods!$A$7:$A$107,Likelihoods!G$7:G$107),"")</f>
        <v/>
      </c>
      <c r="BH57" s="187" t="str">
        <f>IF(AND(COUNTBLANK($B57:$O57)=13,COUNTBLANK($P57:$Q57)=1,COUNTBLANK($R57:$U57)=3,COUNTBLANK($V57:$X57)=2,COUNTBLANK($Y57:$AE57)=6,COUNTBLANK($AF57:$AJ57)=4,COUNTBLANK($AK57:AN57)=3,COUNTBLANK($AO57:$AQ57)=2,COUNTBLANK($AR57:$AS57)=1,COUNTBLANK($AT57:$AU57)=1),IF(Data!$B57&lt;&gt;"",Scoring!$J$7)+IF(Data!$C57&lt;&gt;"",Scoring!$J$8)+IF(Data!$D57&lt;&gt;"",Scoring!$J$9)+IF(Data!$E57&lt;&gt;"",Scoring!$J$10)+IF(Data!$F57&lt;&gt;"",Scoring!$J$11)+IF(Data!$G57&lt;&gt;"",Scoring!$J$12)+IF(Data!$H57&lt;&gt;"",Scoring!$J$13)+IF(Data!$I57&lt;&gt;"",Scoring!$J$14)+IF(Data!$J57&lt;&gt;"",Scoring!$J$15)+IF(Data!$K57&lt;&gt;"",Scoring!$J$16)+IF(Data!$L57&lt;&gt;"",Scoring!$J$17)+IF(Data!$M57&lt;&gt;"",Scoring!$J$18)+IF(Data!$N57&lt;&gt;"",Scoring!$J$19)+IF(Data!$O57&lt;&gt;"",Scoring!$J$20)+IF(Data!$P57&lt;&gt;"",Scoring!$J$21)+IF(Data!$Q57&lt;&gt;"",Scoring!$J$22)+IF(Data!$R57&lt;&gt;"",Scoring!$J$23)+IF(Data!$S57&lt;&gt;"",Scoring!$J$24)+IF(Data!$T57&lt;&gt;"",Scoring!$J$25)+IF(Data!$U57&lt;&gt;"",Scoring!$J$26)+IF(Data!$V57&lt;&gt;"",Scoring!$J$27)+IF(Data!$W57&lt;&gt;"",Scoring!$J$28)+IF(Data!$X57&lt;&gt;"",Scoring!$J$29)+IF(Data!$Y57&lt;&gt;"",Scoring!$J$30)+IF(Data!$Z57&lt;&gt;"",Scoring!$J$31)+IF(Data!$AA57&lt;&gt;"",Scoring!$J$32)+IF(Data!$AB57&lt;&gt;"",Scoring!$J$33)+IF(Data!$AC57&lt;&gt;"",Scoring!$J$34)+IF(Data!$AD57&lt;&gt;"",Scoring!$J$35)+IF(Data!$AE57&lt;&gt;"",Scoring!$J$36)+IF(Data!$AF57&lt;&gt;"",Scoring!$J$37)+IF(Data!$AG57&lt;&gt;"",Scoring!$J$38)+IF(Data!$AH57&lt;&gt;"",Scoring!$J$39)+IF(Data!$AI57&lt;&gt;"",Scoring!$J$40)+IF(Data!$AJ57&lt;&gt;"",Scoring!$J$41)+IF(Data!$AK57&lt;&gt;"",Scoring!$J$42)+IF(Data!$AL57&lt;&gt;"",Scoring!$J$43)+IF(Data!$AM57&lt;&gt;"",Scoring!$J$44)+IF(Data!$AN57&lt;&gt;"",Scoring!$J$45)+IF(Data!$AO57&lt;&gt;"",Scoring!$J$46)+IF(Data!$AP57&lt;&gt;"",Scoring!$J$47)+IF(Data!$AQ57&lt;&gt;"",Scoring!$J$48)+IF(Data!$AR57&lt;&gt;"",Scoring!$J$49)+IF(Data!$AS57&lt;&gt;"",Scoring!$J$50)+IF(Data!$AT57&lt;&gt;"",Scoring!$J$51)+IF(Data!$AU57&lt;&gt;"",Scoring!$J$52),"")</f>
        <v/>
      </c>
      <c r="BI57" s="183" t="str">
        <f>IF(BH57&lt;&gt;"",LOOKUP(BH57,Likelihoods!$A$7:$A$107,Likelihoods!H$7:H$107),"")</f>
        <v/>
      </c>
      <c r="BJ57" s="188" t="str">
        <f>IF(AND(COUNTBLANK($B57:$O57)=13,COUNTBLANK($P57:$Q57)=1,COUNTBLANK($R57:$U57)=3,COUNTBLANK($V57:$X57)=2,COUNTBLANK($Y57:$AE57)=6,COUNTBLANK($AF57:$AJ57)=4,COUNTBLANK($AK57:AN57)=3,COUNTBLANK($AO57:$AQ57)=2,COUNTBLANK($AR57:$AS57)=1,COUNTBLANK($AT57:$AU57)=1),IF(Data!$B57&lt;&gt;"",Scoring!$K$7)+IF(Data!$C57&lt;&gt;"",Scoring!$K$8)+IF(Data!$D57&lt;&gt;"",Scoring!$K$9)+IF(Data!$E57&lt;&gt;"",Scoring!$K$10)+IF(Data!$F57&lt;&gt;"",Scoring!$K$11)+IF(Data!$G57&lt;&gt;"",Scoring!$K$12)+IF(Data!$H57&lt;&gt;"",Scoring!$K$13)+IF(Data!$I57&lt;&gt;"",Scoring!$K$14)+IF(Data!$J57&lt;&gt;"",Scoring!$K$15)+IF(Data!$K57&lt;&gt;"",Scoring!$K$16)+IF(Data!$L57&lt;&gt;"",Scoring!$K$17)+IF(Data!$M57&lt;&gt;"",Scoring!$K$18)+IF(Data!$N57&lt;&gt;"",Scoring!$K$19)+IF(Data!$O57&lt;&gt;"",Scoring!$K$20)+IF(Data!$P57&lt;&gt;"",Scoring!$K$21)+IF(Data!$Q57&lt;&gt;"",Scoring!$K$22)+IF(Data!$R57&lt;&gt;"",Scoring!$K$23)+IF(Data!$S57&lt;&gt;"",Scoring!$K$24)+IF(Data!$T57&lt;&gt;"",Scoring!$K$25)+IF(Data!$U57&lt;&gt;"",Scoring!$K$26)+IF(Data!$V57&lt;&gt;"",Scoring!$K$27)+IF(Data!$W57&lt;&gt;"",Scoring!$K$28)+IF(Data!$X57&lt;&gt;"",Scoring!$K$29)+IF(Data!$Y57&lt;&gt;"",Scoring!$K$30)+IF(Data!$Z57&lt;&gt;"",Scoring!$K$31)+IF(Data!$AA57&lt;&gt;"",Scoring!$K$32)+IF(Data!$AB57&lt;&gt;"",Scoring!$K$33)+IF(Data!$AC57&lt;&gt;"",Scoring!$K$34)+IF(Data!$AD57&lt;&gt;"",Scoring!$K$35)+IF(Data!$AE57&lt;&gt;"",Scoring!$K$36)+IF(Data!$AF57&lt;&gt;"",Scoring!$K$37)+IF(Data!$AG57&lt;&gt;"",Scoring!$K$38)+IF(Data!$AH57&lt;&gt;"",Scoring!$K$39)+IF(Data!$AI57&lt;&gt;"",Scoring!$K$40)+IF(Data!$AJ57&lt;&gt;"",Scoring!$K$41)+IF(Data!$AK57&lt;&gt;"",Scoring!$K$42)+IF(Data!$AL57&lt;&gt;"",Scoring!$K$43)+IF(Data!$AM57&lt;&gt;"",Scoring!$K$44)+IF(Data!$AN57&lt;&gt;"",Scoring!$K$45)+IF(Data!$AO57&lt;&gt;"",Scoring!$K$46)+IF(Data!$AP57&lt;&gt;"",Scoring!$K$47)+IF(Data!$AQ57&lt;&gt;"",Scoring!$K$48)+IF(Data!$AR57&lt;&gt;"",Scoring!$K$49)+IF(Data!$AS57&lt;&gt;"",Scoring!$K$50)+IF(Data!$AT57&lt;&gt;"",Scoring!$K$51)+IF(Data!$AU57&lt;&gt;"",Scoring!$K$52),"")</f>
        <v/>
      </c>
      <c r="BK57" s="184" t="str">
        <f>IF(BJ57&lt;&gt;"",LOOKUP(BJ57,Likelihoods!$A$7:$A$107,Likelihoods!I$7:I$107),"")</f>
        <v/>
      </c>
      <c r="BL57" s="187" t="str">
        <f>IF(AND(COUNTBLANK($B57:$O57)=13,COUNTBLANK($P57:$Q57)=1,COUNTBLANK($R57:$U57)=3,COUNTBLANK($V57:$X57)=2,COUNTBLANK($Y57:$AE57)=6,COUNTBLANK($AF57:$AJ57)=4,COUNTBLANK($AK57:AN57)=3,COUNTBLANK($AO57:$AQ57)=2,COUNTBLANK($AR57:$AS57)=1,COUNTBLANK($AT57:$AU57)=1),IF(Data!$B57&lt;&gt;"",Scoring!$L$7)+IF(Data!$C57&lt;&gt;"",Scoring!$L$8)+IF(Data!$D57&lt;&gt;"",Scoring!$L$9)+IF(Data!$E57&lt;&gt;"",Scoring!$L$10)+IF(Data!$F57&lt;&gt;"",Scoring!$L$11)+IF(Data!$G57&lt;&gt;"",Scoring!$L$12)+IF(Data!$H57&lt;&gt;"",Scoring!$L$13)+IF(Data!$I57&lt;&gt;"",Scoring!$L$14)+IF(Data!$J57&lt;&gt;"",Scoring!$L$15)+IF(Data!$K57&lt;&gt;"",Scoring!$L$16)+IF(Data!$L57&lt;&gt;"",Scoring!$L$17)+IF(Data!$M57&lt;&gt;"",Scoring!$L$18)+IF(Data!$N57&lt;&gt;"",Scoring!$L$19)+IF(Data!$O57&lt;&gt;"",Scoring!$L$20)+IF(Data!$P57&lt;&gt;"",Scoring!$L$21)+IF(Data!$Q57&lt;&gt;"",Scoring!$L$22)+IF(Data!$R57&lt;&gt;"",Scoring!$L$23)+IF(Data!$S57&lt;&gt;"",Scoring!$L$24)+IF(Data!$T57&lt;&gt;"",Scoring!$L$25)+IF(Data!$U57&lt;&gt;"",Scoring!$L$26)+IF(Data!$V57&lt;&gt;"",Scoring!$L$27)+IF(Data!$W57&lt;&gt;"",Scoring!$L$28)+IF(Data!$X57&lt;&gt;"",Scoring!$L$29)+IF(Data!$Y57&lt;&gt;"",Scoring!$L$30)+IF(Data!$Z57&lt;&gt;"",Scoring!$L$31)+IF(Data!$AA57&lt;&gt;"",Scoring!$L$32)+IF(Data!$AB57&lt;&gt;"",Scoring!$L$33)+IF(Data!$AC57&lt;&gt;"",Scoring!$L$34)+IF(Data!$AD57&lt;&gt;"",Scoring!$L$35)+IF(Data!$AE57&lt;&gt;"",Scoring!$L$36)+IF(Data!$AF57&lt;&gt;"",Scoring!$L$37)+IF(Data!$AG57&lt;&gt;"",Scoring!$L$38)+IF(Data!$AH57&lt;&gt;"",Scoring!$L$39)+IF(Data!$AI57&lt;&gt;"",Scoring!$L$40)+IF(Data!$AJ57&lt;&gt;"",Scoring!$L$41)+IF(Data!$AK57&lt;&gt;"",Scoring!$L$42)+IF(Data!$AL57&lt;&gt;"",Scoring!$L$43)+IF(Data!$AM57&lt;&gt;"",Scoring!$L$44)+IF(Data!$AN57&lt;&gt;"",Scoring!$L$45)+IF(Data!$AO57&lt;&gt;"",Scoring!$L$46)+IF(Data!$AP57&lt;&gt;"",Scoring!$L$47)+IF(Data!$AQ57&lt;&gt;"",Scoring!$L$48)+IF(Data!$AR57&lt;&gt;"",Scoring!$L$49)+IF(Data!$AS57&lt;&gt;"",Scoring!$L$50)+IF(Data!$AT57&lt;&gt;"",Scoring!$L$51)+IF(Data!$AU57&lt;&gt;"",Scoring!$L$52),"")</f>
        <v/>
      </c>
      <c r="BM57" s="180" t="str">
        <f>IF(BL57&lt;&gt;"",LOOKUP(BL57,Likelihoods!$A$7:$A$107,Likelihoods!J$7:J$107),"")</f>
        <v/>
      </c>
      <c r="BN57" s="181" t="str">
        <f>IF(AND(COUNTBLANK($B57:$O57)=13,COUNTBLANK($P57:$Q57)=1,COUNTBLANK($R57:$U57)=3,COUNTBLANK($V57:$X57)=2,COUNTBLANK($Y57:$AE57)=6,COUNTBLANK($AF57:$AJ57)=4,COUNTBLANK($AK57:AN57)=3,COUNTBLANK($AO57:$AQ57)=2,COUNTBLANK($AR57:$AS57)=1,COUNTBLANK($AT57:$AU57)=1),IF(Data!$B57&lt;&gt;"",Scoring!$M$7)+IF(Data!$C57&lt;&gt;"",Scoring!$M$8)+IF(Data!$D57&lt;&gt;"",Scoring!$M$9)+IF(Data!$E57&lt;&gt;"",Scoring!$M$10)+IF(Data!$F57&lt;&gt;"",Scoring!$M$11)+IF(Data!$G57&lt;&gt;"",Scoring!$M$12)+IF(Data!$H57&lt;&gt;"",Scoring!$M$13)+IF(Data!$I57&lt;&gt;"",Scoring!$M$14)+IF(Data!$J57&lt;&gt;"",Scoring!$M$15)+IF(Data!$K57&lt;&gt;"",Scoring!$M$16)+IF(Data!$L57&lt;&gt;"",Scoring!$M$17)+IF(Data!$M57&lt;&gt;"",Scoring!$M$18)+IF(Data!$N57&lt;&gt;"",Scoring!$M$19)+IF(Data!$O57&lt;&gt;"",Scoring!$M$20)+IF(Data!$P57&lt;&gt;"",Scoring!$M$21)+IF(Data!$Q57&lt;&gt;"",Scoring!$M$22)+IF(Data!$R57&lt;&gt;"",Scoring!$M$23)+IF(Data!$S57&lt;&gt;"",Scoring!$M$24)+IF(Data!$T57&lt;&gt;"",Scoring!$M$25)+IF(Data!$U57&lt;&gt;"",Scoring!$M$26)+IF(Data!$V57&lt;&gt;"",Scoring!$M$27)+IF(Data!$W57&lt;&gt;"",Scoring!$M$28)+IF(Data!$X57&lt;&gt;"",Scoring!$M$29)+IF(Data!$Y57&lt;&gt;"",Scoring!$M$30)+IF(Data!$Z57&lt;&gt;"",Scoring!$M$31)+IF(Data!$AA57&lt;&gt;"",Scoring!$M$32)+IF(Data!$AB57&lt;&gt;"",Scoring!$M$33)+IF(Data!$AC57&lt;&gt;"",Scoring!$M$34)+IF(Data!$AD57&lt;&gt;"",Scoring!$M$35)+IF(Data!$AE57&lt;&gt;"",Scoring!$M$36)+IF(Data!$AF57&lt;&gt;"",Scoring!$M$37)+IF(Data!$AG57&lt;&gt;"",Scoring!$M$38)+IF(Data!$AH57&lt;&gt;"",Scoring!$M$39)+IF(Data!$AI57&lt;&gt;"",Scoring!$M$40)+IF(Data!$AJ57&lt;&gt;"",Scoring!$M$41)+IF(Data!$AK57&lt;&gt;"",Scoring!$M$42)+IF(Data!$AL57&lt;&gt;"",Scoring!$M$43)+IF(Data!$AM57&lt;&gt;"",Scoring!$M$44)+IF(Data!$AN57&lt;&gt;"",Scoring!$M$45)+IF(Data!$AO57&lt;&gt;"",Scoring!$M$46)+IF(Data!$AP57&lt;&gt;"",Scoring!$M$47)+IF(Data!$AQ57&lt;&gt;"",Scoring!$M$48)+IF(Data!$AR57&lt;&gt;"",Scoring!$M$49)+IF(Data!$AS57&lt;&gt;"",Scoring!$M$50)+IF(Data!$AT57&lt;&gt;"",Scoring!$M$51)+IF(Data!$AU57&lt;&gt;"",Scoring!$M$52),"")</f>
        <v/>
      </c>
      <c r="BO57" s="184" t="str">
        <f>IF(BN57&lt;&gt;"",LOOKUP(BN57,Likelihoods!$A$7:$A$107,Likelihoods!K$7:K$107),"")</f>
        <v/>
      </c>
      <c r="BP57" s="179" t="str">
        <f>IF(AND(COUNTBLANK($B57:$O57)=13,COUNTBLANK($P57:$Q57)=1,COUNTBLANK($R57:$U57)=3,COUNTBLANK($V57:$X57)=2,COUNTBLANK($Y57:$AE57)=6,COUNTBLANK($AF57:$AJ57)=4,COUNTBLANK($AK57:AN57)=3,COUNTBLANK($AO57:$AQ57)=2,COUNTBLANK($AR57:$AS57)=1,COUNTBLANK($AT57:$AU57)=1),IF(Data!$B57&lt;&gt;"",Scoring!$N$7)+IF(Data!$C57&lt;&gt;"",Scoring!$N$8)+IF(Data!$D57&lt;&gt;"",Scoring!$N$9)+IF(Data!$E57&lt;&gt;"",Scoring!$N$10)+IF(Data!$F57&lt;&gt;"",Scoring!$N$11)+IF(Data!$G57&lt;&gt;"",Scoring!$N$12)+IF(Data!$H57&lt;&gt;"",Scoring!$N$13)+IF(Data!$I57&lt;&gt;"",Scoring!$N$14)+IF(Data!$J57&lt;&gt;"",Scoring!$N$15)+IF(Data!$K57&lt;&gt;"",Scoring!$N$16)+IF(Data!$L57&lt;&gt;"",Scoring!$N$17)+IF(Data!$M57&lt;&gt;"",Scoring!$N$18)+IF(Data!$N57&lt;&gt;"",Scoring!$N$19)+IF(Data!$O57&lt;&gt;"",Scoring!$N$20)+IF(Data!$P57&lt;&gt;"",Scoring!$N$21)+IF(Data!$Q57&lt;&gt;"",Scoring!$N$22)+IF(Data!$R57&lt;&gt;"",Scoring!$N$23)+IF(Data!$S57&lt;&gt;"",Scoring!$N$24)+IF(Data!$T57&lt;&gt;"",Scoring!$N$25)+IF(Data!$U57&lt;&gt;"",Scoring!$N$26)+IF(Data!$V57&lt;&gt;"",Scoring!$N$27)+IF(Data!$W57&lt;&gt;"",Scoring!$N$28)+IF(Data!$X57&lt;&gt;"",Scoring!$N$29)+IF(Data!$Y57&lt;&gt;"",Scoring!$N$30)+IF(Data!$Z57&lt;&gt;"",Scoring!$N$31)+IF(Data!$AA57&lt;&gt;"",Scoring!$N$32)+IF(Data!$AB57&lt;&gt;"",Scoring!$N$33)+IF(Data!$AC57&lt;&gt;"",Scoring!$N$34)+IF(Data!$AD57&lt;&gt;"",Scoring!$N$35)+IF(Data!$AE57&lt;&gt;"",Scoring!$N$36)+IF(Data!$AF57&lt;&gt;"",Scoring!$N$37)+IF(Data!$AG57&lt;&gt;"",Scoring!$N$38)+IF(Data!$AH57&lt;&gt;"",Scoring!$N$39)+IF(Data!$AI57&lt;&gt;"",Scoring!$N$40)+IF(Data!$AJ57&lt;&gt;"",Scoring!$N$41)+IF(Data!$AK57&lt;&gt;"",Scoring!$N$42)+IF(Data!$AL57&lt;&gt;"",Scoring!$N$43)+IF(Data!$AM57&lt;&gt;"",Scoring!$N$44)+IF(Data!$AN57&lt;&gt;"",Scoring!$N$45)+IF(Data!$AO57&lt;&gt;"",Scoring!$N$46)+IF(Data!$AP57&lt;&gt;"",Scoring!$N$47)+IF(Data!$AQ57&lt;&gt;"",Scoring!$N$48)+IF(Data!$AR57&lt;&gt;"",Scoring!$N$49)+IF(Data!$AS57&lt;&gt;"",Scoring!$N$50)+IF(Data!$AT57&lt;&gt;"",Scoring!$N$51)+IF(Data!$AU57&lt;&gt;"",Scoring!$N$52),"")</f>
        <v/>
      </c>
      <c r="BQ57" s="189" t="str">
        <f>IF(BP57&lt;&gt;"",LOOKUP(BP57,Likelihoods!$A$7:$A$107,Likelihoods!L$7:L$107),"")</f>
        <v/>
      </c>
      <c r="BR57" s="181" t="str">
        <f>IF(AND(COUNTBLANK($B57:$O57)=13,COUNTBLANK($P57:$Q57)=1,COUNTBLANK($R57:$U57)=3,COUNTBLANK($V57:$X57)=2,COUNTBLANK($Y57:$AE57)=6,COUNTBLANK($AF57:$AJ57)=4,COUNTBLANK($AK57:AN57)=3,COUNTBLANK($AO57:$AQ57)=2,COUNTBLANK($AR57:$AS57)=1,COUNTBLANK($AT57:$AU57)=1),IF(Data!$B57&lt;&gt;"",Scoring!$O$7)+IF(Data!$C57&lt;&gt;"",Scoring!$O$8)+IF(Data!$D57&lt;&gt;"",Scoring!$O$9)+IF(Data!$E57&lt;&gt;"",Scoring!$O$10)+IF(Data!$F57&lt;&gt;"",Scoring!$O$11)+IF(Data!$G57&lt;&gt;"",Scoring!$O$12)+IF(Data!$H57&lt;&gt;"",Scoring!$O$13)+IF(Data!$I57&lt;&gt;"",Scoring!$O$14)+IF(Data!$J57&lt;&gt;"",Scoring!$O$15)+IF(Data!$K57&lt;&gt;"",Scoring!$O$16)+IF(Data!$L57&lt;&gt;"",Scoring!$O$17)+IF(Data!$M57&lt;&gt;"",Scoring!$O$18)+IF(Data!$N57&lt;&gt;"",Scoring!$O$19)+IF(Data!$O57&lt;&gt;"",Scoring!$O$20)+IF(Data!$P57&lt;&gt;"",Scoring!$O$21)+IF(Data!$Q57&lt;&gt;"",Scoring!$O$22)+IF(Data!$R57&lt;&gt;"",Scoring!$O$23)+IF(Data!$S57&lt;&gt;"",Scoring!$O$24)+IF(Data!$T57&lt;&gt;"",Scoring!$O$25)+IF(Data!$U57&lt;&gt;"",Scoring!$O$26)+IF(Data!$V57&lt;&gt;"",Scoring!$O$27)+IF(Data!$W57&lt;&gt;"",Scoring!$O$28)+IF(Data!$X57&lt;&gt;"",Scoring!$O$29)+IF(Data!$Y57&lt;&gt;"",Scoring!$O$30)+IF(Data!$Z57&lt;&gt;"",Scoring!$O$31)+IF(Data!$AA57&lt;&gt;"",Scoring!$O$32)+IF(Data!$AB57&lt;&gt;"",Scoring!$O$33)+IF(Data!$AC57&lt;&gt;"",Scoring!$O$34)+IF(Data!$AD57&lt;&gt;"",Scoring!$O$35)+IF(Data!$AE57&lt;&gt;"",Scoring!$O$36)+IF(Data!$AF57&lt;&gt;"",Scoring!$O$37)+IF(Data!$AG57&lt;&gt;"",Scoring!$O$38)+IF(Data!$AH57&lt;&gt;"",Scoring!$O$39)+IF(Data!$AI57&lt;&gt;"",Scoring!$O$40)+IF(Data!$AJ57&lt;&gt;"",Scoring!$O$41)+IF(Data!$AK57&lt;&gt;"",Scoring!$O$42)+IF(Data!$AL57&lt;&gt;"",Scoring!$O$43)+IF(Data!$AM57&lt;&gt;"",Scoring!$O$44)+IF(Data!$AN57&lt;&gt;"",Scoring!$O$45)+IF(Data!$AO57&lt;&gt;"",Scoring!$O$46)+IF(Data!$AP57&lt;&gt;"",Scoring!$O$47)+IF(Data!$AQ57&lt;&gt;"",Scoring!$O$48)+IF(Data!$AR57&lt;&gt;"",Scoring!$O$49)+IF(Data!$AS57&lt;&gt;"",Scoring!$O$50)+IF(Data!$AT57&lt;&gt;"",Scoring!$O$51)+IF(Data!$AU57&lt;&gt;"",Scoring!$O$52),"")</f>
        <v/>
      </c>
      <c r="BS57" s="184" t="str">
        <f>IF(BR57&lt;&gt;"",LOOKUP(BR57,Likelihoods!$A$7:$A$107,Likelihoods!M$7:M$107),"")</f>
        <v/>
      </c>
      <c r="BT57" s="181" t="str">
        <f>IF(AND(COUNTBLANK($B57:$O57)=13,COUNTBLANK($P57:$Q57)=1,COUNTBLANK($R57:$U57)=3,COUNTBLANK($V57:$X57)=2,COUNTBLANK($Y57:$AE57)=6,COUNTBLANK($AF57:$AJ57)=4,COUNTBLANK($AK57:AN57)=3,COUNTBLANK($AO57:$AQ57)=2,COUNTBLANK($AR57:$AS57)=1,COUNTBLANK($AT57:$AU57)=1),IF(Data!$B57&lt;&gt;"",Scoring!$P$7)+IF(Data!$C57&lt;&gt;"",Scoring!$P$8)+IF(Data!$D57&lt;&gt;"",Scoring!$P$9)+IF(Data!$E57&lt;&gt;"",Scoring!$P$10)+IF(Data!$F57&lt;&gt;"",Scoring!$P$11)+IF(Data!$G57&lt;&gt;"",Scoring!$P$12)+IF(Data!$H57&lt;&gt;"",Scoring!$P$13)+IF(Data!$I57&lt;&gt;"",Scoring!$P$14)+IF(Data!$J57&lt;&gt;"",Scoring!$P$15)+IF(Data!$K57&lt;&gt;"",Scoring!$P$16)+IF(Data!$L57&lt;&gt;"",Scoring!$P$17)+IF(Data!$M57&lt;&gt;"",Scoring!$P$18)+IF(Data!$N57&lt;&gt;"",Scoring!$P$19)+IF(Data!$O57&lt;&gt;"",Scoring!$P$20)+IF(Data!$P57&lt;&gt;"",Scoring!$P$21)+IF(Data!$Q57&lt;&gt;"",Scoring!$P$22)+IF(Data!$R57&lt;&gt;"",Scoring!$P$23)+IF(Data!$S57&lt;&gt;"",Scoring!$P$24)+IF(Data!$T57&lt;&gt;"",Scoring!$P$25)+IF(Data!$U57&lt;&gt;"",Scoring!$P$26)+IF(Data!$V57&lt;&gt;"",Scoring!$P$27)+IF(Data!$W57&lt;&gt;"",Scoring!$P$28)+IF(Data!$X57&lt;&gt;"",Scoring!$P$29)+IF(Data!$Y57&lt;&gt;"",Scoring!$P$30)+IF(Data!$Z57&lt;&gt;"",Scoring!$P$31)+IF(Data!$AA57&lt;&gt;"",Scoring!$P$32)+IF(Data!$AB57&lt;&gt;"",Scoring!$P$33)+IF(Data!$AC57&lt;&gt;"",Scoring!$P$34)+IF(Data!$AD57&lt;&gt;"",Scoring!$P$35)+IF(Data!$AE57&lt;&gt;"",Scoring!$P$36)+IF(Data!$AF57&lt;&gt;"",Scoring!$P$37)+IF(Data!$AG57&lt;&gt;"",Scoring!$P$38)+IF(Data!$AH57&lt;&gt;"",Scoring!$P$39)+IF(Data!$AI57&lt;&gt;"",Scoring!$P$40)+IF(Data!$AJ57&lt;&gt;"",Scoring!$P$41)+IF(Data!$AK57&lt;&gt;"",Scoring!$P$42)+IF(Data!$AL57&lt;&gt;"",Scoring!$P$43)+IF(Data!$AM57&lt;&gt;"",Scoring!$P$44)+IF(Data!$AN57&lt;&gt;"",Scoring!$P$45)+IF(Data!$AO57&lt;&gt;"",Scoring!$P$46)+IF(Data!$AP57&lt;&gt;"",Scoring!$P$47)+IF(Data!$AQ57&lt;&gt;"",Scoring!$P$48)+IF(Data!$AR57&lt;&gt;"",Scoring!$P$49)+IF(Data!$AS57&lt;&gt;"",Scoring!$P$50)+IF(Data!$AT57&lt;&gt;"",Scoring!$P$51)+IF(Data!$AU57&lt;&gt;"",Scoring!$P$52),"")</f>
        <v/>
      </c>
      <c r="BU57" s="180" t="str">
        <f>IF(BT57&lt;&gt;"",LOOKUP(BT57,Likelihoods!$A$7:$A$107,Likelihoods!N$7:N$107),"")</f>
        <v/>
      </c>
      <c r="BV57" s="181" t="str">
        <f>IF(AND(COUNTBLANK($B57:$O57)=13,COUNTBLANK($P57:$Q57)=1,COUNTBLANK($R57:$U57)=3,COUNTBLANK($V57:$X57)=2,COUNTBLANK($Y57:$AE57)=6,COUNTBLANK($AF57:$AJ57)=4,COUNTBLANK($AK57:AN57)=3,COUNTBLANK($AO57:$AQ57)=2,COUNTBLANK($AR57:$AS57)=1,COUNTBLANK($AT57:$AU57)=1),IF(Data!$B57&lt;&gt;"",Scoring!$Q$7)+IF(Data!$C57&lt;&gt;"",Scoring!$Q$8)+IF(Data!$D57&lt;&gt;"",Scoring!$Q$9)+IF(Data!$E57&lt;&gt;"",Scoring!$Q$10)+IF(Data!$F57&lt;&gt;"",Scoring!$Q$11)+IF(Data!$G57&lt;&gt;"",Scoring!$Q$12)+IF(Data!$H57&lt;&gt;"",Scoring!$Q$13)+IF(Data!$I57&lt;&gt;"",Scoring!$Q$14)+IF(Data!$J57&lt;&gt;"",Scoring!$Q$15)+IF(Data!$K57&lt;&gt;"",Scoring!$Q$16)+IF(Data!$L57&lt;&gt;"",Scoring!$Q$17)+IF(Data!$M57&lt;&gt;"",Scoring!$Q$18)+IF(Data!$N57&lt;&gt;"",Scoring!$Q$19)+IF(Data!$O57&lt;&gt;"",Scoring!$Q$20)+IF(Data!$P57&lt;&gt;"",Scoring!$Q$21)+IF(Data!$Q57&lt;&gt;"",Scoring!$Q$22)+IF(Data!$R57&lt;&gt;"",Scoring!$Q$23)+IF(Data!$S57&lt;&gt;"",Scoring!$Q$24)+IF(Data!$T57&lt;&gt;"",Scoring!$Q$25)+IF(Data!$U57&lt;&gt;"",Scoring!$Q$26)+IF(Data!$V57&lt;&gt;"",Scoring!$Q$27)+IF(Data!$W57&lt;&gt;"",Scoring!$Q$28)+IF(Data!$X57&lt;&gt;"",Scoring!$Q$29)+IF(Data!$Y57&lt;&gt;"",Scoring!$Q$30)+IF(Data!$Z57&lt;&gt;"",Scoring!$Q$31)+IF(Data!$AA57&lt;&gt;"",Scoring!$Q$32)+IF(Data!$AB57&lt;&gt;"",Scoring!$Q$33)+IF(Data!$AC57&lt;&gt;"",Scoring!$Q$34)+IF(Data!$AD57&lt;&gt;"",Scoring!$Q$35)+IF(Data!$AE57&lt;&gt;"",Scoring!$Q$36)+IF(Data!$AF57&lt;&gt;"",Scoring!$Q$37)+IF(Data!$AG57&lt;&gt;"",Scoring!$Q$38)+IF(Data!$AH57&lt;&gt;"",Scoring!$Q$39)+IF(Data!$AI57&lt;&gt;"",Scoring!$Q$40)+IF(Data!$AJ57&lt;&gt;"",Scoring!$Q$41)+IF(Data!$AK57&lt;&gt;"",Scoring!$Q$42)+IF(Data!$AL57&lt;&gt;"",Scoring!$Q$43)+IF(Data!$AM57&lt;&gt;"",Scoring!$Q$44)+IF(Data!$AN57&lt;&gt;"",Scoring!$Q$45)+IF(Data!$AO57&lt;&gt;"",Scoring!$Q$46)+IF(Data!$AP57&lt;&gt;"",Scoring!$Q$47)+IF(Data!$AQ57&lt;&gt;"",Scoring!$Q$48)+IF(Data!$AR57&lt;&gt;"",Scoring!$Q$49)+IF(Data!$AS57&lt;&gt;"",Scoring!$Q$50)+IF(Data!$AT57&lt;&gt;"",Scoring!$Q$51)+IF(Data!$AU57&lt;&gt;"",Scoring!$Q$52),"")</f>
        <v/>
      </c>
      <c r="BW57" s="183" t="str">
        <f>IF(BV57&lt;&gt;"",LOOKUP(BV57,Likelihoods!$A$7:$A$107,Likelihoods!O$7:O$107),"")</f>
        <v/>
      </c>
      <c r="BX57" s="9"/>
      <c r="BY57" s="9"/>
      <c r="BZ57" s="9"/>
      <c r="CA57" s="9"/>
      <c r="CB57" s="9"/>
      <c r="CC57" s="9"/>
      <c r="CD57" s="9"/>
      <c r="CE57" s="9"/>
      <c r="CF57" s="9"/>
      <c r="CG57" s="9"/>
      <c r="CH57" s="9"/>
      <c r="CI57" s="9"/>
      <c r="CJ57" s="9"/>
      <c r="CK57" s="9"/>
    </row>
    <row r="58" spans="1:89" ht="14.25">
      <c r="A58" s="59"/>
      <c r="B58" s="76"/>
      <c r="C58" s="77"/>
      <c r="D58" s="77"/>
      <c r="E58" s="77"/>
      <c r="F58" s="77"/>
      <c r="G58" s="77"/>
      <c r="H58" s="77"/>
      <c r="I58" s="77"/>
      <c r="J58" s="77"/>
      <c r="K58" s="77"/>
      <c r="L58" s="77"/>
      <c r="M58" s="77"/>
      <c r="N58" s="77"/>
      <c r="O58" s="77"/>
      <c r="P58" s="76"/>
      <c r="Q58" s="78"/>
      <c r="R58" s="77"/>
      <c r="S58" s="77"/>
      <c r="T58" s="77"/>
      <c r="U58" s="77"/>
      <c r="V58" s="76"/>
      <c r="W58" s="77"/>
      <c r="X58" s="78"/>
      <c r="Y58" s="77"/>
      <c r="Z58" s="77"/>
      <c r="AA58" s="77"/>
      <c r="AB58" s="77"/>
      <c r="AC58" s="77"/>
      <c r="AD58" s="77"/>
      <c r="AE58" s="77"/>
      <c r="AF58" s="76"/>
      <c r="AG58" s="77"/>
      <c r="AH58" s="77"/>
      <c r="AI58" s="77"/>
      <c r="AJ58" s="78"/>
      <c r="AK58" s="77"/>
      <c r="AL58" s="77"/>
      <c r="AM58" s="77"/>
      <c r="AN58" s="77"/>
      <c r="AO58" s="76"/>
      <c r="AP58" s="77"/>
      <c r="AQ58" s="78"/>
      <c r="AR58" s="76"/>
      <c r="AS58" s="78"/>
      <c r="AT58" s="77"/>
      <c r="AU58" s="77"/>
      <c r="AV58" s="179" t="str">
        <f>IF(AND(COUNTBLANK($B58:$O58)=13,COUNTBLANK($P58:$Q58)=1,COUNTBLANK($R58:$U58)=3,COUNTBLANK($V58:$X58)=2,COUNTBLANK($Y58:$AE58)=6,COUNTBLANK($AF58:$AJ58)=4,COUNTBLANK($AK58:AN58)=3,COUNTBLANK($AO58:$AQ58)=2,COUNTBLANK($AR58:$AS58)=1,COUNTBLANK($AT58:$AU58)=1),IF(Data!$B58&lt;&gt;"",Scoring!$D$7)+IF(Data!$C58&lt;&gt;"",Scoring!$D$8)+IF(Data!$D58&lt;&gt;"",Scoring!$D$9)+IF(Data!$E58&lt;&gt;"",Scoring!$D$10)+IF(Data!$F58&lt;&gt;"",Scoring!$D$11)+IF(Data!$G58&lt;&gt;"",Scoring!$D$12)+IF(Data!$H58&lt;&gt;"",Scoring!$D$13)+IF(Data!$I58&lt;&gt;"",Scoring!$D$14)+IF(Data!$J58&lt;&gt;"",Scoring!$D$15)+IF(Data!$K58&lt;&gt;"",Scoring!$D$16)+IF(Data!$L58&lt;&gt;"",Scoring!$D$17)+IF(Data!$M58&lt;&gt;"",Scoring!$D$18)+IF(Data!$N58&lt;&gt;"",Scoring!$D$19)+IF(Data!$O58&lt;&gt;"",Scoring!$D$20)+IF(Data!$P58&lt;&gt;"",Scoring!$D$21)+IF(Data!$Q58&lt;&gt;"",Scoring!$D$22)+IF(Data!$R58&lt;&gt;"",Scoring!$D$23)+IF(Data!$S58&lt;&gt;"",Scoring!$D$24)+IF(Data!$T58&lt;&gt;"",Scoring!$D$25)+IF(Data!$U58&lt;&gt;"",Scoring!$D$26)+IF(Data!$V58&lt;&gt;"",Scoring!$D$27)+IF(Data!$W58&lt;&gt;"",Scoring!$D$28)+IF(Data!$X58&lt;&gt;"",Scoring!$D$29)+IF(Data!$Y58&lt;&gt;"",Scoring!$D$30)+IF(Data!$Z58&lt;&gt;"",Scoring!$D$31)+IF(Data!$AA58&lt;&gt;"",Scoring!$D$32)+IF(Data!$AB58&lt;&gt;"",Scoring!$D$33)+IF(Data!$AC58&lt;&gt;"",Scoring!$D$34)+IF(Data!$AD58&lt;&gt;"",Scoring!$D$35)+IF(Data!$AE58&lt;&gt;"",Scoring!$D$36)+IF(Data!$AF58&lt;&gt;"",Scoring!$D$37)+IF(Data!$AG58&lt;&gt;"",Scoring!$D$38)+IF(Data!$AH58&lt;&gt;"",Scoring!$D$39)+IF(Data!$AI58&lt;&gt;"",Scoring!$D$40)+IF(Data!$AJ58&lt;&gt;"",Scoring!$D$41)+IF(Data!$AK58&lt;&gt;"",Scoring!$D$42)+IF(Data!$AL58&lt;&gt;"",Scoring!$D$43)+IF(Data!$AM58&lt;&gt;"",Scoring!$D$44)+IF(Data!$AN58&lt;&gt;"",Scoring!$D$45)+IF(Data!$AO58&lt;&gt;"",Scoring!$D$46)+IF(Data!$AP58&lt;&gt;"",Scoring!$D$47)+IF(Data!$AQ58&lt;&gt;"",Scoring!$D$48)+IF(Data!$AR58&lt;&gt;"",Scoring!$D$49)+IF(Data!$AS58&lt;&gt;"",Scoring!$D$50)+IF(Data!$AT58&lt;&gt;"",Scoring!$D$51)+IF(Data!$AU58&lt;&gt;"",Scoring!$D$52),"")</f>
        <v/>
      </c>
      <c r="AW58" s="180" t="str">
        <f>IF(AV58&lt;&gt;"",LOOKUP(AV58,Likelihoods!$A$7:$A$107,Likelihoods!B$7:B$107),"")</f>
        <v/>
      </c>
      <c r="AX58" s="181" t="str">
        <f>IF(AND(COUNTBLANK($B58:$O58)=13,COUNTBLANK($P58:$Q58)=1,COUNTBLANK($R58:$U58)=3,COUNTBLANK($V58:$X58)=2,COUNTBLANK($Y58:$AE58)=6,COUNTBLANK($AF58:$AJ58)=4,COUNTBLANK($AK58:AN58)=3,COUNTBLANK($AO58:$AQ58)=2,COUNTBLANK($AR58:$AS58)=1,COUNTBLANK($AT58:$AU58)=1),IF(Data!$B58&lt;&gt;"",Scoring!$E$7)+IF(Data!$C58&lt;&gt;"",Scoring!$E$8)+IF(Data!$D58&lt;&gt;"",Scoring!$E$9)+IF(Data!$E58&lt;&gt;"",Scoring!$E$10)+IF(Data!$F58&lt;&gt;"",Scoring!$E$11)+IF(Data!$G58&lt;&gt;"",Scoring!$E$12)+IF(Data!$H58&lt;&gt;"",Scoring!$E$13)+IF(Data!$I58&lt;&gt;"",Scoring!$E$14)+IF(Data!$J58&lt;&gt;"",Scoring!$E$15)+IF(Data!$K58&lt;&gt;"",Scoring!$E$16)+IF(Data!$L58&lt;&gt;"",Scoring!$E$17)+IF(Data!$M58&lt;&gt;"",Scoring!$E$18)+IF(Data!$N58&lt;&gt;"",Scoring!$E$19)+IF(Data!$O58&lt;&gt;"",Scoring!$E$20)+IF(Data!$P58&lt;&gt;"",Scoring!$E$21)+IF(Data!$Q58&lt;&gt;"",Scoring!$E$22)+IF(Data!$R58&lt;&gt;"",Scoring!$E$23)+IF(Data!$S58&lt;&gt;"",Scoring!$E$24)+IF(Data!$T58&lt;&gt;"",Scoring!$E$25)+IF(Data!$U58&lt;&gt;"",Scoring!$E$26)+IF(Data!$V58&lt;&gt;"",Scoring!$E$27)+IF(Data!$W58&lt;&gt;"",Scoring!$E$28)+IF(Data!$X58&lt;&gt;"",Scoring!$E$29)+IF(Data!$Y58&lt;&gt;"",Scoring!$E$30)+IF(Data!$Z58&lt;&gt;"",Scoring!$E$31)+IF(Data!$AA58&lt;&gt;"",Scoring!$E$32)+IF(Data!$AB58&lt;&gt;"",Scoring!$E$33)+IF(Data!$AC58&lt;&gt;"",Scoring!$E$34)+IF(Data!$AD58&lt;&gt;"",Scoring!$E$35)+IF(Data!$AE58&lt;&gt;"",Scoring!$E$36)+IF(Data!$AF58&lt;&gt;"",Scoring!$E$37)+IF(Data!$AG58&lt;&gt;"",Scoring!$E$38)+IF(Data!$AH58&lt;&gt;"",Scoring!$E$39)+IF(Data!$AI58&lt;&gt;"",Scoring!$E$40)+IF(Data!$AJ58&lt;&gt;"",Scoring!$E$41)+IF(Data!$AK58&lt;&gt;"",Scoring!$E$42)+IF(Data!$AL58&lt;&gt;"",Scoring!$E$43)+IF(Data!$AM58&lt;&gt;"",Scoring!$E$44)+IF(Data!$AN58&lt;&gt;"",Scoring!$E$45)+IF(Data!$AO58&lt;&gt;"",Scoring!$E$46)+IF(Data!$AP58&lt;&gt;"",Scoring!$E$47)+IF(Data!$AQ58&lt;&gt;"",Scoring!$E$48)+IF(Data!$AR58&lt;&gt;"",Scoring!$E$49)+IF(Data!$AS58&lt;&gt;"",Scoring!$E$50)+IF(Data!$AT58&lt;&gt;"",Scoring!$E$51)+IF(Data!$AU58&lt;&gt;"",Scoring!$E$52),"")</f>
        <v/>
      </c>
      <c r="AY58" s="180" t="str">
        <f>IF(AX58&lt;&gt;"",LOOKUP(AX58,Likelihoods!$A$7:$A$107,Likelihoods!C$7:C$107),"")</f>
        <v/>
      </c>
      <c r="AZ58" s="182" t="str">
        <f>IF(AND(COUNTBLANK($B58:$O58)=13,COUNTBLANK($P58:$Q58)=1,COUNTBLANK($R58:$U58)=3,COUNTBLANK($V58:$X58)=2,COUNTBLANK($Y58:$AE58)=6,COUNTBLANK($AF58:$AJ58)=4,COUNTBLANK($AK58:AN58)=3,COUNTBLANK($AO58:$AQ58)=2,COUNTBLANK($AR58:$AS58)=1,COUNTBLANK($AT58:$AU58)=1),IF(Data!$B58&lt;&gt;"",Scoring!$F$7)+IF(Data!$C58&lt;&gt;"",Scoring!$F$8)+IF(Data!$D58&lt;&gt;"",Scoring!$F$9)+IF(Data!$E58&lt;&gt;"",Scoring!$F$10)+IF(Data!$F58&lt;&gt;"",Scoring!$F$11)+IF(Data!$G58&lt;&gt;"",Scoring!$F$12)+IF(Data!$H58&lt;&gt;"",Scoring!$F$13)+IF(Data!$I58&lt;&gt;"",Scoring!$F$14)+IF(Data!$J58&lt;&gt;"",Scoring!$F$15)+IF(Data!$K58&lt;&gt;"",Scoring!$F$16)+IF(Data!$L58&lt;&gt;"",Scoring!$F$17)+IF(Data!$M58&lt;&gt;"",Scoring!$F$18)+IF(Data!$N58&lt;&gt;"",Scoring!$F$19)+IF(Data!$O58&lt;&gt;"",Scoring!$F$20)+IF(Data!$P58&lt;&gt;"",Scoring!$F$21)+IF(Data!$Q58&lt;&gt;"",Scoring!$F$22)+IF(Data!$R58&lt;&gt;"",Scoring!$F$23)+IF(Data!$S58&lt;&gt;"",Scoring!$F$24)+IF(Data!$T58&lt;&gt;"",Scoring!$F$25)+IF(Data!$U58&lt;&gt;"",Scoring!$F$26)+IF(Data!$V58&lt;&gt;"",Scoring!$F$27)+IF(Data!$W58&lt;&gt;"",Scoring!$F$28)+IF(Data!$X58&lt;&gt;"",Scoring!$F$29)+IF(Data!$Y58&lt;&gt;"",Scoring!$F$30)+IF(Data!$Z58&lt;&gt;"",Scoring!$F$31)+IF(Data!$AA58&lt;&gt;"",Scoring!$F$32)+IF(Data!$AB58&lt;&gt;"",Scoring!$F$33)+IF(Data!$AC58&lt;&gt;"",Scoring!$F$34)+IF(Data!$AD58&lt;&gt;"",Scoring!$F$35)+IF(Data!$AE58&lt;&gt;"",Scoring!$F$36)+IF(Data!$AF58&lt;&gt;"",Scoring!$F$37)+IF(Data!$AG58&lt;&gt;"",Scoring!$F$38)+IF(Data!$AH58&lt;&gt;"",Scoring!$F$39)+IF(Data!$AI58&lt;&gt;"",Scoring!$F$40)+IF(Data!$AJ58&lt;&gt;"",Scoring!$F$41)+IF(Data!$AK58&lt;&gt;"",Scoring!$F$42)+IF(Data!$AL58&lt;&gt;"",Scoring!$F$43)+IF(Data!$AM58&lt;&gt;"",Scoring!$F$44)+IF(Data!$AN58&lt;&gt;"",Scoring!$F$45)+IF(Data!$AO58&lt;&gt;"",Scoring!$F$46)+IF(Data!$AP58&lt;&gt;"",Scoring!$F$47)+IF(Data!$AQ58&lt;&gt;"",Scoring!$F$48)+IF(Data!$AR58&lt;&gt;"",Scoring!$F$49)+IF(Data!$AS58&lt;&gt;"",Scoring!$F$50)+IF(Data!$AT58&lt;&gt;"",Scoring!$F$51)+IF(Data!$AU58&lt;&gt;"",Scoring!$F$52),"")</f>
        <v/>
      </c>
      <c r="BA58" s="183" t="str">
        <f>IF(AZ58&lt;&gt;"",LOOKUP(AZ58,Likelihoods!$A$7:$A$107,Likelihoods!D$7:D$107),"")</f>
        <v/>
      </c>
      <c r="BB58" s="181" t="str">
        <f>IF(AND(COUNTBLANK($B58:$O58)=13,COUNTBLANK($P58:$Q58)=1,COUNTBLANK($R58:$U58)=3,COUNTBLANK($V58:$X58)=2,COUNTBLANK($Y58:$AE58)=6,COUNTBLANK($AF58:$AJ58)=4,COUNTBLANK($AK58:AN58)=3,COUNTBLANK($AO58:$AQ58)=2,COUNTBLANK($AR58:$AS58)=1,COUNTBLANK($AT58:$AU58)=1),IF(Data!$B58&lt;&gt;"",Scoring!$G$7)+IF(Data!$C58&lt;&gt;"",Scoring!$G$8)+IF(Data!$D58&lt;&gt;"",Scoring!$G$9)+IF(Data!$E58&lt;&gt;"",Scoring!$G$10)+IF(Data!$F58&lt;&gt;"",Scoring!$G$11)+IF(Data!$G58&lt;&gt;"",Scoring!$G$12)+IF(Data!$H58&lt;&gt;"",Scoring!$G$13)+IF(Data!$I58&lt;&gt;"",Scoring!$G$14)+IF(Data!$J58&lt;&gt;"",Scoring!$G$15)+IF(Data!$K58&lt;&gt;"",Scoring!$G$16)+IF(Data!$L58&lt;&gt;"",Scoring!$G$17)+IF(Data!$M58&lt;&gt;"",Scoring!$G$18)+IF(Data!$N58&lt;&gt;"",Scoring!$G$19)+IF(Data!$O58&lt;&gt;"",Scoring!$G$20)+IF(Data!$P58&lt;&gt;"",Scoring!$G$21)+IF(Data!$Q58&lt;&gt;"",Scoring!$G$22)+IF(Data!$R58&lt;&gt;"",Scoring!$G$23)+IF(Data!$S58&lt;&gt;"",Scoring!$G$24)+IF(Data!$T58&lt;&gt;"",Scoring!$G$25)+IF(Data!$U58&lt;&gt;"",Scoring!$G$26)+IF(Data!$V58&lt;&gt;"",Scoring!$G$27)+IF(Data!$W58&lt;&gt;"",Scoring!$G$28)+IF(Data!$X58&lt;&gt;"",Scoring!$G$29)+IF(Data!$Y58&lt;&gt;"",Scoring!$G$30)+IF(Data!$Z58&lt;&gt;"",Scoring!$G$31)+IF(Data!$AA58&lt;&gt;"",Scoring!$G$32)+IF(Data!$AB58&lt;&gt;"",Scoring!$G$33)+IF(Data!$AC58&lt;&gt;"",Scoring!$G$34)+IF(Data!$AD58&lt;&gt;"",Scoring!$G$35)+IF(Data!$AE58&lt;&gt;"",Scoring!$G$36)+IF(Data!$AF58&lt;&gt;"",Scoring!$G$37)+IF(Data!$AG58&lt;&gt;"",Scoring!$G$38)+IF(Data!$AH58&lt;&gt;"",Scoring!$G$39)+IF(Data!$AI58&lt;&gt;"",Scoring!$G$40)+IF(Data!$AJ58&lt;&gt;"",Scoring!$G$41)+IF(Data!$AK58&lt;&gt;"",Scoring!$G$42)+IF(Data!$AL58&lt;&gt;"",Scoring!$G$43)+IF(Data!$AM58&lt;&gt;"",Scoring!$G$44)+IF(Data!$AN58&lt;&gt;"",Scoring!$G$45)+IF(Data!$AO58&lt;&gt;"",Scoring!$G$46)+IF(Data!$AP58&lt;&gt;"",Scoring!$G$47)+IF(Data!$AQ58&lt;&gt;"",Scoring!$G$48)+IF(Data!$AR58&lt;&gt;"",Scoring!$G$49)+IF(Data!$AS58&lt;&gt;"",Scoring!$G$50)+IF(Data!$AT58&lt;&gt;"",Scoring!$G$51)+IF(Data!$AU58&lt;&gt;"",Scoring!$G$52),"")</f>
        <v/>
      </c>
      <c r="BC58" s="184" t="str">
        <f>IF(BB58&lt;&gt;"",LOOKUP(BB58,Likelihoods!$A$7:$A$107,Likelihoods!E$7:E$107),"")</f>
        <v/>
      </c>
      <c r="BD58" s="185" t="str">
        <f>IF(AND(COUNTBLANK($B58:$O58)=13,COUNTBLANK($P58:$Q58)=1,COUNTBLANK($R58:$U58)=3,COUNTBLANK($V58:$X58)=2,COUNTBLANK($Y58:$AE58)=6,COUNTBLANK($AF58:$AJ58)=4,COUNTBLANK($AK58:AN58)=3,COUNTBLANK($AO58:$AQ58)=2,COUNTBLANK($AR58:$AS58)=1,COUNTBLANK($AT58:$AU58)=1),IF(Data!$B58&lt;&gt;"",Scoring!$H$7)+IF(Data!$C58&lt;&gt;"",Scoring!$H$8)+IF(Data!$D58&lt;&gt;"",Scoring!$H$9)+IF(Data!$E58&lt;&gt;"",Scoring!$H$10)+IF(Data!$F58&lt;&gt;"",Scoring!$H$11)+IF(Data!$G58&lt;&gt;"",Scoring!$H$12)+IF(Data!$H58&lt;&gt;"",Scoring!$H$13)+IF(Data!$I58&lt;&gt;"",Scoring!$H$14)+IF(Data!$J58&lt;&gt;"",Scoring!$H$15)+IF(Data!$K58&lt;&gt;"",Scoring!$H$16)+IF(Data!$L58&lt;&gt;"",Scoring!$H$17)+IF(Data!$M58&lt;&gt;"",Scoring!$H$18)+IF(Data!$N58&lt;&gt;"",Scoring!$H$19)+IF(Data!$O58&lt;&gt;"",Scoring!$H$20)+IF(Data!$P58&lt;&gt;"",Scoring!$H$21)+IF(Data!$Q58&lt;&gt;"",Scoring!$H$22)+IF(Data!$R58&lt;&gt;"",Scoring!$H$23)+IF(Data!$S58&lt;&gt;"",Scoring!$H$24)+IF(Data!$T58&lt;&gt;"",Scoring!$H$25)+IF(Data!$U58&lt;&gt;"",Scoring!$H$26)+IF(Data!$V58&lt;&gt;"",Scoring!$H$27)+IF(Data!$W58&lt;&gt;"",Scoring!$H$28)+IF(Data!$X58&lt;&gt;"",Scoring!$H$29)+IF(Data!$Y58&lt;&gt;"",Scoring!$H$30)+IF(Data!$Z58&lt;&gt;"",Scoring!$H$31)+IF(Data!$AA58&lt;&gt;"",Scoring!$H$32)+IF(Data!$AB58&lt;&gt;"",Scoring!$H$33)+IF(Data!$AC58&lt;&gt;"",Scoring!$H$34)+IF(Data!$AD58&lt;&gt;"",Scoring!$H$35)+IF(Data!$AE58&lt;&gt;"",Scoring!$H$36)+IF(Data!$AF58&lt;&gt;"",Scoring!$H$37)+IF(Data!$AG58&lt;&gt;"",Scoring!$H$38)+IF(Data!$AH58&lt;&gt;"",Scoring!$H$39)+IF(Data!$AI58&lt;&gt;"",Scoring!$H$40)+IF(Data!$AJ58&lt;&gt;"",Scoring!$H$41)+IF(Data!$AK58&lt;&gt;"",Scoring!$H$42)+IF(Data!$AL58&lt;&gt;"",Scoring!$H$43)+IF(Data!$AM58&lt;&gt;"",Scoring!$H$44)+IF(Data!$AN58&lt;&gt;"",Scoring!$H$45)+IF(Data!$AO58&lt;&gt;"",Scoring!$H$46)+IF(Data!$AP58&lt;&gt;"",Scoring!$H$47)+IF(Data!$AQ58&lt;&gt;"",Scoring!$H$48)+IF(Data!$AR58&lt;&gt;"",Scoring!$H$49)+IF(Data!$AS58&lt;&gt;"",Scoring!$H$50)+IF(Data!$AT58&lt;&gt;"",Scoring!$H$51)+IF(Data!$AU58&lt;&gt;"",Scoring!$H$52),"")</f>
        <v/>
      </c>
      <c r="BE58" s="186" t="str">
        <f>IF(BD58&lt;&gt;"",LOOKUP(BD58,Likelihoods!$A$7:$A$107,Likelihoods!F$7:F$107),"")</f>
        <v/>
      </c>
      <c r="BF58" s="181" t="str">
        <f>IF(AND(COUNTBLANK($B58:$O58)=13,COUNTBLANK($P58:$Q58)=1,COUNTBLANK($R58:$U58)=3,COUNTBLANK($V58:$X58)=2,COUNTBLANK($Y58:$AE58)=6,COUNTBLANK($AF58:$AJ58)=4,COUNTBLANK($AK58:AN58)=3,COUNTBLANK($AO58:$AQ58)=2,COUNTBLANK($AR58:$AS58)=1,COUNTBLANK($AT58:$AU58)=1),IF(Data!$B58&lt;&gt;"",Scoring!$I$7)+IF(Data!$C58&lt;&gt;"",Scoring!$I$8)+IF(Data!$D58&lt;&gt;"",Scoring!$I$9)+IF(Data!$E58&lt;&gt;"",Scoring!$I$10)+IF(Data!$F58&lt;&gt;"",Scoring!$I$11)+IF(Data!$G58&lt;&gt;"",Scoring!$I$12)+IF(Data!$H58&lt;&gt;"",Scoring!$I$13)+IF(Data!$I58&lt;&gt;"",Scoring!$I$14)+IF(Data!$J58&lt;&gt;"",Scoring!$I$15)+IF(Data!$K58&lt;&gt;"",Scoring!$I$16)+IF(Data!$L58&lt;&gt;"",Scoring!$I$17)+IF(Data!$M58&lt;&gt;"",Scoring!$I$18)+IF(Data!$N58&lt;&gt;"",Scoring!$I$19)+IF(Data!$O58&lt;&gt;"",Scoring!$I$20)+IF(Data!$P58&lt;&gt;"",Scoring!$I$21)+IF(Data!$Q58&lt;&gt;"",Scoring!$I$22)+IF(Data!$R58&lt;&gt;"",Scoring!$I$23)+IF(Data!$S58&lt;&gt;"",Scoring!$I$24)+IF(Data!$T58&lt;&gt;"",Scoring!$I$25)+IF(Data!$U58&lt;&gt;"",Scoring!$I$26)+IF(Data!$V58&lt;&gt;"",Scoring!$I$27)+IF(Data!$W58&lt;&gt;"",Scoring!$I$28)+IF(Data!$X58&lt;&gt;"",Scoring!$I$29)+IF(Data!$Y58&lt;&gt;"",Scoring!$I$30)+IF(Data!$Z58&lt;&gt;"",Scoring!$I$31)+IF(Data!$AA58&lt;&gt;"",Scoring!$I$32)+IF(Data!$AB58&lt;&gt;"",Scoring!$I$33)+IF(Data!$AC58&lt;&gt;"",Scoring!$I$34)+IF(Data!$AD58&lt;&gt;"",Scoring!$I$35)+IF(Data!$AE58&lt;&gt;"",Scoring!$I$36)+IF(Data!$AF58&lt;&gt;"",Scoring!$I$37)+IF(Data!$AG58&lt;&gt;"",Scoring!$I$38)+IF(Data!$AH58&lt;&gt;"",Scoring!$I$39)+IF(Data!$AI58&lt;&gt;"",Scoring!$I$40)+IF(Data!$AJ58&lt;&gt;"",Scoring!$I$41)+IF(Data!$AK58&lt;&gt;"",Scoring!$I$42)+IF(Data!$AL58&lt;&gt;"",Scoring!$I$43)+IF(Data!$AM58&lt;&gt;"",Scoring!$I$44)+IF(Data!$AN58&lt;&gt;"",Scoring!$I$45)+IF(Data!$AO58&lt;&gt;"",Scoring!$I$46)+IF(Data!$AP58&lt;&gt;"",Scoring!$I$47)+IF(Data!$AQ58&lt;&gt;"",Scoring!$I$48)+IF(Data!$AR58&lt;&gt;"",Scoring!$I$49)+IF(Data!$AS58&lt;&gt;"",Scoring!$I$50)+IF(Data!$AT58&lt;&gt;"",Scoring!$I$51)+IF(Data!$AU58&lt;&gt;"",Scoring!$I$52),"")</f>
        <v/>
      </c>
      <c r="BG58" s="180" t="str">
        <f>IF(BF58&lt;&gt;"",LOOKUP(BF58,Likelihoods!$A$7:$A$107,Likelihoods!G$7:G$107),"")</f>
        <v/>
      </c>
      <c r="BH58" s="187" t="str">
        <f>IF(AND(COUNTBLANK($B58:$O58)=13,COUNTBLANK($P58:$Q58)=1,COUNTBLANK($R58:$U58)=3,COUNTBLANK($V58:$X58)=2,COUNTBLANK($Y58:$AE58)=6,COUNTBLANK($AF58:$AJ58)=4,COUNTBLANK($AK58:AN58)=3,COUNTBLANK($AO58:$AQ58)=2,COUNTBLANK($AR58:$AS58)=1,COUNTBLANK($AT58:$AU58)=1),IF(Data!$B58&lt;&gt;"",Scoring!$J$7)+IF(Data!$C58&lt;&gt;"",Scoring!$J$8)+IF(Data!$D58&lt;&gt;"",Scoring!$J$9)+IF(Data!$E58&lt;&gt;"",Scoring!$J$10)+IF(Data!$F58&lt;&gt;"",Scoring!$J$11)+IF(Data!$G58&lt;&gt;"",Scoring!$J$12)+IF(Data!$H58&lt;&gt;"",Scoring!$J$13)+IF(Data!$I58&lt;&gt;"",Scoring!$J$14)+IF(Data!$J58&lt;&gt;"",Scoring!$J$15)+IF(Data!$K58&lt;&gt;"",Scoring!$J$16)+IF(Data!$L58&lt;&gt;"",Scoring!$J$17)+IF(Data!$M58&lt;&gt;"",Scoring!$J$18)+IF(Data!$N58&lt;&gt;"",Scoring!$J$19)+IF(Data!$O58&lt;&gt;"",Scoring!$J$20)+IF(Data!$P58&lt;&gt;"",Scoring!$J$21)+IF(Data!$Q58&lt;&gt;"",Scoring!$J$22)+IF(Data!$R58&lt;&gt;"",Scoring!$J$23)+IF(Data!$S58&lt;&gt;"",Scoring!$J$24)+IF(Data!$T58&lt;&gt;"",Scoring!$J$25)+IF(Data!$U58&lt;&gt;"",Scoring!$J$26)+IF(Data!$V58&lt;&gt;"",Scoring!$J$27)+IF(Data!$W58&lt;&gt;"",Scoring!$J$28)+IF(Data!$X58&lt;&gt;"",Scoring!$J$29)+IF(Data!$Y58&lt;&gt;"",Scoring!$J$30)+IF(Data!$Z58&lt;&gt;"",Scoring!$J$31)+IF(Data!$AA58&lt;&gt;"",Scoring!$J$32)+IF(Data!$AB58&lt;&gt;"",Scoring!$J$33)+IF(Data!$AC58&lt;&gt;"",Scoring!$J$34)+IF(Data!$AD58&lt;&gt;"",Scoring!$J$35)+IF(Data!$AE58&lt;&gt;"",Scoring!$J$36)+IF(Data!$AF58&lt;&gt;"",Scoring!$J$37)+IF(Data!$AG58&lt;&gt;"",Scoring!$J$38)+IF(Data!$AH58&lt;&gt;"",Scoring!$J$39)+IF(Data!$AI58&lt;&gt;"",Scoring!$J$40)+IF(Data!$AJ58&lt;&gt;"",Scoring!$J$41)+IF(Data!$AK58&lt;&gt;"",Scoring!$J$42)+IF(Data!$AL58&lt;&gt;"",Scoring!$J$43)+IF(Data!$AM58&lt;&gt;"",Scoring!$J$44)+IF(Data!$AN58&lt;&gt;"",Scoring!$J$45)+IF(Data!$AO58&lt;&gt;"",Scoring!$J$46)+IF(Data!$AP58&lt;&gt;"",Scoring!$J$47)+IF(Data!$AQ58&lt;&gt;"",Scoring!$J$48)+IF(Data!$AR58&lt;&gt;"",Scoring!$J$49)+IF(Data!$AS58&lt;&gt;"",Scoring!$J$50)+IF(Data!$AT58&lt;&gt;"",Scoring!$J$51)+IF(Data!$AU58&lt;&gt;"",Scoring!$J$52),"")</f>
        <v/>
      </c>
      <c r="BI58" s="183" t="str">
        <f>IF(BH58&lt;&gt;"",LOOKUP(BH58,Likelihoods!$A$7:$A$107,Likelihoods!H$7:H$107),"")</f>
        <v/>
      </c>
      <c r="BJ58" s="188" t="str">
        <f>IF(AND(COUNTBLANK($B58:$O58)=13,COUNTBLANK($P58:$Q58)=1,COUNTBLANK($R58:$U58)=3,COUNTBLANK($V58:$X58)=2,COUNTBLANK($Y58:$AE58)=6,COUNTBLANK($AF58:$AJ58)=4,COUNTBLANK($AK58:AN58)=3,COUNTBLANK($AO58:$AQ58)=2,COUNTBLANK($AR58:$AS58)=1,COUNTBLANK($AT58:$AU58)=1),IF(Data!$B58&lt;&gt;"",Scoring!$K$7)+IF(Data!$C58&lt;&gt;"",Scoring!$K$8)+IF(Data!$D58&lt;&gt;"",Scoring!$K$9)+IF(Data!$E58&lt;&gt;"",Scoring!$K$10)+IF(Data!$F58&lt;&gt;"",Scoring!$K$11)+IF(Data!$G58&lt;&gt;"",Scoring!$K$12)+IF(Data!$H58&lt;&gt;"",Scoring!$K$13)+IF(Data!$I58&lt;&gt;"",Scoring!$K$14)+IF(Data!$J58&lt;&gt;"",Scoring!$K$15)+IF(Data!$K58&lt;&gt;"",Scoring!$K$16)+IF(Data!$L58&lt;&gt;"",Scoring!$K$17)+IF(Data!$M58&lt;&gt;"",Scoring!$K$18)+IF(Data!$N58&lt;&gt;"",Scoring!$K$19)+IF(Data!$O58&lt;&gt;"",Scoring!$K$20)+IF(Data!$P58&lt;&gt;"",Scoring!$K$21)+IF(Data!$Q58&lt;&gt;"",Scoring!$K$22)+IF(Data!$R58&lt;&gt;"",Scoring!$K$23)+IF(Data!$S58&lt;&gt;"",Scoring!$K$24)+IF(Data!$T58&lt;&gt;"",Scoring!$K$25)+IF(Data!$U58&lt;&gt;"",Scoring!$K$26)+IF(Data!$V58&lt;&gt;"",Scoring!$K$27)+IF(Data!$W58&lt;&gt;"",Scoring!$K$28)+IF(Data!$X58&lt;&gt;"",Scoring!$K$29)+IF(Data!$Y58&lt;&gt;"",Scoring!$K$30)+IF(Data!$Z58&lt;&gt;"",Scoring!$K$31)+IF(Data!$AA58&lt;&gt;"",Scoring!$K$32)+IF(Data!$AB58&lt;&gt;"",Scoring!$K$33)+IF(Data!$AC58&lt;&gt;"",Scoring!$K$34)+IF(Data!$AD58&lt;&gt;"",Scoring!$K$35)+IF(Data!$AE58&lt;&gt;"",Scoring!$K$36)+IF(Data!$AF58&lt;&gt;"",Scoring!$K$37)+IF(Data!$AG58&lt;&gt;"",Scoring!$K$38)+IF(Data!$AH58&lt;&gt;"",Scoring!$K$39)+IF(Data!$AI58&lt;&gt;"",Scoring!$K$40)+IF(Data!$AJ58&lt;&gt;"",Scoring!$K$41)+IF(Data!$AK58&lt;&gt;"",Scoring!$K$42)+IF(Data!$AL58&lt;&gt;"",Scoring!$K$43)+IF(Data!$AM58&lt;&gt;"",Scoring!$K$44)+IF(Data!$AN58&lt;&gt;"",Scoring!$K$45)+IF(Data!$AO58&lt;&gt;"",Scoring!$K$46)+IF(Data!$AP58&lt;&gt;"",Scoring!$K$47)+IF(Data!$AQ58&lt;&gt;"",Scoring!$K$48)+IF(Data!$AR58&lt;&gt;"",Scoring!$K$49)+IF(Data!$AS58&lt;&gt;"",Scoring!$K$50)+IF(Data!$AT58&lt;&gt;"",Scoring!$K$51)+IF(Data!$AU58&lt;&gt;"",Scoring!$K$52),"")</f>
        <v/>
      </c>
      <c r="BK58" s="184" t="str">
        <f>IF(BJ58&lt;&gt;"",LOOKUP(BJ58,Likelihoods!$A$7:$A$107,Likelihoods!I$7:I$107),"")</f>
        <v/>
      </c>
      <c r="BL58" s="187" t="str">
        <f>IF(AND(COUNTBLANK($B58:$O58)=13,COUNTBLANK($P58:$Q58)=1,COUNTBLANK($R58:$U58)=3,COUNTBLANK($V58:$X58)=2,COUNTBLANK($Y58:$AE58)=6,COUNTBLANK($AF58:$AJ58)=4,COUNTBLANK($AK58:AN58)=3,COUNTBLANK($AO58:$AQ58)=2,COUNTBLANK($AR58:$AS58)=1,COUNTBLANK($AT58:$AU58)=1),IF(Data!$B58&lt;&gt;"",Scoring!$L$7)+IF(Data!$C58&lt;&gt;"",Scoring!$L$8)+IF(Data!$D58&lt;&gt;"",Scoring!$L$9)+IF(Data!$E58&lt;&gt;"",Scoring!$L$10)+IF(Data!$F58&lt;&gt;"",Scoring!$L$11)+IF(Data!$G58&lt;&gt;"",Scoring!$L$12)+IF(Data!$H58&lt;&gt;"",Scoring!$L$13)+IF(Data!$I58&lt;&gt;"",Scoring!$L$14)+IF(Data!$J58&lt;&gt;"",Scoring!$L$15)+IF(Data!$K58&lt;&gt;"",Scoring!$L$16)+IF(Data!$L58&lt;&gt;"",Scoring!$L$17)+IF(Data!$M58&lt;&gt;"",Scoring!$L$18)+IF(Data!$N58&lt;&gt;"",Scoring!$L$19)+IF(Data!$O58&lt;&gt;"",Scoring!$L$20)+IF(Data!$P58&lt;&gt;"",Scoring!$L$21)+IF(Data!$Q58&lt;&gt;"",Scoring!$L$22)+IF(Data!$R58&lt;&gt;"",Scoring!$L$23)+IF(Data!$S58&lt;&gt;"",Scoring!$L$24)+IF(Data!$T58&lt;&gt;"",Scoring!$L$25)+IF(Data!$U58&lt;&gt;"",Scoring!$L$26)+IF(Data!$V58&lt;&gt;"",Scoring!$L$27)+IF(Data!$W58&lt;&gt;"",Scoring!$L$28)+IF(Data!$X58&lt;&gt;"",Scoring!$L$29)+IF(Data!$Y58&lt;&gt;"",Scoring!$L$30)+IF(Data!$Z58&lt;&gt;"",Scoring!$L$31)+IF(Data!$AA58&lt;&gt;"",Scoring!$L$32)+IF(Data!$AB58&lt;&gt;"",Scoring!$L$33)+IF(Data!$AC58&lt;&gt;"",Scoring!$L$34)+IF(Data!$AD58&lt;&gt;"",Scoring!$L$35)+IF(Data!$AE58&lt;&gt;"",Scoring!$L$36)+IF(Data!$AF58&lt;&gt;"",Scoring!$L$37)+IF(Data!$AG58&lt;&gt;"",Scoring!$L$38)+IF(Data!$AH58&lt;&gt;"",Scoring!$L$39)+IF(Data!$AI58&lt;&gt;"",Scoring!$L$40)+IF(Data!$AJ58&lt;&gt;"",Scoring!$L$41)+IF(Data!$AK58&lt;&gt;"",Scoring!$L$42)+IF(Data!$AL58&lt;&gt;"",Scoring!$L$43)+IF(Data!$AM58&lt;&gt;"",Scoring!$L$44)+IF(Data!$AN58&lt;&gt;"",Scoring!$L$45)+IF(Data!$AO58&lt;&gt;"",Scoring!$L$46)+IF(Data!$AP58&lt;&gt;"",Scoring!$L$47)+IF(Data!$AQ58&lt;&gt;"",Scoring!$L$48)+IF(Data!$AR58&lt;&gt;"",Scoring!$L$49)+IF(Data!$AS58&lt;&gt;"",Scoring!$L$50)+IF(Data!$AT58&lt;&gt;"",Scoring!$L$51)+IF(Data!$AU58&lt;&gt;"",Scoring!$L$52),"")</f>
        <v/>
      </c>
      <c r="BM58" s="180" t="str">
        <f>IF(BL58&lt;&gt;"",LOOKUP(BL58,Likelihoods!$A$7:$A$107,Likelihoods!J$7:J$107),"")</f>
        <v/>
      </c>
      <c r="BN58" s="181" t="str">
        <f>IF(AND(COUNTBLANK($B58:$O58)=13,COUNTBLANK($P58:$Q58)=1,COUNTBLANK($R58:$U58)=3,COUNTBLANK($V58:$X58)=2,COUNTBLANK($Y58:$AE58)=6,COUNTBLANK($AF58:$AJ58)=4,COUNTBLANK($AK58:AN58)=3,COUNTBLANK($AO58:$AQ58)=2,COUNTBLANK($AR58:$AS58)=1,COUNTBLANK($AT58:$AU58)=1),IF(Data!$B58&lt;&gt;"",Scoring!$M$7)+IF(Data!$C58&lt;&gt;"",Scoring!$M$8)+IF(Data!$D58&lt;&gt;"",Scoring!$M$9)+IF(Data!$E58&lt;&gt;"",Scoring!$M$10)+IF(Data!$F58&lt;&gt;"",Scoring!$M$11)+IF(Data!$G58&lt;&gt;"",Scoring!$M$12)+IF(Data!$H58&lt;&gt;"",Scoring!$M$13)+IF(Data!$I58&lt;&gt;"",Scoring!$M$14)+IF(Data!$J58&lt;&gt;"",Scoring!$M$15)+IF(Data!$K58&lt;&gt;"",Scoring!$M$16)+IF(Data!$L58&lt;&gt;"",Scoring!$M$17)+IF(Data!$M58&lt;&gt;"",Scoring!$M$18)+IF(Data!$N58&lt;&gt;"",Scoring!$M$19)+IF(Data!$O58&lt;&gt;"",Scoring!$M$20)+IF(Data!$P58&lt;&gt;"",Scoring!$M$21)+IF(Data!$Q58&lt;&gt;"",Scoring!$M$22)+IF(Data!$R58&lt;&gt;"",Scoring!$M$23)+IF(Data!$S58&lt;&gt;"",Scoring!$M$24)+IF(Data!$T58&lt;&gt;"",Scoring!$M$25)+IF(Data!$U58&lt;&gt;"",Scoring!$M$26)+IF(Data!$V58&lt;&gt;"",Scoring!$M$27)+IF(Data!$W58&lt;&gt;"",Scoring!$M$28)+IF(Data!$X58&lt;&gt;"",Scoring!$M$29)+IF(Data!$Y58&lt;&gt;"",Scoring!$M$30)+IF(Data!$Z58&lt;&gt;"",Scoring!$M$31)+IF(Data!$AA58&lt;&gt;"",Scoring!$M$32)+IF(Data!$AB58&lt;&gt;"",Scoring!$M$33)+IF(Data!$AC58&lt;&gt;"",Scoring!$M$34)+IF(Data!$AD58&lt;&gt;"",Scoring!$M$35)+IF(Data!$AE58&lt;&gt;"",Scoring!$M$36)+IF(Data!$AF58&lt;&gt;"",Scoring!$M$37)+IF(Data!$AG58&lt;&gt;"",Scoring!$M$38)+IF(Data!$AH58&lt;&gt;"",Scoring!$M$39)+IF(Data!$AI58&lt;&gt;"",Scoring!$M$40)+IF(Data!$AJ58&lt;&gt;"",Scoring!$M$41)+IF(Data!$AK58&lt;&gt;"",Scoring!$M$42)+IF(Data!$AL58&lt;&gt;"",Scoring!$M$43)+IF(Data!$AM58&lt;&gt;"",Scoring!$M$44)+IF(Data!$AN58&lt;&gt;"",Scoring!$M$45)+IF(Data!$AO58&lt;&gt;"",Scoring!$M$46)+IF(Data!$AP58&lt;&gt;"",Scoring!$M$47)+IF(Data!$AQ58&lt;&gt;"",Scoring!$M$48)+IF(Data!$AR58&lt;&gt;"",Scoring!$M$49)+IF(Data!$AS58&lt;&gt;"",Scoring!$M$50)+IF(Data!$AT58&lt;&gt;"",Scoring!$M$51)+IF(Data!$AU58&lt;&gt;"",Scoring!$M$52),"")</f>
        <v/>
      </c>
      <c r="BO58" s="184" t="str">
        <f>IF(BN58&lt;&gt;"",LOOKUP(BN58,Likelihoods!$A$7:$A$107,Likelihoods!K$7:K$107),"")</f>
        <v/>
      </c>
      <c r="BP58" s="179" t="str">
        <f>IF(AND(COUNTBLANK($B58:$O58)=13,COUNTBLANK($P58:$Q58)=1,COUNTBLANK($R58:$U58)=3,COUNTBLANK($V58:$X58)=2,COUNTBLANK($Y58:$AE58)=6,COUNTBLANK($AF58:$AJ58)=4,COUNTBLANK($AK58:AN58)=3,COUNTBLANK($AO58:$AQ58)=2,COUNTBLANK($AR58:$AS58)=1,COUNTBLANK($AT58:$AU58)=1),IF(Data!$B58&lt;&gt;"",Scoring!$N$7)+IF(Data!$C58&lt;&gt;"",Scoring!$N$8)+IF(Data!$D58&lt;&gt;"",Scoring!$N$9)+IF(Data!$E58&lt;&gt;"",Scoring!$N$10)+IF(Data!$F58&lt;&gt;"",Scoring!$N$11)+IF(Data!$G58&lt;&gt;"",Scoring!$N$12)+IF(Data!$H58&lt;&gt;"",Scoring!$N$13)+IF(Data!$I58&lt;&gt;"",Scoring!$N$14)+IF(Data!$J58&lt;&gt;"",Scoring!$N$15)+IF(Data!$K58&lt;&gt;"",Scoring!$N$16)+IF(Data!$L58&lt;&gt;"",Scoring!$N$17)+IF(Data!$M58&lt;&gt;"",Scoring!$N$18)+IF(Data!$N58&lt;&gt;"",Scoring!$N$19)+IF(Data!$O58&lt;&gt;"",Scoring!$N$20)+IF(Data!$P58&lt;&gt;"",Scoring!$N$21)+IF(Data!$Q58&lt;&gt;"",Scoring!$N$22)+IF(Data!$R58&lt;&gt;"",Scoring!$N$23)+IF(Data!$S58&lt;&gt;"",Scoring!$N$24)+IF(Data!$T58&lt;&gt;"",Scoring!$N$25)+IF(Data!$U58&lt;&gt;"",Scoring!$N$26)+IF(Data!$V58&lt;&gt;"",Scoring!$N$27)+IF(Data!$W58&lt;&gt;"",Scoring!$N$28)+IF(Data!$X58&lt;&gt;"",Scoring!$N$29)+IF(Data!$Y58&lt;&gt;"",Scoring!$N$30)+IF(Data!$Z58&lt;&gt;"",Scoring!$N$31)+IF(Data!$AA58&lt;&gt;"",Scoring!$N$32)+IF(Data!$AB58&lt;&gt;"",Scoring!$N$33)+IF(Data!$AC58&lt;&gt;"",Scoring!$N$34)+IF(Data!$AD58&lt;&gt;"",Scoring!$N$35)+IF(Data!$AE58&lt;&gt;"",Scoring!$N$36)+IF(Data!$AF58&lt;&gt;"",Scoring!$N$37)+IF(Data!$AG58&lt;&gt;"",Scoring!$N$38)+IF(Data!$AH58&lt;&gt;"",Scoring!$N$39)+IF(Data!$AI58&lt;&gt;"",Scoring!$N$40)+IF(Data!$AJ58&lt;&gt;"",Scoring!$N$41)+IF(Data!$AK58&lt;&gt;"",Scoring!$N$42)+IF(Data!$AL58&lt;&gt;"",Scoring!$N$43)+IF(Data!$AM58&lt;&gt;"",Scoring!$N$44)+IF(Data!$AN58&lt;&gt;"",Scoring!$N$45)+IF(Data!$AO58&lt;&gt;"",Scoring!$N$46)+IF(Data!$AP58&lt;&gt;"",Scoring!$N$47)+IF(Data!$AQ58&lt;&gt;"",Scoring!$N$48)+IF(Data!$AR58&lt;&gt;"",Scoring!$N$49)+IF(Data!$AS58&lt;&gt;"",Scoring!$N$50)+IF(Data!$AT58&lt;&gt;"",Scoring!$N$51)+IF(Data!$AU58&lt;&gt;"",Scoring!$N$52),"")</f>
        <v/>
      </c>
      <c r="BQ58" s="189" t="str">
        <f>IF(BP58&lt;&gt;"",LOOKUP(BP58,Likelihoods!$A$7:$A$107,Likelihoods!L$7:L$107),"")</f>
        <v/>
      </c>
      <c r="BR58" s="181" t="str">
        <f>IF(AND(COUNTBLANK($B58:$O58)=13,COUNTBLANK($P58:$Q58)=1,COUNTBLANK($R58:$U58)=3,COUNTBLANK($V58:$X58)=2,COUNTBLANK($Y58:$AE58)=6,COUNTBLANK($AF58:$AJ58)=4,COUNTBLANK($AK58:AN58)=3,COUNTBLANK($AO58:$AQ58)=2,COUNTBLANK($AR58:$AS58)=1,COUNTBLANK($AT58:$AU58)=1),IF(Data!$B58&lt;&gt;"",Scoring!$O$7)+IF(Data!$C58&lt;&gt;"",Scoring!$O$8)+IF(Data!$D58&lt;&gt;"",Scoring!$O$9)+IF(Data!$E58&lt;&gt;"",Scoring!$O$10)+IF(Data!$F58&lt;&gt;"",Scoring!$O$11)+IF(Data!$G58&lt;&gt;"",Scoring!$O$12)+IF(Data!$H58&lt;&gt;"",Scoring!$O$13)+IF(Data!$I58&lt;&gt;"",Scoring!$O$14)+IF(Data!$J58&lt;&gt;"",Scoring!$O$15)+IF(Data!$K58&lt;&gt;"",Scoring!$O$16)+IF(Data!$L58&lt;&gt;"",Scoring!$O$17)+IF(Data!$M58&lt;&gt;"",Scoring!$O$18)+IF(Data!$N58&lt;&gt;"",Scoring!$O$19)+IF(Data!$O58&lt;&gt;"",Scoring!$O$20)+IF(Data!$P58&lt;&gt;"",Scoring!$O$21)+IF(Data!$Q58&lt;&gt;"",Scoring!$O$22)+IF(Data!$R58&lt;&gt;"",Scoring!$O$23)+IF(Data!$S58&lt;&gt;"",Scoring!$O$24)+IF(Data!$T58&lt;&gt;"",Scoring!$O$25)+IF(Data!$U58&lt;&gt;"",Scoring!$O$26)+IF(Data!$V58&lt;&gt;"",Scoring!$O$27)+IF(Data!$W58&lt;&gt;"",Scoring!$O$28)+IF(Data!$X58&lt;&gt;"",Scoring!$O$29)+IF(Data!$Y58&lt;&gt;"",Scoring!$O$30)+IF(Data!$Z58&lt;&gt;"",Scoring!$O$31)+IF(Data!$AA58&lt;&gt;"",Scoring!$O$32)+IF(Data!$AB58&lt;&gt;"",Scoring!$O$33)+IF(Data!$AC58&lt;&gt;"",Scoring!$O$34)+IF(Data!$AD58&lt;&gt;"",Scoring!$O$35)+IF(Data!$AE58&lt;&gt;"",Scoring!$O$36)+IF(Data!$AF58&lt;&gt;"",Scoring!$O$37)+IF(Data!$AG58&lt;&gt;"",Scoring!$O$38)+IF(Data!$AH58&lt;&gt;"",Scoring!$O$39)+IF(Data!$AI58&lt;&gt;"",Scoring!$O$40)+IF(Data!$AJ58&lt;&gt;"",Scoring!$O$41)+IF(Data!$AK58&lt;&gt;"",Scoring!$O$42)+IF(Data!$AL58&lt;&gt;"",Scoring!$O$43)+IF(Data!$AM58&lt;&gt;"",Scoring!$O$44)+IF(Data!$AN58&lt;&gt;"",Scoring!$O$45)+IF(Data!$AO58&lt;&gt;"",Scoring!$O$46)+IF(Data!$AP58&lt;&gt;"",Scoring!$O$47)+IF(Data!$AQ58&lt;&gt;"",Scoring!$O$48)+IF(Data!$AR58&lt;&gt;"",Scoring!$O$49)+IF(Data!$AS58&lt;&gt;"",Scoring!$O$50)+IF(Data!$AT58&lt;&gt;"",Scoring!$O$51)+IF(Data!$AU58&lt;&gt;"",Scoring!$O$52),"")</f>
        <v/>
      </c>
      <c r="BS58" s="184" t="str">
        <f>IF(BR58&lt;&gt;"",LOOKUP(BR58,Likelihoods!$A$7:$A$107,Likelihoods!M$7:M$107),"")</f>
        <v/>
      </c>
      <c r="BT58" s="181" t="str">
        <f>IF(AND(COUNTBLANK($B58:$O58)=13,COUNTBLANK($P58:$Q58)=1,COUNTBLANK($R58:$U58)=3,COUNTBLANK($V58:$X58)=2,COUNTBLANK($Y58:$AE58)=6,COUNTBLANK($AF58:$AJ58)=4,COUNTBLANK($AK58:AN58)=3,COUNTBLANK($AO58:$AQ58)=2,COUNTBLANK($AR58:$AS58)=1,COUNTBLANK($AT58:$AU58)=1),IF(Data!$B58&lt;&gt;"",Scoring!$P$7)+IF(Data!$C58&lt;&gt;"",Scoring!$P$8)+IF(Data!$D58&lt;&gt;"",Scoring!$P$9)+IF(Data!$E58&lt;&gt;"",Scoring!$P$10)+IF(Data!$F58&lt;&gt;"",Scoring!$P$11)+IF(Data!$G58&lt;&gt;"",Scoring!$P$12)+IF(Data!$H58&lt;&gt;"",Scoring!$P$13)+IF(Data!$I58&lt;&gt;"",Scoring!$P$14)+IF(Data!$J58&lt;&gt;"",Scoring!$P$15)+IF(Data!$K58&lt;&gt;"",Scoring!$P$16)+IF(Data!$L58&lt;&gt;"",Scoring!$P$17)+IF(Data!$M58&lt;&gt;"",Scoring!$P$18)+IF(Data!$N58&lt;&gt;"",Scoring!$P$19)+IF(Data!$O58&lt;&gt;"",Scoring!$P$20)+IF(Data!$P58&lt;&gt;"",Scoring!$P$21)+IF(Data!$Q58&lt;&gt;"",Scoring!$P$22)+IF(Data!$R58&lt;&gt;"",Scoring!$P$23)+IF(Data!$S58&lt;&gt;"",Scoring!$P$24)+IF(Data!$T58&lt;&gt;"",Scoring!$P$25)+IF(Data!$U58&lt;&gt;"",Scoring!$P$26)+IF(Data!$V58&lt;&gt;"",Scoring!$P$27)+IF(Data!$W58&lt;&gt;"",Scoring!$P$28)+IF(Data!$X58&lt;&gt;"",Scoring!$P$29)+IF(Data!$Y58&lt;&gt;"",Scoring!$P$30)+IF(Data!$Z58&lt;&gt;"",Scoring!$P$31)+IF(Data!$AA58&lt;&gt;"",Scoring!$P$32)+IF(Data!$AB58&lt;&gt;"",Scoring!$P$33)+IF(Data!$AC58&lt;&gt;"",Scoring!$P$34)+IF(Data!$AD58&lt;&gt;"",Scoring!$P$35)+IF(Data!$AE58&lt;&gt;"",Scoring!$P$36)+IF(Data!$AF58&lt;&gt;"",Scoring!$P$37)+IF(Data!$AG58&lt;&gt;"",Scoring!$P$38)+IF(Data!$AH58&lt;&gt;"",Scoring!$P$39)+IF(Data!$AI58&lt;&gt;"",Scoring!$P$40)+IF(Data!$AJ58&lt;&gt;"",Scoring!$P$41)+IF(Data!$AK58&lt;&gt;"",Scoring!$P$42)+IF(Data!$AL58&lt;&gt;"",Scoring!$P$43)+IF(Data!$AM58&lt;&gt;"",Scoring!$P$44)+IF(Data!$AN58&lt;&gt;"",Scoring!$P$45)+IF(Data!$AO58&lt;&gt;"",Scoring!$P$46)+IF(Data!$AP58&lt;&gt;"",Scoring!$P$47)+IF(Data!$AQ58&lt;&gt;"",Scoring!$P$48)+IF(Data!$AR58&lt;&gt;"",Scoring!$P$49)+IF(Data!$AS58&lt;&gt;"",Scoring!$P$50)+IF(Data!$AT58&lt;&gt;"",Scoring!$P$51)+IF(Data!$AU58&lt;&gt;"",Scoring!$P$52),"")</f>
        <v/>
      </c>
      <c r="BU58" s="180" t="str">
        <f>IF(BT58&lt;&gt;"",LOOKUP(BT58,Likelihoods!$A$7:$A$107,Likelihoods!N$7:N$107),"")</f>
        <v/>
      </c>
      <c r="BV58" s="181" t="str">
        <f>IF(AND(COUNTBLANK($B58:$O58)=13,COUNTBLANK($P58:$Q58)=1,COUNTBLANK($R58:$U58)=3,COUNTBLANK($V58:$X58)=2,COUNTBLANK($Y58:$AE58)=6,COUNTBLANK($AF58:$AJ58)=4,COUNTBLANK($AK58:AN58)=3,COUNTBLANK($AO58:$AQ58)=2,COUNTBLANK($AR58:$AS58)=1,COUNTBLANK($AT58:$AU58)=1),IF(Data!$B58&lt;&gt;"",Scoring!$Q$7)+IF(Data!$C58&lt;&gt;"",Scoring!$Q$8)+IF(Data!$D58&lt;&gt;"",Scoring!$Q$9)+IF(Data!$E58&lt;&gt;"",Scoring!$Q$10)+IF(Data!$F58&lt;&gt;"",Scoring!$Q$11)+IF(Data!$G58&lt;&gt;"",Scoring!$Q$12)+IF(Data!$H58&lt;&gt;"",Scoring!$Q$13)+IF(Data!$I58&lt;&gt;"",Scoring!$Q$14)+IF(Data!$J58&lt;&gt;"",Scoring!$Q$15)+IF(Data!$K58&lt;&gt;"",Scoring!$Q$16)+IF(Data!$L58&lt;&gt;"",Scoring!$Q$17)+IF(Data!$M58&lt;&gt;"",Scoring!$Q$18)+IF(Data!$N58&lt;&gt;"",Scoring!$Q$19)+IF(Data!$O58&lt;&gt;"",Scoring!$Q$20)+IF(Data!$P58&lt;&gt;"",Scoring!$Q$21)+IF(Data!$Q58&lt;&gt;"",Scoring!$Q$22)+IF(Data!$R58&lt;&gt;"",Scoring!$Q$23)+IF(Data!$S58&lt;&gt;"",Scoring!$Q$24)+IF(Data!$T58&lt;&gt;"",Scoring!$Q$25)+IF(Data!$U58&lt;&gt;"",Scoring!$Q$26)+IF(Data!$V58&lt;&gt;"",Scoring!$Q$27)+IF(Data!$W58&lt;&gt;"",Scoring!$Q$28)+IF(Data!$X58&lt;&gt;"",Scoring!$Q$29)+IF(Data!$Y58&lt;&gt;"",Scoring!$Q$30)+IF(Data!$Z58&lt;&gt;"",Scoring!$Q$31)+IF(Data!$AA58&lt;&gt;"",Scoring!$Q$32)+IF(Data!$AB58&lt;&gt;"",Scoring!$Q$33)+IF(Data!$AC58&lt;&gt;"",Scoring!$Q$34)+IF(Data!$AD58&lt;&gt;"",Scoring!$Q$35)+IF(Data!$AE58&lt;&gt;"",Scoring!$Q$36)+IF(Data!$AF58&lt;&gt;"",Scoring!$Q$37)+IF(Data!$AG58&lt;&gt;"",Scoring!$Q$38)+IF(Data!$AH58&lt;&gt;"",Scoring!$Q$39)+IF(Data!$AI58&lt;&gt;"",Scoring!$Q$40)+IF(Data!$AJ58&lt;&gt;"",Scoring!$Q$41)+IF(Data!$AK58&lt;&gt;"",Scoring!$Q$42)+IF(Data!$AL58&lt;&gt;"",Scoring!$Q$43)+IF(Data!$AM58&lt;&gt;"",Scoring!$Q$44)+IF(Data!$AN58&lt;&gt;"",Scoring!$Q$45)+IF(Data!$AO58&lt;&gt;"",Scoring!$Q$46)+IF(Data!$AP58&lt;&gt;"",Scoring!$Q$47)+IF(Data!$AQ58&lt;&gt;"",Scoring!$Q$48)+IF(Data!$AR58&lt;&gt;"",Scoring!$Q$49)+IF(Data!$AS58&lt;&gt;"",Scoring!$Q$50)+IF(Data!$AT58&lt;&gt;"",Scoring!$Q$51)+IF(Data!$AU58&lt;&gt;"",Scoring!$Q$52),"")</f>
        <v/>
      </c>
      <c r="BW58" s="183" t="str">
        <f>IF(BV58&lt;&gt;"",LOOKUP(BV58,Likelihoods!$A$7:$A$107,Likelihoods!O$7:O$107),"")</f>
        <v/>
      </c>
      <c r="BX58" s="9"/>
      <c r="BY58" s="9"/>
      <c r="BZ58" s="9"/>
      <c r="CA58" s="9"/>
      <c r="CB58" s="9"/>
      <c r="CC58" s="9"/>
      <c r="CD58" s="9"/>
      <c r="CE58" s="9"/>
      <c r="CF58" s="9"/>
      <c r="CG58" s="9"/>
      <c r="CH58" s="9"/>
      <c r="CI58" s="9"/>
      <c r="CJ58" s="9"/>
      <c r="CK58" s="9"/>
    </row>
    <row r="59" spans="1:89" ht="14.25">
      <c r="A59" s="59"/>
      <c r="B59" s="76"/>
      <c r="C59" s="77"/>
      <c r="D59" s="77"/>
      <c r="E59" s="77"/>
      <c r="F59" s="77"/>
      <c r="G59" s="77"/>
      <c r="H59" s="77"/>
      <c r="I59" s="77"/>
      <c r="J59" s="77"/>
      <c r="K59" s="77"/>
      <c r="L59" s="77"/>
      <c r="M59" s="77"/>
      <c r="N59" s="77"/>
      <c r="O59" s="77"/>
      <c r="P59" s="76"/>
      <c r="Q59" s="78"/>
      <c r="R59" s="77"/>
      <c r="S59" s="77"/>
      <c r="T59" s="77"/>
      <c r="U59" s="77"/>
      <c r="V59" s="76"/>
      <c r="W59" s="77"/>
      <c r="X59" s="78"/>
      <c r="Y59" s="77"/>
      <c r="Z59" s="77"/>
      <c r="AA59" s="77"/>
      <c r="AB59" s="77"/>
      <c r="AC59" s="77"/>
      <c r="AD59" s="77"/>
      <c r="AE59" s="77"/>
      <c r="AF59" s="76"/>
      <c r="AG59" s="77"/>
      <c r="AH59" s="77"/>
      <c r="AI59" s="77"/>
      <c r="AJ59" s="78"/>
      <c r="AK59" s="77"/>
      <c r="AL59" s="77"/>
      <c r="AM59" s="77"/>
      <c r="AN59" s="77"/>
      <c r="AO59" s="76"/>
      <c r="AP59" s="77"/>
      <c r="AQ59" s="78"/>
      <c r="AR59" s="76"/>
      <c r="AS59" s="78"/>
      <c r="AT59" s="77"/>
      <c r="AU59" s="77"/>
      <c r="AV59" s="179" t="str">
        <f>IF(AND(COUNTBLANK($B59:$O59)=13,COUNTBLANK($P59:$Q59)=1,COUNTBLANK($R59:$U59)=3,COUNTBLANK($V59:$X59)=2,COUNTBLANK($Y59:$AE59)=6,COUNTBLANK($AF59:$AJ59)=4,COUNTBLANK($AK59:AN59)=3,COUNTBLANK($AO59:$AQ59)=2,COUNTBLANK($AR59:$AS59)=1,COUNTBLANK($AT59:$AU59)=1),IF(Data!$B59&lt;&gt;"",Scoring!$D$7)+IF(Data!$C59&lt;&gt;"",Scoring!$D$8)+IF(Data!$D59&lt;&gt;"",Scoring!$D$9)+IF(Data!$E59&lt;&gt;"",Scoring!$D$10)+IF(Data!$F59&lt;&gt;"",Scoring!$D$11)+IF(Data!$G59&lt;&gt;"",Scoring!$D$12)+IF(Data!$H59&lt;&gt;"",Scoring!$D$13)+IF(Data!$I59&lt;&gt;"",Scoring!$D$14)+IF(Data!$J59&lt;&gt;"",Scoring!$D$15)+IF(Data!$K59&lt;&gt;"",Scoring!$D$16)+IF(Data!$L59&lt;&gt;"",Scoring!$D$17)+IF(Data!$M59&lt;&gt;"",Scoring!$D$18)+IF(Data!$N59&lt;&gt;"",Scoring!$D$19)+IF(Data!$O59&lt;&gt;"",Scoring!$D$20)+IF(Data!$P59&lt;&gt;"",Scoring!$D$21)+IF(Data!$Q59&lt;&gt;"",Scoring!$D$22)+IF(Data!$R59&lt;&gt;"",Scoring!$D$23)+IF(Data!$S59&lt;&gt;"",Scoring!$D$24)+IF(Data!$T59&lt;&gt;"",Scoring!$D$25)+IF(Data!$U59&lt;&gt;"",Scoring!$D$26)+IF(Data!$V59&lt;&gt;"",Scoring!$D$27)+IF(Data!$W59&lt;&gt;"",Scoring!$D$28)+IF(Data!$X59&lt;&gt;"",Scoring!$D$29)+IF(Data!$Y59&lt;&gt;"",Scoring!$D$30)+IF(Data!$Z59&lt;&gt;"",Scoring!$D$31)+IF(Data!$AA59&lt;&gt;"",Scoring!$D$32)+IF(Data!$AB59&lt;&gt;"",Scoring!$D$33)+IF(Data!$AC59&lt;&gt;"",Scoring!$D$34)+IF(Data!$AD59&lt;&gt;"",Scoring!$D$35)+IF(Data!$AE59&lt;&gt;"",Scoring!$D$36)+IF(Data!$AF59&lt;&gt;"",Scoring!$D$37)+IF(Data!$AG59&lt;&gt;"",Scoring!$D$38)+IF(Data!$AH59&lt;&gt;"",Scoring!$D$39)+IF(Data!$AI59&lt;&gt;"",Scoring!$D$40)+IF(Data!$AJ59&lt;&gt;"",Scoring!$D$41)+IF(Data!$AK59&lt;&gt;"",Scoring!$D$42)+IF(Data!$AL59&lt;&gt;"",Scoring!$D$43)+IF(Data!$AM59&lt;&gt;"",Scoring!$D$44)+IF(Data!$AN59&lt;&gt;"",Scoring!$D$45)+IF(Data!$AO59&lt;&gt;"",Scoring!$D$46)+IF(Data!$AP59&lt;&gt;"",Scoring!$D$47)+IF(Data!$AQ59&lt;&gt;"",Scoring!$D$48)+IF(Data!$AR59&lt;&gt;"",Scoring!$D$49)+IF(Data!$AS59&lt;&gt;"",Scoring!$D$50)+IF(Data!$AT59&lt;&gt;"",Scoring!$D$51)+IF(Data!$AU59&lt;&gt;"",Scoring!$D$52),"")</f>
        <v/>
      </c>
      <c r="AW59" s="180" t="str">
        <f>IF(AV59&lt;&gt;"",LOOKUP(AV59,Likelihoods!$A$7:$A$107,Likelihoods!B$7:B$107),"")</f>
        <v/>
      </c>
      <c r="AX59" s="181" t="str">
        <f>IF(AND(COUNTBLANK($B59:$O59)=13,COUNTBLANK($P59:$Q59)=1,COUNTBLANK($R59:$U59)=3,COUNTBLANK($V59:$X59)=2,COUNTBLANK($Y59:$AE59)=6,COUNTBLANK($AF59:$AJ59)=4,COUNTBLANK($AK59:AN59)=3,COUNTBLANK($AO59:$AQ59)=2,COUNTBLANK($AR59:$AS59)=1,COUNTBLANK($AT59:$AU59)=1),IF(Data!$B59&lt;&gt;"",Scoring!$E$7)+IF(Data!$C59&lt;&gt;"",Scoring!$E$8)+IF(Data!$D59&lt;&gt;"",Scoring!$E$9)+IF(Data!$E59&lt;&gt;"",Scoring!$E$10)+IF(Data!$F59&lt;&gt;"",Scoring!$E$11)+IF(Data!$G59&lt;&gt;"",Scoring!$E$12)+IF(Data!$H59&lt;&gt;"",Scoring!$E$13)+IF(Data!$I59&lt;&gt;"",Scoring!$E$14)+IF(Data!$J59&lt;&gt;"",Scoring!$E$15)+IF(Data!$K59&lt;&gt;"",Scoring!$E$16)+IF(Data!$L59&lt;&gt;"",Scoring!$E$17)+IF(Data!$M59&lt;&gt;"",Scoring!$E$18)+IF(Data!$N59&lt;&gt;"",Scoring!$E$19)+IF(Data!$O59&lt;&gt;"",Scoring!$E$20)+IF(Data!$P59&lt;&gt;"",Scoring!$E$21)+IF(Data!$Q59&lt;&gt;"",Scoring!$E$22)+IF(Data!$R59&lt;&gt;"",Scoring!$E$23)+IF(Data!$S59&lt;&gt;"",Scoring!$E$24)+IF(Data!$T59&lt;&gt;"",Scoring!$E$25)+IF(Data!$U59&lt;&gt;"",Scoring!$E$26)+IF(Data!$V59&lt;&gt;"",Scoring!$E$27)+IF(Data!$W59&lt;&gt;"",Scoring!$E$28)+IF(Data!$X59&lt;&gt;"",Scoring!$E$29)+IF(Data!$Y59&lt;&gt;"",Scoring!$E$30)+IF(Data!$Z59&lt;&gt;"",Scoring!$E$31)+IF(Data!$AA59&lt;&gt;"",Scoring!$E$32)+IF(Data!$AB59&lt;&gt;"",Scoring!$E$33)+IF(Data!$AC59&lt;&gt;"",Scoring!$E$34)+IF(Data!$AD59&lt;&gt;"",Scoring!$E$35)+IF(Data!$AE59&lt;&gt;"",Scoring!$E$36)+IF(Data!$AF59&lt;&gt;"",Scoring!$E$37)+IF(Data!$AG59&lt;&gt;"",Scoring!$E$38)+IF(Data!$AH59&lt;&gt;"",Scoring!$E$39)+IF(Data!$AI59&lt;&gt;"",Scoring!$E$40)+IF(Data!$AJ59&lt;&gt;"",Scoring!$E$41)+IF(Data!$AK59&lt;&gt;"",Scoring!$E$42)+IF(Data!$AL59&lt;&gt;"",Scoring!$E$43)+IF(Data!$AM59&lt;&gt;"",Scoring!$E$44)+IF(Data!$AN59&lt;&gt;"",Scoring!$E$45)+IF(Data!$AO59&lt;&gt;"",Scoring!$E$46)+IF(Data!$AP59&lt;&gt;"",Scoring!$E$47)+IF(Data!$AQ59&lt;&gt;"",Scoring!$E$48)+IF(Data!$AR59&lt;&gt;"",Scoring!$E$49)+IF(Data!$AS59&lt;&gt;"",Scoring!$E$50)+IF(Data!$AT59&lt;&gt;"",Scoring!$E$51)+IF(Data!$AU59&lt;&gt;"",Scoring!$E$52),"")</f>
        <v/>
      </c>
      <c r="AY59" s="180" t="str">
        <f>IF(AX59&lt;&gt;"",LOOKUP(AX59,Likelihoods!$A$7:$A$107,Likelihoods!C$7:C$107),"")</f>
        <v/>
      </c>
      <c r="AZ59" s="182" t="str">
        <f>IF(AND(COUNTBLANK($B59:$O59)=13,COUNTBLANK($P59:$Q59)=1,COUNTBLANK($R59:$U59)=3,COUNTBLANK($V59:$X59)=2,COUNTBLANK($Y59:$AE59)=6,COUNTBLANK($AF59:$AJ59)=4,COUNTBLANK($AK59:AN59)=3,COUNTBLANK($AO59:$AQ59)=2,COUNTBLANK($AR59:$AS59)=1,COUNTBLANK($AT59:$AU59)=1),IF(Data!$B59&lt;&gt;"",Scoring!$F$7)+IF(Data!$C59&lt;&gt;"",Scoring!$F$8)+IF(Data!$D59&lt;&gt;"",Scoring!$F$9)+IF(Data!$E59&lt;&gt;"",Scoring!$F$10)+IF(Data!$F59&lt;&gt;"",Scoring!$F$11)+IF(Data!$G59&lt;&gt;"",Scoring!$F$12)+IF(Data!$H59&lt;&gt;"",Scoring!$F$13)+IF(Data!$I59&lt;&gt;"",Scoring!$F$14)+IF(Data!$J59&lt;&gt;"",Scoring!$F$15)+IF(Data!$K59&lt;&gt;"",Scoring!$F$16)+IF(Data!$L59&lt;&gt;"",Scoring!$F$17)+IF(Data!$M59&lt;&gt;"",Scoring!$F$18)+IF(Data!$N59&lt;&gt;"",Scoring!$F$19)+IF(Data!$O59&lt;&gt;"",Scoring!$F$20)+IF(Data!$P59&lt;&gt;"",Scoring!$F$21)+IF(Data!$Q59&lt;&gt;"",Scoring!$F$22)+IF(Data!$R59&lt;&gt;"",Scoring!$F$23)+IF(Data!$S59&lt;&gt;"",Scoring!$F$24)+IF(Data!$T59&lt;&gt;"",Scoring!$F$25)+IF(Data!$U59&lt;&gt;"",Scoring!$F$26)+IF(Data!$V59&lt;&gt;"",Scoring!$F$27)+IF(Data!$W59&lt;&gt;"",Scoring!$F$28)+IF(Data!$X59&lt;&gt;"",Scoring!$F$29)+IF(Data!$Y59&lt;&gt;"",Scoring!$F$30)+IF(Data!$Z59&lt;&gt;"",Scoring!$F$31)+IF(Data!$AA59&lt;&gt;"",Scoring!$F$32)+IF(Data!$AB59&lt;&gt;"",Scoring!$F$33)+IF(Data!$AC59&lt;&gt;"",Scoring!$F$34)+IF(Data!$AD59&lt;&gt;"",Scoring!$F$35)+IF(Data!$AE59&lt;&gt;"",Scoring!$F$36)+IF(Data!$AF59&lt;&gt;"",Scoring!$F$37)+IF(Data!$AG59&lt;&gt;"",Scoring!$F$38)+IF(Data!$AH59&lt;&gt;"",Scoring!$F$39)+IF(Data!$AI59&lt;&gt;"",Scoring!$F$40)+IF(Data!$AJ59&lt;&gt;"",Scoring!$F$41)+IF(Data!$AK59&lt;&gt;"",Scoring!$F$42)+IF(Data!$AL59&lt;&gt;"",Scoring!$F$43)+IF(Data!$AM59&lt;&gt;"",Scoring!$F$44)+IF(Data!$AN59&lt;&gt;"",Scoring!$F$45)+IF(Data!$AO59&lt;&gt;"",Scoring!$F$46)+IF(Data!$AP59&lt;&gt;"",Scoring!$F$47)+IF(Data!$AQ59&lt;&gt;"",Scoring!$F$48)+IF(Data!$AR59&lt;&gt;"",Scoring!$F$49)+IF(Data!$AS59&lt;&gt;"",Scoring!$F$50)+IF(Data!$AT59&lt;&gt;"",Scoring!$F$51)+IF(Data!$AU59&lt;&gt;"",Scoring!$F$52),"")</f>
        <v/>
      </c>
      <c r="BA59" s="183" t="str">
        <f>IF(AZ59&lt;&gt;"",LOOKUP(AZ59,Likelihoods!$A$7:$A$107,Likelihoods!D$7:D$107),"")</f>
        <v/>
      </c>
      <c r="BB59" s="181" t="str">
        <f>IF(AND(COUNTBLANK($B59:$O59)=13,COUNTBLANK($P59:$Q59)=1,COUNTBLANK($R59:$U59)=3,COUNTBLANK($V59:$X59)=2,COUNTBLANK($Y59:$AE59)=6,COUNTBLANK($AF59:$AJ59)=4,COUNTBLANK($AK59:AN59)=3,COUNTBLANK($AO59:$AQ59)=2,COUNTBLANK($AR59:$AS59)=1,COUNTBLANK($AT59:$AU59)=1),IF(Data!$B59&lt;&gt;"",Scoring!$G$7)+IF(Data!$C59&lt;&gt;"",Scoring!$G$8)+IF(Data!$D59&lt;&gt;"",Scoring!$G$9)+IF(Data!$E59&lt;&gt;"",Scoring!$G$10)+IF(Data!$F59&lt;&gt;"",Scoring!$G$11)+IF(Data!$G59&lt;&gt;"",Scoring!$G$12)+IF(Data!$H59&lt;&gt;"",Scoring!$G$13)+IF(Data!$I59&lt;&gt;"",Scoring!$G$14)+IF(Data!$J59&lt;&gt;"",Scoring!$G$15)+IF(Data!$K59&lt;&gt;"",Scoring!$G$16)+IF(Data!$L59&lt;&gt;"",Scoring!$G$17)+IF(Data!$M59&lt;&gt;"",Scoring!$G$18)+IF(Data!$N59&lt;&gt;"",Scoring!$G$19)+IF(Data!$O59&lt;&gt;"",Scoring!$G$20)+IF(Data!$P59&lt;&gt;"",Scoring!$G$21)+IF(Data!$Q59&lt;&gt;"",Scoring!$G$22)+IF(Data!$R59&lt;&gt;"",Scoring!$G$23)+IF(Data!$S59&lt;&gt;"",Scoring!$G$24)+IF(Data!$T59&lt;&gt;"",Scoring!$G$25)+IF(Data!$U59&lt;&gt;"",Scoring!$G$26)+IF(Data!$V59&lt;&gt;"",Scoring!$G$27)+IF(Data!$W59&lt;&gt;"",Scoring!$G$28)+IF(Data!$X59&lt;&gt;"",Scoring!$G$29)+IF(Data!$Y59&lt;&gt;"",Scoring!$G$30)+IF(Data!$Z59&lt;&gt;"",Scoring!$G$31)+IF(Data!$AA59&lt;&gt;"",Scoring!$G$32)+IF(Data!$AB59&lt;&gt;"",Scoring!$G$33)+IF(Data!$AC59&lt;&gt;"",Scoring!$G$34)+IF(Data!$AD59&lt;&gt;"",Scoring!$G$35)+IF(Data!$AE59&lt;&gt;"",Scoring!$G$36)+IF(Data!$AF59&lt;&gt;"",Scoring!$G$37)+IF(Data!$AG59&lt;&gt;"",Scoring!$G$38)+IF(Data!$AH59&lt;&gt;"",Scoring!$G$39)+IF(Data!$AI59&lt;&gt;"",Scoring!$G$40)+IF(Data!$AJ59&lt;&gt;"",Scoring!$G$41)+IF(Data!$AK59&lt;&gt;"",Scoring!$G$42)+IF(Data!$AL59&lt;&gt;"",Scoring!$G$43)+IF(Data!$AM59&lt;&gt;"",Scoring!$G$44)+IF(Data!$AN59&lt;&gt;"",Scoring!$G$45)+IF(Data!$AO59&lt;&gt;"",Scoring!$G$46)+IF(Data!$AP59&lt;&gt;"",Scoring!$G$47)+IF(Data!$AQ59&lt;&gt;"",Scoring!$G$48)+IF(Data!$AR59&lt;&gt;"",Scoring!$G$49)+IF(Data!$AS59&lt;&gt;"",Scoring!$G$50)+IF(Data!$AT59&lt;&gt;"",Scoring!$G$51)+IF(Data!$AU59&lt;&gt;"",Scoring!$G$52),"")</f>
        <v/>
      </c>
      <c r="BC59" s="184" t="str">
        <f>IF(BB59&lt;&gt;"",LOOKUP(BB59,Likelihoods!$A$7:$A$107,Likelihoods!E$7:E$107),"")</f>
        <v/>
      </c>
      <c r="BD59" s="185" t="str">
        <f>IF(AND(COUNTBLANK($B59:$O59)=13,COUNTBLANK($P59:$Q59)=1,COUNTBLANK($R59:$U59)=3,COUNTBLANK($V59:$X59)=2,COUNTBLANK($Y59:$AE59)=6,COUNTBLANK($AF59:$AJ59)=4,COUNTBLANK($AK59:AN59)=3,COUNTBLANK($AO59:$AQ59)=2,COUNTBLANK($AR59:$AS59)=1,COUNTBLANK($AT59:$AU59)=1),IF(Data!$B59&lt;&gt;"",Scoring!$H$7)+IF(Data!$C59&lt;&gt;"",Scoring!$H$8)+IF(Data!$D59&lt;&gt;"",Scoring!$H$9)+IF(Data!$E59&lt;&gt;"",Scoring!$H$10)+IF(Data!$F59&lt;&gt;"",Scoring!$H$11)+IF(Data!$G59&lt;&gt;"",Scoring!$H$12)+IF(Data!$H59&lt;&gt;"",Scoring!$H$13)+IF(Data!$I59&lt;&gt;"",Scoring!$H$14)+IF(Data!$J59&lt;&gt;"",Scoring!$H$15)+IF(Data!$K59&lt;&gt;"",Scoring!$H$16)+IF(Data!$L59&lt;&gt;"",Scoring!$H$17)+IF(Data!$M59&lt;&gt;"",Scoring!$H$18)+IF(Data!$N59&lt;&gt;"",Scoring!$H$19)+IF(Data!$O59&lt;&gt;"",Scoring!$H$20)+IF(Data!$P59&lt;&gt;"",Scoring!$H$21)+IF(Data!$Q59&lt;&gt;"",Scoring!$H$22)+IF(Data!$R59&lt;&gt;"",Scoring!$H$23)+IF(Data!$S59&lt;&gt;"",Scoring!$H$24)+IF(Data!$T59&lt;&gt;"",Scoring!$H$25)+IF(Data!$U59&lt;&gt;"",Scoring!$H$26)+IF(Data!$V59&lt;&gt;"",Scoring!$H$27)+IF(Data!$W59&lt;&gt;"",Scoring!$H$28)+IF(Data!$X59&lt;&gt;"",Scoring!$H$29)+IF(Data!$Y59&lt;&gt;"",Scoring!$H$30)+IF(Data!$Z59&lt;&gt;"",Scoring!$H$31)+IF(Data!$AA59&lt;&gt;"",Scoring!$H$32)+IF(Data!$AB59&lt;&gt;"",Scoring!$H$33)+IF(Data!$AC59&lt;&gt;"",Scoring!$H$34)+IF(Data!$AD59&lt;&gt;"",Scoring!$H$35)+IF(Data!$AE59&lt;&gt;"",Scoring!$H$36)+IF(Data!$AF59&lt;&gt;"",Scoring!$H$37)+IF(Data!$AG59&lt;&gt;"",Scoring!$H$38)+IF(Data!$AH59&lt;&gt;"",Scoring!$H$39)+IF(Data!$AI59&lt;&gt;"",Scoring!$H$40)+IF(Data!$AJ59&lt;&gt;"",Scoring!$H$41)+IF(Data!$AK59&lt;&gt;"",Scoring!$H$42)+IF(Data!$AL59&lt;&gt;"",Scoring!$H$43)+IF(Data!$AM59&lt;&gt;"",Scoring!$H$44)+IF(Data!$AN59&lt;&gt;"",Scoring!$H$45)+IF(Data!$AO59&lt;&gt;"",Scoring!$H$46)+IF(Data!$AP59&lt;&gt;"",Scoring!$H$47)+IF(Data!$AQ59&lt;&gt;"",Scoring!$H$48)+IF(Data!$AR59&lt;&gt;"",Scoring!$H$49)+IF(Data!$AS59&lt;&gt;"",Scoring!$H$50)+IF(Data!$AT59&lt;&gt;"",Scoring!$H$51)+IF(Data!$AU59&lt;&gt;"",Scoring!$H$52),"")</f>
        <v/>
      </c>
      <c r="BE59" s="186" t="str">
        <f>IF(BD59&lt;&gt;"",LOOKUP(BD59,Likelihoods!$A$7:$A$107,Likelihoods!F$7:F$107),"")</f>
        <v/>
      </c>
      <c r="BF59" s="181" t="str">
        <f>IF(AND(COUNTBLANK($B59:$O59)=13,COUNTBLANK($P59:$Q59)=1,COUNTBLANK($R59:$U59)=3,COUNTBLANK($V59:$X59)=2,COUNTBLANK($Y59:$AE59)=6,COUNTBLANK($AF59:$AJ59)=4,COUNTBLANK($AK59:AN59)=3,COUNTBLANK($AO59:$AQ59)=2,COUNTBLANK($AR59:$AS59)=1,COUNTBLANK($AT59:$AU59)=1),IF(Data!$B59&lt;&gt;"",Scoring!$I$7)+IF(Data!$C59&lt;&gt;"",Scoring!$I$8)+IF(Data!$D59&lt;&gt;"",Scoring!$I$9)+IF(Data!$E59&lt;&gt;"",Scoring!$I$10)+IF(Data!$F59&lt;&gt;"",Scoring!$I$11)+IF(Data!$G59&lt;&gt;"",Scoring!$I$12)+IF(Data!$H59&lt;&gt;"",Scoring!$I$13)+IF(Data!$I59&lt;&gt;"",Scoring!$I$14)+IF(Data!$J59&lt;&gt;"",Scoring!$I$15)+IF(Data!$K59&lt;&gt;"",Scoring!$I$16)+IF(Data!$L59&lt;&gt;"",Scoring!$I$17)+IF(Data!$M59&lt;&gt;"",Scoring!$I$18)+IF(Data!$N59&lt;&gt;"",Scoring!$I$19)+IF(Data!$O59&lt;&gt;"",Scoring!$I$20)+IF(Data!$P59&lt;&gt;"",Scoring!$I$21)+IF(Data!$Q59&lt;&gt;"",Scoring!$I$22)+IF(Data!$R59&lt;&gt;"",Scoring!$I$23)+IF(Data!$S59&lt;&gt;"",Scoring!$I$24)+IF(Data!$T59&lt;&gt;"",Scoring!$I$25)+IF(Data!$U59&lt;&gt;"",Scoring!$I$26)+IF(Data!$V59&lt;&gt;"",Scoring!$I$27)+IF(Data!$W59&lt;&gt;"",Scoring!$I$28)+IF(Data!$X59&lt;&gt;"",Scoring!$I$29)+IF(Data!$Y59&lt;&gt;"",Scoring!$I$30)+IF(Data!$Z59&lt;&gt;"",Scoring!$I$31)+IF(Data!$AA59&lt;&gt;"",Scoring!$I$32)+IF(Data!$AB59&lt;&gt;"",Scoring!$I$33)+IF(Data!$AC59&lt;&gt;"",Scoring!$I$34)+IF(Data!$AD59&lt;&gt;"",Scoring!$I$35)+IF(Data!$AE59&lt;&gt;"",Scoring!$I$36)+IF(Data!$AF59&lt;&gt;"",Scoring!$I$37)+IF(Data!$AG59&lt;&gt;"",Scoring!$I$38)+IF(Data!$AH59&lt;&gt;"",Scoring!$I$39)+IF(Data!$AI59&lt;&gt;"",Scoring!$I$40)+IF(Data!$AJ59&lt;&gt;"",Scoring!$I$41)+IF(Data!$AK59&lt;&gt;"",Scoring!$I$42)+IF(Data!$AL59&lt;&gt;"",Scoring!$I$43)+IF(Data!$AM59&lt;&gt;"",Scoring!$I$44)+IF(Data!$AN59&lt;&gt;"",Scoring!$I$45)+IF(Data!$AO59&lt;&gt;"",Scoring!$I$46)+IF(Data!$AP59&lt;&gt;"",Scoring!$I$47)+IF(Data!$AQ59&lt;&gt;"",Scoring!$I$48)+IF(Data!$AR59&lt;&gt;"",Scoring!$I$49)+IF(Data!$AS59&lt;&gt;"",Scoring!$I$50)+IF(Data!$AT59&lt;&gt;"",Scoring!$I$51)+IF(Data!$AU59&lt;&gt;"",Scoring!$I$52),"")</f>
        <v/>
      </c>
      <c r="BG59" s="180" t="str">
        <f>IF(BF59&lt;&gt;"",LOOKUP(BF59,Likelihoods!$A$7:$A$107,Likelihoods!G$7:G$107),"")</f>
        <v/>
      </c>
      <c r="BH59" s="187" t="str">
        <f>IF(AND(COUNTBLANK($B59:$O59)=13,COUNTBLANK($P59:$Q59)=1,COUNTBLANK($R59:$U59)=3,COUNTBLANK($V59:$X59)=2,COUNTBLANK($Y59:$AE59)=6,COUNTBLANK($AF59:$AJ59)=4,COUNTBLANK($AK59:AN59)=3,COUNTBLANK($AO59:$AQ59)=2,COUNTBLANK($AR59:$AS59)=1,COUNTBLANK($AT59:$AU59)=1),IF(Data!$B59&lt;&gt;"",Scoring!$J$7)+IF(Data!$C59&lt;&gt;"",Scoring!$J$8)+IF(Data!$D59&lt;&gt;"",Scoring!$J$9)+IF(Data!$E59&lt;&gt;"",Scoring!$J$10)+IF(Data!$F59&lt;&gt;"",Scoring!$J$11)+IF(Data!$G59&lt;&gt;"",Scoring!$J$12)+IF(Data!$H59&lt;&gt;"",Scoring!$J$13)+IF(Data!$I59&lt;&gt;"",Scoring!$J$14)+IF(Data!$J59&lt;&gt;"",Scoring!$J$15)+IF(Data!$K59&lt;&gt;"",Scoring!$J$16)+IF(Data!$L59&lt;&gt;"",Scoring!$J$17)+IF(Data!$M59&lt;&gt;"",Scoring!$J$18)+IF(Data!$N59&lt;&gt;"",Scoring!$J$19)+IF(Data!$O59&lt;&gt;"",Scoring!$J$20)+IF(Data!$P59&lt;&gt;"",Scoring!$J$21)+IF(Data!$Q59&lt;&gt;"",Scoring!$J$22)+IF(Data!$R59&lt;&gt;"",Scoring!$J$23)+IF(Data!$S59&lt;&gt;"",Scoring!$J$24)+IF(Data!$T59&lt;&gt;"",Scoring!$J$25)+IF(Data!$U59&lt;&gt;"",Scoring!$J$26)+IF(Data!$V59&lt;&gt;"",Scoring!$J$27)+IF(Data!$W59&lt;&gt;"",Scoring!$J$28)+IF(Data!$X59&lt;&gt;"",Scoring!$J$29)+IF(Data!$Y59&lt;&gt;"",Scoring!$J$30)+IF(Data!$Z59&lt;&gt;"",Scoring!$J$31)+IF(Data!$AA59&lt;&gt;"",Scoring!$J$32)+IF(Data!$AB59&lt;&gt;"",Scoring!$J$33)+IF(Data!$AC59&lt;&gt;"",Scoring!$J$34)+IF(Data!$AD59&lt;&gt;"",Scoring!$J$35)+IF(Data!$AE59&lt;&gt;"",Scoring!$J$36)+IF(Data!$AF59&lt;&gt;"",Scoring!$J$37)+IF(Data!$AG59&lt;&gt;"",Scoring!$J$38)+IF(Data!$AH59&lt;&gt;"",Scoring!$J$39)+IF(Data!$AI59&lt;&gt;"",Scoring!$J$40)+IF(Data!$AJ59&lt;&gt;"",Scoring!$J$41)+IF(Data!$AK59&lt;&gt;"",Scoring!$J$42)+IF(Data!$AL59&lt;&gt;"",Scoring!$J$43)+IF(Data!$AM59&lt;&gt;"",Scoring!$J$44)+IF(Data!$AN59&lt;&gt;"",Scoring!$J$45)+IF(Data!$AO59&lt;&gt;"",Scoring!$J$46)+IF(Data!$AP59&lt;&gt;"",Scoring!$J$47)+IF(Data!$AQ59&lt;&gt;"",Scoring!$J$48)+IF(Data!$AR59&lt;&gt;"",Scoring!$J$49)+IF(Data!$AS59&lt;&gt;"",Scoring!$J$50)+IF(Data!$AT59&lt;&gt;"",Scoring!$J$51)+IF(Data!$AU59&lt;&gt;"",Scoring!$J$52),"")</f>
        <v/>
      </c>
      <c r="BI59" s="183" t="str">
        <f>IF(BH59&lt;&gt;"",LOOKUP(BH59,Likelihoods!$A$7:$A$107,Likelihoods!H$7:H$107),"")</f>
        <v/>
      </c>
      <c r="BJ59" s="188" t="str">
        <f>IF(AND(COUNTBLANK($B59:$O59)=13,COUNTBLANK($P59:$Q59)=1,COUNTBLANK($R59:$U59)=3,COUNTBLANK($V59:$X59)=2,COUNTBLANK($Y59:$AE59)=6,COUNTBLANK($AF59:$AJ59)=4,COUNTBLANK($AK59:AN59)=3,COUNTBLANK($AO59:$AQ59)=2,COUNTBLANK($AR59:$AS59)=1,COUNTBLANK($AT59:$AU59)=1),IF(Data!$B59&lt;&gt;"",Scoring!$K$7)+IF(Data!$C59&lt;&gt;"",Scoring!$K$8)+IF(Data!$D59&lt;&gt;"",Scoring!$K$9)+IF(Data!$E59&lt;&gt;"",Scoring!$K$10)+IF(Data!$F59&lt;&gt;"",Scoring!$K$11)+IF(Data!$G59&lt;&gt;"",Scoring!$K$12)+IF(Data!$H59&lt;&gt;"",Scoring!$K$13)+IF(Data!$I59&lt;&gt;"",Scoring!$K$14)+IF(Data!$J59&lt;&gt;"",Scoring!$K$15)+IF(Data!$K59&lt;&gt;"",Scoring!$K$16)+IF(Data!$L59&lt;&gt;"",Scoring!$K$17)+IF(Data!$M59&lt;&gt;"",Scoring!$K$18)+IF(Data!$N59&lt;&gt;"",Scoring!$K$19)+IF(Data!$O59&lt;&gt;"",Scoring!$K$20)+IF(Data!$P59&lt;&gt;"",Scoring!$K$21)+IF(Data!$Q59&lt;&gt;"",Scoring!$K$22)+IF(Data!$R59&lt;&gt;"",Scoring!$K$23)+IF(Data!$S59&lt;&gt;"",Scoring!$K$24)+IF(Data!$T59&lt;&gt;"",Scoring!$K$25)+IF(Data!$U59&lt;&gt;"",Scoring!$K$26)+IF(Data!$V59&lt;&gt;"",Scoring!$K$27)+IF(Data!$W59&lt;&gt;"",Scoring!$K$28)+IF(Data!$X59&lt;&gt;"",Scoring!$K$29)+IF(Data!$Y59&lt;&gt;"",Scoring!$K$30)+IF(Data!$Z59&lt;&gt;"",Scoring!$K$31)+IF(Data!$AA59&lt;&gt;"",Scoring!$K$32)+IF(Data!$AB59&lt;&gt;"",Scoring!$K$33)+IF(Data!$AC59&lt;&gt;"",Scoring!$K$34)+IF(Data!$AD59&lt;&gt;"",Scoring!$K$35)+IF(Data!$AE59&lt;&gt;"",Scoring!$K$36)+IF(Data!$AF59&lt;&gt;"",Scoring!$K$37)+IF(Data!$AG59&lt;&gt;"",Scoring!$K$38)+IF(Data!$AH59&lt;&gt;"",Scoring!$K$39)+IF(Data!$AI59&lt;&gt;"",Scoring!$K$40)+IF(Data!$AJ59&lt;&gt;"",Scoring!$K$41)+IF(Data!$AK59&lt;&gt;"",Scoring!$K$42)+IF(Data!$AL59&lt;&gt;"",Scoring!$K$43)+IF(Data!$AM59&lt;&gt;"",Scoring!$K$44)+IF(Data!$AN59&lt;&gt;"",Scoring!$K$45)+IF(Data!$AO59&lt;&gt;"",Scoring!$K$46)+IF(Data!$AP59&lt;&gt;"",Scoring!$K$47)+IF(Data!$AQ59&lt;&gt;"",Scoring!$K$48)+IF(Data!$AR59&lt;&gt;"",Scoring!$K$49)+IF(Data!$AS59&lt;&gt;"",Scoring!$K$50)+IF(Data!$AT59&lt;&gt;"",Scoring!$K$51)+IF(Data!$AU59&lt;&gt;"",Scoring!$K$52),"")</f>
        <v/>
      </c>
      <c r="BK59" s="184" t="str">
        <f>IF(BJ59&lt;&gt;"",LOOKUP(BJ59,Likelihoods!$A$7:$A$107,Likelihoods!I$7:I$107),"")</f>
        <v/>
      </c>
      <c r="BL59" s="187" t="str">
        <f>IF(AND(COUNTBLANK($B59:$O59)=13,COUNTBLANK($P59:$Q59)=1,COUNTBLANK($R59:$U59)=3,COUNTBLANK($V59:$X59)=2,COUNTBLANK($Y59:$AE59)=6,COUNTBLANK($AF59:$AJ59)=4,COUNTBLANK($AK59:AN59)=3,COUNTBLANK($AO59:$AQ59)=2,COUNTBLANK($AR59:$AS59)=1,COUNTBLANK($AT59:$AU59)=1),IF(Data!$B59&lt;&gt;"",Scoring!$L$7)+IF(Data!$C59&lt;&gt;"",Scoring!$L$8)+IF(Data!$D59&lt;&gt;"",Scoring!$L$9)+IF(Data!$E59&lt;&gt;"",Scoring!$L$10)+IF(Data!$F59&lt;&gt;"",Scoring!$L$11)+IF(Data!$G59&lt;&gt;"",Scoring!$L$12)+IF(Data!$H59&lt;&gt;"",Scoring!$L$13)+IF(Data!$I59&lt;&gt;"",Scoring!$L$14)+IF(Data!$J59&lt;&gt;"",Scoring!$L$15)+IF(Data!$K59&lt;&gt;"",Scoring!$L$16)+IF(Data!$L59&lt;&gt;"",Scoring!$L$17)+IF(Data!$M59&lt;&gt;"",Scoring!$L$18)+IF(Data!$N59&lt;&gt;"",Scoring!$L$19)+IF(Data!$O59&lt;&gt;"",Scoring!$L$20)+IF(Data!$P59&lt;&gt;"",Scoring!$L$21)+IF(Data!$Q59&lt;&gt;"",Scoring!$L$22)+IF(Data!$R59&lt;&gt;"",Scoring!$L$23)+IF(Data!$S59&lt;&gt;"",Scoring!$L$24)+IF(Data!$T59&lt;&gt;"",Scoring!$L$25)+IF(Data!$U59&lt;&gt;"",Scoring!$L$26)+IF(Data!$V59&lt;&gt;"",Scoring!$L$27)+IF(Data!$W59&lt;&gt;"",Scoring!$L$28)+IF(Data!$X59&lt;&gt;"",Scoring!$L$29)+IF(Data!$Y59&lt;&gt;"",Scoring!$L$30)+IF(Data!$Z59&lt;&gt;"",Scoring!$L$31)+IF(Data!$AA59&lt;&gt;"",Scoring!$L$32)+IF(Data!$AB59&lt;&gt;"",Scoring!$L$33)+IF(Data!$AC59&lt;&gt;"",Scoring!$L$34)+IF(Data!$AD59&lt;&gt;"",Scoring!$L$35)+IF(Data!$AE59&lt;&gt;"",Scoring!$L$36)+IF(Data!$AF59&lt;&gt;"",Scoring!$L$37)+IF(Data!$AG59&lt;&gt;"",Scoring!$L$38)+IF(Data!$AH59&lt;&gt;"",Scoring!$L$39)+IF(Data!$AI59&lt;&gt;"",Scoring!$L$40)+IF(Data!$AJ59&lt;&gt;"",Scoring!$L$41)+IF(Data!$AK59&lt;&gt;"",Scoring!$L$42)+IF(Data!$AL59&lt;&gt;"",Scoring!$L$43)+IF(Data!$AM59&lt;&gt;"",Scoring!$L$44)+IF(Data!$AN59&lt;&gt;"",Scoring!$L$45)+IF(Data!$AO59&lt;&gt;"",Scoring!$L$46)+IF(Data!$AP59&lt;&gt;"",Scoring!$L$47)+IF(Data!$AQ59&lt;&gt;"",Scoring!$L$48)+IF(Data!$AR59&lt;&gt;"",Scoring!$L$49)+IF(Data!$AS59&lt;&gt;"",Scoring!$L$50)+IF(Data!$AT59&lt;&gt;"",Scoring!$L$51)+IF(Data!$AU59&lt;&gt;"",Scoring!$L$52),"")</f>
        <v/>
      </c>
      <c r="BM59" s="180" t="str">
        <f>IF(BL59&lt;&gt;"",LOOKUP(BL59,Likelihoods!$A$7:$A$107,Likelihoods!J$7:J$107),"")</f>
        <v/>
      </c>
      <c r="BN59" s="181" t="str">
        <f>IF(AND(COUNTBLANK($B59:$O59)=13,COUNTBLANK($P59:$Q59)=1,COUNTBLANK($R59:$U59)=3,COUNTBLANK($V59:$X59)=2,COUNTBLANK($Y59:$AE59)=6,COUNTBLANK($AF59:$AJ59)=4,COUNTBLANK($AK59:AN59)=3,COUNTBLANK($AO59:$AQ59)=2,COUNTBLANK($AR59:$AS59)=1,COUNTBLANK($AT59:$AU59)=1),IF(Data!$B59&lt;&gt;"",Scoring!$M$7)+IF(Data!$C59&lt;&gt;"",Scoring!$M$8)+IF(Data!$D59&lt;&gt;"",Scoring!$M$9)+IF(Data!$E59&lt;&gt;"",Scoring!$M$10)+IF(Data!$F59&lt;&gt;"",Scoring!$M$11)+IF(Data!$G59&lt;&gt;"",Scoring!$M$12)+IF(Data!$H59&lt;&gt;"",Scoring!$M$13)+IF(Data!$I59&lt;&gt;"",Scoring!$M$14)+IF(Data!$J59&lt;&gt;"",Scoring!$M$15)+IF(Data!$K59&lt;&gt;"",Scoring!$M$16)+IF(Data!$L59&lt;&gt;"",Scoring!$M$17)+IF(Data!$M59&lt;&gt;"",Scoring!$M$18)+IF(Data!$N59&lt;&gt;"",Scoring!$M$19)+IF(Data!$O59&lt;&gt;"",Scoring!$M$20)+IF(Data!$P59&lt;&gt;"",Scoring!$M$21)+IF(Data!$Q59&lt;&gt;"",Scoring!$M$22)+IF(Data!$R59&lt;&gt;"",Scoring!$M$23)+IF(Data!$S59&lt;&gt;"",Scoring!$M$24)+IF(Data!$T59&lt;&gt;"",Scoring!$M$25)+IF(Data!$U59&lt;&gt;"",Scoring!$M$26)+IF(Data!$V59&lt;&gt;"",Scoring!$M$27)+IF(Data!$W59&lt;&gt;"",Scoring!$M$28)+IF(Data!$X59&lt;&gt;"",Scoring!$M$29)+IF(Data!$Y59&lt;&gt;"",Scoring!$M$30)+IF(Data!$Z59&lt;&gt;"",Scoring!$M$31)+IF(Data!$AA59&lt;&gt;"",Scoring!$M$32)+IF(Data!$AB59&lt;&gt;"",Scoring!$M$33)+IF(Data!$AC59&lt;&gt;"",Scoring!$M$34)+IF(Data!$AD59&lt;&gt;"",Scoring!$M$35)+IF(Data!$AE59&lt;&gt;"",Scoring!$M$36)+IF(Data!$AF59&lt;&gt;"",Scoring!$M$37)+IF(Data!$AG59&lt;&gt;"",Scoring!$M$38)+IF(Data!$AH59&lt;&gt;"",Scoring!$M$39)+IF(Data!$AI59&lt;&gt;"",Scoring!$M$40)+IF(Data!$AJ59&lt;&gt;"",Scoring!$M$41)+IF(Data!$AK59&lt;&gt;"",Scoring!$M$42)+IF(Data!$AL59&lt;&gt;"",Scoring!$M$43)+IF(Data!$AM59&lt;&gt;"",Scoring!$M$44)+IF(Data!$AN59&lt;&gt;"",Scoring!$M$45)+IF(Data!$AO59&lt;&gt;"",Scoring!$M$46)+IF(Data!$AP59&lt;&gt;"",Scoring!$M$47)+IF(Data!$AQ59&lt;&gt;"",Scoring!$M$48)+IF(Data!$AR59&lt;&gt;"",Scoring!$M$49)+IF(Data!$AS59&lt;&gt;"",Scoring!$M$50)+IF(Data!$AT59&lt;&gt;"",Scoring!$M$51)+IF(Data!$AU59&lt;&gt;"",Scoring!$M$52),"")</f>
        <v/>
      </c>
      <c r="BO59" s="184" t="str">
        <f>IF(BN59&lt;&gt;"",LOOKUP(BN59,Likelihoods!$A$7:$A$107,Likelihoods!K$7:K$107),"")</f>
        <v/>
      </c>
      <c r="BP59" s="179" t="str">
        <f>IF(AND(COUNTBLANK($B59:$O59)=13,COUNTBLANK($P59:$Q59)=1,COUNTBLANK($R59:$U59)=3,COUNTBLANK($V59:$X59)=2,COUNTBLANK($Y59:$AE59)=6,COUNTBLANK($AF59:$AJ59)=4,COUNTBLANK($AK59:AN59)=3,COUNTBLANK($AO59:$AQ59)=2,COUNTBLANK($AR59:$AS59)=1,COUNTBLANK($AT59:$AU59)=1),IF(Data!$B59&lt;&gt;"",Scoring!$N$7)+IF(Data!$C59&lt;&gt;"",Scoring!$N$8)+IF(Data!$D59&lt;&gt;"",Scoring!$N$9)+IF(Data!$E59&lt;&gt;"",Scoring!$N$10)+IF(Data!$F59&lt;&gt;"",Scoring!$N$11)+IF(Data!$G59&lt;&gt;"",Scoring!$N$12)+IF(Data!$H59&lt;&gt;"",Scoring!$N$13)+IF(Data!$I59&lt;&gt;"",Scoring!$N$14)+IF(Data!$J59&lt;&gt;"",Scoring!$N$15)+IF(Data!$K59&lt;&gt;"",Scoring!$N$16)+IF(Data!$L59&lt;&gt;"",Scoring!$N$17)+IF(Data!$M59&lt;&gt;"",Scoring!$N$18)+IF(Data!$N59&lt;&gt;"",Scoring!$N$19)+IF(Data!$O59&lt;&gt;"",Scoring!$N$20)+IF(Data!$P59&lt;&gt;"",Scoring!$N$21)+IF(Data!$Q59&lt;&gt;"",Scoring!$N$22)+IF(Data!$R59&lt;&gt;"",Scoring!$N$23)+IF(Data!$S59&lt;&gt;"",Scoring!$N$24)+IF(Data!$T59&lt;&gt;"",Scoring!$N$25)+IF(Data!$U59&lt;&gt;"",Scoring!$N$26)+IF(Data!$V59&lt;&gt;"",Scoring!$N$27)+IF(Data!$W59&lt;&gt;"",Scoring!$N$28)+IF(Data!$X59&lt;&gt;"",Scoring!$N$29)+IF(Data!$Y59&lt;&gt;"",Scoring!$N$30)+IF(Data!$Z59&lt;&gt;"",Scoring!$N$31)+IF(Data!$AA59&lt;&gt;"",Scoring!$N$32)+IF(Data!$AB59&lt;&gt;"",Scoring!$N$33)+IF(Data!$AC59&lt;&gt;"",Scoring!$N$34)+IF(Data!$AD59&lt;&gt;"",Scoring!$N$35)+IF(Data!$AE59&lt;&gt;"",Scoring!$N$36)+IF(Data!$AF59&lt;&gt;"",Scoring!$N$37)+IF(Data!$AG59&lt;&gt;"",Scoring!$N$38)+IF(Data!$AH59&lt;&gt;"",Scoring!$N$39)+IF(Data!$AI59&lt;&gt;"",Scoring!$N$40)+IF(Data!$AJ59&lt;&gt;"",Scoring!$N$41)+IF(Data!$AK59&lt;&gt;"",Scoring!$N$42)+IF(Data!$AL59&lt;&gt;"",Scoring!$N$43)+IF(Data!$AM59&lt;&gt;"",Scoring!$N$44)+IF(Data!$AN59&lt;&gt;"",Scoring!$N$45)+IF(Data!$AO59&lt;&gt;"",Scoring!$N$46)+IF(Data!$AP59&lt;&gt;"",Scoring!$N$47)+IF(Data!$AQ59&lt;&gt;"",Scoring!$N$48)+IF(Data!$AR59&lt;&gt;"",Scoring!$N$49)+IF(Data!$AS59&lt;&gt;"",Scoring!$N$50)+IF(Data!$AT59&lt;&gt;"",Scoring!$N$51)+IF(Data!$AU59&lt;&gt;"",Scoring!$N$52),"")</f>
        <v/>
      </c>
      <c r="BQ59" s="189" t="str">
        <f>IF(BP59&lt;&gt;"",LOOKUP(BP59,Likelihoods!$A$7:$A$107,Likelihoods!L$7:L$107),"")</f>
        <v/>
      </c>
      <c r="BR59" s="181" t="str">
        <f>IF(AND(COUNTBLANK($B59:$O59)=13,COUNTBLANK($P59:$Q59)=1,COUNTBLANK($R59:$U59)=3,COUNTBLANK($V59:$X59)=2,COUNTBLANK($Y59:$AE59)=6,COUNTBLANK($AF59:$AJ59)=4,COUNTBLANK($AK59:AN59)=3,COUNTBLANK($AO59:$AQ59)=2,COUNTBLANK($AR59:$AS59)=1,COUNTBLANK($AT59:$AU59)=1),IF(Data!$B59&lt;&gt;"",Scoring!$O$7)+IF(Data!$C59&lt;&gt;"",Scoring!$O$8)+IF(Data!$D59&lt;&gt;"",Scoring!$O$9)+IF(Data!$E59&lt;&gt;"",Scoring!$O$10)+IF(Data!$F59&lt;&gt;"",Scoring!$O$11)+IF(Data!$G59&lt;&gt;"",Scoring!$O$12)+IF(Data!$H59&lt;&gt;"",Scoring!$O$13)+IF(Data!$I59&lt;&gt;"",Scoring!$O$14)+IF(Data!$J59&lt;&gt;"",Scoring!$O$15)+IF(Data!$K59&lt;&gt;"",Scoring!$O$16)+IF(Data!$L59&lt;&gt;"",Scoring!$O$17)+IF(Data!$M59&lt;&gt;"",Scoring!$O$18)+IF(Data!$N59&lt;&gt;"",Scoring!$O$19)+IF(Data!$O59&lt;&gt;"",Scoring!$O$20)+IF(Data!$P59&lt;&gt;"",Scoring!$O$21)+IF(Data!$Q59&lt;&gt;"",Scoring!$O$22)+IF(Data!$R59&lt;&gt;"",Scoring!$O$23)+IF(Data!$S59&lt;&gt;"",Scoring!$O$24)+IF(Data!$T59&lt;&gt;"",Scoring!$O$25)+IF(Data!$U59&lt;&gt;"",Scoring!$O$26)+IF(Data!$V59&lt;&gt;"",Scoring!$O$27)+IF(Data!$W59&lt;&gt;"",Scoring!$O$28)+IF(Data!$X59&lt;&gt;"",Scoring!$O$29)+IF(Data!$Y59&lt;&gt;"",Scoring!$O$30)+IF(Data!$Z59&lt;&gt;"",Scoring!$O$31)+IF(Data!$AA59&lt;&gt;"",Scoring!$O$32)+IF(Data!$AB59&lt;&gt;"",Scoring!$O$33)+IF(Data!$AC59&lt;&gt;"",Scoring!$O$34)+IF(Data!$AD59&lt;&gt;"",Scoring!$O$35)+IF(Data!$AE59&lt;&gt;"",Scoring!$O$36)+IF(Data!$AF59&lt;&gt;"",Scoring!$O$37)+IF(Data!$AG59&lt;&gt;"",Scoring!$O$38)+IF(Data!$AH59&lt;&gt;"",Scoring!$O$39)+IF(Data!$AI59&lt;&gt;"",Scoring!$O$40)+IF(Data!$AJ59&lt;&gt;"",Scoring!$O$41)+IF(Data!$AK59&lt;&gt;"",Scoring!$O$42)+IF(Data!$AL59&lt;&gt;"",Scoring!$O$43)+IF(Data!$AM59&lt;&gt;"",Scoring!$O$44)+IF(Data!$AN59&lt;&gt;"",Scoring!$O$45)+IF(Data!$AO59&lt;&gt;"",Scoring!$O$46)+IF(Data!$AP59&lt;&gt;"",Scoring!$O$47)+IF(Data!$AQ59&lt;&gt;"",Scoring!$O$48)+IF(Data!$AR59&lt;&gt;"",Scoring!$O$49)+IF(Data!$AS59&lt;&gt;"",Scoring!$O$50)+IF(Data!$AT59&lt;&gt;"",Scoring!$O$51)+IF(Data!$AU59&lt;&gt;"",Scoring!$O$52),"")</f>
        <v/>
      </c>
      <c r="BS59" s="184" t="str">
        <f>IF(BR59&lt;&gt;"",LOOKUP(BR59,Likelihoods!$A$7:$A$107,Likelihoods!M$7:M$107),"")</f>
        <v/>
      </c>
      <c r="BT59" s="181" t="str">
        <f>IF(AND(COUNTBLANK($B59:$O59)=13,COUNTBLANK($P59:$Q59)=1,COUNTBLANK($R59:$U59)=3,COUNTBLANK($V59:$X59)=2,COUNTBLANK($Y59:$AE59)=6,COUNTBLANK($AF59:$AJ59)=4,COUNTBLANK($AK59:AN59)=3,COUNTBLANK($AO59:$AQ59)=2,COUNTBLANK($AR59:$AS59)=1,COUNTBLANK($AT59:$AU59)=1),IF(Data!$B59&lt;&gt;"",Scoring!$P$7)+IF(Data!$C59&lt;&gt;"",Scoring!$P$8)+IF(Data!$D59&lt;&gt;"",Scoring!$P$9)+IF(Data!$E59&lt;&gt;"",Scoring!$P$10)+IF(Data!$F59&lt;&gt;"",Scoring!$P$11)+IF(Data!$G59&lt;&gt;"",Scoring!$P$12)+IF(Data!$H59&lt;&gt;"",Scoring!$P$13)+IF(Data!$I59&lt;&gt;"",Scoring!$P$14)+IF(Data!$J59&lt;&gt;"",Scoring!$P$15)+IF(Data!$K59&lt;&gt;"",Scoring!$P$16)+IF(Data!$L59&lt;&gt;"",Scoring!$P$17)+IF(Data!$M59&lt;&gt;"",Scoring!$P$18)+IF(Data!$N59&lt;&gt;"",Scoring!$P$19)+IF(Data!$O59&lt;&gt;"",Scoring!$P$20)+IF(Data!$P59&lt;&gt;"",Scoring!$P$21)+IF(Data!$Q59&lt;&gt;"",Scoring!$P$22)+IF(Data!$R59&lt;&gt;"",Scoring!$P$23)+IF(Data!$S59&lt;&gt;"",Scoring!$P$24)+IF(Data!$T59&lt;&gt;"",Scoring!$P$25)+IF(Data!$U59&lt;&gt;"",Scoring!$P$26)+IF(Data!$V59&lt;&gt;"",Scoring!$P$27)+IF(Data!$W59&lt;&gt;"",Scoring!$P$28)+IF(Data!$X59&lt;&gt;"",Scoring!$P$29)+IF(Data!$Y59&lt;&gt;"",Scoring!$P$30)+IF(Data!$Z59&lt;&gt;"",Scoring!$P$31)+IF(Data!$AA59&lt;&gt;"",Scoring!$P$32)+IF(Data!$AB59&lt;&gt;"",Scoring!$P$33)+IF(Data!$AC59&lt;&gt;"",Scoring!$P$34)+IF(Data!$AD59&lt;&gt;"",Scoring!$P$35)+IF(Data!$AE59&lt;&gt;"",Scoring!$P$36)+IF(Data!$AF59&lt;&gt;"",Scoring!$P$37)+IF(Data!$AG59&lt;&gt;"",Scoring!$P$38)+IF(Data!$AH59&lt;&gt;"",Scoring!$P$39)+IF(Data!$AI59&lt;&gt;"",Scoring!$P$40)+IF(Data!$AJ59&lt;&gt;"",Scoring!$P$41)+IF(Data!$AK59&lt;&gt;"",Scoring!$P$42)+IF(Data!$AL59&lt;&gt;"",Scoring!$P$43)+IF(Data!$AM59&lt;&gt;"",Scoring!$P$44)+IF(Data!$AN59&lt;&gt;"",Scoring!$P$45)+IF(Data!$AO59&lt;&gt;"",Scoring!$P$46)+IF(Data!$AP59&lt;&gt;"",Scoring!$P$47)+IF(Data!$AQ59&lt;&gt;"",Scoring!$P$48)+IF(Data!$AR59&lt;&gt;"",Scoring!$P$49)+IF(Data!$AS59&lt;&gt;"",Scoring!$P$50)+IF(Data!$AT59&lt;&gt;"",Scoring!$P$51)+IF(Data!$AU59&lt;&gt;"",Scoring!$P$52),"")</f>
        <v/>
      </c>
      <c r="BU59" s="180" t="str">
        <f>IF(BT59&lt;&gt;"",LOOKUP(BT59,Likelihoods!$A$7:$A$107,Likelihoods!N$7:N$107),"")</f>
        <v/>
      </c>
      <c r="BV59" s="181" t="str">
        <f>IF(AND(COUNTBLANK($B59:$O59)=13,COUNTBLANK($P59:$Q59)=1,COUNTBLANK($R59:$U59)=3,COUNTBLANK($V59:$X59)=2,COUNTBLANK($Y59:$AE59)=6,COUNTBLANK($AF59:$AJ59)=4,COUNTBLANK($AK59:AN59)=3,COUNTBLANK($AO59:$AQ59)=2,COUNTBLANK($AR59:$AS59)=1,COUNTBLANK($AT59:$AU59)=1),IF(Data!$B59&lt;&gt;"",Scoring!$Q$7)+IF(Data!$C59&lt;&gt;"",Scoring!$Q$8)+IF(Data!$D59&lt;&gt;"",Scoring!$Q$9)+IF(Data!$E59&lt;&gt;"",Scoring!$Q$10)+IF(Data!$F59&lt;&gt;"",Scoring!$Q$11)+IF(Data!$G59&lt;&gt;"",Scoring!$Q$12)+IF(Data!$H59&lt;&gt;"",Scoring!$Q$13)+IF(Data!$I59&lt;&gt;"",Scoring!$Q$14)+IF(Data!$J59&lt;&gt;"",Scoring!$Q$15)+IF(Data!$K59&lt;&gt;"",Scoring!$Q$16)+IF(Data!$L59&lt;&gt;"",Scoring!$Q$17)+IF(Data!$M59&lt;&gt;"",Scoring!$Q$18)+IF(Data!$N59&lt;&gt;"",Scoring!$Q$19)+IF(Data!$O59&lt;&gt;"",Scoring!$Q$20)+IF(Data!$P59&lt;&gt;"",Scoring!$Q$21)+IF(Data!$Q59&lt;&gt;"",Scoring!$Q$22)+IF(Data!$R59&lt;&gt;"",Scoring!$Q$23)+IF(Data!$S59&lt;&gt;"",Scoring!$Q$24)+IF(Data!$T59&lt;&gt;"",Scoring!$Q$25)+IF(Data!$U59&lt;&gt;"",Scoring!$Q$26)+IF(Data!$V59&lt;&gt;"",Scoring!$Q$27)+IF(Data!$W59&lt;&gt;"",Scoring!$Q$28)+IF(Data!$X59&lt;&gt;"",Scoring!$Q$29)+IF(Data!$Y59&lt;&gt;"",Scoring!$Q$30)+IF(Data!$Z59&lt;&gt;"",Scoring!$Q$31)+IF(Data!$AA59&lt;&gt;"",Scoring!$Q$32)+IF(Data!$AB59&lt;&gt;"",Scoring!$Q$33)+IF(Data!$AC59&lt;&gt;"",Scoring!$Q$34)+IF(Data!$AD59&lt;&gt;"",Scoring!$Q$35)+IF(Data!$AE59&lt;&gt;"",Scoring!$Q$36)+IF(Data!$AF59&lt;&gt;"",Scoring!$Q$37)+IF(Data!$AG59&lt;&gt;"",Scoring!$Q$38)+IF(Data!$AH59&lt;&gt;"",Scoring!$Q$39)+IF(Data!$AI59&lt;&gt;"",Scoring!$Q$40)+IF(Data!$AJ59&lt;&gt;"",Scoring!$Q$41)+IF(Data!$AK59&lt;&gt;"",Scoring!$Q$42)+IF(Data!$AL59&lt;&gt;"",Scoring!$Q$43)+IF(Data!$AM59&lt;&gt;"",Scoring!$Q$44)+IF(Data!$AN59&lt;&gt;"",Scoring!$Q$45)+IF(Data!$AO59&lt;&gt;"",Scoring!$Q$46)+IF(Data!$AP59&lt;&gt;"",Scoring!$Q$47)+IF(Data!$AQ59&lt;&gt;"",Scoring!$Q$48)+IF(Data!$AR59&lt;&gt;"",Scoring!$Q$49)+IF(Data!$AS59&lt;&gt;"",Scoring!$Q$50)+IF(Data!$AT59&lt;&gt;"",Scoring!$Q$51)+IF(Data!$AU59&lt;&gt;"",Scoring!$Q$52),"")</f>
        <v/>
      </c>
      <c r="BW59" s="183" t="str">
        <f>IF(BV59&lt;&gt;"",LOOKUP(BV59,Likelihoods!$A$7:$A$107,Likelihoods!O$7:O$107),"")</f>
        <v/>
      </c>
      <c r="BX59" s="9"/>
      <c r="BY59" s="9"/>
      <c r="BZ59" s="9"/>
      <c r="CA59" s="9"/>
      <c r="CB59" s="9"/>
      <c r="CC59" s="9"/>
      <c r="CD59" s="9"/>
      <c r="CE59" s="9"/>
      <c r="CF59" s="9"/>
      <c r="CG59" s="9"/>
      <c r="CH59" s="9"/>
      <c r="CI59" s="9"/>
      <c r="CJ59" s="9"/>
      <c r="CK59" s="9"/>
    </row>
    <row r="60" spans="1:89" ht="14.25">
      <c r="A60" s="59"/>
      <c r="B60" s="76"/>
      <c r="C60" s="77"/>
      <c r="D60" s="77"/>
      <c r="E60" s="77"/>
      <c r="F60" s="77"/>
      <c r="G60" s="77"/>
      <c r="H60" s="77"/>
      <c r="I60" s="77"/>
      <c r="J60" s="77"/>
      <c r="K60" s="77"/>
      <c r="L60" s="77"/>
      <c r="M60" s="77"/>
      <c r="N60" s="77"/>
      <c r="O60" s="77"/>
      <c r="P60" s="76"/>
      <c r="Q60" s="78"/>
      <c r="R60" s="77"/>
      <c r="S60" s="77"/>
      <c r="T60" s="77"/>
      <c r="U60" s="77"/>
      <c r="V60" s="76"/>
      <c r="W60" s="77"/>
      <c r="X60" s="78"/>
      <c r="Y60" s="77"/>
      <c r="Z60" s="77"/>
      <c r="AA60" s="77"/>
      <c r="AB60" s="77"/>
      <c r="AC60" s="77"/>
      <c r="AD60" s="77"/>
      <c r="AE60" s="77"/>
      <c r="AF60" s="76"/>
      <c r="AG60" s="77"/>
      <c r="AH60" s="77"/>
      <c r="AI60" s="77"/>
      <c r="AJ60" s="78"/>
      <c r="AK60" s="77"/>
      <c r="AL60" s="77"/>
      <c r="AM60" s="77"/>
      <c r="AN60" s="77"/>
      <c r="AO60" s="76"/>
      <c r="AP60" s="77"/>
      <c r="AQ60" s="78"/>
      <c r="AR60" s="76"/>
      <c r="AS60" s="78"/>
      <c r="AT60" s="77"/>
      <c r="AU60" s="77"/>
      <c r="AV60" s="179" t="str">
        <f>IF(AND(COUNTBLANK($B60:$O60)=13,COUNTBLANK($P60:$Q60)=1,COUNTBLANK($R60:$U60)=3,COUNTBLANK($V60:$X60)=2,COUNTBLANK($Y60:$AE60)=6,COUNTBLANK($AF60:$AJ60)=4,COUNTBLANK($AK60:AN60)=3,COUNTBLANK($AO60:$AQ60)=2,COUNTBLANK($AR60:$AS60)=1,COUNTBLANK($AT60:$AU60)=1),IF(Data!$B60&lt;&gt;"",Scoring!$D$7)+IF(Data!$C60&lt;&gt;"",Scoring!$D$8)+IF(Data!$D60&lt;&gt;"",Scoring!$D$9)+IF(Data!$E60&lt;&gt;"",Scoring!$D$10)+IF(Data!$F60&lt;&gt;"",Scoring!$D$11)+IF(Data!$G60&lt;&gt;"",Scoring!$D$12)+IF(Data!$H60&lt;&gt;"",Scoring!$D$13)+IF(Data!$I60&lt;&gt;"",Scoring!$D$14)+IF(Data!$J60&lt;&gt;"",Scoring!$D$15)+IF(Data!$K60&lt;&gt;"",Scoring!$D$16)+IF(Data!$L60&lt;&gt;"",Scoring!$D$17)+IF(Data!$M60&lt;&gt;"",Scoring!$D$18)+IF(Data!$N60&lt;&gt;"",Scoring!$D$19)+IF(Data!$O60&lt;&gt;"",Scoring!$D$20)+IF(Data!$P60&lt;&gt;"",Scoring!$D$21)+IF(Data!$Q60&lt;&gt;"",Scoring!$D$22)+IF(Data!$R60&lt;&gt;"",Scoring!$D$23)+IF(Data!$S60&lt;&gt;"",Scoring!$D$24)+IF(Data!$T60&lt;&gt;"",Scoring!$D$25)+IF(Data!$U60&lt;&gt;"",Scoring!$D$26)+IF(Data!$V60&lt;&gt;"",Scoring!$D$27)+IF(Data!$W60&lt;&gt;"",Scoring!$D$28)+IF(Data!$X60&lt;&gt;"",Scoring!$D$29)+IF(Data!$Y60&lt;&gt;"",Scoring!$D$30)+IF(Data!$Z60&lt;&gt;"",Scoring!$D$31)+IF(Data!$AA60&lt;&gt;"",Scoring!$D$32)+IF(Data!$AB60&lt;&gt;"",Scoring!$D$33)+IF(Data!$AC60&lt;&gt;"",Scoring!$D$34)+IF(Data!$AD60&lt;&gt;"",Scoring!$D$35)+IF(Data!$AE60&lt;&gt;"",Scoring!$D$36)+IF(Data!$AF60&lt;&gt;"",Scoring!$D$37)+IF(Data!$AG60&lt;&gt;"",Scoring!$D$38)+IF(Data!$AH60&lt;&gt;"",Scoring!$D$39)+IF(Data!$AI60&lt;&gt;"",Scoring!$D$40)+IF(Data!$AJ60&lt;&gt;"",Scoring!$D$41)+IF(Data!$AK60&lt;&gt;"",Scoring!$D$42)+IF(Data!$AL60&lt;&gt;"",Scoring!$D$43)+IF(Data!$AM60&lt;&gt;"",Scoring!$D$44)+IF(Data!$AN60&lt;&gt;"",Scoring!$D$45)+IF(Data!$AO60&lt;&gt;"",Scoring!$D$46)+IF(Data!$AP60&lt;&gt;"",Scoring!$D$47)+IF(Data!$AQ60&lt;&gt;"",Scoring!$D$48)+IF(Data!$AR60&lt;&gt;"",Scoring!$D$49)+IF(Data!$AS60&lt;&gt;"",Scoring!$D$50)+IF(Data!$AT60&lt;&gt;"",Scoring!$D$51)+IF(Data!$AU60&lt;&gt;"",Scoring!$D$52),"")</f>
        <v/>
      </c>
      <c r="AW60" s="180" t="str">
        <f>IF(AV60&lt;&gt;"",LOOKUP(AV60,Likelihoods!$A$7:$A$107,Likelihoods!B$7:B$107),"")</f>
        <v/>
      </c>
      <c r="AX60" s="181" t="str">
        <f>IF(AND(COUNTBLANK($B60:$O60)=13,COUNTBLANK($P60:$Q60)=1,COUNTBLANK($R60:$U60)=3,COUNTBLANK($V60:$X60)=2,COUNTBLANK($Y60:$AE60)=6,COUNTBLANK($AF60:$AJ60)=4,COUNTBLANK($AK60:AN60)=3,COUNTBLANK($AO60:$AQ60)=2,COUNTBLANK($AR60:$AS60)=1,COUNTBLANK($AT60:$AU60)=1),IF(Data!$B60&lt;&gt;"",Scoring!$E$7)+IF(Data!$C60&lt;&gt;"",Scoring!$E$8)+IF(Data!$D60&lt;&gt;"",Scoring!$E$9)+IF(Data!$E60&lt;&gt;"",Scoring!$E$10)+IF(Data!$F60&lt;&gt;"",Scoring!$E$11)+IF(Data!$G60&lt;&gt;"",Scoring!$E$12)+IF(Data!$H60&lt;&gt;"",Scoring!$E$13)+IF(Data!$I60&lt;&gt;"",Scoring!$E$14)+IF(Data!$J60&lt;&gt;"",Scoring!$E$15)+IF(Data!$K60&lt;&gt;"",Scoring!$E$16)+IF(Data!$L60&lt;&gt;"",Scoring!$E$17)+IF(Data!$M60&lt;&gt;"",Scoring!$E$18)+IF(Data!$N60&lt;&gt;"",Scoring!$E$19)+IF(Data!$O60&lt;&gt;"",Scoring!$E$20)+IF(Data!$P60&lt;&gt;"",Scoring!$E$21)+IF(Data!$Q60&lt;&gt;"",Scoring!$E$22)+IF(Data!$R60&lt;&gt;"",Scoring!$E$23)+IF(Data!$S60&lt;&gt;"",Scoring!$E$24)+IF(Data!$T60&lt;&gt;"",Scoring!$E$25)+IF(Data!$U60&lt;&gt;"",Scoring!$E$26)+IF(Data!$V60&lt;&gt;"",Scoring!$E$27)+IF(Data!$W60&lt;&gt;"",Scoring!$E$28)+IF(Data!$X60&lt;&gt;"",Scoring!$E$29)+IF(Data!$Y60&lt;&gt;"",Scoring!$E$30)+IF(Data!$Z60&lt;&gt;"",Scoring!$E$31)+IF(Data!$AA60&lt;&gt;"",Scoring!$E$32)+IF(Data!$AB60&lt;&gt;"",Scoring!$E$33)+IF(Data!$AC60&lt;&gt;"",Scoring!$E$34)+IF(Data!$AD60&lt;&gt;"",Scoring!$E$35)+IF(Data!$AE60&lt;&gt;"",Scoring!$E$36)+IF(Data!$AF60&lt;&gt;"",Scoring!$E$37)+IF(Data!$AG60&lt;&gt;"",Scoring!$E$38)+IF(Data!$AH60&lt;&gt;"",Scoring!$E$39)+IF(Data!$AI60&lt;&gt;"",Scoring!$E$40)+IF(Data!$AJ60&lt;&gt;"",Scoring!$E$41)+IF(Data!$AK60&lt;&gt;"",Scoring!$E$42)+IF(Data!$AL60&lt;&gt;"",Scoring!$E$43)+IF(Data!$AM60&lt;&gt;"",Scoring!$E$44)+IF(Data!$AN60&lt;&gt;"",Scoring!$E$45)+IF(Data!$AO60&lt;&gt;"",Scoring!$E$46)+IF(Data!$AP60&lt;&gt;"",Scoring!$E$47)+IF(Data!$AQ60&lt;&gt;"",Scoring!$E$48)+IF(Data!$AR60&lt;&gt;"",Scoring!$E$49)+IF(Data!$AS60&lt;&gt;"",Scoring!$E$50)+IF(Data!$AT60&lt;&gt;"",Scoring!$E$51)+IF(Data!$AU60&lt;&gt;"",Scoring!$E$52),"")</f>
        <v/>
      </c>
      <c r="AY60" s="180" t="str">
        <f>IF(AX60&lt;&gt;"",LOOKUP(AX60,Likelihoods!$A$7:$A$107,Likelihoods!C$7:C$107),"")</f>
        <v/>
      </c>
      <c r="AZ60" s="182" t="str">
        <f>IF(AND(COUNTBLANK($B60:$O60)=13,COUNTBLANK($P60:$Q60)=1,COUNTBLANK($R60:$U60)=3,COUNTBLANK($V60:$X60)=2,COUNTBLANK($Y60:$AE60)=6,COUNTBLANK($AF60:$AJ60)=4,COUNTBLANK($AK60:AN60)=3,COUNTBLANK($AO60:$AQ60)=2,COUNTBLANK($AR60:$AS60)=1,COUNTBLANK($AT60:$AU60)=1),IF(Data!$B60&lt;&gt;"",Scoring!$F$7)+IF(Data!$C60&lt;&gt;"",Scoring!$F$8)+IF(Data!$D60&lt;&gt;"",Scoring!$F$9)+IF(Data!$E60&lt;&gt;"",Scoring!$F$10)+IF(Data!$F60&lt;&gt;"",Scoring!$F$11)+IF(Data!$G60&lt;&gt;"",Scoring!$F$12)+IF(Data!$H60&lt;&gt;"",Scoring!$F$13)+IF(Data!$I60&lt;&gt;"",Scoring!$F$14)+IF(Data!$J60&lt;&gt;"",Scoring!$F$15)+IF(Data!$K60&lt;&gt;"",Scoring!$F$16)+IF(Data!$L60&lt;&gt;"",Scoring!$F$17)+IF(Data!$M60&lt;&gt;"",Scoring!$F$18)+IF(Data!$N60&lt;&gt;"",Scoring!$F$19)+IF(Data!$O60&lt;&gt;"",Scoring!$F$20)+IF(Data!$P60&lt;&gt;"",Scoring!$F$21)+IF(Data!$Q60&lt;&gt;"",Scoring!$F$22)+IF(Data!$R60&lt;&gt;"",Scoring!$F$23)+IF(Data!$S60&lt;&gt;"",Scoring!$F$24)+IF(Data!$T60&lt;&gt;"",Scoring!$F$25)+IF(Data!$U60&lt;&gt;"",Scoring!$F$26)+IF(Data!$V60&lt;&gt;"",Scoring!$F$27)+IF(Data!$W60&lt;&gt;"",Scoring!$F$28)+IF(Data!$X60&lt;&gt;"",Scoring!$F$29)+IF(Data!$Y60&lt;&gt;"",Scoring!$F$30)+IF(Data!$Z60&lt;&gt;"",Scoring!$F$31)+IF(Data!$AA60&lt;&gt;"",Scoring!$F$32)+IF(Data!$AB60&lt;&gt;"",Scoring!$F$33)+IF(Data!$AC60&lt;&gt;"",Scoring!$F$34)+IF(Data!$AD60&lt;&gt;"",Scoring!$F$35)+IF(Data!$AE60&lt;&gt;"",Scoring!$F$36)+IF(Data!$AF60&lt;&gt;"",Scoring!$F$37)+IF(Data!$AG60&lt;&gt;"",Scoring!$F$38)+IF(Data!$AH60&lt;&gt;"",Scoring!$F$39)+IF(Data!$AI60&lt;&gt;"",Scoring!$F$40)+IF(Data!$AJ60&lt;&gt;"",Scoring!$F$41)+IF(Data!$AK60&lt;&gt;"",Scoring!$F$42)+IF(Data!$AL60&lt;&gt;"",Scoring!$F$43)+IF(Data!$AM60&lt;&gt;"",Scoring!$F$44)+IF(Data!$AN60&lt;&gt;"",Scoring!$F$45)+IF(Data!$AO60&lt;&gt;"",Scoring!$F$46)+IF(Data!$AP60&lt;&gt;"",Scoring!$F$47)+IF(Data!$AQ60&lt;&gt;"",Scoring!$F$48)+IF(Data!$AR60&lt;&gt;"",Scoring!$F$49)+IF(Data!$AS60&lt;&gt;"",Scoring!$F$50)+IF(Data!$AT60&lt;&gt;"",Scoring!$F$51)+IF(Data!$AU60&lt;&gt;"",Scoring!$F$52),"")</f>
        <v/>
      </c>
      <c r="BA60" s="183" t="str">
        <f>IF(AZ60&lt;&gt;"",LOOKUP(AZ60,Likelihoods!$A$7:$A$107,Likelihoods!D$7:D$107),"")</f>
        <v/>
      </c>
      <c r="BB60" s="181" t="str">
        <f>IF(AND(COUNTBLANK($B60:$O60)=13,COUNTBLANK($P60:$Q60)=1,COUNTBLANK($R60:$U60)=3,COUNTBLANK($V60:$X60)=2,COUNTBLANK($Y60:$AE60)=6,COUNTBLANK($AF60:$AJ60)=4,COUNTBLANK($AK60:AN60)=3,COUNTBLANK($AO60:$AQ60)=2,COUNTBLANK($AR60:$AS60)=1,COUNTBLANK($AT60:$AU60)=1),IF(Data!$B60&lt;&gt;"",Scoring!$G$7)+IF(Data!$C60&lt;&gt;"",Scoring!$G$8)+IF(Data!$D60&lt;&gt;"",Scoring!$G$9)+IF(Data!$E60&lt;&gt;"",Scoring!$G$10)+IF(Data!$F60&lt;&gt;"",Scoring!$G$11)+IF(Data!$G60&lt;&gt;"",Scoring!$G$12)+IF(Data!$H60&lt;&gt;"",Scoring!$G$13)+IF(Data!$I60&lt;&gt;"",Scoring!$G$14)+IF(Data!$J60&lt;&gt;"",Scoring!$G$15)+IF(Data!$K60&lt;&gt;"",Scoring!$G$16)+IF(Data!$L60&lt;&gt;"",Scoring!$G$17)+IF(Data!$M60&lt;&gt;"",Scoring!$G$18)+IF(Data!$N60&lt;&gt;"",Scoring!$G$19)+IF(Data!$O60&lt;&gt;"",Scoring!$G$20)+IF(Data!$P60&lt;&gt;"",Scoring!$G$21)+IF(Data!$Q60&lt;&gt;"",Scoring!$G$22)+IF(Data!$R60&lt;&gt;"",Scoring!$G$23)+IF(Data!$S60&lt;&gt;"",Scoring!$G$24)+IF(Data!$T60&lt;&gt;"",Scoring!$G$25)+IF(Data!$U60&lt;&gt;"",Scoring!$G$26)+IF(Data!$V60&lt;&gt;"",Scoring!$G$27)+IF(Data!$W60&lt;&gt;"",Scoring!$G$28)+IF(Data!$X60&lt;&gt;"",Scoring!$G$29)+IF(Data!$Y60&lt;&gt;"",Scoring!$G$30)+IF(Data!$Z60&lt;&gt;"",Scoring!$G$31)+IF(Data!$AA60&lt;&gt;"",Scoring!$G$32)+IF(Data!$AB60&lt;&gt;"",Scoring!$G$33)+IF(Data!$AC60&lt;&gt;"",Scoring!$G$34)+IF(Data!$AD60&lt;&gt;"",Scoring!$G$35)+IF(Data!$AE60&lt;&gt;"",Scoring!$G$36)+IF(Data!$AF60&lt;&gt;"",Scoring!$G$37)+IF(Data!$AG60&lt;&gt;"",Scoring!$G$38)+IF(Data!$AH60&lt;&gt;"",Scoring!$G$39)+IF(Data!$AI60&lt;&gt;"",Scoring!$G$40)+IF(Data!$AJ60&lt;&gt;"",Scoring!$G$41)+IF(Data!$AK60&lt;&gt;"",Scoring!$G$42)+IF(Data!$AL60&lt;&gt;"",Scoring!$G$43)+IF(Data!$AM60&lt;&gt;"",Scoring!$G$44)+IF(Data!$AN60&lt;&gt;"",Scoring!$G$45)+IF(Data!$AO60&lt;&gt;"",Scoring!$G$46)+IF(Data!$AP60&lt;&gt;"",Scoring!$G$47)+IF(Data!$AQ60&lt;&gt;"",Scoring!$G$48)+IF(Data!$AR60&lt;&gt;"",Scoring!$G$49)+IF(Data!$AS60&lt;&gt;"",Scoring!$G$50)+IF(Data!$AT60&lt;&gt;"",Scoring!$G$51)+IF(Data!$AU60&lt;&gt;"",Scoring!$G$52),"")</f>
        <v/>
      </c>
      <c r="BC60" s="184" t="str">
        <f>IF(BB60&lt;&gt;"",LOOKUP(BB60,Likelihoods!$A$7:$A$107,Likelihoods!E$7:E$107),"")</f>
        <v/>
      </c>
      <c r="BD60" s="185" t="str">
        <f>IF(AND(COUNTBLANK($B60:$O60)=13,COUNTBLANK($P60:$Q60)=1,COUNTBLANK($R60:$U60)=3,COUNTBLANK($V60:$X60)=2,COUNTBLANK($Y60:$AE60)=6,COUNTBLANK($AF60:$AJ60)=4,COUNTBLANK($AK60:AN60)=3,COUNTBLANK($AO60:$AQ60)=2,COUNTBLANK($AR60:$AS60)=1,COUNTBLANK($AT60:$AU60)=1),IF(Data!$B60&lt;&gt;"",Scoring!$H$7)+IF(Data!$C60&lt;&gt;"",Scoring!$H$8)+IF(Data!$D60&lt;&gt;"",Scoring!$H$9)+IF(Data!$E60&lt;&gt;"",Scoring!$H$10)+IF(Data!$F60&lt;&gt;"",Scoring!$H$11)+IF(Data!$G60&lt;&gt;"",Scoring!$H$12)+IF(Data!$H60&lt;&gt;"",Scoring!$H$13)+IF(Data!$I60&lt;&gt;"",Scoring!$H$14)+IF(Data!$J60&lt;&gt;"",Scoring!$H$15)+IF(Data!$K60&lt;&gt;"",Scoring!$H$16)+IF(Data!$L60&lt;&gt;"",Scoring!$H$17)+IF(Data!$M60&lt;&gt;"",Scoring!$H$18)+IF(Data!$N60&lt;&gt;"",Scoring!$H$19)+IF(Data!$O60&lt;&gt;"",Scoring!$H$20)+IF(Data!$P60&lt;&gt;"",Scoring!$H$21)+IF(Data!$Q60&lt;&gt;"",Scoring!$H$22)+IF(Data!$R60&lt;&gt;"",Scoring!$H$23)+IF(Data!$S60&lt;&gt;"",Scoring!$H$24)+IF(Data!$T60&lt;&gt;"",Scoring!$H$25)+IF(Data!$U60&lt;&gt;"",Scoring!$H$26)+IF(Data!$V60&lt;&gt;"",Scoring!$H$27)+IF(Data!$W60&lt;&gt;"",Scoring!$H$28)+IF(Data!$X60&lt;&gt;"",Scoring!$H$29)+IF(Data!$Y60&lt;&gt;"",Scoring!$H$30)+IF(Data!$Z60&lt;&gt;"",Scoring!$H$31)+IF(Data!$AA60&lt;&gt;"",Scoring!$H$32)+IF(Data!$AB60&lt;&gt;"",Scoring!$H$33)+IF(Data!$AC60&lt;&gt;"",Scoring!$H$34)+IF(Data!$AD60&lt;&gt;"",Scoring!$H$35)+IF(Data!$AE60&lt;&gt;"",Scoring!$H$36)+IF(Data!$AF60&lt;&gt;"",Scoring!$H$37)+IF(Data!$AG60&lt;&gt;"",Scoring!$H$38)+IF(Data!$AH60&lt;&gt;"",Scoring!$H$39)+IF(Data!$AI60&lt;&gt;"",Scoring!$H$40)+IF(Data!$AJ60&lt;&gt;"",Scoring!$H$41)+IF(Data!$AK60&lt;&gt;"",Scoring!$H$42)+IF(Data!$AL60&lt;&gt;"",Scoring!$H$43)+IF(Data!$AM60&lt;&gt;"",Scoring!$H$44)+IF(Data!$AN60&lt;&gt;"",Scoring!$H$45)+IF(Data!$AO60&lt;&gt;"",Scoring!$H$46)+IF(Data!$AP60&lt;&gt;"",Scoring!$H$47)+IF(Data!$AQ60&lt;&gt;"",Scoring!$H$48)+IF(Data!$AR60&lt;&gt;"",Scoring!$H$49)+IF(Data!$AS60&lt;&gt;"",Scoring!$H$50)+IF(Data!$AT60&lt;&gt;"",Scoring!$H$51)+IF(Data!$AU60&lt;&gt;"",Scoring!$H$52),"")</f>
        <v/>
      </c>
      <c r="BE60" s="186" t="str">
        <f>IF(BD60&lt;&gt;"",LOOKUP(BD60,Likelihoods!$A$7:$A$107,Likelihoods!F$7:F$107),"")</f>
        <v/>
      </c>
      <c r="BF60" s="181" t="str">
        <f>IF(AND(COUNTBLANK($B60:$O60)=13,COUNTBLANK($P60:$Q60)=1,COUNTBLANK($R60:$U60)=3,COUNTBLANK($V60:$X60)=2,COUNTBLANK($Y60:$AE60)=6,COUNTBLANK($AF60:$AJ60)=4,COUNTBLANK($AK60:AN60)=3,COUNTBLANK($AO60:$AQ60)=2,COUNTBLANK($AR60:$AS60)=1,COUNTBLANK($AT60:$AU60)=1),IF(Data!$B60&lt;&gt;"",Scoring!$I$7)+IF(Data!$C60&lt;&gt;"",Scoring!$I$8)+IF(Data!$D60&lt;&gt;"",Scoring!$I$9)+IF(Data!$E60&lt;&gt;"",Scoring!$I$10)+IF(Data!$F60&lt;&gt;"",Scoring!$I$11)+IF(Data!$G60&lt;&gt;"",Scoring!$I$12)+IF(Data!$H60&lt;&gt;"",Scoring!$I$13)+IF(Data!$I60&lt;&gt;"",Scoring!$I$14)+IF(Data!$J60&lt;&gt;"",Scoring!$I$15)+IF(Data!$K60&lt;&gt;"",Scoring!$I$16)+IF(Data!$L60&lt;&gt;"",Scoring!$I$17)+IF(Data!$M60&lt;&gt;"",Scoring!$I$18)+IF(Data!$N60&lt;&gt;"",Scoring!$I$19)+IF(Data!$O60&lt;&gt;"",Scoring!$I$20)+IF(Data!$P60&lt;&gt;"",Scoring!$I$21)+IF(Data!$Q60&lt;&gt;"",Scoring!$I$22)+IF(Data!$R60&lt;&gt;"",Scoring!$I$23)+IF(Data!$S60&lt;&gt;"",Scoring!$I$24)+IF(Data!$T60&lt;&gt;"",Scoring!$I$25)+IF(Data!$U60&lt;&gt;"",Scoring!$I$26)+IF(Data!$V60&lt;&gt;"",Scoring!$I$27)+IF(Data!$W60&lt;&gt;"",Scoring!$I$28)+IF(Data!$X60&lt;&gt;"",Scoring!$I$29)+IF(Data!$Y60&lt;&gt;"",Scoring!$I$30)+IF(Data!$Z60&lt;&gt;"",Scoring!$I$31)+IF(Data!$AA60&lt;&gt;"",Scoring!$I$32)+IF(Data!$AB60&lt;&gt;"",Scoring!$I$33)+IF(Data!$AC60&lt;&gt;"",Scoring!$I$34)+IF(Data!$AD60&lt;&gt;"",Scoring!$I$35)+IF(Data!$AE60&lt;&gt;"",Scoring!$I$36)+IF(Data!$AF60&lt;&gt;"",Scoring!$I$37)+IF(Data!$AG60&lt;&gt;"",Scoring!$I$38)+IF(Data!$AH60&lt;&gt;"",Scoring!$I$39)+IF(Data!$AI60&lt;&gt;"",Scoring!$I$40)+IF(Data!$AJ60&lt;&gt;"",Scoring!$I$41)+IF(Data!$AK60&lt;&gt;"",Scoring!$I$42)+IF(Data!$AL60&lt;&gt;"",Scoring!$I$43)+IF(Data!$AM60&lt;&gt;"",Scoring!$I$44)+IF(Data!$AN60&lt;&gt;"",Scoring!$I$45)+IF(Data!$AO60&lt;&gt;"",Scoring!$I$46)+IF(Data!$AP60&lt;&gt;"",Scoring!$I$47)+IF(Data!$AQ60&lt;&gt;"",Scoring!$I$48)+IF(Data!$AR60&lt;&gt;"",Scoring!$I$49)+IF(Data!$AS60&lt;&gt;"",Scoring!$I$50)+IF(Data!$AT60&lt;&gt;"",Scoring!$I$51)+IF(Data!$AU60&lt;&gt;"",Scoring!$I$52),"")</f>
        <v/>
      </c>
      <c r="BG60" s="180" t="str">
        <f>IF(BF60&lt;&gt;"",LOOKUP(BF60,Likelihoods!$A$7:$A$107,Likelihoods!G$7:G$107),"")</f>
        <v/>
      </c>
      <c r="BH60" s="187" t="str">
        <f>IF(AND(COUNTBLANK($B60:$O60)=13,COUNTBLANK($P60:$Q60)=1,COUNTBLANK($R60:$U60)=3,COUNTBLANK($V60:$X60)=2,COUNTBLANK($Y60:$AE60)=6,COUNTBLANK($AF60:$AJ60)=4,COUNTBLANK($AK60:AN60)=3,COUNTBLANK($AO60:$AQ60)=2,COUNTBLANK($AR60:$AS60)=1,COUNTBLANK($AT60:$AU60)=1),IF(Data!$B60&lt;&gt;"",Scoring!$J$7)+IF(Data!$C60&lt;&gt;"",Scoring!$J$8)+IF(Data!$D60&lt;&gt;"",Scoring!$J$9)+IF(Data!$E60&lt;&gt;"",Scoring!$J$10)+IF(Data!$F60&lt;&gt;"",Scoring!$J$11)+IF(Data!$G60&lt;&gt;"",Scoring!$J$12)+IF(Data!$H60&lt;&gt;"",Scoring!$J$13)+IF(Data!$I60&lt;&gt;"",Scoring!$J$14)+IF(Data!$J60&lt;&gt;"",Scoring!$J$15)+IF(Data!$K60&lt;&gt;"",Scoring!$J$16)+IF(Data!$L60&lt;&gt;"",Scoring!$J$17)+IF(Data!$M60&lt;&gt;"",Scoring!$J$18)+IF(Data!$N60&lt;&gt;"",Scoring!$J$19)+IF(Data!$O60&lt;&gt;"",Scoring!$J$20)+IF(Data!$P60&lt;&gt;"",Scoring!$J$21)+IF(Data!$Q60&lt;&gt;"",Scoring!$J$22)+IF(Data!$R60&lt;&gt;"",Scoring!$J$23)+IF(Data!$S60&lt;&gt;"",Scoring!$J$24)+IF(Data!$T60&lt;&gt;"",Scoring!$J$25)+IF(Data!$U60&lt;&gt;"",Scoring!$J$26)+IF(Data!$V60&lt;&gt;"",Scoring!$J$27)+IF(Data!$W60&lt;&gt;"",Scoring!$J$28)+IF(Data!$X60&lt;&gt;"",Scoring!$J$29)+IF(Data!$Y60&lt;&gt;"",Scoring!$J$30)+IF(Data!$Z60&lt;&gt;"",Scoring!$J$31)+IF(Data!$AA60&lt;&gt;"",Scoring!$J$32)+IF(Data!$AB60&lt;&gt;"",Scoring!$J$33)+IF(Data!$AC60&lt;&gt;"",Scoring!$J$34)+IF(Data!$AD60&lt;&gt;"",Scoring!$J$35)+IF(Data!$AE60&lt;&gt;"",Scoring!$J$36)+IF(Data!$AF60&lt;&gt;"",Scoring!$J$37)+IF(Data!$AG60&lt;&gt;"",Scoring!$J$38)+IF(Data!$AH60&lt;&gt;"",Scoring!$J$39)+IF(Data!$AI60&lt;&gt;"",Scoring!$J$40)+IF(Data!$AJ60&lt;&gt;"",Scoring!$J$41)+IF(Data!$AK60&lt;&gt;"",Scoring!$J$42)+IF(Data!$AL60&lt;&gt;"",Scoring!$J$43)+IF(Data!$AM60&lt;&gt;"",Scoring!$J$44)+IF(Data!$AN60&lt;&gt;"",Scoring!$J$45)+IF(Data!$AO60&lt;&gt;"",Scoring!$J$46)+IF(Data!$AP60&lt;&gt;"",Scoring!$J$47)+IF(Data!$AQ60&lt;&gt;"",Scoring!$J$48)+IF(Data!$AR60&lt;&gt;"",Scoring!$J$49)+IF(Data!$AS60&lt;&gt;"",Scoring!$J$50)+IF(Data!$AT60&lt;&gt;"",Scoring!$J$51)+IF(Data!$AU60&lt;&gt;"",Scoring!$J$52),"")</f>
        <v/>
      </c>
      <c r="BI60" s="183" t="str">
        <f>IF(BH60&lt;&gt;"",LOOKUP(BH60,Likelihoods!$A$7:$A$107,Likelihoods!H$7:H$107),"")</f>
        <v/>
      </c>
      <c r="BJ60" s="188" t="str">
        <f>IF(AND(COUNTBLANK($B60:$O60)=13,COUNTBLANK($P60:$Q60)=1,COUNTBLANK($R60:$U60)=3,COUNTBLANK($V60:$X60)=2,COUNTBLANK($Y60:$AE60)=6,COUNTBLANK($AF60:$AJ60)=4,COUNTBLANK($AK60:AN60)=3,COUNTBLANK($AO60:$AQ60)=2,COUNTBLANK($AR60:$AS60)=1,COUNTBLANK($AT60:$AU60)=1),IF(Data!$B60&lt;&gt;"",Scoring!$K$7)+IF(Data!$C60&lt;&gt;"",Scoring!$K$8)+IF(Data!$D60&lt;&gt;"",Scoring!$K$9)+IF(Data!$E60&lt;&gt;"",Scoring!$K$10)+IF(Data!$F60&lt;&gt;"",Scoring!$K$11)+IF(Data!$G60&lt;&gt;"",Scoring!$K$12)+IF(Data!$H60&lt;&gt;"",Scoring!$K$13)+IF(Data!$I60&lt;&gt;"",Scoring!$K$14)+IF(Data!$J60&lt;&gt;"",Scoring!$K$15)+IF(Data!$K60&lt;&gt;"",Scoring!$K$16)+IF(Data!$L60&lt;&gt;"",Scoring!$K$17)+IF(Data!$M60&lt;&gt;"",Scoring!$K$18)+IF(Data!$N60&lt;&gt;"",Scoring!$K$19)+IF(Data!$O60&lt;&gt;"",Scoring!$K$20)+IF(Data!$P60&lt;&gt;"",Scoring!$K$21)+IF(Data!$Q60&lt;&gt;"",Scoring!$K$22)+IF(Data!$R60&lt;&gt;"",Scoring!$K$23)+IF(Data!$S60&lt;&gt;"",Scoring!$K$24)+IF(Data!$T60&lt;&gt;"",Scoring!$K$25)+IF(Data!$U60&lt;&gt;"",Scoring!$K$26)+IF(Data!$V60&lt;&gt;"",Scoring!$K$27)+IF(Data!$W60&lt;&gt;"",Scoring!$K$28)+IF(Data!$X60&lt;&gt;"",Scoring!$K$29)+IF(Data!$Y60&lt;&gt;"",Scoring!$K$30)+IF(Data!$Z60&lt;&gt;"",Scoring!$K$31)+IF(Data!$AA60&lt;&gt;"",Scoring!$K$32)+IF(Data!$AB60&lt;&gt;"",Scoring!$K$33)+IF(Data!$AC60&lt;&gt;"",Scoring!$K$34)+IF(Data!$AD60&lt;&gt;"",Scoring!$K$35)+IF(Data!$AE60&lt;&gt;"",Scoring!$K$36)+IF(Data!$AF60&lt;&gt;"",Scoring!$K$37)+IF(Data!$AG60&lt;&gt;"",Scoring!$K$38)+IF(Data!$AH60&lt;&gt;"",Scoring!$K$39)+IF(Data!$AI60&lt;&gt;"",Scoring!$K$40)+IF(Data!$AJ60&lt;&gt;"",Scoring!$K$41)+IF(Data!$AK60&lt;&gt;"",Scoring!$K$42)+IF(Data!$AL60&lt;&gt;"",Scoring!$K$43)+IF(Data!$AM60&lt;&gt;"",Scoring!$K$44)+IF(Data!$AN60&lt;&gt;"",Scoring!$K$45)+IF(Data!$AO60&lt;&gt;"",Scoring!$K$46)+IF(Data!$AP60&lt;&gt;"",Scoring!$K$47)+IF(Data!$AQ60&lt;&gt;"",Scoring!$K$48)+IF(Data!$AR60&lt;&gt;"",Scoring!$K$49)+IF(Data!$AS60&lt;&gt;"",Scoring!$K$50)+IF(Data!$AT60&lt;&gt;"",Scoring!$K$51)+IF(Data!$AU60&lt;&gt;"",Scoring!$K$52),"")</f>
        <v/>
      </c>
      <c r="BK60" s="184" t="str">
        <f>IF(BJ60&lt;&gt;"",LOOKUP(BJ60,Likelihoods!$A$7:$A$107,Likelihoods!I$7:I$107),"")</f>
        <v/>
      </c>
      <c r="BL60" s="187" t="str">
        <f>IF(AND(COUNTBLANK($B60:$O60)=13,COUNTBLANK($P60:$Q60)=1,COUNTBLANK($R60:$U60)=3,COUNTBLANK($V60:$X60)=2,COUNTBLANK($Y60:$AE60)=6,COUNTBLANK($AF60:$AJ60)=4,COUNTBLANK($AK60:AN60)=3,COUNTBLANK($AO60:$AQ60)=2,COUNTBLANK($AR60:$AS60)=1,COUNTBLANK($AT60:$AU60)=1),IF(Data!$B60&lt;&gt;"",Scoring!$L$7)+IF(Data!$C60&lt;&gt;"",Scoring!$L$8)+IF(Data!$D60&lt;&gt;"",Scoring!$L$9)+IF(Data!$E60&lt;&gt;"",Scoring!$L$10)+IF(Data!$F60&lt;&gt;"",Scoring!$L$11)+IF(Data!$G60&lt;&gt;"",Scoring!$L$12)+IF(Data!$H60&lt;&gt;"",Scoring!$L$13)+IF(Data!$I60&lt;&gt;"",Scoring!$L$14)+IF(Data!$J60&lt;&gt;"",Scoring!$L$15)+IF(Data!$K60&lt;&gt;"",Scoring!$L$16)+IF(Data!$L60&lt;&gt;"",Scoring!$L$17)+IF(Data!$M60&lt;&gt;"",Scoring!$L$18)+IF(Data!$N60&lt;&gt;"",Scoring!$L$19)+IF(Data!$O60&lt;&gt;"",Scoring!$L$20)+IF(Data!$P60&lt;&gt;"",Scoring!$L$21)+IF(Data!$Q60&lt;&gt;"",Scoring!$L$22)+IF(Data!$R60&lt;&gt;"",Scoring!$L$23)+IF(Data!$S60&lt;&gt;"",Scoring!$L$24)+IF(Data!$T60&lt;&gt;"",Scoring!$L$25)+IF(Data!$U60&lt;&gt;"",Scoring!$L$26)+IF(Data!$V60&lt;&gt;"",Scoring!$L$27)+IF(Data!$W60&lt;&gt;"",Scoring!$L$28)+IF(Data!$X60&lt;&gt;"",Scoring!$L$29)+IF(Data!$Y60&lt;&gt;"",Scoring!$L$30)+IF(Data!$Z60&lt;&gt;"",Scoring!$L$31)+IF(Data!$AA60&lt;&gt;"",Scoring!$L$32)+IF(Data!$AB60&lt;&gt;"",Scoring!$L$33)+IF(Data!$AC60&lt;&gt;"",Scoring!$L$34)+IF(Data!$AD60&lt;&gt;"",Scoring!$L$35)+IF(Data!$AE60&lt;&gt;"",Scoring!$L$36)+IF(Data!$AF60&lt;&gt;"",Scoring!$L$37)+IF(Data!$AG60&lt;&gt;"",Scoring!$L$38)+IF(Data!$AH60&lt;&gt;"",Scoring!$L$39)+IF(Data!$AI60&lt;&gt;"",Scoring!$L$40)+IF(Data!$AJ60&lt;&gt;"",Scoring!$L$41)+IF(Data!$AK60&lt;&gt;"",Scoring!$L$42)+IF(Data!$AL60&lt;&gt;"",Scoring!$L$43)+IF(Data!$AM60&lt;&gt;"",Scoring!$L$44)+IF(Data!$AN60&lt;&gt;"",Scoring!$L$45)+IF(Data!$AO60&lt;&gt;"",Scoring!$L$46)+IF(Data!$AP60&lt;&gt;"",Scoring!$L$47)+IF(Data!$AQ60&lt;&gt;"",Scoring!$L$48)+IF(Data!$AR60&lt;&gt;"",Scoring!$L$49)+IF(Data!$AS60&lt;&gt;"",Scoring!$L$50)+IF(Data!$AT60&lt;&gt;"",Scoring!$L$51)+IF(Data!$AU60&lt;&gt;"",Scoring!$L$52),"")</f>
        <v/>
      </c>
      <c r="BM60" s="180" t="str">
        <f>IF(BL60&lt;&gt;"",LOOKUP(BL60,Likelihoods!$A$7:$A$107,Likelihoods!J$7:J$107),"")</f>
        <v/>
      </c>
      <c r="BN60" s="181" t="str">
        <f>IF(AND(COUNTBLANK($B60:$O60)=13,COUNTBLANK($P60:$Q60)=1,COUNTBLANK($R60:$U60)=3,COUNTBLANK($V60:$X60)=2,COUNTBLANK($Y60:$AE60)=6,COUNTBLANK($AF60:$AJ60)=4,COUNTBLANK($AK60:AN60)=3,COUNTBLANK($AO60:$AQ60)=2,COUNTBLANK($AR60:$AS60)=1,COUNTBLANK($AT60:$AU60)=1),IF(Data!$B60&lt;&gt;"",Scoring!$M$7)+IF(Data!$C60&lt;&gt;"",Scoring!$M$8)+IF(Data!$D60&lt;&gt;"",Scoring!$M$9)+IF(Data!$E60&lt;&gt;"",Scoring!$M$10)+IF(Data!$F60&lt;&gt;"",Scoring!$M$11)+IF(Data!$G60&lt;&gt;"",Scoring!$M$12)+IF(Data!$H60&lt;&gt;"",Scoring!$M$13)+IF(Data!$I60&lt;&gt;"",Scoring!$M$14)+IF(Data!$J60&lt;&gt;"",Scoring!$M$15)+IF(Data!$K60&lt;&gt;"",Scoring!$M$16)+IF(Data!$L60&lt;&gt;"",Scoring!$M$17)+IF(Data!$M60&lt;&gt;"",Scoring!$M$18)+IF(Data!$N60&lt;&gt;"",Scoring!$M$19)+IF(Data!$O60&lt;&gt;"",Scoring!$M$20)+IF(Data!$P60&lt;&gt;"",Scoring!$M$21)+IF(Data!$Q60&lt;&gt;"",Scoring!$M$22)+IF(Data!$R60&lt;&gt;"",Scoring!$M$23)+IF(Data!$S60&lt;&gt;"",Scoring!$M$24)+IF(Data!$T60&lt;&gt;"",Scoring!$M$25)+IF(Data!$U60&lt;&gt;"",Scoring!$M$26)+IF(Data!$V60&lt;&gt;"",Scoring!$M$27)+IF(Data!$W60&lt;&gt;"",Scoring!$M$28)+IF(Data!$X60&lt;&gt;"",Scoring!$M$29)+IF(Data!$Y60&lt;&gt;"",Scoring!$M$30)+IF(Data!$Z60&lt;&gt;"",Scoring!$M$31)+IF(Data!$AA60&lt;&gt;"",Scoring!$M$32)+IF(Data!$AB60&lt;&gt;"",Scoring!$M$33)+IF(Data!$AC60&lt;&gt;"",Scoring!$M$34)+IF(Data!$AD60&lt;&gt;"",Scoring!$M$35)+IF(Data!$AE60&lt;&gt;"",Scoring!$M$36)+IF(Data!$AF60&lt;&gt;"",Scoring!$M$37)+IF(Data!$AG60&lt;&gt;"",Scoring!$M$38)+IF(Data!$AH60&lt;&gt;"",Scoring!$M$39)+IF(Data!$AI60&lt;&gt;"",Scoring!$M$40)+IF(Data!$AJ60&lt;&gt;"",Scoring!$M$41)+IF(Data!$AK60&lt;&gt;"",Scoring!$M$42)+IF(Data!$AL60&lt;&gt;"",Scoring!$M$43)+IF(Data!$AM60&lt;&gt;"",Scoring!$M$44)+IF(Data!$AN60&lt;&gt;"",Scoring!$M$45)+IF(Data!$AO60&lt;&gt;"",Scoring!$M$46)+IF(Data!$AP60&lt;&gt;"",Scoring!$M$47)+IF(Data!$AQ60&lt;&gt;"",Scoring!$M$48)+IF(Data!$AR60&lt;&gt;"",Scoring!$M$49)+IF(Data!$AS60&lt;&gt;"",Scoring!$M$50)+IF(Data!$AT60&lt;&gt;"",Scoring!$M$51)+IF(Data!$AU60&lt;&gt;"",Scoring!$M$52),"")</f>
        <v/>
      </c>
      <c r="BO60" s="184" t="str">
        <f>IF(BN60&lt;&gt;"",LOOKUP(BN60,Likelihoods!$A$7:$A$107,Likelihoods!K$7:K$107),"")</f>
        <v/>
      </c>
      <c r="BP60" s="179" t="str">
        <f>IF(AND(COUNTBLANK($B60:$O60)=13,COUNTBLANK($P60:$Q60)=1,COUNTBLANK($R60:$U60)=3,COUNTBLANK($V60:$X60)=2,COUNTBLANK($Y60:$AE60)=6,COUNTBLANK($AF60:$AJ60)=4,COUNTBLANK($AK60:AN60)=3,COUNTBLANK($AO60:$AQ60)=2,COUNTBLANK($AR60:$AS60)=1,COUNTBLANK($AT60:$AU60)=1),IF(Data!$B60&lt;&gt;"",Scoring!$N$7)+IF(Data!$C60&lt;&gt;"",Scoring!$N$8)+IF(Data!$D60&lt;&gt;"",Scoring!$N$9)+IF(Data!$E60&lt;&gt;"",Scoring!$N$10)+IF(Data!$F60&lt;&gt;"",Scoring!$N$11)+IF(Data!$G60&lt;&gt;"",Scoring!$N$12)+IF(Data!$H60&lt;&gt;"",Scoring!$N$13)+IF(Data!$I60&lt;&gt;"",Scoring!$N$14)+IF(Data!$J60&lt;&gt;"",Scoring!$N$15)+IF(Data!$K60&lt;&gt;"",Scoring!$N$16)+IF(Data!$L60&lt;&gt;"",Scoring!$N$17)+IF(Data!$M60&lt;&gt;"",Scoring!$N$18)+IF(Data!$N60&lt;&gt;"",Scoring!$N$19)+IF(Data!$O60&lt;&gt;"",Scoring!$N$20)+IF(Data!$P60&lt;&gt;"",Scoring!$N$21)+IF(Data!$Q60&lt;&gt;"",Scoring!$N$22)+IF(Data!$R60&lt;&gt;"",Scoring!$N$23)+IF(Data!$S60&lt;&gt;"",Scoring!$N$24)+IF(Data!$T60&lt;&gt;"",Scoring!$N$25)+IF(Data!$U60&lt;&gt;"",Scoring!$N$26)+IF(Data!$V60&lt;&gt;"",Scoring!$N$27)+IF(Data!$W60&lt;&gt;"",Scoring!$N$28)+IF(Data!$X60&lt;&gt;"",Scoring!$N$29)+IF(Data!$Y60&lt;&gt;"",Scoring!$N$30)+IF(Data!$Z60&lt;&gt;"",Scoring!$N$31)+IF(Data!$AA60&lt;&gt;"",Scoring!$N$32)+IF(Data!$AB60&lt;&gt;"",Scoring!$N$33)+IF(Data!$AC60&lt;&gt;"",Scoring!$N$34)+IF(Data!$AD60&lt;&gt;"",Scoring!$N$35)+IF(Data!$AE60&lt;&gt;"",Scoring!$N$36)+IF(Data!$AF60&lt;&gt;"",Scoring!$N$37)+IF(Data!$AG60&lt;&gt;"",Scoring!$N$38)+IF(Data!$AH60&lt;&gt;"",Scoring!$N$39)+IF(Data!$AI60&lt;&gt;"",Scoring!$N$40)+IF(Data!$AJ60&lt;&gt;"",Scoring!$N$41)+IF(Data!$AK60&lt;&gt;"",Scoring!$N$42)+IF(Data!$AL60&lt;&gt;"",Scoring!$N$43)+IF(Data!$AM60&lt;&gt;"",Scoring!$N$44)+IF(Data!$AN60&lt;&gt;"",Scoring!$N$45)+IF(Data!$AO60&lt;&gt;"",Scoring!$N$46)+IF(Data!$AP60&lt;&gt;"",Scoring!$N$47)+IF(Data!$AQ60&lt;&gt;"",Scoring!$N$48)+IF(Data!$AR60&lt;&gt;"",Scoring!$N$49)+IF(Data!$AS60&lt;&gt;"",Scoring!$N$50)+IF(Data!$AT60&lt;&gt;"",Scoring!$N$51)+IF(Data!$AU60&lt;&gt;"",Scoring!$N$52),"")</f>
        <v/>
      </c>
      <c r="BQ60" s="189" t="str">
        <f>IF(BP60&lt;&gt;"",LOOKUP(BP60,Likelihoods!$A$7:$A$107,Likelihoods!L$7:L$107),"")</f>
        <v/>
      </c>
      <c r="BR60" s="181" t="str">
        <f>IF(AND(COUNTBLANK($B60:$O60)=13,COUNTBLANK($P60:$Q60)=1,COUNTBLANK($R60:$U60)=3,COUNTBLANK($V60:$X60)=2,COUNTBLANK($Y60:$AE60)=6,COUNTBLANK($AF60:$AJ60)=4,COUNTBLANK($AK60:AN60)=3,COUNTBLANK($AO60:$AQ60)=2,COUNTBLANK($AR60:$AS60)=1,COUNTBLANK($AT60:$AU60)=1),IF(Data!$B60&lt;&gt;"",Scoring!$O$7)+IF(Data!$C60&lt;&gt;"",Scoring!$O$8)+IF(Data!$D60&lt;&gt;"",Scoring!$O$9)+IF(Data!$E60&lt;&gt;"",Scoring!$O$10)+IF(Data!$F60&lt;&gt;"",Scoring!$O$11)+IF(Data!$G60&lt;&gt;"",Scoring!$O$12)+IF(Data!$H60&lt;&gt;"",Scoring!$O$13)+IF(Data!$I60&lt;&gt;"",Scoring!$O$14)+IF(Data!$J60&lt;&gt;"",Scoring!$O$15)+IF(Data!$K60&lt;&gt;"",Scoring!$O$16)+IF(Data!$L60&lt;&gt;"",Scoring!$O$17)+IF(Data!$M60&lt;&gt;"",Scoring!$O$18)+IF(Data!$N60&lt;&gt;"",Scoring!$O$19)+IF(Data!$O60&lt;&gt;"",Scoring!$O$20)+IF(Data!$P60&lt;&gt;"",Scoring!$O$21)+IF(Data!$Q60&lt;&gt;"",Scoring!$O$22)+IF(Data!$R60&lt;&gt;"",Scoring!$O$23)+IF(Data!$S60&lt;&gt;"",Scoring!$O$24)+IF(Data!$T60&lt;&gt;"",Scoring!$O$25)+IF(Data!$U60&lt;&gt;"",Scoring!$O$26)+IF(Data!$V60&lt;&gt;"",Scoring!$O$27)+IF(Data!$W60&lt;&gt;"",Scoring!$O$28)+IF(Data!$X60&lt;&gt;"",Scoring!$O$29)+IF(Data!$Y60&lt;&gt;"",Scoring!$O$30)+IF(Data!$Z60&lt;&gt;"",Scoring!$O$31)+IF(Data!$AA60&lt;&gt;"",Scoring!$O$32)+IF(Data!$AB60&lt;&gt;"",Scoring!$O$33)+IF(Data!$AC60&lt;&gt;"",Scoring!$O$34)+IF(Data!$AD60&lt;&gt;"",Scoring!$O$35)+IF(Data!$AE60&lt;&gt;"",Scoring!$O$36)+IF(Data!$AF60&lt;&gt;"",Scoring!$O$37)+IF(Data!$AG60&lt;&gt;"",Scoring!$O$38)+IF(Data!$AH60&lt;&gt;"",Scoring!$O$39)+IF(Data!$AI60&lt;&gt;"",Scoring!$O$40)+IF(Data!$AJ60&lt;&gt;"",Scoring!$O$41)+IF(Data!$AK60&lt;&gt;"",Scoring!$O$42)+IF(Data!$AL60&lt;&gt;"",Scoring!$O$43)+IF(Data!$AM60&lt;&gt;"",Scoring!$O$44)+IF(Data!$AN60&lt;&gt;"",Scoring!$O$45)+IF(Data!$AO60&lt;&gt;"",Scoring!$O$46)+IF(Data!$AP60&lt;&gt;"",Scoring!$O$47)+IF(Data!$AQ60&lt;&gt;"",Scoring!$O$48)+IF(Data!$AR60&lt;&gt;"",Scoring!$O$49)+IF(Data!$AS60&lt;&gt;"",Scoring!$O$50)+IF(Data!$AT60&lt;&gt;"",Scoring!$O$51)+IF(Data!$AU60&lt;&gt;"",Scoring!$O$52),"")</f>
        <v/>
      </c>
      <c r="BS60" s="184" t="str">
        <f>IF(BR60&lt;&gt;"",LOOKUP(BR60,Likelihoods!$A$7:$A$107,Likelihoods!M$7:M$107),"")</f>
        <v/>
      </c>
      <c r="BT60" s="181" t="str">
        <f>IF(AND(COUNTBLANK($B60:$O60)=13,COUNTBLANK($P60:$Q60)=1,COUNTBLANK($R60:$U60)=3,COUNTBLANK($V60:$X60)=2,COUNTBLANK($Y60:$AE60)=6,COUNTBLANK($AF60:$AJ60)=4,COUNTBLANK($AK60:AN60)=3,COUNTBLANK($AO60:$AQ60)=2,COUNTBLANK($AR60:$AS60)=1,COUNTBLANK($AT60:$AU60)=1),IF(Data!$B60&lt;&gt;"",Scoring!$P$7)+IF(Data!$C60&lt;&gt;"",Scoring!$P$8)+IF(Data!$D60&lt;&gt;"",Scoring!$P$9)+IF(Data!$E60&lt;&gt;"",Scoring!$P$10)+IF(Data!$F60&lt;&gt;"",Scoring!$P$11)+IF(Data!$G60&lt;&gt;"",Scoring!$P$12)+IF(Data!$H60&lt;&gt;"",Scoring!$P$13)+IF(Data!$I60&lt;&gt;"",Scoring!$P$14)+IF(Data!$J60&lt;&gt;"",Scoring!$P$15)+IF(Data!$K60&lt;&gt;"",Scoring!$P$16)+IF(Data!$L60&lt;&gt;"",Scoring!$P$17)+IF(Data!$M60&lt;&gt;"",Scoring!$P$18)+IF(Data!$N60&lt;&gt;"",Scoring!$P$19)+IF(Data!$O60&lt;&gt;"",Scoring!$P$20)+IF(Data!$P60&lt;&gt;"",Scoring!$P$21)+IF(Data!$Q60&lt;&gt;"",Scoring!$P$22)+IF(Data!$R60&lt;&gt;"",Scoring!$P$23)+IF(Data!$S60&lt;&gt;"",Scoring!$P$24)+IF(Data!$T60&lt;&gt;"",Scoring!$P$25)+IF(Data!$U60&lt;&gt;"",Scoring!$P$26)+IF(Data!$V60&lt;&gt;"",Scoring!$P$27)+IF(Data!$W60&lt;&gt;"",Scoring!$P$28)+IF(Data!$X60&lt;&gt;"",Scoring!$P$29)+IF(Data!$Y60&lt;&gt;"",Scoring!$P$30)+IF(Data!$Z60&lt;&gt;"",Scoring!$P$31)+IF(Data!$AA60&lt;&gt;"",Scoring!$P$32)+IF(Data!$AB60&lt;&gt;"",Scoring!$P$33)+IF(Data!$AC60&lt;&gt;"",Scoring!$P$34)+IF(Data!$AD60&lt;&gt;"",Scoring!$P$35)+IF(Data!$AE60&lt;&gt;"",Scoring!$P$36)+IF(Data!$AF60&lt;&gt;"",Scoring!$P$37)+IF(Data!$AG60&lt;&gt;"",Scoring!$P$38)+IF(Data!$AH60&lt;&gt;"",Scoring!$P$39)+IF(Data!$AI60&lt;&gt;"",Scoring!$P$40)+IF(Data!$AJ60&lt;&gt;"",Scoring!$P$41)+IF(Data!$AK60&lt;&gt;"",Scoring!$P$42)+IF(Data!$AL60&lt;&gt;"",Scoring!$P$43)+IF(Data!$AM60&lt;&gt;"",Scoring!$P$44)+IF(Data!$AN60&lt;&gt;"",Scoring!$P$45)+IF(Data!$AO60&lt;&gt;"",Scoring!$P$46)+IF(Data!$AP60&lt;&gt;"",Scoring!$P$47)+IF(Data!$AQ60&lt;&gt;"",Scoring!$P$48)+IF(Data!$AR60&lt;&gt;"",Scoring!$P$49)+IF(Data!$AS60&lt;&gt;"",Scoring!$P$50)+IF(Data!$AT60&lt;&gt;"",Scoring!$P$51)+IF(Data!$AU60&lt;&gt;"",Scoring!$P$52),"")</f>
        <v/>
      </c>
      <c r="BU60" s="180" t="str">
        <f>IF(BT60&lt;&gt;"",LOOKUP(BT60,Likelihoods!$A$7:$A$107,Likelihoods!N$7:N$107),"")</f>
        <v/>
      </c>
      <c r="BV60" s="181" t="str">
        <f>IF(AND(COUNTBLANK($B60:$O60)=13,COUNTBLANK($P60:$Q60)=1,COUNTBLANK($R60:$U60)=3,COUNTBLANK($V60:$X60)=2,COUNTBLANK($Y60:$AE60)=6,COUNTBLANK($AF60:$AJ60)=4,COUNTBLANK($AK60:AN60)=3,COUNTBLANK($AO60:$AQ60)=2,COUNTBLANK($AR60:$AS60)=1,COUNTBLANK($AT60:$AU60)=1),IF(Data!$B60&lt;&gt;"",Scoring!$Q$7)+IF(Data!$C60&lt;&gt;"",Scoring!$Q$8)+IF(Data!$D60&lt;&gt;"",Scoring!$Q$9)+IF(Data!$E60&lt;&gt;"",Scoring!$Q$10)+IF(Data!$F60&lt;&gt;"",Scoring!$Q$11)+IF(Data!$G60&lt;&gt;"",Scoring!$Q$12)+IF(Data!$H60&lt;&gt;"",Scoring!$Q$13)+IF(Data!$I60&lt;&gt;"",Scoring!$Q$14)+IF(Data!$J60&lt;&gt;"",Scoring!$Q$15)+IF(Data!$K60&lt;&gt;"",Scoring!$Q$16)+IF(Data!$L60&lt;&gt;"",Scoring!$Q$17)+IF(Data!$M60&lt;&gt;"",Scoring!$Q$18)+IF(Data!$N60&lt;&gt;"",Scoring!$Q$19)+IF(Data!$O60&lt;&gt;"",Scoring!$Q$20)+IF(Data!$P60&lt;&gt;"",Scoring!$Q$21)+IF(Data!$Q60&lt;&gt;"",Scoring!$Q$22)+IF(Data!$R60&lt;&gt;"",Scoring!$Q$23)+IF(Data!$S60&lt;&gt;"",Scoring!$Q$24)+IF(Data!$T60&lt;&gt;"",Scoring!$Q$25)+IF(Data!$U60&lt;&gt;"",Scoring!$Q$26)+IF(Data!$V60&lt;&gt;"",Scoring!$Q$27)+IF(Data!$W60&lt;&gt;"",Scoring!$Q$28)+IF(Data!$X60&lt;&gt;"",Scoring!$Q$29)+IF(Data!$Y60&lt;&gt;"",Scoring!$Q$30)+IF(Data!$Z60&lt;&gt;"",Scoring!$Q$31)+IF(Data!$AA60&lt;&gt;"",Scoring!$Q$32)+IF(Data!$AB60&lt;&gt;"",Scoring!$Q$33)+IF(Data!$AC60&lt;&gt;"",Scoring!$Q$34)+IF(Data!$AD60&lt;&gt;"",Scoring!$Q$35)+IF(Data!$AE60&lt;&gt;"",Scoring!$Q$36)+IF(Data!$AF60&lt;&gt;"",Scoring!$Q$37)+IF(Data!$AG60&lt;&gt;"",Scoring!$Q$38)+IF(Data!$AH60&lt;&gt;"",Scoring!$Q$39)+IF(Data!$AI60&lt;&gt;"",Scoring!$Q$40)+IF(Data!$AJ60&lt;&gt;"",Scoring!$Q$41)+IF(Data!$AK60&lt;&gt;"",Scoring!$Q$42)+IF(Data!$AL60&lt;&gt;"",Scoring!$Q$43)+IF(Data!$AM60&lt;&gt;"",Scoring!$Q$44)+IF(Data!$AN60&lt;&gt;"",Scoring!$Q$45)+IF(Data!$AO60&lt;&gt;"",Scoring!$Q$46)+IF(Data!$AP60&lt;&gt;"",Scoring!$Q$47)+IF(Data!$AQ60&lt;&gt;"",Scoring!$Q$48)+IF(Data!$AR60&lt;&gt;"",Scoring!$Q$49)+IF(Data!$AS60&lt;&gt;"",Scoring!$Q$50)+IF(Data!$AT60&lt;&gt;"",Scoring!$Q$51)+IF(Data!$AU60&lt;&gt;"",Scoring!$Q$52),"")</f>
        <v/>
      </c>
      <c r="BW60" s="183" t="str">
        <f>IF(BV60&lt;&gt;"",LOOKUP(BV60,Likelihoods!$A$7:$A$107,Likelihoods!O$7:O$107),"")</f>
        <v/>
      </c>
      <c r="BX60" s="9"/>
      <c r="BY60" s="9"/>
      <c r="BZ60" s="9"/>
      <c r="CA60" s="9"/>
      <c r="CB60" s="9"/>
      <c r="CC60" s="9"/>
      <c r="CD60" s="9"/>
      <c r="CE60" s="9"/>
      <c r="CF60" s="9"/>
      <c r="CG60" s="9"/>
      <c r="CH60" s="9"/>
      <c r="CI60" s="9"/>
      <c r="CJ60" s="9"/>
      <c r="CK60" s="9"/>
    </row>
    <row r="61" spans="1:89" ht="14.25">
      <c r="A61" s="59"/>
      <c r="B61" s="76"/>
      <c r="C61" s="77"/>
      <c r="D61" s="77"/>
      <c r="E61" s="77"/>
      <c r="F61" s="77"/>
      <c r="G61" s="77"/>
      <c r="H61" s="77"/>
      <c r="I61" s="77"/>
      <c r="J61" s="77"/>
      <c r="K61" s="77"/>
      <c r="L61" s="77"/>
      <c r="M61" s="77"/>
      <c r="N61" s="77"/>
      <c r="O61" s="77"/>
      <c r="P61" s="76"/>
      <c r="Q61" s="78"/>
      <c r="R61" s="77"/>
      <c r="S61" s="77"/>
      <c r="T61" s="77"/>
      <c r="U61" s="77"/>
      <c r="V61" s="76"/>
      <c r="W61" s="77"/>
      <c r="X61" s="78"/>
      <c r="Y61" s="77"/>
      <c r="Z61" s="77"/>
      <c r="AA61" s="77"/>
      <c r="AB61" s="77"/>
      <c r="AC61" s="77"/>
      <c r="AD61" s="77"/>
      <c r="AE61" s="77"/>
      <c r="AF61" s="76"/>
      <c r="AG61" s="77"/>
      <c r="AH61" s="77"/>
      <c r="AI61" s="77"/>
      <c r="AJ61" s="78"/>
      <c r="AK61" s="77"/>
      <c r="AL61" s="77"/>
      <c r="AM61" s="77"/>
      <c r="AN61" s="77"/>
      <c r="AO61" s="76"/>
      <c r="AP61" s="77"/>
      <c r="AQ61" s="78"/>
      <c r="AR61" s="76"/>
      <c r="AS61" s="78"/>
      <c r="AT61" s="77"/>
      <c r="AU61" s="77"/>
      <c r="AV61" s="179" t="str">
        <f>IF(AND(COUNTBLANK($B61:$O61)=13,COUNTBLANK($P61:$Q61)=1,COUNTBLANK($R61:$U61)=3,COUNTBLANK($V61:$X61)=2,COUNTBLANK($Y61:$AE61)=6,COUNTBLANK($AF61:$AJ61)=4,COUNTBLANK($AK61:AN61)=3,COUNTBLANK($AO61:$AQ61)=2,COUNTBLANK($AR61:$AS61)=1,COUNTBLANK($AT61:$AU61)=1),IF(Data!$B61&lt;&gt;"",Scoring!$D$7)+IF(Data!$C61&lt;&gt;"",Scoring!$D$8)+IF(Data!$D61&lt;&gt;"",Scoring!$D$9)+IF(Data!$E61&lt;&gt;"",Scoring!$D$10)+IF(Data!$F61&lt;&gt;"",Scoring!$D$11)+IF(Data!$G61&lt;&gt;"",Scoring!$D$12)+IF(Data!$H61&lt;&gt;"",Scoring!$D$13)+IF(Data!$I61&lt;&gt;"",Scoring!$D$14)+IF(Data!$J61&lt;&gt;"",Scoring!$D$15)+IF(Data!$K61&lt;&gt;"",Scoring!$D$16)+IF(Data!$L61&lt;&gt;"",Scoring!$D$17)+IF(Data!$M61&lt;&gt;"",Scoring!$D$18)+IF(Data!$N61&lt;&gt;"",Scoring!$D$19)+IF(Data!$O61&lt;&gt;"",Scoring!$D$20)+IF(Data!$P61&lt;&gt;"",Scoring!$D$21)+IF(Data!$Q61&lt;&gt;"",Scoring!$D$22)+IF(Data!$R61&lt;&gt;"",Scoring!$D$23)+IF(Data!$S61&lt;&gt;"",Scoring!$D$24)+IF(Data!$T61&lt;&gt;"",Scoring!$D$25)+IF(Data!$U61&lt;&gt;"",Scoring!$D$26)+IF(Data!$V61&lt;&gt;"",Scoring!$D$27)+IF(Data!$W61&lt;&gt;"",Scoring!$D$28)+IF(Data!$X61&lt;&gt;"",Scoring!$D$29)+IF(Data!$Y61&lt;&gt;"",Scoring!$D$30)+IF(Data!$Z61&lt;&gt;"",Scoring!$D$31)+IF(Data!$AA61&lt;&gt;"",Scoring!$D$32)+IF(Data!$AB61&lt;&gt;"",Scoring!$D$33)+IF(Data!$AC61&lt;&gt;"",Scoring!$D$34)+IF(Data!$AD61&lt;&gt;"",Scoring!$D$35)+IF(Data!$AE61&lt;&gt;"",Scoring!$D$36)+IF(Data!$AF61&lt;&gt;"",Scoring!$D$37)+IF(Data!$AG61&lt;&gt;"",Scoring!$D$38)+IF(Data!$AH61&lt;&gt;"",Scoring!$D$39)+IF(Data!$AI61&lt;&gt;"",Scoring!$D$40)+IF(Data!$AJ61&lt;&gt;"",Scoring!$D$41)+IF(Data!$AK61&lt;&gt;"",Scoring!$D$42)+IF(Data!$AL61&lt;&gt;"",Scoring!$D$43)+IF(Data!$AM61&lt;&gt;"",Scoring!$D$44)+IF(Data!$AN61&lt;&gt;"",Scoring!$D$45)+IF(Data!$AO61&lt;&gt;"",Scoring!$D$46)+IF(Data!$AP61&lt;&gt;"",Scoring!$D$47)+IF(Data!$AQ61&lt;&gt;"",Scoring!$D$48)+IF(Data!$AR61&lt;&gt;"",Scoring!$D$49)+IF(Data!$AS61&lt;&gt;"",Scoring!$D$50)+IF(Data!$AT61&lt;&gt;"",Scoring!$D$51)+IF(Data!$AU61&lt;&gt;"",Scoring!$D$52),"")</f>
        <v/>
      </c>
      <c r="AW61" s="180" t="str">
        <f>IF(AV61&lt;&gt;"",LOOKUP(AV61,Likelihoods!$A$7:$A$107,Likelihoods!B$7:B$107),"")</f>
        <v/>
      </c>
      <c r="AX61" s="181" t="str">
        <f>IF(AND(COUNTBLANK($B61:$O61)=13,COUNTBLANK($P61:$Q61)=1,COUNTBLANK($R61:$U61)=3,COUNTBLANK($V61:$X61)=2,COUNTBLANK($Y61:$AE61)=6,COUNTBLANK($AF61:$AJ61)=4,COUNTBLANK($AK61:AN61)=3,COUNTBLANK($AO61:$AQ61)=2,COUNTBLANK($AR61:$AS61)=1,COUNTBLANK($AT61:$AU61)=1),IF(Data!$B61&lt;&gt;"",Scoring!$E$7)+IF(Data!$C61&lt;&gt;"",Scoring!$E$8)+IF(Data!$D61&lt;&gt;"",Scoring!$E$9)+IF(Data!$E61&lt;&gt;"",Scoring!$E$10)+IF(Data!$F61&lt;&gt;"",Scoring!$E$11)+IF(Data!$G61&lt;&gt;"",Scoring!$E$12)+IF(Data!$H61&lt;&gt;"",Scoring!$E$13)+IF(Data!$I61&lt;&gt;"",Scoring!$E$14)+IF(Data!$J61&lt;&gt;"",Scoring!$E$15)+IF(Data!$K61&lt;&gt;"",Scoring!$E$16)+IF(Data!$L61&lt;&gt;"",Scoring!$E$17)+IF(Data!$M61&lt;&gt;"",Scoring!$E$18)+IF(Data!$N61&lt;&gt;"",Scoring!$E$19)+IF(Data!$O61&lt;&gt;"",Scoring!$E$20)+IF(Data!$P61&lt;&gt;"",Scoring!$E$21)+IF(Data!$Q61&lt;&gt;"",Scoring!$E$22)+IF(Data!$R61&lt;&gt;"",Scoring!$E$23)+IF(Data!$S61&lt;&gt;"",Scoring!$E$24)+IF(Data!$T61&lt;&gt;"",Scoring!$E$25)+IF(Data!$U61&lt;&gt;"",Scoring!$E$26)+IF(Data!$V61&lt;&gt;"",Scoring!$E$27)+IF(Data!$W61&lt;&gt;"",Scoring!$E$28)+IF(Data!$X61&lt;&gt;"",Scoring!$E$29)+IF(Data!$Y61&lt;&gt;"",Scoring!$E$30)+IF(Data!$Z61&lt;&gt;"",Scoring!$E$31)+IF(Data!$AA61&lt;&gt;"",Scoring!$E$32)+IF(Data!$AB61&lt;&gt;"",Scoring!$E$33)+IF(Data!$AC61&lt;&gt;"",Scoring!$E$34)+IF(Data!$AD61&lt;&gt;"",Scoring!$E$35)+IF(Data!$AE61&lt;&gt;"",Scoring!$E$36)+IF(Data!$AF61&lt;&gt;"",Scoring!$E$37)+IF(Data!$AG61&lt;&gt;"",Scoring!$E$38)+IF(Data!$AH61&lt;&gt;"",Scoring!$E$39)+IF(Data!$AI61&lt;&gt;"",Scoring!$E$40)+IF(Data!$AJ61&lt;&gt;"",Scoring!$E$41)+IF(Data!$AK61&lt;&gt;"",Scoring!$E$42)+IF(Data!$AL61&lt;&gt;"",Scoring!$E$43)+IF(Data!$AM61&lt;&gt;"",Scoring!$E$44)+IF(Data!$AN61&lt;&gt;"",Scoring!$E$45)+IF(Data!$AO61&lt;&gt;"",Scoring!$E$46)+IF(Data!$AP61&lt;&gt;"",Scoring!$E$47)+IF(Data!$AQ61&lt;&gt;"",Scoring!$E$48)+IF(Data!$AR61&lt;&gt;"",Scoring!$E$49)+IF(Data!$AS61&lt;&gt;"",Scoring!$E$50)+IF(Data!$AT61&lt;&gt;"",Scoring!$E$51)+IF(Data!$AU61&lt;&gt;"",Scoring!$E$52),"")</f>
        <v/>
      </c>
      <c r="AY61" s="180" t="str">
        <f>IF(AX61&lt;&gt;"",LOOKUP(AX61,Likelihoods!$A$7:$A$107,Likelihoods!C$7:C$107),"")</f>
        <v/>
      </c>
      <c r="AZ61" s="182" t="str">
        <f>IF(AND(COUNTBLANK($B61:$O61)=13,COUNTBLANK($P61:$Q61)=1,COUNTBLANK($R61:$U61)=3,COUNTBLANK($V61:$X61)=2,COUNTBLANK($Y61:$AE61)=6,COUNTBLANK($AF61:$AJ61)=4,COUNTBLANK($AK61:AN61)=3,COUNTBLANK($AO61:$AQ61)=2,COUNTBLANK($AR61:$AS61)=1,COUNTBLANK($AT61:$AU61)=1),IF(Data!$B61&lt;&gt;"",Scoring!$F$7)+IF(Data!$C61&lt;&gt;"",Scoring!$F$8)+IF(Data!$D61&lt;&gt;"",Scoring!$F$9)+IF(Data!$E61&lt;&gt;"",Scoring!$F$10)+IF(Data!$F61&lt;&gt;"",Scoring!$F$11)+IF(Data!$G61&lt;&gt;"",Scoring!$F$12)+IF(Data!$H61&lt;&gt;"",Scoring!$F$13)+IF(Data!$I61&lt;&gt;"",Scoring!$F$14)+IF(Data!$J61&lt;&gt;"",Scoring!$F$15)+IF(Data!$K61&lt;&gt;"",Scoring!$F$16)+IF(Data!$L61&lt;&gt;"",Scoring!$F$17)+IF(Data!$M61&lt;&gt;"",Scoring!$F$18)+IF(Data!$N61&lt;&gt;"",Scoring!$F$19)+IF(Data!$O61&lt;&gt;"",Scoring!$F$20)+IF(Data!$P61&lt;&gt;"",Scoring!$F$21)+IF(Data!$Q61&lt;&gt;"",Scoring!$F$22)+IF(Data!$R61&lt;&gt;"",Scoring!$F$23)+IF(Data!$S61&lt;&gt;"",Scoring!$F$24)+IF(Data!$T61&lt;&gt;"",Scoring!$F$25)+IF(Data!$U61&lt;&gt;"",Scoring!$F$26)+IF(Data!$V61&lt;&gt;"",Scoring!$F$27)+IF(Data!$W61&lt;&gt;"",Scoring!$F$28)+IF(Data!$X61&lt;&gt;"",Scoring!$F$29)+IF(Data!$Y61&lt;&gt;"",Scoring!$F$30)+IF(Data!$Z61&lt;&gt;"",Scoring!$F$31)+IF(Data!$AA61&lt;&gt;"",Scoring!$F$32)+IF(Data!$AB61&lt;&gt;"",Scoring!$F$33)+IF(Data!$AC61&lt;&gt;"",Scoring!$F$34)+IF(Data!$AD61&lt;&gt;"",Scoring!$F$35)+IF(Data!$AE61&lt;&gt;"",Scoring!$F$36)+IF(Data!$AF61&lt;&gt;"",Scoring!$F$37)+IF(Data!$AG61&lt;&gt;"",Scoring!$F$38)+IF(Data!$AH61&lt;&gt;"",Scoring!$F$39)+IF(Data!$AI61&lt;&gt;"",Scoring!$F$40)+IF(Data!$AJ61&lt;&gt;"",Scoring!$F$41)+IF(Data!$AK61&lt;&gt;"",Scoring!$F$42)+IF(Data!$AL61&lt;&gt;"",Scoring!$F$43)+IF(Data!$AM61&lt;&gt;"",Scoring!$F$44)+IF(Data!$AN61&lt;&gt;"",Scoring!$F$45)+IF(Data!$AO61&lt;&gt;"",Scoring!$F$46)+IF(Data!$AP61&lt;&gt;"",Scoring!$F$47)+IF(Data!$AQ61&lt;&gt;"",Scoring!$F$48)+IF(Data!$AR61&lt;&gt;"",Scoring!$F$49)+IF(Data!$AS61&lt;&gt;"",Scoring!$F$50)+IF(Data!$AT61&lt;&gt;"",Scoring!$F$51)+IF(Data!$AU61&lt;&gt;"",Scoring!$F$52),"")</f>
        <v/>
      </c>
      <c r="BA61" s="183" t="str">
        <f>IF(AZ61&lt;&gt;"",LOOKUP(AZ61,Likelihoods!$A$7:$A$107,Likelihoods!D$7:D$107),"")</f>
        <v/>
      </c>
      <c r="BB61" s="181" t="str">
        <f>IF(AND(COUNTBLANK($B61:$O61)=13,COUNTBLANK($P61:$Q61)=1,COUNTBLANK($R61:$U61)=3,COUNTBLANK($V61:$X61)=2,COUNTBLANK($Y61:$AE61)=6,COUNTBLANK($AF61:$AJ61)=4,COUNTBLANK($AK61:AN61)=3,COUNTBLANK($AO61:$AQ61)=2,COUNTBLANK($AR61:$AS61)=1,COUNTBLANK($AT61:$AU61)=1),IF(Data!$B61&lt;&gt;"",Scoring!$G$7)+IF(Data!$C61&lt;&gt;"",Scoring!$G$8)+IF(Data!$D61&lt;&gt;"",Scoring!$G$9)+IF(Data!$E61&lt;&gt;"",Scoring!$G$10)+IF(Data!$F61&lt;&gt;"",Scoring!$G$11)+IF(Data!$G61&lt;&gt;"",Scoring!$G$12)+IF(Data!$H61&lt;&gt;"",Scoring!$G$13)+IF(Data!$I61&lt;&gt;"",Scoring!$G$14)+IF(Data!$J61&lt;&gt;"",Scoring!$G$15)+IF(Data!$K61&lt;&gt;"",Scoring!$G$16)+IF(Data!$L61&lt;&gt;"",Scoring!$G$17)+IF(Data!$M61&lt;&gt;"",Scoring!$G$18)+IF(Data!$N61&lt;&gt;"",Scoring!$G$19)+IF(Data!$O61&lt;&gt;"",Scoring!$G$20)+IF(Data!$P61&lt;&gt;"",Scoring!$G$21)+IF(Data!$Q61&lt;&gt;"",Scoring!$G$22)+IF(Data!$R61&lt;&gt;"",Scoring!$G$23)+IF(Data!$S61&lt;&gt;"",Scoring!$G$24)+IF(Data!$T61&lt;&gt;"",Scoring!$G$25)+IF(Data!$U61&lt;&gt;"",Scoring!$G$26)+IF(Data!$V61&lt;&gt;"",Scoring!$G$27)+IF(Data!$W61&lt;&gt;"",Scoring!$G$28)+IF(Data!$X61&lt;&gt;"",Scoring!$G$29)+IF(Data!$Y61&lt;&gt;"",Scoring!$G$30)+IF(Data!$Z61&lt;&gt;"",Scoring!$G$31)+IF(Data!$AA61&lt;&gt;"",Scoring!$G$32)+IF(Data!$AB61&lt;&gt;"",Scoring!$G$33)+IF(Data!$AC61&lt;&gt;"",Scoring!$G$34)+IF(Data!$AD61&lt;&gt;"",Scoring!$G$35)+IF(Data!$AE61&lt;&gt;"",Scoring!$G$36)+IF(Data!$AF61&lt;&gt;"",Scoring!$G$37)+IF(Data!$AG61&lt;&gt;"",Scoring!$G$38)+IF(Data!$AH61&lt;&gt;"",Scoring!$G$39)+IF(Data!$AI61&lt;&gt;"",Scoring!$G$40)+IF(Data!$AJ61&lt;&gt;"",Scoring!$G$41)+IF(Data!$AK61&lt;&gt;"",Scoring!$G$42)+IF(Data!$AL61&lt;&gt;"",Scoring!$G$43)+IF(Data!$AM61&lt;&gt;"",Scoring!$G$44)+IF(Data!$AN61&lt;&gt;"",Scoring!$G$45)+IF(Data!$AO61&lt;&gt;"",Scoring!$G$46)+IF(Data!$AP61&lt;&gt;"",Scoring!$G$47)+IF(Data!$AQ61&lt;&gt;"",Scoring!$G$48)+IF(Data!$AR61&lt;&gt;"",Scoring!$G$49)+IF(Data!$AS61&lt;&gt;"",Scoring!$G$50)+IF(Data!$AT61&lt;&gt;"",Scoring!$G$51)+IF(Data!$AU61&lt;&gt;"",Scoring!$G$52),"")</f>
        <v/>
      </c>
      <c r="BC61" s="184" t="str">
        <f>IF(BB61&lt;&gt;"",LOOKUP(BB61,Likelihoods!$A$7:$A$107,Likelihoods!E$7:E$107),"")</f>
        <v/>
      </c>
      <c r="BD61" s="185" t="str">
        <f>IF(AND(COUNTBLANK($B61:$O61)=13,COUNTBLANK($P61:$Q61)=1,COUNTBLANK($R61:$U61)=3,COUNTBLANK($V61:$X61)=2,COUNTBLANK($Y61:$AE61)=6,COUNTBLANK($AF61:$AJ61)=4,COUNTBLANK($AK61:AN61)=3,COUNTBLANK($AO61:$AQ61)=2,COUNTBLANK($AR61:$AS61)=1,COUNTBLANK($AT61:$AU61)=1),IF(Data!$B61&lt;&gt;"",Scoring!$H$7)+IF(Data!$C61&lt;&gt;"",Scoring!$H$8)+IF(Data!$D61&lt;&gt;"",Scoring!$H$9)+IF(Data!$E61&lt;&gt;"",Scoring!$H$10)+IF(Data!$F61&lt;&gt;"",Scoring!$H$11)+IF(Data!$G61&lt;&gt;"",Scoring!$H$12)+IF(Data!$H61&lt;&gt;"",Scoring!$H$13)+IF(Data!$I61&lt;&gt;"",Scoring!$H$14)+IF(Data!$J61&lt;&gt;"",Scoring!$H$15)+IF(Data!$K61&lt;&gt;"",Scoring!$H$16)+IF(Data!$L61&lt;&gt;"",Scoring!$H$17)+IF(Data!$M61&lt;&gt;"",Scoring!$H$18)+IF(Data!$N61&lt;&gt;"",Scoring!$H$19)+IF(Data!$O61&lt;&gt;"",Scoring!$H$20)+IF(Data!$P61&lt;&gt;"",Scoring!$H$21)+IF(Data!$Q61&lt;&gt;"",Scoring!$H$22)+IF(Data!$R61&lt;&gt;"",Scoring!$H$23)+IF(Data!$S61&lt;&gt;"",Scoring!$H$24)+IF(Data!$T61&lt;&gt;"",Scoring!$H$25)+IF(Data!$U61&lt;&gt;"",Scoring!$H$26)+IF(Data!$V61&lt;&gt;"",Scoring!$H$27)+IF(Data!$W61&lt;&gt;"",Scoring!$H$28)+IF(Data!$X61&lt;&gt;"",Scoring!$H$29)+IF(Data!$Y61&lt;&gt;"",Scoring!$H$30)+IF(Data!$Z61&lt;&gt;"",Scoring!$H$31)+IF(Data!$AA61&lt;&gt;"",Scoring!$H$32)+IF(Data!$AB61&lt;&gt;"",Scoring!$H$33)+IF(Data!$AC61&lt;&gt;"",Scoring!$H$34)+IF(Data!$AD61&lt;&gt;"",Scoring!$H$35)+IF(Data!$AE61&lt;&gt;"",Scoring!$H$36)+IF(Data!$AF61&lt;&gt;"",Scoring!$H$37)+IF(Data!$AG61&lt;&gt;"",Scoring!$H$38)+IF(Data!$AH61&lt;&gt;"",Scoring!$H$39)+IF(Data!$AI61&lt;&gt;"",Scoring!$H$40)+IF(Data!$AJ61&lt;&gt;"",Scoring!$H$41)+IF(Data!$AK61&lt;&gt;"",Scoring!$H$42)+IF(Data!$AL61&lt;&gt;"",Scoring!$H$43)+IF(Data!$AM61&lt;&gt;"",Scoring!$H$44)+IF(Data!$AN61&lt;&gt;"",Scoring!$H$45)+IF(Data!$AO61&lt;&gt;"",Scoring!$H$46)+IF(Data!$AP61&lt;&gt;"",Scoring!$H$47)+IF(Data!$AQ61&lt;&gt;"",Scoring!$H$48)+IF(Data!$AR61&lt;&gt;"",Scoring!$H$49)+IF(Data!$AS61&lt;&gt;"",Scoring!$H$50)+IF(Data!$AT61&lt;&gt;"",Scoring!$H$51)+IF(Data!$AU61&lt;&gt;"",Scoring!$H$52),"")</f>
        <v/>
      </c>
      <c r="BE61" s="186" t="str">
        <f>IF(BD61&lt;&gt;"",LOOKUP(BD61,Likelihoods!$A$7:$A$107,Likelihoods!F$7:F$107),"")</f>
        <v/>
      </c>
      <c r="BF61" s="181" t="str">
        <f>IF(AND(COUNTBLANK($B61:$O61)=13,COUNTBLANK($P61:$Q61)=1,COUNTBLANK($R61:$U61)=3,COUNTBLANK($V61:$X61)=2,COUNTBLANK($Y61:$AE61)=6,COUNTBLANK($AF61:$AJ61)=4,COUNTBLANK($AK61:AN61)=3,COUNTBLANK($AO61:$AQ61)=2,COUNTBLANK($AR61:$AS61)=1,COUNTBLANK($AT61:$AU61)=1),IF(Data!$B61&lt;&gt;"",Scoring!$I$7)+IF(Data!$C61&lt;&gt;"",Scoring!$I$8)+IF(Data!$D61&lt;&gt;"",Scoring!$I$9)+IF(Data!$E61&lt;&gt;"",Scoring!$I$10)+IF(Data!$F61&lt;&gt;"",Scoring!$I$11)+IF(Data!$G61&lt;&gt;"",Scoring!$I$12)+IF(Data!$H61&lt;&gt;"",Scoring!$I$13)+IF(Data!$I61&lt;&gt;"",Scoring!$I$14)+IF(Data!$J61&lt;&gt;"",Scoring!$I$15)+IF(Data!$K61&lt;&gt;"",Scoring!$I$16)+IF(Data!$L61&lt;&gt;"",Scoring!$I$17)+IF(Data!$M61&lt;&gt;"",Scoring!$I$18)+IF(Data!$N61&lt;&gt;"",Scoring!$I$19)+IF(Data!$O61&lt;&gt;"",Scoring!$I$20)+IF(Data!$P61&lt;&gt;"",Scoring!$I$21)+IF(Data!$Q61&lt;&gt;"",Scoring!$I$22)+IF(Data!$R61&lt;&gt;"",Scoring!$I$23)+IF(Data!$S61&lt;&gt;"",Scoring!$I$24)+IF(Data!$T61&lt;&gt;"",Scoring!$I$25)+IF(Data!$U61&lt;&gt;"",Scoring!$I$26)+IF(Data!$V61&lt;&gt;"",Scoring!$I$27)+IF(Data!$W61&lt;&gt;"",Scoring!$I$28)+IF(Data!$X61&lt;&gt;"",Scoring!$I$29)+IF(Data!$Y61&lt;&gt;"",Scoring!$I$30)+IF(Data!$Z61&lt;&gt;"",Scoring!$I$31)+IF(Data!$AA61&lt;&gt;"",Scoring!$I$32)+IF(Data!$AB61&lt;&gt;"",Scoring!$I$33)+IF(Data!$AC61&lt;&gt;"",Scoring!$I$34)+IF(Data!$AD61&lt;&gt;"",Scoring!$I$35)+IF(Data!$AE61&lt;&gt;"",Scoring!$I$36)+IF(Data!$AF61&lt;&gt;"",Scoring!$I$37)+IF(Data!$AG61&lt;&gt;"",Scoring!$I$38)+IF(Data!$AH61&lt;&gt;"",Scoring!$I$39)+IF(Data!$AI61&lt;&gt;"",Scoring!$I$40)+IF(Data!$AJ61&lt;&gt;"",Scoring!$I$41)+IF(Data!$AK61&lt;&gt;"",Scoring!$I$42)+IF(Data!$AL61&lt;&gt;"",Scoring!$I$43)+IF(Data!$AM61&lt;&gt;"",Scoring!$I$44)+IF(Data!$AN61&lt;&gt;"",Scoring!$I$45)+IF(Data!$AO61&lt;&gt;"",Scoring!$I$46)+IF(Data!$AP61&lt;&gt;"",Scoring!$I$47)+IF(Data!$AQ61&lt;&gt;"",Scoring!$I$48)+IF(Data!$AR61&lt;&gt;"",Scoring!$I$49)+IF(Data!$AS61&lt;&gt;"",Scoring!$I$50)+IF(Data!$AT61&lt;&gt;"",Scoring!$I$51)+IF(Data!$AU61&lt;&gt;"",Scoring!$I$52),"")</f>
        <v/>
      </c>
      <c r="BG61" s="180" t="str">
        <f>IF(BF61&lt;&gt;"",LOOKUP(BF61,Likelihoods!$A$7:$A$107,Likelihoods!G$7:G$107),"")</f>
        <v/>
      </c>
      <c r="BH61" s="187" t="str">
        <f>IF(AND(COUNTBLANK($B61:$O61)=13,COUNTBLANK($P61:$Q61)=1,COUNTBLANK($R61:$U61)=3,COUNTBLANK($V61:$X61)=2,COUNTBLANK($Y61:$AE61)=6,COUNTBLANK($AF61:$AJ61)=4,COUNTBLANK($AK61:AN61)=3,COUNTBLANK($AO61:$AQ61)=2,COUNTBLANK($AR61:$AS61)=1,COUNTBLANK($AT61:$AU61)=1),IF(Data!$B61&lt;&gt;"",Scoring!$J$7)+IF(Data!$C61&lt;&gt;"",Scoring!$J$8)+IF(Data!$D61&lt;&gt;"",Scoring!$J$9)+IF(Data!$E61&lt;&gt;"",Scoring!$J$10)+IF(Data!$F61&lt;&gt;"",Scoring!$J$11)+IF(Data!$G61&lt;&gt;"",Scoring!$J$12)+IF(Data!$H61&lt;&gt;"",Scoring!$J$13)+IF(Data!$I61&lt;&gt;"",Scoring!$J$14)+IF(Data!$J61&lt;&gt;"",Scoring!$J$15)+IF(Data!$K61&lt;&gt;"",Scoring!$J$16)+IF(Data!$L61&lt;&gt;"",Scoring!$J$17)+IF(Data!$M61&lt;&gt;"",Scoring!$J$18)+IF(Data!$N61&lt;&gt;"",Scoring!$J$19)+IF(Data!$O61&lt;&gt;"",Scoring!$J$20)+IF(Data!$P61&lt;&gt;"",Scoring!$J$21)+IF(Data!$Q61&lt;&gt;"",Scoring!$J$22)+IF(Data!$R61&lt;&gt;"",Scoring!$J$23)+IF(Data!$S61&lt;&gt;"",Scoring!$J$24)+IF(Data!$T61&lt;&gt;"",Scoring!$J$25)+IF(Data!$U61&lt;&gt;"",Scoring!$J$26)+IF(Data!$V61&lt;&gt;"",Scoring!$J$27)+IF(Data!$W61&lt;&gt;"",Scoring!$J$28)+IF(Data!$X61&lt;&gt;"",Scoring!$J$29)+IF(Data!$Y61&lt;&gt;"",Scoring!$J$30)+IF(Data!$Z61&lt;&gt;"",Scoring!$J$31)+IF(Data!$AA61&lt;&gt;"",Scoring!$J$32)+IF(Data!$AB61&lt;&gt;"",Scoring!$J$33)+IF(Data!$AC61&lt;&gt;"",Scoring!$J$34)+IF(Data!$AD61&lt;&gt;"",Scoring!$J$35)+IF(Data!$AE61&lt;&gt;"",Scoring!$J$36)+IF(Data!$AF61&lt;&gt;"",Scoring!$J$37)+IF(Data!$AG61&lt;&gt;"",Scoring!$J$38)+IF(Data!$AH61&lt;&gt;"",Scoring!$J$39)+IF(Data!$AI61&lt;&gt;"",Scoring!$J$40)+IF(Data!$AJ61&lt;&gt;"",Scoring!$J$41)+IF(Data!$AK61&lt;&gt;"",Scoring!$J$42)+IF(Data!$AL61&lt;&gt;"",Scoring!$J$43)+IF(Data!$AM61&lt;&gt;"",Scoring!$J$44)+IF(Data!$AN61&lt;&gt;"",Scoring!$J$45)+IF(Data!$AO61&lt;&gt;"",Scoring!$J$46)+IF(Data!$AP61&lt;&gt;"",Scoring!$J$47)+IF(Data!$AQ61&lt;&gt;"",Scoring!$J$48)+IF(Data!$AR61&lt;&gt;"",Scoring!$J$49)+IF(Data!$AS61&lt;&gt;"",Scoring!$J$50)+IF(Data!$AT61&lt;&gt;"",Scoring!$J$51)+IF(Data!$AU61&lt;&gt;"",Scoring!$J$52),"")</f>
        <v/>
      </c>
      <c r="BI61" s="183" t="str">
        <f>IF(BH61&lt;&gt;"",LOOKUP(BH61,Likelihoods!$A$7:$A$107,Likelihoods!H$7:H$107),"")</f>
        <v/>
      </c>
      <c r="BJ61" s="188" t="str">
        <f>IF(AND(COUNTBLANK($B61:$O61)=13,COUNTBLANK($P61:$Q61)=1,COUNTBLANK($R61:$U61)=3,COUNTBLANK($V61:$X61)=2,COUNTBLANK($Y61:$AE61)=6,COUNTBLANK($AF61:$AJ61)=4,COUNTBLANK($AK61:AN61)=3,COUNTBLANK($AO61:$AQ61)=2,COUNTBLANK($AR61:$AS61)=1,COUNTBLANK($AT61:$AU61)=1),IF(Data!$B61&lt;&gt;"",Scoring!$K$7)+IF(Data!$C61&lt;&gt;"",Scoring!$K$8)+IF(Data!$D61&lt;&gt;"",Scoring!$K$9)+IF(Data!$E61&lt;&gt;"",Scoring!$K$10)+IF(Data!$F61&lt;&gt;"",Scoring!$K$11)+IF(Data!$G61&lt;&gt;"",Scoring!$K$12)+IF(Data!$H61&lt;&gt;"",Scoring!$K$13)+IF(Data!$I61&lt;&gt;"",Scoring!$K$14)+IF(Data!$J61&lt;&gt;"",Scoring!$K$15)+IF(Data!$K61&lt;&gt;"",Scoring!$K$16)+IF(Data!$L61&lt;&gt;"",Scoring!$K$17)+IF(Data!$M61&lt;&gt;"",Scoring!$K$18)+IF(Data!$N61&lt;&gt;"",Scoring!$K$19)+IF(Data!$O61&lt;&gt;"",Scoring!$K$20)+IF(Data!$P61&lt;&gt;"",Scoring!$K$21)+IF(Data!$Q61&lt;&gt;"",Scoring!$K$22)+IF(Data!$R61&lt;&gt;"",Scoring!$K$23)+IF(Data!$S61&lt;&gt;"",Scoring!$K$24)+IF(Data!$T61&lt;&gt;"",Scoring!$K$25)+IF(Data!$U61&lt;&gt;"",Scoring!$K$26)+IF(Data!$V61&lt;&gt;"",Scoring!$K$27)+IF(Data!$W61&lt;&gt;"",Scoring!$K$28)+IF(Data!$X61&lt;&gt;"",Scoring!$K$29)+IF(Data!$Y61&lt;&gt;"",Scoring!$K$30)+IF(Data!$Z61&lt;&gt;"",Scoring!$K$31)+IF(Data!$AA61&lt;&gt;"",Scoring!$K$32)+IF(Data!$AB61&lt;&gt;"",Scoring!$K$33)+IF(Data!$AC61&lt;&gt;"",Scoring!$K$34)+IF(Data!$AD61&lt;&gt;"",Scoring!$K$35)+IF(Data!$AE61&lt;&gt;"",Scoring!$K$36)+IF(Data!$AF61&lt;&gt;"",Scoring!$K$37)+IF(Data!$AG61&lt;&gt;"",Scoring!$K$38)+IF(Data!$AH61&lt;&gt;"",Scoring!$K$39)+IF(Data!$AI61&lt;&gt;"",Scoring!$K$40)+IF(Data!$AJ61&lt;&gt;"",Scoring!$K$41)+IF(Data!$AK61&lt;&gt;"",Scoring!$K$42)+IF(Data!$AL61&lt;&gt;"",Scoring!$K$43)+IF(Data!$AM61&lt;&gt;"",Scoring!$K$44)+IF(Data!$AN61&lt;&gt;"",Scoring!$K$45)+IF(Data!$AO61&lt;&gt;"",Scoring!$K$46)+IF(Data!$AP61&lt;&gt;"",Scoring!$K$47)+IF(Data!$AQ61&lt;&gt;"",Scoring!$K$48)+IF(Data!$AR61&lt;&gt;"",Scoring!$K$49)+IF(Data!$AS61&lt;&gt;"",Scoring!$K$50)+IF(Data!$AT61&lt;&gt;"",Scoring!$K$51)+IF(Data!$AU61&lt;&gt;"",Scoring!$K$52),"")</f>
        <v/>
      </c>
      <c r="BK61" s="184" t="str">
        <f>IF(BJ61&lt;&gt;"",LOOKUP(BJ61,Likelihoods!$A$7:$A$107,Likelihoods!I$7:I$107),"")</f>
        <v/>
      </c>
      <c r="BL61" s="187" t="str">
        <f>IF(AND(COUNTBLANK($B61:$O61)=13,COUNTBLANK($P61:$Q61)=1,COUNTBLANK($R61:$U61)=3,COUNTBLANK($V61:$X61)=2,COUNTBLANK($Y61:$AE61)=6,COUNTBLANK($AF61:$AJ61)=4,COUNTBLANK($AK61:AN61)=3,COUNTBLANK($AO61:$AQ61)=2,COUNTBLANK($AR61:$AS61)=1,COUNTBLANK($AT61:$AU61)=1),IF(Data!$B61&lt;&gt;"",Scoring!$L$7)+IF(Data!$C61&lt;&gt;"",Scoring!$L$8)+IF(Data!$D61&lt;&gt;"",Scoring!$L$9)+IF(Data!$E61&lt;&gt;"",Scoring!$L$10)+IF(Data!$F61&lt;&gt;"",Scoring!$L$11)+IF(Data!$G61&lt;&gt;"",Scoring!$L$12)+IF(Data!$H61&lt;&gt;"",Scoring!$L$13)+IF(Data!$I61&lt;&gt;"",Scoring!$L$14)+IF(Data!$J61&lt;&gt;"",Scoring!$L$15)+IF(Data!$K61&lt;&gt;"",Scoring!$L$16)+IF(Data!$L61&lt;&gt;"",Scoring!$L$17)+IF(Data!$M61&lt;&gt;"",Scoring!$L$18)+IF(Data!$N61&lt;&gt;"",Scoring!$L$19)+IF(Data!$O61&lt;&gt;"",Scoring!$L$20)+IF(Data!$P61&lt;&gt;"",Scoring!$L$21)+IF(Data!$Q61&lt;&gt;"",Scoring!$L$22)+IF(Data!$R61&lt;&gt;"",Scoring!$L$23)+IF(Data!$S61&lt;&gt;"",Scoring!$L$24)+IF(Data!$T61&lt;&gt;"",Scoring!$L$25)+IF(Data!$U61&lt;&gt;"",Scoring!$L$26)+IF(Data!$V61&lt;&gt;"",Scoring!$L$27)+IF(Data!$W61&lt;&gt;"",Scoring!$L$28)+IF(Data!$X61&lt;&gt;"",Scoring!$L$29)+IF(Data!$Y61&lt;&gt;"",Scoring!$L$30)+IF(Data!$Z61&lt;&gt;"",Scoring!$L$31)+IF(Data!$AA61&lt;&gt;"",Scoring!$L$32)+IF(Data!$AB61&lt;&gt;"",Scoring!$L$33)+IF(Data!$AC61&lt;&gt;"",Scoring!$L$34)+IF(Data!$AD61&lt;&gt;"",Scoring!$L$35)+IF(Data!$AE61&lt;&gt;"",Scoring!$L$36)+IF(Data!$AF61&lt;&gt;"",Scoring!$L$37)+IF(Data!$AG61&lt;&gt;"",Scoring!$L$38)+IF(Data!$AH61&lt;&gt;"",Scoring!$L$39)+IF(Data!$AI61&lt;&gt;"",Scoring!$L$40)+IF(Data!$AJ61&lt;&gt;"",Scoring!$L$41)+IF(Data!$AK61&lt;&gt;"",Scoring!$L$42)+IF(Data!$AL61&lt;&gt;"",Scoring!$L$43)+IF(Data!$AM61&lt;&gt;"",Scoring!$L$44)+IF(Data!$AN61&lt;&gt;"",Scoring!$L$45)+IF(Data!$AO61&lt;&gt;"",Scoring!$L$46)+IF(Data!$AP61&lt;&gt;"",Scoring!$L$47)+IF(Data!$AQ61&lt;&gt;"",Scoring!$L$48)+IF(Data!$AR61&lt;&gt;"",Scoring!$L$49)+IF(Data!$AS61&lt;&gt;"",Scoring!$L$50)+IF(Data!$AT61&lt;&gt;"",Scoring!$L$51)+IF(Data!$AU61&lt;&gt;"",Scoring!$L$52),"")</f>
        <v/>
      </c>
      <c r="BM61" s="180" t="str">
        <f>IF(BL61&lt;&gt;"",LOOKUP(BL61,Likelihoods!$A$7:$A$107,Likelihoods!J$7:J$107),"")</f>
        <v/>
      </c>
      <c r="BN61" s="181" t="str">
        <f>IF(AND(COUNTBLANK($B61:$O61)=13,COUNTBLANK($P61:$Q61)=1,COUNTBLANK($R61:$U61)=3,COUNTBLANK($V61:$X61)=2,COUNTBLANK($Y61:$AE61)=6,COUNTBLANK($AF61:$AJ61)=4,COUNTBLANK($AK61:AN61)=3,COUNTBLANK($AO61:$AQ61)=2,COUNTBLANK($AR61:$AS61)=1,COUNTBLANK($AT61:$AU61)=1),IF(Data!$B61&lt;&gt;"",Scoring!$M$7)+IF(Data!$C61&lt;&gt;"",Scoring!$M$8)+IF(Data!$D61&lt;&gt;"",Scoring!$M$9)+IF(Data!$E61&lt;&gt;"",Scoring!$M$10)+IF(Data!$F61&lt;&gt;"",Scoring!$M$11)+IF(Data!$G61&lt;&gt;"",Scoring!$M$12)+IF(Data!$H61&lt;&gt;"",Scoring!$M$13)+IF(Data!$I61&lt;&gt;"",Scoring!$M$14)+IF(Data!$J61&lt;&gt;"",Scoring!$M$15)+IF(Data!$K61&lt;&gt;"",Scoring!$M$16)+IF(Data!$L61&lt;&gt;"",Scoring!$M$17)+IF(Data!$M61&lt;&gt;"",Scoring!$M$18)+IF(Data!$N61&lt;&gt;"",Scoring!$M$19)+IF(Data!$O61&lt;&gt;"",Scoring!$M$20)+IF(Data!$P61&lt;&gt;"",Scoring!$M$21)+IF(Data!$Q61&lt;&gt;"",Scoring!$M$22)+IF(Data!$R61&lt;&gt;"",Scoring!$M$23)+IF(Data!$S61&lt;&gt;"",Scoring!$M$24)+IF(Data!$T61&lt;&gt;"",Scoring!$M$25)+IF(Data!$U61&lt;&gt;"",Scoring!$M$26)+IF(Data!$V61&lt;&gt;"",Scoring!$M$27)+IF(Data!$W61&lt;&gt;"",Scoring!$M$28)+IF(Data!$X61&lt;&gt;"",Scoring!$M$29)+IF(Data!$Y61&lt;&gt;"",Scoring!$M$30)+IF(Data!$Z61&lt;&gt;"",Scoring!$M$31)+IF(Data!$AA61&lt;&gt;"",Scoring!$M$32)+IF(Data!$AB61&lt;&gt;"",Scoring!$M$33)+IF(Data!$AC61&lt;&gt;"",Scoring!$M$34)+IF(Data!$AD61&lt;&gt;"",Scoring!$M$35)+IF(Data!$AE61&lt;&gt;"",Scoring!$M$36)+IF(Data!$AF61&lt;&gt;"",Scoring!$M$37)+IF(Data!$AG61&lt;&gt;"",Scoring!$M$38)+IF(Data!$AH61&lt;&gt;"",Scoring!$M$39)+IF(Data!$AI61&lt;&gt;"",Scoring!$M$40)+IF(Data!$AJ61&lt;&gt;"",Scoring!$M$41)+IF(Data!$AK61&lt;&gt;"",Scoring!$M$42)+IF(Data!$AL61&lt;&gt;"",Scoring!$M$43)+IF(Data!$AM61&lt;&gt;"",Scoring!$M$44)+IF(Data!$AN61&lt;&gt;"",Scoring!$M$45)+IF(Data!$AO61&lt;&gt;"",Scoring!$M$46)+IF(Data!$AP61&lt;&gt;"",Scoring!$M$47)+IF(Data!$AQ61&lt;&gt;"",Scoring!$M$48)+IF(Data!$AR61&lt;&gt;"",Scoring!$M$49)+IF(Data!$AS61&lt;&gt;"",Scoring!$M$50)+IF(Data!$AT61&lt;&gt;"",Scoring!$M$51)+IF(Data!$AU61&lt;&gt;"",Scoring!$M$52),"")</f>
        <v/>
      </c>
      <c r="BO61" s="184" t="str">
        <f>IF(BN61&lt;&gt;"",LOOKUP(BN61,Likelihoods!$A$7:$A$107,Likelihoods!K$7:K$107),"")</f>
        <v/>
      </c>
      <c r="BP61" s="179" t="str">
        <f>IF(AND(COUNTBLANK($B61:$O61)=13,COUNTBLANK($P61:$Q61)=1,COUNTBLANK($R61:$U61)=3,COUNTBLANK($V61:$X61)=2,COUNTBLANK($Y61:$AE61)=6,COUNTBLANK($AF61:$AJ61)=4,COUNTBLANK($AK61:AN61)=3,COUNTBLANK($AO61:$AQ61)=2,COUNTBLANK($AR61:$AS61)=1,COUNTBLANK($AT61:$AU61)=1),IF(Data!$B61&lt;&gt;"",Scoring!$N$7)+IF(Data!$C61&lt;&gt;"",Scoring!$N$8)+IF(Data!$D61&lt;&gt;"",Scoring!$N$9)+IF(Data!$E61&lt;&gt;"",Scoring!$N$10)+IF(Data!$F61&lt;&gt;"",Scoring!$N$11)+IF(Data!$G61&lt;&gt;"",Scoring!$N$12)+IF(Data!$H61&lt;&gt;"",Scoring!$N$13)+IF(Data!$I61&lt;&gt;"",Scoring!$N$14)+IF(Data!$J61&lt;&gt;"",Scoring!$N$15)+IF(Data!$K61&lt;&gt;"",Scoring!$N$16)+IF(Data!$L61&lt;&gt;"",Scoring!$N$17)+IF(Data!$M61&lt;&gt;"",Scoring!$N$18)+IF(Data!$N61&lt;&gt;"",Scoring!$N$19)+IF(Data!$O61&lt;&gt;"",Scoring!$N$20)+IF(Data!$P61&lt;&gt;"",Scoring!$N$21)+IF(Data!$Q61&lt;&gt;"",Scoring!$N$22)+IF(Data!$R61&lt;&gt;"",Scoring!$N$23)+IF(Data!$S61&lt;&gt;"",Scoring!$N$24)+IF(Data!$T61&lt;&gt;"",Scoring!$N$25)+IF(Data!$U61&lt;&gt;"",Scoring!$N$26)+IF(Data!$V61&lt;&gt;"",Scoring!$N$27)+IF(Data!$W61&lt;&gt;"",Scoring!$N$28)+IF(Data!$X61&lt;&gt;"",Scoring!$N$29)+IF(Data!$Y61&lt;&gt;"",Scoring!$N$30)+IF(Data!$Z61&lt;&gt;"",Scoring!$N$31)+IF(Data!$AA61&lt;&gt;"",Scoring!$N$32)+IF(Data!$AB61&lt;&gt;"",Scoring!$N$33)+IF(Data!$AC61&lt;&gt;"",Scoring!$N$34)+IF(Data!$AD61&lt;&gt;"",Scoring!$N$35)+IF(Data!$AE61&lt;&gt;"",Scoring!$N$36)+IF(Data!$AF61&lt;&gt;"",Scoring!$N$37)+IF(Data!$AG61&lt;&gt;"",Scoring!$N$38)+IF(Data!$AH61&lt;&gt;"",Scoring!$N$39)+IF(Data!$AI61&lt;&gt;"",Scoring!$N$40)+IF(Data!$AJ61&lt;&gt;"",Scoring!$N$41)+IF(Data!$AK61&lt;&gt;"",Scoring!$N$42)+IF(Data!$AL61&lt;&gt;"",Scoring!$N$43)+IF(Data!$AM61&lt;&gt;"",Scoring!$N$44)+IF(Data!$AN61&lt;&gt;"",Scoring!$N$45)+IF(Data!$AO61&lt;&gt;"",Scoring!$N$46)+IF(Data!$AP61&lt;&gt;"",Scoring!$N$47)+IF(Data!$AQ61&lt;&gt;"",Scoring!$N$48)+IF(Data!$AR61&lt;&gt;"",Scoring!$N$49)+IF(Data!$AS61&lt;&gt;"",Scoring!$N$50)+IF(Data!$AT61&lt;&gt;"",Scoring!$N$51)+IF(Data!$AU61&lt;&gt;"",Scoring!$N$52),"")</f>
        <v/>
      </c>
      <c r="BQ61" s="189" t="str">
        <f>IF(BP61&lt;&gt;"",LOOKUP(BP61,Likelihoods!$A$7:$A$107,Likelihoods!L$7:L$107),"")</f>
        <v/>
      </c>
      <c r="BR61" s="181" t="str">
        <f>IF(AND(COUNTBLANK($B61:$O61)=13,COUNTBLANK($P61:$Q61)=1,COUNTBLANK($R61:$U61)=3,COUNTBLANK($V61:$X61)=2,COUNTBLANK($Y61:$AE61)=6,COUNTBLANK($AF61:$AJ61)=4,COUNTBLANK($AK61:AN61)=3,COUNTBLANK($AO61:$AQ61)=2,COUNTBLANK($AR61:$AS61)=1,COUNTBLANK($AT61:$AU61)=1),IF(Data!$B61&lt;&gt;"",Scoring!$O$7)+IF(Data!$C61&lt;&gt;"",Scoring!$O$8)+IF(Data!$D61&lt;&gt;"",Scoring!$O$9)+IF(Data!$E61&lt;&gt;"",Scoring!$O$10)+IF(Data!$F61&lt;&gt;"",Scoring!$O$11)+IF(Data!$G61&lt;&gt;"",Scoring!$O$12)+IF(Data!$H61&lt;&gt;"",Scoring!$O$13)+IF(Data!$I61&lt;&gt;"",Scoring!$O$14)+IF(Data!$J61&lt;&gt;"",Scoring!$O$15)+IF(Data!$K61&lt;&gt;"",Scoring!$O$16)+IF(Data!$L61&lt;&gt;"",Scoring!$O$17)+IF(Data!$M61&lt;&gt;"",Scoring!$O$18)+IF(Data!$N61&lt;&gt;"",Scoring!$O$19)+IF(Data!$O61&lt;&gt;"",Scoring!$O$20)+IF(Data!$P61&lt;&gt;"",Scoring!$O$21)+IF(Data!$Q61&lt;&gt;"",Scoring!$O$22)+IF(Data!$R61&lt;&gt;"",Scoring!$O$23)+IF(Data!$S61&lt;&gt;"",Scoring!$O$24)+IF(Data!$T61&lt;&gt;"",Scoring!$O$25)+IF(Data!$U61&lt;&gt;"",Scoring!$O$26)+IF(Data!$V61&lt;&gt;"",Scoring!$O$27)+IF(Data!$W61&lt;&gt;"",Scoring!$O$28)+IF(Data!$X61&lt;&gt;"",Scoring!$O$29)+IF(Data!$Y61&lt;&gt;"",Scoring!$O$30)+IF(Data!$Z61&lt;&gt;"",Scoring!$O$31)+IF(Data!$AA61&lt;&gt;"",Scoring!$O$32)+IF(Data!$AB61&lt;&gt;"",Scoring!$O$33)+IF(Data!$AC61&lt;&gt;"",Scoring!$O$34)+IF(Data!$AD61&lt;&gt;"",Scoring!$O$35)+IF(Data!$AE61&lt;&gt;"",Scoring!$O$36)+IF(Data!$AF61&lt;&gt;"",Scoring!$O$37)+IF(Data!$AG61&lt;&gt;"",Scoring!$O$38)+IF(Data!$AH61&lt;&gt;"",Scoring!$O$39)+IF(Data!$AI61&lt;&gt;"",Scoring!$O$40)+IF(Data!$AJ61&lt;&gt;"",Scoring!$O$41)+IF(Data!$AK61&lt;&gt;"",Scoring!$O$42)+IF(Data!$AL61&lt;&gt;"",Scoring!$O$43)+IF(Data!$AM61&lt;&gt;"",Scoring!$O$44)+IF(Data!$AN61&lt;&gt;"",Scoring!$O$45)+IF(Data!$AO61&lt;&gt;"",Scoring!$O$46)+IF(Data!$AP61&lt;&gt;"",Scoring!$O$47)+IF(Data!$AQ61&lt;&gt;"",Scoring!$O$48)+IF(Data!$AR61&lt;&gt;"",Scoring!$O$49)+IF(Data!$AS61&lt;&gt;"",Scoring!$O$50)+IF(Data!$AT61&lt;&gt;"",Scoring!$O$51)+IF(Data!$AU61&lt;&gt;"",Scoring!$O$52),"")</f>
        <v/>
      </c>
      <c r="BS61" s="184" t="str">
        <f>IF(BR61&lt;&gt;"",LOOKUP(BR61,Likelihoods!$A$7:$A$107,Likelihoods!M$7:M$107),"")</f>
        <v/>
      </c>
      <c r="BT61" s="181" t="str">
        <f>IF(AND(COUNTBLANK($B61:$O61)=13,COUNTBLANK($P61:$Q61)=1,COUNTBLANK($R61:$U61)=3,COUNTBLANK($V61:$X61)=2,COUNTBLANK($Y61:$AE61)=6,COUNTBLANK($AF61:$AJ61)=4,COUNTBLANK($AK61:AN61)=3,COUNTBLANK($AO61:$AQ61)=2,COUNTBLANK($AR61:$AS61)=1,COUNTBLANK($AT61:$AU61)=1),IF(Data!$B61&lt;&gt;"",Scoring!$P$7)+IF(Data!$C61&lt;&gt;"",Scoring!$P$8)+IF(Data!$D61&lt;&gt;"",Scoring!$P$9)+IF(Data!$E61&lt;&gt;"",Scoring!$P$10)+IF(Data!$F61&lt;&gt;"",Scoring!$P$11)+IF(Data!$G61&lt;&gt;"",Scoring!$P$12)+IF(Data!$H61&lt;&gt;"",Scoring!$P$13)+IF(Data!$I61&lt;&gt;"",Scoring!$P$14)+IF(Data!$J61&lt;&gt;"",Scoring!$P$15)+IF(Data!$K61&lt;&gt;"",Scoring!$P$16)+IF(Data!$L61&lt;&gt;"",Scoring!$P$17)+IF(Data!$M61&lt;&gt;"",Scoring!$P$18)+IF(Data!$N61&lt;&gt;"",Scoring!$P$19)+IF(Data!$O61&lt;&gt;"",Scoring!$P$20)+IF(Data!$P61&lt;&gt;"",Scoring!$P$21)+IF(Data!$Q61&lt;&gt;"",Scoring!$P$22)+IF(Data!$R61&lt;&gt;"",Scoring!$P$23)+IF(Data!$S61&lt;&gt;"",Scoring!$P$24)+IF(Data!$T61&lt;&gt;"",Scoring!$P$25)+IF(Data!$U61&lt;&gt;"",Scoring!$P$26)+IF(Data!$V61&lt;&gt;"",Scoring!$P$27)+IF(Data!$W61&lt;&gt;"",Scoring!$P$28)+IF(Data!$X61&lt;&gt;"",Scoring!$P$29)+IF(Data!$Y61&lt;&gt;"",Scoring!$P$30)+IF(Data!$Z61&lt;&gt;"",Scoring!$P$31)+IF(Data!$AA61&lt;&gt;"",Scoring!$P$32)+IF(Data!$AB61&lt;&gt;"",Scoring!$P$33)+IF(Data!$AC61&lt;&gt;"",Scoring!$P$34)+IF(Data!$AD61&lt;&gt;"",Scoring!$P$35)+IF(Data!$AE61&lt;&gt;"",Scoring!$P$36)+IF(Data!$AF61&lt;&gt;"",Scoring!$P$37)+IF(Data!$AG61&lt;&gt;"",Scoring!$P$38)+IF(Data!$AH61&lt;&gt;"",Scoring!$P$39)+IF(Data!$AI61&lt;&gt;"",Scoring!$P$40)+IF(Data!$AJ61&lt;&gt;"",Scoring!$P$41)+IF(Data!$AK61&lt;&gt;"",Scoring!$P$42)+IF(Data!$AL61&lt;&gt;"",Scoring!$P$43)+IF(Data!$AM61&lt;&gt;"",Scoring!$P$44)+IF(Data!$AN61&lt;&gt;"",Scoring!$P$45)+IF(Data!$AO61&lt;&gt;"",Scoring!$P$46)+IF(Data!$AP61&lt;&gt;"",Scoring!$P$47)+IF(Data!$AQ61&lt;&gt;"",Scoring!$P$48)+IF(Data!$AR61&lt;&gt;"",Scoring!$P$49)+IF(Data!$AS61&lt;&gt;"",Scoring!$P$50)+IF(Data!$AT61&lt;&gt;"",Scoring!$P$51)+IF(Data!$AU61&lt;&gt;"",Scoring!$P$52),"")</f>
        <v/>
      </c>
      <c r="BU61" s="180" t="str">
        <f>IF(BT61&lt;&gt;"",LOOKUP(BT61,Likelihoods!$A$7:$A$107,Likelihoods!N$7:N$107),"")</f>
        <v/>
      </c>
      <c r="BV61" s="181" t="str">
        <f>IF(AND(COUNTBLANK($B61:$O61)=13,COUNTBLANK($P61:$Q61)=1,COUNTBLANK($R61:$U61)=3,COUNTBLANK($V61:$X61)=2,COUNTBLANK($Y61:$AE61)=6,COUNTBLANK($AF61:$AJ61)=4,COUNTBLANK($AK61:AN61)=3,COUNTBLANK($AO61:$AQ61)=2,COUNTBLANK($AR61:$AS61)=1,COUNTBLANK($AT61:$AU61)=1),IF(Data!$B61&lt;&gt;"",Scoring!$Q$7)+IF(Data!$C61&lt;&gt;"",Scoring!$Q$8)+IF(Data!$D61&lt;&gt;"",Scoring!$Q$9)+IF(Data!$E61&lt;&gt;"",Scoring!$Q$10)+IF(Data!$F61&lt;&gt;"",Scoring!$Q$11)+IF(Data!$G61&lt;&gt;"",Scoring!$Q$12)+IF(Data!$H61&lt;&gt;"",Scoring!$Q$13)+IF(Data!$I61&lt;&gt;"",Scoring!$Q$14)+IF(Data!$J61&lt;&gt;"",Scoring!$Q$15)+IF(Data!$K61&lt;&gt;"",Scoring!$Q$16)+IF(Data!$L61&lt;&gt;"",Scoring!$Q$17)+IF(Data!$M61&lt;&gt;"",Scoring!$Q$18)+IF(Data!$N61&lt;&gt;"",Scoring!$Q$19)+IF(Data!$O61&lt;&gt;"",Scoring!$Q$20)+IF(Data!$P61&lt;&gt;"",Scoring!$Q$21)+IF(Data!$Q61&lt;&gt;"",Scoring!$Q$22)+IF(Data!$R61&lt;&gt;"",Scoring!$Q$23)+IF(Data!$S61&lt;&gt;"",Scoring!$Q$24)+IF(Data!$T61&lt;&gt;"",Scoring!$Q$25)+IF(Data!$U61&lt;&gt;"",Scoring!$Q$26)+IF(Data!$V61&lt;&gt;"",Scoring!$Q$27)+IF(Data!$W61&lt;&gt;"",Scoring!$Q$28)+IF(Data!$X61&lt;&gt;"",Scoring!$Q$29)+IF(Data!$Y61&lt;&gt;"",Scoring!$Q$30)+IF(Data!$Z61&lt;&gt;"",Scoring!$Q$31)+IF(Data!$AA61&lt;&gt;"",Scoring!$Q$32)+IF(Data!$AB61&lt;&gt;"",Scoring!$Q$33)+IF(Data!$AC61&lt;&gt;"",Scoring!$Q$34)+IF(Data!$AD61&lt;&gt;"",Scoring!$Q$35)+IF(Data!$AE61&lt;&gt;"",Scoring!$Q$36)+IF(Data!$AF61&lt;&gt;"",Scoring!$Q$37)+IF(Data!$AG61&lt;&gt;"",Scoring!$Q$38)+IF(Data!$AH61&lt;&gt;"",Scoring!$Q$39)+IF(Data!$AI61&lt;&gt;"",Scoring!$Q$40)+IF(Data!$AJ61&lt;&gt;"",Scoring!$Q$41)+IF(Data!$AK61&lt;&gt;"",Scoring!$Q$42)+IF(Data!$AL61&lt;&gt;"",Scoring!$Q$43)+IF(Data!$AM61&lt;&gt;"",Scoring!$Q$44)+IF(Data!$AN61&lt;&gt;"",Scoring!$Q$45)+IF(Data!$AO61&lt;&gt;"",Scoring!$Q$46)+IF(Data!$AP61&lt;&gt;"",Scoring!$Q$47)+IF(Data!$AQ61&lt;&gt;"",Scoring!$Q$48)+IF(Data!$AR61&lt;&gt;"",Scoring!$Q$49)+IF(Data!$AS61&lt;&gt;"",Scoring!$Q$50)+IF(Data!$AT61&lt;&gt;"",Scoring!$Q$51)+IF(Data!$AU61&lt;&gt;"",Scoring!$Q$52),"")</f>
        <v/>
      </c>
      <c r="BW61" s="183" t="str">
        <f>IF(BV61&lt;&gt;"",LOOKUP(BV61,Likelihoods!$A$7:$A$107,Likelihoods!O$7:O$107),"")</f>
        <v/>
      </c>
      <c r="BX61" s="9"/>
      <c r="BY61" s="9"/>
      <c r="BZ61" s="9"/>
      <c r="CA61" s="9"/>
      <c r="CB61" s="9"/>
      <c r="CC61" s="9"/>
      <c r="CD61" s="9"/>
      <c r="CE61" s="9"/>
      <c r="CF61" s="9"/>
      <c r="CG61" s="9"/>
      <c r="CH61" s="9"/>
      <c r="CI61" s="9"/>
      <c r="CJ61" s="9"/>
      <c r="CK61" s="9"/>
    </row>
    <row r="62" spans="1:89" ht="14.25">
      <c r="A62" s="59"/>
      <c r="B62" s="76"/>
      <c r="C62" s="77"/>
      <c r="D62" s="77"/>
      <c r="E62" s="77"/>
      <c r="F62" s="77"/>
      <c r="G62" s="77"/>
      <c r="H62" s="77"/>
      <c r="I62" s="77"/>
      <c r="J62" s="77"/>
      <c r="K62" s="77"/>
      <c r="L62" s="77"/>
      <c r="M62" s="77"/>
      <c r="N62" s="77"/>
      <c r="O62" s="77"/>
      <c r="P62" s="76"/>
      <c r="Q62" s="78"/>
      <c r="R62" s="77"/>
      <c r="S62" s="77"/>
      <c r="T62" s="77"/>
      <c r="U62" s="77"/>
      <c r="V62" s="76"/>
      <c r="W62" s="77"/>
      <c r="X62" s="78"/>
      <c r="Y62" s="77"/>
      <c r="Z62" s="77"/>
      <c r="AA62" s="77"/>
      <c r="AB62" s="77"/>
      <c r="AC62" s="77"/>
      <c r="AD62" s="77"/>
      <c r="AE62" s="77"/>
      <c r="AF62" s="76"/>
      <c r="AG62" s="77"/>
      <c r="AH62" s="77"/>
      <c r="AI62" s="77"/>
      <c r="AJ62" s="78"/>
      <c r="AK62" s="77"/>
      <c r="AL62" s="77"/>
      <c r="AM62" s="77"/>
      <c r="AN62" s="77"/>
      <c r="AO62" s="76"/>
      <c r="AP62" s="77"/>
      <c r="AQ62" s="78"/>
      <c r="AR62" s="76"/>
      <c r="AS62" s="78"/>
      <c r="AT62" s="77"/>
      <c r="AU62" s="77"/>
      <c r="AV62" s="179" t="str">
        <f>IF(AND(COUNTBLANK($B62:$O62)=13,COUNTBLANK($P62:$Q62)=1,COUNTBLANK($R62:$U62)=3,COUNTBLANK($V62:$X62)=2,COUNTBLANK($Y62:$AE62)=6,COUNTBLANK($AF62:$AJ62)=4,COUNTBLANK($AK62:AN62)=3,COUNTBLANK($AO62:$AQ62)=2,COUNTBLANK($AR62:$AS62)=1,COUNTBLANK($AT62:$AU62)=1),IF(Data!$B62&lt;&gt;"",Scoring!$D$7)+IF(Data!$C62&lt;&gt;"",Scoring!$D$8)+IF(Data!$D62&lt;&gt;"",Scoring!$D$9)+IF(Data!$E62&lt;&gt;"",Scoring!$D$10)+IF(Data!$F62&lt;&gt;"",Scoring!$D$11)+IF(Data!$G62&lt;&gt;"",Scoring!$D$12)+IF(Data!$H62&lt;&gt;"",Scoring!$D$13)+IF(Data!$I62&lt;&gt;"",Scoring!$D$14)+IF(Data!$J62&lt;&gt;"",Scoring!$D$15)+IF(Data!$K62&lt;&gt;"",Scoring!$D$16)+IF(Data!$L62&lt;&gt;"",Scoring!$D$17)+IF(Data!$M62&lt;&gt;"",Scoring!$D$18)+IF(Data!$N62&lt;&gt;"",Scoring!$D$19)+IF(Data!$O62&lt;&gt;"",Scoring!$D$20)+IF(Data!$P62&lt;&gt;"",Scoring!$D$21)+IF(Data!$Q62&lt;&gt;"",Scoring!$D$22)+IF(Data!$R62&lt;&gt;"",Scoring!$D$23)+IF(Data!$S62&lt;&gt;"",Scoring!$D$24)+IF(Data!$T62&lt;&gt;"",Scoring!$D$25)+IF(Data!$U62&lt;&gt;"",Scoring!$D$26)+IF(Data!$V62&lt;&gt;"",Scoring!$D$27)+IF(Data!$W62&lt;&gt;"",Scoring!$D$28)+IF(Data!$X62&lt;&gt;"",Scoring!$D$29)+IF(Data!$Y62&lt;&gt;"",Scoring!$D$30)+IF(Data!$Z62&lt;&gt;"",Scoring!$D$31)+IF(Data!$AA62&lt;&gt;"",Scoring!$D$32)+IF(Data!$AB62&lt;&gt;"",Scoring!$D$33)+IF(Data!$AC62&lt;&gt;"",Scoring!$D$34)+IF(Data!$AD62&lt;&gt;"",Scoring!$D$35)+IF(Data!$AE62&lt;&gt;"",Scoring!$D$36)+IF(Data!$AF62&lt;&gt;"",Scoring!$D$37)+IF(Data!$AG62&lt;&gt;"",Scoring!$D$38)+IF(Data!$AH62&lt;&gt;"",Scoring!$D$39)+IF(Data!$AI62&lt;&gt;"",Scoring!$D$40)+IF(Data!$AJ62&lt;&gt;"",Scoring!$D$41)+IF(Data!$AK62&lt;&gt;"",Scoring!$D$42)+IF(Data!$AL62&lt;&gt;"",Scoring!$D$43)+IF(Data!$AM62&lt;&gt;"",Scoring!$D$44)+IF(Data!$AN62&lt;&gt;"",Scoring!$D$45)+IF(Data!$AO62&lt;&gt;"",Scoring!$D$46)+IF(Data!$AP62&lt;&gt;"",Scoring!$D$47)+IF(Data!$AQ62&lt;&gt;"",Scoring!$D$48)+IF(Data!$AR62&lt;&gt;"",Scoring!$D$49)+IF(Data!$AS62&lt;&gt;"",Scoring!$D$50)+IF(Data!$AT62&lt;&gt;"",Scoring!$D$51)+IF(Data!$AU62&lt;&gt;"",Scoring!$D$52),"")</f>
        <v/>
      </c>
      <c r="AW62" s="180" t="str">
        <f>IF(AV62&lt;&gt;"",LOOKUP(AV62,Likelihoods!$A$7:$A$107,Likelihoods!B$7:B$107),"")</f>
        <v/>
      </c>
      <c r="AX62" s="181" t="str">
        <f>IF(AND(COUNTBLANK($B62:$O62)=13,COUNTBLANK($P62:$Q62)=1,COUNTBLANK($R62:$U62)=3,COUNTBLANK($V62:$X62)=2,COUNTBLANK($Y62:$AE62)=6,COUNTBLANK($AF62:$AJ62)=4,COUNTBLANK($AK62:AN62)=3,COUNTBLANK($AO62:$AQ62)=2,COUNTBLANK($AR62:$AS62)=1,COUNTBLANK($AT62:$AU62)=1),IF(Data!$B62&lt;&gt;"",Scoring!$E$7)+IF(Data!$C62&lt;&gt;"",Scoring!$E$8)+IF(Data!$D62&lt;&gt;"",Scoring!$E$9)+IF(Data!$E62&lt;&gt;"",Scoring!$E$10)+IF(Data!$F62&lt;&gt;"",Scoring!$E$11)+IF(Data!$G62&lt;&gt;"",Scoring!$E$12)+IF(Data!$H62&lt;&gt;"",Scoring!$E$13)+IF(Data!$I62&lt;&gt;"",Scoring!$E$14)+IF(Data!$J62&lt;&gt;"",Scoring!$E$15)+IF(Data!$K62&lt;&gt;"",Scoring!$E$16)+IF(Data!$L62&lt;&gt;"",Scoring!$E$17)+IF(Data!$M62&lt;&gt;"",Scoring!$E$18)+IF(Data!$N62&lt;&gt;"",Scoring!$E$19)+IF(Data!$O62&lt;&gt;"",Scoring!$E$20)+IF(Data!$P62&lt;&gt;"",Scoring!$E$21)+IF(Data!$Q62&lt;&gt;"",Scoring!$E$22)+IF(Data!$R62&lt;&gt;"",Scoring!$E$23)+IF(Data!$S62&lt;&gt;"",Scoring!$E$24)+IF(Data!$T62&lt;&gt;"",Scoring!$E$25)+IF(Data!$U62&lt;&gt;"",Scoring!$E$26)+IF(Data!$V62&lt;&gt;"",Scoring!$E$27)+IF(Data!$W62&lt;&gt;"",Scoring!$E$28)+IF(Data!$X62&lt;&gt;"",Scoring!$E$29)+IF(Data!$Y62&lt;&gt;"",Scoring!$E$30)+IF(Data!$Z62&lt;&gt;"",Scoring!$E$31)+IF(Data!$AA62&lt;&gt;"",Scoring!$E$32)+IF(Data!$AB62&lt;&gt;"",Scoring!$E$33)+IF(Data!$AC62&lt;&gt;"",Scoring!$E$34)+IF(Data!$AD62&lt;&gt;"",Scoring!$E$35)+IF(Data!$AE62&lt;&gt;"",Scoring!$E$36)+IF(Data!$AF62&lt;&gt;"",Scoring!$E$37)+IF(Data!$AG62&lt;&gt;"",Scoring!$E$38)+IF(Data!$AH62&lt;&gt;"",Scoring!$E$39)+IF(Data!$AI62&lt;&gt;"",Scoring!$E$40)+IF(Data!$AJ62&lt;&gt;"",Scoring!$E$41)+IF(Data!$AK62&lt;&gt;"",Scoring!$E$42)+IF(Data!$AL62&lt;&gt;"",Scoring!$E$43)+IF(Data!$AM62&lt;&gt;"",Scoring!$E$44)+IF(Data!$AN62&lt;&gt;"",Scoring!$E$45)+IF(Data!$AO62&lt;&gt;"",Scoring!$E$46)+IF(Data!$AP62&lt;&gt;"",Scoring!$E$47)+IF(Data!$AQ62&lt;&gt;"",Scoring!$E$48)+IF(Data!$AR62&lt;&gt;"",Scoring!$E$49)+IF(Data!$AS62&lt;&gt;"",Scoring!$E$50)+IF(Data!$AT62&lt;&gt;"",Scoring!$E$51)+IF(Data!$AU62&lt;&gt;"",Scoring!$E$52),"")</f>
        <v/>
      </c>
      <c r="AY62" s="180" t="str">
        <f>IF(AX62&lt;&gt;"",LOOKUP(AX62,Likelihoods!$A$7:$A$107,Likelihoods!C$7:C$107),"")</f>
        <v/>
      </c>
      <c r="AZ62" s="182" t="str">
        <f>IF(AND(COUNTBLANK($B62:$O62)=13,COUNTBLANK($P62:$Q62)=1,COUNTBLANK($R62:$U62)=3,COUNTBLANK($V62:$X62)=2,COUNTBLANK($Y62:$AE62)=6,COUNTBLANK($AF62:$AJ62)=4,COUNTBLANK($AK62:AN62)=3,COUNTBLANK($AO62:$AQ62)=2,COUNTBLANK($AR62:$AS62)=1,COUNTBLANK($AT62:$AU62)=1),IF(Data!$B62&lt;&gt;"",Scoring!$F$7)+IF(Data!$C62&lt;&gt;"",Scoring!$F$8)+IF(Data!$D62&lt;&gt;"",Scoring!$F$9)+IF(Data!$E62&lt;&gt;"",Scoring!$F$10)+IF(Data!$F62&lt;&gt;"",Scoring!$F$11)+IF(Data!$G62&lt;&gt;"",Scoring!$F$12)+IF(Data!$H62&lt;&gt;"",Scoring!$F$13)+IF(Data!$I62&lt;&gt;"",Scoring!$F$14)+IF(Data!$J62&lt;&gt;"",Scoring!$F$15)+IF(Data!$K62&lt;&gt;"",Scoring!$F$16)+IF(Data!$L62&lt;&gt;"",Scoring!$F$17)+IF(Data!$M62&lt;&gt;"",Scoring!$F$18)+IF(Data!$N62&lt;&gt;"",Scoring!$F$19)+IF(Data!$O62&lt;&gt;"",Scoring!$F$20)+IF(Data!$P62&lt;&gt;"",Scoring!$F$21)+IF(Data!$Q62&lt;&gt;"",Scoring!$F$22)+IF(Data!$R62&lt;&gt;"",Scoring!$F$23)+IF(Data!$S62&lt;&gt;"",Scoring!$F$24)+IF(Data!$T62&lt;&gt;"",Scoring!$F$25)+IF(Data!$U62&lt;&gt;"",Scoring!$F$26)+IF(Data!$V62&lt;&gt;"",Scoring!$F$27)+IF(Data!$W62&lt;&gt;"",Scoring!$F$28)+IF(Data!$X62&lt;&gt;"",Scoring!$F$29)+IF(Data!$Y62&lt;&gt;"",Scoring!$F$30)+IF(Data!$Z62&lt;&gt;"",Scoring!$F$31)+IF(Data!$AA62&lt;&gt;"",Scoring!$F$32)+IF(Data!$AB62&lt;&gt;"",Scoring!$F$33)+IF(Data!$AC62&lt;&gt;"",Scoring!$F$34)+IF(Data!$AD62&lt;&gt;"",Scoring!$F$35)+IF(Data!$AE62&lt;&gt;"",Scoring!$F$36)+IF(Data!$AF62&lt;&gt;"",Scoring!$F$37)+IF(Data!$AG62&lt;&gt;"",Scoring!$F$38)+IF(Data!$AH62&lt;&gt;"",Scoring!$F$39)+IF(Data!$AI62&lt;&gt;"",Scoring!$F$40)+IF(Data!$AJ62&lt;&gt;"",Scoring!$F$41)+IF(Data!$AK62&lt;&gt;"",Scoring!$F$42)+IF(Data!$AL62&lt;&gt;"",Scoring!$F$43)+IF(Data!$AM62&lt;&gt;"",Scoring!$F$44)+IF(Data!$AN62&lt;&gt;"",Scoring!$F$45)+IF(Data!$AO62&lt;&gt;"",Scoring!$F$46)+IF(Data!$AP62&lt;&gt;"",Scoring!$F$47)+IF(Data!$AQ62&lt;&gt;"",Scoring!$F$48)+IF(Data!$AR62&lt;&gt;"",Scoring!$F$49)+IF(Data!$AS62&lt;&gt;"",Scoring!$F$50)+IF(Data!$AT62&lt;&gt;"",Scoring!$F$51)+IF(Data!$AU62&lt;&gt;"",Scoring!$F$52),"")</f>
        <v/>
      </c>
      <c r="BA62" s="183" t="str">
        <f>IF(AZ62&lt;&gt;"",LOOKUP(AZ62,Likelihoods!$A$7:$A$107,Likelihoods!D$7:D$107),"")</f>
        <v/>
      </c>
      <c r="BB62" s="181" t="str">
        <f>IF(AND(COUNTBLANK($B62:$O62)=13,COUNTBLANK($P62:$Q62)=1,COUNTBLANK($R62:$U62)=3,COUNTBLANK($V62:$X62)=2,COUNTBLANK($Y62:$AE62)=6,COUNTBLANK($AF62:$AJ62)=4,COUNTBLANK($AK62:AN62)=3,COUNTBLANK($AO62:$AQ62)=2,COUNTBLANK($AR62:$AS62)=1,COUNTBLANK($AT62:$AU62)=1),IF(Data!$B62&lt;&gt;"",Scoring!$G$7)+IF(Data!$C62&lt;&gt;"",Scoring!$G$8)+IF(Data!$D62&lt;&gt;"",Scoring!$G$9)+IF(Data!$E62&lt;&gt;"",Scoring!$G$10)+IF(Data!$F62&lt;&gt;"",Scoring!$G$11)+IF(Data!$G62&lt;&gt;"",Scoring!$G$12)+IF(Data!$H62&lt;&gt;"",Scoring!$G$13)+IF(Data!$I62&lt;&gt;"",Scoring!$G$14)+IF(Data!$J62&lt;&gt;"",Scoring!$G$15)+IF(Data!$K62&lt;&gt;"",Scoring!$G$16)+IF(Data!$L62&lt;&gt;"",Scoring!$G$17)+IF(Data!$M62&lt;&gt;"",Scoring!$G$18)+IF(Data!$N62&lt;&gt;"",Scoring!$G$19)+IF(Data!$O62&lt;&gt;"",Scoring!$G$20)+IF(Data!$P62&lt;&gt;"",Scoring!$G$21)+IF(Data!$Q62&lt;&gt;"",Scoring!$G$22)+IF(Data!$R62&lt;&gt;"",Scoring!$G$23)+IF(Data!$S62&lt;&gt;"",Scoring!$G$24)+IF(Data!$T62&lt;&gt;"",Scoring!$G$25)+IF(Data!$U62&lt;&gt;"",Scoring!$G$26)+IF(Data!$V62&lt;&gt;"",Scoring!$G$27)+IF(Data!$W62&lt;&gt;"",Scoring!$G$28)+IF(Data!$X62&lt;&gt;"",Scoring!$G$29)+IF(Data!$Y62&lt;&gt;"",Scoring!$G$30)+IF(Data!$Z62&lt;&gt;"",Scoring!$G$31)+IF(Data!$AA62&lt;&gt;"",Scoring!$G$32)+IF(Data!$AB62&lt;&gt;"",Scoring!$G$33)+IF(Data!$AC62&lt;&gt;"",Scoring!$G$34)+IF(Data!$AD62&lt;&gt;"",Scoring!$G$35)+IF(Data!$AE62&lt;&gt;"",Scoring!$G$36)+IF(Data!$AF62&lt;&gt;"",Scoring!$G$37)+IF(Data!$AG62&lt;&gt;"",Scoring!$G$38)+IF(Data!$AH62&lt;&gt;"",Scoring!$G$39)+IF(Data!$AI62&lt;&gt;"",Scoring!$G$40)+IF(Data!$AJ62&lt;&gt;"",Scoring!$G$41)+IF(Data!$AK62&lt;&gt;"",Scoring!$G$42)+IF(Data!$AL62&lt;&gt;"",Scoring!$G$43)+IF(Data!$AM62&lt;&gt;"",Scoring!$G$44)+IF(Data!$AN62&lt;&gt;"",Scoring!$G$45)+IF(Data!$AO62&lt;&gt;"",Scoring!$G$46)+IF(Data!$AP62&lt;&gt;"",Scoring!$G$47)+IF(Data!$AQ62&lt;&gt;"",Scoring!$G$48)+IF(Data!$AR62&lt;&gt;"",Scoring!$G$49)+IF(Data!$AS62&lt;&gt;"",Scoring!$G$50)+IF(Data!$AT62&lt;&gt;"",Scoring!$G$51)+IF(Data!$AU62&lt;&gt;"",Scoring!$G$52),"")</f>
        <v/>
      </c>
      <c r="BC62" s="184" t="str">
        <f>IF(BB62&lt;&gt;"",LOOKUP(BB62,Likelihoods!$A$7:$A$107,Likelihoods!E$7:E$107),"")</f>
        <v/>
      </c>
      <c r="BD62" s="185" t="str">
        <f>IF(AND(COUNTBLANK($B62:$O62)=13,COUNTBLANK($P62:$Q62)=1,COUNTBLANK($R62:$U62)=3,COUNTBLANK($V62:$X62)=2,COUNTBLANK($Y62:$AE62)=6,COUNTBLANK($AF62:$AJ62)=4,COUNTBLANK($AK62:AN62)=3,COUNTBLANK($AO62:$AQ62)=2,COUNTBLANK($AR62:$AS62)=1,COUNTBLANK($AT62:$AU62)=1),IF(Data!$B62&lt;&gt;"",Scoring!$H$7)+IF(Data!$C62&lt;&gt;"",Scoring!$H$8)+IF(Data!$D62&lt;&gt;"",Scoring!$H$9)+IF(Data!$E62&lt;&gt;"",Scoring!$H$10)+IF(Data!$F62&lt;&gt;"",Scoring!$H$11)+IF(Data!$G62&lt;&gt;"",Scoring!$H$12)+IF(Data!$H62&lt;&gt;"",Scoring!$H$13)+IF(Data!$I62&lt;&gt;"",Scoring!$H$14)+IF(Data!$J62&lt;&gt;"",Scoring!$H$15)+IF(Data!$K62&lt;&gt;"",Scoring!$H$16)+IF(Data!$L62&lt;&gt;"",Scoring!$H$17)+IF(Data!$M62&lt;&gt;"",Scoring!$H$18)+IF(Data!$N62&lt;&gt;"",Scoring!$H$19)+IF(Data!$O62&lt;&gt;"",Scoring!$H$20)+IF(Data!$P62&lt;&gt;"",Scoring!$H$21)+IF(Data!$Q62&lt;&gt;"",Scoring!$H$22)+IF(Data!$R62&lt;&gt;"",Scoring!$H$23)+IF(Data!$S62&lt;&gt;"",Scoring!$H$24)+IF(Data!$T62&lt;&gt;"",Scoring!$H$25)+IF(Data!$U62&lt;&gt;"",Scoring!$H$26)+IF(Data!$V62&lt;&gt;"",Scoring!$H$27)+IF(Data!$W62&lt;&gt;"",Scoring!$H$28)+IF(Data!$X62&lt;&gt;"",Scoring!$H$29)+IF(Data!$Y62&lt;&gt;"",Scoring!$H$30)+IF(Data!$Z62&lt;&gt;"",Scoring!$H$31)+IF(Data!$AA62&lt;&gt;"",Scoring!$H$32)+IF(Data!$AB62&lt;&gt;"",Scoring!$H$33)+IF(Data!$AC62&lt;&gt;"",Scoring!$H$34)+IF(Data!$AD62&lt;&gt;"",Scoring!$H$35)+IF(Data!$AE62&lt;&gt;"",Scoring!$H$36)+IF(Data!$AF62&lt;&gt;"",Scoring!$H$37)+IF(Data!$AG62&lt;&gt;"",Scoring!$H$38)+IF(Data!$AH62&lt;&gt;"",Scoring!$H$39)+IF(Data!$AI62&lt;&gt;"",Scoring!$H$40)+IF(Data!$AJ62&lt;&gt;"",Scoring!$H$41)+IF(Data!$AK62&lt;&gt;"",Scoring!$H$42)+IF(Data!$AL62&lt;&gt;"",Scoring!$H$43)+IF(Data!$AM62&lt;&gt;"",Scoring!$H$44)+IF(Data!$AN62&lt;&gt;"",Scoring!$H$45)+IF(Data!$AO62&lt;&gt;"",Scoring!$H$46)+IF(Data!$AP62&lt;&gt;"",Scoring!$H$47)+IF(Data!$AQ62&lt;&gt;"",Scoring!$H$48)+IF(Data!$AR62&lt;&gt;"",Scoring!$H$49)+IF(Data!$AS62&lt;&gt;"",Scoring!$H$50)+IF(Data!$AT62&lt;&gt;"",Scoring!$H$51)+IF(Data!$AU62&lt;&gt;"",Scoring!$H$52),"")</f>
        <v/>
      </c>
      <c r="BE62" s="186" t="str">
        <f>IF(BD62&lt;&gt;"",LOOKUP(BD62,Likelihoods!$A$7:$A$107,Likelihoods!F$7:F$107),"")</f>
        <v/>
      </c>
      <c r="BF62" s="181" t="str">
        <f>IF(AND(COUNTBLANK($B62:$O62)=13,COUNTBLANK($P62:$Q62)=1,COUNTBLANK($R62:$U62)=3,COUNTBLANK($V62:$X62)=2,COUNTBLANK($Y62:$AE62)=6,COUNTBLANK($AF62:$AJ62)=4,COUNTBLANK($AK62:AN62)=3,COUNTBLANK($AO62:$AQ62)=2,COUNTBLANK($AR62:$AS62)=1,COUNTBLANK($AT62:$AU62)=1),IF(Data!$B62&lt;&gt;"",Scoring!$I$7)+IF(Data!$C62&lt;&gt;"",Scoring!$I$8)+IF(Data!$D62&lt;&gt;"",Scoring!$I$9)+IF(Data!$E62&lt;&gt;"",Scoring!$I$10)+IF(Data!$F62&lt;&gt;"",Scoring!$I$11)+IF(Data!$G62&lt;&gt;"",Scoring!$I$12)+IF(Data!$H62&lt;&gt;"",Scoring!$I$13)+IF(Data!$I62&lt;&gt;"",Scoring!$I$14)+IF(Data!$J62&lt;&gt;"",Scoring!$I$15)+IF(Data!$K62&lt;&gt;"",Scoring!$I$16)+IF(Data!$L62&lt;&gt;"",Scoring!$I$17)+IF(Data!$M62&lt;&gt;"",Scoring!$I$18)+IF(Data!$N62&lt;&gt;"",Scoring!$I$19)+IF(Data!$O62&lt;&gt;"",Scoring!$I$20)+IF(Data!$P62&lt;&gt;"",Scoring!$I$21)+IF(Data!$Q62&lt;&gt;"",Scoring!$I$22)+IF(Data!$R62&lt;&gt;"",Scoring!$I$23)+IF(Data!$S62&lt;&gt;"",Scoring!$I$24)+IF(Data!$T62&lt;&gt;"",Scoring!$I$25)+IF(Data!$U62&lt;&gt;"",Scoring!$I$26)+IF(Data!$V62&lt;&gt;"",Scoring!$I$27)+IF(Data!$W62&lt;&gt;"",Scoring!$I$28)+IF(Data!$X62&lt;&gt;"",Scoring!$I$29)+IF(Data!$Y62&lt;&gt;"",Scoring!$I$30)+IF(Data!$Z62&lt;&gt;"",Scoring!$I$31)+IF(Data!$AA62&lt;&gt;"",Scoring!$I$32)+IF(Data!$AB62&lt;&gt;"",Scoring!$I$33)+IF(Data!$AC62&lt;&gt;"",Scoring!$I$34)+IF(Data!$AD62&lt;&gt;"",Scoring!$I$35)+IF(Data!$AE62&lt;&gt;"",Scoring!$I$36)+IF(Data!$AF62&lt;&gt;"",Scoring!$I$37)+IF(Data!$AG62&lt;&gt;"",Scoring!$I$38)+IF(Data!$AH62&lt;&gt;"",Scoring!$I$39)+IF(Data!$AI62&lt;&gt;"",Scoring!$I$40)+IF(Data!$AJ62&lt;&gt;"",Scoring!$I$41)+IF(Data!$AK62&lt;&gt;"",Scoring!$I$42)+IF(Data!$AL62&lt;&gt;"",Scoring!$I$43)+IF(Data!$AM62&lt;&gt;"",Scoring!$I$44)+IF(Data!$AN62&lt;&gt;"",Scoring!$I$45)+IF(Data!$AO62&lt;&gt;"",Scoring!$I$46)+IF(Data!$AP62&lt;&gt;"",Scoring!$I$47)+IF(Data!$AQ62&lt;&gt;"",Scoring!$I$48)+IF(Data!$AR62&lt;&gt;"",Scoring!$I$49)+IF(Data!$AS62&lt;&gt;"",Scoring!$I$50)+IF(Data!$AT62&lt;&gt;"",Scoring!$I$51)+IF(Data!$AU62&lt;&gt;"",Scoring!$I$52),"")</f>
        <v/>
      </c>
      <c r="BG62" s="180" t="str">
        <f>IF(BF62&lt;&gt;"",LOOKUP(BF62,Likelihoods!$A$7:$A$107,Likelihoods!G$7:G$107),"")</f>
        <v/>
      </c>
      <c r="BH62" s="187" t="str">
        <f>IF(AND(COUNTBLANK($B62:$O62)=13,COUNTBLANK($P62:$Q62)=1,COUNTBLANK($R62:$U62)=3,COUNTBLANK($V62:$X62)=2,COUNTBLANK($Y62:$AE62)=6,COUNTBLANK($AF62:$AJ62)=4,COUNTBLANK($AK62:AN62)=3,COUNTBLANK($AO62:$AQ62)=2,COUNTBLANK($AR62:$AS62)=1,COUNTBLANK($AT62:$AU62)=1),IF(Data!$B62&lt;&gt;"",Scoring!$J$7)+IF(Data!$C62&lt;&gt;"",Scoring!$J$8)+IF(Data!$D62&lt;&gt;"",Scoring!$J$9)+IF(Data!$E62&lt;&gt;"",Scoring!$J$10)+IF(Data!$F62&lt;&gt;"",Scoring!$J$11)+IF(Data!$G62&lt;&gt;"",Scoring!$J$12)+IF(Data!$H62&lt;&gt;"",Scoring!$J$13)+IF(Data!$I62&lt;&gt;"",Scoring!$J$14)+IF(Data!$J62&lt;&gt;"",Scoring!$J$15)+IF(Data!$K62&lt;&gt;"",Scoring!$J$16)+IF(Data!$L62&lt;&gt;"",Scoring!$J$17)+IF(Data!$M62&lt;&gt;"",Scoring!$J$18)+IF(Data!$N62&lt;&gt;"",Scoring!$J$19)+IF(Data!$O62&lt;&gt;"",Scoring!$J$20)+IF(Data!$P62&lt;&gt;"",Scoring!$J$21)+IF(Data!$Q62&lt;&gt;"",Scoring!$J$22)+IF(Data!$R62&lt;&gt;"",Scoring!$J$23)+IF(Data!$S62&lt;&gt;"",Scoring!$J$24)+IF(Data!$T62&lt;&gt;"",Scoring!$J$25)+IF(Data!$U62&lt;&gt;"",Scoring!$J$26)+IF(Data!$V62&lt;&gt;"",Scoring!$J$27)+IF(Data!$W62&lt;&gt;"",Scoring!$J$28)+IF(Data!$X62&lt;&gt;"",Scoring!$J$29)+IF(Data!$Y62&lt;&gt;"",Scoring!$J$30)+IF(Data!$Z62&lt;&gt;"",Scoring!$J$31)+IF(Data!$AA62&lt;&gt;"",Scoring!$J$32)+IF(Data!$AB62&lt;&gt;"",Scoring!$J$33)+IF(Data!$AC62&lt;&gt;"",Scoring!$J$34)+IF(Data!$AD62&lt;&gt;"",Scoring!$J$35)+IF(Data!$AE62&lt;&gt;"",Scoring!$J$36)+IF(Data!$AF62&lt;&gt;"",Scoring!$J$37)+IF(Data!$AG62&lt;&gt;"",Scoring!$J$38)+IF(Data!$AH62&lt;&gt;"",Scoring!$J$39)+IF(Data!$AI62&lt;&gt;"",Scoring!$J$40)+IF(Data!$AJ62&lt;&gt;"",Scoring!$J$41)+IF(Data!$AK62&lt;&gt;"",Scoring!$J$42)+IF(Data!$AL62&lt;&gt;"",Scoring!$J$43)+IF(Data!$AM62&lt;&gt;"",Scoring!$J$44)+IF(Data!$AN62&lt;&gt;"",Scoring!$J$45)+IF(Data!$AO62&lt;&gt;"",Scoring!$J$46)+IF(Data!$AP62&lt;&gt;"",Scoring!$J$47)+IF(Data!$AQ62&lt;&gt;"",Scoring!$J$48)+IF(Data!$AR62&lt;&gt;"",Scoring!$J$49)+IF(Data!$AS62&lt;&gt;"",Scoring!$J$50)+IF(Data!$AT62&lt;&gt;"",Scoring!$J$51)+IF(Data!$AU62&lt;&gt;"",Scoring!$J$52),"")</f>
        <v/>
      </c>
      <c r="BI62" s="183" t="str">
        <f>IF(BH62&lt;&gt;"",LOOKUP(BH62,Likelihoods!$A$7:$A$107,Likelihoods!H$7:H$107),"")</f>
        <v/>
      </c>
      <c r="BJ62" s="188" t="str">
        <f>IF(AND(COUNTBLANK($B62:$O62)=13,COUNTBLANK($P62:$Q62)=1,COUNTBLANK($R62:$U62)=3,COUNTBLANK($V62:$X62)=2,COUNTBLANK($Y62:$AE62)=6,COUNTBLANK($AF62:$AJ62)=4,COUNTBLANK($AK62:AN62)=3,COUNTBLANK($AO62:$AQ62)=2,COUNTBLANK($AR62:$AS62)=1,COUNTBLANK($AT62:$AU62)=1),IF(Data!$B62&lt;&gt;"",Scoring!$K$7)+IF(Data!$C62&lt;&gt;"",Scoring!$K$8)+IF(Data!$D62&lt;&gt;"",Scoring!$K$9)+IF(Data!$E62&lt;&gt;"",Scoring!$K$10)+IF(Data!$F62&lt;&gt;"",Scoring!$K$11)+IF(Data!$G62&lt;&gt;"",Scoring!$K$12)+IF(Data!$H62&lt;&gt;"",Scoring!$K$13)+IF(Data!$I62&lt;&gt;"",Scoring!$K$14)+IF(Data!$J62&lt;&gt;"",Scoring!$K$15)+IF(Data!$K62&lt;&gt;"",Scoring!$K$16)+IF(Data!$L62&lt;&gt;"",Scoring!$K$17)+IF(Data!$M62&lt;&gt;"",Scoring!$K$18)+IF(Data!$N62&lt;&gt;"",Scoring!$K$19)+IF(Data!$O62&lt;&gt;"",Scoring!$K$20)+IF(Data!$P62&lt;&gt;"",Scoring!$K$21)+IF(Data!$Q62&lt;&gt;"",Scoring!$K$22)+IF(Data!$R62&lt;&gt;"",Scoring!$K$23)+IF(Data!$S62&lt;&gt;"",Scoring!$K$24)+IF(Data!$T62&lt;&gt;"",Scoring!$K$25)+IF(Data!$U62&lt;&gt;"",Scoring!$K$26)+IF(Data!$V62&lt;&gt;"",Scoring!$K$27)+IF(Data!$W62&lt;&gt;"",Scoring!$K$28)+IF(Data!$X62&lt;&gt;"",Scoring!$K$29)+IF(Data!$Y62&lt;&gt;"",Scoring!$K$30)+IF(Data!$Z62&lt;&gt;"",Scoring!$K$31)+IF(Data!$AA62&lt;&gt;"",Scoring!$K$32)+IF(Data!$AB62&lt;&gt;"",Scoring!$K$33)+IF(Data!$AC62&lt;&gt;"",Scoring!$K$34)+IF(Data!$AD62&lt;&gt;"",Scoring!$K$35)+IF(Data!$AE62&lt;&gt;"",Scoring!$K$36)+IF(Data!$AF62&lt;&gt;"",Scoring!$K$37)+IF(Data!$AG62&lt;&gt;"",Scoring!$K$38)+IF(Data!$AH62&lt;&gt;"",Scoring!$K$39)+IF(Data!$AI62&lt;&gt;"",Scoring!$K$40)+IF(Data!$AJ62&lt;&gt;"",Scoring!$K$41)+IF(Data!$AK62&lt;&gt;"",Scoring!$K$42)+IF(Data!$AL62&lt;&gt;"",Scoring!$K$43)+IF(Data!$AM62&lt;&gt;"",Scoring!$K$44)+IF(Data!$AN62&lt;&gt;"",Scoring!$K$45)+IF(Data!$AO62&lt;&gt;"",Scoring!$K$46)+IF(Data!$AP62&lt;&gt;"",Scoring!$K$47)+IF(Data!$AQ62&lt;&gt;"",Scoring!$K$48)+IF(Data!$AR62&lt;&gt;"",Scoring!$K$49)+IF(Data!$AS62&lt;&gt;"",Scoring!$K$50)+IF(Data!$AT62&lt;&gt;"",Scoring!$K$51)+IF(Data!$AU62&lt;&gt;"",Scoring!$K$52),"")</f>
        <v/>
      </c>
      <c r="BK62" s="184" t="str">
        <f>IF(BJ62&lt;&gt;"",LOOKUP(BJ62,Likelihoods!$A$7:$A$107,Likelihoods!I$7:I$107),"")</f>
        <v/>
      </c>
      <c r="BL62" s="187" t="str">
        <f>IF(AND(COUNTBLANK($B62:$O62)=13,COUNTBLANK($P62:$Q62)=1,COUNTBLANK($R62:$U62)=3,COUNTBLANK($V62:$X62)=2,COUNTBLANK($Y62:$AE62)=6,COUNTBLANK($AF62:$AJ62)=4,COUNTBLANK($AK62:AN62)=3,COUNTBLANK($AO62:$AQ62)=2,COUNTBLANK($AR62:$AS62)=1,COUNTBLANK($AT62:$AU62)=1),IF(Data!$B62&lt;&gt;"",Scoring!$L$7)+IF(Data!$C62&lt;&gt;"",Scoring!$L$8)+IF(Data!$D62&lt;&gt;"",Scoring!$L$9)+IF(Data!$E62&lt;&gt;"",Scoring!$L$10)+IF(Data!$F62&lt;&gt;"",Scoring!$L$11)+IF(Data!$G62&lt;&gt;"",Scoring!$L$12)+IF(Data!$H62&lt;&gt;"",Scoring!$L$13)+IF(Data!$I62&lt;&gt;"",Scoring!$L$14)+IF(Data!$J62&lt;&gt;"",Scoring!$L$15)+IF(Data!$K62&lt;&gt;"",Scoring!$L$16)+IF(Data!$L62&lt;&gt;"",Scoring!$L$17)+IF(Data!$M62&lt;&gt;"",Scoring!$L$18)+IF(Data!$N62&lt;&gt;"",Scoring!$L$19)+IF(Data!$O62&lt;&gt;"",Scoring!$L$20)+IF(Data!$P62&lt;&gt;"",Scoring!$L$21)+IF(Data!$Q62&lt;&gt;"",Scoring!$L$22)+IF(Data!$R62&lt;&gt;"",Scoring!$L$23)+IF(Data!$S62&lt;&gt;"",Scoring!$L$24)+IF(Data!$T62&lt;&gt;"",Scoring!$L$25)+IF(Data!$U62&lt;&gt;"",Scoring!$L$26)+IF(Data!$V62&lt;&gt;"",Scoring!$L$27)+IF(Data!$W62&lt;&gt;"",Scoring!$L$28)+IF(Data!$X62&lt;&gt;"",Scoring!$L$29)+IF(Data!$Y62&lt;&gt;"",Scoring!$L$30)+IF(Data!$Z62&lt;&gt;"",Scoring!$L$31)+IF(Data!$AA62&lt;&gt;"",Scoring!$L$32)+IF(Data!$AB62&lt;&gt;"",Scoring!$L$33)+IF(Data!$AC62&lt;&gt;"",Scoring!$L$34)+IF(Data!$AD62&lt;&gt;"",Scoring!$L$35)+IF(Data!$AE62&lt;&gt;"",Scoring!$L$36)+IF(Data!$AF62&lt;&gt;"",Scoring!$L$37)+IF(Data!$AG62&lt;&gt;"",Scoring!$L$38)+IF(Data!$AH62&lt;&gt;"",Scoring!$L$39)+IF(Data!$AI62&lt;&gt;"",Scoring!$L$40)+IF(Data!$AJ62&lt;&gt;"",Scoring!$L$41)+IF(Data!$AK62&lt;&gt;"",Scoring!$L$42)+IF(Data!$AL62&lt;&gt;"",Scoring!$L$43)+IF(Data!$AM62&lt;&gt;"",Scoring!$L$44)+IF(Data!$AN62&lt;&gt;"",Scoring!$L$45)+IF(Data!$AO62&lt;&gt;"",Scoring!$L$46)+IF(Data!$AP62&lt;&gt;"",Scoring!$L$47)+IF(Data!$AQ62&lt;&gt;"",Scoring!$L$48)+IF(Data!$AR62&lt;&gt;"",Scoring!$L$49)+IF(Data!$AS62&lt;&gt;"",Scoring!$L$50)+IF(Data!$AT62&lt;&gt;"",Scoring!$L$51)+IF(Data!$AU62&lt;&gt;"",Scoring!$L$52),"")</f>
        <v/>
      </c>
      <c r="BM62" s="180" t="str">
        <f>IF(BL62&lt;&gt;"",LOOKUP(BL62,Likelihoods!$A$7:$A$107,Likelihoods!J$7:J$107),"")</f>
        <v/>
      </c>
      <c r="BN62" s="181" t="str">
        <f>IF(AND(COUNTBLANK($B62:$O62)=13,COUNTBLANK($P62:$Q62)=1,COUNTBLANK($R62:$U62)=3,COUNTBLANK($V62:$X62)=2,COUNTBLANK($Y62:$AE62)=6,COUNTBLANK($AF62:$AJ62)=4,COUNTBLANK($AK62:AN62)=3,COUNTBLANK($AO62:$AQ62)=2,COUNTBLANK($AR62:$AS62)=1,COUNTBLANK($AT62:$AU62)=1),IF(Data!$B62&lt;&gt;"",Scoring!$M$7)+IF(Data!$C62&lt;&gt;"",Scoring!$M$8)+IF(Data!$D62&lt;&gt;"",Scoring!$M$9)+IF(Data!$E62&lt;&gt;"",Scoring!$M$10)+IF(Data!$F62&lt;&gt;"",Scoring!$M$11)+IF(Data!$G62&lt;&gt;"",Scoring!$M$12)+IF(Data!$H62&lt;&gt;"",Scoring!$M$13)+IF(Data!$I62&lt;&gt;"",Scoring!$M$14)+IF(Data!$J62&lt;&gt;"",Scoring!$M$15)+IF(Data!$K62&lt;&gt;"",Scoring!$M$16)+IF(Data!$L62&lt;&gt;"",Scoring!$M$17)+IF(Data!$M62&lt;&gt;"",Scoring!$M$18)+IF(Data!$N62&lt;&gt;"",Scoring!$M$19)+IF(Data!$O62&lt;&gt;"",Scoring!$M$20)+IF(Data!$P62&lt;&gt;"",Scoring!$M$21)+IF(Data!$Q62&lt;&gt;"",Scoring!$M$22)+IF(Data!$R62&lt;&gt;"",Scoring!$M$23)+IF(Data!$S62&lt;&gt;"",Scoring!$M$24)+IF(Data!$T62&lt;&gt;"",Scoring!$M$25)+IF(Data!$U62&lt;&gt;"",Scoring!$M$26)+IF(Data!$V62&lt;&gt;"",Scoring!$M$27)+IF(Data!$W62&lt;&gt;"",Scoring!$M$28)+IF(Data!$X62&lt;&gt;"",Scoring!$M$29)+IF(Data!$Y62&lt;&gt;"",Scoring!$M$30)+IF(Data!$Z62&lt;&gt;"",Scoring!$M$31)+IF(Data!$AA62&lt;&gt;"",Scoring!$M$32)+IF(Data!$AB62&lt;&gt;"",Scoring!$M$33)+IF(Data!$AC62&lt;&gt;"",Scoring!$M$34)+IF(Data!$AD62&lt;&gt;"",Scoring!$M$35)+IF(Data!$AE62&lt;&gt;"",Scoring!$M$36)+IF(Data!$AF62&lt;&gt;"",Scoring!$M$37)+IF(Data!$AG62&lt;&gt;"",Scoring!$M$38)+IF(Data!$AH62&lt;&gt;"",Scoring!$M$39)+IF(Data!$AI62&lt;&gt;"",Scoring!$M$40)+IF(Data!$AJ62&lt;&gt;"",Scoring!$M$41)+IF(Data!$AK62&lt;&gt;"",Scoring!$M$42)+IF(Data!$AL62&lt;&gt;"",Scoring!$M$43)+IF(Data!$AM62&lt;&gt;"",Scoring!$M$44)+IF(Data!$AN62&lt;&gt;"",Scoring!$M$45)+IF(Data!$AO62&lt;&gt;"",Scoring!$M$46)+IF(Data!$AP62&lt;&gt;"",Scoring!$M$47)+IF(Data!$AQ62&lt;&gt;"",Scoring!$M$48)+IF(Data!$AR62&lt;&gt;"",Scoring!$M$49)+IF(Data!$AS62&lt;&gt;"",Scoring!$M$50)+IF(Data!$AT62&lt;&gt;"",Scoring!$M$51)+IF(Data!$AU62&lt;&gt;"",Scoring!$M$52),"")</f>
        <v/>
      </c>
      <c r="BO62" s="184" t="str">
        <f>IF(BN62&lt;&gt;"",LOOKUP(BN62,Likelihoods!$A$7:$A$107,Likelihoods!K$7:K$107),"")</f>
        <v/>
      </c>
      <c r="BP62" s="179" t="str">
        <f>IF(AND(COUNTBLANK($B62:$O62)=13,COUNTBLANK($P62:$Q62)=1,COUNTBLANK($R62:$U62)=3,COUNTBLANK($V62:$X62)=2,COUNTBLANK($Y62:$AE62)=6,COUNTBLANK($AF62:$AJ62)=4,COUNTBLANK($AK62:AN62)=3,COUNTBLANK($AO62:$AQ62)=2,COUNTBLANK($AR62:$AS62)=1,COUNTBLANK($AT62:$AU62)=1),IF(Data!$B62&lt;&gt;"",Scoring!$N$7)+IF(Data!$C62&lt;&gt;"",Scoring!$N$8)+IF(Data!$D62&lt;&gt;"",Scoring!$N$9)+IF(Data!$E62&lt;&gt;"",Scoring!$N$10)+IF(Data!$F62&lt;&gt;"",Scoring!$N$11)+IF(Data!$G62&lt;&gt;"",Scoring!$N$12)+IF(Data!$H62&lt;&gt;"",Scoring!$N$13)+IF(Data!$I62&lt;&gt;"",Scoring!$N$14)+IF(Data!$J62&lt;&gt;"",Scoring!$N$15)+IF(Data!$K62&lt;&gt;"",Scoring!$N$16)+IF(Data!$L62&lt;&gt;"",Scoring!$N$17)+IF(Data!$M62&lt;&gt;"",Scoring!$N$18)+IF(Data!$N62&lt;&gt;"",Scoring!$N$19)+IF(Data!$O62&lt;&gt;"",Scoring!$N$20)+IF(Data!$P62&lt;&gt;"",Scoring!$N$21)+IF(Data!$Q62&lt;&gt;"",Scoring!$N$22)+IF(Data!$R62&lt;&gt;"",Scoring!$N$23)+IF(Data!$S62&lt;&gt;"",Scoring!$N$24)+IF(Data!$T62&lt;&gt;"",Scoring!$N$25)+IF(Data!$U62&lt;&gt;"",Scoring!$N$26)+IF(Data!$V62&lt;&gt;"",Scoring!$N$27)+IF(Data!$W62&lt;&gt;"",Scoring!$N$28)+IF(Data!$X62&lt;&gt;"",Scoring!$N$29)+IF(Data!$Y62&lt;&gt;"",Scoring!$N$30)+IF(Data!$Z62&lt;&gt;"",Scoring!$N$31)+IF(Data!$AA62&lt;&gt;"",Scoring!$N$32)+IF(Data!$AB62&lt;&gt;"",Scoring!$N$33)+IF(Data!$AC62&lt;&gt;"",Scoring!$N$34)+IF(Data!$AD62&lt;&gt;"",Scoring!$N$35)+IF(Data!$AE62&lt;&gt;"",Scoring!$N$36)+IF(Data!$AF62&lt;&gt;"",Scoring!$N$37)+IF(Data!$AG62&lt;&gt;"",Scoring!$N$38)+IF(Data!$AH62&lt;&gt;"",Scoring!$N$39)+IF(Data!$AI62&lt;&gt;"",Scoring!$N$40)+IF(Data!$AJ62&lt;&gt;"",Scoring!$N$41)+IF(Data!$AK62&lt;&gt;"",Scoring!$N$42)+IF(Data!$AL62&lt;&gt;"",Scoring!$N$43)+IF(Data!$AM62&lt;&gt;"",Scoring!$N$44)+IF(Data!$AN62&lt;&gt;"",Scoring!$N$45)+IF(Data!$AO62&lt;&gt;"",Scoring!$N$46)+IF(Data!$AP62&lt;&gt;"",Scoring!$N$47)+IF(Data!$AQ62&lt;&gt;"",Scoring!$N$48)+IF(Data!$AR62&lt;&gt;"",Scoring!$N$49)+IF(Data!$AS62&lt;&gt;"",Scoring!$N$50)+IF(Data!$AT62&lt;&gt;"",Scoring!$N$51)+IF(Data!$AU62&lt;&gt;"",Scoring!$N$52),"")</f>
        <v/>
      </c>
      <c r="BQ62" s="189" t="str">
        <f>IF(BP62&lt;&gt;"",LOOKUP(BP62,Likelihoods!$A$7:$A$107,Likelihoods!L$7:L$107),"")</f>
        <v/>
      </c>
      <c r="BR62" s="181" t="str">
        <f>IF(AND(COUNTBLANK($B62:$O62)=13,COUNTBLANK($P62:$Q62)=1,COUNTBLANK($R62:$U62)=3,COUNTBLANK($V62:$X62)=2,COUNTBLANK($Y62:$AE62)=6,COUNTBLANK($AF62:$AJ62)=4,COUNTBLANK($AK62:AN62)=3,COUNTBLANK($AO62:$AQ62)=2,COUNTBLANK($AR62:$AS62)=1,COUNTBLANK($AT62:$AU62)=1),IF(Data!$B62&lt;&gt;"",Scoring!$O$7)+IF(Data!$C62&lt;&gt;"",Scoring!$O$8)+IF(Data!$D62&lt;&gt;"",Scoring!$O$9)+IF(Data!$E62&lt;&gt;"",Scoring!$O$10)+IF(Data!$F62&lt;&gt;"",Scoring!$O$11)+IF(Data!$G62&lt;&gt;"",Scoring!$O$12)+IF(Data!$H62&lt;&gt;"",Scoring!$O$13)+IF(Data!$I62&lt;&gt;"",Scoring!$O$14)+IF(Data!$J62&lt;&gt;"",Scoring!$O$15)+IF(Data!$K62&lt;&gt;"",Scoring!$O$16)+IF(Data!$L62&lt;&gt;"",Scoring!$O$17)+IF(Data!$M62&lt;&gt;"",Scoring!$O$18)+IF(Data!$N62&lt;&gt;"",Scoring!$O$19)+IF(Data!$O62&lt;&gt;"",Scoring!$O$20)+IF(Data!$P62&lt;&gt;"",Scoring!$O$21)+IF(Data!$Q62&lt;&gt;"",Scoring!$O$22)+IF(Data!$R62&lt;&gt;"",Scoring!$O$23)+IF(Data!$S62&lt;&gt;"",Scoring!$O$24)+IF(Data!$T62&lt;&gt;"",Scoring!$O$25)+IF(Data!$U62&lt;&gt;"",Scoring!$O$26)+IF(Data!$V62&lt;&gt;"",Scoring!$O$27)+IF(Data!$W62&lt;&gt;"",Scoring!$O$28)+IF(Data!$X62&lt;&gt;"",Scoring!$O$29)+IF(Data!$Y62&lt;&gt;"",Scoring!$O$30)+IF(Data!$Z62&lt;&gt;"",Scoring!$O$31)+IF(Data!$AA62&lt;&gt;"",Scoring!$O$32)+IF(Data!$AB62&lt;&gt;"",Scoring!$O$33)+IF(Data!$AC62&lt;&gt;"",Scoring!$O$34)+IF(Data!$AD62&lt;&gt;"",Scoring!$O$35)+IF(Data!$AE62&lt;&gt;"",Scoring!$O$36)+IF(Data!$AF62&lt;&gt;"",Scoring!$O$37)+IF(Data!$AG62&lt;&gt;"",Scoring!$O$38)+IF(Data!$AH62&lt;&gt;"",Scoring!$O$39)+IF(Data!$AI62&lt;&gt;"",Scoring!$O$40)+IF(Data!$AJ62&lt;&gt;"",Scoring!$O$41)+IF(Data!$AK62&lt;&gt;"",Scoring!$O$42)+IF(Data!$AL62&lt;&gt;"",Scoring!$O$43)+IF(Data!$AM62&lt;&gt;"",Scoring!$O$44)+IF(Data!$AN62&lt;&gt;"",Scoring!$O$45)+IF(Data!$AO62&lt;&gt;"",Scoring!$O$46)+IF(Data!$AP62&lt;&gt;"",Scoring!$O$47)+IF(Data!$AQ62&lt;&gt;"",Scoring!$O$48)+IF(Data!$AR62&lt;&gt;"",Scoring!$O$49)+IF(Data!$AS62&lt;&gt;"",Scoring!$O$50)+IF(Data!$AT62&lt;&gt;"",Scoring!$O$51)+IF(Data!$AU62&lt;&gt;"",Scoring!$O$52),"")</f>
        <v/>
      </c>
      <c r="BS62" s="184" t="str">
        <f>IF(BR62&lt;&gt;"",LOOKUP(BR62,Likelihoods!$A$7:$A$107,Likelihoods!M$7:M$107),"")</f>
        <v/>
      </c>
      <c r="BT62" s="181" t="str">
        <f>IF(AND(COUNTBLANK($B62:$O62)=13,COUNTBLANK($P62:$Q62)=1,COUNTBLANK($R62:$U62)=3,COUNTBLANK($V62:$X62)=2,COUNTBLANK($Y62:$AE62)=6,COUNTBLANK($AF62:$AJ62)=4,COUNTBLANK($AK62:AN62)=3,COUNTBLANK($AO62:$AQ62)=2,COUNTBLANK($AR62:$AS62)=1,COUNTBLANK($AT62:$AU62)=1),IF(Data!$B62&lt;&gt;"",Scoring!$P$7)+IF(Data!$C62&lt;&gt;"",Scoring!$P$8)+IF(Data!$D62&lt;&gt;"",Scoring!$P$9)+IF(Data!$E62&lt;&gt;"",Scoring!$P$10)+IF(Data!$F62&lt;&gt;"",Scoring!$P$11)+IF(Data!$G62&lt;&gt;"",Scoring!$P$12)+IF(Data!$H62&lt;&gt;"",Scoring!$P$13)+IF(Data!$I62&lt;&gt;"",Scoring!$P$14)+IF(Data!$J62&lt;&gt;"",Scoring!$P$15)+IF(Data!$K62&lt;&gt;"",Scoring!$P$16)+IF(Data!$L62&lt;&gt;"",Scoring!$P$17)+IF(Data!$M62&lt;&gt;"",Scoring!$P$18)+IF(Data!$N62&lt;&gt;"",Scoring!$P$19)+IF(Data!$O62&lt;&gt;"",Scoring!$P$20)+IF(Data!$P62&lt;&gt;"",Scoring!$P$21)+IF(Data!$Q62&lt;&gt;"",Scoring!$P$22)+IF(Data!$R62&lt;&gt;"",Scoring!$P$23)+IF(Data!$S62&lt;&gt;"",Scoring!$P$24)+IF(Data!$T62&lt;&gt;"",Scoring!$P$25)+IF(Data!$U62&lt;&gt;"",Scoring!$P$26)+IF(Data!$V62&lt;&gt;"",Scoring!$P$27)+IF(Data!$W62&lt;&gt;"",Scoring!$P$28)+IF(Data!$X62&lt;&gt;"",Scoring!$P$29)+IF(Data!$Y62&lt;&gt;"",Scoring!$P$30)+IF(Data!$Z62&lt;&gt;"",Scoring!$P$31)+IF(Data!$AA62&lt;&gt;"",Scoring!$P$32)+IF(Data!$AB62&lt;&gt;"",Scoring!$P$33)+IF(Data!$AC62&lt;&gt;"",Scoring!$P$34)+IF(Data!$AD62&lt;&gt;"",Scoring!$P$35)+IF(Data!$AE62&lt;&gt;"",Scoring!$P$36)+IF(Data!$AF62&lt;&gt;"",Scoring!$P$37)+IF(Data!$AG62&lt;&gt;"",Scoring!$P$38)+IF(Data!$AH62&lt;&gt;"",Scoring!$P$39)+IF(Data!$AI62&lt;&gt;"",Scoring!$P$40)+IF(Data!$AJ62&lt;&gt;"",Scoring!$P$41)+IF(Data!$AK62&lt;&gt;"",Scoring!$P$42)+IF(Data!$AL62&lt;&gt;"",Scoring!$P$43)+IF(Data!$AM62&lt;&gt;"",Scoring!$P$44)+IF(Data!$AN62&lt;&gt;"",Scoring!$P$45)+IF(Data!$AO62&lt;&gt;"",Scoring!$P$46)+IF(Data!$AP62&lt;&gt;"",Scoring!$P$47)+IF(Data!$AQ62&lt;&gt;"",Scoring!$P$48)+IF(Data!$AR62&lt;&gt;"",Scoring!$P$49)+IF(Data!$AS62&lt;&gt;"",Scoring!$P$50)+IF(Data!$AT62&lt;&gt;"",Scoring!$P$51)+IF(Data!$AU62&lt;&gt;"",Scoring!$P$52),"")</f>
        <v/>
      </c>
      <c r="BU62" s="180" t="str">
        <f>IF(BT62&lt;&gt;"",LOOKUP(BT62,Likelihoods!$A$7:$A$107,Likelihoods!N$7:N$107),"")</f>
        <v/>
      </c>
      <c r="BV62" s="181" t="str">
        <f>IF(AND(COUNTBLANK($B62:$O62)=13,COUNTBLANK($P62:$Q62)=1,COUNTBLANK($R62:$U62)=3,COUNTBLANK($V62:$X62)=2,COUNTBLANK($Y62:$AE62)=6,COUNTBLANK($AF62:$AJ62)=4,COUNTBLANK($AK62:AN62)=3,COUNTBLANK($AO62:$AQ62)=2,COUNTBLANK($AR62:$AS62)=1,COUNTBLANK($AT62:$AU62)=1),IF(Data!$B62&lt;&gt;"",Scoring!$Q$7)+IF(Data!$C62&lt;&gt;"",Scoring!$Q$8)+IF(Data!$D62&lt;&gt;"",Scoring!$Q$9)+IF(Data!$E62&lt;&gt;"",Scoring!$Q$10)+IF(Data!$F62&lt;&gt;"",Scoring!$Q$11)+IF(Data!$G62&lt;&gt;"",Scoring!$Q$12)+IF(Data!$H62&lt;&gt;"",Scoring!$Q$13)+IF(Data!$I62&lt;&gt;"",Scoring!$Q$14)+IF(Data!$J62&lt;&gt;"",Scoring!$Q$15)+IF(Data!$K62&lt;&gt;"",Scoring!$Q$16)+IF(Data!$L62&lt;&gt;"",Scoring!$Q$17)+IF(Data!$M62&lt;&gt;"",Scoring!$Q$18)+IF(Data!$N62&lt;&gt;"",Scoring!$Q$19)+IF(Data!$O62&lt;&gt;"",Scoring!$Q$20)+IF(Data!$P62&lt;&gt;"",Scoring!$Q$21)+IF(Data!$Q62&lt;&gt;"",Scoring!$Q$22)+IF(Data!$R62&lt;&gt;"",Scoring!$Q$23)+IF(Data!$S62&lt;&gt;"",Scoring!$Q$24)+IF(Data!$T62&lt;&gt;"",Scoring!$Q$25)+IF(Data!$U62&lt;&gt;"",Scoring!$Q$26)+IF(Data!$V62&lt;&gt;"",Scoring!$Q$27)+IF(Data!$W62&lt;&gt;"",Scoring!$Q$28)+IF(Data!$X62&lt;&gt;"",Scoring!$Q$29)+IF(Data!$Y62&lt;&gt;"",Scoring!$Q$30)+IF(Data!$Z62&lt;&gt;"",Scoring!$Q$31)+IF(Data!$AA62&lt;&gt;"",Scoring!$Q$32)+IF(Data!$AB62&lt;&gt;"",Scoring!$Q$33)+IF(Data!$AC62&lt;&gt;"",Scoring!$Q$34)+IF(Data!$AD62&lt;&gt;"",Scoring!$Q$35)+IF(Data!$AE62&lt;&gt;"",Scoring!$Q$36)+IF(Data!$AF62&lt;&gt;"",Scoring!$Q$37)+IF(Data!$AG62&lt;&gt;"",Scoring!$Q$38)+IF(Data!$AH62&lt;&gt;"",Scoring!$Q$39)+IF(Data!$AI62&lt;&gt;"",Scoring!$Q$40)+IF(Data!$AJ62&lt;&gt;"",Scoring!$Q$41)+IF(Data!$AK62&lt;&gt;"",Scoring!$Q$42)+IF(Data!$AL62&lt;&gt;"",Scoring!$Q$43)+IF(Data!$AM62&lt;&gt;"",Scoring!$Q$44)+IF(Data!$AN62&lt;&gt;"",Scoring!$Q$45)+IF(Data!$AO62&lt;&gt;"",Scoring!$Q$46)+IF(Data!$AP62&lt;&gt;"",Scoring!$Q$47)+IF(Data!$AQ62&lt;&gt;"",Scoring!$Q$48)+IF(Data!$AR62&lt;&gt;"",Scoring!$Q$49)+IF(Data!$AS62&lt;&gt;"",Scoring!$Q$50)+IF(Data!$AT62&lt;&gt;"",Scoring!$Q$51)+IF(Data!$AU62&lt;&gt;"",Scoring!$Q$52),"")</f>
        <v/>
      </c>
      <c r="BW62" s="183" t="str">
        <f>IF(BV62&lt;&gt;"",LOOKUP(BV62,Likelihoods!$A$7:$A$107,Likelihoods!O$7:O$107),"")</f>
        <v/>
      </c>
      <c r="BX62" s="9"/>
      <c r="BY62" s="9"/>
      <c r="BZ62" s="9"/>
      <c r="CA62" s="9"/>
      <c r="CB62" s="9"/>
      <c r="CC62" s="9"/>
      <c r="CD62" s="9"/>
      <c r="CE62" s="9"/>
      <c r="CF62" s="9"/>
      <c r="CG62" s="9"/>
      <c r="CH62" s="9"/>
      <c r="CI62" s="9"/>
      <c r="CJ62" s="9"/>
      <c r="CK62" s="9"/>
    </row>
    <row r="63" spans="1:89" ht="14.25">
      <c r="A63" s="59"/>
      <c r="B63" s="76"/>
      <c r="C63" s="77"/>
      <c r="D63" s="77"/>
      <c r="E63" s="77"/>
      <c r="F63" s="77"/>
      <c r="G63" s="77"/>
      <c r="H63" s="77"/>
      <c r="I63" s="77"/>
      <c r="J63" s="77"/>
      <c r="K63" s="77"/>
      <c r="L63" s="77"/>
      <c r="M63" s="77"/>
      <c r="N63" s="77"/>
      <c r="O63" s="77"/>
      <c r="P63" s="76"/>
      <c r="Q63" s="78"/>
      <c r="R63" s="77"/>
      <c r="S63" s="77"/>
      <c r="T63" s="77"/>
      <c r="U63" s="77"/>
      <c r="V63" s="76"/>
      <c r="W63" s="77"/>
      <c r="X63" s="78"/>
      <c r="Y63" s="77"/>
      <c r="Z63" s="77"/>
      <c r="AA63" s="77"/>
      <c r="AB63" s="77"/>
      <c r="AC63" s="77"/>
      <c r="AD63" s="77"/>
      <c r="AE63" s="77"/>
      <c r="AF63" s="76"/>
      <c r="AG63" s="77"/>
      <c r="AH63" s="77"/>
      <c r="AI63" s="77"/>
      <c r="AJ63" s="78"/>
      <c r="AK63" s="77"/>
      <c r="AL63" s="77"/>
      <c r="AM63" s="77"/>
      <c r="AN63" s="77"/>
      <c r="AO63" s="76"/>
      <c r="AP63" s="77"/>
      <c r="AQ63" s="78"/>
      <c r="AR63" s="76"/>
      <c r="AS63" s="78"/>
      <c r="AT63" s="77"/>
      <c r="AU63" s="77"/>
      <c r="AV63" s="179" t="str">
        <f>IF(AND(COUNTBLANK($B63:$O63)=13,COUNTBLANK($P63:$Q63)=1,COUNTBLANK($R63:$U63)=3,COUNTBLANK($V63:$X63)=2,COUNTBLANK($Y63:$AE63)=6,COUNTBLANK($AF63:$AJ63)=4,COUNTBLANK($AK63:AN63)=3,COUNTBLANK($AO63:$AQ63)=2,COUNTBLANK($AR63:$AS63)=1,COUNTBLANK($AT63:$AU63)=1),IF(Data!$B63&lt;&gt;"",Scoring!$D$7)+IF(Data!$C63&lt;&gt;"",Scoring!$D$8)+IF(Data!$D63&lt;&gt;"",Scoring!$D$9)+IF(Data!$E63&lt;&gt;"",Scoring!$D$10)+IF(Data!$F63&lt;&gt;"",Scoring!$D$11)+IF(Data!$G63&lt;&gt;"",Scoring!$D$12)+IF(Data!$H63&lt;&gt;"",Scoring!$D$13)+IF(Data!$I63&lt;&gt;"",Scoring!$D$14)+IF(Data!$J63&lt;&gt;"",Scoring!$D$15)+IF(Data!$K63&lt;&gt;"",Scoring!$D$16)+IF(Data!$L63&lt;&gt;"",Scoring!$D$17)+IF(Data!$M63&lt;&gt;"",Scoring!$D$18)+IF(Data!$N63&lt;&gt;"",Scoring!$D$19)+IF(Data!$O63&lt;&gt;"",Scoring!$D$20)+IF(Data!$P63&lt;&gt;"",Scoring!$D$21)+IF(Data!$Q63&lt;&gt;"",Scoring!$D$22)+IF(Data!$R63&lt;&gt;"",Scoring!$D$23)+IF(Data!$S63&lt;&gt;"",Scoring!$D$24)+IF(Data!$T63&lt;&gt;"",Scoring!$D$25)+IF(Data!$U63&lt;&gt;"",Scoring!$D$26)+IF(Data!$V63&lt;&gt;"",Scoring!$D$27)+IF(Data!$W63&lt;&gt;"",Scoring!$D$28)+IF(Data!$X63&lt;&gt;"",Scoring!$D$29)+IF(Data!$Y63&lt;&gt;"",Scoring!$D$30)+IF(Data!$Z63&lt;&gt;"",Scoring!$D$31)+IF(Data!$AA63&lt;&gt;"",Scoring!$D$32)+IF(Data!$AB63&lt;&gt;"",Scoring!$D$33)+IF(Data!$AC63&lt;&gt;"",Scoring!$D$34)+IF(Data!$AD63&lt;&gt;"",Scoring!$D$35)+IF(Data!$AE63&lt;&gt;"",Scoring!$D$36)+IF(Data!$AF63&lt;&gt;"",Scoring!$D$37)+IF(Data!$AG63&lt;&gt;"",Scoring!$D$38)+IF(Data!$AH63&lt;&gt;"",Scoring!$D$39)+IF(Data!$AI63&lt;&gt;"",Scoring!$D$40)+IF(Data!$AJ63&lt;&gt;"",Scoring!$D$41)+IF(Data!$AK63&lt;&gt;"",Scoring!$D$42)+IF(Data!$AL63&lt;&gt;"",Scoring!$D$43)+IF(Data!$AM63&lt;&gt;"",Scoring!$D$44)+IF(Data!$AN63&lt;&gt;"",Scoring!$D$45)+IF(Data!$AO63&lt;&gt;"",Scoring!$D$46)+IF(Data!$AP63&lt;&gt;"",Scoring!$D$47)+IF(Data!$AQ63&lt;&gt;"",Scoring!$D$48)+IF(Data!$AR63&lt;&gt;"",Scoring!$D$49)+IF(Data!$AS63&lt;&gt;"",Scoring!$D$50)+IF(Data!$AT63&lt;&gt;"",Scoring!$D$51)+IF(Data!$AU63&lt;&gt;"",Scoring!$D$52),"")</f>
        <v/>
      </c>
      <c r="AW63" s="180" t="str">
        <f>IF(AV63&lt;&gt;"",LOOKUP(AV63,Likelihoods!$A$7:$A$107,Likelihoods!B$7:B$107),"")</f>
        <v/>
      </c>
      <c r="AX63" s="181" t="str">
        <f>IF(AND(COUNTBLANK($B63:$O63)=13,COUNTBLANK($P63:$Q63)=1,COUNTBLANK($R63:$U63)=3,COUNTBLANK($V63:$X63)=2,COUNTBLANK($Y63:$AE63)=6,COUNTBLANK($AF63:$AJ63)=4,COUNTBLANK($AK63:AN63)=3,COUNTBLANK($AO63:$AQ63)=2,COUNTBLANK($AR63:$AS63)=1,COUNTBLANK($AT63:$AU63)=1),IF(Data!$B63&lt;&gt;"",Scoring!$E$7)+IF(Data!$C63&lt;&gt;"",Scoring!$E$8)+IF(Data!$D63&lt;&gt;"",Scoring!$E$9)+IF(Data!$E63&lt;&gt;"",Scoring!$E$10)+IF(Data!$F63&lt;&gt;"",Scoring!$E$11)+IF(Data!$G63&lt;&gt;"",Scoring!$E$12)+IF(Data!$H63&lt;&gt;"",Scoring!$E$13)+IF(Data!$I63&lt;&gt;"",Scoring!$E$14)+IF(Data!$J63&lt;&gt;"",Scoring!$E$15)+IF(Data!$K63&lt;&gt;"",Scoring!$E$16)+IF(Data!$L63&lt;&gt;"",Scoring!$E$17)+IF(Data!$M63&lt;&gt;"",Scoring!$E$18)+IF(Data!$N63&lt;&gt;"",Scoring!$E$19)+IF(Data!$O63&lt;&gt;"",Scoring!$E$20)+IF(Data!$P63&lt;&gt;"",Scoring!$E$21)+IF(Data!$Q63&lt;&gt;"",Scoring!$E$22)+IF(Data!$R63&lt;&gt;"",Scoring!$E$23)+IF(Data!$S63&lt;&gt;"",Scoring!$E$24)+IF(Data!$T63&lt;&gt;"",Scoring!$E$25)+IF(Data!$U63&lt;&gt;"",Scoring!$E$26)+IF(Data!$V63&lt;&gt;"",Scoring!$E$27)+IF(Data!$W63&lt;&gt;"",Scoring!$E$28)+IF(Data!$X63&lt;&gt;"",Scoring!$E$29)+IF(Data!$Y63&lt;&gt;"",Scoring!$E$30)+IF(Data!$Z63&lt;&gt;"",Scoring!$E$31)+IF(Data!$AA63&lt;&gt;"",Scoring!$E$32)+IF(Data!$AB63&lt;&gt;"",Scoring!$E$33)+IF(Data!$AC63&lt;&gt;"",Scoring!$E$34)+IF(Data!$AD63&lt;&gt;"",Scoring!$E$35)+IF(Data!$AE63&lt;&gt;"",Scoring!$E$36)+IF(Data!$AF63&lt;&gt;"",Scoring!$E$37)+IF(Data!$AG63&lt;&gt;"",Scoring!$E$38)+IF(Data!$AH63&lt;&gt;"",Scoring!$E$39)+IF(Data!$AI63&lt;&gt;"",Scoring!$E$40)+IF(Data!$AJ63&lt;&gt;"",Scoring!$E$41)+IF(Data!$AK63&lt;&gt;"",Scoring!$E$42)+IF(Data!$AL63&lt;&gt;"",Scoring!$E$43)+IF(Data!$AM63&lt;&gt;"",Scoring!$E$44)+IF(Data!$AN63&lt;&gt;"",Scoring!$E$45)+IF(Data!$AO63&lt;&gt;"",Scoring!$E$46)+IF(Data!$AP63&lt;&gt;"",Scoring!$E$47)+IF(Data!$AQ63&lt;&gt;"",Scoring!$E$48)+IF(Data!$AR63&lt;&gt;"",Scoring!$E$49)+IF(Data!$AS63&lt;&gt;"",Scoring!$E$50)+IF(Data!$AT63&lt;&gt;"",Scoring!$E$51)+IF(Data!$AU63&lt;&gt;"",Scoring!$E$52),"")</f>
        <v/>
      </c>
      <c r="AY63" s="180" t="str">
        <f>IF(AX63&lt;&gt;"",LOOKUP(AX63,Likelihoods!$A$7:$A$107,Likelihoods!C$7:C$107),"")</f>
        <v/>
      </c>
      <c r="AZ63" s="182" t="str">
        <f>IF(AND(COUNTBLANK($B63:$O63)=13,COUNTBLANK($P63:$Q63)=1,COUNTBLANK($R63:$U63)=3,COUNTBLANK($V63:$X63)=2,COUNTBLANK($Y63:$AE63)=6,COUNTBLANK($AF63:$AJ63)=4,COUNTBLANK($AK63:AN63)=3,COUNTBLANK($AO63:$AQ63)=2,COUNTBLANK($AR63:$AS63)=1,COUNTBLANK($AT63:$AU63)=1),IF(Data!$B63&lt;&gt;"",Scoring!$F$7)+IF(Data!$C63&lt;&gt;"",Scoring!$F$8)+IF(Data!$D63&lt;&gt;"",Scoring!$F$9)+IF(Data!$E63&lt;&gt;"",Scoring!$F$10)+IF(Data!$F63&lt;&gt;"",Scoring!$F$11)+IF(Data!$G63&lt;&gt;"",Scoring!$F$12)+IF(Data!$H63&lt;&gt;"",Scoring!$F$13)+IF(Data!$I63&lt;&gt;"",Scoring!$F$14)+IF(Data!$J63&lt;&gt;"",Scoring!$F$15)+IF(Data!$K63&lt;&gt;"",Scoring!$F$16)+IF(Data!$L63&lt;&gt;"",Scoring!$F$17)+IF(Data!$M63&lt;&gt;"",Scoring!$F$18)+IF(Data!$N63&lt;&gt;"",Scoring!$F$19)+IF(Data!$O63&lt;&gt;"",Scoring!$F$20)+IF(Data!$P63&lt;&gt;"",Scoring!$F$21)+IF(Data!$Q63&lt;&gt;"",Scoring!$F$22)+IF(Data!$R63&lt;&gt;"",Scoring!$F$23)+IF(Data!$S63&lt;&gt;"",Scoring!$F$24)+IF(Data!$T63&lt;&gt;"",Scoring!$F$25)+IF(Data!$U63&lt;&gt;"",Scoring!$F$26)+IF(Data!$V63&lt;&gt;"",Scoring!$F$27)+IF(Data!$W63&lt;&gt;"",Scoring!$F$28)+IF(Data!$X63&lt;&gt;"",Scoring!$F$29)+IF(Data!$Y63&lt;&gt;"",Scoring!$F$30)+IF(Data!$Z63&lt;&gt;"",Scoring!$F$31)+IF(Data!$AA63&lt;&gt;"",Scoring!$F$32)+IF(Data!$AB63&lt;&gt;"",Scoring!$F$33)+IF(Data!$AC63&lt;&gt;"",Scoring!$F$34)+IF(Data!$AD63&lt;&gt;"",Scoring!$F$35)+IF(Data!$AE63&lt;&gt;"",Scoring!$F$36)+IF(Data!$AF63&lt;&gt;"",Scoring!$F$37)+IF(Data!$AG63&lt;&gt;"",Scoring!$F$38)+IF(Data!$AH63&lt;&gt;"",Scoring!$F$39)+IF(Data!$AI63&lt;&gt;"",Scoring!$F$40)+IF(Data!$AJ63&lt;&gt;"",Scoring!$F$41)+IF(Data!$AK63&lt;&gt;"",Scoring!$F$42)+IF(Data!$AL63&lt;&gt;"",Scoring!$F$43)+IF(Data!$AM63&lt;&gt;"",Scoring!$F$44)+IF(Data!$AN63&lt;&gt;"",Scoring!$F$45)+IF(Data!$AO63&lt;&gt;"",Scoring!$F$46)+IF(Data!$AP63&lt;&gt;"",Scoring!$F$47)+IF(Data!$AQ63&lt;&gt;"",Scoring!$F$48)+IF(Data!$AR63&lt;&gt;"",Scoring!$F$49)+IF(Data!$AS63&lt;&gt;"",Scoring!$F$50)+IF(Data!$AT63&lt;&gt;"",Scoring!$F$51)+IF(Data!$AU63&lt;&gt;"",Scoring!$F$52),"")</f>
        <v/>
      </c>
      <c r="BA63" s="183" t="str">
        <f>IF(AZ63&lt;&gt;"",LOOKUP(AZ63,Likelihoods!$A$7:$A$107,Likelihoods!D$7:D$107),"")</f>
        <v/>
      </c>
      <c r="BB63" s="181" t="str">
        <f>IF(AND(COUNTBLANK($B63:$O63)=13,COUNTBLANK($P63:$Q63)=1,COUNTBLANK($R63:$U63)=3,COUNTBLANK($V63:$X63)=2,COUNTBLANK($Y63:$AE63)=6,COUNTBLANK($AF63:$AJ63)=4,COUNTBLANK($AK63:AN63)=3,COUNTBLANK($AO63:$AQ63)=2,COUNTBLANK($AR63:$AS63)=1,COUNTBLANK($AT63:$AU63)=1),IF(Data!$B63&lt;&gt;"",Scoring!$G$7)+IF(Data!$C63&lt;&gt;"",Scoring!$G$8)+IF(Data!$D63&lt;&gt;"",Scoring!$G$9)+IF(Data!$E63&lt;&gt;"",Scoring!$G$10)+IF(Data!$F63&lt;&gt;"",Scoring!$G$11)+IF(Data!$G63&lt;&gt;"",Scoring!$G$12)+IF(Data!$H63&lt;&gt;"",Scoring!$G$13)+IF(Data!$I63&lt;&gt;"",Scoring!$G$14)+IF(Data!$J63&lt;&gt;"",Scoring!$G$15)+IF(Data!$K63&lt;&gt;"",Scoring!$G$16)+IF(Data!$L63&lt;&gt;"",Scoring!$G$17)+IF(Data!$M63&lt;&gt;"",Scoring!$G$18)+IF(Data!$N63&lt;&gt;"",Scoring!$G$19)+IF(Data!$O63&lt;&gt;"",Scoring!$G$20)+IF(Data!$P63&lt;&gt;"",Scoring!$G$21)+IF(Data!$Q63&lt;&gt;"",Scoring!$G$22)+IF(Data!$R63&lt;&gt;"",Scoring!$G$23)+IF(Data!$S63&lt;&gt;"",Scoring!$G$24)+IF(Data!$T63&lt;&gt;"",Scoring!$G$25)+IF(Data!$U63&lt;&gt;"",Scoring!$G$26)+IF(Data!$V63&lt;&gt;"",Scoring!$G$27)+IF(Data!$W63&lt;&gt;"",Scoring!$G$28)+IF(Data!$X63&lt;&gt;"",Scoring!$G$29)+IF(Data!$Y63&lt;&gt;"",Scoring!$G$30)+IF(Data!$Z63&lt;&gt;"",Scoring!$G$31)+IF(Data!$AA63&lt;&gt;"",Scoring!$G$32)+IF(Data!$AB63&lt;&gt;"",Scoring!$G$33)+IF(Data!$AC63&lt;&gt;"",Scoring!$G$34)+IF(Data!$AD63&lt;&gt;"",Scoring!$G$35)+IF(Data!$AE63&lt;&gt;"",Scoring!$G$36)+IF(Data!$AF63&lt;&gt;"",Scoring!$G$37)+IF(Data!$AG63&lt;&gt;"",Scoring!$G$38)+IF(Data!$AH63&lt;&gt;"",Scoring!$G$39)+IF(Data!$AI63&lt;&gt;"",Scoring!$G$40)+IF(Data!$AJ63&lt;&gt;"",Scoring!$G$41)+IF(Data!$AK63&lt;&gt;"",Scoring!$G$42)+IF(Data!$AL63&lt;&gt;"",Scoring!$G$43)+IF(Data!$AM63&lt;&gt;"",Scoring!$G$44)+IF(Data!$AN63&lt;&gt;"",Scoring!$G$45)+IF(Data!$AO63&lt;&gt;"",Scoring!$G$46)+IF(Data!$AP63&lt;&gt;"",Scoring!$G$47)+IF(Data!$AQ63&lt;&gt;"",Scoring!$G$48)+IF(Data!$AR63&lt;&gt;"",Scoring!$G$49)+IF(Data!$AS63&lt;&gt;"",Scoring!$G$50)+IF(Data!$AT63&lt;&gt;"",Scoring!$G$51)+IF(Data!$AU63&lt;&gt;"",Scoring!$G$52),"")</f>
        <v/>
      </c>
      <c r="BC63" s="184" t="str">
        <f>IF(BB63&lt;&gt;"",LOOKUP(BB63,Likelihoods!$A$7:$A$107,Likelihoods!E$7:E$107),"")</f>
        <v/>
      </c>
      <c r="BD63" s="185" t="str">
        <f>IF(AND(COUNTBLANK($B63:$O63)=13,COUNTBLANK($P63:$Q63)=1,COUNTBLANK($R63:$U63)=3,COUNTBLANK($V63:$X63)=2,COUNTBLANK($Y63:$AE63)=6,COUNTBLANK($AF63:$AJ63)=4,COUNTBLANK($AK63:AN63)=3,COUNTBLANK($AO63:$AQ63)=2,COUNTBLANK($AR63:$AS63)=1,COUNTBLANK($AT63:$AU63)=1),IF(Data!$B63&lt;&gt;"",Scoring!$H$7)+IF(Data!$C63&lt;&gt;"",Scoring!$H$8)+IF(Data!$D63&lt;&gt;"",Scoring!$H$9)+IF(Data!$E63&lt;&gt;"",Scoring!$H$10)+IF(Data!$F63&lt;&gt;"",Scoring!$H$11)+IF(Data!$G63&lt;&gt;"",Scoring!$H$12)+IF(Data!$H63&lt;&gt;"",Scoring!$H$13)+IF(Data!$I63&lt;&gt;"",Scoring!$H$14)+IF(Data!$J63&lt;&gt;"",Scoring!$H$15)+IF(Data!$K63&lt;&gt;"",Scoring!$H$16)+IF(Data!$L63&lt;&gt;"",Scoring!$H$17)+IF(Data!$M63&lt;&gt;"",Scoring!$H$18)+IF(Data!$N63&lt;&gt;"",Scoring!$H$19)+IF(Data!$O63&lt;&gt;"",Scoring!$H$20)+IF(Data!$P63&lt;&gt;"",Scoring!$H$21)+IF(Data!$Q63&lt;&gt;"",Scoring!$H$22)+IF(Data!$R63&lt;&gt;"",Scoring!$H$23)+IF(Data!$S63&lt;&gt;"",Scoring!$H$24)+IF(Data!$T63&lt;&gt;"",Scoring!$H$25)+IF(Data!$U63&lt;&gt;"",Scoring!$H$26)+IF(Data!$V63&lt;&gt;"",Scoring!$H$27)+IF(Data!$W63&lt;&gt;"",Scoring!$H$28)+IF(Data!$X63&lt;&gt;"",Scoring!$H$29)+IF(Data!$Y63&lt;&gt;"",Scoring!$H$30)+IF(Data!$Z63&lt;&gt;"",Scoring!$H$31)+IF(Data!$AA63&lt;&gt;"",Scoring!$H$32)+IF(Data!$AB63&lt;&gt;"",Scoring!$H$33)+IF(Data!$AC63&lt;&gt;"",Scoring!$H$34)+IF(Data!$AD63&lt;&gt;"",Scoring!$H$35)+IF(Data!$AE63&lt;&gt;"",Scoring!$H$36)+IF(Data!$AF63&lt;&gt;"",Scoring!$H$37)+IF(Data!$AG63&lt;&gt;"",Scoring!$H$38)+IF(Data!$AH63&lt;&gt;"",Scoring!$H$39)+IF(Data!$AI63&lt;&gt;"",Scoring!$H$40)+IF(Data!$AJ63&lt;&gt;"",Scoring!$H$41)+IF(Data!$AK63&lt;&gt;"",Scoring!$H$42)+IF(Data!$AL63&lt;&gt;"",Scoring!$H$43)+IF(Data!$AM63&lt;&gt;"",Scoring!$H$44)+IF(Data!$AN63&lt;&gt;"",Scoring!$H$45)+IF(Data!$AO63&lt;&gt;"",Scoring!$H$46)+IF(Data!$AP63&lt;&gt;"",Scoring!$H$47)+IF(Data!$AQ63&lt;&gt;"",Scoring!$H$48)+IF(Data!$AR63&lt;&gt;"",Scoring!$H$49)+IF(Data!$AS63&lt;&gt;"",Scoring!$H$50)+IF(Data!$AT63&lt;&gt;"",Scoring!$H$51)+IF(Data!$AU63&lt;&gt;"",Scoring!$H$52),"")</f>
        <v/>
      </c>
      <c r="BE63" s="186" t="str">
        <f>IF(BD63&lt;&gt;"",LOOKUP(BD63,Likelihoods!$A$7:$A$107,Likelihoods!F$7:F$107),"")</f>
        <v/>
      </c>
      <c r="BF63" s="181" t="str">
        <f>IF(AND(COUNTBLANK($B63:$O63)=13,COUNTBLANK($P63:$Q63)=1,COUNTBLANK($R63:$U63)=3,COUNTBLANK($V63:$X63)=2,COUNTBLANK($Y63:$AE63)=6,COUNTBLANK($AF63:$AJ63)=4,COUNTBLANK($AK63:AN63)=3,COUNTBLANK($AO63:$AQ63)=2,COUNTBLANK($AR63:$AS63)=1,COUNTBLANK($AT63:$AU63)=1),IF(Data!$B63&lt;&gt;"",Scoring!$I$7)+IF(Data!$C63&lt;&gt;"",Scoring!$I$8)+IF(Data!$D63&lt;&gt;"",Scoring!$I$9)+IF(Data!$E63&lt;&gt;"",Scoring!$I$10)+IF(Data!$F63&lt;&gt;"",Scoring!$I$11)+IF(Data!$G63&lt;&gt;"",Scoring!$I$12)+IF(Data!$H63&lt;&gt;"",Scoring!$I$13)+IF(Data!$I63&lt;&gt;"",Scoring!$I$14)+IF(Data!$J63&lt;&gt;"",Scoring!$I$15)+IF(Data!$K63&lt;&gt;"",Scoring!$I$16)+IF(Data!$L63&lt;&gt;"",Scoring!$I$17)+IF(Data!$M63&lt;&gt;"",Scoring!$I$18)+IF(Data!$N63&lt;&gt;"",Scoring!$I$19)+IF(Data!$O63&lt;&gt;"",Scoring!$I$20)+IF(Data!$P63&lt;&gt;"",Scoring!$I$21)+IF(Data!$Q63&lt;&gt;"",Scoring!$I$22)+IF(Data!$R63&lt;&gt;"",Scoring!$I$23)+IF(Data!$S63&lt;&gt;"",Scoring!$I$24)+IF(Data!$T63&lt;&gt;"",Scoring!$I$25)+IF(Data!$U63&lt;&gt;"",Scoring!$I$26)+IF(Data!$V63&lt;&gt;"",Scoring!$I$27)+IF(Data!$W63&lt;&gt;"",Scoring!$I$28)+IF(Data!$X63&lt;&gt;"",Scoring!$I$29)+IF(Data!$Y63&lt;&gt;"",Scoring!$I$30)+IF(Data!$Z63&lt;&gt;"",Scoring!$I$31)+IF(Data!$AA63&lt;&gt;"",Scoring!$I$32)+IF(Data!$AB63&lt;&gt;"",Scoring!$I$33)+IF(Data!$AC63&lt;&gt;"",Scoring!$I$34)+IF(Data!$AD63&lt;&gt;"",Scoring!$I$35)+IF(Data!$AE63&lt;&gt;"",Scoring!$I$36)+IF(Data!$AF63&lt;&gt;"",Scoring!$I$37)+IF(Data!$AG63&lt;&gt;"",Scoring!$I$38)+IF(Data!$AH63&lt;&gt;"",Scoring!$I$39)+IF(Data!$AI63&lt;&gt;"",Scoring!$I$40)+IF(Data!$AJ63&lt;&gt;"",Scoring!$I$41)+IF(Data!$AK63&lt;&gt;"",Scoring!$I$42)+IF(Data!$AL63&lt;&gt;"",Scoring!$I$43)+IF(Data!$AM63&lt;&gt;"",Scoring!$I$44)+IF(Data!$AN63&lt;&gt;"",Scoring!$I$45)+IF(Data!$AO63&lt;&gt;"",Scoring!$I$46)+IF(Data!$AP63&lt;&gt;"",Scoring!$I$47)+IF(Data!$AQ63&lt;&gt;"",Scoring!$I$48)+IF(Data!$AR63&lt;&gt;"",Scoring!$I$49)+IF(Data!$AS63&lt;&gt;"",Scoring!$I$50)+IF(Data!$AT63&lt;&gt;"",Scoring!$I$51)+IF(Data!$AU63&lt;&gt;"",Scoring!$I$52),"")</f>
        <v/>
      </c>
      <c r="BG63" s="180" t="str">
        <f>IF(BF63&lt;&gt;"",LOOKUP(BF63,Likelihoods!$A$7:$A$107,Likelihoods!G$7:G$107),"")</f>
        <v/>
      </c>
      <c r="BH63" s="187" t="str">
        <f>IF(AND(COUNTBLANK($B63:$O63)=13,COUNTBLANK($P63:$Q63)=1,COUNTBLANK($R63:$U63)=3,COUNTBLANK($V63:$X63)=2,COUNTBLANK($Y63:$AE63)=6,COUNTBLANK($AF63:$AJ63)=4,COUNTBLANK($AK63:AN63)=3,COUNTBLANK($AO63:$AQ63)=2,COUNTBLANK($AR63:$AS63)=1,COUNTBLANK($AT63:$AU63)=1),IF(Data!$B63&lt;&gt;"",Scoring!$J$7)+IF(Data!$C63&lt;&gt;"",Scoring!$J$8)+IF(Data!$D63&lt;&gt;"",Scoring!$J$9)+IF(Data!$E63&lt;&gt;"",Scoring!$J$10)+IF(Data!$F63&lt;&gt;"",Scoring!$J$11)+IF(Data!$G63&lt;&gt;"",Scoring!$J$12)+IF(Data!$H63&lt;&gt;"",Scoring!$J$13)+IF(Data!$I63&lt;&gt;"",Scoring!$J$14)+IF(Data!$J63&lt;&gt;"",Scoring!$J$15)+IF(Data!$K63&lt;&gt;"",Scoring!$J$16)+IF(Data!$L63&lt;&gt;"",Scoring!$J$17)+IF(Data!$M63&lt;&gt;"",Scoring!$J$18)+IF(Data!$N63&lt;&gt;"",Scoring!$J$19)+IF(Data!$O63&lt;&gt;"",Scoring!$J$20)+IF(Data!$P63&lt;&gt;"",Scoring!$J$21)+IF(Data!$Q63&lt;&gt;"",Scoring!$J$22)+IF(Data!$R63&lt;&gt;"",Scoring!$J$23)+IF(Data!$S63&lt;&gt;"",Scoring!$J$24)+IF(Data!$T63&lt;&gt;"",Scoring!$J$25)+IF(Data!$U63&lt;&gt;"",Scoring!$J$26)+IF(Data!$V63&lt;&gt;"",Scoring!$J$27)+IF(Data!$W63&lt;&gt;"",Scoring!$J$28)+IF(Data!$X63&lt;&gt;"",Scoring!$J$29)+IF(Data!$Y63&lt;&gt;"",Scoring!$J$30)+IF(Data!$Z63&lt;&gt;"",Scoring!$J$31)+IF(Data!$AA63&lt;&gt;"",Scoring!$J$32)+IF(Data!$AB63&lt;&gt;"",Scoring!$J$33)+IF(Data!$AC63&lt;&gt;"",Scoring!$J$34)+IF(Data!$AD63&lt;&gt;"",Scoring!$J$35)+IF(Data!$AE63&lt;&gt;"",Scoring!$J$36)+IF(Data!$AF63&lt;&gt;"",Scoring!$J$37)+IF(Data!$AG63&lt;&gt;"",Scoring!$J$38)+IF(Data!$AH63&lt;&gt;"",Scoring!$J$39)+IF(Data!$AI63&lt;&gt;"",Scoring!$J$40)+IF(Data!$AJ63&lt;&gt;"",Scoring!$J$41)+IF(Data!$AK63&lt;&gt;"",Scoring!$J$42)+IF(Data!$AL63&lt;&gt;"",Scoring!$J$43)+IF(Data!$AM63&lt;&gt;"",Scoring!$J$44)+IF(Data!$AN63&lt;&gt;"",Scoring!$J$45)+IF(Data!$AO63&lt;&gt;"",Scoring!$J$46)+IF(Data!$AP63&lt;&gt;"",Scoring!$J$47)+IF(Data!$AQ63&lt;&gt;"",Scoring!$J$48)+IF(Data!$AR63&lt;&gt;"",Scoring!$J$49)+IF(Data!$AS63&lt;&gt;"",Scoring!$J$50)+IF(Data!$AT63&lt;&gt;"",Scoring!$J$51)+IF(Data!$AU63&lt;&gt;"",Scoring!$J$52),"")</f>
        <v/>
      </c>
      <c r="BI63" s="183" t="str">
        <f>IF(BH63&lt;&gt;"",LOOKUP(BH63,Likelihoods!$A$7:$A$107,Likelihoods!H$7:H$107),"")</f>
        <v/>
      </c>
      <c r="BJ63" s="188" t="str">
        <f>IF(AND(COUNTBLANK($B63:$O63)=13,COUNTBLANK($P63:$Q63)=1,COUNTBLANK($R63:$U63)=3,COUNTBLANK($V63:$X63)=2,COUNTBLANK($Y63:$AE63)=6,COUNTBLANK($AF63:$AJ63)=4,COUNTBLANK($AK63:AN63)=3,COUNTBLANK($AO63:$AQ63)=2,COUNTBLANK($AR63:$AS63)=1,COUNTBLANK($AT63:$AU63)=1),IF(Data!$B63&lt;&gt;"",Scoring!$K$7)+IF(Data!$C63&lt;&gt;"",Scoring!$K$8)+IF(Data!$D63&lt;&gt;"",Scoring!$K$9)+IF(Data!$E63&lt;&gt;"",Scoring!$K$10)+IF(Data!$F63&lt;&gt;"",Scoring!$K$11)+IF(Data!$G63&lt;&gt;"",Scoring!$K$12)+IF(Data!$H63&lt;&gt;"",Scoring!$K$13)+IF(Data!$I63&lt;&gt;"",Scoring!$K$14)+IF(Data!$J63&lt;&gt;"",Scoring!$K$15)+IF(Data!$K63&lt;&gt;"",Scoring!$K$16)+IF(Data!$L63&lt;&gt;"",Scoring!$K$17)+IF(Data!$M63&lt;&gt;"",Scoring!$K$18)+IF(Data!$N63&lt;&gt;"",Scoring!$K$19)+IF(Data!$O63&lt;&gt;"",Scoring!$K$20)+IF(Data!$P63&lt;&gt;"",Scoring!$K$21)+IF(Data!$Q63&lt;&gt;"",Scoring!$K$22)+IF(Data!$R63&lt;&gt;"",Scoring!$K$23)+IF(Data!$S63&lt;&gt;"",Scoring!$K$24)+IF(Data!$T63&lt;&gt;"",Scoring!$K$25)+IF(Data!$U63&lt;&gt;"",Scoring!$K$26)+IF(Data!$V63&lt;&gt;"",Scoring!$K$27)+IF(Data!$W63&lt;&gt;"",Scoring!$K$28)+IF(Data!$X63&lt;&gt;"",Scoring!$K$29)+IF(Data!$Y63&lt;&gt;"",Scoring!$K$30)+IF(Data!$Z63&lt;&gt;"",Scoring!$K$31)+IF(Data!$AA63&lt;&gt;"",Scoring!$K$32)+IF(Data!$AB63&lt;&gt;"",Scoring!$K$33)+IF(Data!$AC63&lt;&gt;"",Scoring!$K$34)+IF(Data!$AD63&lt;&gt;"",Scoring!$K$35)+IF(Data!$AE63&lt;&gt;"",Scoring!$K$36)+IF(Data!$AF63&lt;&gt;"",Scoring!$K$37)+IF(Data!$AG63&lt;&gt;"",Scoring!$K$38)+IF(Data!$AH63&lt;&gt;"",Scoring!$K$39)+IF(Data!$AI63&lt;&gt;"",Scoring!$K$40)+IF(Data!$AJ63&lt;&gt;"",Scoring!$K$41)+IF(Data!$AK63&lt;&gt;"",Scoring!$K$42)+IF(Data!$AL63&lt;&gt;"",Scoring!$K$43)+IF(Data!$AM63&lt;&gt;"",Scoring!$K$44)+IF(Data!$AN63&lt;&gt;"",Scoring!$K$45)+IF(Data!$AO63&lt;&gt;"",Scoring!$K$46)+IF(Data!$AP63&lt;&gt;"",Scoring!$K$47)+IF(Data!$AQ63&lt;&gt;"",Scoring!$K$48)+IF(Data!$AR63&lt;&gt;"",Scoring!$K$49)+IF(Data!$AS63&lt;&gt;"",Scoring!$K$50)+IF(Data!$AT63&lt;&gt;"",Scoring!$K$51)+IF(Data!$AU63&lt;&gt;"",Scoring!$K$52),"")</f>
        <v/>
      </c>
      <c r="BK63" s="184" t="str">
        <f>IF(BJ63&lt;&gt;"",LOOKUP(BJ63,Likelihoods!$A$7:$A$107,Likelihoods!I$7:I$107),"")</f>
        <v/>
      </c>
      <c r="BL63" s="187" t="str">
        <f>IF(AND(COUNTBLANK($B63:$O63)=13,COUNTBLANK($P63:$Q63)=1,COUNTBLANK($R63:$U63)=3,COUNTBLANK($V63:$X63)=2,COUNTBLANK($Y63:$AE63)=6,COUNTBLANK($AF63:$AJ63)=4,COUNTBLANK($AK63:AN63)=3,COUNTBLANK($AO63:$AQ63)=2,COUNTBLANK($AR63:$AS63)=1,COUNTBLANK($AT63:$AU63)=1),IF(Data!$B63&lt;&gt;"",Scoring!$L$7)+IF(Data!$C63&lt;&gt;"",Scoring!$L$8)+IF(Data!$D63&lt;&gt;"",Scoring!$L$9)+IF(Data!$E63&lt;&gt;"",Scoring!$L$10)+IF(Data!$F63&lt;&gt;"",Scoring!$L$11)+IF(Data!$G63&lt;&gt;"",Scoring!$L$12)+IF(Data!$H63&lt;&gt;"",Scoring!$L$13)+IF(Data!$I63&lt;&gt;"",Scoring!$L$14)+IF(Data!$J63&lt;&gt;"",Scoring!$L$15)+IF(Data!$K63&lt;&gt;"",Scoring!$L$16)+IF(Data!$L63&lt;&gt;"",Scoring!$L$17)+IF(Data!$M63&lt;&gt;"",Scoring!$L$18)+IF(Data!$N63&lt;&gt;"",Scoring!$L$19)+IF(Data!$O63&lt;&gt;"",Scoring!$L$20)+IF(Data!$P63&lt;&gt;"",Scoring!$L$21)+IF(Data!$Q63&lt;&gt;"",Scoring!$L$22)+IF(Data!$R63&lt;&gt;"",Scoring!$L$23)+IF(Data!$S63&lt;&gt;"",Scoring!$L$24)+IF(Data!$T63&lt;&gt;"",Scoring!$L$25)+IF(Data!$U63&lt;&gt;"",Scoring!$L$26)+IF(Data!$V63&lt;&gt;"",Scoring!$L$27)+IF(Data!$W63&lt;&gt;"",Scoring!$L$28)+IF(Data!$X63&lt;&gt;"",Scoring!$L$29)+IF(Data!$Y63&lt;&gt;"",Scoring!$L$30)+IF(Data!$Z63&lt;&gt;"",Scoring!$L$31)+IF(Data!$AA63&lt;&gt;"",Scoring!$L$32)+IF(Data!$AB63&lt;&gt;"",Scoring!$L$33)+IF(Data!$AC63&lt;&gt;"",Scoring!$L$34)+IF(Data!$AD63&lt;&gt;"",Scoring!$L$35)+IF(Data!$AE63&lt;&gt;"",Scoring!$L$36)+IF(Data!$AF63&lt;&gt;"",Scoring!$L$37)+IF(Data!$AG63&lt;&gt;"",Scoring!$L$38)+IF(Data!$AH63&lt;&gt;"",Scoring!$L$39)+IF(Data!$AI63&lt;&gt;"",Scoring!$L$40)+IF(Data!$AJ63&lt;&gt;"",Scoring!$L$41)+IF(Data!$AK63&lt;&gt;"",Scoring!$L$42)+IF(Data!$AL63&lt;&gt;"",Scoring!$L$43)+IF(Data!$AM63&lt;&gt;"",Scoring!$L$44)+IF(Data!$AN63&lt;&gt;"",Scoring!$L$45)+IF(Data!$AO63&lt;&gt;"",Scoring!$L$46)+IF(Data!$AP63&lt;&gt;"",Scoring!$L$47)+IF(Data!$AQ63&lt;&gt;"",Scoring!$L$48)+IF(Data!$AR63&lt;&gt;"",Scoring!$L$49)+IF(Data!$AS63&lt;&gt;"",Scoring!$L$50)+IF(Data!$AT63&lt;&gt;"",Scoring!$L$51)+IF(Data!$AU63&lt;&gt;"",Scoring!$L$52),"")</f>
        <v/>
      </c>
      <c r="BM63" s="180" t="str">
        <f>IF(BL63&lt;&gt;"",LOOKUP(BL63,Likelihoods!$A$7:$A$107,Likelihoods!J$7:J$107),"")</f>
        <v/>
      </c>
      <c r="BN63" s="181" t="str">
        <f>IF(AND(COUNTBLANK($B63:$O63)=13,COUNTBLANK($P63:$Q63)=1,COUNTBLANK($R63:$U63)=3,COUNTBLANK($V63:$X63)=2,COUNTBLANK($Y63:$AE63)=6,COUNTBLANK($AF63:$AJ63)=4,COUNTBLANK($AK63:AN63)=3,COUNTBLANK($AO63:$AQ63)=2,COUNTBLANK($AR63:$AS63)=1,COUNTBLANK($AT63:$AU63)=1),IF(Data!$B63&lt;&gt;"",Scoring!$M$7)+IF(Data!$C63&lt;&gt;"",Scoring!$M$8)+IF(Data!$D63&lt;&gt;"",Scoring!$M$9)+IF(Data!$E63&lt;&gt;"",Scoring!$M$10)+IF(Data!$F63&lt;&gt;"",Scoring!$M$11)+IF(Data!$G63&lt;&gt;"",Scoring!$M$12)+IF(Data!$H63&lt;&gt;"",Scoring!$M$13)+IF(Data!$I63&lt;&gt;"",Scoring!$M$14)+IF(Data!$J63&lt;&gt;"",Scoring!$M$15)+IF(Data!$K63&lt;&gt;"",Scoring!$M$16)+IF(Data!$L63&lt;&gt;"",Scoring!$M$17)+IF(Data!$M63&lt;&gt;"",Scoring!$M$18)+IF(Data!$N63&lt;&gt;"",Scoring!$M$19)+IF(Data!$O63&lt;&gt;"",Scoring!$M$20)+IF(Data!$P63&lt;&gt;"",Scoring!$M$21)+IF(Data!$Q63&lt;&gt;"",Scoring!$M$22)+IF(Data!$R63&lt;&gt;"",Scoring!$M$23)+IF(Data!$S63&lt;&gt;"",Scoring!$M$24)+IF(Data!$T63&lt;&gt;"",Scoring!$M$25)+IF(Data!$U63&lt;&gt;"",Scoring!$M$26)+IF(Data!$V63&lt;&gt;"",Scoring!$M$27)+IF(Data!$W63&lt;&gt;"",Scoring!$M$28)+IF(Data!$X63&lt;&gt;"",Scoring!$M$29)+IF(Data!$Y63&lt;&gt;"",Scoring!$M$30)+IF(Data!$Z63&lt;&gt;"",Scoring!$M$31)+IF(Data!$AA63&lt;&gt;"",Scoring!$M$32)+IF(Data!$AB63&lt;&gt;"",Scoring!$M$33)+IF(Data!$AC63&lt;&gt;"",Scoring!$M$34)+IF(Data!$AD63&lt;&gt;"",Scoring!$M$35)+IF(Data!$AE63&lt;&gt;"",Scoring!$M$36)+IF(Data!$AF63&lt;&gt;"",Scoring!$M$37)+IF(Data!$AG63&lt;&gt;"",Scoring!$M$38)+IF(Data!$AH63&lt;&gt;"",Scoring!$M$39)+IF(Data!$AI63&lt;&gt;"",Scoring!$M$40)+IF(Data!$AJ63&lt;&gt;"",Scoring!$M$41)+IF(Data!$AK63&lt;&gt;"",Scoring!$M$42)+IF(Data!$AL63&lt;&gt;"",Scoring!$M$43)+IF(Data!$AM63&lt;&gt;"",Scoring!$M$44)+IF(Data!$AN63&lt;&gt;"",Scoring!$M$45)+IF(Data!$AO63&lt;&gt;"",Scoring!$M$46)+IF(Data!$AP63&lt;&gt;"",Scoring!$M$47)+IF(Data!$AQ63&lt;&gt;"",Scoring!$M$48)+IF(Data!$AR63&lt;&gt;"",Scoring!$M$49)+IF(Data!$AS63&lt;&gt;"",Scoring!$M$50)+IF(Data!$AT63&lt;&gt;"",Scoring!$M$51)+IF(Data!$AU63&lt;&gt;"",Scoring!$M$52),"")</f>
        <v/>
      </c>
      <c r="BO63" s="184" t="str">
        <f>IF(BN63&lt;&gt;"",LOOKUP(BN63,Likelihoods!$A$7:$A$107,Likelihoods!K$7:K$107),"")</f>
        <v/>
      </c>
      <c r="BP63" s="179" t="str">
        <f>IF(AND(COUNTBLANK($B63:$O63)=13,COUNTBLANK($P63:$Q63)=1,COUNTBLANK($R63:$U63)=3,COUNTBLANK($V63:$X63)=2,COUNTBLANK($Y63:$AE63)=6,COUNTBLANK($AF63:$AJ63)=4,COUNTBLANK($AK63:AN63)=3,COUNTBLANK($AO63:$AQ63)=2,COUNTBLANK($AR63:$AS63)=1,COUNTBLANK($AT63:$AU63)=1),IF(Data!$B63&lt;&gt;"",Scoring!$N$7)+IF(Data!$C63&lt;&gt;"",Scoring!$N$8)+IF(Data!$D63&lt;&gt;"",Scoring!$N$9)+IF(Data!$E63&lt;&gt;"",Scoring!$N$10)+IF(Data!$F63&lt;&gt;"",Scoring!$N$11)+IF(Data!$G63&lt;&gt;"",Scoring!$N$12)+IF(Data!$H63&lt;&gt;"",Scoring!$N$13)+IF(Data!$I63&lt;&gt;"",Scoring!$N$14)+IF(Data!$J63&lt;&gt;"",Scoring!$N$15)+IF(Data!$K63&lt;&gt;"",Scoring!$N$16)+IF(Data!$L63&lt;&gt;"",Scoring!$N$17)+IF(Data!$M63&lt;&gt;"",Scoring!$N$18)+IF(Data!$N63&lt;&gt;"",Scoring!$N$19)+IF(Data!$O63&lt;&gt;"",Scoring!$N$20)+IF(Data!$P63&lt;&gt;"",Scoring!$N$21)+IF(Data!$Q63&lt;&gt;"",Scoring!$N$22)+IF(Data!$R63&lt;&gt;"",Scoring!$N$23)+IF(Data!$S63&lt;&gt;"",Scoring!$N$24)+IF(Data!$T63&lt;&gt;"",Scoring!$N$25)+IF(Data!$U63&lt;&gt;"",Scoring!$N$26)+IF(Data!$V63&lt;&gt;"",Scoring!$N$27)+IF(Data!$W63&lt;&gt;"",Scoring!$N$28)+IF(Data!$X63&lt;&gt;"",Scoring!$N$29)+IF(Data!$Y63&lt;&gt;"",Scoring!$N$30)+IF(Data!$Z63&lt;&gt;"",Scoring!$N$31)+IF(Data!$AA63&lt;&gt;"",Scoring!$N$32)+IF(Data!$AB63&lt;&gt;"",Scoring!$N$33)+IF(Data!$AC63&lt;&gt;"",Scoring!$N$34)+IF(Data!$AD63&lt;&gt;"",Scoring!$N$35)+IF(Data!$AE63&lt;&gt;"",Scoring!$N$36)+IF(Data!$AF63&lt;&gt;"",Scoring!$N$37)+IF(Data!$AG63&lt;&gt;"",Scoring!$N$38)+IF(Data!$AH63&lt;&gt;"",Scoring!$N$39)+IF(Data!$AI63&lt;&gt;"",Scoring!$N$40)+IF(Data!$AJ63&lt;&gt;"",Scoring!$N$41)+IF(Data!$AK63&lt;&gt;"",Scoring!$N$42)+IF(Data!$AL63&lt;&gt;"",Scoring!$N$43)+IF(Data!$AM63&lt;&gt;"",Scoring!$N$44)+IF(Data!$AN63&lt;&gt;"",Scoring!$N$45)+IF(Data!$AO63&lt;&gt;"",Scoring!$N$46)+IF(Data!$AP63&lt;&gt;"",Scoring!$N$47)+IF(Data!$AQ63&lt;&gt;"",Scoring!$N$48)+IF(Data!$AR63&lt;&gt;"",Scoring!$N$49)+IF(Data!$AS63&lt;&gt;"",Scoring!$N$50)+IF(Data!$AT63&lt;&gt;"",Scoring!$N$51)+IF(Data!$AU63&lt;&gt;"",Scoring!$N$52),"")</f>
        <v/>
      </c>
      <c r="BQ63" s="189" t="str">
        <f>IF(BP63&lt;&gt;"",LOOKUP(BP63,Likelihoods!$A$7:$A$107,Likelihoods!L$7:L$107),"")</f>
        <v/>
      </c>
      <c r="BR63" s="181" t="str">
        <f>IF(AND(COUNTBLANK($B63:$O63)=13,COUNTBLANK($P63:$Q63)=1,COUNTBLANK($R63:$U63)=3,COUNTBLANK($V63:$X63)=2,COUNTBLANK($Y63:$AE63)=6,COUNTBLANK($AF63:$AJ63)=4,COUNTBLANK($AK63:AN63)=3,COUNTBLANK($AO63:$AQ63)=2,COUNTBLANK($AR63:$AS63)=1,COUNTBLANK($AT63:$AU63)=1),IF(Data!$B63&lt;&gt;"",Scoring!$O$7)+IF(Data!$C63&lt;&gt;"",Scoring!$O$8)+IF(Data!$D63&lt;&gt;"",Scoring!$O$9)+IF(Data!$E63&lt;&gt;"",Scoring!$O$10)+IF(Data!$F63&lt;&gt;"",Scoring!$O$11)+IF(Data!$G63&lt;&gt;"",Scoring!$O$12)+IF(Data!$H63&lt;&gt;"",Scoring!$O$13)+IF(Data!$I63&lt;&gt;"",Scoring!$O$14)+IF(Data!$J63&lt;&gt;"",Scoring!$O$15)+IF(Data!$K63&lt;&gt;"",Scoring!$O$16)+IF(Data!$L63&lt;&gt;"",Scoring!$O$17)+IF(Data!$M63&lt;&gt;"",Scoring!$O$18)+IF(Data!$N63&lt;&gt;"",Scoring!$O$19)+IF(Data!$O63&lt;&gt;"",Scoring!$O$20)+IF(Data!$P63&lt;&gt;"",Scoring!$O$21)+IF(Data!$Q63&lt;&gt;"",Scoring!$O$22)+IF(Data!$R63&lt;&gt;"",Scoring!$O$23)+IF(Data!$S63&lt;&gt;"",Scoring!$O$24)+IF(Data!$T63&lt;&gt;"",Scoring!$O$25)+IF(Data!$U63&lt;&gt;"",Scoring!$O$26)+IF(Data!$V63&lt;&gt;"",Scoring!$O$27)+IF(Data!$W63&lt;&gt;"",Scoring!$O$28)+IF(Data!$X63&lt;&gt;"",Scoring!$O$29)+IF(Data!$Y63&lt;&gt;"",Scoring!$O$30)+IF(Data!$Z63&lt;&gt;"",Scoring!$O$31)+IF(Data!$AA63&lt;&gt;"",Scoring!$O$32)+IF(Data!$AB63&lt;&gt;"",Scoring!$O$33)+IF(Data!$AC63&lt;&gt;"",Scoring!$O$34)+IF(Data!$AD63&lt;&gt;"",Scoring!$O$35)+IF(Data!$AE63&lt;&gt;"",Scoring!$O$36)+IF(Data!$AF63&lt;&gt;"",Scoring!$O$37)+IF(Data!$AG63&lt;&gt;"",Scoring!$O$38)+IF(Data!$AH63&lt;&gt;"",Scoring!$O$39)+IF(Data!$AI63&lt;&gt;"",Scoring!$O$40)+IF(Data!$AJ63&lt;&gt;"",Scoring!$O$41)+IF(Data!$AK63&lt;&gt;"",Scoring!$O$42)+IF(Data!$AL63&lt;&gt;"",Scoring!$O$43)+IF(Data!$AM63&lt;&gt;"",Scoring!$O$44)+IF(Data!$AN63&lt;&gt;"",Scoring!$O$45)+IF(Data!$AO63&lt;&gt;"",Scoring!$O$46)+IF(Data!$AP63&lt;&gt;"",Scoring!$O$47)+IF(Data!$AQ63&lt;&gt;"",Scoring!$O$48)+IF(Data!$AR63&lt;&gt;"",Scoring!$O$49)+IF(Data!$AS63&lt;&gt;"",Scoring!$O$50)+IF(Data!$AT63&lt;&gt;"",Scoring!$O$51)+IF(Data!$AU63&lt;&gt;"",Scoring!$O$52),"")</f>
        <v/>
      </c>
      <c r="BS63" s="184" t="str">
        <f>IF(BR63&lt;&gt;"",LOOKUP(BR63,Likelihoods!$A$7:$A$107,Likelihoods!M$7:M$107),"")</f>
        <v/>
      </c>
      <c r="BT63" s="181" t="str">
        <f>IF(AND(COUNTBLANK($B63:$O63)=13,COUNTBLANK($P63:$Q63)=1,COUNTBLANK($R63:$U63)=3,COUNTBLANK($V63:$X63)=2,COUNTBLANK($Y63:$AE63)=6,COUNTBLANK($AF63:$AJ63)=4,COUNTBLANK($AK63:AN63)=3,COUNTBLANK($AO63:$AQ63)=2,COUNTBLANK($AR63:$AS63)=1,COUNTBLANK($AT63:$AU63)=1),IF(Data!$B63&lt;&gt;"",Scoring!$P$7)+IF(Data!$C63&lt;&gt;"",Scoring!$P$8)+IF(Data!$D63&lt;&gt;"",Scoring!$P$9)+IF(Data!$E63&lt;&gt;"",Scoring!$P$10)+IF(Data!$F63&lt;&gt;"",Scoring!$P$11)+IF(Data!$G63&lt;&gt;"",Scoring!$P$12)+IF(Data!$H63&lt;&gt;"",Scoring!$P$13)+IF(Data!$I63&lt;&gt;"",Scoring!$P$14)+IF(Data!$J63&lt;&gt;"",Scoring!$P$15)+IF(Data!$K63&lt;&gt;"",Scoring!$P$16)+IF(Data!$L63&lt;&gt;"",Scoring!$P$17)+IF(Data!$M63&lt;&gt;"",Scoring!$P$18)+IF(Data!$N63&lt;&gt;"",Scoring!$P$19)+IF(Data!$O63&lt;&gt;"",Scoring!$P$20)+IF(Data!$P63&lt;&gt;"",Scoring!$P$21)+IF(Data!$Q63&lt;&gt;"",Scoring!$P$22)+IF(Data!$R63&lt;&gt;"",Scoring!$P$23)+IF(Data!$S63&lt;&gt;"",Scoring!$P$24)+IF(Data!$T63&lt;&gt;"",Scoring!$P$25)+IF(Data!$U63&lt;&gt;"",Scoring!$P$26)+IF(Data!$V63&lt;&gt;"",Scoring!$P$27)+IF(Data!$W63&lt;&gt;"",Scoring!$P$28)+IF(Data!$X63&lt;&gt;"",Scoring!$P$29)+IF(Data!$Y63&lt;&gt;"",Scoring!$P$30)+IF(Data!$Z63&lt;&gt;"",Scoring!$P$31)+IF(Data!$AA63&lt;&gt;"",Scoring!$P$32)+IF(Data!$AB63&lt;&gt;"",Scoring!$P$33)+IF(Data!$AC63&lt;&gt;"",Scoring!$P$34)+IF(Data!$AD63&lt;&gt;"",Scoring!$P$35)+IF(Data!$AE63&lt;&gt;"",Scoring!$P$36)+IF(Data!$AF63&lt;&gt;"",Scoring!$P$37)+IF(Data!$AG63&lt;&gt;"",Scoring!$P$38)+IF(Data!$AH63&lt;&gt;"",Scoring!$P$39)+IF(Data!$AI63&lt;&gt;"",Scoring!$P$40)+IF(Data!$AJ63&lt;&gt;"",Scoring!$P$41)+IF(Data!$AK63&lt;&gt;"",Scoring!$P$42)+IF(Data!$AL63&lt;&gt;"",Scoring!$P$43)+IF(Data!$AM63&lt;&gt;"",Scoring!$P$44)+IF(Data!$AN63&lt;&gt;"",Scoring!$P$45)+IF(Data!$AO63&lt;&gt;"",Scoring!$P$46)+IF(Data!$AP63&lt;&gt;"",Scoring!$P$47)+IF(Data!$AQ63&lt;&gt;"",Scoring!$P$48)+IF(Data!$AR63&lt;&gt;"",Scoring!$P$49)+IF(Data!$AS63&lt;&gt;"",Scoring!$P$50)+IF(Data!$AT63&lt;&gt;"",Scoring!$P$51)+IF(Data!$AU63&lt;&gt;"",Scoring!$P$52),"")</f>
        <v/>
      </c>
      <c r="BU63" s="180" t="str">
        <f>IF(BT63&lt;&gt;"",LOOKUP(BT63,Likelihoods!$A$7:$A$107,Likelihoods!N$7:N$107),"")</f>
        <v/>
      </c>
      <c r="BV63" s="181" t="str">
        <f>IF(AND(COUNTBLANK($B63:$O63)=13,COUNTBLANK($P63:$Q63)=1,COUNTBLANK($R63:$U63)=3,COUNTBLANK($V63:$X63)=2,COUNTBLANK($Y63:$AE63)=6,COUNTBLANK($AF63:$AJ63)=4,COUNTBLANK($AK63:AN63)=3,COUNTBLANK($AO63:$AQ63)=2,COUNTBLANK($AR63:$AS63)=1,COUNTBLANK($AT63:$AU63)=1),IF(Data!$B63&lt;&gt;"",Scoring!$Q$7)+IF(Data!$C63&lt;&gt;"",Scoring!$Q$8)+IF(Data!$D63&lt;&gt;"",Scoring!$Q$9)+IF(Data!$E63&lt;&gt;"",Scoring!$Q$10)+IF(Data!$F63&lt;&gt;"",Scoring!$Q$11)+IF(Data!$G63&lt;&gt;"",Scoring!$Q$12)+IF(Data!$H63&lt;&gt;"",Scoring!$Q$13)+IF(Data!$I63&lt;&gt;"",Scoring!$Q$14)+IF(Data!$J63&lt;&gt;"",Scoring!$Q$15)+IF(Data!$K63&lt;&gt;"",Scoring!$Q$16)+IF(Data!$L63&lt;&gt;"",Scoring!$Q$17)+IF(Data!$M63&lt;&gt;"",Scoring!$Q$18)+IF(Data!$N63&lt;&gt;"",Scoring!$Q$19)+IF(Data!$O63&lt;&gt;"",Scoring!$Q$20)+IF(Data!$P63&lt;&gt;"",Scoring!$Q$21)+IF(Data!$Q63&lt;&gt;"",Scoring!$Q$22)+IF(Data!$R63&lt;&gt;"",Scoring!$Q$23)+IF(Data!$S63&lt;&gt;"",Scoring!$Q$24)+IF(Data!$T63&lt;&gt;"",Scoring!$Q$25)+IF(Data!$U63&lt;&gt;"",Scoring!$Q$26)+IF(Data!$V63&lt;&gt;"",Scoring!$Q$27)+IF(Data!$W63&lt;&gt;"",Scoring!$Q$28)+IF(Data!$X63&lt;&gt;"",Scoring!$Q$29)+IF(Data!$Y63&lt;&gt;"",Scoring!$Q$30)+IF(Data!$Z63&lt;&gt;"",Scoring!$Q$31)+IF(Data!$AA63&lt;&gt;"",Scoring!$Q$32)+IF(Data!$AB63&lt;&gt;"",Scoring!$Q$33)+IF(Data!$AC63&lt;&gt;"",Scoring!$Q$34)+IF(Data!$AD63&lt;&gt;"",Scoring!$Q$35)+IF(Data!$AE63&lt;&gt;"",Scoring!$Q$36)+IF(Data!$AF63&lt;&gt;"",Scoring!$Q$37)+IF(Data!$AG63&lt;&gt;"",Scoring!$Q$38)+IF(Data!$AH63&lt;&gt;"",Scoring!$Q$39)+IF(Data!$AI63&lt;&gt;"",Scoring!$Q$40)+IF(Data!$AJ63&lt;&gt;"",Scoring!$Q$41)+IF(Data!$AK63&lt;&gt;"",Scoring!$Q$42)+IF(Data!$AL63&lt;&gt;"",Scoring!$Q$43)+IF(Data!$AM63&lt;&gt;"",Scoring!$Q$44)+IF(Data!$AN63&lt;&gt;"",Scoring!$Q$45)+IF(Data!$AO63&lt;&gt;"",Scoring!$Q$46)+IF(Data!$AP63&lt;&gt;"",Scoring!$Q$47)+IF(Data!$AQ63&lt;&gt;"",Scoring!$Q$48)+IF(Data!$AR63&lt;&gt;"",Scoring!$Q$49)+IF(Data!$AS63&lt;&gt;"",Scoring!$Q$50)+IF(Data!$AT63&lt;&gt;"",Scoring!$Q$51)+IF(Data!$AU63&lt;&gt;"",Scoring!$Q$52),"")</f>
        <v/>
      </c>
      <c r="BW63" s="183" t="str">
        <f>IF(BV63&lt;&gt;"",LOOKUP(BV63,Likelihoods!$A$7:$A$107,Likelihoods!O$7:O$107),"")</f>
        <v/>
      </c>
      <c r="BX63" s="9"/>
      <c r="BY63" s="9"/>
      <c r="BZ63" s="9"/>
      <c r="CA63" s="9"/>
      <c r="CB63" s="9"/>
      <c r="CC63" s="9"/>
      <c r="CD63" s="9"/>
      <c r="CE63" s="9"/>
      <c r="CF63" s="9"/>
      <c r="CG63" s="9"/>
      <c r="CH63" s="9"/>
      <c r="CI63" s="9"/>
      <c r="CJ63" s="9"/>
      <c r="CK63" s="9"/>
    </row>
    <row r="64" spans="1:89" ht="14.25">
      <c r="A64" s="59"/>
      <c r="B64" s="76"/>
      <c r="C64" s="77"/>
      <c r="D64" s="77"/>
      <c r="E64" s="77"/>
      <c r="F64" s="77"/>
      <c r="G64" s="77"/>
      <c r="H64" s="77"/>
      <c r="I64" s="77"/>
      <c r="J64" s="77"/>
      <c r="K64" s="77"/>
      <c r="L64" s="77"/>
      <c r="M64" s="77"/>
      <c r="N64" s="77"/>
      <c r="O64" s="77"/>
      <c r="P64" s="76"/>
      <c r="Q64" s="78"/>
      <c r="R64" s="77"/>
      <c r="S64" s="77"/>
      <c r="T64" s="77"/>
      <c r="U64" s="77"/>
      <c r="V64" s="76"/>
      <c r="W64" s="77"/>
      <c r="X64" s="78"/>
      <c r="Y64" s="77"/>
      <c r="Z64" s="77"/>
      <c r="AA64" s="77"/>
      <c r="AB64" s="77"/>
      <c r="AC64" s="77"/>
      <c r="AD64" s="77"/>
      <c r="AE64" s="77"/>
      <c r="AF64" s="76"/>
      <c r="AG64" s="77"/>
      <c r="AH64" s="77"/>
      <c r="AI64" s="77"/>
      <c r="AJ64" s="78"/>
      <c r="AK64" s="77"/>
      <c r="AL64" s="77"/>
      <c r="AM64" s="77"/>
      <c r="AN64" s="77"/>
      <c r="AO64" s="76"/>
      <c r="AP64" s="77"/>
      <c r="AQ64" s="78"/>
      <c r="AR64" s="76"/>
      <c r="AS64" s="78"/>
      <c r="AT64" s="77"/>
      <c r="AU64" s="77"/>
      <c r="AV64" s="179" t="str">
        <f>IF(AND(COUNTBLANK($B64:$O64)=13,COUNTBLANK($P64:$Q64)=1,COUNTBLANK($R64:$U64)=3,COUNTBLANK($V64:$X64)=2,COUNTBLANK($Y64:$AE64)=6,COUNTBLANK($AF64:$AJ64)=4,COUNTBLANK($AK64:AN64)=3,COUNTBLANK($AO64:$AQ64)=2,COUNTBLANK($AR64:$AS64)=1,COUNTBLANK($AT64:$AU64)=1),IF(Data!$B64&lt;&gt;"",Scoring!$D$7)+IF(Data!$C64&lt;&gt;"",Scoring!$D$8)+IF(Data!$D64&lt;&gt;"",Scoring!$D$9)+IF(Data!$E64&lt;&gt;"",Scoring!$D$10)+IF(Data!$F64&lt;&gt;"",Scoring!$D$11)+IF(Data!$G64&lt;&gt;"",Scoring!$D$12)+IF(Data!$H64&lt;&gt;"",Scoring!$D$13)+IF(Data!$I64&lt;&gt;"",Scoring!$D$14)+IF(Data!$J64&lt;&gt;"",Scoring!$D$15)+IF(Data!$K64&lt;&gt;"",Scoring!$D$16)+IF(Data!$L64&lt;&gt;"",Scoring!$D$17)+IF(Data!$M64&lt;&gt;"",Scoring!$D$18)+IF(Data!$N64&lt;&gt;"",Scoring!$D$19)+IF(Data!$O64&lt;&gt;"",Scoring!$D$20)+IF(Data!$P64&lt;&gt;"",Scoring!$D$21)+IF(Data!$Q64&lt;&gt;"",Scoring!$D$22)+IF(Data!$R64&lt;&gt;"",Scoring!$D$23)+IF(Data!$S64&lt;&gt;"",Scoring!$D$24)+IF(Data!$T64&lt;&gt;"",Scoring!$D$25)+IF(Data!$U64&lt;&gt;"",Scoring!$D$26)+IF(Data!$V64&lt;&gt;"",Scoring!$D$27)+IF(Data!$W64&lt;&gt;"",Scoring!$D$28)+IF(Data!$X64&lt;&gt;"",Scoring!$D$29)+IF(Data!$Y64&lt;&gt;"",Scoring!$D$30)+IF(Data!$Z64&lt;&gt;"",Scoring!$D$31)+IF(Data!$AA64&lt;&gt;"",Scoring!$D$32)+IF(Data!$AB64&lt;&gt;"",Scoring!$D$33)+IF(Data!$AC64&lt;&gt;"",Scoring!$D$34)+IF(Data!$AD64&lt;&gt;"",Scoring!$D$35)+IF(Data!$AE64&lt;&gt;"",Scoring!$D$36)+IF(Data!$AF64&lt;&gt;"",Scoring!$D$37)+IF(Data!$AG64&lt;&gt;"",Scoring!$D$38)+IF(Data!$AH64&lt;&gt;"",Scoring!$D$39)+IF(Data!$AI64&lt;&gt;"",Scoring!$D$40)+IF(Data!$AJ64&lt;&gt;"",Scoring!$D$41)+IF(Data!$AK64&lt;&gt;"",Scoring!$D$42)+IF(Data!$AL64&lt;&gt;"",Scoring!$D$43)+IF(Data!$AM64&lt;&gt;"",Scoring!$D$44)+IF(Data!$AN64&lt;&gt;"",Scoring!$D$45)+IF(Data!$AO64&lt;&gt;"",Scoring!$D$46)+IF(Data!$AP64&lt;&gt;"",Scoring!$D$47)+IF(Data!$AQ64&lt;&gt;"",Scoring!$D$48)+IF(Data!$AR64&lt;&gt;"",Scoring!$D$49)+IF(Data!$AS64&lt;&gt;"",Scoring!$D$50)+IF(Data!$AT64&lt;&gt;"",Scoring!$D$51)+IF(Data!$AU64&lt;&gt;"",Scoring!$D$52),"")</f>
        <v/>
      </c>
      <c r="AW64" s="180" t="str">
        <f>IF(AV64&lt;&gt;"",LOOKUP(AV64,Likelihoods!$A$7:$A$107,Likelihoods!B$7:B$107),"")</f>
        <v/>
      </c>
      <c r="AX64" s="181" t="str">
        <f>IF(AND(COUNTBLANK($B64:$O64)=13,COUNTBLANK($P64:$Q64)=1,COUNTBLANK($R64:$U64)=3,COUNTBLANK($V64:$X64)=2,COUNTBLANK($Y64:$AE64)=6,COUNTBLANK($AF64:$AJ64)=4,COUNTBLANK($AK64:AN64)=3,COUNTBLANK($AO64:$AQ64)=2,COUNTBLANK($AR64:$AS64)=1,COUNTBLANK($AT64:$AU64)=1),IF(Data!$B64&lt;&gt;"",Scoring!$E$7)+IF(Data!$C64&lt;&gt;"",Scoring!$E$8)+IF(Data!$D64&lt;&gt;"",Scoring!$E$9)+IF(Data!$E64&lt;&gt;"",Scoring!$E$10)+IF(Data!$F64&lt;&gt;"",Scoring!$E$11)+IF(Data!$G64&lt;&gt;"",Scoring!$E$12)+IF(Data!$H64&lt;&gt;"",Scoring!$E$13)+IF(Data!$I64&lt;&gt;"",Scoring!$E$14)+IF(Data!$J64&lt;&gt;"",Scoring!$E$15)+IF(Data!$K64&lt;&gt;"",Scoring!$E$16)+IF(Data!$L64&lt;&gt;"",Scoring!$E$17)+IF(Data!$M64&lt;&gt;"",Scoring!$E$18)+IF(Data!$N64&lt;&gt;"",Scoring!$E$19)+IF(Data!$O64&lt;&gt;"",Scoring!$E$20)+IF(Data!$P64&lt;&gt;"",Scoring!$E$21)+IF(Data!$Q64&lt;&gt;"",Scoring!$E$22)+IF(Data!$R64&lt;&gt;"",Scoring!$E$23)+IF(Data!$S64&lt;&gt;"",Scoring!$E$24)+IF(Data!$T64&lt;&gt;"",Scoring!$E$25)+IF(Data!$U64&lt;&gt;"",Scoring!$E$26)+IF(Data!$V64&lt;&gt;"",Scoring!$E$27)+IF(Data!$W64&lt;&gt;"",Scoring!$E$28)+IF(Data!$X64&lt;&gt;"",Scoring!$E$29)+IF(Data!$Y64&lt;&gt;"",Scoring!$E$30)+IF(Data!$Z64&lt;&gt;"",Scoring!$E$31)+IF(Data!$AA64&lt;&gt;"",Scoring!$E$32)+IF(Data!$AB64&lt;&gt;"",Scoring!$E$33)+IF(Data!$AC64&lt;&gt;"",Scoring!$E$34)+IF(Data!$AD64&lt;&gt;"",Scoring!$E$35)+IF(Data!$AE64&lt;&gt;"",Scoring!$E$36)+IF(Data!$AF64&lt;&gt;"",Scoring!$E$37)+IF(Data!$AG64&lt;&gt;"",Scoring!$E$38)+IF(Data!$AH64&lt;&gt;"",Scoring!$E$39)+IF(Data!$AI64&lt;&gt;"",Scoring!$E$40)+IF(Data!$AJ64&lt;&gt;"",Scoring!$E$41)+IF(Data!$AK64&lt;&gt;"",Scoring!$E$42)+IF(Data!$AL64&lt;&gt;"",Scoring!$E$43)+IF(Data!$AM64&lt;&gt;"",Scoring!$E$44)+IF(Data!$AN64&lt;&gt;"",Scoring!$E$45)+IF(Data!$AO64&lt;&gt;"",Scoring!$E$46)+IF(Data!$AP64&lt;&gt;"",Scoring!$E$47)+IF(Data!$AQ64&lt;&gt;"",Scoring!$E$48)+IF(Data!$AR64&lt;&gt;"",Scoring!$E$49)+IF(Data!$AS64&lt;&gt;"",Scoring!$E$50)+IF(Data!$AT64&lt;&gt;"",Scoring!$E$51)+IF(Data!$AU64&lt;&gt;"",Scoring!$E$52),"")</f>
        <v/>
      </c>
      <c r="AY64" s="180" t="str">
        <f>IF(AX64&lt;&gt;"",LOOKUP(AX64,Likelihoods!$A$7:$A$107,Likelihoods!C$7:C$107),"")</f>
        <v/>
      </c>
      <c r="AZ64" s="182" t="str">
        <f>IF(AND(COUNTBLANK($B64:$O64)=13,COUNTBLANK($P64:$Q64)=1,COUNTBLANK($R64:$U64)=3,COUNTBLANK($V64:$X64)=2,COUNTBLANK($Y64:$AE64)=6,COUNTBLANK($AF64:$AJ64)=4,COUNTBLANK($AK64:AN64)=3,COUNTBLANK($AO64:$AQ64)=2,COUNTBLANK($AR64:$AS64)=1,COUNTBLANK($AT64:$AU64)=1),IF(Data!$B64&lt;&gt;"",Scoring!$F$7)+IF(Data!$C64&lt;&gt;"",Scoring!$F$8)+IF(Data!$D64&lt;&gt;"",Scoring!$F$9)+IF(Data!$E64&lt;&gt;"",Scoring!$F$10)+IF(Data!$F64&lt;&gt;"",Scoring!$F$11)+IF(Data!$G64&lt;&gt;"",Scoring!$F$12)+IF(Data!$H64&lt;&gt;"",Scoring!$F$13)+IF(Data!$I64&lt;&gt;"",Scoring!$F$14)+IF(Data!$J64&lt;&gt;"",Scoring!$F$15)+IF(Data!$K64&lt;&gt;"",Scoring!$F$16)+IF(Data!$L64&lt;&gt;"",Scoring!$F$17)+IF(Data!$M64&lt;&gt;"",Scoring!$F$18)+IF(Data!$N64&lt;&gt;"",Scoring!$F$19)+IF(Data!$O64&lt;&gt;"",Scoring!$F$20)+IF(Data!$P64&lt;&gt;"",Scoring!$F$21)+IF(Data!$Q64&lt;&gt;"",Scoring!$F$22)+IF(Data!$R64&lt;&gt;"",Scoring!$F$23)+IF(Data!$S64&lt;&gt;"",Scoring!$F$24)+IF(Data!$T64&lt;&gt;"",Scoring!$F$25)+IF(Data!$U64&lt;&gt;"",Scoring!$F$26)+IF(Data!$V64&lt;&gt;"",Scoring!$F$27)+IF(Data!$W64&lt;&gt;"",Scoring!$F$28)+IF(Data!$X64&lt;&gt;"",Scoring!$F$29)+IF(Data!$Y64&lt;&gt;"",Scoring!$F$30)+IF(Data!$Z64&lt;&gt;"",Scoring!$F$31)+IF(Data!$AA64&lt;&gt;"",Scoring!$F$32)+IF(Data!$AB64&lt;&gt;"",Scoring!$F$33)+IF(Data!$AC64&lt;&gt;"",Scoring!$F$34)+IF(Data!$AD64&lt;&gt;"",Scoring!$F$35)+IF(Data!$AE64&lt;&gt;"",Scoring!$F$36)+IF(Data!$AF64&lt;&gt;"",Scoring!$F$37)+IF(Data!$AG64&lt;&gt;"",Scoring!$F$38)+IF(Data!$AH64&lt;&gt;"",Scoring!$F$39)+IF(Data!$AI64&lt;&gt;"",Scoring!$F$40)+IF(Data!$AJ64&lt;&gt;"",Scoring!$F$41)+IF(Data!$AK64&lt;&gt;"",Scoring!$F$42)+IF(Data!$AL64&lt;&gt;"",Scoring!$F$43)+IF(Data!$AM64&lt;&gt;"",Scoring!$F$44)+IF(Data!$AN64&lt;&gt;"",Scoring!$F$45)+IF(Data!$AO64&lt;&gt;"",Scoring!$F$46)+IF(Data!$AP64&lt;&gt;"",Scoring!$F$47)+IF(Data!$AQ64&lt;&gt;"",Scoring!$F$48)+IF(Data!$AR64&lt;&gt;"",Scoring!$F$49)+IF(Data!$AS64&lt;&gt;"",Scoring!$F$50)+IF(Data!$AT64&lt;&gt;"",Scoring!$F$51)+IF(Data!$AU64&lt;&gt;"",Scoring!$F$52),"")</f>
        <v/>
      </c>
      <c r="BA64" s="183" t="str">
        <f>IF(AZ64&lt;&gt;"",LOOKUP(AZ64,Likelihoods!$A$7:$A$107,Likelihoods!D$7:D$107),"")</f>
        <v/>
      </c>
      <c r="BB64" s="181" t="str">
        <f>IF(AND(COUNTBLANK($B64:$O64)=13,COUNTBLANK($P64:$Q64)=1,COUNTBLANK($R64:$U64)=3,COUNTBLANK($V64:$X64)=2,COUNTBLANK($Y64:$AE64)=6,COUNTBLANK($AF64:$AJ64)=4,COUNTBLANK($AK64:AN64)=3,COUNTBLANK($AO64:$AQ64)=2,COUNTBLANK($AR64:$AS64)=1,COUNTBLANK($AT64:$AU64)=1),IF(Data!$B64&lt;&gt;"",Scoring!$G$7)+IF(Data!$C64&lt;&gt;"",Scoring!$G$8)+IF(Data!$D64&lt;&gt;"",Scoring!$G$9)+IF(Data!$E64&lt;&gt;"",Scoring!$G$10)+IF(Data!$F64&lt;&gt;"",Scoring!$G$11)+IF(Data!$G64&lt;&gt;"",Scoring!$G$12)+IF(Data!$H64&lt;&gt;"",Scoring!$G$13)+IF(Data!$I64&lt;&gt;"",Scoring!$G$14)+IF(Data!$J64&lt;&gt;"",Scoring!$G$15)+IF(Data!$K64&lt;&gt;"",Scoring!$G$16)+IF(Data!$L64&lt;&gt;"",Scoring!$G$17)+IF(Data!$M64&lt;&gt;"",Scoring!$G$18)+IF(Data!$N64&lt;&gt;"",Scoring!$G$19)+IF(Data!$O64&lt;&gt;"",Scoring!$G$20)+IF(Data!$P64&lt;&gt;"",Scoring!$G$21)+IF(Data!$Q64&lt;&gt;"",Scoring!$G$22)+IF(Data!$R64&lt;&gt;"",Scoring!$G$23)+IF(Data!$S64&lt;&gt;"",Scoring!$G$24)+IF(Data!$T64&lt;&gt;"",Scoring!$G$25)+IF(Data!$U64&lt;&gt;"",Scoring!$G$26)+IF(Data!$V64&lt;&gt;"",Scoring!$G$27)+IF(Data!$W64&lt;&gt;"",Scoring!$G$28)+IF(Data!$X64&lt;&gt;"",Scoring!$G$29)+IF(Data!$Y64&lt;&gt;"",Scoring!$G$30)+IF(Data!$Z64&lt;&gt;"",Scoring!$G$31)+IF(Data!$AA64&lt;&gt;"",Scoring!$G$32)+IF(Data!$AB64&lt;&gt;"",Scoring!$G$33)+IF(Data!$AC64&lt;&gt;"",Scoring!$G$34)+IF(Data!$AD64&lt;&gt;"",Scoring!$G$35)+IF(Data!$AE64&lt;&gt;"",Scoring!$G$36)+IF(Data!$AF64&lt;&gt;"",Scoring!$G$37)+IF(Data!$AG64&lt;&gt;"",Scoring!$G$38)+IF(Data!$AH64&lt;&gt;"",Scoring!$G$39)+IF(Data!$AI64&lt;&gt;"",Scoring!$G$40)+IF(Data!$AJ64&lt;&gt;"",Scoring!$G$41)+IF(Data!$AK64&lt;&gt;"",Scoring!$G$42)+IF(Data!$AL64&lt;&gt;"",Scoring!$G$43)+IF(Data!$AM64&lt;&gt;"",Scoring!$G$44)+IF(Data!$AN64&lt;&gt;"",Scoring!$G$45)+IF(Data!$AO64&lt;&gt;"",Scoring!$G$46)+IF(Data!$AP64&lt;&gt;"",Scoring!$G$47)+IF(Data!$AQ64&lt;&gt;"",Scoring!$G$48)+IF(Data!$AR64&lt;&gt;"",Scoring!$G$49)+IF(Data!$AS64&lt;&gt;"",Scoring!$G$50)+IF(Data!$AT64&lt;&gt;"",Scoring!$G$51)+IF(Data!$AU64&lt;&gt;"",Scoring!$G$52),"")</f>
        <v/>
      </c>
      <c r="BC64" s="184" t="str">
        <f>IF(BB64&lt;&gt;"",LOOKUP(BB64,Likelihoods!$A$7:$A$107,Likelihoods!E$7:E$107),"")</f>
        <v/>
      </c>
      <c r="BD64" s="185" t="str">
        <f>IF(AND(COUNTBLANK($B64:$O64)=13,COUNTBLANK($P64:$Q64)=1,COUNTBLANK($R64:$U64)=3,COUNTBLANK($V64:$X64)=2,COUNTBLANK($Y64:$AE64)=6,COUNTBLANK($AF64:$AJ64)=4,COUNTBLANK($AK64:AN64)=3,COUNTBLANK($AO64:$AQ64)=2,COUNTBLANK($AR64:$AS64)=1,COUNTBLANK($AT64:$AU64)=1),IF(Data!$B64&lt;&gt;"",Scoring!$H$7)+IF(Data!$C64&lt;&gt;"",Scoring!$H$8)+IF(Data!$D64&lt;&gt;"",Scoring!$H$9)+IF(Data!$E64&lt;&gt;"",Scoring!$H$10)+IF(Data!$F64&lt;&gt;"",Scoring!$H$11)+IF(Data!$G64&lt;&gt;"",Scoring!$H$12)+IF(Data!$H64&lt;&gt;"",Scoring!$H$13)+IF(Data!$I64&lt;&gt;"",Scoring!$H$14)+IF(Data!$J64&lt;&gt;"",Scoring!$H$15)+IF(Data!$K64&lt;&gt;"",Scoring!$H$16)+IF(Data!$L64&lt;&gt;"",Scoring!$H$17)+IF(Data!$M64&lt;&gt;"",Scoring!$H$18)+IF(Data!$N64&lt;&gt;"",Scoring!$H$19)+IF(Data!$O64&lt;&gt;"",Scoring!$H$20)+IF(Data!$P64&lt;&gt;"",Scoring!$H$21)+IF(Data!$Q64&lt;&gt;"",Scoring!$H$22)+IF(Data!$R64&lt;&gt;"",Scoring!$H$23)+IF(Data!$S64&lt;&gt;"",Scoring!$H$24)+IF(Data!$T64&lt;&gt;"",Scoring!$H$25)+IF(Data!$U64&lt;&gt;"",Scoring!$H$26)+IF(Data!$V64&lt;&gt;"",Scoring!$H$27)+IF(Data!$W64&lt;&gt;"",Scoring!$H$28)+IF(Data!$X64&lt;&gt;"",Scoring!$H$29)+IF(Data!$Y64&lt;&gt;"",Scoring!$H$30)+IF(Data!$Z64&lt;&gt;"",Scoring!$H$31)+IF(Data!$AA64&lt;&gt;"",Scoring!$H$32)+IF(Data!$AB64&lt;&gt;"",Scoring!$H$33)+IF(Data!$AC64&lt;&gt;"",Scoring!$H$34)+IF(Data!$AD64&lt;&gt;"",Scoring!$H$35)+IF(Data!$AE64&lt;&gt;"",Scoring!$H$36)+IF(Data!$AF64&lt;&gt;"",Scoring!$H$37)+IF(Data!$AG64&lt;&gt;"",Scoring!$H$38)+IF(Data!$AH64&lt;&gt;"",Scoring!$H$39)+IF(Data!$AI64&lt;&gt;"",Scoring!$H$40)+IF(Data!$AJ64&lt;&gt;"",Scoring!$H$41)+IF(Data!$AK64&lt;&gt;"",Scoring!$H$42)+IF(Data!$AL64&lt;&gt;"",Scoring!$H$43)+IF(Data!$AM64&lt;&gt;"",Scoring!$H$44)+IF(Data!$AN64&lt;&gt;"",Scoring!$H$45)+IF(Data!$AO64&lt;&gt;"",Scoring!$H$46)+IF(Data!$AP64&lt;&gt;"",Scoring!$H$47)+IF(Data!$AQ64&lt;&gt;"",Scoring!$H$48)+IF(Data!$AR64&lt;&gt;"",Scoring!$H$49)+IF(Data!$AS64&lt;&gt;"",Scoring!$H$50)+IF(Data!$AT64&lt;&gt;"",Scoring!$H$51)+IF(Data!$AU64&lt;&gt;"",Scoring!$H$52),"")</f>
        <v/>
      </c>
      <c r="BE64" s="186" t="str">
        <f>IF(BD64&lt;&gt;"",LOOKUP(BD64,Likelihoods!$A$7:$A$107,Likelihoods!F$7:F$107),"")</f>
        <v/>
      </c>
      <c r="BF64" s="181" t="str">
        <f>IF(AND(COUNTBLANK($B64:$O64)=13,COUNTBLANK($P64:$Q64)=1,COUNTBLANK($R64:$U64)=3,COUNTBLANK($V64:$X64)=2,COUNTBLANK($Y64:$AE64)=6,COUNTBLANK($AF64:$AJ64)=4,COUNTBLANK($AK64:AN64)=3,COUNTBLANK($AO64:$AQ64)=2,COUNTBLANK($AR64:$AS64)=1,COUNTBLANK($AT64:$AU64)=1),IF(Data!$B64&lt;&gt;"",Scoring!$I$7)+IF(Data!$C64&lt;&gt;"",Scoring!$I$8)+IF(Data!$D64&lt;&gt;"",Scoring!$I$9)+IF(Data!$E64&lt;&gt;"",Scoring!$I$10)+IF(Data!$F64&lt;&gt;"",Scoring!$I$11)+IF(Data!$G64&lt;&gt;"",Scoring!$I$12)+IF(Data!$H64&lt;&gt;"",Scoring!$I$13)+IF(Data!$I64&lt;&gt;"",Scoring!$I$14)+IF(Data!$J64&lt;&gt;"",Scoring!$I$15)+IF(Data!$K64&lt;&gt;"",Scoring!$I$16)+IF(Data!$L64&lt;&gt;"",Scoring!$I$17)+IF(Data!$M64&lt;&gt;"",Scoring!$I$18)+IF(Data!$N64&lt;&gt;"",Scoring!$I$19)+IF(Data!$O64&lt;&gt;"",Scoring!$I$20)+IF(Data!$P64&lt;&gt;"",Scoring!$I$21)+IF(Data!$Q64&lt;&gt;"",Scoring!$I$22)+IF(Data!$R64&lt;&gt;"",Scoring!$I$23)+IF(Data!$S64&lt;&gt;"",Scoring!$I$24)+IF(Data!$T64&lt;&gt;"",Scoring!$I$25)+IF(Data!$U64&lt;&gt;"",Scoring!$I$26)+IF(Data!$V64&lt;&gt;"",Scoring!$I$27)+IF(Data!$W64&lt;&gt;"",Scoring!$I$28)+IF(Data!$X64&lt;&gt;"",Scoring!$I$29)+IF(Data!$Y64&lt;&gt;"",Scoring!$I$30)+IF(Data!$Z64&lt;&gt;"",Scoring!$I$31)+IF(Data!$AA64&lt;&gt;"",Scoring!$I$32)+IF(Data!$AB64&lt;&gt;"",Scoring!$I$33)+IF(Data!$AC64&lt;&gt;"",Scoring!$I$34)+IF(Data!$AD64&lt;&gt;"",Scoring!$I$35)+IF(Data!$AE64&lt;&gt;"",Scoring!$I$36)+IF(Data!$AF64&lt;&gt;"",Scoring!$I$37)+IF(Data!$AG64&lt;&gt;"",Scoring!$I$38)+IF(Data!$AH64&lt;&gt;"",Scoring!$I$39)+IF(Data!$AI64&lt;&gt;"",Scoring!$I$40)+IF(Data!$AJ64&lt;&gt;"",Scoring!$I$41)+IF(Data!$AK64&lt;&gt;"",Scoring!$I$42)+IF(Data!$AL64&lt;&gt;"",Scoring!$I$43)+IF(Data!$AM64&lt;&gt;"",Scoring!$I$44)+IF(Data!$AN64&lt;&gt;"",Scoring!$I$45)+IF(Data!$AO64&lt;&gt;"",Scoring!$I$46)+IF(Data!$AP64&lt;&gt;"",Scoring!$I$47)+IF(Data!$AQ64&lt;&gt;"",Scoring!$I$48)+IF(Data!$AR64&lt;&gt;"",Scoring!$I$49)+IF(Data!$AS64&lt;&gt;"",Scoring!$I$50)+IF(Data!$AT64&lt;&gt;"",Scoring!$I$51)+IF(Data!$AU64&lt;&gt;"",Scoring!$I$52),"")</f>
        <v/>
      </c>
      <c r="BG64" s="180" t="str">
        <f>IF(BF64&lt;&gt;"",LOOKUP(BF64,Likelihoods!$A$7:$A$107,Likelihoods!G$7:G$107),"")</f>
        <v/>
      </c>
      <c r="BH64" s="187" t="str">
        <f>IF(AND(COUNTBLANK($B64:$O64)=13,COUNTBLANK($P64:$Q64)=1,COUNTBLANK($R64:$U64)=3,COUNTBLANK($V64:$X64)=2,COUNTBLANK($Y64:$AE64)=6,COUNTBLANK($AF64:$AJ64)=4,COUNTBLANK($AK64:AN64)=3,COUNTBLANK($AO64:$AQ64)=2,COUNTBLANK($AR64:$AS64)=1,COUNTBLANK($AT64:$AU64)=1),IF(Data!$B64&lt;&gt;"",Scoring!$J$7)+IF(Data!$C64&lt;&gt;"",Scoring!$J$8)+IF(Data!$D64&lt;&gt;"",Scoring!$J$9)+IF(Data!$E64&lt;&gt;"",Scoring!$J$10)+IF(Data!$F64&lt;&gt;"",Scoring!$J$11)+IF(Data!$G64&lt;&gt;"",Scoring!$J$12)+IF(Data!$H64&lt;&gt;"",Scoring!$J$13)+IF(Data!$I64&lt;&gt;"",Scoring!$J$14)+IF(Data!$J64&lt;&gt;"",Scoring!$J$15)+IF(Data!$K64&lt;&gt;"",Scoring!$J$16)+IF(Data!$L64&lt;&gt;"",Scoring!$J$17)+IF(Data!$M64&lt;&gt;"",Scoring!$J$18)+IF(Data!$N64&lt;&gt;"",Scoring!$J$19)+IF(Data!$O64&lt;&gt;"",Scoring!$J$20)+IF(Data!$P64&lt;&gt;"",Scoring!$J$21)+IF(Data!$Q64&lt;&gt;"",Scoring!$J$22)+IF(Data!$R64&lt;&gt;"",Scoring!$J$23)+IF(Data!$S64&lt;&gt;"",Scoring!$J$24)+IF(Data!$T64&lt;&gt;"",Scoring!$J$25)+IF(Data!$U64&lt;&gt;"",Scoring!$J$26)+IF(Data!$V64&lt;&gt;"",Scoring!$J$27)+IF(Data!$W64&lt;&gt;"",Scoring!$J$28)+IF(Data!$X64&lt;&gt;"",Scoring!$J$29)+IF(Data!$Y64&lt;&gt;"",Scoring!$J$30)+IF(Data!$Z64&lt;&gt;"",Scoring!$J$31)+IF(Data!$AA64&lt;&gt;"",Scoring!$J$32)+IF(Data!$AB64&lt;&gt;"",Scoring!$J$33)+IF(Data!$AC64&lt;&gt;"",Scoring!$J$34)+IF(Data!$AD64&lt;&gt;"",Scoring!$J$35)+IF(Data!$AE64&lt;&gt;"",Scoring!$J$36)+IF(Data!$AF64&lt;&gt;"",Scoring!$J$37)+IF(Data!$AG64&lt;&gt;"",Scoring!$J$38)+IF(Data!$AH64&lt;&gt;"",Scoring!$J$39)+IF(Data!$AI64&lt;&gt;"",Scoring!$J$40)+IF(Data!$AJ64&lt;&gt;"",Scoring!$J$41)+IF(Data!$AK64&lt;&gt;"",Scoring!$J$42)+IF(Data!$AL64&lt;&gt;"",Scoring!$J$43)+IF(Data!$AM64&lt;&gt;"",Scoring!$J$44)+IF(Data!$AN64&lt;&gt;"",Scoring!$J$45)+IF(Data!$AO64&lt;&gt;"",Scoring!$J$46)+IF(Data!$AP64&lt;&gt;"",Scoring!$J$47)+IF(Data!$AQ64&lt;&gt;"",Scoring!$J$48)+IF(Data!$AR64&lt;&gt;"",Scoring!$J$49)+IF(Data!$AS64&lt;&gt;"",Scoring!$J$50)+IF(Data!$AT64&lt;&gt;"",Scoring!$J$51)+IF(Data!$AU64&lt;&gt;"",Scoring!$J$52),"")</f>
        <v/>
      </c>
      <c r="BI64" s="183" t="str">
        <f>IF(BH64&lt;&gt;"",LOOKUP(BH64,Likelihoods!$A$7:$A$107,Likelihoods!H$7:H$107),"")</f>
        <v/>
      </c>
      <c r="BJ64" s="188" t="str">
        <f>IF(AND(COUNTBLANK($B64:$O64)=13,COUNTBLANK($P64:$Q64)=1,COUNTBLANK($R64:$U64)=3,COUNTBLANK($V64:$X64)=2,COUNTBLANK($Y64:$AE64)=6,COUNTBLANK($AF64:$AJ64)=4,COUNTBLANK($AK64:AN64)=3,COUNTBLANK($AO64:$AQ64)=2,COUNTBLANK($AR64:$AS64)=1,COUNTBLANK($AT64:$AU64)=1),IF(Data!$B64&lt;&gt;"",Scoring!$K$7)+IF(Data!$C64&lt;&gt;"",Scoring!$K$8)+IF(Data!$D64&lt;&gt;"",Scoring!$K$9)+IF(Data!$E64&lt;&gt;"",Scoring!$K$10)+IF(Data!$F64&lt;&gt;"",Scoring!$K$11)+IF(Data!$G64&lt;&gt;"",Scoring!$K$12)+IF(Data!$H64&lt;&gt;"",Scoring!$K$13)+IF(Data!$I64&lt;&gt;"",Scoring!$K$14)+IF(Data!$J64&lt;&gt;"",Scoring!$K$15)+IF(Data!$K64&lt;&gt;"",Scoring!$K$16)+IF(Data!$L64&lt;&gt;"",Scoring!$K$17)+IF(Data!$M64&lt;&gt;"",Scoring!$K$18)+IF(Data!$N64&lt;&gt;"",Scoring!$K$19)+IF(Data!$O64&lt;&gt;"",Scoring!$K$20)+IF(Data!$P64&lt;&gt;"",Scoring!$K$21)+IF(Data!$Q64&lt;&gt;"",Scoring!$K$22)+IF(Data!$R64&lt;&gt;"",Scoring!$K$23)+IF(Data!$S64&lt;&gt;"",Scoring!$K$24)+IF(Data!$T64&lt;&gt;"",Scoring!$K$25)+IF(Data!$U64&lt;&gt;"",Scoring!$K$26)+IF(Data!$V64&lt;&gt;"",Scoring!$K$27)+IF(Data!$W64&lt;&gt;"",Scoring!$K$28)+IF(Data!$X64&lt;&gt;"",Scoring!$K$29)+IF(Data!$Y64&lt;&gt;"",Scoring!$K$30)+IF(Data!$Z64&lt;&gt;"",Scoring!$K$31)+IF(Data!$AA64&lt;&gt;"",Scoring!$K$32)+IF(Data!$AB64&lt;&gt;"",Scoring!$K$33)+IF(Data!$AC64&lt;&gt;"",Scoring!$K$34)+IF(Data!$AD64&lt;&gt;"",Scoring!$K$35)+IF(Data!$AE64&lt;&gt;"",Scoring!$K$36)+IF(Data!$AF64&lt;&gt;"",Scoring!$K$37)+IF(Data!$AG64&lt;&gt;"",Scoring!$K$38)+IF(Data!$AH64&lt;&gt;"",Scoring!$K$39)+IF(Data!$AI64&lt;&gt;"",Scoring!$K$40)+IF(Data!$AJ64&lt;&gt;"",Scoring!$K$41)+IF(Data!$AK64&lt;&gt;"",Scoring!$K$42)+IF(Data!$AL64&lt;&gt;"",Scoring!$K$43)+IF(Data!$AM64&lt;&gt;"",Scoring!$K$44)+IF(Data!$AN64&lt;&gt;"",Scoring!$K$45)+IF(Data!$AO64&lt;&gt;"",Scoring!$K$46)+IF(Data!$AP64&lt;&gt;"",Scoring!$K$47)+IF(Data!$AQ64&lt;&gt;"",Scoring!$K$48)+IF(Data!$AR64&lt;&gt;"",Scoring!$K$49)+IF(Data!$AS64&lt;&gt;"",Scoring!$K$50)+IF(Data!$AT64&lt;&gt;"",Scoring!$K$51)+IF(Data!$AU64&lt;&gt;"",Scoring!$K$52),"")</f>
        <v/>
      </c>
      <c r="BK64" s="184" t="str">
        <f>IF(BJ64&lt;&gt;"",LOOKUP(BJ64,Likelihoods!$A$7:$A$107,Likelihoods!I$7:I$107),"")</f>
        <v/>
      </c>
      <c r="BL64" s="187" t="str">
        <f>IF(AND(COUNTBLANK($B64:$O64)=13,COUNTBLANK($P64:$Q64)=1,COUNTBLANK($R64:$U64)=3,COUNTBLANK($V64:$X64)=2,COUNTBLANK($Y64:$AE64)=6,COUNTBLANK($AF64:$AJ64)=4,COUNTBLANK($AK64:AN64)=3,COUNTBLANK($AO64:$AQ64)=2,COUNTBLANK($AR64:$AS64)=1,COUNTBLANK($AT64:$AU64)=1),IF(Data!$B64&lt;&gt;"",Scoring!$L$7)+IF(Data!$C64&lt;&gt;"",Scoring!$L$8)+IF(Data!$D64&lt;&gt;"",Scoring!$L$9)+IF(Data!$E64&lt;&gt;"",Scoring!$L$10)+IF(Data!$F64&lt;&gt;"",Scoring!$L$11)+IF(Data!$G64&lt;&gt;"",Scoring!$L$12)+IF(Data!$H64&lt;&gt;"",Scoring!$L$13)+IF(Data!$I64&lt;&gt;"",Scoring!$L$14)+IF(Data!$J64&lt;&gt;"",Scoring!$L$15)+IF(Data!$K64&lt;&gt;"",Scoring!$L$16)+IF(Data!$L64&lt;&gt;"",Scoring!$L$17)+IF(Data!$M64&lt;&gt;"",Scoring!$L$18)+IF(Data!$N64&lt;&gt;"",Scoring!$L$19)+IF(Data!$O64&lt;&gt;"",Scoring!$L$20)+IF(Data!$P64&lt;&gt;"",Scoring!$L$21)+IF(Data!$Q64&lt;&gt;"",Scoring!$L$22)+IF(Data!$R64&lt;&gt;"",Scoring!$L$23)+IF(Data!$S64&lt;&gt;"",Scoring!$L$24)+IF(Data!$T64&lt;&gt;"",Scoring!$L$25)+IF(Data!$U64&lt;&gt;"",Scoring!$L$26)+IF(Data!$V64&lt;&gt;"",Scoring!$L$27)+IF(Data!$W64&lt;&gt;"",Scoring!$L$28)+IF(Data!$X64&lt;&gt;"",Scoring!$L$29)+IF(Data!$Y64&lt;&gt;"",Scoring!$L$30)+IF(Data!$Z64&lt;&gt;"",Scoring!$L$31)+IF(Data!$AA64&lt;&gt;"",Scoring!$L$32)+IF(Data!$AB64&lt;&gt;"",Scoring!$L$33)+IF(Data!$AC64&lt;&gt;"",Scoring!$L$34)+IF(Data!$AD64&lt;&gt;"",Scoring!$L$35)+IF(Data!$AE64&lt;&gt;"",Scoring!$L$36)+IF(Data!$AF64&lt;&gt;"",Scoring!$L$37)+IF(Data!$AG64&lt;&gt;"",Scoring!$L$38)+IF(Data!$AH64&lt;&gt;"",Scoring!$L$39)+IF(Data!$AI64&lt;&gt;"",Scoring!$L$40)+IF(Data!$AJ64&lt;&gt;"",Scoring!$L$41)+IF(Data!$AK64&lt;&gt;"",Scoring!$L$42)+IF(Data!$AL64&lt;&gt;"",Scoring!$L$43)+IF(Data!$AM64&lt;&gt;"",Scoring!$L$44)+IF(Data!$AN64&lt;&gt;"",Scoring!$L$45)+IF(Data!$AO64&lt;&gt;"",Scoring!$L$46)+IF(Data!$AP64&lt;&gt;"",Scoring!$L$47)+IF(Data!$AQ64&lt;&gt;"",Scoring!$L$48)+IF(Data!$AR64&lt;&gt;"",Scoring!$L$49)+IF(Data!$AS64&lt;&gt;"",Scoring!$L$50)+IF(Data!$AT64&lt;&gt;"",Scoring!$L$51)+IF(Data!$AU64&lt;&gt;"",Scoring!$L$52),"")</f>
        <v/>
      </c>
      <c r="BM64" s="180" t="str">
        <f>IF(BL64&lt;&gt;"",LOOKUP(BL64,Likelihoods!$A$7:$A$107,Likelihoods!J$7:J$107),"")</f>
        <v/>
      </c>
      <c r="BN64" s="181" t="str">
        <f>IF(AND(COUNTBLANK($B64:$O64)=13,COUNTBLANK($P64:$Q64)=1,COUNTBLANK($R64:$U64)=3,COUNTBLANK($V64:$X64)=2,COUNTBLANK($Y64:$AE64)=6,COUNTBLANK($AF64:$AJ64)=4,COUNTBLANK($AK64:AN64)=3,COUNTBLANK($AO64:$AQ64)=2,COUNTBLANK($AR64:$AS64)=1,COUNTBLANK($AT64:$AU64)=1),IF(Data!$B64&lt;&gt;"",Scoring!$M$7)+IF(Data!$C64&lt;&gt;"",Scoring!$M$8)+IF(Data!$D64&lt;&gt;"",Scoring!$M$9)+IF(Data!$E64&lt;&gt;"",Scoring!$M$10)+IF(Data!$F64&lt;&gt;"",Scoring!$M$11)+IF(Data!$G64&lt;&gt;"",Scoring!$M$12)+IF(Data!$H64&lt;&gt;"",Scoring!$M$13)+IF(Data!$I64&lt;&gt;"",Scoring!$M$14)+IF(Data!$J64&lt;&gt;"",Scoring!$M$15)+IF(Data!$K64&lt;&gt;"",Scoring!$M$16)+IF(Data!$L64&lt;&gt;"",Scoring!$M$17)+IF(Data!$M64&lt;&gt;"",Scoring!$M$18)+IF(Data!$N64&lt;&gt;"",Scoring!$M$19)+IF(Data!$O64&lt;&gt;"",Scoring!$M$20)+IF(Data!$P64&lt;&gt;"",Scoring!$M$21)+IF(Data!$Q64&lt;&gt;"",Scoring!$M$22)+IF(Data!$R64&lt;&gt;"",Scoring!$M$23)+IF(Data!$S64&lt;&gt;"",Scoring!$M$24)+IF(Data!$T64&lt;&gt;"",Scoring!$M$25)+IF(Data!$U64&lt;&gt;"",Scoring!$M$26)+IF(Data!$V64&lt;&gt;"",Scoring!$M$27)+IF(Data!$W64&lt;&gt;"",Scoring!$M$28)+IF(Data!$X64&lt;&gt;"",Scoring!$M$29)+IF(Data!$Y64&lt;&gt;"",Scoring!$M$30)+IF(Data!$Z64&lt;&gt;"",Scoring!$M$31)+IF(Data!$AA64&lt;&gt;"",Scoring!$M$32)+IF(Data!$AB64&lt;&gt;"",Scoring!$M$33)+IF(Data!$AC64&lt;&gt;"",Scoring!$M$34)+IF(Data!$AD64&lt;&gt;"",Scoring!$M$35)+IF(Data!$AE64&lt;&gt;"",Scoring!$M$36)+IF(Data!$AF64&lt;&gt;"",Scoring!$M$37)+IF(Data!$AG64&lt;&gt;"",Scoring!$M$38)+IF(Data!$AH64&lt;&gt;"",Scoring!$M$39)+IF(Data!$AI64&lt;&gt;"",Scoring!$M$40)+IF(Data!$AJ64&lt;&gt;"",Scoring!$M$41)+IF(Data!$AK64&lt;&gt;"",Scoring!$M$42)+IF(Data!$AL64&lt;&gt;"",Scoring!$M$43)+IF(Data!$AM64&lt;&gt;"",Scoring!$M$44)+IF(Data!$AN64&lt;&gt;"",Scoring!$M$45)+IF(Data!$AO64&lt;&gt;"",Scoring!$M$46)+IF(Data!$AP64&lt;&gt;"",Scoring!$M$47)+IF(Data!$AQ64&lt;&gt;"",Scoring!$M$48)+IF(Data!$AR64&lt;&gt;"",Scoring!$M$49)+IF(Data!$AS64&lt;&gt;"",Scoring!$M$50)+IF(Data!$AT64&lt;&gt;"",Scoring!$M$51)+IF(Data!$AU64&lt;&gt;"",Scoring!$M$52),"")</f>
        <v/>
      </c>
      <c r="BO64" s="184" t="str">
        <f>IF(BN64&lt;&gt;"",LOOKUP(BN64,Likelihoods!$A$7:$A$107,Likelihoods!K$7:K$107),"")</f>
        <v/>
      </c>
      <c r="BP64" s="179" t="str">
        <f>IF(AND(COUNTBLANK($B64:$O64)=13,COUNTBLANK($P64:$Q64)=1,COUNTBLANK($R64:$U64)=3,COUNTBLANK($V64:$X64)=2,COUNTBLANK($Y64:$AE64)=6,COUNTBLANK($AF64:$AJ64)=4,COUNTBLANK($AK64:AN64)=3,COUNTBLANK($AO64:$AQ64)=2,COUNTBLANK($AR64:$AS64)=1,COUNTBLANK($AT64:$AU64)=1),IF(Data!$B64&lt;&gt;"",Scoring!$N$7)+IF(Data!$C64&lt;&gt;"",Scoring!$N$8)+IF(Data!$D64&lt;&gt;"",Scoring!$N$9)+IF(Data!$E64&lt;&gt;"",Scoring!$N$10)+IF(Data!$F64&lt;&gt;"",Scoring!$N$11)+IF(Data!$G64&lt;&gt;"",Scoring!$N$12)+IF(Data!$H64&lt;&gt;"",Scoring!$N$13)+IF(Data!$I64&lt;&gt;"",Scoring!$N$14)+IF(Data!$J64&lt;&gt;"",Scoring!$N$15)+IF(Data!$K64&lt;&gt;"",Scoring!$N$16)+IF(Data!$L64&lt;&gt;"",Scoring!$N$17)+IF(Data!$M64&lt;&gt;"",Scoring!$N$18)+IF(Data!$N64&lt;&gt;"",Scoring!$N$19)+IF(Data!$O64&lt;&gt;"",Scoring!$N$20)+IF(Data!$P64&lt;&gt;"",Scoring!$N$21)+IF(Data!$Q64&lt;&gt;"",Scoring!$N$22)+IF(Data!$R64&lt;&gt;"",Scoring!$N$23)+IF(Data!$S64&lt;&gt;"",Scoring!$N$24)+IF(Data!$T64&lt;&gt;"",Scoring!$N$25)+IF(Data!$U64&lt;&gt;"",Scoring!$N$26)+IF(Data!$V64&lt;&gt;"",Scoring!$N$27)+IF(Data!$W64&lt;&gt;"",Scoring!$N$28)+IF(Data!$X64&lt;&gt;"",Scoring!$N$29)+IF(Data!$Y64&lt;&gt;"",Scoring!$N$30)+IF(Data!$Z64&lt;&gt;"",Scoring!$N$31)+IF(Data!$AA64&lt;&gt;"",Scoring!$N$32)+IF(Data!$AB64&lt;&gt;"",Scoring!$N$33)+IF(Data!$AC64&lt;&gt;"",Scoring!$N$34)+IF(Data!$AD64&lt;&gt;"",Scoring!$N$35)+IF(Data!$AE64&lt;&gt;"",Scoring!$N$36)+IF(Data!$AF64&lt;&gt;"",Scoring!$N$37)+IF(Data!$AG64&lt;&gt;"",Scoring!$N$38)+IF(Data!$AH64&lt;&gt;"",Scoring!$N$39)+IF(Data!$AI64&lt;&gt;"",Scoring!$N$40)+IF(Data!$AJ64&lt;&gt;"",Scoring!$N$41)+IF(Data!$AK64&lt;&gt;"",Scoring!$N$42)+IF(Data!$AL64&lt;&gt;"",Scoring!$N$43)+IF(Data!$AM64&lt;&gt;"",Scoring!$N$44)+IF(Data!$AN64&lt;&gt;"",Scoring!$N$45)+IF(Data!$AO64&lt;&gt;"",Scoring!$N$46)+IF(Data!$AP64&lt;&gt;"",Scoring!$N$47)+IF(Data!$AQ64&lt;&gt;"",Scoring!$N$48)+IF(Data!$AR64&lt;&gt;"",Scoring!$N$49)+IF(Data!$AS64&lt;&gt;"",Scoring!$N$50)+IF(Data!$AT64&lt;&gt;"",Scoring!$N$51)+IF(Data!$AU64&lt;&gt;"",Scoring!$N$52),"")</f>
        <v/>
      </c>
      <c r="BQ64" s="189" t="str">
        <f>IF(BP64&lt;&gt;"",LOOKUP(BP64,Likelihoods!$A$7:$A$107,Likelihoods!L$7:L$107),"")</f>
        <v/>
      </c>
      <c r="BR64" s="181" t="str">
        <f>IF(AND(COUNTBLANK($B64:$O64)=13,COUNTBLANK($P64:$Q64)=1,COUNTBLANK($R64:$U64)=3,COUNTBLANK($V64:$X64)=2,COUNTBLANK($Y64:$AE64)=6,COUNTBLANK($AF64:$AJ64)=4,COUNTBLANK($AK64:AN64)=3,COUNTBLANK($AO64:$AQ64)=2,COUNTBLANK($AR64:$AS64)=1,COUNTBLANK($AT64:$AU64)=1),IF(Data!$B64&lt;&gt;"",Scoring!$O$7)+IF(Data!$C64&lt;&gt;"",Scoring!$O$8)+IF(Data!$D64&lt;&gt;"",Scoring!$O$9)+IF(Data!$E64&lt;&gt;"",Scoring!$O$10)+IF(Data!$F64&lt;&gt;"",Scoring!$O$11)+IF(Data!$G64&lt;&gt;"",Scoring!$O$12)+IF(Data!$H64&lt;&gt;"",Scoring!$O$13)+IF(Data!$I64&lt;&gt;"",Scoring!$O$14)+IF(Data!$J64&lt;&gt;"",Scoring!$O$15)+IF(Data!$K64&lt;&gt;"",Scoring!$O$16)+IF(Data!$L64&lt;&gt;"",Scoring!$O$17)+IF(Data!$M64&lt;&gt;"",Scoring!$O$18)+IF(Data!$N64&lt;&gt;"",Scoring!$O$19)+IF(Data!$O64&lt;&gt;"",Scoring!$O$20)+IF(Data!$P64&lt;&gt;"",Scoring!$O$21)+IF(Data!$Q64&lt;&gt;"",Scoring!$O$22)+IF(Data!$R64&lt;&gt;"",Scoring!$O$23)+IF(Data!$S64&lt;&gt;"",Scoring!$O$24)+IF(Data!$T64&lt;&gt;"",Scoring!$O$25)+IF(Data!$U64&lt;&gt;"",Scoring!$O$26)+IF(Data!$V64&lt;&gt;"",Scoring!$O$27)+IF(Data!$W64&lt;&gt;"",Scoring!$O$28)+IF(Data!$X64&lt;&gt;"",Scoring!$O$29)+IF(Data!$Y64&lt;&gt;"",Scoring!$O$30)+IF(Data!$Z64&lt;&gt;"",Scoring!$O$31)+IF(Data!$AA64&lt;&gt;"",Scoring!$O$32)+IF(Data!$AB64&lt;&gt;"",Scoring!$O$33)+IF(Data!$AC64&lt;&gt;"",Scoring!$O$34)+IF(Data!$AD64&lt;&gt;"",Scoring!$O$35)+IF(Data!$AE64&lt;&gt;"",Scoring!$O$36)+IF(Data!$AF64&lt;&gt;"",Scoring!$O$37)+IF(Data!$AG64&lt;&gt;"",Scoring!$O$38)+IF(Data!$AH64&lt;&gt;"",Scoring!$O$39)+IF(Data!$AI64&lt;&gt;"",Scoring!$O$40)+IF(Data!$AJ64&lt;&gt;"",Scoring!$O$41)+IF(Data!$AK64&lt;&gt;"",Scoring!$O$42)+IF(Data!$AL64&lt;&gt;"",Scoring!$O$43)+IF(Data!$AM64&lt;&gt;"",Scoring!$O$44)+IF(Data!$AN64&lt;&gt;"",Scoring!$O$45)+IF(Data!$AO64&lt;&gt;"",Scoring!$O$46)+IF(Data!$AP64&lt;&gt;"",Scoring!$O$47)+IF(Data!$AQ64&lt;&gt;"",Scoring!$O$48)+IF(Data!$AR64&lt;&gt;"",Scoring!$O$49)+IF(Data!$AS64&lt;&gt;"",Scoring!$O$50)+IF(Data!$AT64&lt;&gt;"",Scoring!$O$51)+IF(Data!$AU64&lt;&gt;"",Scoring!$O$52),"")</f>
        <v/>
      </c>
      <c r="BS64" s="184" t="str">
        <f>IF(BR64&lt;&gt;"",LOOKUP(BR64,Likelihoods!$A$7:$A$107,Likelihoods!M$7:M$107),"")</f>
        <v/>
      </c>
      <c r="BT64" s="181" t="str">
        <f>IF(AND(COUNTBLANK($B64:$O64)=13,COUNTBLANK($P64:$Q64)=1,COUNTBLANK($R64:$U64)=3,COUNTBLANK($V64:$X64)=2,COUNTBLANK($Y64:$AE64)=6,COUNTBLANK($AF64:$AJ64)=4,COUNTBLANK($AK64:AN64)=3,COUNTBLANK($AO64:$AQ64)=2,COUNTBLANK($AR64:$AS64)=1,COUNTBLANK($AT64:$AU64)=1),IF(Data!$B64&lt;&gt;"",Scoring!$P$7)+IF(Data!$C64&lt;&gt;"",Scoring!$P$8)+IF(Data!$D64&lt;&gt;"",Scoring!$P$9)+IF(Data!$E64&lt;&gt;"",Scoring!$P$10)+IF(Data!$F64&lt;&gt;"",Scoring!$P$11)+IF(Data!$G64&lt;&gt;"",Scoring!$P$12)+IF(Data!$H64&lt;&gt;"",Scoring!$P$13)+IF(Data!$I64&lt;&gt;"",Scoring!$P$14)+IF(Data!$J64&lt;&gt;"",Scoring!$P$15)+IF(Data!$K64&lt;&gt;"",Scoring!$P$16)+IF(Data!$L64&lt;&gt;"",Scoring!$P$17)+IF(Data!$M64&lt;&gt;"",Scoring!$P$18)+IF(Data!$N64&lt;&gt;"",Scoring!$P$19)+IF(Data!$O64&lt;&gt;"",Scoring!$P$20)+IF(Data!$P64&lt;&gt;"",Scoring!$P$21)+IF(Data!$Q64&lt;&gt;"",Scoring!$P$22)+IF(Data!$R64&lt;&gt;"",Scoring!$P$23)+IF(Data!$S64&lt;&gt;"",Scoring!$P$24)+IF(Data!$T64&lt;&gt;"",Scoring!$P$25)+IF(Data!$U64&lt;&gt;"",Scoring!$P$26)+IF(Data!$V64&lt;&gt;"",Scoring!$P$27)+IF(Data!$W64&lt;&gt;"",Scoring!$P$28)+IF(Data!$X64&lt;&gt;"",Scoring!$P$29)+IF(Data!$Y64&lt;&gt;"",Scoring!$P$30)+IF(Data!$Z64&lt;&gt;"",Scoring!$P$31)+IF(Data!$AA64&lt;&gt;"",Scoring!$P$32)+IF(Data!$AB64&lt;&gt;"",Scoring!$P$33)+IF(Data!$AC64&lt;&gt;"",Scoring!$P$34)+IF(Data!$AD64&lt;&gt;"",Scoring!$P$35)+IF(Data!$AE64&lt;&gt;"",Scoring!$P$36)+IF(Data!$AF64&lt;&gt;"",Scoring!$P$37)+IF(Data!$AG64&lt;&gt;"",Scoring!$P$38)+IF(Data!$AH64&lt;&gt;"",Scoring!$P$39)+IF(Data!$AI64&lt;&gt;"",Scoring!$P$40)+IF(Data!$AJ64&lt;&gt;"",Scoring!$P$41)+IF(Data!$AK64&lt;&gt;"",Scoring!$P$42)+IF(Data!$AL64&lt;&gt;"",Scoring!$P$43)+IF(Data!$AM64&lt;&gt;"",Scoring!$P$44)+IF(Data!$AN64&lt;&gt;"",Scoring!$P$45)+IF(Data!$AO64&lt;&gt;"",Scoring!$P$46)+IF(Data!$AP64&lt;&gt;"",Scoring!$P$47)+IF(Data!$AQ64&lt;&gt;"",Scoring!$P$48)+IF(Data!$AR64&lt;&gt;"",Scoring!$P$49)+IF(Data!$AS64&lt;&gt;"",Scoring!$P$50)+IF(Data!$AT64&lt;&gt;"",Scoring!$P$51)+IF(Data!$AU64&lt;&gt;"",Scoring!$P$52),"")</f>
        <v/>
      </c>
      <c r="BU64" s="180" t="str">
        <f>IF(BT64&lt;&gt;"",LOOKUP(BT64,Likelihoods!$A$7:$A$107,Likelihoods!N$7:N$107),"")</f>
        <v/>
      </c>
      <c r="BV64" s="181" t="str">
        <f>IF(AND(COUNTBLANK($B64:$O64)=13,COUNTBLANK($P64:$Q64)=1,COUNTBLANK($R64:$U64)=3,COUNTBLANK($V64:$X64)=2,COUNTBLANK($Y64:$AE64)=6,COUNTBLANK($AF64:$AJ64)=4,COUNTBLANK($AK64:AN64)=3,COUNTBLANK($AO64:$AQ64)=2,COUNTBLANK($AR64:$AS64)=1,COUNTBLANK($AT64:$AU64)=1),IF(Data!$B64&lt;&gt;"",Scoring!$Q$7)+IF(Data!$C64&lt;&gt;"",Scoring!$Q$8)+IF(Data!$D64&lt;&gt;"",Scoring!$Q$9)+IF(Data!$E64&lt;&gt;"",Scoring!$Q$10)+IF(Data!$F64&lt;&gt;"",Scoring!$Q$11)+IF(Data!$G64&lt;&gt;"",Scoring!$Q$12)+IF(Data!$H64&lt;&gt;"",Scoring!$Q$13)+IF(Data!$I64&lt;&gt;"",Scoring!$Q$14)+IF(Data!$J64&lt;&gt;"",Scoring!$Q$15)+IF(Data!$K64&lt;&gt;"",Scoring!$Q$16)+IF(Data!$L64&lt;&gt;"",Scoring!$Q$17)+IF(Data!$M64&lt;&gt;"",Scoring!$Q$18)+IF(Data!$N64&lt;&gt;"",Scoring!$Q$19)+IF(Data!$O64&lt;&gt;"",Scoring!$Q$20)+IF(Data!$P64&lt;&gt;"",Scoring!$Q$21)+IF(Data!$Q64&lt;&gt;"",Scoring!$Q$22)+IF(Data!$R64&lt;&gt;"",Scoring!$Q$23)+IF(Data!$S64&lt;&gt;"",Scoring!$Q$24)+IF(Data!$T64&lt;&gt;"",Scoring!$Q$25)+IF(Data!$U64&lt;&gt;"",Scoring!$Q$26)+IF(Data!$V64&lt;&gt;"",Scoring!$Q$27)+IF(Data!$W64&lt;&gt;"",Scoring!$Q$28)+IF(Data!$X64&lt;&gt;"",Scoring!$Q$29)+IF(Data!$Y64&lt;&gt;"",Scoring!$Q$30)+IF(Data!$Z64&lt;&gt;"",Scoring!$Q$31)+IF(Data!$AA64&lt;&gt;"",Scoring!$Q$32)+IF(Data!$AB64&lt;&gt;"",Scoring!$Q$33)+IF(Data!$AC64&lt;&gt;"",Scoring!$Q$34)+IF(Data!$AD64&lt;&gt;"",Scoring!$Q$35)+IF(Data!$AE64&lt;&gt;"",Scoring!$Q$36)+IF(Data!$AF64&lt;&gt;"",Scoring!$Q$37)+IF(Data!$AG64&lt;&gt;"",Scoring!$Q$38)+IF(Data!$AH64&lt;&gt;"",Scoring!$Q$39)+IF(Data!$AI64&lt;&gt;"",Scoring!$Q$40)+IF(Data!$AJ64&lt;&gt;"",Scoring!$Q$41)+IF(Data!$AK64&lt;&gt;"",Scoring!$Q$42)+IF(Data!$AL64&lt;&gt;"",Scoring!$Q$43)+IF(Data!$AM64&lt;&gt;"",Scoring!$Q$44)+IF(Data!$AN64&lt;&gt;"",Scoring!$Q$45)+IF(Data!$AO64&lt;&gt;"",Scoring!$Q$46)+IF(Data!$AP64&lt;&gt;"",Scoring!$Q$47)+IF(Data!$AQ64&lt;&gt;"",Scoring!$Q$48)+IF(Data!$AR64&lt;&gt;"",Scoring!$Q$49)+IF(Data!$AS64&lt;&gt;"",Scoring!$Q$50)+IF(Data!$AT64&lt;&gt;"",Scoring!$Q$51)+IF(Data!$AU64&lt;&gt;"",Scoring!$Q$52),"")</f>
        <v/>
      </c>
      <c r="BW64" s="183" t="str">
        <f>IF(BV64&lt;&gt;"",LOOKUP(BV64,Likelihoods!$A$7:$A$107,Likelihoods!O$7:O$107),"")</f>
        <v/>
      </c>
      <c r="BX64" s="9"/>
      <c r="BY64" s="9"/>
      <c r="BZ64" s="9"/>
      <c r="CA64" s="9"/>
      <c r="CB64" s="9"/>
      <c r="CC64" s="9"/>
      <c r="CD64" s="9"/>
      <c r="CE64" s="9"/>
      <c r="CF64" s="9"/>
      <c r="CG64" s="9"/>
      <c r="CH64" s="9"/>
      <c r="CI64" s="9"/>
      <c r="CJ64" s="9"/>
      <c r="CK64" s="9"/>
    </row>
    <row r="65" spans="1:89" ht="14.25">
      <c r="A65" s="59"/>
      <c r="B65" s="76"/>
      <c r="C65" s="77"/>
      <c r="D65" s="77"/>
      <c r="E65" s="77"/>
      <c r="F65" s="77"/>
      <c r="G65" s="77"/>
      <c r="H65" s="77"/>
      <c r="I65" s="77"/>
      <c r="J65" s="77"/>
      <c r="K65" s="77"/>
      <c r="L65" s="77"/>
      <c r="M65" s="77"/>
      <c r="N65" s="77"/>
      <c r="O65" s="77"/>
      <c r="P65" s="76"/>
      <c r="Q65" s="78"/>
      <c r="R65" s="77"/>
      <c r="S65" s="77"/>
      <c r="T65" s="77"/>
      <c r="U65" s="77"/>
      <c r="V65" s="76"/>
      <c r="W65" s="77"/>
      <c r="X65" s="78"/>
      <c r="Y65" s="77"/>
      <c r="Z65" s="77"/>
      <c r="AA65" s="77"/>
      <c r="AB65" s="77"/>
      <c r="AC65" s="77"/>
      <c r="AD65" s="77"/>
      <c r="AE65" s="77"/>
      <c r="AF65" s="76"/>
      <c r="AG65" s="77"/>
      <c r="AH65" s="77"/>
      <c r="AI65" s="77"/>
      <c r="AJ65" s="78"/>
      <c r="AK65" s="77"/>
      <c r="AL65" s="77"/>
      <c r="AM65" s="77"/>
      <c r="AN65" s="77"/>
      <c r="AO65" s="76"/>
      <c r="AP65" s="77"/>
      <c r="AQ65" s="78"/>
      <c r="AR65" s="76"/>
      <c r="AS65" s="78"/>
      <c r="AT65" s="77"/>
      <c r="AU65" s="77"/>
      <c r="AV65" s="179" t="str">
        <f>IF(AND(COUNTBLANK($B65:$O65)=13,COUNTBLANK($P65:$Q65)=1,COUNTBLANK($R65:$U65)=3,COUNTBLANK($V65:$X65)=2,COUNTBLANK($Y65:$AE65)=6,COUNTBLANK($AF65:$AJ65)=4,COUNTBLANK($AK65:AN65)=3,COUNTBLANK($AO65:$AQ65)=2,COUNTBLANK($AR65:$AS65)=1,COUNTBLANK($AT65:$AU65)=1),IF(Data!$B65&lt;&gt;"",Scoring!$D$7)+IF(Data!$C65&lt;&gt;"",Scoring!$D$8)+IF(Data!$D65&lt;&gt;"",Scoring!$D$9)+IF(Data!$E65&lt;&gt;"",Scoring!$D$10)+IF(Data!$F65&lt;&gt;"",Scoring!$D$11)+IF(Data!$G65&lt;&gt;"",Scoring!$D$12)+IF(Data!$H65&lt;&gt;"",Scoring!$D$13)+IF(Data!$I65&lt;&gt;"",Scoring!$D$14)+IF(Data!$J65&lt;&gt;"",Scoring!$D$15)+IF(Data!$K65&lt;&gt;"",Scoring!$D$16)+IF(Data!$L65&lt;&gt;"",Scoring!$D$17)+IF(Data!$M65&lt;&gt;"",Scoring!$D$18)+IF(Data!$N65&lt;&gt;"",Scoring!$D$19)+IF(Data!$O65&lt;&gt;"",Scoring!$D$20)+IF(Data!$P65&lt;&gt;"",Scoring!$D$21)+IF(Data!$Q65&lt;&gt;"",Scoring!$D$22)+IF(Data!$R65&lt;&gt;"",Scoring!$D$23)+IF(Data!$S65&lt;&gt;"",Scoring!$D$24)+IF(Data!$T65&lt;&gt;"",Scoring!$D$25)+IF(Data!$U65&lt;&gt;"",Scoring!$D$26)+IF(Data!$V65&lt;&gt;"",Scoring!$D$27)+IF(Data!$W65&lt;&gt;"",Scoring!$D$28)+IF(Data!$X65&lt;&gt;"",Scoring!$D$29)+IF(Data!$Y65&lt;&gt;"",Scoring!$D$30)+IF(Data!$Z65&lt;&gt;"",Scoring!$D$31)+IF(Data!$AA65&lt;&gt;"",Scoring!$D$32)+IF(Data!$AB65&lt;&gt;"",Scoring!$D$33)+IF(Data!$AC65&lt;&gt;"",Scoring!$D$34)+IF(Data!$AD65&lt;&gt;"",Scoring!$D$35)+IF(Data!$AE65&lt;&gt;"",Scoring!$D$36)+IF(Data!$AF65&lt;&gt;"",Scoring!$D$37)+IF(Data!$AG65&lt;&gt;"",Scoring!$D$38)+IF(Data!$AH65&lt;&gt;"",Scoring!$D$39)+IF(Data!$AI65&lt;&gt;"",Scoring!$D$40)+IF(Data!$AJ65&lt;&gt;"",Scoring!$D$41)+IF(Data!$AK65&lt;&gt;"",Scoring!$D$42)+IF(Data!$AL65&lt;&gt;"",Scoring!$D$43)+IF(Data!$AM65&lt;&gt;"",Scoring!$D$44)+IF(Data!$AN65&lt;&gt;"",Scoring!$D$45)+IF(Data!$AO65&lt;&gt;"",Scoring!$D$46)+IF(Data!$AP65&lt;&gt;"",Scoring!$D$47)+IF(Data!$AQ65&lt;&gt;"",Scoring!$D$48)+IF(Data!$AR65&lt;&gt;"",Scoring!$D$49)+IF(Data!$AS65&lt;&gt;"",Scoring!$D$50)+IF(Data!$AT65&lt;&gt;"",Scoring!$D$51)+IF(Data!$AU65&lt;&gt;"",Scoring!$D$52),"")</f>
        <v/>
      </c>
      <c r="AW65" s="180" t="str">
        <f>IF(AV65&lt;&gt;"",LOOKUP(AV65,Likelihoods!$A$7:$A$107,Likelihoods!B$7:B$107),"")</f>
        <v/>
      </c>
      <c r="AX65" s="181" t="str">
        <f>IF(AND(COUNTBLANK($B65:$O65)=13,COUNTBLANK($P65:$Q65)=1,COUNTBLANK($R65:$U65)=3,COUNTBLANK($V65:$X65)=2,COUNTBLANK($Y65:$AE65)=6,COUNTBLANK($AF65:$AJ65)=4,COUNTBLANK($AK65:AN65)=3,COUNTBLANK($AO65:$AQ65)=2,COUNTBLANK($AR65:$AS65)=1,COUNTBLANK($AT65:$AU65)=1),IF(Data!$B65&lt;&gt;"",Scoring!$E$7)+IF(Data!$C65&lt;&gt;"",Scoring!$E$8)+IF(Data!$D65&lt;&gt;"",Scoring!$E$9)+IF(Data!$E65&lt;&gt;"",Scoring!$E$10)+IF(Data!$F65&lt;&gt;"",Scoring!$E$11)+IF(Data!$G65&lt;&gt;"",Scoring!$E$12)+IF(Data!$H65&lt;&gt;"",Scoring!$E$13)+IF(Data!$I65&lt;&gt;"",Scoring!$E$14)+IF(Data!$J65&lt;&gt;"",Scoring!$E$15)+IF(Data!$K65&lt;&gt;"",Scoring!$E$16)+IF(Data!$L65&lt;&gt;"",Scoring!$E$17)+IF(Data!$M65&lt;&gt;"",Scoring!$E$18)+IF(Data!$N65&lt;&gt;"",Scoring!$E$19)+IF(Data!$O65&lt;&gt;"",Scoring!$E$20)+IF(Data!$P65&lt;&gt;"",Scoring!$E$21)+IF(Data!$Q65&lt;&gt;"",Scoring!$E$22)+IF(Data!$R65&lt;&gt;"",Scoring!$E$23)+IF(Data!$S65&lt;&gt;"",Scoring!$E$24)+IF(Data!$T65&lt;&gt;"",Scoring!$E$25)+IF(Data!$U65&lt;&gt;"",Scoring!$E$26)+IF(Data!$V65&lt;&gt;"",Scoring!$E$27)+IF(Data!$W65&lt;&gt;"",Scoring!$E$28)+IF(Data!$X65&lt;&gt;"",Scoring!$E$29)+IF(Data!$Y65&lt;&gt;"",Scoring!$E$30)+IF(Data!$Z65&lt;&gt;"",Scoring!$E$31)+IF(Data!$AA65&lt;&gt;"",Scoring!$E$32)+IF(Data!$AB65&lt;&gt;"",Scoring!$E$33)+IF(Data!$AC65&lt;&gt;"",Scoring!$E$34)+IF(Data!$AD65&lt;&gt;"",Scoring!$E$35)+IF(Data!$AE65&lt;&gt;"",Scoring!$E$36)+IF(Data!$AF65&lt;&gt;"",Scoring!$E$37)+IF(Data!$AG65&lt;&gt;"",Scoring!$E$38)+IF(Data!$AH65&lt;&gt;"",Scoring!$E$39)+IF(Data!$AI65&lt;&gt;"",Scoring!$E$40)+IF(Data!$AJ65&lt;&gt;"",Scoring!$E$41)+IF(Data!$AK65&lt;&gt;"",Scoring!$E$42)+IF(Data!$AL65&lt;&gt;"",Scoring!$E$43)+IF(Data!$AM65&lt;&gt;"",Scoring!$E$44)+IF(Data!$AN65&lt;&gt;"",Scoring!$E$45)+IF(Data!$AO65&lt;&gt;"",Scoring!$E$46)+IF(Data!$AP65&lt;&gt;"",Scoring!$E$47)+IF(Data!$AQ65&lt;&gt;"",Scoring!$E$48)+IF(Data!$AR65&lt;&gt;"",Scoring!$E$49)+IF(Data!$AS65&lt;&gt;"",Scoring!$E$50)+IF(Data!$AT65&lt;&gt;"",Scoring!$E$51)+IF(Data!$AU65&lt;&gt;"",Scoring!$E$52),"")</f>
        <v/>
      </c>
      <c r="AY65" s="180" t="str">
        <f>IF(AX65&lt;&gt;"",LOOKUP(AX65,Likelihoods!$A$7:$A$107,Likelihoods!C$7:C$107),"")</f>
        <v/>
      </c>
      <c r="AZ65" s="182" t="str">
        <f>IF(AND(COUNTBLANK($B65:$O65)=13,COUNTBLANK($P65:$Q65)=1,COUNTBLANK($R65:$U65)=3,COUNTBLANK($V65:$X65)=2,COUNTBLANK($Y65:$AE65)=6,COUNTBLANK($AF65:$AJ65)=4,COUNTBLANK($AK65:AN65)=3,COUNTBLANK($AO65:$AQ65)=2,COUNTBLANK($AR65:$AS65)=1,COUNTBLANK($AT65:$AU65)=1),IF(Data!$B65&lt;&gt;"",Scoring!$F$7)+IF(Data!$C65&lt;&gt;"",Scoring!$F$8)+IF(Data!$D65&lt;&gt;"",Scoring!$F$9)+IF(Data!$E65&lt;&gt;"",Scoring!$F$10)+IF(Data!$F65&lt;&gt;"",Scoring!$F$11)+IF(Data!$G65&lt;&gt;"",Scoring!$F$12)+IF(Data!$H65&lt;&gt;"",Scoring!$F$13)+IF(Data!$I65&lt;&gt;"",Scoring!$F$14)+IF(Data!$J65&lt;&gt;"",Scoring!$F$15)+IF(Data!$K65&lt;&gt;"",Scoring!$F$16)+IF(Data!$L65&lt;&gt;"",Scoring!$F$17)+IF(Data!$M65&lt;&gt;"",Scoring!$F$18)+IF(Data!$N65&lt;&gt;"",Scoring!$F$19)+IF(Data!$O65&lt;&gt;"",Scoring!$F$20)+IF(Data!$P65&lt;&gt;"",Scoring!$F$21)+IF(Data!$Q65&lt;&gt;"",Scoring!$F$22)+IF(Data!$R65&lt;&gt;"",Scoring!$F$23)+IF(Data!$S65&lt;&gt;"",Scoring!$F$24)+IF(Data!$T65&lt;&gt;"",Scoring!$F$25)+IF(Data!$U65&lt;&gt;"",Scoring!$F$26)+IF(Data!$V65&lt;&gt;"",Scoring!$F$27)+IF(Data!$W65&lt;&gt;"",Scoring!$F$28)+IF(Data!$X65&lt;&gt;"",Scoring!$F$29)+IF(Data!$Y65&lt;&gt;"",Scoring!$F$30)+IF(Data!$Z65&lt;&gt;"",Scoring!$F$31)+IF(Data!$AA65&lt;&gt;"",Scoring!$F$32)+IF(Data!$AB65&lt;&gt;"",Scoring!$F$33)+IF(Data!$AC65&lt;&gt;"",Scoring!$F$34)+IF(Data!$AD65&lt;&gt;"",Scoring!$F$35)+IF(Data!$AE65&lt;&gt;"",Scoring!$F$36)+IF(Data!$AF65&lt;&gt;"",Scoring!$F$37)+IF(Data!$AG65&lt;&gt;"",Scoring!$F$38)+IF(Data!$AH65&lt;&gt;"",Scoring!$F$39)+IF(Data!$AI65&lt;&gt;"",Scoring!$F$40)+IF(Data!$AJ65&lt;&gt;"",Scoring!$F$41)+IF(Data!$AK65&lt;&gt;"",Scoring!$F$42)+IF(Data!$AL65&lt;&gt;"",Scoring!$F$43)+IF(Data!$AM65&lt;&gt;"",Scoring!$F$44)+IF(Data!$AN65&lt;&gt;"",Scoring!$F$45)+IF(Data!$AO65&lt;&gt;"",Scoring!$F$46)+IF(Data!$AP65&lt;&gt;"",Scoring!$F$47)+IF(Data!$AQ65&lt;&gt;"",Scoring!$F$48)+IF(Data!$AR65&lt;&gt;"",Scoring!$F$49)+IF(Data!$AS65&lt;&gt;"",Scoring!$F$50)+IF(Data!$AT65&lt;&gt;"",Scoring!$F$51)+IF(Data!$AU65&lt;&gt;"",Scoring!$F$52),"")</f>
        <v/>
      </c>
      <c r="BA65" s="183" t="str">
        <f>IF(AZ65&lt;&gt;"",LOOKUP(AZ65,Likelihoods!$A$7:$A$107,Likelihoods!D$7:D$107),"")</f>
        <v/>
      </c>
      <c r="BB65" s="181" t="str">
        <f>IF(AND(COUNTBLANK($B65:$O65)=13,COUNTBLANK($P65:$Q65)=1,COUNTBLANK($R65:$U65)=3,COUNTBLANK($V65:$X65)=2,COUNTBLANK($Y65:$AE65)=6,COUNTBLANK($AF65:$AJ65)=4,COUNTBLANK($AK65:AN65)=3,COUNTBLANK($AO65:$AQ65)=2,COUNTBLANK($AR65:$AS65)=1,COUNTBLANK($AT65:$AU65)=1),IF(Data!$B65&lt;&gt;"",Scoring!$G$7)+IF(Data!$C65&lt;&gt;"",Scoring!$G$8)+IF(Data!$D65&lt;&gt;"",Scoring!$G$9)+IF(Data!$E65&lt;&gt;"",Scoring!$G$10)+IF(Data!$F65&lt;&gt;"",Scoring!$G$11)+IF(Data!$G65&lt;&gt;"",Scoring!$G$12)+IF(Data!$H65&lt;&gt;"",Scoring!$G$13)+IF(Data!$I65&lt;&gt;"",Scoring!$G$14)+IF(Data!$J65&lt;&gt;"",Scoring!$G$15)+IF(Data!$K65&lt;&gt;"",Scoring!$G$16)+IF(Data!$L65&lt;&gt;"",Scoring!$G$17)+IF(Data!$M65&lt;&gt;"",Scoring!$G$18)+IF(Data!$N65&lt;&gt;"",Scoring!$G$19)+IF(Data!$O65&lt;&gt;"",Scoring!$G$20)+IF(Data!$P65&lt;&gt;"",Scoring!$G$21)+IF(Data!$Q65&lt;&gt;"",Scoring!$G$22)+IF(Data!$R65&lt;&gt;"",Scoring!$G$23)+IF(Data!$S65&lt;&gt;"",Scoring!$G$24)+IF(Data!$T65&lt;&gt;"",Scoring!$G$25)+IF(Data!$U65&lt;&gt;"",Scoring!$G$26)+IF(Data!$V65&lt;&gt;"",Scoring!$G$27)+IF(Data!$W65&lt;&gt;"",Scoring!$G$28)+IF(Data!$X65&lt;&gt;"",Scoring!$G$29)+IF(Data!$Y65&lt;&gt;"",Scoring!$G$30)+IF(Data!$Z65&lt;&gt;"",Scoring!$G$31)+IF(Data!$AA65&lt;&gt;"",Scoring!$G$32)+IF(Data!$AB65&lt;&gt;"",Scoring!$G$33)+IF(Data!$AC65&lt;&gt;"",Scoring!$G$34)+IF(Data!$AD65&lt;&gt;"",Scoring!$G$35)+IF(Data!$AE65&lt;&gt;"",Scoring!$G$36)+IF(Data!$AF65&lt;&gt;"",Scoring!$G$37)+IF(Data!$AG65&lt;&gt;"",Scoring!$G$38)+IF(Data!$AH65&lt;&gt;"",Scoring!$G$39)+IF(Data!$AI65&lt;&gt;"",Scoring!$G$40)+IF(Data!$AJ65&lt;&gt;"",Scoring!$G$41)+IF(Data!$AK65&lt;&gt;"",Scoring!$G$42)+IF(Data!$AL65&lt;&gt;"",Scoring!$G$43)+IF(Data!$AM65&lt;&gt;"",Scoring!$G$44)+IF(Data!$AN65&lt;&gt;"",Scoring!$G$45)+IF(Data!$AO65&lt;&gt;"",Scoring!$G$46)+IF(Data!$AP65&lt;&gt;"",Scoring!$G$47)+IF(Data!$AQ65&lt;&gt;"",Scoring!$G$48)+IF(Data!$AR65&lt;&gt;"",Scoring!$G$49)+IF(Data!$AS65&lt;&gt;"",Scoring!$G$50)+IF(Data!$AT65&lt;&gt;"",Scoring!$G$51)+IF(Data!$AU65&lt;&gt;"",Scoring!$G$52),"")</f>
        <v/>
      </c>
      <c r="BC65" s="184" t="str">
        <f>IF(BB65&lt;&gt;"",LOOKUP(BB65,Likelihoods!$A$7:$A$107,Likelihoods!E$7:E$107),"")</f>
        <v/>
      </c>
      <c r="BD65" s="185" t="str">
        <f>IF(AND(COUNTBLANK($B65:$O65)=13,COUNTBLANK($P65:$Q65)=1,COUNTBLANK($R65:$U65)=3,COUNTBLANK($V65:$X65)=2,COUNTBLANK($Y65:$AE65)=6,COUNTBLANK($AF65:$AJ65)=4,COUNTBLANK($AK65:AN65)=3,COUNTBLANK($AO65:$AQ65)=2,COUNTBLANK($AR65:$AS65)=1,COUNTBLANK($AT65:$AU65)=1),IF(Data!$B65&lt;&gt;"",Scoring!$H$7)+IF(Data!$C65&lt;&gt;"",Scoring!$H$8)+IF(Data!$D65&lt;&gt;"",Scoring!$H$9)+IF(Data!$E65&lt;&gt;"",Scoring!$H$10)+IF(Data!$F65&lt;&gt;"",Scoring!$H$11)+IF(Data!$G65&lt;&gt;"",Scoring!$H$12)+IF(Data!$H65&lt;&gt;"",Scoring!$H$13)+IF(Data!$I65&lt;&gt;"",Scoring!$H$14)+IF(Data!$J65&lt;&gt;"",Scoring!$H$15)+IF(Data!$K65&lt;&gt;"",Scoring!$H$16)+IF(Data!$L65&lt;&gt;"",Scoring!$H$17)+IF(Data!$M65&lt;&gt;"",Scoring!$H$18)+IF(Data!$N65&lt;&gt;"",Scoring!$H$19)+IF(Data!$O65&lt;&gt;"",Scoring!$H$20)+IF(Data!$P65&lt;&gt;"",Scoring!$H$21)+IF(Data!$Q65&lt;&gt;"",Scoring!$H$22)+IF(Data!$R65&lt;&gt;"",Scoring!$H$23)+IF(Data!$S65&lt;&gt;"",Scoring!$H$24)+IF(Data!$T65&lt;&gt;"",Scoring!$H$25)+IF(Data!$U65&lt;&gt;"",Scoring!$H$26)+IF(Data!$V65&lt;&gt;"",Scoring!$H$27)+IF(Data!$W65&lt;&gt;"",Scoring!$H$28)+IF(Data!$X65&lt;&gt;"",Scoring!$H$29)+IF(Data!$Y65&lt;&gt;"",Scoring!$H$30)+IF(Data!$Z65&lt;&gt;"",Scoring!$H$31)+IF(Data!$AA65&lt;&gt;"",Scoring!$H$32)+IF(Data!$AB65&lt;&gt;"",Scoring!$H$33)+IF(Data!$AC65&lt;&gt;"",Scoring!$H$34)+IF(Data!$AD65&lt;&gt;"",Scoring!$H$35)+IF(Data!$AE65&lt;&gt;"",Scoring!$H$36)+IF(Data!$AF65&lt;&gt;"",Scoring!$H$37)+IF(Data!$AG65&lt;&gt;"",Scoring!$H$38)+IF(Data!$AH65&lt;&gt;"",Scoring!$H$39)+IF(Data!$AI65&lt;&gt;"",Scoring!$H$40)+IF(Data!$AJ65&lt;&gt;"",Scoring!$H$41)+IF(Data!$AK65&lt;&gt;"",Scoring!$H$42)+IF(Data!$AL65&lt;&gt;"",Scoring!$H$43)+IF(Data!$AM65&lt;&gt;"",Scoring!$H$44)+IF(Data!$AN65&lt;&gt;"",Scoring!$H$45)+IF(Data!$AO65&lt;&gt;"",Scoring!$H$46)+IF(Data!$AP65&lt;&gt;"",Scoring!$H$47)+IF(Data!$AQ65&lt;&gt;"",Scoring!$H$48)+IF(Data!$AR65&lt;&gt;"",Scoring!$H$49)+IF(Data!$AS65&lt;&gt;"",Scoring!$H$50)+IF(Data!$AT65&lt;&gt;"",Scoring!$H$51)+IF(Data!$AU65&lt;&gt;"",Scoring!$H$52),"")</f>
        <v/>
      </c>
      <c r="BE65" s="186" t="str">
        <f>IF(BD65&lt;&gt;"",LOOKUP(BD65,Likelihoods!$A$7:$A$107,Likelihoods!F$7:F$107),"")</f>
        <v/>
      </c>
      <c r="BF65" s="181" t="str">
        <f>IF(AND(COUNTBLANK($B65:$O65)=13,COUNTBLANK($P65:$Q65)=1,COUNTBLANK($R65:$U65)=3,COUNTBLANK($V65:$X65)=2,COUNTBLANK($Y65:$AE65)=6,COUNTBLANK($AF65:$AJ65)=4,COUNTBLANK($AK65:AN65)=3,COUNTBLANK($AO65:$AQ65)=2,COUNTBLANK($AR65:$AS65)=1,COUNTBLANK($AT65:$AU65)=1),IF(Data!$B65&lt;&gt;"",Scoring!$I$7)+IF(Data!$C65&lt;&gt;"",Scoring!$I$8)+IF(Data!$D65&lt;&gt;"",Scoring!$I$9)+IF(Data!$E65&lt;&gt;"",Scoring!$I$10)+IF(Data!$F65&lt;&gt;"",Scoring!$I$11)+IF(Data!$G65&lt;&gt;"",Scoring!$I$12)+IF(Data!$H65&lt;&gt;"",Scoring!$I$13)+IF(Data!$I65&lt;&gt;"",Scoring!$I$14)+IF(Data!$J65&lt;&gt;"",Scoring!$I$15)+IF(Data!$K65&lt;&gt;"",Scoring!$I$16)+IF(Data!$L65&lt;&gt;"",Scoring!$I$17)+IF(Data!$M65&lt;&gt;"",Scoring!$I$18)+IF(Data!$N65&lt;&gt;"",Scoring!$I$19)+IF(Data!$O65&lt;&gt;"",Scoring!$I$20)+IF(Data!$P65&lt;&gt;"",Scoring!$I$21)+IF(Data!$Q65&lt;&gt;"",Scoring!$I$22)+IF(Data!$R65&lt;&gt;"",Scoring!$I$23)+IF(Data!$S65&lt;&gt;"",Scoring!$I$24)+IF(Data!$T65&lt;&gt;"",Scoring!$I$25)+IF(Data!$U65&lt;&gt;"",Scoring!$I$26)+IF(Data!$V65&lt;&gt;"",Scoring!$I$27)+IF(Data!$W65&lt;&gt;"",Scoring!$I$28)+IF(Data!$X65&lt;&gt;"",Scoring!$I$29)+IF(Data!$Y65&lt;&gt;"",Scoring!$I$30)+IF(Data!$Z65&lt;&gt;"",Scoring!$I$31)+IF(Data!$AA65&lt;&gt;"",Scoring!$I$32)+IF(Data!$AB65&lt;&gt;"",Scoring!$I$33)+IF(Data!$AC65&lt;&gt;"",Scoring!$I$34)+IF(Data!$AD65&lt;&gt;"",Scoring!$I$35)+IF(Data!$AE65&lt;&gt;"",Scoring!$I$36)+IF(Data!$AF65&lt;&gt;"",Scoring!$I$37)+IF(Data!$AG65&lt;&gt;"",Scoring!$I$38)+IF(Data!$AH65&lt;&gt;"",Scoring!$I$39)+IF(Data!$AI65&lt;&gt;"",Scoring!$I$40)+IF(Data!$AJ65&lt;&gt;"",Scoring!$I$41)+IF(Data!$AK65&lt;&gt;"",Scoring!$I$42)+IF(Data!$AL65&lt;&gt;"",Scoring!$I$43)+IF(Data!$AM65&lt;&gt;"",Scoring!$I$44)+IF(Data!$AN65&lt;&gt;"",Scoring!$I$45)+IF(Data!$AO65&lt;&gt;"",Scoring!$I$46)+IF(Data!$AP65&lt;&gt;"",Scoring!$I$47)+IF(Data!$AQ65&lt;&gt;"",Scoring!$I$48)+IF(Data!$AR65&lt;&gt;"",Scoring!$I$49)+IF(Data!$AS65&lt;&gt;"",Scoring!$I$50)+IF(Data!$AT65&lt;&gt;"",Scoring!$I$51)+IF(Data!$AU65&lt;&gt;"",Scoring!$I$52),"")</f>
        <v/>
      </c>
      <c r="BG65" s="180" t="str">
        <f>IF(BF65&lt;&gt;"",LOOKUP(BF65,Likelihoods!$A$7:$A$107,Likelihoods!G$7:G$107),"")</f>
        <v/>
      </c>
      <c r="BH65" s="187" t="str">
        <f>IF(AND(COUNTBLANK($B65:$O65)=13,COUNTBLANK($P65:$Q65)=1,COUNTBLANK($R65:$U65)=3,COUNTBLANK($V65:$X65)=2,COUNTBLANK($Y65:$AE65)=6,COUNTBLANK($AF65:$AJ65)=4,COUNTBLANK($AK65:AN65)=3,COUNTBLANK($AO65:$AQ65)=2,COUNTBLANK($AR65:$AS65)=1,COUNTBLANK($AT65:$AU65)=1),IF(Data!$B65&lt;&gt;"",Scoring!$J$7)+IF(Data!$C65&lt;&gt;"",Scoring!$J$8)+IF(Data!$D65&lt;&gt;"",Scoring!$J$9)+IF(Data!$E65&lt;&gt;"",Scoring!$J$10)+IF(Data!$F65&lt;&gt;"",Scoring!$J$11)+IF(Data!$G65&lt;&gt;"",Scoring!$J$12)+IF(Data!$H65&lt;&gt;"",Scoring!$J$13)+IF(Data!$I65&lt;&gt;"",Scoring!$J$14)+IF(Data!$J65&lt;&gt;"",Scoring!$J$15)+IF(Data!$K65&lt;&gt;"",Scoring!$J$16)+IF(Data!$L65&lt;&gt;"",Scoring!$J$17)+IF(Data!$M65&lt;&gt;"",Scoring!$J$18)+IF(Data!$N65&lt;&gt;"",Scoring!$J$19)+IF(Data!$O65&lt;&gt;"",Scoring!$J$20)+IF(Data!$P65&lt;&gt;"",Scoring!$J$21)+IF(Data!$Q65&lt;&gt;"",Scoring!$J$22)+IF(Data!$R65&lt;&gt;"",Scoring!$J$23)+IF(Data!$S65&lt;&gt;"",Scoring!$J$24)+IF(Data!$T65&lt;&gt;"",Scoring!$J$25)+IF(Data!$U65&lt;&gt;"",Scoring!$J$26)+IF(Data!$V65&lt;&gt;"",Scoring!$J$27)+IF(Data!$W65&lt;&gt;"",Scoring!$J$28)+IF(Data!$X65&lt;&gt;"",Scoring!$J$29)+IF(Data!$Y65&lt;&gt;"",Scoring!$J$30)+IF(Data!$Z65&lt;&gt;"",Scoring!$J$31)+IF(Data!$AA65&lt;&gt;"",Scoring!$J$32)+IF(Data!$AB65&lt;&gt;"",Scoring!$J$33)+IF(Data!$AC65&lt;&gt;"",Scoring!$J$34)+IF(Data!$AD65&lt;&gt;"",Scoring!$J$35)+IF(Data!$AE65&lt;&gt;"",Scoring!$J$36)+IF(Data!$AF65&lt;&gt;"",Scoring!$J$37)+IF(Data!$AG65&lt;&gt;"",Scoring!$J$38)+IF(Data!$AH65&lt;&gt;"",Scoring!$J$39)+IF(Data!$AI65&lt;&gt;"",Scoring!$J$40)+IF(Data!$AJ65&lt;&gt;"",Scoring!$J$41)+IF(Data!$AK65&lt;&gt;"",Scoring!$J$42)+IF(Data!$AL65&lt;&gt;"",Scoring!$J$43)+IF(Data!$AM65&lt;&gt;"",Scoring!$J$44)+IF(Data!$AN65&lt;&gt;"",Scoring!$J$45)+IF(Data!$AO65&lt;&gt;"",Scoring!$J$46)+IF(Data!$AP65&lt;&gt;"",Scoring!$J$47)+IF(Data!$AQ65&lt;&gt;"",Scoring!$J$48)+IF(Data!$AR65&lt;&gt;"",Scoring!$J$49)+IF(Data!$AS65&lt;&gt;"",Scoring!$J$50)+IF(Data!$AT65&lt;&gt;"",Scoring!$J$51)+IF(Data!$AU65&lt;&gt;"",Scoring!$J$52),"")</f>
        <v/>
      </c>
      <c r="BI65" s="183" t="str">
        <f>IF(BH65&lt;&gt;"",LOOKUP(BH65,Likelihoods!$A$7:$A$107,Likelihoods!H$7:H$107),"")</f>
        <v/>
      </c>
      <c r="BJ65" s="188" t="str">
        <f>IF(AND(COUNTBLANK($B65:$O65)=13,COUNTBLANK($P65:$Q65)=1,COUNTBLANK($R65:$U65)=3,COUNTBLANK($V65:$X65)=2,COUNTBLANK($Y65:$AE65)=6,COUNTBLANK($AF65:$AJ65)=4,COUNTBLANK($AK65:AN65)=3,COUNTBLANK($AO65:$AQ65)=2,COUNTBLANK($AR65:$AS65)=1,COUNTBLANK($AT65:$AU65)=1),IF(Data!$B65&lt;&gt;"",Scoring!$K$7)+IF(Data!$C65&lt;&gt;"",Scoring!$K$8)+IF(Data!$D65&lt;&gt;"",Scoring!$K$9)+IF(Data!$E65&lt;&gt;"",Scoring!$K$10)+IF(Data!$F65&lt;&gt;"",Scoring!$K$11)+IF(Data!$G65&lt;&gt;"",Scoring!$K$12)+IF(Data!$H65&lt;&gt;"",Scoring!$K$13)+IF(Data!$I65&lt;&gt;"",Scoring!$K$14)+IF(Data!$J65&lt;&gt;"",Scoring!$K$15)+IF(Data!$K65&lt;&gt;"",Scoring!$K$16)+IF(Data!$L65&lt;&gt;"",Scoring!$K$17)+IF(Data!$M65&lt;&gt;"",Scoring!$K$18)+IF(Data!$N65&lt;&gt;"",Scoring!$K$19)+IF(Data!$O65&lt;&gt;"",Scoring!$K$20)+IF(Data!$P65&lt;&gt;"",Scoring!$K$21)+IF(Data!$Q65&lt;&gt;"",Scoring!$K$22)+IF(Data!$R65&lt;&gt;"",Scoring!$K$23)+IF(Data!$S65&lt;&gt;"",Scoring!$K$24)+IF(Data!$T65&lt;&gt;"",Scoring!$K$25)+IF(Data!$U65&lt;&gt;"",Scoring!$K$26)+IF(Data!$V65&lt;&gt;"",Scoring!$K$27)+IF(Data!$W65&lt;&gt;"",Scoring!$K$28)+IF(Data!$X65&lt;&gt;"",Scoring!$K$29)+IF(Data!$Y65&lt;&gt;"",Scoring!$K$30)+IF(Data!$Z65&lt;&gt;"",Scoring!$K$31)+IF(Data!$AA65&lt;&gt;"",Scoring!$K$32)+IF(Data!$AB65&lt;&gt;"",Scoring!$K$33)+IF(Data!$AC65&lt;&gt;"",Scoring!$K$34)+IF(Data!$AD65&lt;&gt;"",Scoring!$K$35)+IF(Data!$AE65&lt;&gt;"",Scoring!$K$36)+IF(Data!$AF65&lt;&gt;"",Scoring!$K$37)+IF(Data!$AG65&lt;&gt;"",Scoring!$K$38)+IF(Data!$AH65&lt;&gt;"",Scoring!$K$39)+IF(Data!$AI65&lt;&gt;"",Scoring!$K$40)+IF(Data!$AJ65&lt;&gt;"",Scoring!$K$41)+IF(Data!$AK65&lt;&gt;"",Scoring!$K$42)+IF(Data!$AL65&lt;&gt;"",Scoring!$K$43)+IF(Data!$AM65&lt;&gt;"",Scoring!$K$44)+IF(Data!$AN65&lt;&gt;"",Scoring!$K$45)+IF(Data!$AO65&lt;&gt;"",Scoring!$K$46)+IF(Data!$AP65&lt;&gt;"",Scoring!$K$47)+IF(Data!$AQ65&lt;&gt;"",Scoring!$K$48)+IF(Data!$AR65&lt;&gt;"",Scoring!$K$49)+IF(Data!$AS65&lt;&gt;"",Scoring!$K$50)+IF(Data!$AT65&lt;&gt;"",Scoring!$K$51)+IF(Data!$AU65&lt;&gt;"",Scoring!$K$52),"")</f>
        <v/>
      </c>
      <c r="BK65" s="184" t="str">
        <f>IF(BJ65&lt;&gt;"",LOOKUP(BJ65,Likelihoods!$A$7:$A$107,Likelihoods!I$7:I$107),"")</f>
        <v/>
      </c>
      <c r="BL65" s="187" t="str">
        <f>IF(AND(COUNTBLANK($B65:$O65)=13,COUNTBLANK($P65:$Q65)=1,COUNTBLANK($R65:$U65)=3,COUNTBLANK($V65:$X65)=2,COUNTBLANK($Y65:$AE65)=6,COUNTBLANK($AF65:$AJ65)=4,COUNTBLANK($AK65:AN65)=3,COUNTBLANK($AO65:$AQ65)=2,COUNTBLANK($AR65:$AS65)=1,COUNTBLANK($AT65:$AU65)=1),IF(Data!$B65&lt;&gt;"",Scoring!$L$7)+IF(Data!$C65&lt;&gt;"",Scoring!$L$8)+IF(Data!$D65&lt;&gt;"",Scoring!$L$9)+IF(Data!$E65&lt;&gt;"",Scoring!$L$10)+IF(Data!$F65&lt;&gt;"",Scoring!$L$11)+IF(Data!$G65&lt;&gt;"",Scoring!$L$12)+IF(Data!$H65&lt;&gt;"",Scoring!$L$13)+IF(Data!$I65&lt;&gt;"",Scoring!$L$14)+IF(Data!$J65&lt;&gt;"",Scoring!$L$15)+IF(Data!$K65&lt;&gt;"",Scoring!$L$16)+IF(Data!$L65&lt;&gt;"",Scoring!$L$17)+IF(Data!$M65&lt;&gt;"",Scoring!$L$18)+IF(Data!$N65&lt;&gt;"",Scoring!$L$19)+IF(Data!$O65&lt;&gt;"",Scoring!$L$20)+IF(Data!$P65&lt;&gt;"",Scoring!$L$21)+IF(Data!$Q65&lt;&gt;"",Scoring!$L$22)+IF(Data!$R65&lt;&gt;"",Scoring!$L$23)+IF(Data!$S65&lt;&gt;"",Scoring!$L$24)+IF(Data!$T65&lt;&gt;"",Scoring!$L$25)+IF(Data!$U65&lt;&gt;"",Scoring!$L$26)+IF(Data!$V65&lt;&gt;"",Scoring!$L$27)+IF(Data!$W65&lt;&gt;"",Scoring!$L$28)+IF(Data!$X65&lt;&gt;"",Scoring!$L$29)+IF(Data!$Y65&lt;&gt;"",Scoring!$L$30)+IF(Data!$Z65&lt;&gt;"",Scoring!$L$31)+IF(Data!$AA65&lt;&gt;"",Scoring!$L$32)+IF(Data!$AB65&lt;&gt;"",Scoring!$L$33)+IF(Data!$AC65&lt;&gt;"",Scoring!$L$34)+IF(Data!$AD65&lt;&gt;"",Scoring!$L$35)+IF(Data!$AE65&lt;&gt;"",Scoring!$L$36)+IF(Data!$AF65&lt;&gt;"",Scoring!$L$37)+IF(Data!$AG65&lt;&gt;"",Scoring!$L$38)+IF(Data!$AH65&lt;&gt;"",Scoring!$L$39)+IF(Data!$AI65&lt;&gt;"",Scoring!$L$40)+IF(Data!$AJ65&lt;&gt;"",Scoring!$L$41)+IF(Data!$AK65&lt;&gt;"",Scoring!$L$42)+IF(Data!$AL65&lt;&gt;"",Scoring!$L$43)+IF(Data!$AM65&lt;&gt;"",Scoring!$L$44)+IF(Data!$AN65&lt;&gt;"",Scoring!$L$45)+IF(Data!$AO65&lt;&gt;"",Scoring!$L$46)+IF(Data!$AP65&lt;&gt;"",Scoring!$L$47)+IF(Data!$AQ65&lt;&gt;"",Scoring!$L$48)+IF(Data!$AR65&lt;&gt;"",Scoring!$L$49)+IF(Data!$AS65&lt;&gt;"",Scoring!$L$50)+IF(Data!$AT65&lt;&gt;"",Scoring!$L$51)+IF(Data!$AU65&lt;&gt;"",Scoring!$L$52),"")</f>
        <v/>
      </c>
      <c r="BM65" s="180" t="str">
        <f>IF(BL65&lt;&gt;"",LOOKUP(BL65,Likelihoods!$A$7:$A$107,Likelihoods!J$7:J$107),"")</f>
        <v/>
      </c>
      <c r="BN65" s="181" t="str">
        <f>IF(AND(COUNTBLANK($B65:$O65)=13,COUNTBLANK($P65:$Q65)=1,COUNTBLANK($R65:$U65)=3,COUNTBLANK($V65:$X65)=2,COUNTBLANK($Y65:$AE65)=6,COUNTBLANK($AF65:$AJ65)=4,COUNTBLANK($AK65:AN65)=3,COUNTBLANK($AO65:$AQ65)=2,COUNTBLANK($AR65:$AS65)=1,COUNTBLANK($AT65:$AU65)=1),IF(Data!$B65&lt;&gt;"",Scoring!$M$7)+IF(Data!$C65&lt;&gt;"",Scoring!$M$8)+IF(Data!$D65&lt;&gt;"",Scoring!$M$9)+IF(Data!$E65&lt;&gt;"",Scoring!$M$10)+IF(Data!$F65&lt;&gt;"",Scoring!$M$11)+IF(Data!$G65&lt;&gt;"",Scoring!$M$12)+IF(Data!$H65&lt;&gt;"",Scoring!$M$13)+IF(Data!$I65&lt;&gt;"",Scoring!$M$14)+IF(Data!$J65&lt;&gt;"",Scoring!$M$15)+IF(Data!$K65&lt;&gt;"",Scoring!$M$16)+IF(Data!$L65&lt;&gt;"",Scoring!$M$17)+IF(Data!$M65&lt;&gt;"",Scoring!$M$18)+IF(Data!$N65&lt;&gt;"",Scoring!$M$19)+IF(Data!$O65&lt;&gt;"",Scoring!$M$20)+IF(Data!$P65&lt;&gt;"",Scoring!$M$21)+IF(Data!$Q65&lt;&gt;"",Scoring!$M$22)+IF(Data!$R65&lt;&gt;"",Scoring!$M$23)+IF(Data!$S65&lt;&gt;"",Scoring!$M$24)+IF(Data!$T65&lt;&gt;"",Scoring!$M$25)+IF(Data!$U65&lt;&gt;"",Scoring!$M$26)+IF(Data!$V65&lt;&gt;"",Scoring!$M$27)+IF(Data!$W65&lt;&gt;"",Scoring!$M$28)+IF(Data!$X65&lt;&gt;"",Scoring!$M$29)+IF(Data!$Y65&lt;&gt;"",Scoring!$M$30)+IF(Data!$Z65&lt;&gt;"",Scoring!$M$31)+IF(Data!$AA65&lt;&gt;"",Scoring!$M$32)+IF(Data!$AB65&lt;&gt;"",Scoring!$M$33)+IF(Data!$AC65&lt;&gt;"",Scoring!$M$34)+IF(Data!$AD65&lt;&gt;"",Scoring!$M$35)+IF(Data!$AE65&lt;&gt;"",Scoring!$M$36)+IF(Data!$AF65&lt;&gt;"",Scoring!$M$37)+IF(Data!$AG65&lt;&gt;"",Scoring!$M$38)+IF(Data!$AH65&lt;&gt;"",Scoring!$M$39)+IF(Data!$AI65&lt;&gt;"",Scoring!$M$40)+IF(Data!$AJ65&lt;&gt;"",Scoring!$M$41)+IF(Data!$AK65&lt;&gt;"",Scoring!$M$42)+IF(Data!$AL65&lt;&gt;"",Scoring!$M$43)+IF(Data!$AM65&lt;&gt;"",Scoring!$M$44)+IF(Data!$AN65&lt;&gt;"",Scoring!$M$45)+IF(Data!$AO65&lt;&gt;"",Scoring!$M$46)+IF(Data!$AP65&lt;&gt;"",Scoring!$M$47)+IF(Data!$AQ65&lt;&gt;"",Scoring!$M$48)+IF(Data!$AR65&lt;&gt;"",Scoring!$M$49)+IF(Data!$AS65&lt;&gt;"",Scoring!$M$50)+IF(Data!$AT65&lt;&gt;"",Scoring!$M$51)+IF(Data!$AU65&lt;&gt;"",Scoring!$M$52),"")</f>
        <v/>
      </c>
      <c r="BO65" s="184" t="str">
        <f>IF(BN65&lt;&gt;"",LOOKUP(BN65,Likelihoods!$A$7:$A$107,Likelihoods!K$7:K$107),"")</f>
        <v/>
      </c>
      <c r="BP65" s="179" t="str">
        <f>IF(AND(COUNTBLANK($B65:$O65)=13,COUNTBLANK($P65:$Q65)=1,COUNTBLANK($R65:$U65)=3,COUNTBLANK($V65:$X65)=2,COUNTBLANK($Y65:$AE65)=6,COUNTBLANK($AF65:$AJ65)=4,COUNTBLANK($AK65:AN65)=3,COUNTBLANK($AO65:$AQ65)=2,COUNTBLANK($AR65:$AS65)=1,COUNTBLANK($AT65:$AU65)=1),IF(Data!$B65&lt;&gt;"",Scoring!$N$7)+IF(Data!$C65&lt;&gt;"",Scoring!$N$8)+IF(Data!$D65&lt;&gt;"",Scoring!$N$9)+IF(Data!$E65&lt;&gt;"",Scoring!$N$10)+IF(Data!$F65&lt;&gt;"",Scoring!$N$11)+IF(Data!$G65&lt;&gt;"",Scoring!$N$12)+IF(Data!$H65&lt;&gt;"",Scoring!$N$13)+IF(Data!$I65&lt;&gt;"",Scoring!$N$14)+IF(Data!$J65&lt;&gt;"",Scoring!$N$15)+IF(Data!$K65&lt;&gt;"",Scoring!$N$16)+IF(Data!$L65&lt;&gt;"",Scoring!$N$17)+IF(Data!$M65&lt;&gt;"",Scoring!$N$18)+IF(Data!$N65&lt;&gt;"",Scoring!$N$19)+IF(Data!$O65&lt;&gt;"",Scoring!$N$20)+IF(Data!$P65&lt;&gt;"",Scoring!$N$21)+IF(Data!$Q65&lt;&gt;"",Scoring!$N$22)+IF(Data!$R65&lt;&gt;"",Scoring!$N$23)+IF(Data!$S65&lt;&gt;"",Scoring!$N$24)+IF(Data!$T65&lt;&gt;"",Scoring!$N$25)+IF(Data!$U65&lt;&gt;"",Scoring!$N$26)+IF(Data!$V65&lt;&gt;"",Scoring!$N$27)+IF(Data!$W65&lt;&gt;"",Scoring!$N$28)+IF(Data!$X65&lt;&gt;"",Scoring!$N$29)+IF(Data!$Y65&lt;&gt;"",Scoring!$N$30)+IF(Data!$Z65&lt;&gt;"",Scoring!$N$31)+IF(Data!$AA65&lt;&gt;"",Scoring!$N$32)+IF(Data!$AB65&lt;&gt;"",Scoring!$N$33)+IF(Data!$AC65&lt;&gt;"",Scoring!$N$34)+IF(Data!$AD65&lt;&gt;"",Scoring!$N$35)+IF(Data!$AE65&lt;&gt;"",Scoring!$N$36)+IF(Data!$AF65&lt;&gt;"",Scoring!$N$37)+IF(Data!$AG65&lt;&gt;"",Scoring!$N$38)+IF(Data!$AH65&lt;&gt;"",Scoring!$N$39)+IF(Data!$AI65&lt;&gt;"",Scoring!$N$40)+IF(Data!$AJ65&lt;&gt;"",Scoring!$N$41)+IF(Data!$AK65&lt;&gt;"",Scoring!$N$42)+IF(Data!$AL65&lt;&gt;"",Scoring!$N$43)+IF(Data!$AM65&lt;&gt;"",Scoring!$N$44)+IF(Data!$AN65&lt;&gt;"",Scoring!$N$45)+IF(Data!$AO65&lt;&gt;"",Scoring!$N$46)+IF(Data!$AP65&lt;&gt;"",Scoring!$N$47)+IF(Data!$AQ65&lt;&gt;"",Scoring!$N$48)+IF(Data!$AR65&lt;&gt;"",Scoring!$N$49)+IF(Data!$AS65&lt;&gt;"",Scoring!$N$50)+IF(Data!$AT65&lt;&gt;"",Scoring!$N$51)+IF(Data!$AU65&lt;&gt;"",Scoring!$N$52),"")</f>
        <v/>
      </c>
      <c r="BQ65" s="189" t="str">
        <f>IF(BP65&lt;&gt;"",LOOKUP(BP65,Likelihoods!$A$7:$A$107,Likelihoods!L$7:L$107),"")</f>
        <v/>
      </c>
      <c r="BR65" s="181" t="str">
        <f>IF(AND(COUNTBLANK($B65:$O65)=13,COUNTBLANK($P65:$Q65)=1,COUNTBLANK($R65:$U65)=3,COUNTBLANK($V65:$X65)=2,COUNTBLANK($Y65:$AE65)=6,COUNTBLANK($AF65:$AJ65)=4,COUNTBLANK($AK65:AN65)=3,COUNTBLANK($AO65:$AQ65)=2,COUNTBLANK($AR65:$AS65)=1,COUNTBLANK($AT65:$AU65)=1),IF(Data!$B65&lt;&gt;"",Scoring!$O$7)+IF(Data!$C65&lt;&gt;"",Scoring!$O$8)+IF(Data!$D65&lt;&gt;"",Scoring!$O$9)+IF(Data!$E65&lt;&gt;"",Scoring!$O$10)+IF(Data!$F65&lt;&gt;"",Scoring!$O$11)+IF(Data!$G65&lt;&gt;"",Scoring!$O$12)+IF(Data!$H65&lt;&gt;"",Scoring!$O$13)+IF(Data!$I65&lt;&gt;"",Scoring!$O$14)+IF(Data!$J65&lt;&gt;"",Scoring!$O$15)+IF(Data!$K65&lt;&gt;"",Scoring!$O$16)+IF(Data!$L65&lt;&gt;"",Scoring!$O$17)+IF(Data!$M65&lt;&gt;"",Scoring!$O$18)+IF(Data!$N65&lt;&gt;"",Scoring!$O$19)+IF(Data!$O65&lt;&gt;"",Scoring!$O$20)+IF(Data!$P65&lt;&gt;"",Scoring!$O$21)+IF(Data!$Q65&lt;&gt;"",Scoring!$O$22)+IF(Data!$R65&lt;&gt;"",Scoring!$O$23)+IF(Data!$S65&lt;&gt;"",Scoring!$O$24)+IF(Data!$T65&lt;&gt;"",Scoring!$O$25)+IF(Data!$U65&lt;&gt;"",Scoring!$O$26)+IF(Data!$V65&lt;&gt;"",Scoring!$O$27)+IF(Data!$W65&lt;&gt;"",Scoring!$O$28)+IF(Data!$X65&lt;&gt;"",Scoring!$O$29)+IF(Data!$Y65&lt;&gt;"",Scoring!$O$30)+IF(Data!$Z65&lt;&gt;"",Scoring!$O$31)+IF(Data!$AA65&lt;&gt;"",Scoring!$O$32)+IF(Data!$AB65&lt;&gt;"",Scoring!$O$33)+IF(Data!$AC65&lt;&gt;"",Scoring!$O$34)+IF(Data!$AD65&lt;&gt;"",Scoring!$O$35)+IF(Data!$AE65&lt;&gt;"",Scoring!$O$36)+IF(Data!$AF65&lt;&gt;"",Scoring!$O$37)+IF(Data!$AG65&lt;&gt;"",Scoring!$O$38)+IF(Data!$AH65&lt;&gt;"",Scoring!$O$39)+IF(Data!$AI65&lt;&gt;"",Scoring!$O$40)+IF(Data!$AJ65&lt;&gt;"",Scoring!$O$41)+IF(Data!$AK65&lt;&gt;"",Scoring!$O$42)+IF(Data!$AL65&lt;&gt;"",Scoring!$O$43)+IF(Data!$AM65&lt;&gt;"",Scoring!$O$44)+IF(Data!$AN65&lt;&gt;"",Scoring!$O$45)+IF(Data!$AO65&lt;&gt;"",Scoring!$O$46)+IF(Data!$AP65&lt;&gt;"",Scoring!$O$47)+IF(Data!$AQ65&lt;&gt;"",Scoring!$O$48)+IF(Data!$AR65&lt;&gt;"",Scoring!$O$49)+IF(Data!$AS65&lt;&gt;"",Scoring!$O$50)+IF(Data!$AT65&lt;&gt;"",Scoring!$O$51)+IF(Data!$AU65&lt;&gt;"",Scoring!$O$52),"")</f>
        <v/>
      </c>
      <c r="BS65" s="184" t="str">
        <f>IF(BR65&lt;&gt;"",LOOKUP(BR65,Likelihoods!$A$7:$A$107,Likelihoods!M$7:M$107),"")</f>
        <v/>
      </c>
      <c r="BT65" s="181" t="str">
        <f>IF(AND(COUNTBLANK($B65:$O65)=13,COUNTBLANK($P65:$Q65)=1,COUNTBLANK($R65:$U65)=3,COUNTBLANK($V65:$X65)=2,COUNTBLANK($Y65:$AE65)=6,COUNTBLANK($AF65:$AJ65)=4,COUNTBLANK($AK65:AN65)=3,COUNTBLANK($AO65:$AQ65)=2,COUNTBLANK($AR65:$AS65)=1,COUNTBLANK($AT65:$AU65)=1),IF(Data!$B65&lt;&gt;"",Scoring!$P$7)+IF(Data!$C65&lt;&gt;"",Scoring!$P$8)+IF(Data!$D65&lt;&gt;"",Scoring!$P$9)+IF(Data!$E65&lt;&gt;"",Scoring!$P$10)+IF(Data!$F65&lt;&gt;"",Scoring!$P$11)+IF(Data!$G65&lt;&gt;"",Scoring!$P$12)+IF(Data!$H65&lt;&gt;"",Scoring!$P$13)+IF(Data!$I65&lt;&gt;"",Scoring!$P$14)+IF(Data!$J65&lt;&gt;"",Scoring!$P$15)+IF(Data!$K65&lt;&gt;"",Scoring!$P$16)+IF(Data!$L65&lt;&gt;"",Scoring!$P$17)+IF(Data!$M65&lt;&gt;"",Scoring!$P$18)+IF(Data!$N65&lt;&gt;"",Scoring!$P$19)+IF(Data!$O65&lt;&gt;"",Scoring!$P$20)+IF(Data!$P65&lt;&gt;"",Scoring!$P$21)+IF(Data!$Q65&lt;&gt;"",Scoring!$P$22)+IF(Data!$R65&lt;&gt;"",Scoring!$P$23)+IF(Data!$S65&lt;&gt;"",Scoring!$P$24)+IF(Data!$T65&lt;&gt;"",Scoring!$P$25)+IF(Data!$U65&lt;&gt;"",Scoring!$P$26)+IF(Data!$V65&lt;&gt;"",Scoring!$P$27)+IF(Data!$W65&lt;&gt;"",Scoring!$P$28)+IF(Data!$X65&lt;&gt;"",Scoring!$P$29)+IF(Data!$Y65&lt;&gt;"",Scoring!$P$30)+IF(Data!$Z65&lt;&gt;"",Scoring!$P$31)+IF(Data!$AA65&lt;&gt;"",Scoring!$P$32)+IF(Data!$AB65&lt;&gt;"",Scoring!$P$33)+IF(Data!$AC65&lt;&gt;"",Scoring!$P$34)+IF(Data!$AD65&lt;&gt;"",Scoring!$P$35)+IF(Data!$AE65&lt;&gt;"",Scoring!$P$36)+IF(Data!$AF65&lt;&gt;"",Scoring!$P$37)+IF(Data!$AG65&lt;&gt;"",Scoring!$P$38)+IF(Data!$AH65&lt;&gt;"",Scoring!$P$39)+IF(Data!$AI65&lt;&gt;"",Scoring!$P$40)+IF(Data!$AJ65&lt;&gt;"",Scoring!$P$41)+IF(Data!$AK65&lt;&gt;"",Scoring!$P$42)+IF(Data!$AL65&lt;&gt;"",Scoring!$P$43)+IF(Data!$AM65&lt;&gt;"",Scoring!$P$44)+IF(Data!$AN65&lt;&gt;"",Scoring!$P$45)+IF(Data!$AO65&lt;&gt;"",Scoring!$P$46)+IF(Data!$AP65&lt;&gt;"",Scoring!$P$47)+IF(Data!$AQ65&lt;&gt;"",Scoring!$P$48)+IF(Data!$AR65&lt;&gt;"",Scoring!$P$49)+IF(Data!$AS65&lt;&gt;"",Scoring!$P$50)+IF(Data!$AT65&lt;&gt;"",Scoring!$P$51)+IF(Data!$AU65&lt;&gt;"",Scoring!$P$52),"")</f>
        <v/>
      </c>
      <c r="BU65" s="180" t="str">
        <f>IF(BT65&lt;&gt;"",LOOKUP(BT65,Likelihoods!$A$7:$A$107,Likelihoods!N$7:N$107),"")</f>
        <v/>
      </c>
      <c r="BV65" s="181" t="str">
        <f>IF(AND(COUNTBLANK($B65:$O65)=13,COUNTBLANK($P65:$Q65)=1,COUNTBLANK($R65:$U65)=3,COUNTBLANK($V65:$X65)=2,COUNTBLANK($Y65:$AE65)=6,COUNTBLANK($AF65:$AJ65)=4,COUNTBLANK($AK65:AN65)=3,COUNTBLANK($AO65:$AQ65)=2,COUNTBLANK($AR65:$AS65)=1,COUNTBLANK($AT65:$AU65)=1),IF(Data!$B65&lt;&gt;"",Scoring!$Q$7)+IF(Data!$C65&lt;&gt;"",Scoring!$Q$8)+IF(Data!$D65&lt;&gt;"",Scoring!$Q$9)+IF(Data!$E65&lt;&gt;"",Scoring!$Q$10)+IF(Data!$F65&lt;&gt;"",Scoring!$Q$11)+IF(Data!$G65&lt;&gt;"",Scoring!$Q$12)+IF(Data!$H65&lt;&gt;"",Scoring!$Q$13)+IF(Data!$I65&lt;&gt;"",Scoring!$Q$14)+IF(Data!$J65&lt;&gt;"",Scoring!$Q$15)+IF(Data!$K65&lt;&gt;"",Scoring!$Q$16)+IF(Data!$L65&lt;&gt;"",Scoring!$Q$17)+IF(Data!$M65&lt;&gt;"",Scoring!$Q$18)+IF(Data!$N65&lt;&gt;"",Scoring!$Q$19)+IF(Data!$O65&lt;&gt;"",Scoring!$Q$20)+IF(Data!$P65&lt;&gt;"",Scoring!$Q$21)+IF(Data!$Q65&lt;&gt;"",Scoring!$Q$22)+IF(Data!$R65&lt;&gt;"",Scoring!$Q$23)+IF(Data!$S65&lt;&gt;"",Scoring!$Q$24)+IF(Data!$T65&lt;&gt;"",Scoring!$Q$25)+IF(Data!$U65&lt;&gt;"",Scoring!$Q$26)+IF(Data!$V65&lt;&gt;"",Scoring!$Q$27)+IF(Data!$W65&lt;&gt;"",Scoring!$Q$28)+IF(Data!$X65&lt;&gt;"",Scoring!$Q$29)+IF(Data!$Y65&lt;&gt;"",Scoring!$Q$30)+IF(Data!$Z65&lt;&gt;"",Scoring!$Q$31)+IF(Data!$AA65&lt;&gt;"",Scoring!$Q$32)+IF(Data!$AB65&lt;&gt;"",Scoring!$Q$33)+IF(Data!$AC65&lt;&gt;"",Scoring!$Q$34)+IF(Data!$AD65&lt;&gt;"",Scoring!$Q$35)+IF(Data!$AE65&lt;&gt;"",Scoring!$Q$36)+IF(Data!$AF65&lt;&gt;"",Scoring!$Q$37)+IF(Data!$AG65&lt;&gt;"",Scoring!$Q$38)+IF(Data!$AH65&lt;&gt;"",Scoring!$Q$39)+IF(Data!$AI65&lt;&gt;"",Scoring!$Q$40)+IF(Data!$AJ65&lt;&gt;"",Scoring!$Q$41)+IF(Data!$AK65&lt;&gt;"",Scoring!$Q$42)+IF(Data!$AL65&lt;&gt;"",Scoring!$Q$43)+IF(Data!$AM65&lt;&gt;"",Scoring!$Q$44)+IF(Data!$AN65&lt;&gt;"",Scoring!$Q$45)+IF(Data!$AO65&lt;&gt;"",Scoring!$Q$46)+IF(Data!$AP65&lt;&gt;"",Scoring!$Q$47)+IF(Data!$AQ65&lt;&gt;"",Scoring!$Q$48)+IF(Data!$AR65&lt;&gt;"",Scoring!$Q$49)+IF(Data!$AS65&lt;&gt;"",Scoring!$Q$50)+IF(Data!$AT65&lt;&gt;"",Scoring!$Q$51)+IF(Data!$AU65&lt;&gt;"",Scoring!$Q$52),"")</f>
        <v/>
      </c>
      <c r="BW65" s="183" t="str">
        <f>IF(BV65&lt;&gt;"",LOOKUP(BV65,Likelihoods!$A$7:$A$107,Likelihoods!O$7:O$107),"")</f>
        <v/>
      </c>
      <c r="BX65" s="9"/>
      <c r="BY65" s="9"/>
      <c r="BZ65" s="9"/>
      <c r="CA65" s="9"/>
      <c r="CB65" s="9"/>
      <c r="CC65" s="9"/>
      <c r="CD65" s="9"/>
      <c r="CE65" s="9"/>
      <c r="CF65" s="9"/>
      <c r="CG65" s="9"/>
      <c r="CH65" s="9"/>
      <c r="CI65" s="9"/>
      <c r="CJ65" s="9"/>
      <c r="CK65" s="9"/>
    </row>
    <row r="66" spans="1:89" ht="14.25">
      <c r="A66" s="59"/>
      <c r="B66" s="76"/>
      <c r="C66" s="77"/>
      <c r="D66" s="77"/>
      <c r="E66" s="77"/>
      <c r="F66" s="77"/>
      <c r="G66" s="77"/>
      <c r="H66" s="77"/>
      <c r="I66" s="77"/>
      <c r="J66" s="77"/>
      <c r="K66" s="77"/>
      <c r="L66" s="77"/>
      <c r="M66" s="77"/>
      <c r="N66" s="77"/>
      <c r="O66" s="77"/>
      <c r="P66" s="76"/>
      <c r="Q66" s="78"/>
      <c r="R66" s="77"/>
      <c r="S66" s="77"/>
      <c r="T66" s="77"/>
      <c r="U66" s="77"/>
      <c r="V66" s="76"/>
      <c r="W66" s="77"/>
      <c r="X66" s="78"/>
      <c r="Y66" s="77"/>
      <c r="Z66" s="77"/>
      <c r="AA66" s="77"/>
      <c r="AB66" s="77"/>
      <c r="AC66" s="77"/>
      <c r="AD66" s="77"/>
      <c r="AE66" s="77"/>
      <c r="AF66" s="76"/>
      <c r="AG66" s="77"/>
      <c r="AH66" s="77"/>
      <c r="AI66" s="77"/>
      <c r="AJ66" s="78"/>
      <c r="AK66" s="77"/>
      <c r="AL66" s="77"/>
      <c r="AM66" s="77"/>
      <c r="AN66" s="77"/>
      <c r="AO66" s="76"/>
      <c r="AP66" s="77"/>
      <c r="AQ66" s="78"/>
      <c r="AR66" s="76"/>
      <c r="AS66" s="78"/>
      <c r="AT66" s="77"/>
      <c r="AU66" s="77"/>
      <c r="AV66" s="179" t="str">
        <f>IF(AND(COUNTBLANK($B66:$O66)=13,COUNTBLANK($P66:$Q66)=1,COUNTBLANK($R66:$U66)=3,COUNTBLANK($V66:$X66)=2,COUNTBLANK($Y66:$AE66)=6,COUNTBLANK($AF66:$AJ66)=4,COUNTBLANK($AK66:AN66)=3,COUNTBLANK($AO66:$AQ66)=2,COUNTBLANK($AR66:$AS66)=1,COUNTBLANK($AT66:$AU66)=1),IF(Data!$B66&lt;&gt;"",Scoring!$D$7)+IF(Data!$C66&lt;&gt;"",Scoring!$D$8)+IF(Data!$D66&lt;&gt;"",Scoring!$D$9)+IF(Data!$E66&lt;&gt;"",Scoring!$D$10)+IF(Data!$F66&lt;&gt;"",Scoring!$D$11)+IF(Data!$G66&lt;&gt;"",Scoring!$D$12)+IF(Data!$H66&lt;&gt;"",Scoring!$D$13)+IF(Data!$I66&lt;&gt;"",Scoring!$D$14)+IF(Data!$J66&lt;&gt;"",Scoring!$D$15)+IF(Data!$K66&lt;&gt;"",Scoring!$D$16)+IF(Data!$L66&lt;&gt;"",Scoring!$D$17)+IF(Data!$M66&lt;&gt;"",Scoring!$D$18)+IF(Data!$N66&lt;&gt;"",Scoring!$D$19)+IF(Data!$O66&lt;&gt;"",Scoring!$D$20)+IF(Data!$P66&lt;&gt;"",Scoring!$D$21)+IF(Data!$Q66&lt;&gt;"",Scoring!$D$22)+IF(Data!$R66&lt;&gt;"",Scoring!$D$23)+IF(Data!$S66&lt;&gt;"",Scoring!$D$24)+IF(Data!$T66&lt;&gt;"",Scoring!$D$25)+IF(Data!$U66&lt;&gt;"",Scoring!$D$26)+IF(Data!$V66&lt;&gt;"",Scoring!$D$27)+IF(Data!$W66&lt;&gt;"",Scoring!$D$28)+IF(Data!$X66&lt;&gt;"",Scoring!$D$29)+IF(Data!$Y66&lt;&gt;"",Scoring!$D$30)+IF(Data!$Z66&lt;&gt;"",Scoring!$D$31)+IF(Data!$AA66&lt;&gt;"",Scoring!$D$32)+IF(Data!$AB66&lt;&gt;"",Scoring!$D$33)+IF(Data!$AC66&lt;&gt;"",Scoring!$D$34)+IF(Data!$AD66&lt;&gt;"",Scoring!$D$35)+IF(Data!$AE66&lt;&gt;"",Scoring!$D$36)+IF(Data!$AF66&lt;&gt;"",Scoring!$D$37)+IF(Data!$AG66&lt;&gt;"",Scoring!$D$38)+IF(Data!$AH66&lt;&gt;"",Scoring!$D$39)+IF(Data!$AI66&lt;&gt;"",Scoring!$D$40)+IF(Data!$AJ66&lt;&gt;"",Scoring!$D$41)+IF(Data!$AK66&lt;&gt;"",Scoring!$D$42)+IF(Data!$AL66&lt;&gt;"",Scoring!$D$43)+IF(Data!$AM66&lt;&gt;"",Scoring!$D$44)+IF(Data!$AN66&lt;&gt;"",Scoring!$D$45)+IF(Data!$AO66&lt;&gt;"",Scoring!$D$46)+IF(Data!$AP66&lt;&gt;"",Scoring!$D$47)+IF(Data!$AQ66&lt;&gt;"",Scoring!$D$48)+IF(Data!$AR66&lt;&gt;"",Scoring!$D$49)+IF(Data!$AS66&lt;&gt;"",Scoring!$D$50)+IF(Data!$AT66&lt;&gt;"",Scoring!$D$51)+IF(Data!$AU66&lt;&gt;"",Scoring!$D$52),"")</f>
        <v/>
      </c>
      <c r="AW66" s="180" t="str">
        <f>IF(AV66&lt;&gt;"",LOOKUP(AV66,Likelihoods!$A$7:$A$107,Likelihoods!B$7:B$107),"")</f>
        <v/>
      </c>
      <c r="AX66" s="181" t="str">
        <f>IF(AND(COUNTBLANK($B66:$O66)=13,COUNTBLANK($P66:$Q66)=1,COUNTBLANK($R66:$U66)=3,COUNTBLANK($V66:$X66)=2,COUNTBLANK($Y66:$AE66)=6,COUNTBLANK($AF66:$AJ66)=4,COUNTBLANK($AK66:AN66)=3,COUNTBLANK($AO66:$AQ66)=2,COUNTBLANK($AR66:$AS66)=1,COUNTBLANK($AT66:$AU66)=1),IF(Data!$B66&lt;&gt;"",Scoring!$E$7)+IF(Data!$C66&lt;&gt;"",Scoring!$E$8)+IF(Data!$D66&lt;&gt;"",Scoring!$E$9)+IF(Data!$E66&lt;&gt;"",Scoring!$E$10)+IF(Data!$F66&lt;&gt;"",Scoring!$E$11)+IF(Data!$G66&lt;&gt;"",Scoring!$E$12)+IF(Data!$H66&lt;&gt;"",Scoring!$E$13)+IF(Data!$I66&lt;&gt;"",Scoring!$E$14)+IF(Data!$J66&lt;&gt;"",Scoring!$E$15)+IF(Data!$K66&lt;&gt;"",Scoring!$E$16)+IF(Data!$L66&lt;&gt;"",Scoring!$E$17)+IF(Data!$M66&lt;&gt;"",Scoring!$E$18)+IF(Data!$N66&lt;&gt;"",Scoring!$E$19)+IF(Data!$O66&lt;&gt;"",Scoring!$E$20)+IF(Data!$P66&lt;&gt;"",Scoring!$E$21)+IF(Data!$Q66&lt;&gt;"",Scoring!$E$22)+IF(Data!$R66&lt;&gt;"",Scoring!$E$23)+IF(Data!$S66&lt;&gt;"",Scoring!$E$24)+IF(Data!$T66&lt;&gt;"",Scoring!$E$25)+IF(Data!$U66&lt;&gt;"",Scoring!$E$26)+IF(Data!$V66&lt;&gt;"",Scoring!$E$27)+IF(Data!$W66&lt;&gt;"",Scoring!$E$28)+IF(Data!$X66&lt;&gt;"",Scoring!$E$29)+IF(Data!$Y66&lt;&gt;"",Scoring!$E$30)+IF(Data!$Z66&lt;&gt;"",Scoring!$E$31)+IF(Data!$AA66&lt;&gt;"",Scoring!$E$32)+IF(Data!$AB66&lt;&gt;"",Scoring!$E$33)+IF(Data!$AC66&lt;&gt;"",Scoring!$E$34)+IF(Data!$AD66&lt;&gt;"",Scoring!$E$35)+IF(Data!$AE66&lt;&gt;"",Scoring!$E$36)+IF(Data!$AF66&lt;&gt;"",Scoring!$E$37)+IF(Data!$AG66&lt;&gt;"",Scoring!$E$38)+IF(Data!$AH66&lt;&gt;"",Scoring!$E$39)+IF(Data!$AI66&lt;&gt;"",Scoring!$E$40)+IF(Data!$AJ66&lt;&gt;"",Scoring!$E$41)+IF(Data!$AK66&lt;&gt;"",Scoring!$E$42)+IF(Data!$AL66&lt;&gt;"",Scoring!$E$43)+IF(Data!$AM66&lt;&gt;"",Scoring!$E$44)+IF(Data!$AN66&lt;&gt;"",Scoring!$E$45)+IF(Data!$AO66&lt;&gt;"",Scoring!$E$46)+IF(Data!$AP66&lt;&gt;"",Scoring!$E$47)+IF(Data!$AQ66&lt;&gt;"",Scoring!$E$48)+IF(Data!$AR66&lt;&gt;"",Scoring!$E$49)+IF(Data!$AS66&lt;&gt;"",Scoring!$E$50)+IF(Data!$AT66&lt;&gt;"",Scoring!$E$51)+IF(Data!$AU66&lt;&gt;"",Scoring!$E$52),"")</f>
        <v/>
      </c>
      <c r="AY66" s="180" t="str">
        <f>IF(AX66&lt;&gt;"",LOOKUP(AX66,Likelihoods!$A$7:$A$107,Likelihoods!C$7:C$107),"")</f>
        <v/>
      </c>
      <c r="AZ66" s="182" t="str">
        <f>IF(AND(COUNTBLANK($B66:$O66)=13,COUNTBLANK($P66:$Q66)=1,COUNTBLANK($R66:$U66)=3,COUNTBLANK($V66:$X66)=2,COUNTBLANK($Y66:$AE66)=6,COUNTBLANK($AF66:$AJ66)=4,COUNTBLANK($AK66:AN66)=3,COUNTBLANK($AO66:$AQ66)=2,COUNTBLANK($AR66:$AS66)=1,COUNTBLANK($AT66:$AU66)=1),IF(Data!$B66&lt;&gt;"",Scoring!$F$7)+IF(Data!$C66&lt;&gt;"",Scoring!$F$8)+IF(Data!$D66&lt;&gt;"",Scoring!$F$9)+IF(Data!$E66&lt;&gt;"",Scoring!$F$10)+IF(Data!$F66&lt;&gt;"",Scoring!$F$11)+IF(Data!$G66&lt;&gt;"",Scoring!$F$12)+IF(Data!$H66&lt;&gt;"",Scoring!$F$13)+IF(Data!$I66&lt;&gt;"",Scoring!$F$14)+IF(Data!$J66&lt;&gt;"",Scoring!$F$15)+IF(Data!$K66&lt;&gt;"",Scoring!$F$16)+IF(Data!$L66&lt;&gt;"",Scoring!$F$17)+IF(Data!$M66&lt;&gt;"",Scoring!$F$18)+IF(Data!$N66&lt;&gt;"",Scoring!$F$19)+IF(Data!$O66&lt;&gt;"",Scoring!$F$20)+IF(Data!$P66&lt;&gt;"",Scoring!$F$21)+IF(Data!$Q66&lt;&gt;"",Scoring!$F$22)+IF(Data!$R66&lt;&gt;"",Scoring!$F$23)+IF(Data!$S66&lt;&gt;"",Scoring!$F$24)+IF(Data!$T66&lt;&gt;"",Scoring!$F$25)+IF(Data!$U66&lt;&gt;"",Scoring!$F$26)+IF(Data!$V66&lt;&gt;"",Scoring!$F$27)+IF(Data!$W66&lt;&gt;"",Scoring!$F$28)+IF(Data!$X66&lt;&gt;"",Scoring!$F$29)+IF(Data!$Y66&lt;&gt;"",Scoring!$F$30)+IF(Data!$Z66&lt;&gt;"",Scoring!$F$31)+IF(Data!$AA66&lt;&gt;"",Scoring!$F$32)+IF(Data!$AB66&lt;&gt;"",Scoring!$F$33)+IF(Data!$AC66&lt;&gt;"",Scoring!$F$34)+IF(Data!$AD66&lt;&gt;"",Scoring!$F$35)+IF(Data!$AE66&lt;&gt;"",Scoring!$F$36)+IF(Data!$AF66&lt;&gt;"",Scoring!$F$37)+IF(Data!$AG66&lt;&gt;"",Scoring!$F$38)+IF(Data!$AH66&lt;&gt;"",Scoring!$F$39)+IF(Data!$AI66&lt;&gt;"",Scoring!$F$40)+IF(Data!$AJ66&lt;&gt;"",Scoring!$F$41)+IF(Data!$AK66&lt;&gt;"",Scoring!$F$42)+IF(Data!$AL66&lt;&gt;"",Scoring!$F$43)+IF(Data!$AM66&lt;&gt;"",Scoring!$F$44)+IF(Data!$AN66&lt;&gt;"",Scoring!$F$45)+IF(Data!$AO66&lt;&gt;"",Scoring!$F$46)+IF(Data!$AP66&lt;&gt;"",Scoring!$F$47)+IF(Data!$AQ66&lt;&gt;"",Scoring!$F$48)+IF(Data!$AR66&lt;&gt;"",Scoring!$F$49)+IF(Data!$AS66&lt;&gt;"",Scoring!$F$50)+IF(Data!$AT66&lt;&gt;"",Scoring!$F$51)+IF(Data!$AU66&lt;&gt;"",Scoring!$F$52),"")</f>
        <v/>
      </c>
      <c r="BA66" s="183" t="str">
        <f>IF(AZ66&lt;&gt;"",LOOKUP(AZ66,Likelihoods!$A$7:$A$107,Likelihoods!D$7:D$107),"")</f>
        <v/>
      </c>
      <c r="BB66" s="181" t="str">
        <f>IF(AND(COUNTBLANK($B66:$O66)=13,COUNTBLANK($P66:$Q66)=1,COUNTBLANK($R66:$U66)=3,COUNTBLANK($V66:$X66)=2,COUNTBLANK($Y66:$AE66)=6,COUNTBLANK($AF66:$AJ66)=4,COUNTBLANK($AK66:AN66)=3,COUNTBLANK($AO66:$AQ66)=2,COUNTBLANK($AR66:$AS66)=1,COUNTBLANK($AT66:$AU66)=1),IF(Data!$B66&lt;&gt;"",Scoring!$G$7)+IF(Data!$C66&lt;&gt;"",Scoring!$G$8)+IF(Data!$D66&lt;&gt;"",Scoring!$G$9)+IF(Data!$E66&lt;&gt;"",Scoring!$G$10)+IF(Data!$F66&lt;&gt;"",Scoring!$G$11)+IF(Data!$G66&lt;&gt;"",Scoring!$G$12)+IF(Data!$H66&lt;&gt;"",Scoring!$G$13)+IF(Data!$I66&lt;&gt;"",Scoring!$G$14)+IF(Data!$J66&lt;&gt;"",Scoring!$G$15)+IF(Data!$K66&lt;&gt;"",Scoring!$G$16)+IF(Data!$L66&lt;&gt;"",Scoring!$G$17)+IF(Data!$M66&lt;&gt;"",Scoring!$G$18)+IF(Data!$N66&lt;&gt;"",Scoring!$G$19)+IF(Data!$O66&lt;&gt;"",Scoring!$G$20)+IF(Data!$P66&lt;&gt;"",Scoring!$G$21)+IF(Data!$Q66&lt;&gt;"",Scoring!$G$22)+IF(Data!$R66&lt;&gt;"",Scoring!$G$23)+IF(Data!$S66&lt;&gt;"",Scoring!$G$24)+IF(Data!$T66&lt;&gt;"",Scoring!$G$25)+IF(Data!$U66&lt;&gt;"",Scoring!$G$26)+IF(Data!$V66&lt;&gt;"",Scoring!$G$27)+IF(Data!$W66&lt;&gt;"",Scoring!$G$28)+IF(Data!$X66&lt;&gt;"",Scoring!$G$29)+IF(Data!$Y66&lt;&gt;"",Scoring!$G$30)+IF(Data!$Z66&lt;&gt;"",Scoring!$G$31)+IF(Data!$AA66&lt;&gt;"",Scoring!$G$32)+IF(Data!$AB66&lt;&gt;"",Scoring!$G$33)+IF(Data!$AC66&lt;&gt;"",Scoring!$G$34)+IF(Data!$AD66&lt;&gt;"",Scoring!$G$35)+IF(Data!$AE66&lt;&gt;"",Scoring!$G$36)+IF(Data!$AF66&lt;&gt;"",Scoring!$G$37)+IF(Data!$AG66&lt;&gt;"",Scoring!$G$38)+IF(Data!$AH66&lt;&gt;"",Scoring!$G$39)+IF(Data!$AI66&lt;&gt;"",Scoring!$G$40)+IF(Data!$AJ66&lt;&gt;"",Scoring!$G$41)+IF(Data!$AK66&lt;&gt;"",Scoring!$G$42)+IF(Data!$AL66&lt;&gt;"",Scoring!$G$43)+IF(Data!$AM66&lt;&gt;"",Scoring!$G$44)+IF(Data!$AN66&lt;&gt;"",Scoring!$G$45)+IF(Data!$AO66&lt;&gt;"",Scoring!$G$46)+IF(Data!$AP66&lt;&gt;"",Scoring!$G$47)+IF(Data!$AQ66&lt;&gt;"",Scoring!$G$48)+IF(Data!$AR66&lt;&gt;"",Scoring!$G$49)+IF(Data!$AS66&lt;&gt;"",Scoring!$G$50)+IF(Data!$AT66&lt;&gt;"",Scoring!$G$51)+IF(Data!$AU66&lt;&gt;"",Scoring!$G$52),"")</f>
        <v/>
      </c>
      <c r="BC66" s="184" t="str">
        <f>IF(BB66&lt;&gt;"",LOOKUP(BB66,Likelihoods!$A$7:$A$107,Likelihoods!E$7:E$107),"")</f>
        <v/>
      </c>
      <c r="BD66" s="185" t="str">
        <f>IF(AND(COUNTBLANK($B66:$O66)=13,COUNTBLANK($P66:$Q66)=1,COUNTBLANK($R66:$U66)=3,COUNTBLANK($V66:$X66)=2,COUNTBLANK($Y66:$AE66)=6,COUNTBLANK($AF66:$AJ66)=4,COUNTBLANK($AK66:AN66)=3,COUNTBLANK($AO66:$AQ66)=2,COUNTBLANK($AR66:$AS66)=1,COUNTBLANK($AT66:$AU66)=1),IF(Data!$B66&lt;&gt;"",Scoring!$H$7)+IF(Data!$C66&lt;&gt;"",Scoring!$H$8)+IF(Data!$D66&lt;&gt;"",Scoring!$H$9)+IF(Data!$E66&lt;&gt;"",Scoring!$H$10)+IF(Data!$F66&lt;&gt;"",Scoring!$H$11)+IF(Data!$G66&lt;&gt;"",Scoring!$H$12)+IF(Data!$H66&lt;&gt;"",Scoring!$H$13)+IF(Data!$I66&lt;&gt;"",Scoring!$H$14)+IF(Data!$J66&lt;&gt;"",Scoring!$H$15)+IF(Data!$K66&lt;&gt;"",Scoring!$H$16)+IF(Data!$L66&lt;&gt;"",Scoring!$H$17)+IF(Data!$M66&lt;&gt;"",Scoring!$H$18)+IF(Data!$N66&lt;&gt;"",Scoring!$H$19)+IF(Data!$O66&lt;&gt;"",Scoring!$H$20)+IF(Data!$P66&lt;&gt;"",Scoring!$H$21)+IF(Data!$Q66&lt;&gt;"",Scoring!$H$22)+IF(Data!$R66&lt;&gt;"",Scoring!$H$23)+IF(Data!$S66&lt;&gt;"",Scoring!$H$24)+IF(Data!$T66&lt;&gt;"",Scoring!$H$25)+IF(Data!$U66&lt;&gt;"",Scoring!$H$26)+IF(Data!$V66&lt;&gt;"",Scoring!$H$27)+IF(Data!$W66&lt;&gt;"",Scoring!$H$28)+IF(Data!$X66&lt;&gt;"",Scoring!$H$29)+IF(Data!$Y66&lt;&gt;"",Scoring!$H$30)+IF(Data!$Z66&lt;&gt;"",Scoring!$H$31)+IF(Data!$AA66&lt;&gt;"",Scoring!$H$32)+IF(Data!$AB66&lt;&gt;"",Scoring!$H$33)+IF(Data!$AC66&lt;&gt;"",Scoring!$H$34)+IF(Data!$AD66&lt;&gt;"",Scoring!$H$35)+IF(Data!$AE66&lt;&gt;"",Scoring!$H$36)+IF(Data!$AF66&lt;&gt;"",Scoring!$H$37)+IF(Data!$AG66&lt;&gt;"",Scoring!$H$38)+IF(Data!$AH66&lt;&gt;"",Scoring!$H$39)+IF(Data!$AI66&lt;&gt;"",Scoring!$H$40)+IF(Data!$AJ66&lt;&gt;"",Scoring!$H$41)+IF(Data!$AK66&lt;&gt;"",Scoring!$H$42)+IF(Data!$AL66&lt;&gt;"",Scoring!$H$43)+IF(Data!$AM66&lt;&gt;"",Scoring!$H$44)+IF(Data!$AN66&lt;&gt;"",Scoring!$H$45)+IF(Data!$AO66&lt;&gt;"",Scoring!$H$46)+IF(Data!$AP66&lt;&gt;"",Scoring!$H$47)+IF(Data!$AQ66&lt;&gt;"",Scoring!$H$48)+IF(Data!$AR66&lt;&gt;"",Scoring!$H$49)+IF(Data!$AS66&lt;&gt;"",Scoring!$H$50)+IF(Data!$AT66&lt;&gt;"",Scoring!$H$51)+IF(Data!$AU66&lt;&gt;"",Scoring!$H$52),"")</f>
        <v/>
      </c>
      <c r="BE66" s="186" t="str">
        <f>IF(BD66&lt;&gt;"",LOOKUP(BD66,Likelihoods!$A$7:$A$107,Likelihoods!F$7:F$107),"")</f>
        <v/>
      </c>
      <c r="BF66" s="181" t="str">
        <f>IF(AND(COUNTBLANK($B66:$O66)=13,COUNTBLANK($P66:$Q66)=1,COUNTBLANK($R66:$U66)=3,COUNTBLANK($V66:$X66)=2,COUNTBLANK($Y66:$AE66)=6,COUNTBLANK($AF66:$AJ66)=4,COUNTBLANK($AK66:AN66)=3,COUNTBLANK($AO66:$AQ66)=2,COUNTBLANK($AR66:$AS66)=1,COUNTBLANK($AT66:$AU66)=1),IF(Data!$B66&lt;&gt;"",Scoring!$I$7)+IF(Data!$C66&lt;&gt;"",Scoring!$I$8)+IF(Data!$D66&lt;&gt;"",Scoring!$I$9)+IF(Data!$E66&lt;&gt;"",Scoring!$I$10)+IF(Data!$F66&lt;&gt;"",Scoring!$I$11)+IF(Data!$G66&lt;&gt;"",Scoring!$I$12)+IF(Data!$H66&lt;&gt;"",Scoring!$I$13)+IF(Data!$I66&lt;&gt;"",Scoring!$I$14)+IF(Data!$J66&lt;&gt;"",Scoring!$I$15)+IF(Data!$K66&lt;&gt;"",Scoring!$I$16)+IF(Data!$L66&lt;&gt;"",Scoring!$I$17)+IF(Data!$M66&lt;&gt;"",Scoring!$I$18)+IF(Data!$N66&lt;&gt;"",Scoring!$I$19)+IF(Data!$O66&lt;&gt;"",Scoring!$I$20)+IF(Data!$P66&lt;&gt;"",Scoring!$I$21)+IF(Data!$Q66&lt;&gt;"",Scoring!$I$22)+IF(Data!$R66&lt;&gt;"",Scoring!$I$23)+IF(Data!$S66&lt;&gt;"",Scoring!$I$24)+IF(Data!$T66&lt;&gt;"",Scoring!$I$25)+IF(Data!$U66&lt;&gt;"",Scoring!$I$26)+IF(Data!$V66&lt;&gt;"",Scoring!$I$27)+IF(Data!$W66&lt;&gt;"",Scoring!$I$28)+IF(Data!$X66&lt;&gt;"",Scoring!$I$29)+IF(Data!$Y66&lt;&gt;"",Scoring!$I$30)+IF(Data!$Z66&lt;&gt;"",Scoring!$I$31)+IF(Data!$AA66&lt;&gt;"",Scoring!$I$32)+IF(Data!$AB66&lt;&gt;"",Scoring!$I$33)+IF(Data!$AC66&lt;&gt;"",Scoring!$I$34)+IF(Data!$AD66&lt;&gt;"",Scoring!$I$35)+IF(Data!$AE66&lt;&gt;"",Scoring!$I$36)+IF(Data!$AF66&lt;&gt;"",Scoring!$I$37)+IF(Data!$AG66&lt;&gt;"",Scoring!$I$38)+IF(Data!$AH66&lt;&gt;"",Scoring!$I$39)+IF(Data!$AI66&lt;&gt;"",Scoring!$I$40)+IF(Data!$AJ66&lt;&gt;"",Scoring!$I$41)+IF(Data!$AK66&lt;&gt;"",Scoring!$I$42)+IF(Data!$AL66&lt;&gt;"",Scoring!$I$43)+IF(Data!$AM66&lt;&gt;"",Scoring!$I$44)+IF(Data!$AN66&lt;&gt;"",Scoring!$I$45)+IF(Data!$AO66&lt;&gt;"",Scoring!$I$46)+IF(Data!$AP66&lt;&gt;"",Scoring!$I$47)+IF(Data!$AQ66&lt;&gt;"",Scoring!$I$48)+IF(Data!$AR66&lt;&gt;"",Scoring!$I$49)+IF(Data!$AS66&lt;&gt;"",Scoring!$I$50)+IF(Data!$AT66&lt;&gt;"",Scoring!$I$51)+IF(Data!$AU66&lt;&gt;"",Scoring!$I$52),"")</f>
        <v/>
      </c>
      <c r="BG66" s="180" t="str">
        <f>IF(BF66&lt;&gt;"",LOOKUP(BF66,Likelihoods!$A$7:$A$107,Likelihoods!G$7:G$107),"")</f>
        <v/>
      </c>
      <c r="BH66" s="187" t="str">
        <f>IF(AND(COUNTBLANK($B66:$O66)=13,COUNTBLANK($P66:$Q66)=1,COUNTBLANK($R66:$U66)=3,COUNTBLANK($V66:$X66)=2,COUNTBLANK($Y66:$AE66)=6,COUNTBLANK($AF66:$AJ66)=4,COUNTBLANK($AK66:AN66)=3,COUNTBLANK($AO66:$AQ66)=2,COUNTBLANK($AR66:$AS66)=1,COUNTBLANK($AT66:$AU66)=1),IF(Data!$B66&lt;&gt;"",Scoring!$J$7)+IF(Data!$C66&lt;&gt;"",Scoring!$J$8)+IF(Data!$D66&lt;&gt;"",Scoring!$J$9)+IF(Data!$E66&lt;&gt;"",Scoring!$J$10)+IF(Data!$F66&lt;&gt;"",Scoring!$J$11)+IF(Data!$G66&lt;&gt;"",Scoring!$J$12)+IF(Data!$H66&lt;&gt;"",Scoring!$J$13)+IF(Data!$I66&lt;&gt;"",Scoring!$J$14)+IF(Data!$J66&lt;&gt;"",Scoring!$J$15)+IF(Data!$K66&lt;&gt;"",Scoring!$J$16)+IF(Data!$L66&lt;&gt;"",Scoring!$J$17)+IF(Data!$M66&lt;&gt;"",Scoring!$J$18)+IF(Data!$N66&lt;&gt;"",Scoring!$J$19)+IF(Data!$O66&lt;&gt;"",Scoring!$J$20)+IF(Data!$P66&lt;&gt;"",Scoring!$J$21)+IF(Data!$Q66&lt;&gt;"",Scoring!$J$22)+IF(Data!$R66&lt;&gt;"",Scoring!$J$23)+IF(Data!$S66&lt;&gt;"",Scoring!$J$24)+IF(Data!$T66&lt;&gt;"",Scoring!$J$25)+IF(Data!$U66&lt;&gt;"",Scoring!$J$26)+IF(Data!$V66&lt;&gt;"",Scoring!$J$27)+IF(Data!$W66&lt;&gt;"",Scoring!$J$28)+IF(Data!$X66&lt;&gt;"",Scoring!$J$29)+IF(Data!$Y66&lt;&gt;"",Scoring!$J$30)+IF(Data!$Z66&lt;&gt;"",Scoring!$J$31)+IF(Data!$AA66&lt;&gt;"",Scoring!$J$32)+IF(Data!$AB66&lt;&gt;"",Scoring!$J$33)+IF(Data!$AC66&lt;&gt;"",Scoring!$J$34)+IF(Data!$AD66&lt;&gt;"",Scoring!$J$35)+IF(Data!$AE66&lt;&gt;"",Scoring!$J$36)+IF(Data!$AF66&lt;&gt;"",Scoring!$J$37)+IF(Data!$AG66&lt;&gt;"",Scoring!$J$38)+IF(Data!$AH66&lt;&gt;"",Scoring!$J$39)+IF(Data!$AI66&lt;&gt;"",Scoring!$J$40)+IF(Data!$AJ66&lt;&gt;"",Scoring!$J$41)+IF(Data!$AK66&lt;&gt;"",Scoring!$J$42)+IF(Data!$AL66&lt;&gt;"",Scoring!$J$43)+IF(Data!$AM66&lt;&gt;"",Scoring!$J$44)+IF(Data!$AN66&lt;&gt;"",Scoring!$J$45)+IF(Data!$AO66&lt;&gt;"",Scoring!$J$46)+IF(Data!$AP66&lt;&gt;"",Scoring!$J$47)+IF(Data!$AQ66&lt;&gt;"",Scoring!$J$48)+IF(Data!$AR66&lt;&gt;"",Scoring!$J$49)+IF(Data!$AS66&lt;&gt;"",Scoring!$J$50)+IF(Data!$AT66&lt;&gt;"",Scoring!$J$51)+IF(Data!$AU66&lt;&gt;"",Scoring!$J$52),"")</f>
        <v/>
      </c>
      <c r="BI66" s="183" t="str">
        <f>IF(BH66&lt;&gt;"",LOOKUP(BH66,Likelihoods!$A$7:$A$107,Likelihoods!H$7:H$107),"")</f>
        <v/>
      </c>
      <c r="BJ66" s="188" t="str">
        <f>IF(AND(COUNTBLANK($B66:$O66)=13,COUNTBLANK($P66:$Q66)=1,COUNTBLANK($R66:$U66)=3,COUNTBLANK($V66:$X66)=2,COUNTBLANK($Y66:$AE66)=6,COUNTBLANK($AF66:$AJ66)=4,COUNTBLANK($AK66:AN66)=3,COUNTBLANK($AO66:$AQ66)=2,COUNTBLANK($AR66:$AS66)=1,COUNTBLANK($AT66:$AU66)=1),IF(Data!$B66&lt;&gt;"",Scoring!$K$7)+IF(Data!$C66&lt;&gt;"",Scoring!$K$8)+IF(Data!$D66&lt;&gt;"",Scoring!$K$9)+IF(Data!$E66&lt;&gt;"",Scoring!$K$10)+IF(Data!$F66&lt;&gt;"",Scoring!$K$11)+IF(Data!$G66&lt;&gt;"",Scoring!$K$12)+IF(Data!$H66&lt;&gt;"",Scoring!$K$13)+IF(Data!$I66&lt;&gt;"",Scoring!$K$14)+IF(Data!$J66&lt;&gt;"",Scoring!$K$15)+IF(Data!$K66&lt;&gt;"",Scoring!$K$16)+IF(Data!$L66&lt;&gt;"",Scoring!$K$17)+IF(Data!$M66&lt;&gt;"",Scoring!$K$18)+IF(Data!$N66&lt;&gt;"",Scoring!$K$19)+IF(Data!$O66&lt;&gt;"",Scoring!$K$20)+IF(Data!$P66&lt;&gt;"",Scoring!$K$21)+IF(Data!$Q66&lt;&gt;"",Scoring!$K$22)+IF(Data!$R66&lt;&gt;"",Scoring!$K$23)+IF(Data!$S66&lt;&gt;"",Scoring!$K$24)+IF(Data!$T66&lt;&gt;"",Scoring!$K$25)+IF(Data!$U66&lt;&gt;"",Scoring!$K$26)+IF(Data!$V66&lt;&gt;"",Scoring!$K$27)+IF(Data!$W66&lt;&gt;"",Scoring!$K$28)+IF(Data!$X66&lt;&gt;"",Scoring!$K$29)+IF(Data!$Y66&lt;&gt;"",Scoring!$K$30)+IF(Data!$Z66&lt;&gt;"",Scoring!$K$31)+IF(Data!$AA66&lt;&gt;"",Scoring!$K$32)+IF(Data!$AB66&lt;&gt;"",Scoring!$K$33)+IF(Data!$AC66&lt;&gt;"",Scoring!$K$34)+IF(Data!$AD66&lt;&gt;"",Scoring!$K$35)+IF(Data!$AE66&lt;&gt;"",Scoring!$K$36)+IF(Data!$AF66&lt;&gt;"",Scoring!$K$37)+IF(Data!$AG66&lt;&gt;"",Scoring!$K$38)+IF(Data!$AH66&lt;&gt;"",Scoring!$K$39)+IF(Data!$AI66&lt;&gt;"",Scoring!$K$40)+IF(Data!$AJ66&lt;&gt;"",Scoring!$K$41)+IF(Data!$AK66&lt;&gt;"",Scoring!$K$42)+IF(Data!$AL66&lt;&gt;"",Scoring!$K$43)+IF(Data!$AM66&lt;&gt;"",Scoring!$K$44)+IF(Data!$AN66&lt;&gt;"",Scoring!$K$45)+IF(Data!$AO66&lt;&gt;"",Scoring!$K$46)+IF(Data!$AP66&lt;&gt;"",Scoring!$K$47)+IF(Data!$AQ66&lt;&gt;"",Scoring!$K$48)+IF(Data!$AR66&lt;&gt;"",Scoring!$K$49)+IF(Data!$AS66&lt;&gt;"",Scoring!$K$50)+IF(Data!$AT66&lt;&gt;"",Scoring!$K$51)+IF(Data!$AU66&lt;&gt;"",Scoring!$K$52),"")</f>
        <v/>
      </c>
      <c r="BK66" s="184" t="str">
        <f>IF(BJ66&lt;&gt;"",LOOKUP(BJ66,Likelihoods!$A$7:$A$107,Likelihoods!I$7:I$107),"")</f>
        <v/>
      </c>
      <c r="BL66" s="187" t="str">
        <f>IF(AND(COUNTBLANK($B66:$O66)=13,COUNTBLANK($P66:$Q66)=1,COUNTBLANK($R66:$U66)=3,COUNTBLANK($V66:$X66)=2,COUNTBLANK($Y66:$AE66)=6,COUNTBLANK($AF66:$AJ66)=4,COUNTBLANK($AK66:AN66)=3,COUNTBLANK($AO66:$AQ66)=2,COUNTBLANK($AR66:$AS66)=1,COUNTBLANK($AT66:$AU66)=1),IF(Data!$B66&lt;&gt;"",Scoring!$L$7)+IF(Data!$C66&lt;&gt;"",Scoring!$L$8)+IF(Data!$D66&lt;&gt;"",Scoring!$L$9)+IF(Data!$E66&lt;&gt;"",Scoring!$L$10)+IF(Data!$F66&lt;&gt;"",Scoring!$L$11)+IF(Data!$G66&lt;&gt;"",Scoring!$L$12)+IF(Data!$H66&lt;&gt;"",Scoring!$L$13)+IF(Data!$I66&lt;&gt;"",Scoring!$L$14)+IF(Data!$J66&lt;&gt;"",Scoring!$L$15)+IF(Data!$K66&lt;&gt;"",Scoring!$L$16)+IF(Data!$L66&lt;&gt;"",Scoring!$L$17)+IF(Data!$M66&lt;&gt;"",Scoring!$L$18)+IF(Data!$N66&lt;&gt;"",Scoring!$L$19)+IF(Data!$O66&lt;&gt;"",Scoring!$L$20)+IF(Data!$P66&lt;&gt;"",Scoring!$L$21)+IF(Data!$Q66&lt;&gt;"",Scoring!$L$22)+IF(Data!$R66&lt;&gt;"",Scoring!$L$23)+IF(Data!$S66&lt;&gt;"",Scoring!$L$24)+IF(Data!$T66&lt;&gt;"",Scoring!$L$25)+IF(Data!$U66&lt;&gt;"",Scoring!$L$26)+IF(Data!$V66&lt;&gt;"",Scoring!$L$27)+IF(Data!$W66&lt;&gt;"",Scoring!$L$28)+IF(Data!$X66&lt;&gt;"",Scoring!$L$29)+IF(Data!$Y66&lt;&gt;"",Scoring!$L$30)+IF(Data!$Z66&lt;&gt;"",Scoring!$L$31)+IF(Data!$AA66&lt;&gt;"",Scoring!$L$32)+IF(Data!$AB66&lt;&gt;"",Scoring!$L$33)+IF(Data!$AC66&lt;&gt;"",Scoring!$L$34)+IF(Data!$AD66&lt;&gt;"",Scoring!$L$35)+IF(Data!$AE66&lt;&gt;"",Scoring!$L$36)+IF(Data!$AF66&lt;&gt;"",Scoring!$L$37)+IF(Data!$AG66&lt;&gt;"",Scoring!$L$38)+IF(Data!$AH66&lt;&gt;"",Scoring!$L$39)+IF(Data!$AI66&lt;&gt;"",Scoring!$L$40)+IF(Data!$AJ66&lt;&gt;"",Scoring!$L$41)+IF(Data!$AK66&lt;&gt;"",Scoring!$L$42)+IF(Data!$AL66&lt;&gt;"",Scoring!$L$43)+IF(Data!$AM66&lt;&gt;"",Scoring!$L$44)+IF(Data!$AN66&lt;&gt;"",Scoring!$L$45)+IF(Data!$AO66&lt;&gt;"",Scoring!$L$46)+IF(Data!$AP66&lt;&gt;"",Scoring!$L$47)+IF(Data!$AQ66&lt;&gt;"",Scoring!$L$48)+IF(Data!$AR66&lt;&gt;"",Scoring!$L$49)+IF(Data!$AS66&lt;&gt;"",Scoring!$L$50)+IF(Data!$AT66&lt;&gt;"",Scoring!$L$51)+IF(Data!$AU66&lt;&gt;"",Scoring!$L$52),"")</f>
        <v/>
      </c>
      <c r="BM66" s="180" t="str">
        <f>IF(BL66&lt;&gt;"",LOOKUP(BL66,Likelihoods!$A$7:$A$107,Likelihoods!J$7:J$107),"")</f>
        <v/>
      </c>
      <c r="BN66" s="181" t="str">
        <f>IF(AND(COUNTBLANK($B66:$O66)=13,COUNTBLANK($P66:$Q66)=1,COUNTBLANK($R66:$U66)=3,COUNTBLANK($V66:$X66)=2,COUNTBLANK($Y66:$AE66)=6,COUNTBLANK($AF66:$AJ66)=4,COUNTBLANK($AK66:AN66)=3,COUNTBLANK($AO66:$AQ66)=2,COUNTBLANK($AR66:$AS66)=1,COUNTBLANK($AT66:$AU66)=1),IF(Data!$B66&lt;&gt;"",Scoring!$M$7)+IF(Data!$C66&lt;&gt;"",Scoring!$M$8)+IF(Data!$D66&lt;&gt;"",Scoring!$M$9)+IF(Data!$E66&lt;&gt;"",Scoring!$M$10)+IF(Data!$F66&lt;&gt;"",Scoring!$M$11)+IF(Data!$G66&lt;&gt;"",Scoring!$M$12)+IF(Data!$H66&lt;&gt;"",Scoring!$M$13)+IF(Data!$I66&lt;&gt;"",Scoring!$M$14)+IF(Data!$J66&lt;&gt;"",Scoring!$M$15)+IF(Data!$K66&lt;&gt;"",Scoring!$M$16)+IF(Data!$L66&lt;&gt;"",Scoring!$M$17)+IF(Data!$M66&lt;&gt;"",Scoring!$M$18)+IF(Data!$N66&lt;&gt;"",Scoring!$M$19)+IF(Data!$O66&lt;&gt;"",Scoring!$M$20)+IF(Data!$P66&lt;&gt;"",Scoring!$M$21)+IF(Data!$Q66&lt;&gt;"",Scoring!$M$22)+IF(Data!$R66&lt;&gt;"",Scoring!$M$23)+IF(Data!$S66&lt;&gt;"",Scoring!$M$24)+IF(Data!$T66&lt;&gt;"",Scoring!$M$25)+IF(Data!$U66&lt;&gt;"",Scoring!$M$26)+IF(Data!$V66&lt;&gt;"",Scoring!$M$27)+IF(Data!$W66&lt;&gt;"",Scoring!$M$28)+IF(Data!$X66&lt;&gt;"",Scoring!$M$29)+IF(Data!$Y66&lt;&gt;"",Scoring!$M$30)+IF(Data!$Z66&lt;&gt;"",Scoring!$M$31)+IF(Data!$AA66&lt;&gt;"",Scoring!$M$32)+IF(Data!$AB66&lt;&gt;"",Scoring!$M$33)+IF(Data!$AC66&lt;&gt;"",Scoring!$M$34)+IF(Data!$AD66&lt;&gt;"",Scoring!$M$35)+IF(Data!$AE66&lt;&gt;"",Scoring!$M$36)+IF(Data!$AF66&lt;&gt;"",Scoring!$M$37)+IF(Data!$AG66&lt;&gt;"",Scoring!$M$38)+IF(Data!$AH66&lt;&gt;"",Scoring!$M$39)+IF(Data!$AI66&lt;&gt;"",Scoring!$M$40)+IF(Data!$AJ66&lt;&gt;"",Scoring!$M$41)+IF(Data!$AK66&lt;&gt;"",Scoring!$M$42)+IF(Data!$AL66&lt;&gt;"",Scoring!$M$43)+IF(Data!$AM66&lt;&gt;"",Scoring!$M$44)+IF(Data!$AN66&lt;&gt;"",Scoring!$M$45)+IF(Data!$AO66&lt;&gt;"",Scoring!$M$46)+IF(Data!$AP66&lt;&gt;"",Scoring!$M$47)+IF(Data!$AQ66&lt;&gt;"",Scoring!$M$48)+IF(Data!$AR66&lt;&gt;"",Scoring!$M$49)+IF(Data!$AS66&lt;&gt;"",Scoring!$M$50)+IF(Data!$AT66&lt;&gt;"",Scoring!$M$51)+IF(Data!$AU66&lt;&gt;"",Scoring!$M$52),"")</f>
        <v/>
      </c>
      <c r="BO66" s="184" t="str">
        <f>IF(BN66&lt;&gt;"",LOOKUP(BN66,Likelihoods!$A$7:$A$107,Likelihoods!K$7:K$107),"")</f>
        <v/>
      </c>
      <c r="BP66" s="179" t="str">
        <f>IF(AND(COUNTBLANK($B66:$O66)=13,COUNTBLANK($P66:$Q66)=1,COUNTBLANK($R66:$U66)=3,COUNTBLANK($V66:$X66)=2,COUNTBLANK($Y66:$AE66)=6,COUNTBLANK($AF66:$AJ66)=4,COUNTBLANK($AK66:AN66)=3,COUNTBLANK($AO66:$AQ66)=2,COUNTBLANK($AR66:$AS66)=1,COUNTBLANK($AT66:$AU66)=1),IF(Data!$B66&lt;&gt;"",Scoring!$N$7)+IF(Data!$C66&lt;&gt;"",Scoring!$N$8)+IF(Data!$D66&lt;&gt;"",Scoring!$N$9)+IF(Data!$E66&lt;&gt;"",Scoring!$N$10)+IF(Data!$F66&lt;&gt;"",Scoring!$N$11)+IF(Data!$G66&lt;&gt;"",Scoring!$N$12)+IF(Data!$H66&lt;&gt;"",Scoring!$N$13)+IF(Data!$I66&lt;&gt;"",Scoring!$N$14)+IF(Data!$J66&lt;&gt;"",Scoring!$N$15)+IF(Data!$K66&lt;&gt;"",Scoring!$N$16)+IF(Data!$L66&lt;&gt;"",Scoring!$N$17)+IF(Data!$M66&lt;&gt;"",Scoring!$N$18)+IF(Data!$N66&lt;&gt;"",Scoring!$N$19)+IF(Data!$O66&lt;&gt;"",Scoring!$N$20)+IF(Data!$P66&lt;&gt;"",Scoring!$N$21)+IF(Data!$Q66&lt;&gt;"",Scoring!$N$22)+IF(Data!$R66&lt;&gt;"",Scoring!$N$23)+IF(Data!$S66&lt;&gt;"",Scoring!$N$24)+IF(Data!$T66&lt;&gt;"",Scoring!$N$25)+IF(Data!$U66&lt;&gt;"",Scoring!$N$26)+IF(Data!$V66&lt;&gt;"",Scoring!$N$27)+IF(Data!$W66&lt;&gt;"",Scoring!$N$28)+IF(Data!$X66&lt;&gt;"",Scoring!$N$29)+IF(Data!$Y66&lt;&gt;"",Scoring!$N$30)+IF(Data!$Z66&lt;&gt;"",Scoring!$N$31)+IF(Data!$AA66&lt;&gt;"",Scoring!$N$32)+IF(Data!$AB66&lt;&gt;"",Scoring!$N$33)+IF(Data!$AC66&lt;&gt;"",Scoring!$N$34)+IF(Data!$AD66&lt;&gt;"",Scoring!$N$35)+IF(Data!$AE66&lt;&gt;"",Scoring!$N$36)+IF(Data!$AF66&lt;&gt;"",Scoring!$N$37)+IF(Data!$AG66&lt;&gt;"",Scoring!$N$38)+IF(Data!$AH66&lt;&gt;"",Scoring!$N$39)+IF(Data!$AI66&lt;&gt;"",Scoring!$N$40)+IF(Data!$AJ66&lt;&gt;"",Scoring!$N$41)+IF(Data!$AK66&lt;&gt;"",Scoring!$N$42)+IF(Data!$AL66&lt;&gt;"",Scoring!$N$43)+IF(Data!$AM66&lt;&gt;"",Scoring!$N$44)+IF(Data!$AN66&lt;&gt;"",Scoring!$N$45)+IF(Data!$AO66&lt;&gt;"",Scoring!$N$46)+IF(Data!$AP66&lt;&gt;"",Scoring!$N$47)+IF(Data!$AQ66&lt;&gt;"",Scoring!$N$48)+IF(Data!$AR66&lt;&gt;"",Scoring!$N$49)+IF(Data!$AS66&lt;&gt;"",Scoring!$N$50)+IF(Data!$AT66&lt;&gt;"",Scoring!$N$51)+IF(Data!$AU66&lt;&gt;"",Scoring!$N$52),"")</f>
        <v/>
      </c>
      <c r="BQ66" s="189" t="str">
        <f>IF(BP66&lt;&gt;"",LOOKUP(BP66,Likelihoods!$A$7:$A$107,Likelihoods!L$7:L$107),"")</f>
        <v/>
      </c>
      <c r="BR66" s="181" t="str">
        <f>IF(AND(COUNTBLANK($B66:$O66)=13,COUNTBLANK($P66:$Q66)=1,COUNTBLANK($R66:$U66)=3,COUNTBLANK($V66:$X66)=2,COUNTBLANK($Y66:$AE66)=6,COUNTBLANK($AF66:$AJ66)=4,COUNTBLANK($AK66:AN66)=3,COUNTBLANK($AO66:$AQ66)=2,COUNTBLANK($AR66:$AS66)=1,COUNTBLANK($AT66:$AU66)=1),IF(Data!$B66&lt;&gt;"",Scoring!$O$7)+IF(Data!$C66&lt;&gt;"",Scoring!$O$8)+IF(Data!$D66&lt;&gt;"",Scoring!$O$9)+IF(Data!$E66&lt;&gt;"",Scoring!$O$10)+IF(Data!$F66&lt;&gt;"",Scoring!$O$11)+IF(Data!$G66&lt;&gt;"",Scoring!$O$12)+IF(Data!$H66&lt;&gt;"",Scoring!$O$13)+IF(Data!$I66&lt;&gt;"",Scoring!$O$14)+IF(Data!$J66&lt;&gt;"",Scoring!$O$15)+IF(Data!$K66&lt;&gt;"",Scoring!$O$16)+IF(Data!$L66&lt;&gt;"",Scoring!$O$17)+IF(Data!$M66&lt;&gt;"",Scoring!$O$18)+IF(Data!$N66&lt;&gt;"",Scoring!$O$19)+IF(Data!$O66&lt;&gt;"",Scoring!$O$20)+IF(Data!$P66&lt;&gt;"",Scoring!$O$21)+IF(Data!$Q66&lt;&gt;"",Scoring!$O$22)+IF(Data!$R66&lt;&gt;"",Scoring!$O$23)+IF(Data!$S66&lt;&gt;"",Scoring!$O$24)+IF(Data!$T66&lt;&gt;"",Scoring!$O$25)+IF(Data!$U66&lt;&gt;"",Scoring!$O$26)+IF(Data!$V66&lt;&gt;"",Scoring!$O$27)+IF(Data!$W66&lt;&gt;"",Scoring!$O$28)+IF(Data!$X66&lt;&gt;"",Scoring!$O$29)+IF(Data!$Y66&lt;&gt;"",Scoring!$O$30)+IF(Data!$Z66&lt;&gt;"",Scoring!$O$31)+IF(Data!$AA66&lt;&gt;"",Scoring!$O$32)+IF(Data!$AB66&lt;&gt;"",Scoring!$O$33)+IF(Data!$AC66&lt;&gt;"",Scoring!$O$34)+IF(Data!$AD66&lt;&gt;"",Scoring!$O$35)+IF(Data!$AE66&lt;&gt;"",Scoring!$O$36)+IF(Data!$AF66&lt;&gt;"",Scoring!$O$37)+IF(Data!$AG66&lt;&gt;"",Scoring!$O$38)+IF(Data!$AH66&lt;&gt;"",Scoring!$O$39)+IF(Data!$AI66&lt;&gt;"",Scoring!$O$40)+IF(Data!$AJ66&lt;&gt;"",Scoring!$O$41)+IF(Data!$AK66&lt;&gt;"",Scoring!$O$42)+IF(Data!$AL66&lt;&gt;"",Scoring!$O$43)+IF(Data!$AM66&lt;&gt;"",Scoring!$O$44)+IF(Data!$AN66&lt;&gt;"",Scoring!$O$45)+IF(Data!$AO66&lt;&gt;"",Scoring!$O$46)+IF(Data!$AP66&lt;&gt;"",Scoring!$O$47)+IF(Data!$AQ66&lt;&gt;"",Scoring!$O$48)+IF(Data!$AR66&lt;&gt;"",Scoring!$O$49)+IF(Data!$AS66&lt;&gt;"",Scoring!$O$50)+IF(Data!$AT66&lt;&gt;"",Scoring!$O$51)+IF(Data!$AU66&lt;&gt;"",Scoring!$O$52),"")</f>
        <v/>
      </c>
      <c r="BS66" s="184" t="str">
        <f>IF(BR66&lt;&gt;"",LOOKUP(BR66,Likelihoods!$A$7:$A$107,Likelihoods!M$7:M$107),"")</f>
        <v/>
      </c>
      <c r="BT66" s="181" t="str">
        <f>IF(AND(COUNTBLANK($B66:$O66)=13,COUNTBLANK($P66:$Q66)=1,COUNTBLANK($R66:$U66)=3,COUNTBLANK($V66:$X66)=2,COUNTBLANK($Y66:$AE66)=6,COUNTBLANK($AF66:$AJ66)=4,COUNTBLANK($AK66:AN66)=3,COUNTBLANK($AO66:$AQ66)=2,COUNTBLANK($AR66:$AS66)=1,COUNTBLANK($AT66:$AU66)=1),IF(Data!$B66&lt;&gt;"",Scoring!$P$7)+IF(Data!$C66&lt;&gt;"",Scoring!$P$8)+IF(Data!$D66&lt;&gt;"",Scoring!$P$9)+IF(Data!$E66&lt;&gt;"",Scoring!$P$10)+IF(Data!$F66&lt;&gt;"",Scoring!$P$11)+IF(Data!$G66&lt;&gt;"",Scoring!$P$12)+IF(Data!$H66&lt;&gt;"",Scoring!$P$13)+IF(Data!$I66&lt;&gt;"",Scoring!$P$14)+IF(Data!$J66&lt;&gt;"",Scoring!$P$15)+IF(Data!$K66&lt;&gt;"",Scoring!$P$16)+IF(Data!$L66&lt;&gt;"",Scoring!$P$17)+IF(Data!$M66&lt;&gt;"",Scoring!$P$18)+IF(Data!$N66&lt;&gt;"",Scoring!$P$19)+IF(Data!$O66&lt;&gt;"",Scoring!$P$20)+IF(Data!$P66&lt;&gt;"",Scoring!$P$21)+IF(Data!$Q66&lt;&gt;"",Scoring!$P$22)+IF(Data!$R66&lt;&gt;"",Scoring!$P$23)+IF(Data!$S66&lt;&gt;"",Scoring!$P$24)+IF(Data!$T66&lt;&gt;"",Scoring!$P$25)+IF(Data!$U66&lt;&gt;"",Scoring!$P$26)+IF(Data!$V66&lt;&gt;"",Scoring!$P$27)+IF(Data!$W66&lt;&gt;"",Scoring!$P$28)+IF(Data!$X66&lt;&gt;"",Scoring!$P$29)+IF(Data!$Y66&lt;&gt;"",Scoring!$P$30)+IF(Data!$Z66&lt;&gt;"",Scoring!$P$31)+IF(Data!$AA66&lt;&gt;"",Scoring!$P$32)+IF(Data!$AB66&lt;&gt;"",Scoring!$P$33)+IF(Data!$AC66&lt;&gt;"",Scoring!$P$34)+IF(Data!$AD66&lt;&gt;"",Scoring!$P$35)+IF(Data!$AE66&lt;&gt;"",Scoring!$P$36)+IF(Data!$AF66&lt;&gt;"",Scoring!$P$37)+IF(Data!$AG66&lt;&gt;"",Scoring!$P$38)+IF(Data!$AH66&lt;&gt;"",Scoring!$P$39)+IF(Data!$AI66&lt;&gt;"",Scoring!$P$40)+IF(Data!$AJ66&lt;&gt;"",Scoring!$P$41)+IF(Data!$AK66&lt;&gt;"",Scoring!$P$42)+IF(Data!$AL66&lt;&gt;"",Scoring!$P$43)+IF(Data!$AM66&lt;&gt;"",Scoring!$P$44)+IF(Data!$AN66&lt;&gt;"",Scoring!$P$45)+IF(Data!$AO66&lt;&gt;"",Scoring!$P$46)+IF(Data!$AP66&lt;&gt;"",Scoring!$P$47)+IF(Data!$AQ66&lt;&gt;"",Scoring!$P$48)+IF(Data!$AR66&lt;&gt;"",Scoring!$P$49)+IF(Data!$AS66&lt;&gt;"",Scoring!$P$50)+IF(Data!$AT66&lt;&gt;"",Scoring!$P$51)+IF(Data!$AU66&lt;&gt;"",Scoring!$P$52),"")</f>
        <v/>
      </c>
      <c r="BU66" s="180" t="str">
        <f>IF(BT66&lt;&gt;"",LOOKUP(BT66,Likelihoods!$A$7:$A$107,Likelihoods!N$7:N$107),"")</f>
        <v/>
      </c>
      <c r="BV66" s="181" t="str">
        <f>IF(AND(COUNTBLANK($B66:$O66)=13,COUNTBLANK($P66:$Q66)=1,COUNTBLANK($R66:$U66)=3,COUNTBLANK($V66:$X66)=2,COUNTBLANK($Y66:$AE66)=6,COUNTBLANK($AF66:$AJ66)=4,COUNTBLANK($AK66:AN66)=3,COUNTBLANK($AO66:$AQ66)=2,COUNTBLANK($AR66:$AS66)=1,COUNTBLANK($AT66:$AU66)=1),IF(Data!$B66&lt;&gt;"",Scoring!$Q$7)+IF(Data!$C66&lt;&gt;"",Scoring!$Q$8)+IF(Data!$D66&lt;&gt;"",Scoring!$Q$9)+IF(Data!$E66&lt;&gt;"",Scoring!$Q$10)+IF(Data!$F66&lt;&gt;"",Scoring!$Q$11)+IF(Data!$G66&lt;&gt;"",Scoring!$Q$12)+IF(Data!$H66&lt;&gt;"",Scoring!$Q$13)+IF(Data!$I66&lt;&gt;"",Scoring!$Q$14)+IF(Data!$J66&lt;&gt;"",Scoring!$Q$15)+IF(Data!$K66&lt;&gt;"",Scoring!$Q$16)+IF(Data!$L66&lt;&gt;"",Scoring!$Q$17)+IF(Data!$M66&lt;&gt;"",Scoring!$Q$18)+IF(Data!$N66&lt;&gt;"",Scoring!$Q$19)+IF(Data!$O66&lt;&gt;"",Scoring!$Q$20)+IF(Data!$P66&lt;&gt;"",Scoring!$Q$21)+IF(Data!$Q66&lt;&gt;"",Scoring!$Q$22)+IF(Data!$R66&lt;&gt;"",Scoring!$Q$23)+IF(Data!$S66&lt;&gt;"",Scoring!$Q$24)+IF(Data!$T66&lt;&gt;"",Scoring!$Q$25)+IF(Data!$U66&lt;&gt;"",Scoring!$Q$26)+IF(Data!$V66&lt;&gt;"",Scoring!$Q$27)+IF(Data!$W66&lt;&gt;"",Scoring!$Q$28)+IF(Data!$X66&lt;&gt;"",Scoring!$Q$29)+IF(Data!$Y66&lt;&gt;"",Scoring!$Q$30)+IF(Data!$Z66&lt;&gt;"",Scoring!$Q$31)+IF(Data!$AA66&lt;&gt;"",Scoring!$Q$32)+IF(Data!$AB66&lt;&gt;"",Scoring!$Q$33)+IF(Data!$AC66&lt;&gt;"",Scoring!$Q$34)+IF(Data!$AD66&lt;&gt;"",Scoring!$Q$35)+IF(Data!$AE66&lt;&gt;"",Scoring!$Q$36)+IF(Data!$AF66&lt;&gt;"",Scoring!$Q$37)+IF(Data!$AG66&lt;&gt;"",Scoring!$Q$38)+IF(Data!$AH66&lt;&gt;"",Scoring!$Q$39)+IF(Data!$AI66&lt;&gt;"",Scoring!$Q$40)+IF(Data!$AJ66&lt;&gt;"",Scoring!$Q$41)+IF(Data!$AK66&lt;&gt;"",Scoring!$Q$42)+IF(Data!$AL66&lt;&gt;"",Scoring!$Q$43)+IF(Data!$AM66&lt;&gt;"",Scoring!$Q$44)+IF(Data!$AN66&lt;&gt;"",Scoring!$Q$45)+IF(Data!$AO66&lt;&gt;"",Scoring!$Q$46)+IF(Data!$AP66&lt;&gt;"",Scoring!$Q$47)+IF(Data!$AQ66&lt;&gt;"",Scoring!$Q$48)+IF(Data!$AR66&lt;&gt;"",Scoring!$Q$49)+IF(Data!$AS66&lt;&gt;"",Scoring!$Q$50)+IF(Data!$AT66&lt;&gt;"",Scoring!$Q$51)+IF(Data!$AU66&lt;&gt;"",Scoring!$Q$52),"")</f>
        <v/>
      </c>
      <c r="BW66" s="183" t="str">
        <f>IF(BV66&lt;&gt;"",LOOKUP(BV66,Likelihoods!$A$7:$A$107,Likelihoods!O$7:O$107),"")</f>
        <v/>
      </c>
      <c r="BX66" s="9"/>
      <c r="BY66" s="9"/>
      <c r="BZ66" s="9"/>
      <c r="CA66" s="9"/>
      <c r="CB66" s="9"/>
      <c r="CC66" s="9"/>
      <c r="CD66" s="9"/>
      <c r="CE66" s="9"/>
      <c r="CF66" s="9"/>
      <c r="CG66" s="9"/>
      <c r="CH66" s="9"/>
      <c r="CI66" s="9"/>
      <c r="CJ66" s="9"/>
      <c r="CK66" s="9"/>
    </row>
    <row r="67" spans="1:89" ht="14.25">
      <c r="A67" s="59"/>
      <c r="B67" s="76"/>
      <c r="C67" s="77"/>
      <c r="D67" s="77"/>
      <c r="E67" s="77"/>
      <c r="F67" s="77"/>
      <c r="G67" s="77"/>
      <c r="H67" s="77"/>
      <c r="I67" s="77"/>
      <c r="J67" s="77"/>
      <c r="K67" s="77"/>
      <c r="L67" s="77"/>
      <c r="M67" s="77"/>
      <c r="N67" s="77"/>
      <c r="O67" s="77"/>
      <c r="P67" s="76"/>
      <c r="Q67" s="78"/>
      <c r="R67" s="77"/>
      <c r="S67" s="77"/>
      <c r="T67" s="77"/>
      <c r="U67" s="77"/>
      <c r="V67" s="76"/>
      <c r="W67" s="77"/>
      <c r="X67" s="78"/>
      <c r="Y67" s="77"/>
      <c r="Z67" s="77"/>
      <c r="AA67" s="77"/>
      <c r="AB67" s="77"/>
      <c r="AC67" s="77"/>
      <c r="AD67" s="77"/>
      <c r="AE67" s="77"/>
      <c r="AF67" s="76"/>
      <c r="AG67" s="77"/>
      <c r="AH67" s="77"/>
      <c r="AI67" s="77"/>
      <c r="AJ67" s="78"/>
      <c r="AK67" s="77"/>
      <c r="AL67" s="77"/>
      <c r="AM67" s="77"/>
      <c r="AN67" s="77"/>
      <c r="AO67" s="76"/>
      <c r="AP67" s="77"/>
      <c r="AQ67" s="78"/>
      <c r="AR67" s="76"/>
      <c r="AS67" s="78"/>
      <c r="AT67" s="77"/>
      <c r="AU67" s="77"/>
      <c r="AV67" s="179" t="str">
        <f>IF(AND(COUNTBLANK($B67:$O67)=13,COUNTBLANK($P67:$Q67)=1,COUNTBLANK($R67:$U67)=3,COUNTBLANK($V67:$X67)=2,COUNTBLANK($Y67:$AE67)=6,COUNTBLANK($AF67:$AJ67)=4,COUNTBLANK($AK67:AN67)=3,COUNTBLANK($AO67:$AQ67)=2,COUNTBLANK($AR67:$AS67)=1,COUNTBLANK($AT67:$AU67)=1),IF(Data!$B67&lt;&gt;"",Scoring!$D$7)+IF(Data!$C67&lt;&gt;"",Scoring!$D$8)+IF(Data!$D67&lt;&gt;"",Scoring!$D$9)+IF(Data!$E67&lt;&gt;"",Scoring!$D$10)+IF(Data!$F67&lt;&gt;"",Scoring!$D$11)+IF(Data!$G67&lt;&gt;"",Scoring!$D$12)+IF(Data!$H67&lt;&gt;"",Scoring!$D$13)+IF(Data!$I67&lt;&gt;"",Scoring!$D$14)+IF(Data!$J67&lt;&gt;"",Scoring!$D$15)+IF(Data!$K67&lt;&gt;"",Scoring!$D$16)+IF(Data!$L67&lt;&gt;"",Scoring!$D$17)+IF(Data!$M67&lt;&gt;"",Scoring!$D$18)+IF(Data!$N67&lt;&gt;"",Scoring!$D$19)+IF(Data!$O67&lt;&gt;"",Scoring!$D$20)+IF(Data!$P67&lt;&gt;"",Scoring!$D$21)+IF(Data!$Q67&lt;&gt;"",Scoring!$D$22)+IF(Data!$R67&lt;&gt;"",Scoring!$D$23)+IF(Data!$S67&lt;&gt;"",Scoring!$D$24)+IF(Data!$T67&lt;&gt;"",Scoring!$D$25)+IF(Data!$U67&lt;&gt;"",Scoring!$D$26)+IF(Data!$V67&lt;&gt;"",Scoring!$D$27)+IF(Data!$W67&lt;&gt;"",Scoring!$D$28)+IF(Data!$X67&lt;&gt;"",Scoring!$D$29)+IF(Data!$Y67&lt;&gt;"",Scoring!$D$30)+IF(Data!$Z67&lt;&gt;"",Scoring!$D$31)+IF(Data!$AA67&lt;&gt;"",Scoring!$D$32)+IF(Data!$AB67&lt;&gt;"",Scoring!$D$33)+IF(Data!$AC67&lt;&gt;"",Scoring!$D$34)+IF(Data!$AD67&lt;&gt;"",Scoring!$D$35)+IF(Data!$AE67&lt;&gt;"",Scoring!$D$36)+IF(Data!$AF67&lt;&gt;"",Scoring!$D$37)+IF(Data!$AG67&lt;&gt;"",Scoring!$D$38)+IF(Data!$AH67&lt;&gt;"",Scoring!$D$39)+IF(Data!$AI67&lt;&gt;"",Scoring!$D$40)+IF(Data!$AJ67&lt;&gt;"",Scoring!$D$41)+IF(Data!$AK67&lt;&gt;"",Scoring!$D$42)+IF(Data!$AL67&lt;&gt;"",Scoring!$D$43)+IF(Data!$AM67&lt;&gt;"",Scoring!$D$44)+IF(Data!$AN67&lt;&gt;"",Scoring!$D$45)+IF(Data!$AO67&lt;&gt;"",Scoring!$D$46)+IF(Data!$AP67&lt;&gt;"",Scoring!$D$47)+IF(Data!$AQ67&lt;&gt;"",Scoring!$D$48)+IF(Data!$AR67&lt;&gt;"",Scoring!$D$49)+IF(Data!$AS67&lt;&gt;"",Scoring!$D$50)+IF(Data!$AT67&lt;&gt;"",Scoring!$D$51)+IF(Data!$AU67&lt;&gt;"",Scoring!$D$52),"")</f>
        <v/>
      </c>
      <c r="AW67" s="180" t="str">
        <f>IF(AV67&lt;&gt;"",LOOKUP(AV67,Likelihoods!$A$7:$A$107,Likelihoods!B$7:B$107),"")</f>
        <v/>
      </c>
      <c r="AX67" s="181" t="str">
        <f>IF(AND(COUNTBLANK($B67:$O67)=13,COUNTBLANK($P67:$Q67)=1,COUNTBLANK($R67:$U67)=3,COUNTBLANK($V67:$X67)=2,COUNTBLANK($Y67:$AE67)=6,COUNTBLANK($AF67:$AJ67)=4,COUNTBLANK($AK67:AN67)=3,COUNTBLANK($AO67:$AQ67)=2,COUNTBLANK($AR67:$AS67)=1,COUNTBLANK($AT67:$AU67)=1),IF(Data!$B67&lt;&gt;"",Scoring!$E$7)+IF(Data!$C67&lt;&gt;"",Scoring!$E$8)+IF(Data!$D67&lt;&gt;"",Scoring!$E$9)+IF(Data!$E67&lt;&gt;"",Scoring!$E$10)+IF(Data!$F67&lt;&gt;"",Scoring!$E$11)+IF(Data!$G67&lt;&gt;"",Scoring!$E$12)+IF(Data!$H67&lt;&gt;"",Scoring!$E$13)+IF(Data!$I67&lt;&gt;"",Scoring!$E$14)+IF(Data!$J67&lt;&gt;"",Scoring!$E$15)+IF(Data!$K67&lt;&gt;"",Scoring!$E$16)+IF(Data!$L67&lt;&gt;"",Scoring!$E$17)+IF(Data!$M67&lt;&gt;"",Scoring!$E$18)+IF(Data!$N67&lt;&gt;"",Scoring!$E$19)+IF(Data!$O67&lt;&gt;"",Scoring!$E$20)+IF(Data!$P67&lt;&gt;"",Scoring!$E$21)+IF(Data!$Q67&lt;&gt;"",Scoring!$E$22)+IF(Data!$R67&lt;&gt;"",Scoring!$E$23)+IF(Data!$S67&lt;&gt;"",Scoring!$E$24)+IF(Data!$T67&lt;&gt;"",Scoring!$E$25)+IF(Data!$U67&lt;&gt;"",Scoring!$E$26)+IF(Data!$V67&lt;&gt;"",Scoring!$E$27)+IF(Data!$W67&lt;&gt;"",Scoring!$E$28)+IF(Data!$X67&lt;&gt;"",Scoring!$E$29)+IF(Data!$Y67&lt;&gt;"",Scoring!$E$30)+IF(Data!$Z67&lt;&gt;"",Scoring!$E$31)+IF(Data!$AA67&lt;&gt;"",Scoring!$E$32)+IF(Data!$AB67&lt;&gt;"",Scoring!$E$33)+IF(Data!$AC67&lt;&gt;"",Scoring!$E$34)+IF(Data!$AD67&lt;&gt;"",Scoring!$E$35)+IF(Data!$AE67&lt;&gt;"",Scoring!$E$36)+IF(Data!$AF67&lt;&gt;"",Scoring!$E$37)+IF(Data!$AG67&lt;&gt;"",Scoring!$E$38)+IF(Data!$AH67&lt;&gt;"",Scoring!$E$39)+IF(Data!$AI67&lt;&gt;"",Scoring!$E$40)+IF(Data!$AJ67&lt;&gt;"",Scoring!$E$41)+IF(Data!$AK67&lt;&gt;"",Scoring!$E$42)+IF(Data!$AL67&lt;&gt;"",Scoring!$E$43)+IF(Data!$AM67&lt;&gt;"",Scoring!$E$44)+IF(Data!$AN67&lt;&gt;"",Scoring!$E$45)+IF(Data!$AO67&lt;&gt;"",Scoring!$E$46)+IF(Data!$AP67&lt;&gt;"",Scoring!$E$47)+IF(Data!$AQ67&lt;&gt;"",Scoring!$E$48)+IF(Data!$AR67&lt;&gt;"",Scoring!$E$49)+IF(Data!$AS67&lt;&gt;"",Scoring!$E$50)+IF(Data!$AT67&lt;&gt;"",Scoring!$E$51)+IF(Data!$AU67&lt;&gt;"",Scoring!$E$52),"")</f>
        <v/>
      </c>
      <c r="AY67" s="180" t="str">
        <f>IF(AX67&lt;&gt;"",LOOKUP(AX67,Likelihoods!$A$7:$A$107,Likelihoods!C$7:C$107),"")</f>
        <v/>
      </c>
      <c r="AZ67" s="182" t="str">
        <f>IF(AND(COUNTBLANK($B67:$O67)=13,COUNTBLANK($P67:$Q67)=1,COUNTBLANK($R67:$U67)=3,COUNTBLANK($V67:$X67)=2,COUNTBLANK($Y67:$AE67)=6,COUNTBLANK($AF67:$AJ67)=4,COUNTBLANK($AK67:AN67)=3,COUNTBLANK($AO67:$AQ67)=2,COUNTBLANK($AR67:$AS67)=1,COUNTBLANK($AT67:$AU67)=1),IF(Data!$B67&lt;&gt;"",Scoring!$F$7)+IF(Data!$C67&lt;&gt;"",Scoring!$F$8)+IF(Data!$D67&lt;&gt;"",Scoring!$F$9)+IF(Data!$E67&lt;&gt;"",Scoring!$F$10)+IF(Data!$F67&lt;&gt;"",Scoring!$F$11)+IF(Data!$G67&lt;&gt;"",Scoring!$F$12)+IF(Data!$H67&lt;&gt;"",Scoring!$F$13)+IF(Data!$I67&lt;&gt;"",Scoring!$F$14)+IF(Data!$J67&lt;&gt;"",Scoring!$F$15)+IF(Data!$K67&lt;&gt;"",Scoring!$F$16)+IF(Data!$L67&lt;&gt;"",Scoring!$F$17)+IF(Data!$M67&lt;&gt;"",Scoring!$F$18)+IF(Data!$N67&lt;&gt;"",Scoring!$F$19)+IF(Data!$O67&lt;&gt;"",Scoring!$F$20)+IF(Data!$P67&lt;&gt;"",Scoring!$F$21)+IF(Data!$Q67&lt;&gt;"",Scoring!$F$22)+IF(Data!$R67&lt;&gt;"",Scoring!$F$23)+IF(Data!$S67&lt;&gt;"",Scoring!$F$24)+IF(Data!$T67&lt;&gt;"",Scoring!$F$25)+IF(Data!$U67&lt;&gt;"",Scoring!$F$26)+IF(Data!$V67&lt;&gt;"",Scoring!$F$27)+IF(Data!$W67&lt;&gt;"",Scoring!$F$28)+IF(Data!$X67&lt;&gt;"",Scoring!$F$29)+IF(Data!$Y67&lt;&gt;"",Scoring!$F$30)+IF(Data!$Z67&lt;&gt;"",Scoring!$F$31)+IF(Data!$AA67&lt;&gt;"",Scoring!$F$32)+IF(Data!$AB67&lt;&gt;"",Scoring!$F$33)+IF(Data!$AC67&lt;&gt;"",Scoring!$F$34)+IF(Data!$AD67&lt;&gt;"",Scoring!$F$35)+IF(Data!$AE67&lt;&gt;"",Scoring!$F$36)+IF(Data!$AF67&lt;&gt;"",Scoring!$F$37)+IF(Data!$AG67&lt;&gt;"",Scoring!$F$38)+IF(Data!$AH67&lt;&gt;"",Scoring!$F$39)+IF(Data!$AI67&lt;&gt;"",Scoring!$F$40)+IF(Data!$AJ67&lt;&gt;"",Scoring!$F$41)+IF(Data!$AK67&lt;&gt;"",Scoring!$F$42)+IF(Data!$AL67&lt;&gt;"",Scoring!$F$43)+IF(Data!$AM67&lt;&gt;"",Scoring!$F$44)+IF(Data!$AN67&lt;&gt;"",Scoring!$F$45)+IF(Data!$AO67&lt;&gt;"",Scoring!$F$46)+IF(Data!$AP67&lt;&gt;"",Scoring!$F$47)+IF(Data!$AQ67&lt;&gt;"",Scoring!$F$48)+IF(Data!$AR67&lt;&gt;"",Scoring!$F$49)+IF(Data!$AS67&lt;&gt;"",Scoring!$F$50)+IF(Data!$AT67&lt;&gt;"",Scoring!$F$51)+IF(Data!$AU67&lt;&gt;"",Scoring!$F$52),"")</f>
        <v/>
      </c>
      <c r="BA67" s="183" t="str">
        <f>IF(AZ67&lt;&gt;"",LOOKUP(AZ67,Likelihoods!$A$7:$A$107,Likelihoods!D$7:D$107),"")</f>
        <v/>
      </c>
      <c r="BB67" s="181" t="str">
        <f>IF(AND(COUNTBLANK($B67:$O67)=13,COUNTBLANK($P67:$Q67)=1,COUNTBLANK($R67:$U67)=3,COUNTBLANK($V67:$X67)=2,COUNTBLANK($Y67:$AE67)=6,COUNTBLANK($AF67:$AJ67)=4,COUNTBLANK($AK67:AN67)=3,COUNTBLANK($AO67:$AQ67)=2,COUNTBLANK($AR67:$AS67)=1,COUNTBLANK($AT67:$AU67)=1),IF(Data!$B67&lt;&gt;"",Scoring!$G$7)+IF(Data!$C67&lt;&gt;"",Scoring!$G$8)+IF(Data!$D67&lt;&gt;"",Scoring!$G$9)+IF(Data!$E67&lt;&gt;"",Scoring!$G$10)+IF(Data!$F67&lt;&gt;"",Scoring!$G$11)+IF(Data!$G67&lt;&gt;"",Scoring!$G$12)+IF(Data!$H67&lt;&gt;"",Scoring!$G$13)+IF(Data!$I67&lt;&gt;"",Scoring!$G$14)+IF(Data!$J67&lt;&gt;"",Scoring!$G$15)+IF(Data!$K67&lt;&gt;"",Scoring!$G$16)+IF(Data!$L67&lt;&gt;"",Scoring!$G$17)+IF(Data!$M67&lt;&gt;"",Scoring!$G$18)+IF(Data!$N67&lt;&gt;"",Scoring!$G$19)+IF(Data!$O67&lt;&gt;"",Scoring!$G$20)+IF(Data!$P67&lt;&gt;"",Scoring!$G$21)+IF(Data!$Q67&lt;&gt;"",Scoring!$G$22)+IF(Data!$R67&lt;&gt;"",Scoring!$G$23)+IF(Data!$S67&lt;&gt;"",Scoring!$G$24)+IF(Data!$T67&lt;&gt;"",Scoring!$G$25)+IF(Data!$U67&lt;&gt;"",Scoring!$G$26)+IF(Data!$V67&lt;&gt;"",Scoring!$G$27)+IF(Data!$W67&lt;&gt;"",Scoring!$G$28)+IF(Data!$X67&lt;&gt;"",Scoring!$G$29)+IF(Data!$Y67&lt;&gt;"",Scoring!$G$30)+IF(Data!$Z67&lt;&gt;"",Scoring!$G$31)+IF(Data!$AA67&lt;&gt;"",Scoring!$G$32)+IF(Data!$AB67&lt;&gt;"",Scoring!$G$33)+IF(Data!$AC67&lt;&gt;"",Scoring!$G$34)+IF(Data!$AD67&lt;&gt;"",Scoring!$G$35)+IF(Data!$AE67&lt;&gt;"",Scoring!$G$36)+IF(Data!$AF67&lt;&gt;"",Scoring!$G$37)+IF(Data!$AG67&lt;&gt;"",Scoring!$G$38)+IF(Data!$AH67&lt;&gt;"",Scoring!$G$39)+IF(Data!$AI67&lt;&gt;"",Scoring!$G$40)+IF(Data!$AJ67&lt;&gt;"",Scoring!$G$41)+IF(Data!$AK67&lt;&gt;"",Scoring!$G$42)+IF(Data!$AL67&lt;&gt;"",Scoring!$G$43)+IF(Data!$AM67&lt;&gt;"",Scoring!$G$44)+IF(Data!$AN67&lt;&gt;"",Scoring!$G$45)+IF(Data!$AO67&lt;&gt;"",Scoring!$G$46)+IF(Data!$AP67&lt;&gt;"",Scoring!$G$47)+IF(Data!$AQ67&lt;&gt;"",Scoring!$G$48)+IF(Data!$AR67&lt;&gt;"",Scoring!$G$49)+IF(Data!$AS67&lt;&gt;"",Scoring!$G$50)+IF(Data!$AT67&lt;&gt;"",Scoring!$G$51)+IF(Data!$AU67&lt;&gt;"",Scoring!$G$52),"")</f>
        <v/>
      </c>
      <c r="BC67" s="184" t="str">
        <f>IF(BB67&lt;&gt;"",LOOKUP(BB67,Likelihoods!$A$7:$A$107,Likelihoods!E$7:E$107),"")</f>
        <v/>
      </c>
      <c r="BD67" s="185" t="str">
        <f>IF(AND(COUNTBLANK($B67:$O67)=13,COUNTBLANK($P67:$Q67)=1,COUNTBLANK($R67:$U67)=3,COUNTBLANK($V67:$X67)=2,COUNTBLANK($Y67:$AE67)=6,COUNTBLANK($AF67:$AJ67)=4,COUNTBLANK($AK67:AN67)=3,COUNTBLANK($AO67:$AQ67)=2,COUNTBLANK($AR67:$AS67)=1,COUNTBLANK($AT67:$AU67)=1),IF(Data!$B67&lt;&gt;"",Scoring!$H$7)+IF(Data!$C67&lt;&gt;"",Scoring!$H$8)+IF(Data!$D67&lt;&gt;"",Scoring!$H$9)+IF(Data!$E67&lt;&gt;"",Scoring!$H$10)+IF(Data!$F67&lt;&gt;"",Scoring!$H$11)+IF(Data!$G67&lt;&gt;"",Scoring!$H$12)+IF(Data!$H67&lt;&gt;"",Scoring!$H$13)+IF(Data!$I67&lt;&gt;"",Scoring!$H$14)+IF(Data!$J67&lt;&gt;"",Scoring!$H$15)+IF(Data!$K67&lt;&gt;"",Scoring!$H$16)+IF(Data!$L67&lt;&gt;"",Scoring!$H$17)+IF(Data!$M67&lt;&gt;"",Scoring!$H$18)+IF(Data!$N67&lt;&gt;"",Scoring!$H$19)+IF(Data!$O67&lt;&gt;"",Scoring!$H$20)+IF(Data!$P67&lt;&gt;"",Scoring!$H$21)+IF(Data!$Q67&lt;&gt;"",Scoring!$H$22)+IF(Data!$R67&lt;&gt;"",Scoring!$H$23)+IF(Data!$S67&lt;&gt;"",Scoring!$H$24)+IF(Data!$T67&lt;&gt;"",Scoring!$H$25)+IF(Data!$U67&lt;&gt;"",Scoring!$H$26)+IF(Data!$V67&lt;&gt;"",Scoring!$H$27)+IF(Data!$W67&lt;&gt;"",Scoring!$H$28)+IF(Data!$X67&lt;&gt;"",Scoring!$H$29)+IF(Data!$Y67&lt;&gt;"",Scoring!$H$30)+IF(Data!$Z67&lt;&gt;"",Scoring!$H$31)+IF(Data!$AA67&lt;&gt;"",Scoring!$H$32)+IF(Data!$AB67&lt;&gt;"",Scoring!$H$33)+IF(Data!$AC67&lt;&gt;"",Scoring!$H$34)+IF(Data!$AD67&lt;&gt;"",Scoring!$H$35)+IF(Data!$AE67&lt;&gt;"",Scoring!$H$36)+IF(Data!$AF67&lt;&gt;"",Scoring!$H$37)+IF(Data!$AG67&lt;&gt;"",Scoring!$H$38)+IF(Data!$AH67&lt;&gt;"",Scoring!$H$39)+IF(Data!$AI67&lt;&gt;"",Scoring!$H$40)+IF(Data!$AJ67&lt;&gt;"",Scoring!$H$41)+IF(Data!$AK67&lt;&gt;"",Scoring!$H$42)+IF(Data!$AL67&lt;&gt;"",Scoring!$H$43)+IF(Data!$AM67&lt;&gt;"",Scoring!$H$44)+IF(Data!$AN67&lt;&gt;"",Scoring!$H$45)+IF(Data!$AO67&lt;&gt;"",Scoring!$H$46)+IF(Data!$AP67&lt;&gt;"",Scoring!$H$47)+IF(Data!$AQ67&lt;&gt;"",Scoring!$H$48)+IF(Data!$AR67&lt;&gt;"",Scoring!$H$49)+IF(Data!$AS67&lt;&gt;"",Scoring!$H$50)+IF(Data!$AT67&lt;&gt;"",Scoring!$H$51)+IF(Data!$AU67&lt;&gt;"",Scoring!$H$52),"")</f>
        <v/>
      </c>
      <c r="BE67" s="186" t="str">
        <f>IF(BD67&lt;&gt;"",LOOKUP(BD67,Likelihoods!$A$7:$A$107,Likelihoods!F$7:F$107),"")</f>
        <v/>
      </c>
      <c r="BF67" s="181" t="str">
        <f>IF(AND(COUNTBLANK($B67:$O67)=13,COUNTBLANK($P67:$Q67)=1,COUNTBLANK($R67:$U67)=3,COUNTBLANK($V67:$X67)=2,COUNTBLANK($Y67:$AE67)=6,COUNTBLANK($AF67:$AJ67)=4,COUNTBLANK($AK67:AN67)=3,COUNTBLANK($AO67:$AQ67)=2,COUNTBLANK($AR67:$AS67)=1,COUNTBLANK($AT67:$AU67)=1),IF(Data!$B67&lt;&gt;"",Scoring!$I$7)+IF(Data!$C67&lt;&gt;"",Scoring!$I$8)+IF(Data!$D67&lt;&gt;"",Scoring!$I$9)+IF(Data!$E67&lt;&gt;"",Scoring!$I$10)+IF(Data!$F67&lt;&gt;"",Scoring!$I$11)+IF(Data!$G67&lt;&gt;"",Scoring!$I$12)+IF(Data!$H67&lt;&gt;"",Scoring!$I$13)+IF(Data!$I67&lt;&gt;"",Scoring!$I$14)+IF(Data!$J67&lt;&gt;"",Scoring!$I$15)+IF(Data!$K67&lt;&gt;"",Scoring!$I$16)+IF(Data!$L67&lt;&gt;"",Scoring!$I$17)+IF(Data!$M67&lt;&gt;"",Scoring!$I$18)+IF(Data!$N67&lt;&gt;"",Scoring!$I$19)+IF(Data!$O67&lt;&gt;"",Scoring!$I$20)+IF(Data!$P67&lt;&gt;"",Scoring!$I$21)+IF(Data!$Q67&lt;&gt;"",Scoring!$I$22)+IF(Data!$R67&lt;&gt;"",Scoring!$I$23)+IF(Data!$S67&lt;&gt;"",Scoring!$I$24)+IF(Data!$T67&lt;&gt;"",Scoring!$I$25)+IF(Data!$U67&lt;&gt;"",Scoring!$I$26)+IF(Data!$V67&lt;&gt;"",Scoring!$I$27)+IF(Data!$W67&lt;&gt;"",Scoring!$I$28)+IF(Data!$X67&lt;&gt;"",Scoring!$I$29)+IF(Data!$Y67&lt;&gt;"",Scoring!$I$30)+IF(Data!$Z67&lt;&gt;"",Scoring!$I$31)+IF(Data!$AA67&lt;&gt;"",Scoring!$I$32)+IF(Data!$AB67&lt;&gt;"",Scoring!$I$33)+IF(Data!$AC67&lt;&gt;"",Scoring!$I$34)+IF(Data!$AD67&lt;&gt;"",Scoring!$I$35)+IF(Data!$AE67&lt;&gt;"",Scoring!$I$36)+IF(Data!$AF67&lt;&gt;"",Scoring!$I$37)+IF(Data!$AG67&lt;&gt;"",Scoring!$I$38)+IF(Data!$AH67&lt;&gt;"",Scoring!$I$39)+IF(Data!$AI67&lt;&gt;"",Scoring!$I$40)+IF(Data!$AJ67&lt;&gt;"",Scoring!$I$41)+IF(Data!$AK67&lt;&gt;"",Scoring!$I$42)+IF(Data!$AL67&lt;&gt;"",Scoring!$I$43)+IF(Data!$AM67&lt;&gt;"",Scoring!$I$44)+IF(Data!$AN67&lt;&gt;"",Scoring!$I$45)+IF(Data!$AO67&lt;&gt;"",Scoring!$I$46)+IF(Data!$AP67&lt;&gt;"",Scoring!$I$47)+IF(Data!$AQ67&lt;&gt;"",Scoring!$I$48)+IF(Data!$AR67&lt;&gt;"",Scoring!$I$49)+IF(Data!$AS67&lt;&gt;"",Scoring!$I$50)+IF(Data!$AT67&lt;&gt;"",Scoring!$I$51)+IF(Data!$AU67&lt;&gt;"",Scoring!$I$52),"")</f>
        <v/>
      </c>
      <c r="BG67" s="180" t="str">
        <f>IF(BF67&lt;&gt;"",LOOKUP(BF67,Likelihoods!$A$7:$A$107,Likelihoods!G$7:G$107),"")</f>
        <v/>
      </c>
      <c r="BH67" s="187" t="str">
        <f>IF(AND(COUNTBLANK($B67:$O67)=13,COUNTBLANK($P67:$Q67)=1,COUNTBLANK($R67:$U67)=3,COUNTBLANK($V67:$X67)=2,COUNTBLANK($Y67:$AE67)=6,COUNTBLANK($AF67:$AJ67)=4,COUNTBLANK($AK67:AN67)=3,COUNTBLANK($AO67:$AQ67)=2,COUNTBLANK($AR67:$AS67)=1,COUNTBLANK($AT67:$AU67)=1),IF(Data!$B67&lt;&gt;"",Scoring!$J$7)+IF(Data!$C67&lt;&gt;"",Scoring!$J$8)+IF(Data!$D67&lt;&gt;"",Scoring!$J$9)+IF(Data!$E67&lt;&gt;"",Scoring!$J$10)+IF(Data!$F67&lt;&gt;"",Scoring!$J$11)+IF(Data!$G67&lt;&gt;"",Scoring!$J$12)+IF(Data!$H67&lt;&gt;"",Scoring!$J$13)+IF(Data!$I67&lt;&gt;"",Scoring!$J$14)+IF(Data!$J67&lt;&gt;"",Scoring!$J$15)+IF(Data!$K67&lt;&gt;"",Scoring!$J$16)+IF(Data!$L67&lt;&gt;"",Scoring!$J$17)+IF(Data!$M67&lt;&gt;"",Scoring!$J$18)+IF(Data!$N67&lt;&gt;"",Scoring!$J$19)+IF(Data!$O67&lt;&gt;"",Scoring!$J$20)+IF(Data!$P67&lt;&gt;"",Scoring!$J$21)+IF(Data!$Q67&lt;&gt;"",Scoring!$J$22)+IF(Data!$R67&lt;&gt;"",Scoring!$J$23)+IF(Data!$S67&lt;&gt;"",Scoring!$J$24)+IF(Data!$T67&lt;&gt;"",Scoring!$J$25)+IF(Data!$U67&lt;&gt;"",Scoring!$J$26)+IF(Data!$V67&lt;&gt;"",Scoring!$J$27)+IF(Data!$W67&lt;&gt;"",Scoring!$J$28)+IF(Data!$X67&lt;&gt;"",Scoring!$J$29)+IF(Data!$Y67&lt;&gt;"",Scoring!$J$30)+IF(Data!$Z67&lt;&gt;"",Scoring!$J$31)+IF(Data!$AA67&lt;&gt;"",Scoring!$J$32)+IF(Data!$AB67&lt;&gt;"",Scoring!$J$33)+IF(Data!$AC67&lt;&gt;"",Scoring!$J$34)+IF(Data!$AD67&lt;&gt;"",Scoring!$J$35)+IF(Data!$AE67&lt;&gt;"",Scoring!$J$36)+IF(Data!$AF67&lt;&gt;"",Scoring!$J$37)+IF(Data!$AG67&lt;&gt;"",Scoring!$J$38)+IF(Data!$AH67&lt;&gt;"",Scoring!$J$39)+IF(Data!$AI67&lt;&gt;"",Scoring!$J$40)+IF(Data!$AJ67&lt;&gt;"",Scoring!$J$41)+IF(Data!$AK67&lt;&gt;"",Scoring!$J$42)+IF(Data!$AL67&lt;&gt;"",Scoring!$J$43)+IF(Data!$AM67&lt;&gt;"",Scoring!$J$44)+IF(Data!$AN67&lt;&gt;"",Scoring!$J$45)+IF(Data!$AO67&lt;&gt;"",Scoring!$J$46)+IF(Data!$AP67&lt;&gt;"",Scoring!$J$47)+IF(Data!$AQ67&lt;&gt;"",Scoring!$J$48)+IF(Data!$AR67&lt;&gt;"",Scoring!$J$49)+IF(Data!$AS67&lt;&gt;"",Scoring!$J$50)+IF(Data!$AT67&lt;&gt;"",Scoring!$J$51)+IF(Data!$AU67&lt;&gt;"",Scoring!$J$52),"")</f>
        <v/>
      </c>
      <c r="BI67" s="183" t="str">
        <f>IF(BH67&lt;&gt;"",LOOKUP(BH67,Likelihoods!$A$7:$A$107,Likelihoods!H$7:H$107),"")</f>
        <v/>
      </c>
      <c r="BJ67" s="188" t="str">
        <f>IF(AND(COUNTBLANK($B67:$O67)=13,COUNTBLANK($P67:$Q67)=1,COUNTBLANK($R67:$U67)=3,COUNTBLANK($V67:$X67)=2,COUNTBLANK($Y67:$AE67)=6,COUNTBLANK($AF67:$AJ67)=4,COUNTBLANK($AK67:AN67)=3,COUNTBLANK($AO67:$AQ67)=2,COUNTBLANK($AR67:$AS67)=1,COUNTBLANK($AT67:$AU67)=1),IF(Data!$B67&lt;&gt;"",Scoring!$K$7)+IF(Data!$C67&lt;&gt;"",Scoring!$K$8)+IF(Data!$D67&lt;&gt;"",Scoring!$K$9)+IF(Data!$E67&lt;&gt;"",Scoring!$K$10)+IF(Data!$F67&lt;&gt;"",Scoring!$K$11)+IF(Data!$G67&lt;&gt;"",Scoring!$K$12)+IF(Data!$H67&lt;&gt;"",Scoring!$K$13)+IF(Data!$I67&lt;&gt;"",Scoring!$K$14)+IF(Data!$J67&lt;&gt;"",Scoring!$K$15)+IF(Data!$K67&lt;&gt;"",Scoring!$K$16)+IF(Data!$L67&lt;&gt;"",Scoring!$K$17)+IF(Data!$M67&lt;&gt;"",Scoring!$K$18)+IF(Data!$N67&lt;&gt;"",Scoring!$K$19)+IF(Data!$O67&lt;&gt;"",Scoring!$K$20)+IF(Data!$P67&lt;&gt;"",Scoring!$K$21)+IF(Data!$Q67&lt;&gt;"",Scoring!$K$22)+IF(Data!$R67&lt;&gt;"",Scoring!$K$23)+IF(Data!$S67&lt;&gt;"",Scoring!$K$24)+IF(Data!$T67&lt;&gt;"",Scoring!$K$25)+IF(Data!$U67&lt;&gt;"",Scoring!$K$26)+IF(Data!$V67&lt;&gt;"",Scoring!$K$27)+IF(Data!$W67&lt;&gt;"",Scoring!$K$28)+IF(Data!$X67&lt;&gt;"",Scoring!$K$29)+IF(Data!$Y67&lt;&gt;"",Scoring!$K$30)+IF(Data!$Z67&lt;&gt;"",Scoring!$K$31)+IF(Data!$AA67&lt;&gt;"",Scoring!$K$32)+IF(Data!$AB67&lt;&gt;"",Scoring!$K$33)+IF(Data!$AC67&lt;&gt;"",Scoring!$K$34)+IF(Data!$AD67&lt;&gt;"",Scoring!$K$35)+IF(Data!$AE67&lt;&gt;"",Scoring!$K$36)+IF(Data!$AF67&lt;&gt;"",Scoring!$K$37)+IF(Data!$AG67&lt;&gt;"",Scoring!$K$38)+IF(Data!$AH67&lt;&gt;"",Scoring!$K$39)+IF(Data!$AI67&lt;&gt;"",Scoring!$K$40)+IF(Data!$AJ67&lt;&gt;"",Scoring!$K$41)+IF(Data!$AK67&lt;&gt;"",Scoring!$K$42)+IF(Data!$AL67&lt;&gt;"",Scoring!$K$43)+IF(Data!$AM67&lt;&gt;"",Scoring!$K$44)+IF(Data!$AN67&lt;&gt;"",Scoring!$K$45)+IF(Data!$AO67&lt;&gt;"",Scoring!$K$46)+IF(Data!$AP67&lt;&gt;"",Scoring!$K$47)+IF(Data!$AQ67&lt;&gt;"",Scoring!$K$48)+IF(Data!$AR67&lt;&gt;"",Scoring!$K$49)+IF(Data!$AS67&lt;&gt;"",Scoring!$K$50)+IF(Data!$AT67&lt;&gt;"",Scoring!$K$51)+IF(Data!$AU67&lt;&gt;"",Scoring!$K$52),"")</f>
        <v/>
      </c>
      <c r="BK67" s="184" t="str">
        <f>IF(BJ67&lt;&gt;"",LOOKUP(BJ67,Likelihoods!$A$7:$A$107,Likelihoods!I$7:I$107),"")</f>
        <v/>
      </c>
      <c r="BL67" s="187" t="str">
        <f>IF(AND(COUNTBLANK($B67:$O67)=13,COUNTBLANK($P67:$Q67)=1,COUNTBLANK($R67:$U67)=3,COUNTBLANK($V67:$X67)=2,COUNTBLANK($Y67:$AE67)=6,COUNTBLANK($AF67:$AJ67)=4,COUNTBLANK($AK67:AN67)=3,COUNTBLANK($AO67:$AQ67)=2,COUNTBLANK($AR67:$AS67)=1,COUNTBLANK($AT67:$AU67)=1),IF(Data!$B67&lt;&gt;"",Scoring!$L$7)+IF(Data!$C67&lt;&gt;"",Scoring!$L$8)+IF(Data!$D67&lt;&gt;"",Scoring!$L$9)+IF(Data!$E67&lt;&gt;"",Scoring!$L$10)+IF(Data!$F67&lt;&gt;"",Scoring!$L$11)+IF(Data!$G67&lt;&gt;"",Scoring!$L$12)+IF(Data!$H67&lt;&gt;"",Scoring!$L$13)+IF(Data!$I67&lt;&gt;"",Scoring!$L$14)+IF(Data!$J67&lt;&gt;"",Scoring!$L$15)+IF(Data!$K67&lt;&gt;"",Scoring!$L$16)+IF(Data!$L67&lt;&gt;"",Scoring!$L$17)+IF(Data!$M67&lt;&gt;"",Scoring!$L$18)+IF(Data!$N67&lt;&gt;"",Scoring!$L$19)+IF(Data!$O67&lt;&gt;"",Scoring!$L$20)+IF(Data!$P67&lt;&gt;"",Scoring!$L$21)+IF(Data!$Q67&lt;&gt;"",Scoring!$L$22)+IF(Data!$R67&lt;&gt;"",Scoring!$L$23)+IF(Data!$S67&lt;&gt;"",Scoring!$L$24)+IF(Data!$T67&lt;&gt;"",Scoring!$L$25)+IF(Data!$U67&lt;&gt;"",Scoring!$L$26)+IF(Data!$V67&lt;&gt;"",Scoring!$L$27)+IF(Data!$W67&lt;&gt;"",Scoring!$L$28)+IF(Data!$X67&lt;&gt;"",Scoring!$L$29)+IF(Data!$Y67&lt;&gt;"",Scoring!$L$30)+IF(Data!$Z67&lt;&gt;"",Scoring!$L$31)+IF(Data!$AA67&lt;&gt;"",Scoring!$L$32)+IF(Data!$AB67&lt;&gt;"",Scoring!$L$33)+IF(Data!$AC67&lt;&gt;"",Scoring!$L$34)+IF(Data!$AD67&lt;&gt;"",Scoring!$L$35)+IF(Data!$AE67&lt;&gt;"",Scoring!$L$36)+IF(Data!$AF67&lt;&gt;"",Scoring!$L$37)+IF(Data!$AG67&lt;&gt;"",Scoring!$L$38)+IF(Data!$AH67&lt;&gt;"",Scoring!$L$39)+IF(Data!$AI67&lt;&gt;"",Scoring!$L$40)+IF(Data!$AJ67&lt;&gt;"",Scoring!$L$41)+IF(Data!$AK67&lt;&gt;"",Scoring!$L$42)+IF(Data!$AL67&lt;&gt;"",Scoring!$L$43)+IF(Data!$AM67&lt;&gt;"",Scoring!$L$44)+IF(Data!$AN67&lt;&gt;"",Scoring!$L$45)+IF(Data!$AO67&lt;&gt;"",Scoring!$L$46)+IF(Data!$AP67&lt;&gt;"",Scoring!$L$47)+IF(Data!$AQ67&lt;&gt;"",Scoring!$L$48)+IF(Data!$AR67&lt;&gt;"",Scoring!$L$49)+IF(Data!$AS67&lt;&gt;"",Scoring!$L$50)+IF(Data!$AT67&lt;&gt;"",Scoring!$L$51)+IF(Data!$AU67&lt;&gt;"",Scoring!$L$52),"")</f>
        <v/>
      </c>
      <c r="BM67" s="180" t="str">
        <f>IF(BL67&lt;&gt;"",LOOKUP(BL67,Likelihoods!$A$7:$A$107,Likelihoods!J$7:J$107),"")</f>
        <v/>
      </c>
      <c r="BN67" s="181" t="str">
        <f>IF(AND(COUNTBLANK($B67:$O67)=13,COUNTBLANK($P67:$Q67)=1,COUNTBLANK($R67:$U67)=3,COUNTBLANK($V67:$X67)=2,COUNTBLANK($Y67:$AE67)=6,COUNTBLANK($AF67:$AJ67)=4,COUNTBLANK($AK67:AN67)=3,COUNTBLANK($AO67:$AQ67)=2,COUNTBLANK($AR67:$AS67)=1,COUNTBLANK($AT67:$AU67)=1),IF(Data!$B67&lt;&gt;"",Scoring!$M$7)+IF(Data!$C67&lt;&gt;"",Scoring!$M$8)+IF(Data!$D67&lt;&gt;"",Scoring!$M$9)+IF(Data!$E67&lt;&gt;"",Scoring!$M$10)+IF(Data!$F67&lt;&gt;"",Scoring!$M$11)+IF(Data!$G67&lt;&gt;"",Scoring!$M$12)+IF(Data!$H67&lt;&gt;"",Scoring!$M$13)+IF(Data!$I67&lt;&gt;"",Scoring!$M$14)+IF(Data!$J67&lt;&gt;"",Scoring!$M$15)+IF(Data!$K67&lt;&gt;"",Scoring!$M$16)+IF(Data!$L67&lt;&gt;"",Scoring!$M$17)+IF(Data!$M67&lt;&gt;"",Scoring!$M$18)+IF(Data!$N67&lt;&gt;"",Scoring!$M$19)+IF(Data!$O67&lt;&gt;"",Scoring!$M$20)+IF(Data!$P67&lt;&gt;"",Scoring!$M$21)+IF(Data!$Q67&lt;&gt;"",Scoring!$M$22)+IF(Data!$R67&lt;&gt;"",Scoring!$M$23)+IF(Data!$S67&lt;&gt;"",Scoring!$M$24)+IF(Data!$T67&lt;&gt;"",Scoring!$M$25)+IF(Data!$U67&lt;&gt;"",Scoring!$M$26)+IF(Data!$V67&lt;&gt;"",Scoring!$M$27)+IF(Data!$W67&lt;&gt;"",Scoring!$M$28)+IF(Data!$X67&lt;&gt;"",Scoring!$M$29)+IF(Data!$Y67&lt;&gt;"",Scoring!$M$30)+IF(Data!$Z67&lt;&gt;"",Scoring!$M$31)+IF(Data!$AA67&lt;&gt;"",Scoring!$M$32)+IF(Data!$AB67&lt;&gt;"",Scoring!$M$33)+IF(Data!$AC67&lt;&gt;"",Scoring!$M$34)+IF(Data!$AD67&lt;&gt;"",Scoring!$M$35)+IF(Data!$AE67&lt;&gt;"",Scoring!$M$36)+IF(Data!$AF67&lt;&gt;"",Scoring!$M$37)+IF(Data!$AG67&lt;&gt;"",Scoring!$M$38)+IF(Data!$AH67&lt;&gt;"",Scoring!$M$39)+IF(Data!$AI67&lt;&gt;"",Scoring!$M$40)+IF(Data!$AJ67&lt;&gt;"",Scoring!$M$41)+IF(Data!$AK67&lt;&gt;"",Scoring!$M$42)+IF(Data!$AL67&lt;&gt;"",Scoring!$M$43)+IF(Data!$AM67&lt;&gt;"",Scoring!$M$44)+IF(Data!$AN67&lt;&gt;"",Scoring!$M$45)+IF(Data!$AO67&lt;&gt;"",Scoring!$M$46)+IF(Data!$AP67&lt;&gt;"",Scoring!$M$47)+IF(Data!$AQ67&lt;&gt;"",Scoring!$M$48)+IF(Data!$AR67&lt;&gt;"",Scoring!$M$49)+IF(Data!$AS67&lt;&gt;"",Scoring!$M$50)+IF(Data!$AT67&lt;&gt;"",Scoring!$M$51)+IF(Data!$AU67&lt;&gt;"",Scoring!$M$52),"")</f>
        <v/>
      </c>
      <c r="BO67" s="184" t="str">
        <f>IF(BN67&lt;&gt;"",LOOKUP(BN67,Likelihoods!$A$7:$A$107,Likelihoods!K$7:K$107),"")</f>
        <v/>
      </c>
      <c r="BP67" s="179" t="str">
        <f>IF(AND(COUNTBLANK($B67:$O67)=13,COUNTBLANK($P67:$Q67)=1,COUNTBLANK($R67:$U67)=3,COUNTBLANK($V67:$X67)=2,COUNTBLANK($Y67:$AE67)=6,COUNTBLANK($AF67:$AJ67)=4,COUNTBLANK($AK67:AN67)=3,COUNTBLANK($AO67:$AQ67)=2,COUNTBLANK($AR67:$AS67)=1,COUNTBLANK($AT67:$AU67)=1),IF(Data!$B67&lt;&gt;"",Scoring!$N$7)+IF(Data!$C67&lt;&gt;"",Scoring!$N$8)+IF(Data!$D67&lt;&gt;"",Scoring!$N$9)+IF(Data!$E67&lt;&gt;"",Scoring!$N$10)+IF(Data!$F67&lt;&gt;"",Scoring!$N$11)+IF(Data!$G67&lt;&gt;"",Scoring!$N$12)+IF(Data!$H67&lt;&gt;"",Scoring!$N$13)+IF(Data!$I67&lt;&gt;"",Scoring!$N$14)+IF(Data!$J67&lt;&gt;"",Scoring!$N$15)+IF(Data!$K67&lt;&gt;"",Scoring!$N$16)+IF(Data!$L67&lt;&gt;"",Scoring!$N$17)+IF(Data!$M67&lt;&gt;"",Scoring!$N$18)+IF(Data!$N67&lt;&gt;"",Scoring!$N$19)+IF(Data!$O67&lt;&gt;"",Scoring!$N$20)+IF(Data!$P67&lt;&gt;"",Scoring!$N$21)+IF(Data!$Q67&lt;&gt;"",Scoring!$N$22)+IF(Data!$R67&lt;&gt;"",Scoring!$N$23)+IF(Data!$S67&lt;&gt;"",Scoring!$N$24)+IF(Data!$T67&lt;&gt;"",Scoring!$N$25)+IF(Data!$U67&lt;&gt;"",Scoring!$N$26)+IF(Data!$V67&lt;&gt;"",Scoring!$N$27)+IF(Data!$W67&lt;&gt;"",Scoring!$N$28)+IF(Data!$X67&lt;&gt;"",Scoring!$N$29)+IF(Data!$Y67&lt;&gt;"",Scoring!$N$30)+IF(Data!$Z67&lt;&gt;"",Scoring!$N$31)+IF(Data!$AA67&lt;&gt;"",Scoring!$N$32)+IF(Data!$AB67&lt;&gt;"",Scoring!$N$33)+IF(Data!$AC67&lt;&gt;"",Scoring!$N$34)+IF(Data!$AD67&lt;&gt;"",Scoring!$N$35)+IF(Data!$AE67&lt;&gt;"",Scoring!$N$36)+IF(Data!$AF67&lt;&gt;"",Scoring!$N$37)+IF(Data!$AG67&lt;&gt;"",Scoring!$N$38)+IF(Data!$AH67&lt;&gt;"",Scoring!$N$39)+IF(Data!$AI67&lt;&gt;"",Scoring!$N$40)+IF(Data!$AJ67&lt;&gt;"",Scoring!$N$41)+IF(Data!$AK67&lt;&gt;"",Scoring!$N$42)+IF(Data!$AL67&lt;&gt;"",Scoring!$N$43)+IF(Data!$AM67&lt;&gt;"",Scoring!$N$44)+IF(Data!$AN67&lt;&gt;"",Scoring!$N$45)+IF(Data!$AO67&lt;&gt;"",Scoring!$N$46)+IF(Data!$AP67&lt;&gt;"",Scoring!$N$47)+IF(Data!$AQ67&lt;&gt;"",Scoring!$N$48)+IF(Data!$AR67&lt;&gt;"",Scoring!$N$49)+IF(Data!$AS67&lt;&gt;"",Scoring!$N$50)+IF(Data!$AT67&lt;&gt;"",Scoring!$N$51)+IF(Data!$AU67&lt;&gt;"",Scoring!$N$52),"")</f>
        <v/>
      </c>
      <c r="BQ67" s="189" t="str">
        <f>IF(BP67&lt;&gt;"",LOOKUP(BP67,Likelihoods!$A$7:$A$107,Likelihoods!L$7:L$107),"")</f>
        <v/>
      </c>
      <c r="BR67" s="181" t="str">
        <f>IF(AND(COUNTBLANK($B67:$O67)=13,COUNTBLANK($P67:$Q67)=1,COUNTBLANK($R67:$U67)=3,COUNTBLANK($V67:$X67)=2,COUNTBLANK($Y67:$AE67)=6,COUNTBLANK($AF67:$AJ67)=4,COUNTBLANK($AK67:AN67)=3,COUNTBLANK($AO67:$AQ67)=2,COUNTBLANK($AR67:$AS67)=1,COUNTBLANK($AT67:$AU67)=1),IF(Data!$B67&lt;&gt;"",Scoring!$O$7)+IF(Data!$C67&lt;&gt;"",Scoring!$O$8)+IF(Data!$D67&lt;&gt;"",Scoring!$O$9)+IF(Data!$E67&lt;&gt;"",Scoring!$O$10)+IF(Data!$F67&lt;&gt;"",Scoring!$O$11)+IF(Data!$G67&lt;&gt;"",Scoring!$O$12)+IF(Data!$H67&lt;&gt;"",Scoring!$O$13)+IF(Data!$I67&lt;&gt;"",Scoring!$O$14)+IF(Data!$J67&lt;&gt;"",Scoring!$O$15)+IF(Data!$K67&lt;&gt;"",Scoring!$O$16)+IF(Data!$L67&lt;&gt;"",Scoring!$O$17)+IF(Data!$M67&lt;&gt;"",Scoring!$O$18)+IF(Data!$N67&lt;&gt;"",Scoring!$O$19)+IF(Data!$O67&lt;&gt;"",Scoring!$O$20)+IF(Data!$P67&lt;&gt;"",Scoring!$O$21)+IF(Data!$Q67&lt;&gt;"",Scoring!$O$22)+IF(Data!$R67&lt;&gt;"",Scoring!$O$23)+IF(Data!$S67&lt;&gt;"",Scoring!$O$24)+IF(Data!$T67&lt;&gt;"",Scoring!$O$25)+IF(Data!$U67&lt;&gt;"",Scoring!$O$26)+IF(Data!$V67&lt;&gt;"",Scoring!$O$27)+IF(Data!$W67&lt;&gt;"",Scoring!$O$28)+IF(Data!$X67&lt;&gt;"",Scoring!$O$29)+IF(Data!$Y67&lt;&gt;"",Scoring!$O$30)+IF(Data!$Z67&lt;&gt;"",Scoring!$O$31)+IF(Data!$AA67&lt;&gt;"",Scoring!$O$32)+IF(Data!$AB67&lt;&gt;"",Scoring!$O$33)+IF(Data!$AC67&lt;&gt;"",Scoring!$O$34)+IF(Data!$AD67&lt;&gt;"",Scoring!$O$35)+IF(Data!$AE67&lt;&gt;"",Scoring!$O$36)+IF(Data!$AF67&lt;&gt;"",Scoring!$O$37)+IF(Data!$AG67&lt;&gt;"",Scoring!$O$38)+IF(Data!$AH67&lt;&gt;"",Scoring!$O$39)+IF(Data!$AI67&lt;&gt;"",Scoring!$O$40)+IF(Data!$AJ67&lt;&gt;"",Scoring!$O$41)+IF(Data!$AK67&lt;&gt;"",Scoring!$O$42)+IF(Data!$AL67&lt;&gt;"",Scoring!$O$43)+IF(Data!$AM67&lt;&gt;"",Scoring!$O$44)+IF(Data!$AN67&lt;&gt;"",Scoring!$O$45)+IF(Data!$AO67&lt;&gt;"",Scoring!$O$46)+IF(Data!$AP67&lt;&gt;"",Scoring!$O$47)+IF(Data!$AQ67&lt;&gt;"",Scoring!$O$48)+IF(Data!$AR67&lt;&gt;"",Scoring!$O$49)+IF(Data!$AS67&lt;&gt;"",Scoring!$O$50)+IF(Data!$AT67&lt;&gt;"",Scoring!$O$51)+IF(Data!$AU67&lt;&gt;"",Scoring!$O$52),"")</f>
        <v/>
      </c>
      <c r="BS67" s="184" t="str">
        <f>IF(BR67&lt;&gt;"",LOOKUP(BR67,Likelihoods!$A$7:$A$107,Likelihoods!M$7:M$107),"")</f>
        <v/>
      </c>
      <c r="BT67" s="181" t="str">
        <f>IF(AND(COUNTBLANK($B67:$O67)=13,COUNTBLANK($P67:$Q67)=1,COUNTBLANK($R67:$U67)=3,COUNTBLANK($V67:$X67)=2,COUNTBLANK($Y67:$AE67)=6,COUNTBLANK($AF67:$AJ67)=4,COUNTBLANK($AK67:AN67)=3,COUNTBLANK($AO67:$AQ67)=2,COUNTBLANK($AR67:$AS67)=1,COUNTBLANK($AT67:$AU67)=1),IF(Data!$B67&lt;&gt;"",Scoring!$P$7)+IF(Data!$C67&lt;&gt;"",Scoring!$P$8)+IF(Data!$D67&lt;&gt;"",Scoring!$P$9)+IF(Data!$E67&lt;&gt;"",Scoring!$P$10)+IF(Data!$F67&lt;&gt;"",Scoring!$P$11)+IF(Data!$G67&lt;&gt;"",Scoring!$P$12)+IF(Data!$H67&lt;&gt;"",Scoring!$P$13)+IF(Data!$I67&lt;&gt;"",Scoring!$P$14)+IF(Data!$J67&lt;&gt;"",Scoring!$P$15)+IF(Data!$K67&lt;&gt;"",Scoring!$P$16)+IF(Data!$L67&lt;&gt;"",Scoring!$P$17)+IF(Data!$M67&lt;&gt;"",Scoring!$P$18)+IF(Data!$N67&lt;&gt;"",Scoring!$P$19)+IF(Data!$O67&lt;&gt;"",Scoring!$P$20)+IF(Data!$P67&lt;&gt;"",Scoring!$P$21)+IF(Data!$Q67&lt;&gt;"",Scoring!$P$22)+IF(Data!$R67&lt;&gt;"",Scoring!$P$23)+IF(Data!$S67&lt;&gt;"",Scoring!$P$24)+IF(Data!$T67&lt;&gt;"",Scoring!$P$25)+IF(Data!$U67&lt;&gt;"",Scoring!$P$26)+IF(Data!$V67&lt;&gt;"",Scoring!$P$27)+IF(Data!$W67&lt;&gt;"",Scoring!$P$28)+IF(Data!$X67&lt;&gt;"",Scoring!$P$29)+IF(Data!$Y67&lt;&gt;"",Scoring!$P$30)+IF(Data!$Z67&lt;&gt;"",Scoring!$P$31)+IF(Data!$AA67&lt;&gt;"",Scoring!$P$32)+IF(Data!$AB67&lt;&gt;"",Scoring!$P$33)+IF(Data!$AC67&lt;&gt;"",Scoring!$P$34)+IF(Data!$AD67&lt;&gt;"",Scoring!$P$35)+IF(Data!$AE67&lt;&gt;"",Scoring!$P$36)+IF(Data!$AF67&lt;&gt;"",Scoring!$P$37)+IF(Data!$AG67&lt;&gt;"",Scoring!$P$38)+IF(Data!$AH67&lt;&gt;"",Scoring!$P$39)+IF(Data!$AI67&lt;&gt;"",Scoring!$P$40)+IF(Data!$AJ67&lt;&gt;"",Scoring!$P$41)+IF(Data!$AK67&lt;&gt;"",Scoring!$P$42)+IF(Data!$AL67&lt;&gt;"",Scoring!$P$43)+IF(Data!$AM67&lt;&gt;"",Scoring!$P$44)+IF(Data!$AN67&lt;&gt;"",Scoring!$P$45)+IF(Data!$AO67&lt;&gt;"",Scoring!$P$46)+IF(Data!$AP67&lt;&gt;"",Scoring!$P$47)+IF(Data!$AQ67&lt;&gt;"",Scoring!$P$48)+IF(Data!$AR67&lt;&gt;"",Scoring!$P$49)+IF(Data!$AS67&lt;&gt;"",Scoring!$P$50)+IF(Data!$AT67&lt;&gt;"",Scoring!$P$51)+IF(Data!$AU67&lt;&gt;"",Scoring!$P$52),"")</f>
        <v/>
      </c>
      <c r="BU67" s="180" t="str">
        <f>IF(BT67&lt;&gt;"",LOOKUP(BT67,Likelihoods!$A$7:$A$107,Likelihoods!N$7:N$107),"")</f>
        <v/>
      </c>
      <c r="BV67" s="181" t="str">
        <f>IF(AND(COUNTBLANK($B67:$O67)=13,COUNTBLANK($P67:$Q67)=1,COUNTBLANK($R67:$U67)=3,COUNTBLANK($V67:$X67)=2,COUNTBLANK($Y67:$AE67)=6,COUNTBLANK($AF67:$AJ67)=4,COUNTBLANK($AK67:AN67)=3,COUNTBLANK($AO67:$AQ67)=2,COUNTBLANK($AR67:$AS67)=1,COUNTBLANK($AT67:$AU67)=1),IF(Data!$B67&lt;&gt;"",Scoring!$Q$7)+IF(Data!$C67&lt;&gt;"",Scoring!$Q$8)+IF(Data!$D67&lt;&gt;"",Scoring!$Q$9)+IF(Data!$E67&lt;&gt;"",Scoring!$Q$10)+IF(Data!$F67&lt;&gt;"",Scoring!$Q$11)+IF(Data!$G67&lt;&gt;"",Scoring!$Q$12)+IF(Data!$H67&lt;&gt;"",Scoring!$Q$13)+IF(Data!$I67&lt;&gt;"",Scoring!$Q$14)+IF(Data!$J67&lt;&gt;"",Scoring!$Q$15)+IF(Data!$K67&lt;&gt;"",Scoring!$Q$16)+IF(Data!$L67&lt;&gt;"",Scoring!$Q$17)+IF(Data!$M67&lt;&gt;"",Scoring!$Q$18)+IF(Data!$N67&lt;&gt;"",Scoring!$Q$19)+IF(Data!$O67&lt;&gt;"",Scoring!$Q$20)+IF(Data!$P67&lt;&gt;"",Scoring!$Q$21)+IF(Data!$Q67&lt;&gt;"",Scoring!$Q$22)+IF(Data!$R67&lt;&gt;"",Scoring!$Q$23)+IF(Data!$S67&lt;&gt;"",Scoring!$Q$24)+IF(Data!$T67&lt;&gt;"",Scoring!$Q$25)+IF(Data!$U67&lt;&gt;"",Scoring!$Q$26)+IF(Data!$V67&lt;&gt;"",Scoring!$Q$27)+IF(Data!$W67&lt;&gt;"",Scoring!$Q$28)+IF(Data!$X67&lt;&gt;"",Scoring!$Q$29)+IF(Data!$Y67&lt;&gt;"",Scoring!$Q$30)+IF(Data!$Z67&lt;&gt;"",Scoring!$Q$31)+IF(Data!$AA67&lt;&gt;"",Scoring!$Q$32)+IF(Data!$AB67&lt;&gt;"",Scoring!$Q$33)+IF(Data!$AC67&lt;&gt;"",Scoring!$Q$34)+IF(Data!$AD67&lt;&gt;"",Scoring!$Q$35)+IF(Data!$AE67&lt;&gt;"",Scoring!$Q$36)+IF(Data!$AF67&lt;&gt;"",Scoring!$Q$37)+IF(Data!$AG67&lt;&gt;"",Scoring!$Q$38)+IF(Data!$AH67&lt;&gt;"",Scoring!$Q$39)+IF(Data!$AI67&lt;&gt;"",Scoring!$Q$40)+IF(Data!$AJ67&lt;&gt;"",Scoring!$Q$41)+IF(Data!$AK67&lt;&gt;"",Scoring!$Q$42)+IF(Data!$AL67&lt;&gt;"",Scoring!$Q$43)+IF(Data!$AM67&lt;&gt;"",Scoring!$Q$44)+IF(Data!$AN67&lt;&gt;"",Scoring!$Q$45)+IF(Data!$AO67&lt;&gt;"",Scoring!$Q$46)+IF(Data!$AP67&lt;&gt;"",Scoring!$Q$47)+IF(Data!$AQ67&lt;&gt;"",Scoring!$Q$48)+IF(Data!$AR67&lt;&gt;"",Scoring!$Q$49)+IF(Data!$AS67&lt;&gt;"",Scoring!$Q$50)+IF(Data!$AT67&lt;&gt;"",Scoring!$Q$51)+IF(Data!$AU67&lt;&gt;"",Scoring!$Q$52),"")</f>
        <v/>
      </c>
      <c r="BW67" s="183" t="str">
        <f>IF(BV67&lt;&gt;"",LOOKUP(BV67,Likelihoods!$A$7:$A$107,Likelihoods!O$7:O$107),"")</f>
        <v/>
      </c>
      <c r="BX67" s="9"/>
      <c r="BY67" s="9"/>
      <c r="BZ67" s="9"/>
      <c r="CA67" s="9"/>
      <c r="CB67" s="9"/>
      <c r="CC67" s="9"/>
      <c r="CD67" s="9"/>
      <c r="CE67" s="9"/>
      <c r="CF67" s="9"/>
      <c r="CG67" s="9"/>
      <c r="CH67" s="9"/>
      <c r="CI67" s="9"/>
      <c r="CJ67" s="9"/>
      <c r="CK67" s="9"/>
    </row>
    <row r="68" spans="1:89" ht="14.25">
      <c r="A68" s="59"/>
      <c r="B68" s="76"/>
      <c r="C68" s="77"/>
      <c r="D68" s="77"/>
      <c r="E68" s="77"/>
      <c r="F68" s="77"/>
      <c r="G68" s="77"/>
      <c r="H68" s="77"/>
      <c r="I68" s="77"/>
      <c r="J68" s="77"/>
      <c r="K68" s="77"/>
      <c r="L68" s="77"/>
      <c r="M68" s="77"/>
      <c r="N68" s="77"/>
      <c r="O68" s="77"/>
      <c r="P68" s="76"/>
      <c r="Q68" s="78"/>
      <c r="R68" s="77"/>
      <c r="S68" s="77"/>
      <c r="T68" s="77"/>
      <c r="U68" s="77"/>
      <c r="V68" s="76"/>
      <c r="W68" s="77"/>
      <c r="X68" s="78"/>
      <c r="Y68" s="77"/>
      <c r="Z68" s="77"/>
      <c r="AA68" s="77"/>
      <c r="AB68" s="77"/>
      <c r="AC68" s="77"/>
      <c r="AD68" s="77"/>
      <c r="AE68" s="77"/>
      <c r="AF68" s="76"/>
      <c r="AG68" s="77"/>
      <c r="AH68" s="77"/>
      <c r="AI68" s="77"/>
      <c r="AJ68" s="78"/>
      <c r="AK68" s="77"/>
      <c r="AL68" s="77"/>
      <c r="AM68" s="77"/>
      <c r="AN68" s="77"/>
      <c r="AO68" s="76"/>
      <c r="AP68" s="77"/>
      <c r="AQ68" s="78"/>
      <c r="AR68" s="76"/>
      <c r="AS68" s="78"/>
      <c r="AT68" s="77"/>
      <c r="AU68" s="77"/>
      <c r="AV68" s="179" t="str">
        <f>IF(AND(COUNTBLANK($B68:$O68)=13,COUNTBLANK($P68:$Q68)=1,COUNTBLANK($R68:$U68)=3,COUNTBLANK($V68:$X68)=2,COUNTBLANK($Y68:$AE68)=6,COUNTBLANK($AF68:$AJ68)=4,COUNTBLANK($AK68:AN68)=3,COUNTBLANK($AO68:$AQ68)=2,COUNTBLANK($AR68:$AS68)=1,COUNTBLANK($AT68:$AU68)=1),IF(Data!$B68&lt;&gt;"",Scoring!$D$7)+IF(Data!$C68&lt;&gt;"",Scoring!$D$8)+IF(Data!$D68&lt;&gt;"",Scoring!$D$9)+IF(Data!$E68&lt;&gt;"",Scoring!$D$10)+IF(Data!$F68&lt;&gt;"",Scoring!$D$11)+IF(Data!$G68&lt;&gt;"",Scoring!$D$12)+IF(Data!$H68&lt;&gt;"",Scoring!$D$13)+IF(Data!$I68&lt;&gt;"",Scoring!$D$14)+IF(Data!$J68&lt;&gt;"",Scoring!$D$15)+IF(Data!$K68&lt;&gt;"",Scoring!$D$16)+IF(Data!$L68&lt;&gt;"",Scoring!$D$17)+IF(Data!$M68&lt;&gt;"",Scoring!$D$18)+IF(Data!$N68&lt;&gt;"",Scoring!$D$19)+IF(Data!$O68&lt;&gt;"",Scoring!$D$20)+IF(Data!$P68&lt;&gt;"",Scoring!$D$21)+IF(Data!$Q68&lt;&gt;"",Scoring!$D$22)+IF(Data!$R68&lt;&gt;"",Scoring!$D$23)+IF(Data!$S68&lt;&gt;"",Scoring!$D$24)+IF(Data!$T68&lt;&gt;"",Scoring!$D$25)+IF(Data!$U68&lt;&gt;"",Scoring!$D$26)+IF(Data!$V68&lt;&gt;"",Scoring!$D$27)+IF(Data!$W68&lt;&gt;"",Scoring!$D$28)+IF(Data!$X68&lt;&gt;"",Scoring!$D$29)+IF(Data!$Y68&lt;&gt;"",Scoring!$D$30)+IF(Data!$Z68&lt;&gt;"",Scoring!$D$31)+IF(Data!$AA68&lt;&gt;"",Scoring!$D$32)+IF(Data!$AB68&lt;&gt;"",Scoring!$D$33)+IF(Data!$AC68&lt;&gt;"",Scoring!$D$34)+IF(Data!$AD68&lt;&gt;"",Scoring!$D$35)+IF(Data!$AE68&lt;&gt;"",Scoring!$D$36)+IF(Data!$AF68&lt;&gt;"",Scoring!$D$37)+IF(Data!$AG68&lt;&gt;"",Scoring!$D$38)+IF(Data!$AH68&lt;&gt;"",Scoring!$D$39)+IF(Data!$AI68&lt;&gt;"",Scoring!$D$40)+IF(Data!$AJ68&lt;&gt;"",Scoring!$D$41)+IF(Data!$AK68&lt;&gt;"",Scoring!$D$42)+IF(Data!$AL68&lt;&gt;"",Scoring!$D$43)+IF(Data!$AM68&lt;&gt;"",Scoring!$D$44)+IF(Data!$AN68&lt;&gt;"",Scoring!$D$45)+IF(Data!$AO68&lt;&gt;"",Scoring!$D$46)+IF(Data!$AP68&lt;&gt;"",Scoring!$D$47)+IF(Data!$AQ68&lt;&gt;"",Scoring!$D$48)+IF(Data!$AR68&lt;&gt;"",Scoring!$D$49)+IF(Data!$AS68&lt;&gt;"",Scoring!$D$50)+IF(Data!$AT68&lt;&gt;"",Scoring!$D$51)+IF(Data!$AU68&lt;&gt;"",Scoring!$D$52),"")</f>
        <v/>
      </c>
      <c r="AW68" s="180" t="str">
        <f>IF(AV68&lt;&gt;"",LOOKUP(AV68,Likelihoods!$A$7:$A$107,Likelihoods!B$7:B$107),"")</f>
        <v/>
      </c>
      <c r="AX68" s="181" t="str">
        <f>IF(AND(COUNTBLANK($B68:$O68)=13,COUNTBLANK($P68:$Q68)=1,COUNTBLANK($R68:$U68)=3,COUNTBLANK($V68:$X68)=2,COUNTBLANK($Y68:$AE68)=6,COUNTBLANK($AF68:$AJ68)=4,COUNTBLANK($AK68:AN68)=3,COUNTBLANK($AO68:$AQ68)=2,COUNTBLANK($AR68:$AS68)=1,COUNTBLANK($AT68:$AU68)=1),IF(Data!$B68&lt;&gt;"",Scoring!$E$7)+IF(Data!$C68&lt;&gt;"",Scoring!$E$8)+IF(Data!$D68&lt;&gt;"",Scoring!$E$9)+IF(Data!$E68&lt;&gt;"",Scoring!$E$10)+IF(Data!$F68&lt;&gt;"",Scoring!$E$11)+IF(Data!$G68&lt;&gt;"",Scoring!$E$12)+IF(Data!$H68&lt;&gt;"",Scoring!$E$13)+IF(Data!$I68&lt;&gt;"",Scoring!$E$14)+IF(Data!$J68&lt;&gt;"",Scoring!$E$15)+IF(Data!$K68&lt;&gt;"",Scoring!$E$16)+IF(Data!$L68&lt;&gt;"",Scoring!$E$17)+IF(Data!$M68&lt;&gt;"",Scoring!$E$18)+IF(Data!$N68&lt;&gt;"",Scoring!$E$19)+IF(Data!$O68&lt;&gt;"",Scoring!$E$20)+IF(Data!$P68&lt;&gt;"",Scoring!$E$21)+IF(Data!$Q68&lt;&gt;"",Scoring!$E$22)+IF(Data!$R68&lt;&gt;"",Scoring!$E$23)+IF(Data!$S68&lt;&gt;"",Scoring!$E$24)+IF(Data!$T68&lt;&gt;"",Scoring!$E$25)+IF(Data!$U68&lt;&gt;"",Scoring!$E$26)+IF(Data!$V68&lt;&gt;"",Scoring!$E$27)+IF(Data!$W68&lt;&gt;"",Scoring!$E$28)+IF(Data!$X68&lt;&gt;"",Scoring!$E$29)+IF(Data!$Y68&lt;&gt;"",Scoring!$E$30)+IF(Data!$Z68&lt;&gt;"",Scoring!$E$31)+IF(Data!$AA68&lt;&gt;"",Scoring!$E$32)+IF(Data!$AB68&lt;&gt;"",Scoring!$E$33)+IF(Data!$AC68&lt;&gt;"",Scoring!$E$34)+IF(Data!$AD68&lt;&gt;"",Scoring!$E$35)+IF(Data!$AE68&lt;&gt;"",Scoring!$E$36)+IF(Data!$AF68&lt;&gt;"",Scoring!$E$37)+IF(Data!$AG68&lt;&gt;"",Scoring!$E$38)+IF(Data!$AH68&lt;&gt;"",Scoring!$E$39)+IF(Data!$AI68&lt;&gt;"",Scoring!$E$40)+IF(Data!$AJ68&lt;&gt;"",Scoring!$E$41)+IF(Data!$AK68&lt;&gt;"",Scoring!$E$42)+IF(Data!$AL68&lt;&gt;"",Scoring!$E$43)+IF(Data!$AM68&lt;&gt;"",Scoring!$E$44)+IF(Data!$AN68&lt;&gt;"",Scoring!$E$45)+IF(Data!$AO68&lt;&gt;"",Scoring!$E$46)+IF(Data!$AP68&lt;&gt;"",Scoring!$E$47)+IF(Data!$AQ68&lt;&gt;"",Scoring!$E$48)+IF(Data!$AR68&lt;&gt;"",Scoring!$E$49)+IF(Data!$AS68&lt;&gt;"",Scoring!$E$50)+IF(Data!$AT68&lt;&gt;"",Scoring!$E$51)+IF(Data!$AU68&lt;&gt;"",Scoring!$E$52),"")</f>
        <v/>
      </c>
      <c r="AY68" s="180" t="str">
        <f>IF(AX68&lt;&gt;"",LOOKUP(AX68,Likelihoods!$A$7:$A$107,Likelihoods!C$7:C$107),"")</f>
        <v/>
      </c>
      <c r="AZ68" s="182" t="str">
        <f>IF(AND(COUNTBLANK($B68:$O68)=13,COUNTBLANK($P68:$Q68)=1,COUNTBLANK($R68:$U68)=3,COUNTBLANK($V68:$X68)=2,COUNTBLANK($Y68:$AE68)=6,COUNTBLANK($AF68:$AJ68)=4,COUNTBLANK($AK68:AN68)=3,COUNTBLANK($AO68:$AQ68)=2,COUNTBLANK($AR68:$AS68)=1,COUNTBLANK($AT68:$AU68)=1),IF(Data!$B68&lt;&gt;"",Scoring!$F$7)+IF(Data!$C68&lt;&gt;"",Scoring!$F$8)+IF(Data!$D68&lt;&gt;"",Scoring!$F$9)+IF(Data!$E68&lt;&gt;"",Scoring!$F$10)+IF(Data!$F68&lt;&gt;"",Scoring!$F$11)+IF(Data!$G68&lt;&gt;"",Scoring!$F$12)+IF(Data!$H68&lt;&gt;"",Scoring!$F$13)+IF(Data!$I68&lt;&gt;"",Scoring!$F$14)+IF(Data!$J68&lt;&gt;"",Scoring!$F$15)+IF(Data!$K68&lt;&gt;"",Scoring!$F$16)+IF(Data!$L68&lt;&gt;"",Scoring!$F$17)+IF(Data!$M68&lt;&gt;"",Scoring!$F$18)+IF(Data!$N68&lt;&gt;"",Scoring!$F$19)+IF(Data!$O68&lt;&gt;"",Scoring!$F$20)+IF(Data!$P68&lt;&gt;"",Scoring!$F$21)+IF(Data!$Q68&lt;&gt;"",Scoring!$F$22)+IF(Data!$R68&lt;&gt;"",Scoring!$F$23)+IF(Data!$S68&lt;&gt;"",Scoring!$F$24)+IF(Data!$T68&lt;&gt;"",Scoring!$F$25)+IF(Data!$U68&lt;&gt;"",Scoring!$F$26)+IF(Data!$V68&lt;&gt;"",Scoring!$F$27)+IF(Data!$W68&lt;&gt;"",Scoring!$F$28)+IF(Data!$X68&lt;&gt;"",Scoring!$F$29)+IF(Data!$Y68&lt;&gt;"",Scoring!$F$30)+IF(Data!$Z68&lt;&gt;"",Scoring!$F$31)+IF(Data!$AA68&lt;&gt;"",Scoring!$F$32)+IF(Data!$AB68&lt;&gt;"",Scoring!$F$33)+IF(Data!$AC68&lt;&gt;"",Scoring!$F$34)+IF(Data!$AD68&lt;&gt;"",Scoring!$F$35)+IF(Data!$AE68&lt;&gt;"",Scoring!$F$36)+IF(Data!$AF68&lt;&gt;"",Scoring!$F$37)+IF(Data!$AG68&lt;&gt;"",Scoring!$F$38)+IF(Data!$AH68&lt;&gt;"",Scoring!$F$39)+IF(Data!$AI68&lt;&gt;"",Scoring!$F$40)+IF(Data!$AJ68&lt;&gt;"",Scoring!$F$41)+IF(Data!$AK68&lt;&gt;"",Scoring!$F$42)+IF(Data!$AL68&lt;&gt;"",Scoring!$F$43)+IF(Data!$AM68&lt;&gt;"",Scoring!$F$44)+IF(Data!$AN68&lt;&gt;"",Scoring!$F$45)+IF(Data!$AO68&lt;&gt;"",Scoring!$F$46)+IF(Data!$AP68&lt;&gt;"",Scoring!$F$47)+IF(Data!$AQ68&lt;&gt;"",Scoring!$F$48)+IF(Data!$AR68&lt;&gt;"",Scoring!$F$49)+IF(Data!$AS68&lt;&gt;"",Scoring!$F$50)+IF(Data!$AT68&lt;&gt;"",Scoring!$F$51)+IF(Data!$AU68&lt;&gt;"",Scoring!$F$52),"")</f>
        <v/>
      </c>
      <c r="BA68" s="183" t="str">
        <f>IF(AZ68&lt;&gt;"",LOOKUP(AZ68,Likelihoods!$A$7:$A$107,Likelihoods!D$7:D$107),"")</f>
        <v/>
      </c>
      <c r="BB68" s="181" t="str">
        <f>IF(AND(COUNTBLANK($B68:$O68)=13,COUNTBLANK($P68:$Q68)=1,COUNTBLANK($R68:$U68)=3,COUNTBLANK($V68:$X68)=2,COUNTBLANK($Y68:$AE68)=6,COUNTBLANK($AF68:$AJ68)=4,COUNTBLANK($AK68:AN68)=3,COUNTBLANK($AO68:$AQ68)=2,COUNTBLANK($AR68:$AS68)=1,COUNTBLANK($AT68:$AU68)=1),IF(Data!$B68&lt;&gt;"",Scoring!$G$7)+IF(Data!$C68&lt;&gt;"",Scoring!$G$8)+IF(Data!$D68&lt;&gt;"",Scoring!$G$9)+IF(Data!$E68&lt;&gt;"",Scoring!$G$10)+IF(Data!$F68&lt;&gt;"",Scoring!$G$11)+IF(Data!$G68&lt;&gt;"",Scoring!$G$12)+IF(Data!$H68&lt;&gt;"",Scoring!$G$13)+IF(Data!$I68&lt;&gt;"",Scoring!$G$14)+IF(Data!$J68&lt;&gt;"",Scoring!$G$15)+IF(Data!$K68&lt;&gt;"",Scoring!$G$16)+IF(Data!$L68&lt;&gt;"",Scoring!$G$17)+IF(Data!$M68&lt;&gt;"",Scoring!$G$18)+IF(Data!$N68&lt;&gt;"",Scoring!$G$19)+IF(Data!$O68&lt;&gt;"",Scoring!$G$20)+IF(Data!$P68&lt;&gt;"",Scoring!$G$21)+IF(Data!$Q68&lt;&gt;"",Scoring!$G$22)+IF(Data!$R68&lt;&gt;"",Scoring!$G$23)+IF(Data!$S68&lt;&gt;"",Scoring!$G$24)+IF(Data!$T68&lt;&gt;"",Scoring!$G$25)+IF(Data!$U68&lt;&gt;"",Scoring!$G$26)+IF(Data!$V68&lt;&gt;"",Scoring!$G$27)+IF(Data!$W68&lt;&gt;"",Scoring!$G$28)+IF(Data!$X68&lt;&gt;"",Scoring!$G$29)+IF(Data!$Y68&lt;&gt;"",Scoring!$G$30)+IF(Data!$Z68&lt;&gt;"",Scoring!$G$31)+IF(Data!$AA68&lt;&gt;"",Scoring!$G$32)+IF(Data!$AB68&lt;&gt;"",Scoring!$G$33)+IF(Data!$AC68&lt;&gt;"",Scoring!$G$34)+IF(Data!$AD68&lt;&gt;"",Scoring!$G$35)+IF(Data!$AE68&lt;&gt;"",Scoring!$G$36)+IF(Data!$AF68&lt;&gt;"",Scoring!$G$37)+IF(Data!$AG68&lt;&gt;"",Scoring!$G$38)+IF(Data!$AH68&lt;&gt;"",Scoring!$G$39)+IF(Data!$AI68&lt;&gt;"",Scoring!$G$40)+IF(Data!$AJ68&lt;&gt;"",Scoring!$G$41)+IF(Data!$AK68&lt;&gt;"",Scoring!$G$42)+IF(Data!$AL68&lt;&gt;"",Scoring!$G$43)+IF(Data!$AM68&lt;&gt;"",Scoring!$G$44)+IF(Data!$AN68&lt;&gt;"",Scoring!$G$45)+IF(Data!$AO68&lt;&gt;"",Scoring!$G$46)+IF(Data!$AP68&lt;&gt;"",Scoring!$G$47)+IF(Data!$AQ68&lt;&gt;"",Scoring!$G$48)+IF(Data!$AR68&lt;&gt;"",Scoring!$G$49)+IF(Data!$AS68&lt;&gt;"",Scoring!$G$50)+IF(Data!$AT68&lt;&gt;"",Scoring!$G$51)+IF(Data!$AU68&lt;&gt;"",Scoring!$G$52),"")</f>
        <v/>
      </c>
      <c r="BC68" s="184" t="str">
        <f>IF(BB68&lt;&gt;"",LOOKUP(BB68,Likelihoods!$A$7:$A$107,Likelihoods!E$7:E$107),"")</f>
        <v/>
      </c>
      <c r="BD68" s="185" t="str">
        <f>IF(AND(COUNTBLANK($B68:$O68)=13,COUNTBLANK($P68:$Q68)=1,COUNTBLANK($R68:$U68)=3,COUNTBLANK($V68:$X68)=2,COUNTBLANK($Y68:$AE68)=6,COUNTBLANK($AF68:$AJ68)=4,COUNTBLANK($AK68:AN68)=3,COUNTBLANK($AO68:$AQ68)=2,COUNTBLANK($AR68:$AS68)=1,COUNTBLANK($AT68:$AU68)=1),IF(Data!$B68&lt;&gt;"",Scoring!$H$7)+IF(Data!$C68&lt;&gt;"",Scoring!$H$8)+IF(Data!$D68&lt;&gt;"",Scoring!$H$9)+IF(Data!$E68&lt;&gt;"",Scoring!$H$10)+IF(Data!$F68&lt;&gt;"",Scoring!$H$11)+IF(Data!$G68&lt;&gt;"",Scoring!$H$12)+IF(Data!$H68&lt;&gt;"",Scoring!$H$13)+IF(Data!$I68&lt;&gt;"",Scoring!$H$14)+IF(Data!$J68&lt;&gt;"",Scoring!$H$15)+IF(Data!$K68&lt;&gt;"",Scoring!$H$16)+IF(Data!$L68&lt;&gt;"",Scoring!$H$17)+IF(Data!$M68&lt;&gt;"",Scoring!$H$18)+IF(Data!$N68&lt;&gt;"",Scoring!$H$19)+IF(Data!$O68&lt;&gt;"",Scoring!$H$20)+IF(Data!$P68&lt;&gt;"",Scoring!$H$21)+IF(Data!$Q68&lt;&gt;"",Scoring!$H$22)+IF(Data!$R68&lt;&gt;"",Scoring!$H$23)+IF(Data!$S68&lt;&gt;"",Scoring!$H$24)+IF(Data!$T68&lt;&gt;"",Scoring!$H$25)+IF(Data!$U68&lt;&gt;"",Scoring!$H$26)+IF(Data!$V68&lt;&gt;"",Scoring!$H$27)+IF(Data!$W68&lt;&gt;"",Scoring!$H$28)+IF(Data!$X68&lt;&gt;"",Scoring!$H$29)+IF(Data!$Y68&lt;&gt;"",Scoring!$H$30)+IF(Data!$Z68&lt;&gt;"",Scoring!$H$31)+IF(Data!$AA68&lt;&gt;"",Scoring!$H$32)+IF(Data!$AB68&lt;&gt;"",Scoring!$H$33)+IF(Data!$AC68&lt;&gt;"",Scoring!$H$34)+IF(Data!$AD68&lt;&gt;"",Scoring!$H$35)+IF(Data!$AE68&lt;&gt;"",Scoring!$H$36)+IF(Data!$AF68&lt;&gt;"",Scoring!$H$37)+IF(Data!$AG68&lt;&gt;"",Scoring!$H$38)+IF(Data!$AH68&lt;&gt;"",Scoring!$H$39)+IF(Data!$AI68&lt;&gt;"",Scoring!$H$40)+IF(Data!$AJ68&lt;&gt;"",Scoring!$H$41)+IF(Data!$AK68&lt;&gt;"",Scoring!$H$42)+IF(Data!$AL68&lt;&gt;"",Scoring!$H$43)+IF(Data!$AM68&lt;&gt;"",Scoring!$H$44)+IF(Data!$AN68&lt;&gt;"",Scoring!$H$45)+IF(Data!$AO68&lt;&gt;"",Scoring!$H$46)+IF(Data!$AP68&lt;&gt;"",Scoring!$H$47)+IF(Data!$AQ68&lt;&gt;"",Scoring!$H$48)+IF(Data!$AR68&lt;&gt;"",Scoring!$H$49)+IF(Data!$AS68&lt;&gt;"",Scoring!$H$50)+IF(Data!$AT68&lt;&gt;"",Scoring!$H$51)+IF(Data!$AU68&lt;&gt;"",Scoring!$H$52),"")</f>
        <v/>
      </c>
      <c r="BE68" s="186" t="str">
        <f>IF(BD68&lt;&gt;"",LOOKUP(BD68,Likelihoods!$A$7:$A$107,Likelihoods!F$7:F$107),"")</f>
        <v/>
      </c>
      <c r="BF68" s="181" t="str">
        <f>IF(AND(COUNTBLANK($B68:$O68)=13,COUNTBLANK($P68:$Q68)=1,COUNTBLANK($R68:$U68)=3,COUNTBLANK($V68:$X68)=2,COUNTBLANK($Y68:$AE68)=6,COUNTBLANK($AF68:$AJ68)=4,COUNTBLANK($AK68:AN68)=3,COUNTBLANK($AO68:$AQ68)=2,COUNTBLANK($AR68:$AS68)=1,COUNTBLANK($AT68:$AU68)=1),IF(Data!$B68&lt;&gt;"",Scoring!$I$7)+IF(Data!$C68&lt;&gt;"",Scoring!$I$8)+IF(Data!$D68&lt;&gt;"",Scoring!$I$9)+IF(Data!$E68&lt;&gt;"",Scoring!$I$10)+IF(Data!$F68&lt;&gt;"",Scoring!$I$11)+IF(Data!$G68&lt;&gt;"",Scoring!$I$12)+IF(Data!$H68&lt;&gt;"",Scoring!$I$13)+IF(Data!$I68&lt;&gt;"",Scoring!$I$14)+IF(Data!$J68&lt;&gt;"",Scoring!$I$15)+IF(Data!$K68&lt;&gt;"",Scoring!$I$16)+IF(Data!$L68&lt;&gt;"",Scoring!$I$17)+IF(Data!$M68&lt;&gt;"",Scoring!$I$18)+IF(Data!$N68&lt;&gt;"",Scoring!$I$19)+IF(Data!$O68&lt;&gt;"",Scoring!$I$20)+IF(Data!$P68&lt;&gt;"",Scoring!$I$21)+IF(Data!$Q68&lt;&gt;"",Scoring!$I$22)+IF(Data!$R68&lt;&gt;"",Scoring!$I$23)+IF(Data!$S68&lt;&gt;"",Scoring!$I$24)+IF(Data!$T68&lt;&gt;"",Scoring!$I$25)+IF(Data!$U68&lt;&gt;"",Scoring!$I$26)+IF(Data!$V68&lt;&gt;"",Scoring!$I$27)+IF(Data!$W68&lt;&gt;"",Scoring!$I$28)+IF(Data!$X68&lt;&gt;"",Scoring!$I$29)+IF(Data!$Y68&lt;&gt;"",Scoring!$I$30)+IF(Data!$Z68&lt;&gt;"",Scoring!$I$31)+IF(Data!$AA68&lt;&gt;"",Scoring!$I$32)+IF(Data!$AB68&lt;&gt;"",Scoring!$I$33)+IF(Data!$AC68&lt;&gt;"",Scoring!$I$34)+IF(Data!$AD68&lt;&gt;"",Scoring!$I$35)+IF(Data!$AE68&lt;&gt;"",Scoring!$I$36)+IF(Data!$AF68&lt;&gt;"",Scoring!$I$37)+IF(Data!$AG68&lt;&gt;"",Scoring!$I$38)+IF(Data!$AH68&lt;&gt;"",Scoring!$I$39)+IF(Data!$AI68&lt;&gt;"",Scoring!$I$40)+IF(Data!$AJ68&lt;&gt;"",Scoring!$I$41)+IF(Data!$AK68&lt;&gt;"",Scoring!$I$42)+IF(Data!$AL68&lt;&gt;"",Scoring!$I$43)+IF(Data!$AM68&lt;&gt;"",Scoring!$I$44)+IF(Data!$AN68&lt;&gt;"",Scoring!$I$45)+IF(Data!$AO68&lt;&gt;"",Scoring!$I$46)+IF(Data!$AP68&lt;&gt;"",Scoring!$I$47)+IF(Data!$AQ68&lt;&gt;"",Scoring!$I$48)+IF(Data!$AR68&lt;&gt;"",Scoring!$I$49)+IF(Data!$AS68&lt;&gt;"",Scoring!$I$50)+IF(Data!$AT68&lt;&gt;"",Scoring!$I$51)+IF(Data!$AU68&lt;&gt;"",Scoring!$I$52),"")</f>
        <v/>
      </c>
      <c r="BG68" s="180" t="str">
        <f>IF(BF68&lt;&gt;"",LOOKUP(BF68,Likelihoods!$A$7:$A$107,Likelihoods!G$7:G$107),"")</f>
        <v/>
      </c>
      <c r="BH68" s="187" t="str">
        <f>IF(AND(COUNTBLANK($B68:$O68)=13,COUNTBLANK($P68:$Q68)=1,COUNTBLANK($R68:$U68)=3,COUNTBLANK($V68:$X68)=2,COUNTBLANK($Y68:$AE68)=6,COUNTBLANK($AF68:$AJ68)=4,COUNTBLANK($AK68:AN68)=3,COUNTBLANK($AO68:$AQ68)=2,COUNTBLANK($AR68:$AS68)=1,COUNTBLANK($AT68:$AU68)=1),IF(Data!$B68&lt;&gt;"",Scoring!$J$7)+IF(Data!$C68&lt;&gt;"",Scoring!$J$8)+IF(Data!$D68&lt;&gt;"",Scoring!$J$9)+IF(Data!$E68&lt;&gt;"",Scoring!$J$10)+IF(Data!$F68&lt;&gt;"",Scoring!$J$11)+IF(Data!$G68&lt;&gt;"",Scoring!$J$12)+IF(Data!$H68&lt;&gt;"",Scoring!$J$13)+IF(Data!$I68&lt;&gt;"",Scoring!$J$14)+IF(Data!$J68&lt;&gt;"",Scoring!$J$15)+IF(Data!$K68&lt;&gt;"",Scoring!$J$16)+IF(Data!$L68&lt;&gt;"",Scoring!$J$17)+IF(Data!$M68&lt;&gt;"",Scoring!$J$18)+IF(Data!$N68&lt;&gt;"",Scoring!$J$19)+IF(Data!$O68&lt;&gt;"",Scoring!$J$20)+IF(Data!$P68&lt;&gt;"",Scoring!$J$21)+IF(Data!$Q68&lt;&gt;"",Scoring!$J$22)+IF(Data!$R68&lt;&gt;"",Scoring!$J$23)+IF(Data!$S68&lt;&gt;"",Scoring!$J$24)+IF(Data!$T68&lt;&gt;"",Scoring!$J$25)+IF(Data!$U68&lt;&gt;"",Scoring!$J$26)+IF(Data!$V68&lt;&gt;"",Scoring!$J$27)+IF(Data!$W68&lt;&gt;"",Scoring!$J$28)+IF(Data!$X68&lt;&gt;"",Scoring!$J$29)+IF(Data!$Y68&lt;&gt;"",Scoring!$J$30)+IF(Data!$Z68&lt;&gt;"",Scoring!$J$31)+IF(Data!$AA68&lt;&gt;"",Scoring!$J$32)+IF(Data!$AB68&lt;&gt;"",Scoring!$J$33)+IF(Data!$AC68&lt;&gt;"",Scoring!$J$34)+IF(Data!$AD68&lt;&gt;"",Scoring!$J$35)+IF(Data!$AE68&lt;&gt;"",Scoring!$J$36)+IF(Data!$AF68&lt;&gt;"",Scoring!$J$37)+IF(Data!$AG68&lt;&gt;"",Scoring!$J$38)+IF(Data!$AH68&lt;&gt;"",Scoring!$J$39)+IF(Data!$AI68&lt;&gt;"",Scoring!$J$40)+IF(Data!$AJ68&lt;&gt;"",Scoring!$J$41)+IF(Data!$AK68&lt;&gt;"",Scoring!$J$42)+IF(Data!$AL68&lt;&gt;"",Scoring!$J$43)+IF(Data!$AM68&lt;&gt;"",Scoring!$J$44)+IF(Data!$AN68&lt;&gt;"",Scoring!$J$45)+IF(Data!$AO68&lt;&gt;"",Scoring!$J$46)+IF(Data!$AP68&lt;&gt;"",Scoring!$J$47)+IF(Data!$AQ68&lt;&gt;"",Scoring!$J$48)+IF(Data!$AR68&lt;&gt;"",Scoring!$J$49)+IF(Data!$AS68&lt;&gt;"",Scoring!$J$50)+IF(Data!$AT68&lt;&gt;"",Scoring!$J$51)+IF(Data!$AU68&lt;&gt;"",Scoring!$J$52),"")</f>
        <v/>
      </c>
      <c r="BI68" s="183" t="str">
        <f>IF(BH68&lt;&gt;"",LOOKUP(BH68,Likelihoods!$A$7:$A$107,Likelihoods!H$7:H$107),"")</f>
        <v/>
      </c>
      <c r="BJ68" s="188" t="str">
        <f>IF(AND(COUNTBLANK($B68:$O68)=13,COUNTBLANK($P68:$Q68)=1,COUNTBLANK($R68:$U68)=3,COUNTBLANK($V68:$X68)=2,COUNTBLANK($Y68:$AE68)=6,COUNTBLANK($AF68:$AJ68)=4,COUNTBLANK($AK68:AN68)=3,COUNTBLANK($AO68:$AQ68)=2,COUNTBLANK($AR68:$AS68)=1,COUNTBLANK($AT68:$AU68)=1),IF(Data!$B68&lt;&gt;"",Scoring!$K$7)+IF(Data!$C68&lt;&gt;"",Scoring!$K$8)+IF(Data!$D68&lt;&gt;"",Scoring!$K$9)+IF(Data!$E68&lt;&gt;"",Scoring!$K$10)+IF(Data!$F68&lt;&gt;"",Scoring!$K$11)+IF(Data!$G68&lt;&gt;"",Scoring!$K$12)+IF(Data!$H68&lt;&gt;"",Scoring!$K$13)+IF(Data!$I68&lt;&gt;"",Scoring!$K$14)+IF(Data!$J68&lt;&gt;"",Scoring!$K$15)+IF(Data!$K68&lt;&gt;"",Scoring!$K$16)+IF(Data!$L68&lt;&gt;"",Scoring!$K$17)+IF(Data!$M68&lt;&gt;"",Scoring!$K$18)+IF(Data!$N68&lt;&gt;"",Scoring!$K$19)+IF(Data!$O68&lt;&gt;"",Scoring!$K$20)+IF(Data!$P68&lt;&gt;"",Scoring!$K$21)+IF(Data!$Q68&lt;&gt;"",Scoring!$K$22)+IF(Data!$R68&lt;&gt;"",Scoring!$K$23)+IF(Data!$S68&lt;&gt;"",Scoring!$K$24)+IF(Data!$T68&lt;&gt;"",Scoring!$K$25)+IF(Data!$U68&lt;&gt;"",Scoring!$K$26)+IF(Data!$V68&lt;&gt;"",Scoring!$K$27)+IF(Data!$W68&lt;&gt;"",Scoring!$K$28)+IF(Data!$X68&lt;&gt;"",Scoring!$K$29)+IF(Data!$Y68&lt;&gt;"",Scoring!$K$30)+IF(Data!$Z68&lt;&gt;"",Scoring!$K$31)+IF(Data!$AA68&lt;&gt;"",Scoring!$K$32)+IF(Data!$AB68&lt;&gt;"",Scoring!$K$33)+IF(Data!$AC68&lt;&gt;"",Scoring!$K$34)+IF(Data!$AD68&lt;&gt;"",Scoring!$K$35)+IF(Data!$AE68&lt;&gt;"",Scoring!$K$36)+IF(Data!$AF68&lt;&gt;"",Scoring!$K$37)+IF(Data!$AG68&lt;&gt;"",Scoring!$K$38)+IF(Data!$AH68&lt;&gt;"",Scoring!$K$39)+IF(Data!$AI68&lt;&gt;"",Scoring!$K$40)+IF(Data!$AJ68&lt;&gt;"",Scoring!$K$41)+IF(Data!$AK68&lt;&gt;"",Scoring!$K$42)+IF(Data!$AL68&lt;&gt;"",Scoring!$K$43)+IF(Data!$AM68&lt;&gt;"",Scoring!$K$44)+IF(Data!$AN68&lt;&gt;"",Scoring!$K$45)+IF(Data!$AO68&lt;&gt;"",Scoring!$K$46)+IF(Data!$AP68&lt;&gt;"",Scoring!$K$47)+IF(Data!$AQ68&lt;&gt;"",Scoring!$K$48)+IF(Data!$AR68&lt;&gt;"",Scoring!$K$49)+IF(Data!$AS68&lt;&gt;"",Scoring!$K$50)+IF(Data!$AT68&lt;&gt;"",Scoring!$K$51)+IF(Data!$AU68&lt;&gt;"",Scoring!$K$52),"")</f>
        <v/>
      </c>
      <c r="BK68" s="184" t="str">
        <f>IF(BJ68&lt;&gt;"",LOOKUP(BJ68,Likelihoods!$A$7:$A$107,Likelihoods!I$7:I$107),"")</f>
        <v/>
      </c>
      <c r="BL68" s="187" t="str">
        <f>IF(AND(COUNTBLANK($B68:$O68)=13,COUNTBLANK($P68:$Q68)=1,COUNTBLANK($R68:$U68)=3,COUNTBLANK($V68:$X68)=2,COUNTBLANK($Y68:$AE68)=6,COUNTBLANK($AF68:$AJ68)=4,COUNTBLANK($AK68:AN68)=3,COUNTBLANK($AO68:$AQ68)=2,COUNTBLANK($AR68:$AS68)=1,COUNTBLANK($AT68:$AU68)=1),IF(Data!$B68&lt;&gt;"",Scoring!$L$7)+IF(Data!$C68&lt;&gt;"",Scoring!$L$8)+IF(Data!$D68&lt;&gt;"",Scoring!$L$9)+IF(Data!$E68&lt;&gt;"",Scoring!$L$10)+IF(Data!$F68&lt;&gt;"",Scoring!$L$11)+IF(Data!$G68&lt;&gt;"",Scoring!$L$12)+IF(Data!$H68&lt;&gt;"",Scoring!$L$13)+IF(Data!$I68&lt;&gt;"",Scoring!$L$14)+IF(Data!$J68&lt;&gt;"",Scoring!$L$15)+IF(Data!$K68&lt;&gt;"",Scoring!$L$16)+IF(Data!$L68&lt;&gt;"",Scoring!$L$17)+IF(Data!$M68&lt;&gt;"",Scoring!$L$18)+IF(Data!$N68&lt;&gt;"",Scoring!$L$19)+IF(Data!$O68&lt;&gt;"",Scoring!$L$20)+IF(Data!$P68&lt;&gt;"",Scoring!$L$21)+IF(Data!$Q68&lt;&gt;"",Scoring!$L$22)+IF(Data!$R68&lt;&gt;"",Scoring!$L$23)+IF(Data!$S68&lt;&gt;"",Scoring!$L$24)+IF(Data!$T68&lt;&gt;"",Scoring!$L$25)+IF(Data!$U68&lt;&gt;"",Scoring!$L$26)+IF(Data!$V68&lt;&gt;"",Scoring!$L$27)+IF(Data!$W68&lt;&gt;"",Scoring!$L$28)+IF(Data!$X68&lt;&gt;"",Scoring!$L$29)+IF(Data!$Y68&lt;&gt;"",Scoring!$L$30)+IF(Data!$Z68&lt;&gt;"",Scoring!$L$31)+IF(Data!$AA68&lt;&gt;"",Scoring!$L$32)+IF(Data!$AB68&lt;&gt;"",Scoring!$L$33)+IF(Data!$AC68&lt;&gt;"",Scoring!$L$34)+IF(Data!$AD68&lt;&gt;"",Scoring!$L$35)+IF(Data!$AE68&lt;&gt;"",Scoring!$L$36)+IF(Data!$AF68&lt;&gt;"",Scoring!$L$37)+IF(Data!$AG68&lt;&gt;"",Scoring!$L$38)+IF(Data!$AH68&lt;&gt;"",Scoring!$L$39)+IF(Data!$AI68&lt;&gt;"",Scoring!$L$40)+IF(Data!$AJ68&lt;&gt;"",Scoring!$L$41)+IF(Data!$AK68&lt;&gt;"",Scoring!$L$42)+IF(Data!$AL68&lt;&gt;"",Scoring!$L$43)+IF(Data!$AM68&lt;&gt;"",Scoring!$L$44)+IF(Data!$AN68&lt;&gt;"",Scoring!$L$45)+IF(Data!$AO68&lt;&gt;"",Scoring!$L$46)+IF(Data!$AP68&lt;&gt;"",Scoring!$L$47)+IF(Data!$AQ68&lt;&gt;"",Scoring!$L$48)+IF(Data!$AR68&lt;&gt;"",Scoring!$L$49)+IF(Data!$AS68&lt;&gt;"",Scoring!$L$50)+IF(Data!$AT68&lt;&gt;"",Scoring!$L$51)+IF(Data!$AU68&lt;&gt;"",Scoring!$L$52),"")</f>
        <v/>
      </c>
      <c r="BM68" s="180" t="str">
        <f>IF(BL68&lt;&gt;"",LOOKUP(BL68,Likelihoods!$A$7:$A$107,Likelihoods!J$7:J$107),"")</f>
        <v/>
      </c>
      <c r="BN68" s="181" t="str">
        <f>IF(AND(COUNTBLANK($B68:$O68)=13,COUNTBLANK($P68:$Q68)=1,COUNTBLANK($R68:$U68)=3,COUNTBLANK($V68:$X68)=2,COUNTBLANK($Y68:$AE68)=6,COUNTBLANK($AF68:$AJ68)=4,COUNTBLANK($AK68:AN68)=3,COUNTBLANK($AO68:$AQ68)=2,COUNTBLANK($AR68:$AS68)=1,COUNTBLANK($AT68:$AU68)=1),IF(Data!$B68&lt;&gt;"",Scoring!$M$7)+IF(Data!$C68&lt;&gt;"",Scoring!$M$8)+IF(Data!$D68&lt;&gt;"",Scoring!$M$9)+IF(Data!$E68&lt;&gt;"",Scoring!$M$10)+IF(Data!$F68&lt;&gt;"",Scoring!$M$11)+IF(Data!$G68&lt;&gt;"",Scoring!$M$12)+IF(Data!$H68&lt;&gt;"",Scoring!$M$13)+IF(Data!$I68&lt;&gt;"",Scoring!$M$14)+IF(Data!$J68&lt;&gt;"",Scoring!$M$15)+IF(Data!$K68&lt;&gt;"",Scoring!$M$16)+IF(Data!$L68&lt;&gt;"",Scoring!$M$17)+IF(Data!$M68&lt;&gt;"",Scoring!$M$18)+IF(Data!$N68&lt;&gt;"",Scoring!$M$19)+IF(Data!$O68&lt;&gt;"",Scoring!$M$20)+IF(Data!$P68&lt;&gt;"",Scoring!$M$21)+IF(Data!$Q68&lt;&gt;"",Scoring!$M$22)+IF(Data!$R68&lt;&gt;"",Scoring!$M$23)+IF(Data!$S68&lt;&gt;"",Scoring!$M$24)+IF(Data!$T68&lt;&gt;"",Scoring!$M$25)+IF(Data!$U68&lt;&gt;"",Scoring!$M$26)+IF(Data!$V68&lt;&gt;"",Scoring!$M$27)+IF(Data!$W68&lt;&gt;"",Scoring!$M$28)+IF(Data!$X68&lt;&gt;"",Scoring!$M$29)+IF(Data!$Y68&lt;&gt;"",Scoring!$M$30)+IF(Data!$Z68&lt;&gt;"",Scoring!$M$31)+IF(Data!$AA68&lt;&gt;"",Scoring!$M$32)+IF(Data!$AB68&lt;&gt;"",Scoring!$M$33)+IF(Data!$AC68&lt;&gt;"",Scoring!$M$34)+IF(Data!$AD68&lt;&gt;"",Scoring!$M$35)+IF(Data!$AE68&lt;&gt;"",Scoring!$M$36)+IF(Data!$AF68&lt;&gt;"",Scoring!$M$37)+IF(Data!$AG68&lt;&gt;"",Scoring!$M$38)+IF(Data!$AH68&lt;&gt;"",Scoring!$M$39)+IF(Data!$AI68&lt;&gt;"",Scoring!$M$40)+IF(Data!$AJ68&lt;&gt;"",Scoring!$M$41)+IF(Data!$AK68&lt;&gt;"",Scoring!$M$42)+IF(Data!$AL68&lt;&gt;"",Scoring!$M$43)+IF(Data!$AM68&lt;&gt;"",Scoring!$M$44)+IF(Data!$AN68&lt;&gt;"",Scoring!$M$45)+IF(Data!$AO68&lt;&gt;"",Scoring!$M$46)+IF(Data!$AP68&lt;&gt;"",Scoring!$M$47)+IF(Data!$AQ68&lt;&gt;"",Scoring!$M$48)+IF(Data!$AR68&lt;&gt;"",Scoring!$M$49)+IF(Data!$AS68&lt;&gt;"",Scoring!$M$50)+IF(Data!$AT68&lt;&gt;"",Scoring!$M$51)+IF(Data!$AU68&lt;&gt;"",Scoring!$M$52),"")</f>
        <v/>
      </c>
      <c r="BO68" s="184" t="str">
        <f>IF(BN68&lt;&gt;"",LOOKUP(BN68,Likelihoods!$A$7:$A$107,Likelihoods!K$7:K$107),"")</f>
        <v/>
      </c>
      <c r="BP68" s="179" t="str">
        <f>IF(AND(COUNTBLANK($B68:$O68)=13,COUNTBLANK($P68:$Q68)=1,COUNTBLANK($R68:$U68)=3,COUNTBLANK($V68:$X68)=2,COUNTBLANK($Y68:$AE68)=6,COUNTBLANK($AF68:$AJ68)=4,COUNTBLANK($AK68:AN68)=3,COUNTBLANK($AO68:$AQ68)=2,COUNTBLANK($AR68:$AS68)=1,COUNTBLANK($AT68:$AU68)=1),IF(Data!$B68&lt;&gt;"",Scoring!$N$7)+IF(Data!$C68&lt;&gt;"",Scoring!$N$8)+IF(Data!$D68&lt;&gt;"",Scoring!$N$9)+IF(Data!$E68&lt;&gt;"",Scoring!$N$10)+IF(Data!$F68&lt;&gt;"",Scoring!$N$11)+IF(Data!$G68&lt;&gt;"",Scoring!$N$12)+IF(Data!$H68&lt;&gt;"",Scoring!$N$13)+IF(Data!$I68&lt;&gt;"",Scoring!$N$14)+IF(Data!$J68&lt;&gt;"",Scoring!$N$15)+IF(Data!$K68&lt;&gt;"",Scoring!$N$16)+IF(Data!$L68&lt;&gt;"",Scoring!$N$17)+IF(Data!$M68&lt;&gt;"",Scoring!$N$18)+IF(Data!$N68&lt;&gt;"",Scoring!$N$19)+IF(Data!$O68&lt;&gt;"",Scoring!$N$20)+IF(Data!$P68&lt;&gt;"",Scoring!$N$21)+IF(Data!$Q68&lt;&gt;"",Scoring!$N$22)+IF(Data!$R68&lt;&gt;"",Scoring!$N$23)+IF(Data!$S68&lt;&gt;"",Scoring!$N$24)+IF(Data!$T68&lt;&gt;"",Scoring!$N$25)+IF(Data!$U68&lt;&gt;"",Scoring!$N$26)+IF(Data!$V68&lt;&gt;"",Scoring!$N$27)+IF(Data!$W68&lt;&gt;"",Scoring!$N$28)+IF(Data!$X68&lt;&gt;"",Scoring!$N$29)+IF(Data!$Y68&lt;&gt;"",Scoring!$N$30)+IF(Data!$Z68&lt;&gt;"",Scoring!$N$31)+IF(Data!$AA68&lt;&gt;"",Scoring!$N$32)+IF(Data!$AB68&lt;&gt;"",Scoring!$N$33)+IF(Data!$AC68&lt;&gt;"",Scoring!$N$34)+IF(Data!$AD68&lt;&gt;"",Scoring!$N$35)+IF(Data!$AE68&lt;&gt;"",Scoring!$N$36)+IF(Data!$AF68&lt;&gt;"",Scoring!$N$37)+IF(Data!$AG68&lt;&gt;"",Scoring!$N$38)+IF(Data!$AH68&lt;&gt;"",Scoring!$N$39)+IF(Data!$AI68&lt;&gt;"",Scoring!$N$40)+IF(Data!$AJ68&lt;&gt;"",Scoring!$N$41)+IF(Data!$AK68&lt;&gt;"",Scoring!$N$42)+IF(Data!$AL68&lt;&gt;"",Scoring!$N$43)+IF(Data!$AM68&lt;&gt;"",Scoring!$N$44)+IF(Data!$AN68&lt;&gt;"",Scoring!$N$45)+IF(Data!$AO68&lt;&gt;"",Scoring!$N$46)+IF(Data!$AP68&lt;&gt;"",Scoring!$N$47)+IF(Data!$AQ68&lt;&gt;"",Scoring!$N$48)+IF(Data!$AR68&lt;&gt;"",Scoring!$N$49)+IF(Data!$AS68&lt;&gt;"",Scoring!$N$50)+IF(Data!$AT68&lt;&gt;"",Scoring!$N$51)+IF(Data!$AU68&lt;&gt;"",Scoring!$N$52),"")</f>
        <v/>
      </c>
      <c r="BQ68" s="189" t="str">
        <f>IF(BP68&lt;&gt;"",LOOKUP(BP68,Likelihoods!$A$7:$A$107,Likelihoods!L$7:L$107),"")</f>
        <v/>
      </c>
      <c r="BR68" s="181" t="str">
        <f>IF(AND(COUNTBLANK($B68:$O68)=13,COUNTBLANK($P68:$Q68)=1,COUNTBLANK($R68:$U68)=3,COUNTBLANK($V68:$X68)=2,COUNTBLANK($Y68:$AE68)=6,COUNTBLANK($AF68:$AJ68)=4,COUNTBLANK($AK68:AN68)=3,COUNTBLANK($AO68:$AQ68)=2,COUNTBLANK($AR68:$AS68)=1,COUNTBLANK($AT68:$AU68)=1),IF(Data!$B68&lt;&gt;"",Scoring!$O$7)+IF(Data!$C68&lt;&gt;"",Scoring!$O$8)+IF(Data!$D68&lt;&gt;"",Scoring!$O$9)+IF(Data!$E68&lt;&gt;"",Scoring!$O$10)+IF(Data!$F68&lt;&gt;"",Scoring!$O$11)+IF(Data!$G68&lt;&gt;"",Scoring!$O$12)+IF(Data!$H68&lt;&gt;"",Scoring!$O$13)+IF(Data!$I68&lt;&gt;"",Scoring!$O$14)+IF(Data!$J68&lt;&gt;"",Scoring!$O$15)+IF(Data!$K68&lt;&gt;"",Scoring!$O$16)+IF(Data!$L68&lt;&gt;"",Scoring!$O$17)+IF(Data!$M68&lt;&gt;"",Scoring!$O$18)+IF(Data!$N68&lt;&gt;"",Scoring!$O$19)+IF(Data!$O68&lt;&gt;"",Scoring!$O$20)+IF(Data!$P68&lt;&gt;"",Scoring!$O$21)+IF(Data!$Q68&lt;&gt;"",Scoring!$O$22)+IF(Data!$R68&lt;&gt;"",Scoring!$O$23)+IF(Data!$S68&lt;&gt;"",Scoring!$O$24)+IF(Data!$T68&lt;&gt;"",Scoring!$O$25)+IF(Data!$U68&lt;&gt;"",Scoring!$O$26)+IF(Data!$V68&lt;&gt;"",Scoring!$O$27)+IF(Data!$W68&lt;&gt;"",Scoring!$O$28)+IF(Data!$X68&lt;&gt;"",Scoring!$O$29)+IF(Data!$Y68&lt;&gt;"",Scoring!$O$30)+IF(Data!$Z68&lt;&gt;"",Scoring!$O$31)+IF(Data!$AA68&lt;&gt;"",Scoring!$O$32)+IF(Data!$AB68&lt;&gt;"",Scoring!$O$33)+IF(Data!$AC68&lt;&gt;"",Scoring!$O$34)+IF(Data!$AD68&lt;&gt;"",Scoring!$O$35)+IF(Data!$AE68&lt;&gt;"",Scoring!$O$36)+IF(Data!$AF68&lt;&gt;"",Scoring!$O$37)+IF(Data!$AG68&lt;&gt;"",Scoring!$O$38)+IF(Data!$AH68&lt;&gt;"",Scoring!$O$39)+IF(Data!$AI68&lt;&gt;"",Scoring!$O$40)+IF(Data!$AJ68&lt;&gt;"",Scoring!$O$41)+IF(Data!$AK68&lt;&gt;"",Scoring!$O$42)+IF(Data!$AL68&lt;&gt;"",Scoring!$O$43)+IF(Data!$AM68&lt;&gt;"",Scoring!$O$44)+IF(Data!$AN68&lt;&gt;"",Scoring!$O$45)+IF(Data!$AO68&lt;&gt;"",Scoring!$O$46)+IF(Data!$AP68&lt;&gt;"",Scoring!$O$47)+IF(Data!$AQ68&lt;&gt;"",Scoring!$O$48)+IF(Data!$AR68&lt;&gt;"",Scoring!$O$49)+IF(Data!$AS68&lt;&gt;"",Scoring!$O$50)+IF(Data!$AT68&lt;&gt;"",Scoring!$O$51)+IF(Data!$AU68&lt;&gt;"",Scoring!$O$52),"")</f>
        <v/>
      </c>
      <c r="BS68" s="184" t="str">
        <f>IF(BR68&lt;&gt;"",LOOKUP(BR68,Likelihoods!$A$7:$A$107,Likelihoods!M$7:M$107),"")</f>
        <v/>
      </c>
      <c r="BT68" s="181" t="str">
        <f>IF(AND(COUNTBLANK($B68:$O68)=13,COUNTBLANK($P68:$Q68)=1,COUNTBLANK($R68:$U68)=3,COUNTBLANK($V68:$X68)=2,COUNTBLANK($Y68:$AE68)=6,COUNTBLANK($AF68:$AJ68)=4,COUNTBLANK($AK68:AN68)=3,COUNTBLANK($AO68:$AQ68)=2,COUNTBLANK($AR68:$AS68)=1,COUNTBLANK($AT68:$AU68)=1),IF(Data!$B68&lt;&gt;"",Scoring!$P$7)+IF(Data!$C68&lt;&gt;"",Scoring!$P$8)+IF(Data!$D68&lt;&gt;"",Scoring!$P$9)+IF(Data!$E68&lt;&gt;"",Scoring!$P$10)+IF(Data!$F68&lt;&gt;"",Scoring!$P$11)+IF(Data!$G68&lt;&gt;"",Scoring!$P$12)+IF(Data!$H68&lt;&gt;"",Scoring!$P$13)+IF(Data!$I68&lt;&gt;"",Scoring!$P$14)+IF(Data!$J68&lt;&gt;"",Scoring!$P$15)+IF(Data!$K68&lt;&gt;"",Scoring!$P$16)+IF(Data!$L68&lt;&gt;"",Scoring!$P$17)+IF(Data!$M68&lt;&gt;"",Scoring!$P$18)+IF(Data!$N68&lt;&gt;"",Scoring!$P$19)+IF(Data!$O68&lt;&gt;"",Scoring!$P$20)+IF(Data!$P68&lt;&gt;"",Scoring!$P$21)+IF(Data!$Q68&lt;&gt;"",Scoring!$P$22)+IF(Data!$R68&lt;&gt;"",Scoring!$P$23)+IF(Data!$S68&lt;&gt;"",Scoring!$P$24)+IF(Data!$T68&lt;&gt;"",Scoring!$P$25)+IF(Data!$U68&lt;&gt;"",Scoring!$P$26)+IF(Data!$V68&lt;&gt;"",Scoring!$P$27)+IF(Data!$W68&lt;&gt;"",Scoring!$P$28)+IF(Data!$X68&lt;&gt;"",Scoring!$P$29)+IF(Data!$Y68&lt;&gt;"",Scoring!$P$30)+IF(Data!$Z68&lt;&gt;"",Scoring!$P$31)+IF(Data!$AA68&lt;&gt;"",Scoring!$P$32)+IF(Data!$AB68&lt;&gt;"",Scoring!$P$33)+IF(Data!$AC68&lt;&gt;"",Scoring!$P$34)+IF(Data!$AD68&lt;&gt;"",Scoring!$P$35)+IF(Data!$AE68&lt;&gt;"",Scoring!$P$36)+IF(Data!$AF68&lt;&gt;"",Scoring!$P$37)+IF(Data!$AG68&lt;&gt;"",Scoring!$P$38)+IF(Data!$AH68&lt;&gt;"",Scoring!$P$39)+IF(Data!$AI68&lt;&gt;"",Scoring!$P$40)+IF(Data!$AJ68&lt;&gt;"",Scoring!$P$41)+IF(Data!$AK68&lt;&gt;"",Scoring!$P$42)+IF(Data!$AL68&lt;&gt;"",Scoring!$P$43)+IF(Data!$AM68&lt;&gt;"",Scoring!$P$44)+IF(Data!$AN68&lt;&gt;"",Scoring!$P$45)+IF(Data!$AO68&lt;&gt;"",Scoring!$P$46)+IF(Data!$AP68&lt;&gt;"",Scoring!$P$47)+IF(Data!$AQ68&lt;&gt;"",Scoring!$P$48)+IF(Data!$AR68&lt;&gt;"",Scoring!$P$49)+IF(Data!$AS68&lt;&gt;"",Scoring!$P$50)+IF(Data!$AT68&lt;&gt;"",Scoring!$P$51)+IF(Data!$AU68&lt;&gt;"",Scoring!$P$52),"")</f>
        <v/>
      </c>
      <c r="BU68" s="180" t="str">
        <f>IF(BT68&lt;&gt;"",LOOKUP(BT68,Likelihoods!$A$7:$A$107,Likelihoods!N$7:N$107),"")</f>
        <v/>
      </c>
      <c r="BV68" s="181" t="str">
        <f>IF(AND(COUNTBLANK($B68:$O68)=13,COUNTBLANK($P68:$Q68)=1,COUNTBLANK($R68:$U68)=3,COUNTBLANK($V68:$X68)=2,COUNTBLANK($Y68:$AE68)=6,COUNTBLANK($AF68:$AJ68)=4,COUNTBLANK($AK68:AN68)=3,COUNTBLANK($AO68:$AQ68)=2,COUNTBLANK($AR68:$AS68)=1,COUNTBLANK($AT68:$AU68)=1),IF(Data!$B68&lt;&gt;"",Scoring!$Q$7)+IF(Data!$C68&lt;&gt;"",Scoring!$Q$8)+IF(Data!$D68&lt;&gt;"",Scoring!$Q$9)+IF(Data!$E68&lt;&gt;"",Scoring!$Q$10)+IF(Data!$F68&lt;&gt;"",Scoring!$Q$11)+IF(Data!$G68&lt;&gt;"",Scoring!$Q$12)+IF(Data!$H68&lt;&gt;"",Scoring!$Q$13)+IF(Data!$I68&lt;&gt;"",Scoring!$Q$14)+IF(Data!$J68&lt;&gt;"",Scoring!$Q$15)+IF(Data!$K68&lt;&gt;"",Scoring!$Q$16)+IF(Data!$L68&lt;&gt;"",Scoring!$Q$17)+IF(Data!$M68&lt;&gt;"",Scoring!$Q$18)+IF(Data!$N68&lt;&gt;"",Scoring!$Q$19)+IF(Data!$O68&lt;&gt;"",Scoring!$Q$20)+IF(Data!$P68&lt;&gt;"",Scoring!$Q$21)+IF(Data!$Q68&lt;&gt;"",Scoring!$Q$22)+IF(Data!$R68&lt;&gt;"",Scoring!$Q$23)+IF(Data!$S68&lt;&gt;"",Scoring!$Q$24)+IF(Data!$T68&lt;&gt;"",Scoring!$Q$25)+IF(Data!$U68&lt;&gt;"",Scoring!$Q$26)+IF(Data!$V68&lt;&gt;"",Scoring!$Q$27)+IF(Data!$W68&lt;&gt;"",Scoring!$Q$28)+IF(Data!$X68&lt;&gt;"",Scoring!$Q$29)+IF(Data!$Y68&lt;&gt;"",Scoring!$Q$30)+IF(Data!$Z68&lt;&gt;"",Scoring!$Q$31)+IF(Data!$AA68&lt;&gt;"",Scoring!$Q$32)+IF(Data!$AB68&lt;&gt;"",Scoring!$Q$33)+IF(Data!$AC68&lt;&gt;"",Scoring!$Q$34)+IF(Data!$AD68&lt;&gt;"",Scoring!$Q$35)+IF(Data!$AE68&lt;&gt;"",Scoring!$Q$36)+IF(Data!$AF68&lt;&gt;"",Scoring!$Q$37)+IF(Data!$AG68&lt;&gt;"",Scoring!$Q$38)+IF(Data!$AH68&lt;&gt;"",Scoring!$Q$39)+IF(Data!$AI68&lt;&gt;"",Scoring!$Q$40)+IF(Data!$AJ68&lt;&gt;"",Scoring!$Q$41)+IF(Data!$AK68&lt;&gt;"",Scoring!$Q$42)+IF(Data!$AL68&lt;&gt;"",Scoring!$Q$43)+IF(Data!$AM68&lt;&gt;"",Scoring!$Q$44)+IF(Data!$AN68&lt;&gt;"",Scoring!$Q$45)+IF(Data!$AO68&lt;&gt;"",Scoring!$Q$46)+IF(Data!$AP68&lt;&gt;"",Scoring!$Q$47)+IF(Data!$AQ68&lt;&gt;"",Scoring!$Q$48)+IF(Data!$AR68&lt;&gt;"",Scoring!$Q$49)+IF(Data!$AS68&lt;&gt;"",Scoring!$Q$50)+IF(Data!$AT68&lt;&gt;"",Scoring!$Q$51)+IF(Data!$AU68&lt;&gt;"",Scoring!$Q$52),"")</f>
        <v/>
      </c>
      <c r="BW68" s="183" t="str">
        <f>IF(BV68&lt;&gt;"",LOOKUP(BV68,Likelihoods!$A$7:$A$107,Likelihoods!O$7:O$107),"")</f>
        <v/>
      </c>
      <c r="BX68" s="9"/>
      <c r="BY68" s="9"/>
      <c r="BZ68" s="9"/>
      <c r="CA68" s="9"/>
      <c r="CB68" s="9"/>
      <c r="CC68" s="9"/>
      <c r="CD68" s="9"/>
      <c r="CE68" s="9"/>
      <c r="CF68" s="9"/>
      <c r="CG68" s="9"/>
      <c r="CH68" s="9"/>
      <c r="CI68" s="9"/>
      <c r="CJ68" s="9"/>
      <c r="CK68" s="9"/>
    </row>
    <row r="69" spans="1:89" ht="14.25">
      <c r="A69" s="59"/>
      <c r="B69" s="76"/>
      <c r="C69" s="77"/>
      <c r="D69" s="77"/>
      <c r="E69" s="77"/>
      <c r="F69" s="77"/>
      <c r="G69" s="77"/>
      <c r="H69" s="77"/>
      <c r="I69" s="77"/>
      <c r="J69" s="77"/>
      <c r="K69" s="77"/>
      <c r="L69" s="77"/>
      <c r="M69" s="77"/>
      <c r="N69" s="77"/>
      <c r="O69" s="77"/>
      <c r="P69" s="76"/>
      <c r="Q69" s="78"/>
      <c r="R69" s="77"/>
      <c r="S69" s="77"/>
      <c r="T69" s="77"/>
      <c r="U69" s="77"/>
      <c r="V69" s="76"/>
      <c r="W69" s="77"/>
      <c r="X69" s="78"/>
      <c r="Y69" s="77"/>
      <c r="Z69" s="77"/>
      <c r="AA69" s="77"/>
      <c r="AB69" s="77"/>
      <c r="AC69" s="77"/>
      <c r="AD69" s="77"/>
      <c r="AE69" s="77"/>
      <c r="AF69" s="76"/>
      <c r="AG69" s="77"/>
      <c r="AH69" s="77"/>
      <c r="AI69" s="77"/>
      <c r="AJ69" s="78"/>
      <c r="AK69" s="77"/>
      <c r="AL69" s="77"/>
      <c r="AM69" s="77"/>
      <c r="AN69" s="77"/>
      <c r="AO69" s="76"/>
      <c r="AP69" s="77"/>
      <c r="AQ69" s="78"/>
      <c r="AR69" s="76"/>
      <c r="AS69" s="78"/>
      <c r="AT69" s="77"/>
      <c r="AU69" s="77"/>
      <c r="AV69" s="179" t="str">
        <f>IF(AND(COUNTBLANK($B69:$O69)=13,COUNTBLANK($P69:$Q69)=1,COUNTBLANK($R69:$U69)=3,COUNTBLANK($V69:$X69)=2,COUNTBLANK($Y69:$AE69)=6,COUNTBLANK($AF69:$AJ69)=4,COUNTBLANK($AK69:AN69)=3,COUNTBLANK($AO69:$AQ69)=2,COUNTBLANK($AR69:$AS69)=1,COUNTBLANK($AT69:$AU69)=1),IF(Data!$B69&lt;&gt;"",Scoring!$D$7)+IF(Data!$C69&lt;&gt;"",Scoring!$D$8)+IF(Data!$D69&lt;&gt;"",Scoring!$D$9)+IF(Data!$E69&lt;&gt;"",Scoring!$D$10)+IF(Data!$F69&lt;&gt;"",Scoring!$D$11)+IF(Data!$G69&lt;&gt;"",Scoring!$D$12)+IF(Data!$H69&lt;&gt;"",Scoring!$D$13)+IF(Data!$I69&lt;&gt;"",Scoring!$D$14)+IF(Data!$J69&lt;&gt;"",Scoring!$D$15)+IF(Data!$K69&lt;&gt;"",Scoring!$D$16)+IF(Data!$L69&lt;&gt;"",Scoring!$D$17)+IF(Data!$M69&lt;&gt;"",Scoring!$D$18)+IF(Data!$N69&lt;&gt;"",Scoring!$D$19)+IF(Data!$O69&lt;&gt;"",Scoring!$D$20)+IF(Data!$P69&lt;&gt;"",Scoring!$D$21)+IF(Data!$Q69&lt;&gt;"",Scoring!$D$22)+IF(Data!$R69&lt;&gt;"",Scoring!$D$23)+IF(Data!$S69&lt;&gt;"",Scoring!$D$24)+IF(Data!$T69&lt;&gt;"",Scoring!$D$25)+IF(Data!$U69&lt;&gt;"",Scoring!$D$26)+IF(Data!$V69&lt;&gt;"",Scoring!$D$27)+IF(Data!$W69&lt;&gt;"",Scoring!$D$28)+IF(Data!$X69&lt;&gt;"",Scoring!$D$29)+IF(Data!$Y69&lt;&gt;"",Scoring!$D$30)+IF(Data!$Z69&lt;&gt;"",Scoring!$D$31)+IF(Data!$AA69&lt;&gt;"",Scoring!$D$32)+IF(Data!$AB69&lt;&gt;"",Scoring!$D$33)+IF(Data!$AC69&lt;&gt;"",Scoring!$D$34)+IF(Data!$AD69&lt;&gt;"",Scoring!$D$35)+IF(Data!$AE69&lt;&gt;"",Scoring!$D$36)+IF(Data!$AF69&lt;&gt;"",Scoring!$D$37)+IF(Data!$AG69&lt;&gt;"",Scoring!$D$38)+IF(Data!$AH69&lt;&gt;"",Scoring!$D$39)+IF(Data!$AI69&lt;&gt;"",Scoring!$D$40)+IF(Data!$AJ69&lt;&gt;"",Scoring!$D$41)+IF(Data!$AK69&lt;&gt;"",Scoring!$D$42)+IF(Data!$AL69&lt;&gt;"",Scoring!$D$43)+IF(Data!$AM69&lt;&gt;"",Scoring!$D$44)+IF(Data!$AN69&lt;&gt;"",Scoring!$D$45)+IF(Data!$AO69&lt;&gt;"",Scoring!$D$46)+IF(Data!$AP69&lt;&gt;"",Scoring!$D$47)+IF(Data!$AQ69&lt;&gt;"",Scoring!$D$48)+IF(Data!$AR69&lt;&gt;"",Scoring!$D$49)+IF(Data!$AS69&lt;&gt;"",Scoring!$D$50)+IF(Data!$AT69&lt;&gt;"",Scoring!$D$51)+IF(Data!$AU69&lt;&gt;"",Scoring!$D$52),"")</f>
        <v/>
      </c>
      <c r="AW69" s="180" t="str">
        <f>IF(AV69&lt;&gt;"",LOOKUP(AV69,Likelihoods!$A$7:$A$107,Likelihoods!B$7:B$107),"")</f>
        <v/>
      </c>
      <c r="AX69" s="181" t="str">
        <f>IF(AND(COUNTBLANK($B69:$O69)=13,COUNTBLANK($P69:$Q69)=1,COUNTBLANK($R69:$U69)=3,COUNTBLANK($V69:$X69)=2,COUNTBLANK($Y69:$AE69)=6,COUNTBLANK($AF69:$AJ69)=4,COUNTBLANK($AK69:AN69)=3,COUNTBLANK($AO69:$AQ69)=2,COUNTBLANK($AR69:$AS69)=1,COUNTBLANK($AT69:$AU69)=1),IF(Data!$B69&lt;&gt;"",Scoring!$E$7)+IF(Data!$C69&lt;&gt;"",Scoring!$E$8)+IF(Data!$D69&lt;&gt;"",Scoring!$E$9)+IF(Data!$E69&lt;&gt;"",Scoring!$E$10)+IF(Data!$F69&lt;&gt;"",Scoring!$E$11)+IF(Data!$G69&lt;&gt;"",Scoring!$E$12)+IF(Data!$H69&lt;&gt;"",Scoring!$E$13)+IF(Data!$I69&lt;&gt;"",Scoring!$E$14)+IF(Data!$J69&lt;&gt;"",Scoring!$E$15)+IF(Data!$K69&lt;&gt;"",Scoring!$E$16)+IF(Data!$L69&lt;&gt;"",Scoring!$E$17)+IF(Data!$M69&lt;&gt;"",Scoring!$E$18)+IF(Data!$N69&lt;&gt;"",Scoring!$E$19)+IF(Data!$O69&lt;&gt;"",Scoring!$E$20)+IF(Data!$P69&lt;&gt;"",Scoring!$E$21)+IF(Data!$Q69&lt;&gt;"",Scoring!$E$22)+IF(Data!$R69&lt;&gt;"",Scoring!$E$23)+IF(Data!$S69&lt;&gt;"",Scoring!$E$24)+IF(Data!$T69&lt;&gt;"",Scoring!$E$25)+IF(Data!$U69&lt;&gt;"",Scoring!$E$26)+IF(Data!$V69&lt;&gt;"",Scoring!$E$27)+IF(Data!$W69&lt;&gt;"",Scoring!$E$28)+IF(Data!$X69&lt;&gt;"",Scoring!$E$29)+IF(Data!$Y69&lt;&gt;"",Scoring!$E$30)+IF(Data!$Z69&lt;&gt;"",Scoring!$E$31)+IF(Data!$AA69&lt;&gt;"",Scoring!$E$32)+IF(Data!$AB69&lt;&gt;"",Scoring!$E$33)+IF(Data!$AC69&lt;&gt;"",Scoring!$E$34)+IF(Data!$AD69&lt;&gt;"",Scoring!$E$35)+IF(Data!$AE69&lt;&gt;"",Scoring!$E$36)+IF(Data!$AF69&lt;&gt;"",Scoring!$E$37)+IF(Data!$AG69&lt;&gt;"",Scoring!$E$38)+IF(Data!$AH69&lt;&gt;"",Scoring!$E$39)+IF(Data!$AI69&lt;&gt;"",Scoring!$E$40)+IF(Data!$AJ69&lt;&gt;"",Scoring!$E$41)+IF(Data!$AK69&lt;&gt;"",Scoring!$E$42)+IF(Data!$AL69&lt;&gt;"",Scoring!$E$43)+IF(Data!$AM69&lt;&gt;"",Scoring!$E$44)+IF(Data!$AN69&lt;&gt;"",Scoring!$E$45)+IF(Data!$AO69&lt;&gt;"",Scoring!$E$46)+IF(Data!$AP69&lt;&gt;"",Scoring!$E$47)+IF(Data!$AQ69&lt;&gt;"",Scoring!$E$48)+IF(Data!$AR69&lt;&gt;"",Scoring!$E$49)+IF(Data!$AS69&lt;&gt;"",Scoring!$E$50)+IF(Data!$AT69&lt;&gt;"",Scoring!$E$51)+IF(Data!$AU69&lt;&gt;"",Scoring!$E$52),"")</f>
        <v/>
      </c>
      <c r="AY69" s="180" t="str">
        <f>IF(AX69&lt;&gt;"",LOOKUP(AX69,Likelihoods!$A$7:$A$107,Likelihoods!C$7:C$107),"")</f>
        <v/>
      </c>
      <c r="AZ69" s="182" t="str">
        <f>IF(AND(COUNTBLANK($B69:$O69)=13,COUNTBLANK($P69:$Q69)=1,COUNTBLANK($R69:$U69)=3,COUNTBLANK($V69:$X69)=2,COUNTBLANK($Y69:$AE69)=6,COUNTBLANK($AF69:$AJ69)=4,COUNTBLANK($AK69:AN69)=3,COUNTBLANK($AO69:$AQ69)=2,COUNTBLANK($AR69:$AS69)=1,COUNTBLANK($AT69:$AU69)=1),IF(Data!$B69&lt;&gt;"",Scoring!$F$7)+IF(Data!$C69&lt;&gt;"",Scoring!$F$8)+IF(Data!$D69&lt;&gt;"",Scoring!$F$9)+IF(Data!$E69&lt;&gt;"",Scoring!$F$10)+IF(Data!$F69&lt;&gt;"",Scoring!$F$11)+IF(Data!$G69&lt;&gt;"",Scoring!$F$12)+IF(Data!$H69&lt;&gt;"",Scoring!$F$13)+IF(Data!$I69&lt;&gt;"",Scoring!$F$14)+IF(Data!$J69&lt;&gt;"",Scoring!$F$15)+IF(Data!$K69&lt;&gt;"",Scoring!$F$16)+IF(Data!$L69&lt;&gt;"",Scoring!$F$17)+IF(Data!$M69&lt;&gt;"",Scoring!$F$18)+IF(Data!$N69&lt;&gt;"",Scoring!$F$19)+IF(Data!$O69&lt;&gt;"",Scoring!$F$20)+IF(Data!$P69&lt;&gt;"",Scoring!$F$21)+IF(Data!$Q69&lt;&gt;"",Scoring!$F$22)+IF(Data!$R69&lt;&gt;"",Scoring!$F$23)+IF(Data!$S69&lt;&gt;"",Scoring!$F$24)+IF(Data!$T69&lt;&gt;"",Scoring!$F$25)+IF(Data!$U69&lt;&gt;"",Scoring!$F$26)+IF(Data!$V69&lt;&gt;"",Scoring!$F$27)+IF(Data!$W69&lt;&gt;"",Scoring!$F$28)+IF(Data!$X69&lt;&gt;"",Scoring!$F$29)+IF(Data!$Y69&lt;&gt;"",Scoring!$F$30)+IF(Data!$Z69&lt;&gt;"",Scoring!$F$31)+IF(Data!$AA69&lt;&gt;"",Scoring!$F$32)+IF(Data!$AB69&lt;&gt;"",Scoring!$F$33)+IF(Data!$AC69&lt;&gt;"",Scoring!$F$34)+IF(Data!$AD69&lt;&gt;"",Scoring!$F$35)+IF(Data!$AE69&lt;&gt;"",Scoring!$F$36)+IF(Data!$AF69&lt;&gt;"",Scoring!$F$37)+IF(Data!$AG69&lt;&gt;"",Scoring!$F$38)+IF(Data!$AH69&lt;&gt;"",Scoring!$F$39)+IF(Data!$AI69&lt;&gt;"",Scoring!$F$40)+IF(Data!$AJ69&lt;&gt;"",Scoring!$F$41)+IF(Data!$AK69&lt;&gt;"",Scoring!$F$42)+IF(Data!$AL69&lt;&gt;"",Scoring!$F$43)+IF(Data!$AM69&lt;&gt;"",Scoring!$F$44)+IF(Data!$AN69&lt;&gt;"",Scoring!$F$45)+IF(Data!$AO69&lt;&gt;"",Scoring!$F$46)+IF(Data!$AP69&lt;&gt;"",Scoring!$F$47)+IF(Data!$AQ69&lt;&gt;"",Scoring!$F$48)+IF(Data!$AR69&lt;&gt;"",Scoring!$F$49)+IF(Data!$AS69&lt;&gt;"",Scoring!$F$50)+IF(Data!$AT69&lt;&gt;"",Scoring!$F$51)+IF(Data!$AU69&lt;&gt;"",Scoring!$F$52),"")</f>
        <v/>
      </c>
      <c r="BA69" s="183" t="str">
        <f>IF(AZ69&lt;&gt;"",LOOKUP(AZ69,Likelihoods!$A$7:$A$107,Likelihoods!D$7:D$107),"")</f>
        <v/>
      </c>
      <c r="BB69" s="181" t="str">
        <f>IF(AND(COUNTBLANK($B69:$O69)=13,COUNTBLANK($P69:$Q69)=1,COUNTBLANK($R69:$U69)=3,COUNTBLANK($V69:$X69)=2,COUNTBLANK($Y69:$AE69)=6,COUNTBLANK($AF69:$AJ69)=4,COUNTBLANK($AK69:AN69)=3,COUNTBLANK($AO69:$AQ69)=2,COUNTBLANK($AR69:$AS69)=1,COUNTBLANK($AT69:$AU69)=1),IF(Data!$B69&lt;&gt;"",Scoring!$G$7)+IF(Data!$C69&lt;&gt;"",Scoring!$G$8)+IF(Data!$D69&lt;&gt;"",Scoring!$G$9)+IF(Data!$E69&lt;&gt;"",Scoring!$G$10)+IF(Data!$F69&lt;&gt;"",Scoring!$G$11)+IF(Data!$G69&lt;&gt;"",Scoring!$G$12)+IF(Data!$H69&lt;&gt;"",Scoring!$G$13)+IF(Data!$I69&lt;&gt;"",Scoring!$G$14)+IF(Data!$J69&lt;&gt;"",Scoring!$G$15)+IF(Data!$K69&lt;&gt;"",Scoring!$G$16)+IF(Data!$L69&lt;&gt;"",Scoring!$G$17)+IF(Data!$M69&lt;&gt;"",Scoring!$G$18)+IF(Data!$N69&lt;&gt;"",Scoring!$G$19)+IF(Data!$O69&lt;&gt;"",Scoring!$G$20)+IF(Data!$P69&lt;&gt;"",Scoring!$G$21)+IF(Data!$Q69&lt;&gt;"",Scoring!$G$22)+IF(Data!$R69&lt;&gt;"",Scoring!$G$23)+IF(Data!$S69&lt;&gt;"",Scoring!$G$24)+IF(Data!$T69&lt;&gt;"",Scoring!$G$25)+IF(Data!$U69&lt;&gt;"",Scoring!$G$26)+IF(Data!$V69&lt;&gt;"",Scoring!$G$27)+IF(Data!$W69&lt;&gt;"",Scoring!$G$28)+IF(Data!$X69&lt;&gt;"",Scoring!$G$29)+IF(Data!$Y69&lt;&gt;"",Scoring!$G$30)+IF(Data!$Z69&lt;&gt;"",Scoring!$G$31)+IF(Data!$AA69&lt;&gt;"",Scoring!$G$32)+IF(Data!$AB69&lt;&gt;"",Scoring!$G$33)+IF(Data!$AC69&lt;&gt;"",Scoring!$G$34)+IF(Data!$AD69&lt;&gt;"",Scoring!$G$35)+IF(Data!$AE69&lt;&gt;"",Scoring!$G$36)+IF(Data!$AF69&lt;&gt;"",Scoring!$G$37)+IF(Data!$AG69&lt;&gt;"",Scoring!$G$38)+IF(Data!$AH69&lt;&gt;"",Scoring!$G$39)+IF(Data!$AI69&lt;&gt;"",Scoring!$G$40)+IF(Data!$AJ69&lt;&gt;"",Scoring!$G$41)+IF(Data!$AK69&lt;&gt;"",Scoring!$G$42)+IF(Data!$AL69&lt;&gt;"",Scoring!$G$43)+IF(Data!$AM69&lt;&gt;"",Scoring!$G$44)+IF(Data!$AN69&lt;&gt;"",Scoring!$G$45)+IF(Data!$AO69&lt;&gt;"",Scoring!$G$46)+IF(Data!$AP69&lt;&gt;"",Scoring!$G$47)+IF(Data!$AQ69&lt;&gt;"",Scoring!$G$48)+IF(Data!$AR69&lt;&gt;"",Scoring!$G$49)+IF(Data!$AS69&lt;&gt;"",Scoring!$G$50)+IF(Data!$AT69&lt;&gt;"",Scoring!$G$51)+IF(Data!$AU69&lt;&gt;"",Scoring!$G$52),"")</f>
        <v/>
      </c>
      <c r="BC69" s="184" t="str">
        <f>IF(BB69&lt;&gt;"",LOOKUP(BB69,Likelihoods!$A$7:$A$107,Likelihoods!E$7:E$107),"")</f>
        <v/>
      </c>
      <c r="BD69" s="185" t="str">
        <f>IF(AND(COUNTBLANK($B69:$O69)=13,COUNTBLANK($P69:$Q69)=1,COUNTBLANK($R69:$U69)=3,COUNTBLANK($V69:$X69)=2,COUNTBLANK($Y69:$AE69)=6,COUNTBLANK($AF69:$AJ69)=4,COUNTBLANK($AK69:AN69)=3,COUNTBLANK($AO69:$AQ69)=2,COUNTBLANK($AR69:$AS69)=1,COUNTBLANK($AT69:$AU69)=1),IF(Data!$B69&lt;&gt;"",Scoring!$H$7)+IF(Data!$C69&lt;&gt;"",Scoring!$H$8)+IF(Data!$D69&lt;&gt;"",Scoring!$H$9)+IF(Data!$E69&lt;&gt;"",Scoring!$H$10)+IF(Data!$F69&lt;&gt;"",Scoring!$H$11)+IF(Data!$G69&lt;&gt;"",Scoring!$H$12)+IF(Data!$H69&lt;&gt;"",Scoring!$H$13)+IF(Data!$I69&lt;&gt;"",Scoring!$H$14)+IF(Data!$J69&lt;&gt;"",Scoring!$H$15)+IF(Data!$K69&lt;&gt;"",Scoring!$H$16)+IF(Data!$L69&lt;&gt;"",Scoring!$H$17)+IF(Data!$M69&lt;&gt;"",Scoring!$H$18)+IF(Data!$N69&lt;&gt;"",Scoring!$H$19)+IF(Data!$O69&lt;&gt;"",Scoring!$H$20)+IF(Data!$P69&lt;&gt;"",Scoring!$H$21)+IF(Data!$Q69&lt;&gt;"",Scoring!$H$22)+IF(Data!$R69&lt;&gt;"",Scoring!$H$23)+IF(Data!$S69&lt;&gt;"",Scoring!$H$24)+IF(Data!$T69&lt;&gt;"",Scoring!$H$25)+IF(Data!$U69&lt;&gt;"",Scoring!$H$26)+IF(Data!$V69&lt;&gt;"",Scoring!$H$27)+IF(Data!$W69&lt;&gt;"",Scoring!$H$28)+IF(Data!$X69&lt;&gt;"",Scoring!$H$29)+IF(Data!$Y69&lt;&gt;"",Scoring!$H$30)+IF(Data!$Z69&lt;&gt;"",Scoring!$H$31)+IF(Data!$AA69&lt;&gt;"",Scoring!$H$32)+IF(Data!$AB69&lt;&gt;"",Scoring!$H$33)+IF(Data!$AC69&lt;&gt;"",Scoring!$H$34)+IF(Data!$AD69&lt;&gt;"",Scoring!$H$35)+IF(Data!$AE69&lt;&gt;"",Scoring!$H$36)+IF(Data!$AF69&lt;&gt;"",Scoring!$H$37)+IF(Data!$AG69&lt;&gt;"",Scoring!$H$38)+IF(Data!$AH69&lt;&gt;"",Scoring!$H$39)+IF(Data!$AI69&lt;&gt;"",Scoring!$H$40)+IF(Data!$AJ69&lt;&gt;"",Scoring!$H$41)+IF(Data!$AK69&lt;&gt;"",Scoring!$H$42)+IF(Data!$AL69&lt;&gt;"",Scoring!$H$43)+IF(Data!$AM69&lt;&gt;"",Scoring!$H$44)+IF(Data!$AN69&lt;&gt;"",Scoring!$H$45)+IF(Data!$AO69&lt;&gt;"",Scoring!$H$46)+IF(Data!$AP69&lt;&gt;"",Scoring!$H$47)+IF(Data!$AQ69&lt;&gt;"",Scoring!$H$48)+IF(Data!$AR69&lt;&gt;"",Scoring!$H$49)+IF(Data!$AS69&lt;&gt;"",Scoring!$H$50)+IF(Data!$AT69&lt;&gt;"",Scoring!$H$51)+IF(Data!$AU69&lt;&gt;"",Scoring!$H$52),"")</f>
        <v/>
      </c>
      <c r="BE69" s="186" t="str">
        <f>IF(BD69&lt;&gt;"",LOOKUP(BD69,Likelihoods!$A$7:$A$107,Likelihoods!F$7:F$107),"")</f>
        <v/>
      </c>
      <c r="BF69" s="181" t="str">
        <f>IF(AND(COUNTBLANK($B69:$O69)=13,COUNTBLANK($P69:$Q69)=1,COUNTBLANK($R69:$U69)=3,COUNTBLANK($V69:$X69)=2,COUNTBLANK($Y69:$AE69)=6,COUNTBLANK($AF69:$AJ69)=4,COUNTBLANK($AK69:AN69)=3,COUNTBLANK($AO69:$AQ69)=2,COUNTBLANK($AR69:$AS69)=1,COUNTBLANK($AT69:$AU69)=1),IF(Data!$B69&lt;&gt;"",Scoring!$I$7)+IF(Data!$C69&lt;&gt;"",Scoring!$I$8)+IF(Data!$D69&lt;&gt;"",Scoring!$I$9)+IF(Data!$E69&lt;&gt;"",Scoring!$I$10)+IF(Data!$F69&lt;&gt;"",Scoring!$I$11)+IF(Data!$G69&lt;&gt;"",Scoring!$I$12)+IF(Data!$H69&lt;&gt;"",Scoring!$I$13)+IF(Data!$I69&lt;&gt;"",Scoring!$I$14)+IF(Data!$J69&lt;&gt;"",Scoring!$I$15)+IF(Data!$K69&lt;&gt;"",Scoring!$I$16)+IF(Data!$L69&lt;&gt;"",Scoring!$I$17)+IF(Data!$M69&lt;&gt;"",Scoring!$I$18)+IF(Data!$N69&lt;&gt;"",Scoring!$I$19)+IF(Data!$O69&lt;&gt;"",Scoring!$I$20)+IF(Data!$P69&lt;&gt;"",Scoring!$I$21)+IF(Data!$Q69&lt;&gt;"",Scoring!$I$22)+IF(Data!$R69&lt;&gt;"",Scoring!$I$23)+IF(Data!$S69&lt;&gt;"",Scoring!$I$24)+IF(Data!$T69&lt;&gt;"",Scoring!$I$25)+IF(Data!$U69&lt;&gt;"",Scoring!$I$26)+IF(Data!$V69&lt;&gt;"",Scoring!$I$27)+IF(Data!$W69&lt;&gt;"",Scoring!$I$28)+IF(Data!$X69&lt;&gt;"",Scoring!$I$29)+IF(Data!$Y69&lt;&gt;"",Scoring!$I$30)+IF(Data!$Z69&lt;&gt;"",Scoring!$I$31)+IF(Data!$AA69&lt;&gt;"",Scoring!$I$32)+IF(Data!$AB69&lt;&gt;"",Scoring!$I$33)+IF(Data!$AC69&lt;&gt;"",Scoring!$I$34)+IF(Data!$AD69&lt;&gt;"",Scoring!$I$35)+IF(Data!$AE69&lt;&gt;"",Scoring!$I$36)+IF(Data!$AF69&lt;&gt;"",Scoring!$I$37)+IF(Data!$AG69&lt;&gt;"",Scoring!$I$38)+IF(Data!$AH69&lt;&gt;"",Scoring!$I$39)+IF(Data!$AI69&lt;&gt;"",Scoring!$I$40)+IF(Data!$AJ69&lt;&gt;"",Scoring!$I$41)+IF(Data!$AK69&lt;&gt;"",Scoring!$I$42)+IF(Data!$AL69&lt;&gt;"",Scoring!$I$43)+IF(Data!$AM69&lt;&gt;"",Scoring!$I$44)+IF(Data!$AN69&lt;&gt;"",Scoring!$I$45)+IF(Data!$AO69&lt;&gt;"",Scoring!$I$46)+IF(Data!$AP69&lt;&gt;"",Scoring!$I$47)+IF(Data!$AQ69&lt;&gt;"",Scoring!$I$48)+IF(Data!$AR69&lt;&gt;"",Scoring!$I$49)+IF(Data!$AS69&lt;&gt;"",Scoring!$I$50)+IF(Data!$AT69&lt;&gt;"",Scoring!$I$51)+IF(Data!$AU69&lt;&gt;"",Scoring!$I$52),"")</f>
        <v/>
      </c>
      <c r="BG69" s="180" t="str">
        <f>IF(BF69&lt;&gt;"",LOOKUP(BF69,Likelihoods!$A$7:$A$107,Likelihoods!G$7:G$107),"")</f>
        <v/>
      </c>
      <c r="BH69" s="187" t="str">
        <f>IF(AND(COUNTBLANK($B69:$O69)=13,COUNTBLANK($P69:$Q69)=1,COUNTBLANK($R69:$U69)=3,COUNTBLANK($V69:$X69)=2,COUNTBLANK($Y69:$AE69)=6,COUNTBLANK($AF69:$AJ69)=4,COUNTBLANK($AK69:AN69)=3,COUNTBLANK($AO69:$AQ69)=2,COUNTBLANK($AR69:$AS69)=1,COUNTBLANK($AT69:$AU69)=1),IF(Data!$B69&lt;&gt;"",Scoring!$J$7)+IF(Data!$C69&lt;&gt;"",Scoring!$J$8)+IF(Data!$D69&lt;&gt;"",Scoring!$J$9)+IF(Data!$E69&lt;&gt;"",Scoring!$J$10)+IF(Data!$F69&lt;&gt;"",Scoring!$J$11)+IF(Data!$G69&lt;&gt;"",Scoring!$J$12)+IF(Data!$H69&lt;&gt;"",Scoring!$J$13)+IF(Data!$I69&lt;&gt;"",Scoring!$J$14)+IF(Data!$J69&lt;&gt;"",Scoring!$J$15)+IF(Data!$K69&lt;&gt;"",Scoring!$J$16)+IF(Data!$L69&lt;&gt;"",Scoring!$J$17)+IF(Data!$M69&lt;&gt;"",Scoring!$J$18)+IF(Data!$N69&lt;&gt;"",Scoring!$J$19)+IF(Data!$O69&lt;&gt;"",Scoring!$J$20)+IF(Data!$P69&lt;&gt;"",Scoring!$J$21)+IF(Data!$Q69&lt;&gt;"",Scoring!$J$22)+IF(Data!$R69&lt;&gt;"",Scoring!$J$23)+IF(Data!$S69&lt;&gt;"",Scoring!$J$24)+IF(Data!$T69&lt;&gt;"",Scoring!$J$25)+IF(Data!$U69&lt;&gt;"",Scoring!$J$26)+IF(Data!$V69&lt;&gt;"",Scoring!$J$27)+IF(Data!$W69&lt;&gt;"",Scoring!$J$28)+IF(Data!$X69&lt;&gt;"",Scoring!$J$29)+IF(Data!$Y69&lt;&gt;"",Scoring!$J$30)+IF(Data!$Z69&lt;&gt;"",Scoring!$J$31)+IF(Data!$AA69&lt;&gt;"",Scoring!$J$32)+IF(Data!$AB69&lt;&gt;"",Scoring!$J$33)+IF(Data!$AC69&lt;&gt;"",Scoring!$J$34)+IF(Data!$AD69&lt;&gt;"",Scoring!$J$35)+IF(Data!$AE69&lt;&gt;"",Scoring!$J$36)+IF(Data!$AF69&lt;&gt;"",Scoring!$J$37)+IF(Data!$AG69&lt;&gt;"",Scoring!$J$38)+IF(Data!$AH69&lt;&gt;"",Scoring!$J$39)+IF(Data!$AI69&lt;&gt;"",Scoring!$J$40)+IF(Data!$AJ69&lt;&gt;"",Scoring!$J$41)+IF(Data!$AK69&lt;&gt;"",Scoring!$J$42)+IF(Data!$AL69&lt;&gt;"",Scoring!$J$43)+IF(Data!$AM69&lt;&gt;"",Scoring!$J$44)+IF(Data!$AN69&lt;&gt;"",Scoring!$J$45)+IF(Data!$AO69&lt;&gt;"",Scoring!$J$46)+IF(Data!$AP69&lt;&gt;"",Scoring!$J$47)+IF(Data!$AQ69&lt;&gt;"",Scoring!$J$48)+IF(Data!$AR69&lt;&gt;"",Scoring!$J$49)+IF(Data!$AS69&lt;&gt;"",Scoring!$J$50)+IF(Data!$AT69&lt;&gt;"",Scoring!$J$51)+IF(Data!$AU69&lt;&gt;"",Scoring!$J$52),"")</f>
        <v/>
      </c>
      <c r="BI69" s="183" t="str">
        <f>IF(BH69&lt;&gt;"",LOOKUP(BH69,Likelihoods!$A$7:$A$107,Likelihoods!H$7:H$107),"")</f>
        <v/>
      </c>
      <c r="BJ69" s="188" t="str">
        <f>IF(AND(COUNTBLANK($B69:$O69)=13,COUNTBLANK($P69:$Q69)=1,COUNTBLANK($R69:$U69)=3,COUNTBLANK($V69:$X69)=2,COUNTBLANK($Y69:$AE69)=6,COUNTBLANK($AF69:$AJ69)=4,COUNTBLANK($AK69:AN69)=3,COUNTBLANK($AO69:$AQ69)=2,COUNTBLANK($AR69:$AS69)=1,COUNTBLANK($AT69:$AU69)=1),IF(Data!$B69&lt;&gt;"",Scoring!$K$7)+IF(Data!$C69&lt;&gt;"",Scoring!$K$8)+IF(Data!$D69&lt;&gt;"",Scoring!$K$9)+IF(Data!$E69&lt;&gt;"",Scoring!$K$10)+IF(Data!$F69&lt;&gt;"",Scoring!$K$11)+IF(Data!$G69&lt;&gt;"",Scoring!$K$12)+IF(Data!$H69&lt;&gt;"",Scoring!$K$13)+IF(Data!$I69&lt;&gt;"",Scoring!$K$14)+IF(Data!$J69&lt;&gt;"",Scoring!$K$15)+IF(Data!$K69&lt;&gt;"",Scoring!$K$16)+IF(Data!$L69&lt;&gt;"",Scoring!$K$17)+IF(Data!$M69&lt;&gt;"",Scoring!$K$18)+IF(Data!$N69&lt;&gt;"",Scoring!$K$19)+IF(Data!$O69&lt;&gt;"",Scoring!$K$20)+IF(Data!$P69&lt;&gt;"",Scoring!$K$21)+IF(Data!$Q69&lt;&gt;"",Scoring!$K$22)+IF(Data!$R69&lt;&gt;"",Scoring!$K$23)+IF(Data!$S69&lt;&gt;"",Scoring!$K$24)+IF(Data!$T69&lt;&gt;"",Scoring!$K$25)+IF(Data!$U69&lt;&gt;"",Scoring!$K$26)+IF(Data!$V69&lt;&gt;"",Scoring!$K$27)+IF(Data!$W69&lt;&gt;"",Scoring!$K$28)+IF(Data!$X69&lt;&gt;"",Scoring!$K$29)+IF(Data!$Y69&lt;&gt;"",Scoring!$K$30)+IF(Data!$Z69&lt;&gt;"",Scoring!$K$31)+IF(Data!$AA69&lt;&gt;"",Scoring!$K$32)+IF(Data!$AB69&lt;&gt;"",Scoring!$K$33)+IF(Data!$AC69&lt;&gt;"",Scoring!$K$34)+IF(Data!$AD69&lt;&gt;"",Scoring!$K$35)+IF(Data!$AE69&lt;&gt;"",Scoring!$K$36)+IF(Data!$AF69&lt;&gt;"",Scoring!$K$37)+IF(Data!$AG69&lt;&gt;"",Scoring!$K$38)+IF(Data!$AH69&lt;&gt;"",Scoring!$K$39)+IF(Data!$AI69&lt;&gt;"",Scoring!$K$40)+IF(Data!$AJ69&lt;&gt;"",Scoring!$K$41)+IF(Data!$AK69&lt;&gt;"",Scoring!$K$42)+IF(Data!$AL69&lt;&gt;"",Scoring!$K$43)+IF(Data!$AM69&lt;&gt;"",Scoring!$K$44)+IF(Data!$AN69&lt;&gt;"",Scoring!$K$45)+IF(Data!$AO69&lt;&gt;"",Scoring!$K$46)+IF(Data!$AP69&lt;&gt;"",Scoring!$K$47)+IF(Data!$AQ69&lt;&gt;"",Scoring!$K$48)+IF(Data!$AR69&lt;&gt;"",Scoring!$K$49)+IF(Data!$AS69&lt;&gt;"",Scoring!$K$50)+IF(Data!$AT69&lt;&gt;"",Scoring!$K$51)+IF(Data!$AU69&lt;&gt;"",Scoring!$K$52),"")</f>
        <v/>
      </c>
      <c r="BK69" s="184" t="str">
        <f>IF(BJ69&lt;&gt;"",LOOKUP(BJ69,Likelihoods!$A$7:$A$107,Likelihoods!I$7:I$107),"")</f>
        <v/>
      </c>
      <c r="BL69" s="187" t="str">
        <f>IF(AND(COUNTBLANK($B69:$O69)=13,COUNTBLANK($P69:$Q69)=1,COUNTBLANK($R69:$U69)=3,COUNTBLANK($V69:$X69)=2,COUNTBLANK($Y69:$AE69)=6,COUNTBLANK($AF69:$AJ69)=4,COUNTBLANK($AK69:AN69)=3,COUNTBLANK($AO69:$AQ69)=2,COUNTBLANK($AR69:$AS69)=1,COUNTBLANK($AT69:$AU69)=1),IF(Data!$B69&lt;&gt;"",Scoring!$L$7)+IF(Data!$C69&lt;&gt;"",Scoring!$L$8)+IF(Data!$D69&lt;&gt;"",Scoring!$L$9)+IF(Data!$E69&lt;&gt;"",Scoring!$L$10)+IF(Data!$F69&lt;&gt;"",Scoring!$L$11)+IF(Data!$G69&lt;&gt;"",Scoring!$L$12)+IF(Data!$H69&lt;&gt;"",Scoring!$L$13)+IF(Data!$I69&lt;&gt;"",Scoring!$L$14)+IF(Data!$J69&lt;&gt;"",Scoring!$L$15)+IF(Data!$K69&lt;&gt;"",Scoring!$L$16)+IF(Data!$L69&lt;&gt;"",Scoring!$L$17)+IF(Data!$M69&lt;&gt;"",Scoring!$L$18)+IF(Data!$N69&lt;&gt;"",Scoring!$L$19)+IF(Data!$O69&lt;&gt;"",Scoring!$L$20)+IF(Data!$P69&lt;&gt;"",Scoring!$L$21)+IF(Data!$Q69&lt;&gt;"",Scoring!$L$22)+IF(Data!$R69&lt;&gt;"",Scoring!$L$23)+IF(Data!$S69&lt;&gt;"",Scoring!$L$24)+IF(Data!$T69&lt;&gt;"",Scoring!$L$25)+IF(Data!$U69&lt;&gt;"",Scoring!$L$26)+IF(Data!$V69&lt;&gt;"",Scoring!$L$27)+IF(Data!$W69&lt;&gt;"",Scoring!$L$28)+IF(Data!$X69&lt;&gt;"",Scoring!$L$29)+IF(Data!$Y69&lt;&gt;"",Scoring!$L$30)+IF(Data!$Z69&lt;&gt;"",Scoring!$L$31)+IF(Data!$AA69&lt;&gt;"",Scoring!$L$32)+IF(Data!$AB69&lt;&gt;"",Scoring!$L$33)+IF(Data!$AC69&lt;&gt;"",Scoring!$L$34)+IF(Data!$AD69&lt;&gt;"",Scoring!$L$35)+IF(Data!$AE69&lt;&gt;"",Scoring!$L$36)+IF(Data!$AF69&lt;&gt;"",Scoring!$L$37)+IF(Data!$AG69&lt;&gt;"",Scoring!$L$38)+IF(Data!$AH69&lt;&gt;"",Scoring!$L$39)+IF(Data!$AI69&lt;&gt;"",Scoring!$L$40)+IF(Data!$AJ69&lt;&gt;"",Scoring!$L$41)+IF(Data!$AK69&lt;&gt;"",Scoring!$L$42)+IF(Data!$AL69&lt;&gt;"",Scoring!$L$43)+IF(Data!$AM69&lt;&gt;"",Scoring!$L$44)+IF(Data!$AN69&lt;&gt;"",Scoring!$L$45)+IF(Data!$AO69&lt;&gt;"",Scoring!$L$46)+IF(Data!$AP69&lt;&gt;"",Scoring!$L$47)+IF(Data!$AQ69&lt;&gt;"",Scoring!$L$48)+IF(Data!$AR69&lt;&gt;"",Scoring!$L$49)+IF(Data!$AS69&lt;&gt;"",Scoring!$L$50)+IF(Data!$AT69&lt;&gt;"",Scoring!$L$51)+IF(Data!$AU69&lt;&gt;"",Scoring!$L$52),"")</f>
        <v/>
      </c>
      <c r="BM69" s="180" t="str">
        <f>IF(BL69&lt;&gt;"",LOOKUP(BL69,Likelihoods!$A$7:$A$107,Likelihoods!J$7:J$107),"")</f>
        <v/>
      </c>
      <c r="BN69" s="181" t="str">
        <f>IF(AND(COUNTBLANK($B69:$O69)=13,COUNTBLANK($P69:$Q69)=1,COUNTBLANK($R69:$U69)=3,COUNTBLANK($V69:$X69)=2,COUNTBLANK($Y69:$AE69)=6,COUNTBLANK($AF69:$AJ69)=4,COUNTBLANK($AK69:AN69)=3,COUNTBLANK($AO69:$AQ69)=2,COUNTBLANK($AR69:$AS69)=1,COUNTBLANK($AT69:$AU69)=1),IF(Data!$B69&lt;&gt;"",Scoring!$M$7)+IF(Data!$C69&lt;&gt;"",Scoring!$M$8)+IF(Data!$D69&lt;&gt;"",Scoring!$M$9)+IF(Data!$E69&lt;&gt;"",Scoring!$M$10)+IF(Data!$F69&lt;&gt;"",Scoring!$M$11)+IF(Data!$G69&lt;&gt;"",Scoring!$M$12)+IF(Data!$H69&lt;&gt;"",Scoring!$M$13)+IF(Data!$I69&lt;&gt;"",Scoring!$M$14)+IF(Data!$J69&lt;&gt;"",Scoring!$M$15)+IF(Data!$K69&lt;&gt;"",Scoring!$M$16)+IF(Data!$L69&lt;&gt;"",Scoring!$M$17)+IF(Data!$M69&lt;&gt;"",Scoring!$M$18)+IF(Data!$N69&lt;&gt;"",Scoring!$M$19)+IF(Data!$O69&lt;&gt;"",Scoring!$M$20)+IF(Data!$P69&lt;&gt;"",Scoring!$M$21)+IF(Data!$Q69&lt;&gt;"",Scoring!$M$22)+IF(Data!$R69&lt;&gt;"",Scoring!$M$23)+IF(Data!$S69&lt;&gt;"",Scoring!$M$24)+IF(Data!$T69&lt;&gt;"",Scoring!$M$25)+IF(Data!$U69&lt;&gt;"",Scoring!$M$26)+IF(Data!$V69&lt;&gt;"",Scoring!$M$27)+IF(Data!$W69&lt;&gt;"",Scoring!$M$28)+IF(Data!$X69&lt;&gt;"",Scoring!$M$29)+IF(Data!$Y69&lt;&gt;"",Scoring!$M$30)+IF(Data!$Z69&lt;&gt;"",Scoring!$M$31)+IF(Data!$AA69&lt;&gt;"",Scoring!$M$32)+IF(Data!$AB69&lt;&gt;"",Scoring!$M$33)+IF(Data!$AC69&lt;&gt;"",Scoring!$M$34)+IF(Data!$AD69&lt;&gt;"",Scoring!$M$35)+IF(Data!$AE69&lt;&gt;"",Scoring!$M$36)+IF(Data!$AF69&lt;&gt;"",Scoring!$M$37)+IF(Data!$AG69&lt;&gt;"",Scoring!$M$38)+IF(Data!$AH69&lt;&gt;"",Scoring!$M$39)+IF(Data!$AI69&lt;&gt;"",Scoring!$M$40)+IF(Data!$AJ69&lt;&gt;"",Scoring!$M$41)+IF(Data!$AK69&lt;&gt;"",Scoring!$M$42)+IF(Data!$AL69&lt;&gt;"",Scoring!$M$43)+IF(Data!$AM69&lt;&gt;"",Scoring!$M$44)+IF(Data!$AN69&lt;&gt;"",Scoring!$M$45)+IF(Data!$AO69&lt;&gt;"",Scoring!$M$46)+IF(Data!$AP69&lt;&gt;"",Scoring!$M$47)+IF(Data!$AQ69&lt;&gt;"",Scoring!$M$48)+IF(Data!$AR69&lt;&gt;"",Scoring!$M$49)+IF(Data!$AS69&lt;&gt;"",Scoring!$M$50)+IF(Data!$AT69&lt;&gt;"",Scoring!$M$51)+IF(Data!$AU69&lt;&gt;"",Scoring!$M$52),"")</f>
        <v/>
      </c>
      <c r="BO69" s="184" t="str">
        <f>IF(BN69&lt;&gt;"",LOOKUP(BN69,Likelihoods!$A$7:$A$107,Likelihoods!K$7:K$107),"")</f>
        <v/>
      </c>
      <c r="BP69" s="179" t="str">
        <f>IF(AND(COUNTBLANK($B69:$O69)=13,COUNTBLANK($P69:$Q69)=1,COUNTBLANK($R69:$U69)=3,COUNTBLANK($V69:$X69)=2,COUNTBLANK($Y69:$AE69)=6,COUNTBLANK($AF69:$AJ69)=4,COUNTBLANK($AK69:AN69)=3,COUNTBLANK($AO69:$AQ69)=2,COUNTBLANK($AR69:$AS69)=1,COUNTBLANK($AT69:$AU69)=1),IF(Data!$B69&lt;&gt;"",Scoring!$N$7)+IF(Data!$C69&lt;&gt;"",Scoring!$N$8)+IF(Data!$D69&lt;&gt;"",Scoring!$N$9)+IF(Data!$E69&lt;&gt;"",Scoring!$N$10)+IF(Data!$F69&lt;&gt;"",Scoring!$N$11)+IF(Data!$G69&lt;&gt;"",Scoring!$N$12)+IF(Data!$H69&lt;&gt;"",Scoring!$N$13)+IF(Data!$I69&lt;&gt;"",Scoring!$N$14)+IF(Data!$J69&lt;&gt;"",Scoring!$N$15)+IF(Data!$K69&lt;&gt;"",Scoring!$N$16)+IF(Data!$L69&lt;&gt;"",Scoring!$N$17)+IF(Data!$M69&lt;&gt;"",Scoring!$N$18)+IF(Data!$N69&lt;&gt;"",Scoring!$N$19)+IF(Data!$O69&lt;&gt;"",Scoring!$N$20)+IF(Data!$P69&lt;&gt;"",Scoring!$N$21)+IF(Data!$Q69&lt;&gt;"",Scoring!$N$22)+IF(Data!$R69&lt;&gt;"",Scoring!$N$23)+IF(Data!$S69&lt;&gt;"",Scoring!$N$24)+IF(Data!$T69&lt;&gt;"",Scoring!$N$25)+IF(Data!$U69&lt;&gt;"",Scoring!$N$26)+IF(Data!$V69&lt;&gt;"",Scoring!$N$27)+IF(Data!$W69&lt;&gt;"",Scoring!$N$28)+IF(Data!$X69&lt;&gt;"",Scoring!$N$29)+IF(Data!$Y69&lt;&gt;"",Scoring!$N$30)+IF(Data!$Z69&lt;&gt;"",Scoring!$N$31)+IF(Data!$AA69&lt;&gt;"",Scoring!$N$32)+IF(Data!$AB69&lt;&gt;"",Scoring!$N$33)+IF(Data!$AC69&lt;&gt;"",Scoring!$N$34)+IF(Data!$AD69&lt;&gt;"",Scoring!$N$35)+IF(Data!$AE69&lt;&gt;"",Scoring!$N$36)+IF(Data!$AF69&lt;&gt;"",Scoring!$N$37)+IF(Data!$AG69&lt;&gt;"",Scoring!$N$38)+IF(Data!$AH69&lt;&gt;"",Scoring!$N$39)+IF(Data!$AI69&lt;&gt;"",Scoring!$N$40)+IF(Data!$AJ69&lt;&gt;"",Scoring!$N$41)+IF(Data!$AK69&lt;&gt;"",Scoring!$N$42)+IF(Data!$AL69&lt;&gt;"",Scoring!$N$43)+IF(Data!$AM69&lt;&gt;"",Scoring!$N$44)+IF(Data!$AN69&lt;&gt;"",Scoring!$N$45)+IF(Data!$AO69&lt;&gt;"",Scoring!$N$46)+IF(Data!$AP69&lt;&gt;"",Scoring!$N$47)+IF(Data!$AQ69&lt;&gt;"",Scoring!$N$48)+IF(Data!$AR69&lt;&gt;"",Scoring!$N$49)+IF(Data!$AS69&lt;&gt;"",Scoring!$N$50)+IF(Data!$AT69&lt;&gt;"",Scoring!$N$51)+IF(Data!$AU69&lt;&gt;"",Scoring!$N$52),"")</f>
        <v/>
      </c>
      <c r="BQ69" s="189" t="str">
        <f>IF(BP69&lt;&gt;"",LOOKUP(BP69,Likelihoods!$A$7:$A$107,Likelihoods!L$7:L$107),"")</f>
        <v/>
      </c>
      <c r="BR69" s="181" t="str">
        <f>IF(AND(COUNTBLANK($B69:$O69)=13,COUNTBLANK($P69:$Q69)=1,COUNTBLANK($R69:$U69)=3,COUNTBLANK($V69:$X69)=2,COUNTBLANK($Y69:$AE69)=6,COUNTBLANK($AF69:$AJ69)=4,COUNTBLANK($AK69:AN69)=3,COUNTBLANK($AO69:$AQ69)=2,COUNTBLANK($AR69:$AS69)=1,COUNTBLANK($AT69:$AU69)=1),IF(Data!$B69&lt;&gt;"",Scoring!$O$7)+IF(Data!$C69&lt;&gt;"",Scoring!$O$8)+IF(Data!$D69&lt;&gt;"",Scoring!$O$9)+IF(Data!$E69&lt;&gt;"",Scoring!$O$10)+IF(Data!$F69&lt;&gt;"",Scoring!$O$11)+IF(Data!$G69&lt;&gt;"",Scoring!$O$12)+IF(Data!$H69&lt;&gt;"",Scoring!$O$13)+IF(Data!$I69&lt;&gt;"",Scoring!$O$14)+IF(Data!$J69&lt;&gt;"",Scoring!$O$15)+IF(Data!$K69&lt;&gt;"",Scoring!$O$16)+IF(Data!$L69&lt;&gt;"",Scoring!$O$17)+IF(Data!$M69&lt;&gt;"",Scoring!$O$18)+IF(Data!$N69&lt;&gt;"",Scoring!$O$19)+IF(Data!$O69&lt;&gt;"",Scoring!$O$20)+IF(Data!$P69&lt;&gt;"",Scoring!$O$21)+IF(Data!$Q69&lt;&gt;"",Scoring!$O$22)+IF(Data!$R69&lt;&gt;"",Scoring!$O$23)+IF(Data!$S69&lt;&gt;"",Scoring!$O$24)+IF(Data!$T69&lt;&gt;"",Scoring!$O$25)+IF(Data!$U69&lt;&gt;"",Scoring!$O$26)+IF(Data!$V69&lt;&gt;"",Scoring!$O$27)+IF(Data!$W69&lt;&gt;"",Scoring!$O$28)+IF(Data!$X69&lt;&gt;"",Scoring!$O$29)+IF(Data!$Y69&lt;&gt;"",Scoring!$O$30)+IF(Data!$Z69&lt;&gt;"",Scoring!$O$31)+IF(Data!$AA69&lt;&gt;"",Scoring!$O$32)+IF(Data!$AB69&lt;&gt;"",Scoring!$O$33)+IF(Data!$AC69&lt;&gt;"",Scoring!$O$34)+IF(Data!$AD69&lt;&gt;"",Scoring!$O$35)+IF(Data!$AE69&lt;&gt;"",Scoring!$O$36)+IF(Data!$AF69&lt;&gt;"",Scoring!$O$37)+IF(Data!$AG69&lt;&gt;"",Scoring!$O$38)+IF(Data!$AH69&lt;&gt;"",Scoring!$O$39)+IF(Data!$AI69&lt;&gt;"",Scoring!$O$40)+IF(Data!$AJ69&lt;&gt;"",Scoring!$O$41)+IF(Data!$AK69&lt;&gt;"",Scoring!$O$42)+IF(Data!$AL69&lt;&gt;"",Scoring!$O$43)+IF(Data!$AM69&lt;&gt;"",Scoring!$O$44)+IF(Data!$AN69&lt;&gt;"",Scoring!$O$45)+IF(Data!$AO69&lt;&gt;"",Scoring!$O$46)+IF(Data!$AP69&lt;&gt;"",Scoring!$O$47)+IF(Data!$AQ69&lt;&gt;"",Scoring!$O$48)+IF(Data!$AR69&lt;&gt;"",Scoring!$O$49)+IF(Data!$AS69&lt;&gt;"",Scoring!$O$50)+IF(Data!$AT69&lt;&gt;"",Scoring!$O$51)+IF(Data!$AU69&lt;&gt;"",Scoring!$O$52),"")</f>
        <v/>
      </c>
      <c r="BS69" s="184" t="str">
        <f>IF(BR69&lt;&gt;"",LOOKUP(BR69,Likelihoods!$A$7:$A$107,Likelihoods!M$7:M$107),"")</f>
        <v/>
      </c>
      <c r="BT69" s="181" t="str">
        <f>IF(AND(COUNTBLANK($B69:$O69)=13,COUNTBLANK($P69:$Q69)=1,COUNTBLANK($R69:$U69)=3,COUNTBLANK($V69:$X69)=2,COUNTBLANK($Y69:$AE69)=6,COUNTBLANK($AF69:$AJ69)=4,COUNTBLANK($AK69:AN69)=3,COUNTBLANK($AO69:$AQ69)=2,COUNTBLANK($AR69:$AS69)=1,COUNTBLANK($AT69:$AU69)=1),IF(Data!$B69&lt;&gt;"",Scoring!$P$7)+IF(Data!$C69&lt;&gt;"",Scoring!$P$8)+IF(Data!$D69&lt;&gt;"",Scoring!$P$9)+IF(Data!$E69&lt;&gt;"",Scoring!$P$10)+IF(Data!$F69&lt;&gt;"",Scoring!$P$11)+IF(Data!$G69&lt;&gt;"",Scoring!$P$12)+IF(Data!$H69&lt;&gt;"",Scoring!$P$13)+IF(Data!$I69&lt;&gt;"",Scoring!$P$14)+IF(Data!$J69&lt;&gt;"",Scoring!$P$15)+IF(Data!$K69&lt;&gt;"",Scoring!$P$16)+IF(Data!$L69&lt;&gt;"",Scoring!$P$17)+IF(Data!$M69&lt;&gt;"",Scoring!$P$18)+IF(Data!$N69&lt;&gt;"",Scoring!$P$19)+IF(Data!$O69&lt;&gt;"",Scoring!$P$20)+IF(Data!$P69&lt;&gt;"",Scoring!$P$21)+IF(Data!$Q69&lt;&gt;"",Scoring!$P$22)+IF(Data!$R69&lt;&gt;"",Scoring!$P$23)+IF(Data!$S69&lt;&gt;"",Scoring!$P$24)+IF(Data!$T69&lt;&gt;"",Scoring!$P$25)+IF(Data!$U69&lt;&gt;"",Scoring!$P$26)+IF(Data!$V69&lt;&gt;"",Scoring!$P$27)+IF(Data!$W69&lt;&gt;"",Scoring!$P$28)+IF(Data!$X69&lt;&gt;"",Scoring!$P$29)+IF(Data!$Y69&lt;&gt;"",Scoring!$P$30)+IF(Data!$Z69&lt;&gt;"",Scoring!$P$31)+IF(Data!$AA69&lt;&gt;"",Scoring!$P$32)+IF(Data!$AB69&lt;&gt;"",Scoring!$P$33)+IF(Data!$AC69&lt;&gt;"",Scoring!$P$34)+IF(Data!$AD69&lt;&gt;"",Scoring!$P$35)+IF(Data!$AE69&lt;&gt;"",Scoring!$P$36)+IF(Data!$AF69&lt;&gt;"",Scoring!$P$37)+IF(Data!$AG69&lt;&gt;"",Scoring!$P$38)+IF(Data!$AH69&lt;&gt;"",Scoring!$P$39)+IF(Data!$AI69&lt;&gt;"",Scoring!$P$40)+IF(Data!$AJ69&lt;&gt;"",Scoring!$P$41)+IF(Data!$AK69&lt;&gt;"",Scoring!$P$42)+IF(Data!$AL69&lt;&gt;"",Scoring!$P$43)+IF(Data!$AM69&lt;&gt;"",Scoring!$P$44)+IF(Data!$AN69&lt;&gt;"",Scoring!$P$45)+IF(Data!$AO69&lt;&gt;"",Scoring!$P$46)+IF(Data!$AP69&lt;&gt;"",Scoring!$P$47)+IF(Data!$AQ69&lt;&gt;"",Scoring!$P$48)+IF(Data!$AR69&lt;&gt;"",Scoring!$P$49)+IF(Data!$AS69&lt;&gt;"",Scoring!$P$50)+IF(Data!$AT69&lt;&gt;"",Scoring!$P$51)+IF(Data!$AU69&lt;&gt;"",Scoring!$P$52),"")</f>
        <v/>
      </c>
      <c r="BU69" s="180" t="str">
        <f>IF(BT69&lt;&gt;"",LOOKUP(BT69,Likelihoods!$A$7:$A$107,Likelihoods!N$7:N$107),"")</f>
        <v/>
      </c>
      <c r="BV69" s="181" t="str">
        <f>IF(AND(COUNTBLANK($B69:$O69)=13,COUNTBLANK($P69:$Q69)=1,COUNTBLANK($R69:$U69)=3,COUNTBLANK($V69:$X69)=2,COUNTBLANK($Y69:$AE69)=6,COUNTBLANK($AF69:$AJ69)=4,COUNTBLANK($AK69:AN69)=3,COUNTBLANK($AO69:$AQ69)=2,COUNTBLANK($AR69:$AS69)=1,COUNTBLANK($AT69:$AU69)=1),IF(Data!$B69&lt;&gt;"",Scoring!$Q$7)+IF(Data!$C69&lt;&gt;"",Scoring!$Q$8)+IF(Data!$D69&lt;&gt;"",Scoring!$Q$9)+IF(Data!$E69&lt;&gt;"",Scoring!$Q$10)+IF(Data!$F69&lt;&gt;"",Scoring!$Q$11)+IF(Data!$G69&lt;&gt;"",Scoring!$Q$12)+IF(Data!$H69&lt;&gt;"",Scoring!$Q$13)+IF(Data!$I69&lt;&gt;"",Scoring!$Q$14)+IF(Data!$J69&lt;&gt;"",Scoring!$Q$15)+IF(Data!$K69&lt;&gt;"",Scoring!$Q$16)+IF(Data!$L69&lt;&gt;"",Scoring!$Q$17)+IF(Data!$M69&lt;&gt;"",Scoring!$Q$18)+IF(Data!$N69&lt;&gt;"",Scoring!$Q$19)+IF(Data!$O69&lt;&gt;"",Scoring!$Q$20)+IF(Data!$P69&lt;&gt;"",Scoring!$Q$21)+IF(Data!$Q69&lt;&gt;"",Scoring!$Q$22)+IF(Data!$R69&lt;&gt;"",Scoring!$Q$23)+IF(Data!$S69&lt;&gt;"",Scoring!$Q$24)+IF(Data!$T69&lt;&gt;"",Scoring!$Q$25)+IF(Data!$U69&lt;&gt;"",Scoring!$Q$26)+IF(Data!$V69&lt;&gt;"",Scoring!$Q$27)+IF(Data!$W69&lt;&gt;"",Scoring!$Q$28)+IF(Data!$X69&lt;&gt;"",Scoring!$Q$29)+IF(Data!$Y69&lt;&gt;"",Scoring!$Q$30)+IF(Data!$Z69&lt;&gt;"",Scoring!$Q$31)+IF(Data!$AA69&lt;&gt;"",Scoring!$Q$32)+IF(Data!$AB69&lt;&gt;"",Scoring!$Q$33)+IF(Data!$AC69&lt;&gt;"",Scoring!$Q$34)+IF(Data!$AD69&lt;&gt;"",Scoring!$Q$35)+IF(Data!$AE69&lt;&gt;"",Scoring!$Q$36)+IF(Data!$AF69&lt;&gt;"",Scoring!$Q$37)+IF(Data!$AG69&lt;&gt;"",Scoring!$Q$38)+IF(Data!$AH69&lt;&gt;"",Scoring!$Q$39)+IF(Data!$AI69&lt;&gt;"",Scoring!$Q$40)+IF(Data!$AJ69&lt;&gt;"",Scoring!$Q$41)+IF(Data!$AK69&lt;&gt;"",Scoring!$Q$42)+IF(Data!$AL69&lt;&gt;"",Scoring!$Q$43)+IF(Data!$AM69&lt;&gt;"",Scoring!$Q$44)+IF(Data!$AN69&lt;&gt;"",Scoring!$Q$45)+IF(Data!$AO69&lt;&gt;"",Scoring!$Q$46)+IF(Data!$AP69&lt;&gt;"",Scoring!$Q$47)+IF(Data!$AQ69&lt;&gt;"",Scoring!$Q$48)+IF(Data!$AR69&lt;&gt;"",Scoring!$Q$49)+IF(Data!$AS69&lt;&gt;"",Scoring!$Q$50)+IF(Data!$AT69&lt;&gt;"",Scoring!$Q$51)+IF(Data!$AU69&lt;&gt;"",Scoring!$Q$52),"")</f>
        <v/>
      </c>
      <c r="BW69" s="183" t="str">
        <f>IF(BV69&lt;&gt;"",LOOKUP(BV69,Likelihoods!$A$7:$A$107,Likelihoods!O$7:O$107),"")</f>
        <v/>
      </c>
      <c r="BX69" s="9"/>
      <c r="BY69" s="9"/>
      <c r="BZ69" s="9"/>
      <c r="CA69" s="9"/>
      <c r="CB69" s="9"/>
      <c r="CC69" s="9"/>
      <c r="CD69" s="9"/>
      <c r="CE69" s="9"/>
      <c r="CF69" s="9"/>
      <c r="CG69" s="9"/>
      <c r="CH69" s="9"/>
      <c r="CI69" s="9"/>
      <c r="CJ69" s="9"/>
      <c r="CK69" s="9"/>
    </row>
    <row r="70" spans="1:89" ht="14.25">
      <c r="A70" s="59"/>
      <c r="B70" s="76"/>
      <c r="C70" s="77"/>
      <c r="D70" s="77"/>
      <c r="E70" s="77"/>
      <c r="F70" s="77"/>
      <c r="G70" s="77"/>
      <c r="H70" s="77"/>
      <c r="I70" s="77"/>
      <c r="J70" s="77"/>
      <c r="K70" s="77"/>
      <c r="L70" s="77"/>
      <c r="M70" s="77"/>
      <c r="N70" s="77"/>
      <c r="O70" s="77"/>
      <c r="P70" s="76"/>
      <c r="Q70" s="78"/>
      <c r="R70" s="77"/>
      <c r="S70" s="77"/>
      <c r="T70" s="77"/>
      <c r="U70" s="77"/>
      <c r="V70" s="76"/>
      <c r="W70" s="77"/>
      <c r="X70" s="78"/>
      <c r="Y70" s="77"/>
      <c r="Z70" s="77"/>
      <c r="AA70" s="77"/>
      <c r="AB70" s="77"/>
      <c r="AC70" s="77"/>
      <c r="AD70" s="77"/>
      <c r="AE70" s="77"/>
      <c r="AF70" s="76"/>
      <c r="AG70" s="77"/>
      <c r="AH70" s="77"/>
      <c r="AI70" s="77"/>
      <c r="AJ70" s="78"/>
      <c r="AK70" s="77"/>
      <c r="AL70" s="77"/>
      <c r="AM70" s="77"/>
      <c r="AN70" s="77"/>
      <c r="AO70" s="76"/>
      <c r="AP70" s="77"/>
      <c r="AQ70" s="78"/>
      <c r="AR70" s="76"/>
      <c r="AS70" s="78"/>
      <c r="AT70" s="77"/>
      <c r="AU70" s="77"/>
      <c r="AV70" s="179" t="str">
        <f>IF(AND(COUNTBLANK($B70:$O70)=13,COUNTBLANK($P70:$Q70)=1,COUNTBLANK($R70:$U70)=3,COUNTBLANK($V70:$X70)=2,COUNTBLANK($Y70:$AE70)=6,COUNTBLANK($AF70:$AJ70)=4,COUNTBLANK($AK70:AN70)=3,COUNTBLANK($AO70:$AQ70)=2,COUNTBLANK($AR70:$AS70)=1,COUNTBLANK($AT70:$AU70)=1),IF(Data!$B70&lt;&gt;"",Scoring!$D$7)+IF(Data!$C70&lt;&gt;"",Scoring!$D$8)+IF(Data!$D70&lt;&gt;"",Scoring!$D$9)+IF(Data!$E70&lt;&gt;"",Scoring!$D$10)+IF(Data!$F70&lt;&gt;"",Scoring!$D$11)+IF(Data!$G70&lt;&gt;"",Scoring!$D$12)+IF(Data!$H70&lt;&gt;"",Scoring!$D$13)+IF(Data!$I70&lt;&gt;"",Scoring!$D$14)+IF(Data!$J70&lt;&gt;"",Scoring!$D$15)+IF(Data!$K70&lt;&gt;"",Scoring!$D$16)+IF(Data!$L70&lt;&gt;"",Scoring!$D$17)+IF(Data!$M70&lt;&gt;"",Scoring!$D$18)+IF(Data!$N70&lt;&gt;"",Scoring!$D$19)+IF(Data!$O70&lt;&gt;"",Scoring!$D$20)+IF(Data!$P70&lt;&gt;"",Scoring!$D$21)+IF(Data!$Q70&lt;&gt;"",Scoring!$D$22)+IF(Data!$R70&lt;&gt;"",Scoring!$D$23)+IF(Data!$S70&lt;&gt;"",Scoring!$D$24)+IF(Data!$T70&lt;&gt;"",Scoring!$D$25)+IF(Data!$U70&lt;&gt;"",Scoring!$D$26)+IF(Data!$V70&lt;&gt;"",Scoring!$D$27)+IF(Data!$W70&lt;&gt;"",Scoring!$D$28)+IF(Data!$X70&lt;&gt;"",Scoring!$D$29)+IF(Data!$Y70&lt;&gt;"",Scoring!$D$30)+IF(Data!$Z70&lt;&gt;"",Scoring!$D$31)+IF(Data!$AA70&lt;&gt;"",Scoring!$D$32)+IF(Data!$AB70&lt;&gt;"",Scoring!$D$33)+IF(Data!$AC70&lt;&gt;"",Scoring!$D$34)+IF(Data!$AD70&lt;&gt;"",Scoring!$D$35)+IF(Data!$AE70&lt;&gt;"",Scoring!$D$36)+IF(Data!$AF70&lt;&gt;"",Scoring!$D$37)+IF(Data!$AG70&lt;&gt;"",Scoring!$D$38)+IF(Data!$AH70&lt;&gt;"",Scoring!$D$39)+IF(Data!$AI70&lt;&gt;"",Scoring!$D$40)+IF(Data!$AJ70&lt;&gt;"",Scoring!$D$41)+IF(Data!$AK70&lt;&gt;"",Scoring!$D$42)+IF(Data!$AL70&lt;&gt;"",Scoring!$D$43)+IF(Data!$AM70&lt;&gt;"",Scoring!$D$44)+IF(Data!$AN70&lt;&gt;"",Scoring!$D$45)+IF(Data!$AO70&lt;&gt;"",Scoring!$D$46)+IF(Data!$AP70&lt;&gt;"",Scoring!$D$47)+IF(Data!$AQ70&lt;&gt;"",Scoring!$D$48)+IF(Data!$AR70&lt;&gt;"",Scoring!$D$49)+IF(Data!$AS70&lt;&gt;"",Scoring!$D$50)+IF(Data!$AT70&lt;&gt;"",Scoring!$D$51)+IF(Data!$AU70&lt;&gt;"",Scoring!$D$52),"")</f>
        <v/>
      </c>
      <c r="AW70" s="180" t="str">
        <f>IF(AV70&lt;&gt;"",LOOKUP(AV70,Likelihoods!$A$7:$A$107,Likelihoods!B$7:B$107),"")</f>
        <v/>
      </c>
      <c r="AX70" s="181" t="str">
        <f>IF(AND(COUNTBLANK($B70:$O70)=13,COUNTBLANK($P70:$Q70)=1,COUNTBLANK($R70:$U70)=3,COUNTBLANK($V70:$X70)=2,COUNTBLANK($Y70:$AE70)=6,COUNTBLANK($AF70:$AJ70)=4,COUNTBLANK($AK70:AN70)=3,COUNTBLANK($AO70:$AQ70)=2,COUNTBLANK($AR70:$AS70)=1,COUNTBLANK($AT70:$AU70)=1),IF(Data!$B70&lt;&gt;"",Scoring!$E$7)+IF(Data!$C70&lt;&gt;"",Scoring!$E$8)+IF(Data!$D70&lt;&gt;"",Scoring!$E$9)+IF(Data!$E70&lt;&gt;"",Scoring!$E$10)+IF(Data!$F70&lt;&gt;"",Scoring!$E$11)+IF(Data!$G70&lt;&gt;"",Scoring!$E$12)+IF(Data!$H70&lt;&gt;"",Scoring!$E$13)+IF(Data!$I70&lt;&gt;"",Scoring!$E$14)+IF(Data!$J70&lt;&gt;"",Scoring!$E$15)+IF(Data!$K70&lt;&gt;"",Scoring!$E$16)+IF(Data!$L70&lt;&gt;"",Scoring!$E$17)+IF(Data!$M70&lt;&gt;"",Scoring!$E$18)+IF(Data!$N70&lt;&gt;"",Scoring!$E$19)+IF(Data!$O70&lt;&gt;"",Scoring!$E$20)+IF(Data!$P70&lt;&gt;"",Scoring!$E$21)+IF(Data!$Q70&lt;&gt;"",Scoring!$E$22)+IF(Data!$R70&lt;&gt;"",Scoring!$E$23)+IF(Data!$S70&lt;&gt;"",Scoring!$E$24)+IF(Data!$T70&lt;&gt;"",Scoring!$E$25)+IF(Data!$U70&lt;&gt;"",Scoring!$E$26)+IF(Data!$V70&lt;&gt;"",Scoring!$E$27)+IF(Data!$W70&lt;&gt;"",Scoring!$E$28)+IF(Data!$X70&lt;&gt;"",Scoring!$E$29)+IF(Data!$Y70&lt;&gt;"",Scoring!$E$30)+IF(Data!$Z70&lt;&gt;"",Scoring!$E$31)+IF(Data!$AA70&lt;&gt;"",Scoring!$E$32)+IF(Data!$AB70&lt;&gt;"",Scoring!$E$33)+IF(Data!$AC70&lt;&gt;"",Scoring!$E$34)+IF(Data!$AD70&lt;&gt;"",Scoring!$E$35)+IF(Data!$AE70&lt;&gt;"",Scoring!$E$36)+IF(Data!$AF70&lt;&gt;"",Scoring!$E$37)+IF(Data!$AG70&lt;&gt;"",Scoring!$E$38)+IF(Data!$AH70&lt;&gt;"",Scoring!$E$39)+IF(Data!$AI70&lt;&gt;"",Scoring!$E$40)+IF(Data!$AJ70&lt;&gt;"",Scoring!$E$41)+IF(Data!$AK70&lt;&gt;"",Scoring!$E$42)+IF(Data!$AL70&lt;&gt;"",Scoring!$E$43)+IF(Data!$AM70&lt;&gt;"",Scoring!$E$44)+IF(Data!$AN70&lt;&gt;"",Scoring!$E$45)+IF(Data!$AO70&lt;&gt;"",Scoring!$E$46)+IF(Data!$AP70&lt;&gt;"",Scoring!$E$47)+IF(Data!$AQ70&lt;&gt;"",Scoring!$E$48)+IF(Data!$AR70&lt;&gt;"",Scoring!$E$49)+IF(Data!$AS70&lt;&gt;"",Scoring!$E$50)+IF(Data!$AT70&lt;&gt;"",Scoring!$E$51)+IF(Data!$AU70&lt;&gt;"",Scoring!$E$52),"")</f>
        <v/>
      </c>
      <c r="AY70" s="180" t="str">
        <f>IF(AX70&lt;&gt;"",LOOKUP(AX70,Likelihoods!$A$7:$A$107,Likelihoods!C$7:C$107),"")</f>
        <v/>
      </c>
      <c r="AZ70" s="182" t="str">
        <f>IF(AND(COUNTBLANK($B70:$O70)=13,COUNTBLANK($P70:$Q70)=1,COUNTBLANK($R70:$U70)=3,COUNTBLANK($V70:$X70)=2,COUNTBLANK($Y70:$AE70)=6,COUNTBLANK($AF70:$AJ70)=4,COUNTBLANK($AK70:AN70)=3,COUNTBLANK($AO70:$AQ70)=2,COUNTBLANK($AR70:$AS70)=1,COUNTBLANK($AT70:$AU70)=1),IF(Data!$B70&lt;&gt;"",Scoring!$F$7)+IF(Data!$C70&lt;&gt;"",Scoring!$F$8)+IF(Data!$D70&lt;&gt;"",Scoring!$F$9)+IF(Data!$E70&lt;&gt;"",Scoring!$F$10)+IF(Data!$F70&lt;&gt;"",Scoring!$F$11)+IF(Data!$G70&lt;&gt;"",Scoring!$F$12)+IF(Data!$H70&lt;&gt;"",Scoring!$F$13)+IF(Data!$I70&lt;&gt;"",Scoring!$F$14)+IF(Data!$J70&lt;&gt;"",Scoring!$F$15)+IF(Data!$K70&lt;&gt;"",Scoring!$F$16)+IF(Data!$L70&lt;&gt;"",Scoring!$F$17)+IF(Data!$M70&lt;&gt;"",Scoring!$F$18)+IF(Data!$N70&lt;&gt;"",Scoring!$F$19)+IF(Data!$O70&lt;&gt;"",Scoring!$F$20)+IF(Data!$P70&lt;&gt;"",Scoring!$F$21)+IF(Data!$Q70&lt;&gt;"",Scoring!$F$22)+IF(Data!$R70&lt;&gt;"",Scoring!$F$23)+IF(Data!$S70&lt;&gt;"",Scoring!$F$24)+IF(Data!$T70&lt;&gt;"",Scoring!$F$25)+IF(Data!$U70&lt;&gt;"",Scoring!$F$26)+IF(Data!$V70&lt;&gt;"",Scoring!$F$27)+IF(Data!$W70&lt;&gt;"",Scoring!$F$28)+IF(Data!$X70&lt;&gt;"",Scoring!$F$29)+IF(Data!$Y70&lt;&gt;"",Scoring!$F$30)+IF(Data!$Z70&lt;&gt;"",Scoring!$F$31)+IF(Data!$AA70&lt;&gt;"",Scoring!$F$32)+IF(Data!$AB70&lt;&gt;"",Scoring!$F$33)+IF(Data!$AC70&lt;&gt;"",Scoring!$F$34)+IF(Data!$AD70&lt;&gt;"",Scoring!$F$35)+IF(Data!$AE70&lt;&gt;"",Scoring!$F$36)+IF(Data!$AF70&lt;&gt;"",Scoring!$F$37)+IF(Data!$AG70&lt;&gt;"",Scoring!$F$38)+IF(Data!$AH70&lt;&gt;"",Scoring!$F$39)+IF(Data!$AI70&lt;&gt;"",Scoring!$F$40)+IF(Data!$AJ70&lt;&gt;"",Scoring!$F$41)+IF(Data!$AK70&lt;&gt;"",Scoring!$F$42)+IF(Data!$AL70&lt;&gt;"",Scoring!$F$43)+IF(Data!$AM70&lt;&gt;"",Scoring!$F$44)+IF(Data!$AN70&lt;&gt;"",Scoring!$F$45)+IF(Data!$AO70&lt;&gt;"",Scoring!$F$46)+IF(Data!$AP70&lt;&gt;"",Scoring!$F$47)+IF(Data!$AQ70&lt;&gt;"",Scoring!$F$48)+IF(Data!$AR70&lt;&gt;"",Scoring!$F$49)+IF(Data!$AS70&lt;&gt;"",Scoring!$F$50)+IF(Data!$AT70&lt;&gt;"",Scoring!$F$51)+IF(Data!$AU70&lt;&gt;"",Scoring!$F$52),"")</f>
        <v/>
      </c>
      <c r="BA70" s="183" t="str">
        <f>IF(AZ70&lt;&gt;"",LOOKUP(AZ70,Likelihoods!$A$7:$A$107,Likelihoods!D$7:D$107),"")</f>
        <v/>
      </c>
      <c r="BB70" s="181" t="str">
        <f>IF(AND(COUNTBLANK($B70:$O70)=13,COUNTBLANK($P70:$Q70)=1,COUNTBLANK($R70:$U70)=3,COUNTBLANK($V70:$X70)=2,COUNTBLANK($Y70:$AE70)=6,COUNTBLANK($AF70:$AJ70)=4,COUNTBLANK($AK70:AN70)=3,COUNTBLANK($AO70:$AQ70)=2,COUNTBLANK($AR70:$AS70)=1,COUNTBLANK($AT70:$AU70)=1),IF(Data!$B70&lt;&gt;"",Scoring!$G$7)+IF(Data!$C70&lt;&gt;"",Scoring!$G$8)+IF(Data!$D70&lt;&gt;"",Scoring!$G$9)+IF(Data!$E70&lt;&gt;"",Scoring!$G$10)+IF(Data!$F70&lt;&gt;"",Scoring!$G$11)+IF(Data!$G70&lt;&gt;"",Scoring!$G$12)+IF(Data!$H70&lt;&gt;"",Scoring!$G$13)+IF(Data!$I70&lt;&gt;"",Scoring!$G$14)+IF(Data!$J70&lt;&gt;"",Scoring!$G$15)+IF(Data!$K70&lt;&gt;"",Scoring!$G$16)+IF(Data!$L70&lt;&gt;"",Scoring!$G$17)+IF(Data!$M70&lt;&gt;"",Scoring!$G$18)+IF(Data!$N70&lt;&gt;"",Scoring!$G$19)+IF(Data!$O70&lt;&gt;"",Scoring!$G$20)+IF(Data!$P70&lt;&gt;"",Scoring!$G$21)+IF(Data!$Q70&lt;&gt;"",Scoring!$G$22)+IF(Data!$R70&lt;&gt;"",Scoring!$G$23)+IF(Data!$S70&lt;&gt;"",Scoring!$G$24)+IF(Data!$T70&lt;&gt;"",Scoring!$G$25)+IF(Data!$U70&lt;&gt;"",Scoring!$G$26)+IF(Data!$V70&lt;&gt;"",Scoring!$G$27)+IF(Data!$W70&lt;&gt;"",Scoring!$G$28)+IF(Data!$X70&lt;&gt;"",Scoring!$G$29)+IF(Data!$Y70&lt;&gt;"",Scoring!$G$30)+IF(Data!$Z70&lt;&gt;"",Scoring!$G$31)+IF(Data!$AA70&lt;&gt;"",Scoring!$G$32)+IF(Data!$AB70&lt;&gt;"",Scoring!$G$33)+IF(Data!$AC70&lt;&gt;"",Scoring!$G$34)+IF(Data!$AD70&lt;&gt;"",Scoring!$G$35)+IF(Data!$AE70&lt;&gt;"",Scoring!$G$36)+IF(Data!$AF70&lt;&gt;"",Scoring!$G$37)+IF(Data!$AG70&lt;&gt;"",Scoring!$G$38)+IF(Data!$AH70&lt;&gt;"",Scoring!$G$39)+IF(Data!$AI70&lt;&gt;"",Scoring!$G$40)+IF(Data!$AJ70&lt;&gt;"",Scoring!$G$41)+IF(Data!$AK70&lt;&gt;"",Scoring!$G$42)+IF(Data!$AL70&lt;&gt;"",Scoring!$G$43)+IF(Data!$AM70&lt;&gt;"",Scoring!$G$44)+IF(Data!$AN70&lt;&gt;"",Scoring!$G$45)+IF(Data!$AO70&lt;&gt;"",Scoring!$G$46)+IF(Data!$AP70&lt;&gt;"",Scoring!$G$47)+IF(Data!$AQ70&lt;&gt;"",Scoring!$G$48)+IF(Data!$AR70&lt;&gt;"",Scoring!$G$49)+IF(Data!$AS70&lt;&gt;"",Scoring!$G$50)+IF(Data!$AT70&lt;&gt;"",Scoring!$G$51)+IF(Data!$AU70&lt;&gt;"",Scoring!$G$52),"")</f>
        <v/>
      </c>
      <c r="BC70" s="184" t="str">
        <f>IF(BB70&lt;&gt;"",LOOKUP(BB70,Likelihoods!$A$7:$A$107,Likelihoods!E$7:E$107),"")</f>
        <v/>
      </c>
      <c r="BD70" s="185" t="str">
        <f>IF(AND(COUNTBLANK($B70:$O70)=13,COUNTBLANK($P70:$Q70)=1,COUNTBLANK($R70:$U70)=3,COUNTBLANK($V70:$X70)=2,COUNTBLANK($Y70:$AE70)=6,COUNTBLANK($AF70:$AJ70)=4,COUNTBLANK($AK70:AN70)=3,COUNTBLANK($AO70:$AQ70)=2,COUNTBLANK($AR70:$AS70)=1,COUNTBLANK($AT70:$AU70)=1),IF(Data!$B70&lt;&gt;"",Scoring!$H$7)+IF(Data!$C70&lt;&gt;"",Scoring!$H$8)+IF(Data!$D70&lt;&gt;"",Scoring!$H$9)+IF(Data!$E70&lt;&gt;"",Scoring!$H$10)+IF(Data!$F70&lt;&gt;"",Scoring!$H$11)+IF(Data!$G70&lt;&gt;"",Scoring!$H$12)+IF(Data!$H70&lt;&gt;"",Scoring!$H$13)+IF(Data!$I70&lt;&gt;"",Scoring!$H$14)+IF(Data!$J70&lt;&gt;"",Scoring!$H$15)+IF(Data!$K70&lt;&gt;"",Scoring!$H$16)+IF(Data!$L70&lt;&gt;"",Scoring!$H$17)+IF(Data!$M70&lt;&gt;"",Scoring!$H$18)+IF(Data!$N70&lt;&gt;"",Scoring!$H$19)+IF(Data!$O70&lt;&gt;"",Scoring!$H$20)+IF(Data!$P70&lt;&gt;"",Scoring!$H$21)+IF(Data!$Q70&lt;&gt;"",Scoring!$H$22)+IF(Data!$R70&lt;&gt;"",Scoring!$H$23)+IF(Data!$S70&lt;&gt;"",Scoring!$H$24)+IF(Data!$T70&lt;&gt;"",Scoring!$H$25)+IF(Data!$U70&lt;&gt;"",Scoring!$H$26)+IF(Data!$V70&lt;&gt;"",Scoring!$H$27)+IF(Data!$W70&lt;&gt;"",Scoring!$H$28)+IF(Data!$X70&lt;&gt;"",Scoring!$H$29)+IF(Data!$Y70&lt;&gt;"",Scoring!$H$30)+IF(Data!$Z70&lt;&gt;"",Scoring!$H$31)+IF(Data!$AA70&lt;&gt;"",Scoring!$H$32)+IF(Data!$AB70&lt;&gt;"",Scoring!$H$33)+IF(Data!$AC70&lt;&gt;"",Scoring!$H$34)+IF(Data!$AD70&lt;&gt;"",Scoring!$H$35)+IF(Data!$AE70&lt;&gt;"",Scoring!$H$36)+IF(Data!$AF70&lt;&gt;"",Scoring!$H$37)+IF(Data!$AG70&lt;&gt;"",Scoring!$H$38)+IF(Data!$AH70&lt;&gt;"",Scoring!$H$39)+IF(Data!$AI70&lt;&gt;"",Scoring!$H$40)+IF(Data!$AJ70&lt;&gt;"",Scoring!$H$41)+IF(Data!$AK70&lt;&gt;"",Scoring!$H$42)+IF(Data!$AL70&lt;&gt;"",Scoring!$H$43)+IF(Data!$AM70&lt;&gt;"",Scoring!$H$44)+IF(Data!$AN70&lt;&gt;"",Scoring!$H$45)+IF(Data!$AO70&lt;&gt;"",Scoring!$H$46)+IF(Data!$AP70&lt;&gt;"",Scoring!$H$47)+IF(Data!$AQ70&lt;&gt;"",Scoring!$H$48)+IF(Data!$AR70&lt;&gt;"",Scoring!$H$49)+IF(Data!$AS70&lt;&gt;"",Scoring!$H$50)+IF(Data!$AT70&lt;&gt;"",Scoring!$H$51)+IF(Data!$AU70&lt;&gt;"",Scoring!$H$52),"")</f>
        <v/>
      </c>
      <c r="BE70" s="186" t="str">
        <f>IF(BD70&lt;&gt;"",LOOKUP(BD70,Likelihoods!$A$7:$A$107,Likelihoods!F$7:F$107),"")</f>
        <v/>
      </c>
      <c r="BF70" s="181" t="str">
        <f>IF(AND(COUNTBLANK($B70:$O70)=13,COUNTBLANK($P70:$Q70)=1,COUNTBLANK($R70:$U70)=3,COUNTBLANK($V70:$X70)=2,COUNTBLANK($Y70:$AE70)=6,COUNTBLANK($AF70:$AJ70)=4,COUNTBLANK($AK70:AN70)=3,COUNTBLANK($AO70:$AQ70)=2,COUNTBLANK($AR70:$AS70)=1,COUNTBLANK($AT70:$AU70)=1),IF(Data!$B70&lt;&gt;"",Scoring!$I$7)+IF(Data!$C70&lt;&gt;"",Scoring!$I$8)+IF(Data!$D70&lt;&gt;"",Scoring!$I$9)+IF(Data!$E70&lt;&gt;"",Scoring!$I$10)+IF(Data!$F70&lt;&gt;"",Scoring!$I$11)+IF(Data!$G70&lt;&gt;"",Scoring!$I$12)+IF(Data!$H70&lt;&gt;"",Scoring!$I$13)+IF(Data!$I70&lt;&gt;"",Scoring!$I$14)+IF(Data!$J70&lt;&gt;"",Scoring!$I$15)+IF(Data!$K70&lt;&gt;"",Scoring!$I$16)+IF(Data!$L70&lt;&gt;"",Scoring!$I$17)+IF(Data!$M70&lt;&gt;"",Scoring!$I$18)+IF(Data!$N70&lt;&gt;"",Scoring!$I$19)+IF(Data!$O70&lt;&gt;"",Scoring!$I$20)+IF(Data!$P70&lt;&gt;"",Scoring!$I$21)+IF(Data!$Q70&lt;&gt;"",Scoring!$I$22)+IF(Data!$R70&lt;&gt;"",Scoring!$I$23)+IF(Data!$S70&lt;&gt;"",Scoring!$I$24)+IF(Data!$T70&lt;&gt;"",Scoring!$I$25)+IF(Data!$U70&lt;&gt;"",Scoring!$I$26)+IF(Data!$V70&lt;&gt;"",Scoring!$I$27)+IF(Data!$W70&lt;&gt;"",Scoring!$I$28)+IF(Data!$X70&lt;&gt;"",Scoring!$I$29)+IF(Data!$Y70&lt;&gt;"",Scoring!$I$30)+IF(Data!$Z70&lt;&gt;"",Scoring!$I$31)+IF(Data!$AA70&lt;&gt;"",Scoring!$I$32)+IF(Data!$AB70&lt;&gt;"",Scoring!$I$33)+IF(Data!$AC70&lt;&gt;"",Scoring!$I$34)+IF(Data!$AD70&lt;&gt;"",Scoring!$I$35)+IF(Data!$AE70&lt;&gt;"",Scoring!$I$36)+IF(Data!$AF70&lt;&gt;"",Scoring!$I$37)+IF(Data!$AG70&lt;&gt;"",Scoring!$I$38)+IF(Data!$AH70&lt;&gt;"",Scoring!$I$39)+IF(Data!$AI70&lt;&gt;"",Scoring!$I$40)+IF(Data!$AJ70&lt;&gt;"",Scoring!$I$41)+IF(Data!$AK70&lt;&gt;"",Scoring!$I$42)+IF(Data!$AL70&lt;&gt;"",Scoring!$I$43)+IF(Data!$AM70&lt;&gt;"",Scoring!$I$44)+IF(Data!$AN70&lt;&gt;"",Scoring!$I$45)+IF(Data!$AO70&lt;&gt;"",Scoring!$I$46)+IF(Data!$AP70&lt;&gt;"",Scoring!$I$47)+IF(Data!$AQ70&lt;&gt;"",Scoring!$I$48)+IF(Data!$AR70&lt;&gt;"",Scoring!$I$49)+IF(Data!$AS70&lt;&gt;"",Scoring!$I$50)+IF(Data!$AT70&lt;&gt;"",Scoring!$I$51)+IF(Data!$AU70&lt;&gt;"",Scoring!$I$52),"")</f>
        <v/>
      </c>
      <c r="BG70" s="180" t="str">
        <f>IF(BF70&lt;&gt;"",LOOKUP(BF70,Likelihoods!$A$7:$A$107,Likelihoods!G$7:G$107),"")</f>
        <v/>
      </c>
      <c r="BH70" s="187" t="str">
        <f>IF(AND(COUNTBLANK($B70:$O70)=13,COUNTBLANK($P70:$Q70)=1,COUNTBLANK($R70:$U70)=3,COUNTBLANK($V70:$X70)=2,COUNTBLANK($Y70:$AE70)=6,COUNTBLANK($AF70:$AJ70)=4,COUNTBLANK($AK70:AN70)=3,COUNTBLANK($AO70:$AQ70)=2,COUNTBLANK($AR70:$AS70)=1,COUNTBLANK($AT70:$AU70)=1),IF(Data!$B70&lt;&gt;"",Scoring!$J$7)+IF(Data!$C70&lt;&gt;"",Scoring!$J$8)+IF(Data!$D70&lt;&gt;"",Scoring!$J$9)+IF(Data!$E70&lt;&gt;"",Scoring!$J$10)+IF(Data!$F70&lt;&gt;"",Scoring!$J$11)+IF(Data!$G70&lt;&gt;"",Scoring!$J$12)+IF(Data!$H70&lt;&gt;"",Scoring!$J$13)+IF(Data!$I70&lt;&gt;"",Scoring!$J$14)+IF(Data!$J70&lt;&gt;"",Scoring!$J$15)+IF(Data!$K70&lt;&gt;"",Scoring!$J$16)+IF(Data!$L70&lt;&gt;"",Scoring!$J$17)+IF(Data!$M70&lt;&gt;"",Scoring!$J$18)+IF(Data!$N70&lt;&gt;"",Scoring!$J$19)+IF(Data!$O70&lt;&gt;"",Scoring!$J$20)+IF(Data!$P70&lt;&gt;"",Scoring!$J$21)+IF(Data!$Q70&lt;&gt;"",Scoring!$J$22)+IF(Data!$R70&lt;&gt;"",Scoring!$J$23)+IF(Data!$S70&lt;&gt;"",Scoring!$J$24)+IF(Data!$T70&lt;&gt;"",Scoring!$J$25)+IF(Data!$U70&lt;&gt;"",Scoring!$J$26)+IF(Data!$V70&lt;&gt;"",Scoring!$J$27)+IF(Data!$W70&lt;&gt;"",Scoring!$J$28)+IF(Data!$X70&lt;&gt;"",Scoring!$J$29)+IF(Data!$Y70&lt;&gt;"",Scoring!$J$30)+IF(Data!$Z70&lt;&gt;"",Scoring!$J$31)+IF(Data!$AA70&lt;&gt;"",Scoring!$J$32)+IF(Data!$AB70&lt;&gt;"",Scoring!$J$33)+IF(Data!$AC70&lt;&gt;"",Scoring!$J$34)+IF(Data!$AD70&lt;&gt;"",Scoring!$J$35)+IF(Data!$AE70&lt;&gt;"",Scoring!$J$36)+IF(Data!$AF70&lt;&gt;"",Scoring!$J$37)+IF(Data!$AG70&lt;&gt;"",Scoring!$J$38)+IF(Data!$AH70&lt;&gt;"",Scoring!$J$39)+IF(Data!$AI70&lt;&gt;"",Scoring!$J$40)+IF(Data!$AJ70&lt;&gt;"",Scoring!$J$41)+IF(Data!$AK70&lt;&gt;"",Scoring!$J$42)+IF(Data!$AL70&lt;&gt;"",Scoring!$J$43)+IF(Data!$AM70&lt;&gt;"",Scoring!$J$44)+IF(Data!$AN70&lt;&gt;"",Scoring!$J$45)+IF(Data!$AO70&lt;&gt;"",Scoring!$J$46)+IF(Data!$AP70&lt;&gt;"",Scoring!$J$47)+IF(Data!$AQ70&lt;&gt;"",Scoring!$J$48)+IF(Data!$AR70&lt;&gt;"",Scoring!$J$49)+IF(Data!$AS70&lt;&gt;"",Scoring!$J$50)+IF(Data!$AT70&lt;&gt;"",Scoring!$J$51)+IF(Data!$AU70&lt;&gt;"",Scoring!$J$52),"")</f>
        <v/>
      </c>
      <c r="BI70" s="183" t="str">
        <f>IF(BH70&lt;&gt;"",LOOKUP(BH70,Likelihoods!$A$7:$A$107,Likelihoods!H$7:H$107),"")</f>
        <v/>
      </c>
      <c r="BJ70" s="188" t="str">
        <f>IF(AND(COUNTBLANK($B70:$O70)=13,COUNTBLANK($P70:$Q70)=1,COUNTBLANK($R70:$U70)=3,COUNTBLANK($V70:$X70)=2,COUNTBLANK($Y70:$AE70)=6,COUNTBLANK($AF70:$AJ70)=4,COUNTBLANK($AK70:AN70)=3,COUNTBLANK($AO70:$AQ70)=2,COUNTBLANK($AR70:$AS70)=1,COUNTBLANK($AT70:$AU70)=1),IF(Data!$B70&lt;&gt;"",Scoring!$K$7)+IF(Data!$C70&lt;&gt;"",Scoring!$K$8)+IF(Data!$D70&lt;&gt;"",Scoring!$K$9)+IF(Data!$E70&lt;&gt;"",Scoring!$K$10)+IF(Data!$F70&lt;&gt;"",Scoring!$K$11)+IF(Data!$G70&lt;&gt;"",Scoring!$K$12)+IF(Data!$H70&lt;&gt;"",Scoring!$K$13)+IF(Data!$I70&lt;&gt;"",Scoring!$K$14)+IF(Data!$J70&lt;&gt;"",Scoring!$K$15)+IF(Data!$K70&lt;&gt;"",Scoring!$K$16)+IF(Data!$L70&lt;&gt;"",Scoring!$K$17)+IF(Data!$M70&lt;&gt;"",Scoring!$K$18)+IF(Data!$N70&lt;&gt;"",Scoring!$K$19)+IF(Data!$O70&lt;&gt;"",Scoring!$K$20)+IF(Data!$P70&lt;&gt;"",Scoring!$K$21)+IF(Data!$Q70&lt;&gt;"",Scoring!$K$22)+IF(Data!$R70&lt;&gt;"",Scoring!$K$23)+IF(Data!$S70&lt;&gt;"",Scoring!$K$24)+IF(Data!$T70&lt;&gt;"",Scoring!$K$25)+IF(Data!$U70&lt;&gt;"",Scoring!$K$26)+IF(Data!$V70&lt;&gt;"",Scoring!$K$27)+IF(Data!$W70&lt;&gt;"",Scoring!$K$28)+IF(Data!$X70&lt;&gt;"",Scoring!$K$29)+IF(Data!$Y70&lt;&gt;"",Scoring!$K$30)+IF(Data!$Z70&lt;&gt;"",Scoring!$K$31)+IF(Data!$AA70&lt;&gt;"",Scoring!$K$32)+IF(Data!$AB70&lt;&gt;"",Scoring!$K$33)+IF(Data!$AC70&lt;&gt;"",Scoring!$K$34)+IF(Data!$AD70&lt;&gt;"",Scoring!$K$35)+IF(Data!$AE70&lt;&gt;"",Scoring!$K$36)+IF(Data!$AF70&lt;&gt;"",Scoring!$K$37)+IF(Data!$AG70&lt;&gt;"",Scoring!$K$38)+IF(Data!$AH70&lt;&gt;"",Scoring!$K$39)+IF(Data!$AI70&lt;&gt;"",Scoring!$K$40)+IF(Data!$AJ70&lt;&gt;"",Scoring!$K$41)+IF(Data!$AK70&lt;&gt;"",Scoring!$K$42)+IF(Data!$AL70&lt;&gt;"",Scoring!$K$43)+IF(Data!$AM70&lt;&gt;"",Scoring!$K$44)+IF(Data!$AN70&lt;&gt;"",Scoring!$K$45)+IF(Data!$AO70&lt;&gt;"",Scoring!$K$46)+IF(Data!$AP70&lt;&gt;"",Scoring!$K$47)+IF(Data!$AQ70&lt;&gt;"",Scoring!$K$48)+IF(Data!$AR70&lt;&gt;"",Scoring!$K$49)+IF(Data!$AS70&lt;&gt;"",Scoring!$K$50)+IF(Data!$AT70&lt;&gt;"",Scoring!$K$51)+IF(Data!$AU70&lt;&gt;"",Scoring!$K$52),"")</f>
        <v/>
      </c>
      <c r="BK70" s="184" t="str">
        <f>IF(BJ70&lt;&gt;"",LOOKUP(BJ70,Likelihoods!$A$7:$A$107,Likelihoods!I$7:I$107),"")</f>
        <v/>
      </c>
      <c r="BL70" s="187" t="str">
        <f>IF(AND(COUNTBLANK($B70:$O70)=13,COUNTBLANK($P70:$Q70)=1,COUNTBLANK($R70:$U70)=3,COUNTBLANK($V70:$X70)=2,COUNTBLANK($Y70:$AE70)=6,COUNTBLANK($AF70:$AJ70)=4,COUNTBLANK($AK70:AN70)=3,COUNTBLANK($AO70:$AQ70)=2,COUNTBLANK($AR70:$AS70)=1,COUNTBLANK($AT70:$AU70)=1),IF(Data!$B70&lt;&gt;"",Scoring!$L$7)+IF(Data!$C70&lt;&gt;"",Scoring!$L$8)+IF(Data!$D70&lt;&gt;"",Scoring!$L$9)+IF(Data!$E70&lt;&gt;"",Scoring!$L$10)+IF(Data!$F70&lt;&gt;"",Scoring!$L$11)+IF(Data!$G70&lt;&gt;"",Scoring!$L$12)+IF(Data!$H70&lt;&gt;"",Scoring!$L$13)+IF(Data!$I70&lt;&gt;"",Scoring!$L$14)+IF(Data!$J70&lt;&gt;"",Scoring!$L$15)+IF(Data!$K70&lt;&gt;"",Scoring!$L$16)+IF(Data!$L70&lt;&gt;"",Scoring!$L$17)+IF(Data!$M70&lt;&gt;"",Scoring!$L$18)+IF(Data!$N70&lt;&gt;"",Scoring!$L$19)+IF(Data!$O70&lt;&gt;"",Scoring!$L$20)+IF(Data!$P70&lt;&gt;"",Scoring!$L$21)+IF(Data!$Q70&lt;&gt;"",Scoring!$L$22)+IF(Data!$R70&lt;&gt;"",Scoring!$L$23)+IF(Data!$S70&lt;&gt;"",Scoring!$L$24)+IF(Data!$T70&lt;&gt;"",Scoring!$L$25)+IF(Data!$U70&lt;&gt;"",Scoring!$L$26)+IF(Data!$V70&lt;&gt;"",Scoring!$L$27)+IF(Data!$W70&lt;&gt;"",Scoring!$L$28)+IF(Data!$X70&lt;&gt;"",Scoring!$L$29)+IF(Data!$Y70&lt;&gt;"",Scoring!$L$30)+IF(Data!$Z70&lt;&gt;"",Scoring!$L$31)+IF(Data!$AA70&lt;&gt;"",Scoring!$L$32)+IF(Data!$AB70&lt;&gt;"",Scoring!$L$33)+IF(Data!$AC70&lt;&gt;"",Scoring!$L$34)+IF(Data!$AD70&lt;&gt;"",Scoring!$L$35)+IF(Data!$AE70&lt;&gt;"",Scoring!$L$36)+IF(Data!$AF70&lt;&gt;"",Scoring!$L$37)+IF(Data!$AG70&lt;&gt;"",Scoring!$L$38)+IF(Data!$AH70&lt;&gt;"",Scoring!$L$39)+IF(Data!$AI70&lt;&gt;"",Scoring!$L$40)+IF(Data!$AJ70&lt;&gt;"",Scoring!$L$41)+IF(Data!$AK70&lt;&gt;"",Scoring!$L$42)+IF(Data!$AL70&lt;&gt;"",Scoring!$L$43)+IF(Data!$AM70&lt;&gt;"",Scoring!$L$44)+IF(Data!$AN70&lt;&gt;"",Scoring!$L$45)+IF(Data!$AO70&lt;&gt;"",Scoring!$L$46)+IF(Data!$AP70&lt;&gt;"",Scoring!$L$47)+IF(Data!$AQ70&lt;&gt;"",Scoring!$L$48)+IF(Data!$AR70&lt;&gt;"",Scoring!$L$49)+IF(Data!$AS70&lt;&gt;"",Scoring!$L$50)+IF(Data!$AT70&lt;&gt;"",Scoring!$L$51)+IF(Data!$AU70&lt;&gt;"",Scoring!$L$52),"")</f>
        <v/>
      </c>
      <c r="BM70" s="180" t="str">
        <f>IF(BL70&lt;&gt;"",LOOKUP(BL70,Likelihoods!$A$7:$A$107,Likelihoods!J$7:J$107),"")</f>
        <v/>
      </c>
      <c r="BN70" s="181" t="str">
        <f>IF(AND(COUNTBLANK($B70:$O70)=13,COUNTBLANK($P70:$Q70)=1,COUNTBLANK($R70:$U70)=3,COUNTBLANK($V70:$X70)=2,COUNTBLANK($Y70:$AE70)=6,COUNTBLANK($AF70:$AJ70)=4,COUNTBLANK($AK70:AN70)=3,COUNTBLANK($AO70:$AQ70)=2,COUNTBLANK($AR70:$AS70)=1,COUNTBLANK($AT70:$AU70)=1),IF(Data!$B70&lt;&gt;"",Scoring!$M$7)+IF(Data!$C70&lt;&gt;"",Scoring!$M$8)+IF(Data!$D70&lt;&gt;"",Scoring!$M$9)+IF(Data!$E70&lt;&gt;"",Scoring!$M$10)+IF(Data!$F70&lt;&gt;"",Scoring!$M$11)+IF(Data!$G70&lt;&gt;"",Scoring!$M$12)+IF(Data!$H70&lt;&gt;"",Scoring!$M$13)+IF(Data!$I70&lt;&gt;"",Scoring!$M$14)+IF(Data!$J70&lt;&gt;"",Scoring!$M$15)+IF(Data!$K70&lt;&gt;"",Scoring!$M$16)+IF(Data!$L70&lt;&gt;"",Scoring!$M$17)+IF(Data!$M70&lt;&gt;"",Scoring!$M$18)+IF(Data!$N70&lt;&gt;"",Scoring!$M$19)+IF(Data!$O70&lt;&gt;"",Scoring!$M$20)+IF(Data!$P70&lt;&gt;"",Scoring!$M$21)+IF(Data!$Q70&lt;&gt;"",Scoring!$M$22)+IF(Data!$R70&lt;&gt;"",Scoring!$M$23)+IF(Data!$S70&lt;&gt;"",Scoring!$M$24)+IF(Data!$T70&lt;&gt;"",Scoring!$M$25)+IF(Data!$U70&lt;&gt;"",Scoring!$M$26)+IF(Data!$V70&lt;&gt;"",Scoring!$M$27)+IF(Data!$W70&lt;&gt;"",Scoring!$M$28)+IF(Data!$X70&lt;&gt;"",Scoring!$M$29)+IF(Data!$Y70&lt;&gt;"",Scoring!$M$30)+IF(Data!$Z70&lt;&gt;"",Scoring!$M$31)+IF(Data!$AA70&lt;&gt;"",Scoring!$M$32)+IF(Data!$AB70&lt;&gt;"",Scoring!$M$33)+IF(Data!$AC70&lt;&gt;"",Scoring!$M$34)+IF(Data!$AD70&lt;&gt;"",Scoring!$M$35)+IF(Data!$AE70&lt;&gt;"",Scoring!$M$36)+IF(Data!$AF70&lt;&gt;"",Scoring!$M$37)+IF(Data!$AG70&lt;&gt;"",Scoring!$M$38)+IF(Data!$AH70&lt;&gt;"",Scoring!$M$39)+IF(Data!$AI70&lt;&gt;"",Scoring!$M$40)+IF(Data!$AJ70&lt;&gt;"",Scoring!$M$41)+IF(Data!$AK70&lt;&gt;"",Scoring!$M$42)+IF(Data!$AL70&lt;&gt;"",Scoring!$M$43)+IF(Data!$AM70&lt;&gt;"",Scoring!$M$44)+IF(Data!$AN70&lt;&gt;"",Scoring!$M$45)+IF(Data!$AO70&lt;&gt;"",Scoring!$M$46)+IF(Data!$AP70&lt;&gt;"",Scoring!$M$47)+IF(Data!$AQ70&lt;&gt;"",Scoring!$M$48)+IF(Data!$AR70&lt;&gt;"",Scoring!$M$49)+IF(Data!$AS70&lt;&gt;"",Scoring!$M$50)+IF(Data!$AT70&lt;&gt;"",Scoring!$M$51)+IF(Data!$AU70&lt;&gt;"",Scoring!$M$52),"")</f>
        <v/>
      </c>
      <c r="BO70" s="184" t="str">
        <f>IF(BN70&lt;&gt;"",LOOKUP(BN70,Likelihoods!$A$7:$A$107,Likelihoods!K$7:K$107),"")</f>
        <v/>
      </c>
      <c r="BP70" s="179" t="str">
        <f>IF(AND(COUNTBLANK($B70:$O70)=13,COUNTBLANK($P70:$Q70)=1,COUNTBLANK($R70:$U70)=3,COUNTBLANK($V70:$X70)=2,COUNTBLANK($Y70:$AE70)=6,COUNTBLANK($AF70:$AJ70)=4,COUNTBLANK($AK70:AN70)=3,COUNTBLANK($AO70:$AQ70)=2,COUNTBLANK($AR70:$AS70)=1,COUNTBLANK($AT70:$AU70)=1),IF(Data!$B70&lt;&gt;"",Scoring!$N$7)+IF(Data!$C70&lt;&gt;"",Scoring!$N$8)+IF(Data!$D70&lt;&gt;"",Scoring!$N$9)+IF(Data!$E70&lt;&gt;"",Scoring!$N$10)+IF(Data!$F70&lt;&gt;"",Scoring!$N$11)+IF(Data!$G70&lt;&gt;"",Scoring!$N$12)+IF(Data!$H70&lt;&gt;"",Scoring!$N$13)+IF(Data!$I70&lt;&gt;"",Scoring!$N$14)+IF(Data!$J70&lt;&gt;"",Scoring!$N$15)+IF(Data!$K70&lt;&gt;"",Scoring!$N$16)+IF(Data!$L70&lt;&gt;"",Scoring!$N$17)+IF(Data!$M70&lt;&gt;"",Scoring!$N$18)+IF(Data!$N70&lt;&gt;"",Scoring!$N$19)+IF(Data!$O70&lt;&gt;"",Scoring!$N$20)+IF(Data!$P70&lt;&gt;"",Scoring!$N$21)+IF(Data!$Q70&lt;&gt;"",Scoring!$N$22)+IF(Data!$R70&lt;&gt;"",Scoring!$N$23)+IF(Data!$S70&lt;&gt;"",Scoring!$N$24)+IF(Data!$T70&lt;&gt;"",Scoring!$N$25)+IF(Data!$U70&lt;&gt;"",Scoring!$N$26)+IF(Data!$V70&lt;&gt;"",Scoring!$N$27)+IF(Data!$W70&lt;&gt;"",Scoring!$N$28)+IF(Data!$X70&lt;&gt;"",Scoring!$N$29)+IF(Data!$Y70&lt;&gt;"",Scoring!$N$30)+IF(Data!$Z70&lt;&gt;"",Scoring!$N$31)+IF(Data!$AA70&lt;&gt;"",Scoring!$N$32)+IF(Data!$AB70&lt;&gt;"",Scoring!$N$33)+IF(Data!$AC70&lt;&gt;"",Scoring!$N$34)+IF(Data!$AD70&lt;&gt;"",Scoring!$N$35)+IF(Data!$AE70&lt;&gt;"",Scoring!$N$36)+IF(Data!$AF70&lt;&gt;"",Scoring!$N$37)+IF(Data!$AG70&lt;&gt;"",Scoring!$N$38)+IF(Data!$AH70&lt;&gt;"",Scoring!$N$39)+IF(Data!$AI70&lt;&gt;"",Scoring!$N$40)+IF(Data!$AJ70&lt;&gt;"",Scoring!$N$41)+IF(Data!$AK70&lt;&gt;"",Scoring!$N$42)+IF(Data!$AL70&lt;&gt;"",Scoring!$N$43)+IF(Data!$AM70&lt;&gt;"",Scoring!$N$44)+IF(Data!$AN70&lt;&gt;"",Scoring!$N$45)+IF(Data!$AO70&lt;&gt;"",Scoring!$N$46)+IF(Data!$AP70&lt;&gt;"",Scoring!$N$47)+IF(Data!$AQ70&lt;&gt;"",Scoring!$N$48)+IF(Data!$AR70&lt;&gt;"",Scoring!$N$49)+IF(Data!$AS70&lt;&gt;"",Scoring!$N$50)+IF(Data!$AT70&lt;&gt;"",Scoring!$N$51)+IF(Data!$AU70&lt;&gt;"",Scoring!$N$52),"")</f>
        <v/>
      </c>
      <c r="BQ70" s="189" t="str">
        <f>IF(BP70&lt;&gt;"",LOOKUP(BP70,Likelihoods!$A$7:$A$107,Likelihoods!L$7:L$107),"")</f>
        <v/>
      </c>
      <c r="BR70" s="181" t="str">
        <f>IF(AND(COUNTBLANK($B70:$O70)=13,COUNTBLANK($P70:$Q70)=1,COUNTBLANK($R70:$U70)=3,COUNTBLANK($V70:$X70)=2,COUNTBLANK($Y70:$AE70)=6,COUNTBLANK($AF70:$AJ70)=4,COUNTBLANK($AK70:AN70)=3,COUNTBLANK($AO70:$AQ70)=2,COUNTBLANK($AR70:$AS70)=1,COUNTBLANK($AT70:$AU70)=1),IF(Data!$B70&lt;&gt;"",Scoring!$O$7)+IF(Data!$C70&lt;&gt;"",Scoring!$O$8)+IF(Data!$D70&lt;&gt;"",Scoring!$O$9)+IF(Data!$E70&lt;&gt;"",Scoring!$O$10)+IF(Data!$F70&lt;&gt;"",Scoring!$O$11)+IF(Data!$G70&lt;&gt;"",Scoring!$O$12)+IF(Data!$H70&lt;&gt;"",Scoring!$O$13)+IF(Data!$I70&lt;&gt;"",Scoring!$O$14)+IF(Data!$J70&lt;&gt;"",Scoring!$O$15)+IF(Data!$K70&lt;&gt;"",Scoring!$O$16)+IF(Data!$L70&lt;&gt;"",Scoring!$O$17)+IF(Data!$M70&lt;&gt;"",Scoring!$O$18)+IF(Data!$N70&lt;&gt;"",Scoring!$O$19)+IF(Data!$O70&lt;&gt;"",Scoring!$O$20)+IF(Data!$P70&lt;&gt;"",Scoring!$O$21)+IF(Data!$Q70&lt;&gt;"",Scoring!$O$22)+IF(Data!$R70&lt;&gt;"",Scoring!$O$23)+IF(Data!$S70&lt;&gt;"",Scoring!$O$24)+IF(Data!$T70&lt;&gt;"",Scoring!$O$25)+IF(Data!$U70&lt;&gt;"",Scoring!$O$26)+IF(Data!$V70&lt;&gt;"",Scoring!$O$27)+IF(Data!$W70&lt;&gt;"",Scoring!$O$28)+IF(Data!$X70&lt;&gt;"",Scoring!$O$29)+IF(Data!$Y70&lt;&gt;"",Scoring!$O$30)+IF(Data!$Z70&lt;&gt;"",Scoring!$O$31)+IF(Data!$AA70&lt;&gt;"",Scoring!$O$32)+IF(Data!$AB70&lt;&gt;"",Scoring!$O$33)+IF(Data!$AC70&lt;&gt;"",Scoring!$O$34)+IF(Data!$AD70&lt;&gt;"",Scoring!$O$35)+IF(Data!$AE70&lt;&gt;"",Scoring!$O$36)+IF(Data!$AF70&lt;&gt;"",Scoring!$O$37)+IF(Data!$AG70&lt;&gt;"",Scoring!$O$38)+IF(Data!$AH70&lt;&gt;"",Scoring!$O$39)+IF(Data!$AI70&lt;&gt;"",Scoring!$O$40)+IF(Data!$AJ70&lt;&gt;"",Scoring!$O$41)+IF(Data!$AK70&lt;&gt;"",Scoring!$O$42)+IF(Data!$AL70&lt;&gt;"",Scoring!$O$43)+IF(Data!$AM70&lt;&gt;"",Scoring!$O$44)+IF(Data!$AN70&lt;&gt;"",Scoring!$O$45)+IF(Data!$AO70&lt;&gt;"",Scoring!$O$46)+IF(Data!$AP70&lt;&gt;"",Scoring!$O$47)+IF(Data!$AQ70&lt;&gt;"",Scoring!$O$48)+IF(Data!$AR70&lt;&gt;"",Scoring!$O$49)+IF(Data!$AS70&lt;&gt;"",Scoring!$O$50)+IF(Data!$AT70&lt;&gt;"",Scoring!$O$51)+IF(Data!$AU70&lt;&gt;"",Scoring!$O$52),"")</f>
        <v/>
      </c>
      <c r="BS70" s="184" t="str">
        <f>IF(BR70&lt;&gt;"",LOOKUP(BR70,Likelihoods!$A$7:$A$107,Likelihoods!M$7:M$107),"")</f>
        <v/>
      </c>
      <c r="BT70" s="181" t="str">
        <f>IF(AND(COUNTBLANK($B70:$O70)=13,COUNTBLANK($P70:$Q70)=1,COUNTBLANK($R70:$U70)=3,COUNTBLANK($V70:$X70)=2,COUNTBLANK($Y70:$AE70)=6,COUNTBLANK($AF70:$AJ70)=4,COUNTBLANK($AK70:AN70)=3,COUNTBLANK($AO70:$AQ70)=2,COUNTBLANK($AR70:$AS70)=1,COUNTBLANK($AT70:$AU70)=1),IF(Data!$B70&lt;&gt;"",Scoring!$P$7)+IF(Data!$C70&lt;&gt;"",Scoring!$P$8)+IF(Data!$D70&lt;&gt;"",Scoring!$P$9)+IF(Data!$E70&lt;&gt;"",Scoring!$P$10)+IF(Data!$F70&lt;&gt;"",Scoring!$P$11)+IF(Data!$G70&lt;&gt;"",Scoring!$P$12)+IF(Data!$H70&lt;&gt;"",Scoring!$P$13)+IF(Data!$I70&lt;&gt;"",Scoring!$P$14)+IF(Data!$J70&lt;&gt;"",Scoring!$P$15)+IF(Data!$K70&lt;&gt;"",Scoring!$P$16)+IF(Data!$L70&lt;&gt;"",Scoring!$P$17)+IF(Data!$M70&lt;&gt;"",Scoring!$P$18)+IF(Data!$N70&lt;&gt;"",Scoring!$P$19)+IF(Data!$O70&lt;&gt;"",Scoring!$P$20)+IF(Data!$P70&lt;&gt;"",Scoring!$P$21)+IF(Data!$Q70&lt;&gt;"",Scoring!$P$22)+IF(Data!$R70&lt;&gt;"",Scoring!$P$23)+IF(Data!$S70&lt;&gt;"",Scoring!$P$24)+IF(Data!$T70&lt;&gt;"",Scoring!$P$25)+IF(Data!$U70&lt;&gt;"",Scoring!$P$26)+IF(Data!$V70&lt;&gt;"",Scoring!$P$27)+IF(Data!$W70&lt;&gt;"",Scoring!$P$28)+IF(Data!$X70&lt;&gt;"",Scoring!$P$29)+IF(Data!$Y70&lt;&gt;"",Scoring!$P$30)+IF(Data!$Z70&lt;&gt;"",Scoring!$P$31)+IF(Data!$AA70&lt;&gt;"",Scoring!$P$32)+IF(Data!$AB70&lt;&gt;"",Scoring!$P$33)+IF(Data!$AC70&lt;&gt;"",Scoring!$P$34)+IF(Data!$AD70&lt;&gt;"",Scoring!$P$35)+IF(Data!$AE70&lt;&gt;"",Scoring!$P$36)+IF(Data!$AF70&lt;&gt;"",Scoring!$P$37)+IF(Data!$AG70&lt;&gt;"",Scoring!$P$38)+IF(Data!$AH70&lt;&gt;"",Scoring!$P$39)+IF(Data!$AI70&lt;&gt;"",Scoring!$P$40)+IF(Data!$AJ70&lt;&gt;"",Scoring!$P$41)+IF(Data!$AK70&lt;&gt;"",Scoring!$P$42)+IF(Data!$AL70&lt;&gt;"",Scoring!$P$43)+IF(Data!$AM70&lt;&gt;"",Scoring!$P$44)+IF(Data!$AN70&lt;&gt;"",Scoring!$P$45)+IF(Data!$AO70&lt;&gt;"",Scoring!$P$46)+IF(Data!$AP70&lt;&gt;"",Scoring!$P$47)+IF(Data!$AQ70&lt;&gt;"",Scoring!$P$48)+IF(Data!$AR70&lt;&gt;"",Scoring!$P$49)+IF(Data!$AS70&lt;&gt;"",Scoring!$P$50)+IF(Data!$AT70&lt;&gt;"",Scoring!$P$51)+IF(Data!$AU70&lt;&gt;"",Scoring!$P$52),"")</f>
        <v/>
      </c>
      <c r="BU70" s="180" t="str">
        <f>IF(BT70&lt;&gt;"",LOOKUP(BT70,Likelihoods!$A$7:$A$107,Likelihoods!N$7:N$107),"")</f>
        <v/>
      </c>
      <c r="BV70" s="181" t="str">
        <f>IF(AND(COUNTBLANK($B70:$O70)=13,COUNTBLANK($P70:$Q70)=1,COUNTBLANK($R70:$U70)=3,COUNTBLANK($V70:$X70)=2,COUNTBLANK($Y70:$AE70)=6,COUNTBLANK($AF70:$AJ70)=4,COUNTBLANK($AK70:AN70)=3,COUNTBLANK($AO70:$AQ70)=2,COUNTBLANK($AR70:$AS70)=1,COUNTBLANK($AT70:$AU70)=1),IF(Data!$B70&lt;&gt;"",Scoring!$Q$7)+IF(Data!$C70&lt;&gt;"",Scoring!$Q$8)+IF(Data!$D70&lt;&gt;"",Scoring!$Q$9)+IF(Data!$E70&lt;&gt;"",Scoring!$Q$10)+IF(Data!$F70&lt;&gt;"",Scoring!$Q$11)+IF(Data!$G70&lt;&gt;"",Scoring!$Q$12)+IF(Data!$H70&lt;&gt;"",Scoring!$Q$13)+IF(Data!$I70&lt;&gt;"",Scoring!$Q$14)+IF(Data!$J70&lt;&gt;"",Scoring!$Q$15)+IF(Data!$K70&lt;&gt;"",Scoring!$Q$16)+IF(Data!$L70&lt;&gt;"",Scoring!$Q$17)+IF(Data!$M70&lt;&gt;"",Scoring!$Q$18)+IF(Data!$N70&lt;&gt;"",Scoring!$Q$19)+IF(Data!$O70&lt;&gt;"",Scoring!$Q$20)+IF(Data!$P70&lt;&gt;"",Scoring!$Q$21)+IF(Data!$Q70&lt;&gt;"",Scoring!$Q$22)+IF(Data!$R70&lt;&gt;"",Scoring!$Q$23)+IF(Data!$S70&lt;&gt;"",Scoring!$Q$24)+IF(Data!$T70&lt;&gt;"",Scoring!$Q$25)+IF(Data!$U70&lt;&gt;"",Scoring!$Q$26)+IF(Data!$V70&lt;&gt;"",Scoring!$Q$27)+IF(Data!$W70&lt;&gt;"",Scoring!$Q$28)+IF(Data!$X70&lt;&gt;"",Scoring!$Q$29)+IF(Data!$Y70&lt;&gt;"",Scoring!$Q$30)+IF(Data!$Z70&lt;&gt;"",Scoring!$Q$31)+IF(Data!$AA70&lt;&gt;"",Scoring!$Q$32)+IF(Data!$AB70&lt;&gt;"",Scoring!$Q$33)+IF(Data!$AC70&lt;&gt;"",Scoring!$Q$34)+IF(Data!$AD70&lt;&gt;"",Scoring!$Q$35)+IF(Data!$AE70&lt;&gt;"",Scoring!$Q$36)+IF(Data!$AF70&lt;&gt;"",Scoring!$Q$37)+IF(Data!$AG70&lt;&gt;"",Scoring!$Q$38)+IF(Data!$AH70&lt;&gt;"",Scoring!$Q$39)+IF(Data!$AI70&lt;&gt;"",Scoring!$Q$40)+IF(Data!$AJ70&lt;&gt;"",Scoring!$Q$41)+IF(Data!$AK70&lt;&gt;"",Scoring!$Q$42)+IF(Data!$AL70&lt;&gt;"",Scoring!$Q$43)+IF(Data!$AM70&lt;&gt;"",Scoring!$Q$44)+IF(Data!$AN70&lt;&gt;"",Scoring!$Q$45)+IF(Data!$AO70&lt;&gt;"",Scoring!$Q$46)+IF(Data!$AP70&lt;&gt;"",Scoring!$Q$47)+IF(Data!$AQ70&lt;&gt;"",Scoring!$Q$48)+IF(Data!$AR70&lt;&gt;"",Scoring!$Q$49)+IF(Data!$AS70&lt;&gt;"",Scoring!$Q$50)+IF(Data!$AT70&lt;&gt;"",Scoring!$Q$51)+IF(Data!$AU70&lt;&gt;"",Scoring!$Q$52),"")</f>
        <v/>
      </c>
      <c r="BW70" s="183" t="str">
        <f>IF(BV70&lt;&gt;"",LOOKUP(BV70,Likelihoods!$A$7:$A$107,Likelihoods!O$7:O$107),"")</f>
        <v/>
      </c>
      <c r="BX70" s="9"/>
      <c r="BY70" s="9"/>
      <c r="BZ70" s="9"/>
      <c r="CA70" s="9"/>
      <c r="CB70" s="9"/>
      <c r="CC70" s="9"/>
      <c r="CD70" s="9"/>
      <c r="CE70" s="9"/>
      <c r="CF70" s="9"/>
      <c r="CG70" s="9"/>
      <c r="CH70" s="9"/>
      <c r="CI70" s="9"/>
      <c r="CJ70" s="9"/>
      <c r="CK70" s="9"/>
    </row>
    <row r="71" spans="1:89" ht="14.25">
      <c r="A71" s="59"/>
      <c r="B71" s="76"/>
      <c r="C71" s="77"/>
      <c r="D71" s="77"/>
      <c r="E71" s="77"/>
      <c r="F71" s="77"/>
      <c r="G71" s="77"/>
      <c r="H71" s="77"/>
      <c r="I71" s="77"/>
      <c r="J71" s="77"/>
      <c r="K71" s="77"/>
      <c r="L71" s="77"/>
      <c r="M71" s="77"/>
      <c r="N71" s="77"/>
      <c r="O71" s="77"/>
      <c r="P71" s="76"/>
      <c r="Q71" s="78"/>
      <c r="R71" s="77"/>
      <c r="S71" s="77"/>
      <c r="T71" s="77"/>
      <c r="U71" s="77"/>
      <c r="V71" s="76"/>
      <c r="W71" s="77"/>
      <c r="X71" s="78"/>
      <c r="Y71" s="77"/>
      <c r="Z71" s="77"/>
      <c r="AA71" s="77"/>
      <c r="AB71" s="77"/>
      <c r="AC71" s="77"/>
      <c r="AD71" s="77"/>
      <c r="AE71" s="77"/>
      <c r="AF71" s="76"/>
      <c r="AG71" s="77"/>
      <c r="AH71" s="77"/>
      <c r="AI71" s="77"/>
      <c r="AJ71" s="78"/>
      <c r="AK71" s="77"/>
      <c r="AL71" s="77"/>
      <c r="AM71" s="77"/>
      <c r="AN71" s="77"/>
      <c r="AO71" s="76"/>
      <c r="AP71" s="77"/>
      <c r="AQ71" s="78"/>
      <c r="AR71" s="76"/>
      <c r="AS71" s="78"/>
      <c r="AT71" s="77"/>
      <c r="AU71" s="77"/>
      <c r="AV71" s="179" t="str">
        <f>IF(AND(COUNTBLANK($B71:$O71)=13,COUNTBLANK($P71:$Q71)=1,COUNTBLANK($R71:$U71)=3,COUNTBLANK($V71:$X71)=2,COUNTBLANK($Y71:$AE71)=6,COUNTBLANK($AF71:$AJ71)=4,COUNTBLANK($AK71:AN71)=3,COUNTBLANK($AO71:$AQ71)=2,COUNTBLANK($AR71:$AS71)=1,COUNTBLANK($AT71:$AU71)=1),IF(Data!$B71&lt;&gt;"",Scoring!$D$7)+IF(Data!$C71&lt;&gt;"",Scoring!$D$8)+IF(Data!$D71&lt;&gt;"",Scoring!$D$9)+IF(Data!$E71&lt;&gt;"",Scoring!$D$10)+IF(Data!$F71&lt;&gt;"",Scoring!$D$11)+IF(Data!$G71&lt;&gt;"",Scoring!$D$12)+IF(Data!$H71&lt;&gt;"",Scoring!$D$13)+IF(Data!$I71&lt;&gt;"",Scoring!$D$14)+IF(Data!$J71&lt;&gt;"",Scoring!$D$15)+IF(Data!$K71&lt;&gt;"",Scoring!$D$16)+IF(Data!$L71&lt;&gt;"",Scoring!$D$17)+IF(Data!$M71&lt;&gt;"",Scoring!$D$18)+IF(Data!$N71&lt;&gt;"",Scoring!$D$19)+IF(Data!$O71&lt;&gt;"",Scoring!$D$20)+IF(Data!$P71&lt;&gt;"",Scoring!$D$21)+IF(Data!$Q71&lt;&gt;"",Scoring!$D$22)+IF(Data!$R71&lt;&gt;"",Scoring!$D$23)+IF(Data!$S71&lt;&gt;"",Scoring!$D$24)+IF(Data!$T71&lt;&gt;"",Scoring!$D$25)+IF(Data!$U71&lt;&gt;"",Scoring!$D$26)+IF(Data!$V71&lt;&gt;"",Scoring!$D$27)+IF(Data!$W71&lt;&gt;"",Scoring!$D$28)+IF(Data!$X71&lt;&gt;"",Scoring!$D$29)+IF(Data!$Y71&lt;&gt;"",Scoring!$D$30)+IF(Data!$Z71&lt;&gt;"",Scoring!$D$31)+IF(Data!$AA71&lt;&gt;"",Scoring!$D$32)+IF(Data!$AB71&lt;&gt;"",Scoring!$D$33)+IF(Data!$AC71&lt;&gt;"",Scoring!$D$34)+IF(Data!$AD71&lt;&gt;"",Scoring!$D$35)+IF(Data!$AE71&lt;&gt;"",Scoring!$D$36)+IF(Data!$AF71&lt;&gt;"",Scoring!$D$37)+IF(Data!$AG71&lt;&gt;"",Scoring!$D$38)+IF(Data!$AH71&lt;&gt;"",Scoring!$D$39)+IF(Data!$AI71&lt;&gt;"",Scoring!$D$40)+IF(Data!$AJ71&lt;&gt;"",Scoring!$D$41)+IF(Data!$AK71&lt;&gt;"",Scoring!$D$42)+IF(Data!$AL71&lt;&gt;"",Scoring!$D$43)+IF(Data!$AM71&lt;&gt;"",Scoring!$D$44)+IF(Data!$AN71&lt;&gt;"",Scoring!$D$45)+IF(Data!$AO71&lt;&gt;"",Scoring!$D$46)+IF(Data!$AP71&lt;&gt;"",Scoring!$D$47)+IF(Data!$AQ71&lt;&gt;"",Scoring!$D$48)+IF(Data!$AR71&lt;&gt;"",Scoring!$D$49)+IF(Data!$AS71&lt;&gt;"",Scoring!$D$50)+IF(Data!$AT71&lt;&gt;"",Scoring!$D$51)+IF(Data!$AU71&lt;&gt;"",Scoring!$D$52),"")</f>
        <v/>
      </c>
      <c r="AW71" s="180" t="str">
        <f>IF(AV71&lt;&gt;"",LOOKUP(AV71,Likelihoods!$A$7:$A$107,Likelihoods!B$7:B$107),"")</f>
        <v/>
      </c>
      <c r="AX71" s="181" t="str">
        <f>IF(AND(COUNTBLANK($B71:$O71)=13,COUNTBLANK($P71:$Q71)=1,COUNTBLANK($R71:$U71)=3,COUNTBLANK($V71:$X71)=2,COUNTBLANK($Y71:$AE71)=6,COUNTBLANK($AF71:$AJ71)=4,COUNTBLANK($AK71:AN71)=3,COUNTBLANK($AO71:$AQ71)=2,COUNTBLANK($AR71:$AS71)=1,COUNTBLANK($AT71:$AU71)=1),IF(Data!$B71&lt;&gt;"",Scoring!$E$7)+IF(Data!$C71&lt;&gt;"",Scoring!$E$8)+IF(Data!$D71&lt;&gt;"",Scoring!$E$9)+IF(Data!$E71&lt;&gt;"",Scoring!$E$10)+IF(Data!$F71&lt;&gt;"",Scoring!$E$11)+IF(Data!$G71&lt;&gt;"",Scoring!$E$12)+IF(Data!$H71&lt;&gt;"",Scoring!$E$13)+IF(Data!$I71&lt;&gt;"",Scoring!$E$14)+IF(Data!$J71&lt;&gt;"",Scoring!$E$15)+IF(Data!$K71&lt;&gt;"",Scoring!$E$16)+IF(Data!$L71&lt;&gt;"",Scoring!$E$17)+IF(Data!$M71&lt;&gt;"",Scoring!$E$18)+IF(Data!$N71&lt;&gt;"",Scoring!$E$19)+IF(Data!$O71&lt;&gt;"",Scoring!$E$20)+IF(Data!$P71&lt;&gt;"",Scoring!$E$21)+IF(Data!$Q71&lt;&gt;"",Scoring!$E$22)+IF(Data!$R71&lt;&gt;"",Scoring!$E$23)+IF(Data!$S71&lt;&gt;"",Scoring!$E$24)+IF(Data!$T71&lt;&gt;"",Scoring!$E$25)+IF(Data!$U71&lt;&gt;"",Scoring!$E$26)+IF(Data!$V71&lt;&gt;"",Scoring!$E$27)+IF(Data!$W71&lt;&gt;"",Scoring!$E$28)+IF(Data!$X71&lt;&gt;"",Scoring!$E$29)+IF(Data!$Y71&lt;&gt;"",Scoring!$E$30)+IF(Data!$Z71&lt;&gt;"",Scoring!$E$31)+IF(Data!$AA71&lt;&gt;"",Scoring!$E$32)+IF(Data!$AB71&lt;&gt;"",Scoring!$E$33)+IF(Data!$AC71&lt;&gt;"",Scoring!$E$34)+IF(Data!$AD71&lt;&gt;"",Scoring!$E$35)+IF(Data!$AE71&lt;&gt;"",Scoring!$E$36)+IF(Data!$AF71&lt;&gt;"",Scoring!$E$37)+IF(Data!$AG71&lt;&gt;"",Scoring!$E$38)+IF(Data!$AH71&lt;&gt;"",Scoring!$E$39)+IF(Data!$AI71&lt;&gt;"",Scoring!$E$40)+IF(Data!$AJ71&lt;&gt;"",Scoring!$E$41)+IF(Data!$AK71&lt;&gt;"",Scoring!$E$42)+IF(Data!$AL71&lt;&gt;"",Scoring!$E$43)+IF(Data!$AM71&lt;&gt;"",Scoring!$E$44)+IF(Data!$AN71&lt;&gt;"",Scoring!$E$45)+IF(Data!$AO71&lt;&gt;"",Scoring!$E$46)+IF(Data!$AP71&lt;&gt;"",Scoring!$E$47)+IF(Data!$AQ71&lt;&gt;"",Scoring!$E$48)+IF(Data!$AR71&lt;&gt;"",Scoring!$E$49)+IF(Data!$AS71&lt;&gt;"",Scoring!$E$50)+IF(Data!$AT71&lt;&gt;"",Scoring!$E$51)+IF(Data!$AU71&lt;&gt;"",Scoring!$E$52),"")</f>
        <v/>
      </c>
      <c r="AY71" s="180" t="str">
        <f>IF(AX71&lt;&gt;"",LOOKUP(AX71,Likelihoods!$A$7:$A$107,Likelihoods!C$7:C$107),"")</f>
        <v/>
      </c>
      <c r="AZ71" s="182" t="str">
        <f>IF(AND(COUNTBLANK($B71:$O71)=13,COUNTBLANK($P71:$Q71)=1,COUNTBLANK($R71:$U71)=3,COUNTBLANK($V71:$X71)=2,COUNTBLANK($Y71:$AE71)=6,COUNTBLANK($AF71:$AJ71)=4,COUNTBLANK($AK71:AN71)=3,COUNTBLANK($AO71:$AQ71)=2,COUNTBLANK($AR71:$AS71)=1,COUNTBLANK($AT71:$AU71)=1),IF(Data!$B71&lt;&gt;"",Scoring!$F$7)+IF(Data!$C71&lt;&gt;"",Scoring!$F$8)+IF(Data!$D71&lt;&gt;"",Scoring!$F$9)+IF(Data!$E71&lt;&gt;"",Scoring!$F$10)+IF(Data!$F71&lt;&gt;"",Scoring!$F$11)+IF(Data!$G71&lt;&gt;"",Scoring!$F$12)+IF(Data!$H71&lt;&gt;"",Scoring!$F$13)+IF(Data!$I71&lt;&gt;"",Scoring!$F$14)+IF(Data!$J71&lt;&gt;"",Scoring!$F$15)+IF(Data!$K71&lt;&gt;"",Scoring!$F$16)+IF(Data!$L71&lt;&gt;"",Scoring!$F$17)+IF(Data!$M71&lt;&gt;"",Scoring!$F$18)+IF(Data!$N71&lt;&gt;"",Scoring!$F$19)+IF(Data!$O71&lt;&gt;"",Scoring!$F$20)+IF(Data!$P71&lt;&gt;"",Scoring!$F$21)+IF(Data!$Q71&lt;&gt;"",Scoring!$F$22)+IF(Data!$R71&lt;&gt;"",Scoring!$F$23)+IF(Data!$S71&lt;&gt;"",Scoring!$F$24)+IF(Data!$T71&lt;&gt;"",Scoring!$F$25)+IF(Data!$U71&lt;&gt;"",Scoring!$F$26)+IF(Data!$V71&lt;&gt;"",Scoring!$F$27)+IF(Data!$W71&lt;&gt;"",Scoring!$F$28)+IF(Data!$X71&lt;&gt;"",Scoring!$F$29)+IF(Data!$Y71&lt;&gt;"",Scoring!$F$30)+IF(Data!$Z71&lt;&gt;"",Scoring!$F$31)+IF(Data!$AA71&lt;&gt;"",Scoring!$F$32)+IF(Data!$AB71&lt;&gt;"",Scoring!$F$33)+IF(Data!$AC71&lt;&gt;"",Scoring!$F$34)+IF(Data!$AD71&lt;&gt;"",Scoring!$F$35)+IF(Data!$AE71&lt;&gt;"",Scoring!$F$36)+IF(Data!$AF71&lt;&gt;"",Scoring!$F$37)+IF(Data!$AG71&lt;&gt;"",Scoring!$F$38)+IF(Data!$AH71&lt;&gt;"",Scoring!$F$39)+IF(Data!$AI71&lt;&gt;"",Scoring!$F$40)+IF(Data!$AJ71&lt;&gt;"",Scoring!$F$41)+IF(Data!$AK71&lt;&gt;"",Scoring!$F$42)+IF(Data!$AL71&lt;&gt;"",Scoring!$F$43)+IF(Data!$AM71&lt;&gt;"",Scoring!$F$44)+IF(Data!$AN71&lt;&gt;"",Scoring!$F$45)+IF(Data!$AO71&lt;&gt;"",Scoring!$F$46)+IF(Data!$AP71&lt;&gt;"",Scoring!$F$47)+IF(Data!$AQ71&lt;&gt;"",Scoring!$F$48)+IF(Data!$AR71&lt;&gt;"",Scoring!$F$49)+IF(Data!$AS71&lt;&gt;"",Scoring!$F$50)+IF(Data!$AT71&lt;&gt;"",Scoring!$F$51)+IF(Data!$AU71&lt;&gt;"",Scoring!$F$52),"")</f>
        <v/>
      </c>
      <c r="BA71" s="183" t="str">
        <f>IF(AZ71&lt;&gt;"",LOOKUP(AZ71,Likelihoods!$A$7:$A$107,Likelihoods!D$7:D$107),"")</f>
        <v/>
      </c>
      <c r="BB71" s="181" t="str">
        <f>IF(AND(COUNTBLANK($B71:$O71)=13,COUNTBLANK($P71:$Q71)=1,COUNTBLANK($R71:$U71)=3,COUNTBLANK($V71:$X71)=2,COUNTBLANK($Y71:$AE71)=6,COUNTBLANK($AF71:$AJ71)=4,COUNTBLANK($AK71:AN71)=3,COUNTBLANK($AO71:$AQ71)=2,COUNTBLANK($AR71:$AS71)=1,COUNTBLANK($AT71:$AU71)=1),IF(Data!$B71&lt;&gt;"",Scoring!$G$7)+IF(Data!$C71&lt;&gt;"",Scoring!$G$8)+IF(Data!$D71&lt;&gt;"",Scoring!$G$9)+IF(Data!$E71&lt;&gt;"",Scoring!$G$10)+IF(Data!$F71&lt;&gt;"",Scoring!$G$11)+IF(Data!$G71&lt;&gt;"",Scoring!$G$12)+IF(Data!$H71&lt;&gt;"",Scoring!$G$13)+IF(Data!$I71&lt;&gt;"",Scoring!$G$14)+IF(Data!$J71&lt;&gt;"",Scoring!$G$15)+IF(Data!$K71&lt;&gt;"",Scoring!$G$16)+IF(Data!$L71&lt;&gt;"",Scoring!$G$17)+IF(Data!$M71&lt;&gt;"",Scoring!$G$18)+IF(Data!$N71&lt;&gt;"",Scoring!$G$19)+IF(Data!$O71&lt;&gt;"",Scoring!$G$20)+IF(Data!$P71&lt;&gt;"",Scoring!$G$21)+IF(Data!$Q71&lt;&gt;"",Scoring!$G$22)+IF(Data!$R71&lt;&gt;"",Scoring!$G$23)+IF(Data!$S71&lt;&gt;"",Scoring!$G$24)+IF(Data!$T71&lt;&gt;"",Scoring!$G$25)+IF(Data!$U71&lt;&gt;"",Scoring!$G$26)+IF(Data!$V71&lt;&gt;"",Scoring!$G$27)+IF(Data!$W71&lt;&gt;"",Scoring!$G$28)+IF(Data!$X71&lt;&gt;"",Scoring!$G$29)+IF(Data!$Y71&lt;&gt;"",Scoring!$G$30)+IF(Data!$Z71&lt;&gt;"",Scoring!$G$31)+IF(Data!$AA71&lt;&gt;"",Scoring!$G$32)+IF(Data!$AB71&lt;&gt;"",Scoring!$G$33)+IF(Data!$AC71&lt;&gt;"",Scoring!$G$34)+IF(Data!$AD71&lt;&gt;"",Scoring!$G$35)+IF(Data!$AE71&lt;&gt;"",Scoring!$G$36)+IF(Data!$AF71&lt;&gt;"",Scoring!$G$37)+IF(Data!$AG71&lt;&gt;"",Scoring!$G$38)+IF(Data!$AH71&lt;&gt;"",Scoring!$G$39)+IF(Data!$AI71&lt;&gt;"",Scoring!$G$40)+IF(Data!$AJ71&lt;&gt;"",Scoring!$G$41)+IF(Data!$AK71&lt;&gt;"",Scoring!$G$42)+IF(Data!$AL71&lt;&gt;"",Scoring!$G$43)+IF(Data!$AM71&lt;&gt;"",Scoring!$G$44)+IF(Data!$AN71&lt;&gt;"",Scoring!$G$45)+IF(Data!$AO71&lt;&gt;"",Scoring!$G$46)+IF(Data!$AP71&lt;&gt;"",Scoring!$G$47)+IF(Data!$AQ71&lt;&gt;"",Scoring!$G$48)+IF(Data!$AR71&lt;&gt;"",Scoring!$G$49)+IF(Data!$AS71&lt;&gt;"",Scoring!$G$50)+IF(Data!$AT71&lt;&gt;"",Scoring!$G$51)+IF(Data!$AU71&lt;&gt;"",Scoring!$G$52),"")</f>
        <v/>
      </c>
      <c r="BC71" s="184" t="str">
        <f>IF(BB71&lt;&gt;"",LOOKUP(BB71,Likelihoods!$A$7:$A$107,Likelihoods!E$7:E$107),"")</f>
        <v/>
      </c>
      <c r="BD71" s="185" t="str">
        <f>IF(AND(COUNTBLANK($B71:$O71)=13,COUNTBLANK($P71:$Q71)=1,COUNTBLANK($R71:$U71)=3,COUNTBLANK($V71:$X71)=2,COUNTBLANK($Y71:$AE71)=6,COUNTBLANK($AF71:$AJ71)=4,COUNTBLANK($AK71:AN71)=3,COUNTBLANK($AO71:$AQ71)=2,COUNTBLANK($AR71:$AS71)=1,COUNTBLANK($AT71:$AU71)=1),IF(Data!$B71&lt;&gt;"",Scoring!$H$7)+IF(Data!$C71&lt;&gt;"",Scoring!$H$8)+IF(Data!$D71&lt;&gt;"",Scoring!$H$9)+IF(Data!$E71&lt;&gt;"",Scoring!$H$10)+IF(Data!$F71&lt;&gt;"",Scoring!$H$11)+IF(Data!$G71&lt;&gt;"",Scoring!$H$12)+IF(Data!$H71&lt;&gt;"",Scoring!$H$13)+IF(Data!$I71&lt;&gt;"",Scoring!$H$14)+IF(Data!$J71&lt;&gt;"",Scoring!$H$15)+IF(Data!$K71&lt;&gt;"",Scoring!$H$16)+IF(Data!$L71&lt;&gt;"",Scoring!$H$17)+IF(Data!$M71&lt;&gt;"",Scoring!$H$18)+IF(Data!$N71&lt;&gt;"",Scoring!$H$19)+IF(Data!$O71&lt;&gt;"",Scoring!$H$20)+IF(Data!$P71&lt;&gt;"",Scoring!$H$21)+IF(Data!$Q71&lt;&gt;"",Scoring!$H$22)+IF(Data!$R71&lt;&gt;"",Scoring!$H$23)+IF(Data!$S71&lt;&gt;"",Scoring!$H$24)+IF(Data!$T71&lt;&gt;"",Scoring!$H$25)+IF(Data!$U71&lt;&gt;"",Scoring!$H$26)+IF(Data!$V71&lt;&gt;"",Scoring!$H$27)+IF(Data!$W71&lt;&gt;"",Scoring!$H$28)+IF(Data!$X71&lt;&gt;"",Scoring!$H$29)+IF(Data!$Y71&lt;&gt;"",Scoring!$H$30)+IF(Data!$Z71&lt;&gt;"",Scoring!$H$31)+IF(Data!$AA71&lt;&gt;"",Scoring!$H$32)+IF(Data!$AB71&lt;&gt;"",Scoring!$H$33)+IF(Data!$AC71&lt;&gt;"",Scoring!$H$34)+IF(Data!$AD71&lt;&gt;"",Scoring!$H$35)+IF(Data!$AE71&lt;&gt;"",Scoring!$H$36)+IF(Data!$AF71&lt;&gt;"",Scoring!$H$37)+IF(Data!$AG71&lt;&gt;"",Scoring!$H$38)+IF(Data!$AH71&lt;&gt;"",Scoring!$H$39)+IF(Data!$AI71&lt;&gt;"",Scoring!$H$40)+IF(Data!$AJ71&lt;&gt;"",Scoring!$H$41)+IF(Data!$AK71&lt;&gt;"",Scoring!$H$42)+IF(Data!$AL71&lt;&gt;"",Scoring!$H$43)+IF(Data!$AM71&lt;&gt;"",Scoring!$H$44)+IF(Data!$AN71&lt;&gt;"",Scoring!$H$45)+IF(Data!$AO71&lt;&gt;"",Scoring!$H$46)+IF(Data!$AP71&lt;&gt;"",Scoring!$H$47)+IF(Data!$AQ71&lt;&gt;"",Scoring!$H$48)+IF(Data!$AR71&lt;&gt;"",Scoring!$H$49)+IF(Data!$AS71&lt;&gt;"",Scoring!$H$50)+IF(Data!$AT71&lt;&gt;"",Scoring!$H$51)+IF(Data!$AU71&lt;&gt;"",Scoring!$H$52),"")</f>
        <v/>
      </c>
      <c r="BE71" s="186" t="str">
        <f>IF(BD71&lt;&gt;"",LOOKUP(BD71,Likelihoods!$A$7:$A$107,Likelihoods!F$7:F$107),"")</f>
        <v/>
      </c>
      <c r="BF71" s="181" t="str">
        <f>IF(AND(COUNTBLANK($B71:$O71)=13,COUNTBLANK($P71:$Q71)=1,COUNTBLANK($R71:$U71)=3,COUNTBLANK($V71:$X71)=2,COUNTBLANK($Y71:$AE71)=6,COUNTBLANK($AF71:$AJ71)=4,COUNTBLANK($AK71:AN71)=3,COUNTBLANK($AO71:$AQ71)=2,COUNTBLANK($AR71:$AS71)=1,COUNTBLANK($AT71:$AU71)=1),IF(Data!$B71&lt;&gt;"",Scoring!$I$7)+IF(Data!$C71&lt;&gt;"",Scoring!$I$8)+IF(Data!$D71&lt;&gt;"",Scoring!$I$9)+IF(Data!$E71&lt;&gt;"",Scoring!$I$10)+IF(Data!$F71&lt;&gt;"",Scoring!$I$11)+IF(Data!$G71&lt;&gt;"",Scoring!$I$12)+IF(Data!$H71&lt;&gt;"",Scoring!$I$13)+IF(Data!$I71&lt;&gt;"",Scoring!$I$14)+IF(Data!$J71&lt;&gt;"",Scoring!$I$15)+IF(Data!$K71&lt;&gt;"",Scoring!$I$16)+IF(Data!$L71&lt;&gt;"",Scoring!$I$17)+IF(Data!$M71&lt;&gt;"",Scoring!$I$18)+IF(Data!$N71&lt;&gt;"",Scoring!$I$19)+IF(Data!$O71&lt;&gt;"",Scoring!$I$20)+IF(Data!$P71&lt;&gt;"",Scoring!$I$21)+IF(Data!$Q71&lt;&gt;"",Scoring!$I$22)+IF(Data!$R71&lt;&gt;"",Scoring!$I$23)+IF(Data!$S71&lt;&gt;"",Scoring!$I$24)+IF(Data!$T71&lt;&gt;"",Scoring!$I$25)+IF(Data!$U71&lt;&gt;"",Scoring!$I$26)+IF(Data!$V71&lt;&gt;"",Scoring!$I$27)+IF(Data!$W71&lt;&gt;"",Scoring!$I$28)+IF(Data!$X71&lt;&gt;"",Scoring!$I$29)+IF(Data!$Y71&lt;&gt;"",Scoring!$I$30)+IF(Data!$Z71&lt;&gt;"",Scoring!$I$31)+IF(Data!$AA71&lt;&gt;"",Scoring!$I$32)+IF(Data!$AB71&lt;&gt;"",Scoring!$I$33)+IF(Data!$AC71&lt;&gt;"",Scoring!$I$34)+IF(Data!$AD71&lt;&gt;"",Scoring!$I$35)+IF(Data!$AE71&lt;&gt;"",Scoring!$I$36)+IF(Data!$AF71&lt;&gt;"",Scoring!$I$37)+IF(Data!$AG71&lt;&gt;"",Scoring!$I$38)+IF(Data!$AH71&lt;&gt;"",Scoring!$I$39)+IF(Data!$AI71&lt;&gt;"",Scoring!$I$40)+IF(Data!$AJ71&lt;&gt;"",Scoring!$I$41)+IF(Data!$AK71&lt;&gt;"",Scoring!$I$42)+IF(Data!$AL71&lt;&gt;"",Scoring!$I$43)+IF(Data!$AM71&lt;&gt;"",Scoring!$I$44)+IF(Data!$AN71&lt;&gt;"",Scoring!$I$45)+IF(Data!$AO71&lt;&gt;"",Scoring!$I$46)+IF(Data!$AP71&lt;&gt;"",Scoring!$I$47)+IF(Data!$AQ71&lt;&gt;"",Scoring!$I$48)+IF(Data!$AR71&lt;&gt;"",Scoring!$I$49)+IF(Data!$AS71&lt;&gt;"",Scoring!$I$50)+IF(Data!$AT71&lt;&gt;"",Scoring!$I$51)+IF(Data!$AU71&lt;&gt;"",Scoring!$I$52),"")</f>
        <v/>
      </c>
      <c r="BG71" s="180" t="str">
        <f>IF(BF71&lt;&gt;"",LOOKUP(BF71,Likelihoods!$A$7:$A$107,Likelihoods!G$7:G$107),"")</f>
        <v/>
      </c>
      <c r="BH71" s="187" t="str">
        <f>IF(AND(COUNTBLANK($B71:$O71)=13,COUNTBLANK($P71:$Q71)=1,COUNTBLANK($R71:$U71)=3,COUNTBLANK($V71:$X71)=2,COUNTBLANK($Y71:$AE71)=6,COUNTBLANK($AF71:$AJ71)=4,COUNTBLANK($AK71:AN71)=3,COUNTBLANK($AO71:$AQ71)=2,COUNTBLANK($AR71:$AS71)=1,COUNTBLANK($AT71:$AU71)=1),IF(Data!$B71&lt;&gt;"",Scoring!$J$7)+IF(Data!$C71&lt;&gt;"",Scoring!$J$8)+IF(Data!$D71&lt;&gt;"",Scoring!$J$9)+IF(Data!$E71&lt;&gt;"",Scoring!$J$10)+IF(Data!$F71&lt;&gt;"",Scoring!$J$11)+IF(Data!$G71&lt;&gt;"",Scoring!$J$12)+IF(Data!$H71&lt;&gt;"",Scoring!$J$13)+IF(Data!$I71&lt;&gt;"",Scoring!$J$14)+IF(Data!$J71&lt;&gt;"",Scoring!$J$15)+IF(Data!$K71&lt;&gt;"",Scoring!$J$16)+IF(Data!$L71&lt;&gt;"",Scoring!$J$17)+IF(Data!$M71&lt;&gt;"",Scoring!$J$18)+IF(Data!$N71&lt;&gt;"",Scoring!$J$19)+IF(Data!$O71&lt;&gt;"",Scoring!$J$20)+IF(Data!$P71&lt;&gt;"",Scoring!$J$21)+IF(Data!$Q71&lt;&gt;"",Scoring!$J$22)+IF(Data!$R71&lt;&gt;"",Scoring!$J$23)+IF(Data!$S71&lt;&gt;"",Scoring!$J$24)+IF(Data!$T71&lt;&gt;"",Scoring!$J$25)+IF(Data!$U71&lt;&gt;"",Scoring!$J$26)+IF(Data!$V71&lt;&gt;"",Scoring!$J$27)+IF(Data!$W71&lt;&gt;"",Scoring!$J$28)+IF(Data!$X71&lt;&gt;"",Scoring!$J$29)+IF(Data!$Y71&lt;&gt;"",Scoring!$J$30)+IF(Data!$Z71&lt;&gt;"",Scoring!$J$31)+IF(Data!$AA71&lt;&gt;"",Scoring!$J$32)+IF(Data!$AB71&lt;&gt;"",Scoring!$J$33)+IF(Data!$AC71&lt;&gt;"",Scoring!$J$34)+IF(Data!$AD71&lt;&gt;"",Scoring!$J$35)+IF(Data!$AE71&lt;&gt;"",Scoring!$J$36)+IF(Data!$AF71&lt;&gt;"",Scoring!$J$37)+IF(Data!$AG71&lt;&gt;"",Scoring!$J$38)+IF(Data!$AH71&lt;&gt;"",Scoring!$J$39)+IF(Data!$AI71&lt;&gt;"",Scoring!$J$40)+IF(Data!$AJ71&lt;&gt;"",Scoring!$J$41)+IF(Data!$AK71&lt;&gt;"",Scoring!$J$42)+IF(Data!$AL71&lt;&gt;"",Scoring!$J$43)+IF(Data!$AM71&lt;&gt;"",Scoring!$J$44)+IF(Data!$AN71&lt;&gt;"",Scoring!$J$45)+IF(Data!$AO71&lt;&gt;"",Scoring!$J$46)+IF(Data!$AP71&lt;&gt;"",Scoring!$J$47)+IF(Data!$AQ71&lt;&gt;"",Scoring!$J$48)+IF(Data!$AR71&lt;&gt;"",Scoring!$J$49)+IF(Data!$AS71&lt;&gt;"",Scoring!$J$50)+IF(Data!$AT71&lt;&gt;"",Scoring!$J$51)+IF(Data!$AU71&lt;&gt;"",Scoring!$J$52),"")</f>
        <v/>
      </c>
      <c r="BI71" s="183" t="str">
        <f>IF(BH71&lt;&gt;"",LOOKUP(BH71,Likelihoods!$A$7:$A$107,Likelihoods!H$7:H$107),"")</f>
        <v/>
      </c>
      <c r="BJ71" s="188" t="str">
        <f>IF(AND(COUNTBLANK($B71:$O71)=13,COUNTBLANK($P71:$Q71)=1,COUNTBLANK($R71:$U71)=3,COUNTBLANK($V71:$X71)=2,COUNTBLANK($Y71:$AE71)=6,COUNTBLANK($AF71:$AJ71)=4,COUNTBLANK($AK71:AN71)=3,COUNTBLANK($AO71:$AQ71)=2,COUNTBLANK($AR71:$AS71)=1,COUNTBLANK($AT71:$AU71)=1),IF(Data!$B71&lt;&gt;"",Scoring!$K$7)+IF(Data!$C71&lt;&gt;"",Scoring!$K$8)+IF(Data!$D71&lt;&gt;"",Scoring!$K$9)+IF(Data!$E71&lt;&gt;"",Scoring!$K$10)+IF(Data!$F71&lt;&gt;"",Scoring!$K$11)+IF(Data!$G71&lt;&gt;"",Scoring!$K$12)+IF(Data!$H71&lt;&gt;"",Scoring!$K$13)+IF(Data!$I71&lt;&gt;"",Scoring!$K$14)+IF(Data!$J71&lt;&gt;"",Scoring!$K$15)+IF(Data!$K71&lt;&gt;"",Scoring!$K$16)+IF(Data!$L71&lt;&gt;"",Scoring!$K$17)+IF(Data!$M71&lt;&gt;"",Scoring!$K$18)+IF(Data!$N71&lt;&gt;"",Scoring!$K$19)+IF(Data!$O71&lt;&gt;"",Scoring!$K$20)+IF(Data!$P71&lt;&gt;"",Scoring!$K$21)+IF(Data!$Q71&lt;&gt;"",Scoring!$K$22)+IF(Data!$R71&lt;&gt;"",Scoring!$K$23)+IF(Data!$S71&lt;&gt;"",Scoring!$K$24)+IF(Data!$T71&lt;&gt;"",Scoring!$K$25)+IF(Data!$U71&lt;&gt;"",Scoring!$K$26)+IF(Data!$V71&lt;&gt;"",Scoring!$K$27)+IF(Data!$W71&lt;&gt;"",Scoring!$K$28)+IF(Data!$X71&lt;&gt;"",Scoring!$K$29)+IF(Data!$Y71&lt;&gt;"",Scoring!$K$30)+IF(Data!$Z71&lt;&gt;"",Scoring!$K$31)+IF(Data!$AA71&lt;&gt;"",Scoring!$K$32)+IF(Data!$AB71&lt;&gt;"",Scoring!$K$33)+IF(Data!$AC71&lt;&gt;"",Scoring!$K$34)+IF(Data!$AD71&lt;&gt;"",Scoring!$K$35)+IF(Data!$AE71&lt;&gt;"",Scoring!$K$36)+IF(Data!$AF71&lt;&gt;"",Scoring!$K$37)+IF(Data!$AG71&lt;&gt;"",Scoring!$K$38)+IF(Data!$AH71&lt;&gt;"",Scoring!$K$39)+IF(Data!$AI71&lt;&gt;"",Scoring!$K$40)+IF(Data!$AJ71&lt;&gt;"",Scoring!$K$41)+IF(Data!$AK71&lt;&gt;"",Scoring!$K$42)+IF(Data!$AL71&lt;&gt;"",Scoring!$K$43)+IF(Data!$AM71&lt;&gt;"",Scoring!$K$44)+IF(Data!$AN71&lt;&gt;"",Scoring!$K$45)+IF(Data!$AO71&lt;&gt;"",Scoring!$K$46)+IF(Data!$AP71&lt;&gt;"",Scoring!$K$47)+IF(Data!$AQ71&lt;&gt;"",Scoring!$K$48)+IF(Data!$AR71&lt;&gt;"",Scoring!$K$49)+IF(Data!$AS71&lt;&gt;"",Scoring!$K$50)+IF(Data!$AT71&lt;&gt;"",Scoring!$K$51)+IF(Data!$AU71&lt;&gt;"",Scoring!$K$52),"")</f>
        <v/>
      </c>
      <c r="BK71" s="184" t="str">
        <f>IF(BJ71&lt;&gt;"",LOOKUP(BJ71,Likelihoods!$A$7:$A$107,Likelihoods!I$7:I$107),"")</f>
        <v/>
      </c>
      <c r="BL71" s="187" t="str">
        <f>IF(AND(COUNTBLANK($B71:$O71)=13,COUNTBLANK($P71:$Q71)=1,COUNTBLANK($R71:$U71)=3,COUNTBLANK($V71:$X71)=2,COUNTBLANK($Y71:$AE71)=6,COUNTBLANK($AF71:$AJ71)=4,COUNTBLANK($AK71:AN71)=3,COUNTBLANK($AO71:$AQ71)=2,COUNTBLANK($AR71:$AS71)=1,COUNTBLANK($AT71:$AU71)=1),IF(Data!$B71&lt;&gt;"",Scoring!$L$7)+IF(Data!$C71&lt;&gt;"",Scoring!$L$8)+IF(Data!$D71&lt;&gt;"",Scoring!$L$9)+IF(Data!$E71&lt;&gt;"",Scoring!$L$10)+IF(Data!$F71&lt;&gt;"",Scoring!$L$11)+IF(Data!$G71&lt;&gt;"",Scoring!$L$12)+IF(Data!$H71&lt;&gt;"",Scoring!$L$13)+IF(Data!$I71&lt;&gt;"",Scoring!$L$14)+IF(Data!$J71&lt;&gt;"",Scoring!$L$15)+IF(Data!$K71&lt;&gt;"",Scoring!$L$16)+IF(Data!$L71&lt;&gt;"",Scoring!$L$17)+IF(Data!$M71&lt;&gt;"",Scoring!$L$18)+IF(Data!$N71&lt;&gt;"",Scoring!$L$19)+IF(Data!$O71&lt;&gt;"",Scoring!$L$20)+IF(Data!$P71&lt;&gt;"",Scoring!$L$21)+IF(Data!$Q71&lt;&gt;"",Scoring!$L$22)+IF(Data!$R71&lt;&gt;"",Scoring!$L$23)+IF(Data!$S71&lt;&gt;"",Scoring!$L$24)+IF(Data!$T71&lt;&gt;"",Scoring!$L$25)+IF(Data!$U71&lt;&gt;"",Scoring!$L$26)+IF(Data!$V71&lt;&gt;"",Scoring!$L$27)+IF(Data!$W71&lt;&gt;"",Scoring!$L$28)+IF(Data!$X71&lt;&gt;"",Scoring!$L$29)+IF(Data!$Y71&lt;&gt;"",Scoring!$L$30)+IF(Data!$Z71&lt;&gt;"",Scoring!$L$31)+IF(Data!$AA71&lt;&gt;"",Scoring!$L$32)+IF(Data!$AB71&lt;&gt;"",Scoring!$L$33)+IF(Data!$AC71&lt;&gt;"",Scoring!$L$34)+IF(Data!$AD71&lt;&gt;"",Scoring!$L$35)+IF(Data!$AE71&lt;&gt;"",Scoring!$L$36)+IF(Data!$AF71&lt;&gt;"",Scoring!$L$37)+IF(Data!$AG71&lt;&gt;"",Scoring!$L$38)+IF(Data!$AH71&lt;&gt;"",Scoring!$L$39)+IF(Data!$AI71&lt;&gt;"",Scoring!$L$40)+IF(Data!$AJ71&lt;&gt;"",Scoring!$L$41)+IF(Data!$AK71&lt;&gt;"",Scoring!$L$42)+IF(Data!$AL71&lt;&gt;"",Scoring!$L$43)+IF(Data!$AM71&lt;&gt;"",Scoring!$L$44)+IF(Data!$AN71&lt;&gt;"",Scoring!$L$45)+IF(Data!$AO71&lt;&gt;"",Scoring!$L$46)+IF(Data!$AP71&lt;&gt;"",Scoring!$L$47)+IF(Data!$AQ71&lt;&gt;"",Scoring!$L$48)+IF(Data!$AR71&lt;&gt;"",Scoring!$L$49)+IF(Data!$AS71&lt;&gt;"",Scoring!$L$50)+IF(Data!$AT71&lt;&gt;"",Scoring!$L$51)+IF(Data!$AU71&lt;&gt;"",Scoring!$L$52),"")</f>
        <v/>
      </c>
      <c r="BM71" s="180" t="str">
        <f>IF(BL71&lt;&gt;"",LOOKUP(BL71,Likelihoods!$A$7:$A$107,Likelihoods!J$7:J$107),"")</f>
        <v/>
      </c>
      <c r="BN71" s="181" t="str">
        <f>IF(AND(COUNTBLANK($B71:$O71)=13,COUNTBLANK($P71:$Q71)=1,COUNTBLANK($R71:$U71)=3,COUNTBLANK($V71:$X71)=2,COUNTBLANK($Y71:$AE71)=6,COUNTBLANK($AF71:$AJ71)=4,COUNTBLANK($AK71:AN71)=3,COUNTBLANK($AO71:$AQ71)=2,COUNTBLANK($AR71:$AS71)=1,COUNTBLANK($AT71:$AU71)=1),IF(Data!$B71&lt;&gt;"",Scoring!$M$7)+IF(Data!$C71&lt;&gt;"",Scoring!$M$8)+IF(Data!$D71&lt;&gt;"",Scoring!$M$9)+IF(Data!$E71&lt;&gt;"",Scoring!$M$10)+IF(Data!$F71&lt;&gt;"",Scoring!$M$11)+IF(Data!$G71&lt;&gt;"",Scoring!$M$12)+IF(Data!$H71&lt;&gt;"",Scoring!$M$13)+IF(Data!$I71&lt;&gt;"",Scoring!$M$14)+IF(Data!$J71&lt;&gt;"",Scoring!$M$15)+IF(Data!$K71&lt;&gt;"",Scoring!$M$16)+IF(Data!$L71&lt;&gt;"",Scoring!$M$17)+IF(Data!$M71&lt;&gt;"",Scoring!$M$18)+IF(Data!$N71&lt;&gt;"",Scoring!$M$19)+IF(Data!$O71&lt;&gt;"",Scoring!$M$20)+IF(Data!$P71&lt;&gt;"",Scoring!$M$21)+IF(Data!$Q71&lt;&gt;"",Scoring!$M$22)+IF(Data!$R71&lt;&gt;"",Scoring!$M$23)+IF(Data!$S71&lt;&gt;"",Scoring!$M$24)+IF(Data!$T71&lt;&gt;"",Scoring!$M$25)+IF(Data!$U71&lt;&gt;"",Scoring!$M$26)+IF(Data!$V71&lt;&gt;"",Scoring!$M$27)+IF(Data!$W71&lt;&gt;"",Scoring!$M$28)+IF(Data!$X71&lt;&gt;"",Scoring!$M$29)+IF(Data!$Y71&lt;&gt;"",Scoring!$M$30)+IF(Data!$Z71&lt;&gt;"",Scoring!$M$31)+IF(Data!$AA71&lt;&gt;"",Scoring!$M$32)+IF(Data!$AB71&lt;&gt;"",Scoring!$M$33)+IF(Data!$AC71&lt;&gt;"",Scoring!$M$34)+IF(Data!$AD71&lt;&gt;"",Scoring!$M$35)+IF(Data!$AE71&lt;&gt;"",Scoring!$M$36)+IF(Data!$AF71&lt;&gt;"",Scoring!$M$37)+IF(Data!$AG71&lt;&gt;"",Scoring!$M$38)+IF(Data!$AH71&lt;&gt;"",Scoring!$M$39)+IF(Data!$AI71&lt;&gt;"",Scoring!$M$40)+IF(Data!$AJ71&lt;&gt;"",Scoring!$M$41)+IF(Data!$AK71&lt;&gt;"",Scoring!$M$42)+IF(Data!$AL71&lt;&gt;"",Scoring!$M$43)+IF(Data!$AM71&lt;&gt;"",Scoring!$M$44)+IF(Data!$AN71&lt;&gt;"",Scoring!$M$45)+IF(Data!$AO71&lt;&gt;"",Scoring!$M$46)+IF(Data!$AP71&lt;&gt;"",Scoring!$M$47)+IF(Data!$AQ71&lt;&gt;"",Scoring!$M$48)+IF(Data!$AR71&lt;&gt;"",Scoring!$M$49)+IF(Data!$AS71&lt;&gt;"",Scoring!$M$50)+IF(Data!$AT71&lt;&gt;"",Scoring!$M$51)+IF(Data!$AU71&lt;&gt;"",Scoring!$M$52),"")</f>
        <v/>
      </c>
      <c r="BO71" s="184" t="str">
        <f>IF(BN71&lt;&gt;"",LOOKUP(BN71,Likelihoods!$A$7:$A$107,Likelihoods!K$7:K$107),"")</f>
        <v/>
      </c>
      <c r="BP71" s="179" t="str">
        <f>IF(AND(COUNTBLANK($B71:$O71)=13,COUNTBLANK($P71:$Q71)=1,COUNTBLANK($R71:$U71)=3,COUNTBLANK($V71:$X71)=2,COUNTBLANK($Y71:$AE71)=6,COUNTBLANK($AF71:$AJ71)=4,COUNTBLANK($AK71:AN71)=3,COUNTBLANK($AO71:$AQ71)=2,COUNTBLANK($AR71:$AS71)=1,COUNTBLANK($AT71:$AU71)=1),IF(Data!$B71&lt;&gt;"",Scoring!$N$7)+IF(Data!$C71&lt;&gt;"",Scoring!$N$8)+IF(Data!$D71&lt;&gt;"",Scoring!$N$9)+IF(Data!$E71&lt;&gt;"",Scoring!$N$10)+IF(Data!$F71&lt;&gt;"",Scoring!$N$11)+IF(Data!$G71&lt;&gt;"",Scoring!$N$12)+IF(Data!$H71&lt;&gt;"",Scoring!$N$13)+IF(Data!$I71&lt;&gt;"",Scoring!$N$14)+IF(Data!$J71&lt;&gt;"",Scoring!$N$15)+IF(Data!$K71&lt;&gt;"",Scoring!$N$16)+IF(Data!$L71&lt;&gt;"",Scoring!$N$17)+IF(Data!$M71&lt;&gt;"",Scoring!$N$18)+IF(Data!$N71&lt;&gt;"",Scoring!$N$19)+IF(Data!$O71&lt;&gt;"",Scoring!$N$20)+IF(Data!$P71&lt;&gt;"",Scoring!$N$21)+IF(Data!$Q71&lt;&gt;"",Scoring!$N$22)+IF(Data!$R71&lt;&gt;"",Scoring!$N$23)+IF(Data!$S71&lt;&gt;"",Scoring!$N$24)+IF(Data!$T71&lt;&gt;"",Scoring!$N$25)+IF(Data!$U71&lt;&gt;"",Scoring!$N$26)+IF(Data!$V71&lt;&gt;"",Scoring!$N$27)+IF(Data!$W71&lt;&gt;"",Scoring!$N$28)+IF(Data!$X71&lt;&gt;"",Scoring!$N$29)+IF(Data!$Y71&lt;&gt;"",Scoring!$N$30)+IF(Data!$Z71&lt;&gt;"",Scoring!$N$31)+IF(Data!$AA71&lt;&gt;"",Scoring!$N$32)+IF(Data!$AB71&lt;&gt;"",Scoring!$N$33)+IF(Data!$AC71&lt;&gt;"",Scoring!$N$34)+IF(Data!$AD71&lt;&gt;"",Scoring!$N$35)+IF(Data!$AE71&lt;&gt;"",Scoring!$N$36)+IF(Data!$AF71&lt;&gt;"",Scoring!$N$37)+IF(Data!$AG71&lt;&gt;"",Scoring!$N$38)+IF(Data!$AH71&lt;&gt;"",Scoring!$N$39)+IF(Data!$AI71&lt;&gt;"",Scoring!$N$40)+IF(Data!$AJ71&lt;&gt;"",Scoring!$N$41)+IF(Data!$AK71&lt;&gt;"",Scoring!$N$42)+IF(Data!$AL71&lt;&gt;"",Scoring!$N$43)+IF(Data!$AM71&lt;&gt;"",Scoring!$N$44)+IF(Data!$AN71&lt;&gt;"",Scoring!$N$45)+IF(Data!$AO71&lt;&gt;"",Scoring!$N$46)+IF(Data!$AP71&lt;&gt;"",Scoring!$N$47)+IF(Data!$AQ71&lt;&gt;"",Scoring!$N$48)+IF(Data!$AR71&lt;&gt;"",Scoring!$N$49)+IF(Data!$AS71&lt;&gt;"",Scoring!$N$50)+IF(Data!$AT71&lt;&gt;"",Scoring!$N$51)+IF(Data!$AU71&lt;&gt;"",Scoring!$N$52),"")</f>
        <v/>
      </c>
      <c r="BQ71" s="189" t="str">
        <f>IF(BP71&lt;&gt;"",LOOKUP(BP71,Likelihoods!$A$7:$A$107,Likelihoods!L$7:L$107),"")</f>
        <v/>
      </c>
      <c r="BR71" s="181" t="str">
        <f>IF(AND(COUNTBLANK($B71:$O71)=13,COUNTBLANK($P71:$Q71)=1,COUNTBLANK($R71:$U71)=3,COUNTBLANK($V71:$X71)=2,COUNTBLANK($Y71:$AE71)=6,COUNTBLANK($AF71:$AJ71)=4,COUNTBLANK($AK71:AN71)=3,COUNTBLANK($AO71:$AQ71)=2,COUNTBLANK($AR71:$AS71)=1,COUNTBLANK($AT71:$AU71)=1),IF(Data!$B71&lt;&gt;"",Scoring!$O$7)+IF(Data!$C71&lt;&gt;"",Scoring!$O$8)+IF(Data!$D71&lt;&gt;"",Scoring!$O$9)+IF(Data!$E71&lt;&gt;"",Scoring!$O$10)+IF(Data!$F71&lt;&gt;"",Scoring!$O$11)+IF(Data!$G71&lt;&gt;"",Scoring!$O$12)+IF(Data!$H71&lt;&gt;"",Scoring!$O$13)+IF(Data!$I71&lt;&gt;"",Scoring!$O$14)+IF(Data!$J71&lt;&gt;"",Scoring!$O$15)+IF(Data!$K71&lt;&gt;"",Scoring!$O$16)+IF(Data!$L71&lt;&gt;"",Scoring!$O$17)+IF(Data!$M71&lt;&gt;"",Scoring!$O$18)+IF(Data!$N71&lt;&gt;"",Scoring!$O$19)+IF(Data!$O71&lt;&gt;"",Scoring!$O$20)+IF(Data!$P71&lt;&gt;"",Scoring!$O$21)+IF(Data!$Q71&lt;&gt;"",Scoring!$O$22)+IF(Data!$R71&lt;&gt;"",Scoring!$O$23)+IF(Data!$S71&lt;&gt;"",Scoring!$O$24)+IF(Data!$T71&lt;&gt;"",Scoring!$O$25)+IF(Data!$U71&lt;&gt;"",Scoring!$O$26)+IF(Data!$V71&lt;&gt;"",Scoring!$O$27)+IF(Data!$W71&lt;&gt;"",Scoring!$O$28)+IF(Data!$X71&lt;&gt;"",Scoring!$O$29)+IF(Data!$Y71&lt;&gt;"",Scoring!$O$30)+IF(Data!$Z71&lt;&gt;"",Scoring!$O$31)+IF(Data!$AA71&lt;&gt;"",Scoring!$O$32)+IF(Data!$AB71&lt;&gt;"",Scoring!$O$33)+IF(Data!$AC71&lt;&gt;"",Scoring!$O$34)+IF(Data!$AD71&lt;&gt;"",Scoring!$O$35)+IF(Data!$AE71&lt;&gt;"",Scoring!$O$36)+IF(Data!$AF71&lt;&gt;"",Scoring!$O$37)+IF(Data!$AG71&lt;&gt;"",Scoring!$O$38)+IF(Data!$AH71&lt;&gt;"",Scoring!$O$39)+IF(Data!$AI71&lt;&gt;"",Scoring!$O$40)+IF(Data!$AJ71&lt;&gt;"",Scoring!$O$41)+IF(Data!$AK71&lt;&gt;"",Scoring!$O$42)+IF(Data!$AL71&lt;&gt;"",Scoring!$O$43)+IF(Data!$AM71&lt;&gt;"",Scoring!$O$44)+IF(Data!$AN71&lt;&gt;"",Scoring!$O$45)+IF(Data!$AO71&lt;&gt;"",Scoring!$O$46)+IF(Data!$AP71&lt;&gt;"",Scoring!$O$47)+IF(Data!$AQ71&lt;&gt;"",Scoring!$O$48)+IF(Data!$AR71&lt;&gt;"",Scoring!$O$49)+IF(Data!$AS71&lt;&gt;"",Scoring!$O$50)+IF(Data!$AT71&lt;&gt;"",Scoring!$O$51)+IF(Data!$AU71&lt;&gt;"",Scoring!$O$52),"")</f>
        <v/>
      </c>
      <c r="BS71" s="184" t="str">
        <f>IF(BR71&lt;&gt;"",LOOKUP(BR71,Likelihoods!$A$7:$A$107,Likelihoods!M$7:M$107),"")</f>
        <v/>
      </c>
      <c r="BT71" s="181" t="str">
        <f>IF(AND(COUNTBLANK($B71:$O71)=13,COUNTBLANK($P71:$Q71)=1,COUNTBLANK($R71:$U71)=3,COUNTBLANK($V71:$X71)=2,COUNTBLANK($Y71:$AE71)=6,COUNTBLANK($AF71:$AJ71)=4,COUNTBLANK($AK71:AN71)=3,COUNTBLANK($AO71:$AQ71)=2,COUNTBLANK($AR71:$AS71)=1,COUNTBLANK($AT71:$AU71)=1),IF(Data!$B71&lt;&gt;"",Scoring!$P$7)+IF(Data!$C71&lt;&gt;"",Scoring!$P$8)+IF(Data!$D71&lt;&gt;"",Scoring!$P$9)+IF(Data!$E71&lt;&gt;"",Scoring!$P$10)+IF(Data!$F71&lt;&gt;"",Scoring!$P$11)+IF(Data!$G71&lt;&gt;"",Scoring!$P$12)+IF(Data!$H71&lt;&gt;"",Scoring!$P$13)+IF(Data!$I71&lt;&gt;"",Scoring!$P$14)+IF(Data!$J71&lt;&gt;"",Scoring!$P$15)+IF(Data!$K71&lt;&gt;"",Scoring!$P$16)+IF(Data!$L71&lt;&gt;"",Scoring!$P$17)+IF(Data!$M71&lt;&gt;"",Scoring!$P$18)+IF(Data!$N71&lt;&gt;"",Scoring!$P$19)+IF(Data!$O71&lt;&gt;"",Scoring!$P$20)+IF(Data!$P71&lt;&gt;"",Scoring!$P$21)+IF(Data!$Q71&lt;&gt;"",Scoring!$P$22)+IF(Data!$R71&lt;&gt;"",Scoring!$P$23)+IF(Data!$S71&lt;&gt;"",Scoring!$P$24)+IF(Data!$T71&lt;&gt;"",Scoring!$P$25)+IF(Data!$U71&lt;&gt;"",Scoring!$P$26)+IF(Data!$V71&lt;&gt;"",Scoring!$P$27)+IF(Data!$W71&lt;&gt;"",Scoring!$P$28)+IF(Data!$X71&lt;&gt;"",Scoring!$P$29)+IF(Data!$Y71&lt;&gt;"",Scoring!$P$30)+IF(Data!$Z71&lt;&gt;"",Scoring!$P$31)+IF(Data!$AA71&lt;&gt;"",Scoring!$P$32)+IF(Data!$AB71&lt;&gt;"",Scoring!$P$33)+IF(Data!$AC71&lt;&gt;"",Scoring!$P$34)+IF(Data!$AD71&lt;&gt;"",Scoring!$P$35)+IF(Data!$AE71&lt;&gt;"",Scoring!$P$36)+IF(Data!$AF71&lt;&gt;"",Scoring!$P$37)+IF(Data!$AG71&lt;&gt;"",Scoring!$P$38)+IF(Data!$AH71&lt;&gt;"",Scoring!$P$39)+IF(Data!$AI71&lt;&gt;"",Scoring!$P$40)+IF(Data!$AJ71&lt;&gt;"",Scoring!$P$41)+IF(Data!$AK71&lt;&gt;"",Scoring!$P$42)+IF(Data!$AL71&lt;&gt;"",Scoring!$P$43)+IF(Data!$AM71&lt;&gt;"",Scoring!$P$44)+IF(Data!$AN71&lt;&gt;"",Scoring!$P$45)+IF(Data!$AO71&lt;&gt;"",Scoring!$P$46)+IF(Data!$AP71&lt;&gt;"",Scoring!$P$47)+IF(Data!$AQ71&lt;&gt;"",Scoring!$P$48)+IF(Data!$AR71&lt;&gt;"",Scoring!$P$49)+IF(Data!$AS71&lt;&gt;"",Scoring!$P$50)+IF(Data!$AT71&lt;&gt;"",Scoring!$P$51)+IF(Data!$AU71&lt;&gt;"",Scoring!$P$52),"")</f>
        <v/>
      </c>
      <c r="BU71" s="180" t="str">
        <f>IF(BT71&lt;&gt;"",LOOKUP(BT71,Likelihoods!$A$7:$A$107,Likelihoods!N$7:N$107),"")</f>
        <v/>
      </c>
      <c r="BV71" s="181" t="str">
        <f>IF(AND(COUNTBLANK($B71:$O71)=13,COUNTBLANK($P71:$Q71)=1,COUNTBLANK($R71:$U71)=3,COUNTBLANK($V71:$X71)=2,COUNTBLANK($Y71:$AE71)=6,COUNTBLANK($AF71:$AJ71)=4,COUNTBLANK($AK71:AN71)=3,COUNTBLANK($AO71:$AQ71)=2,COUNTBLANK($AR71:$AS71)=1,COUNTBLANK($AT71:$AU71)=1),IF(Data!$B71&lt;&gt;"",Scoring!$Q$7)+IF(Data!$C71&lt;&gt;"",Scoring!$Q$8)+IF(Data!$D71&lt;&gt;"",Scoring!$Q$9)+IF(Data!$E71&lt;&gt;"",Scoring!$Q$10)+IF(Data!$F71&lt;&gt;"",Scoring!$Q$11)+IF(Data!$G71&lt;&gt;"",Scoring!$Q$12)+IF(Data!$H71&lt;&gt;"",Scoring!$Q$13)+IF(Data!$I71&lt;&gt;"",Scoring!$Q$14)+IF(Data!$J71&lt;&gt;"",Scoring!$Q$15)+IF(Data!$K71&lt;&gt;"",Scoring!$Q$16)+IF(Data!$L71&lt;&gt;"",Scoring!$Q$17)+IF(Data!$M71&lt;&gt;"",Scoring!$Q$18)+IF(Data!$N71&lt;&gt;"",Scoring!$Q$19)+IF(Data!$O71&lt;&gt;"",Scoring!$Q$20)+IF(Data!$P71&lt;&gt;"",Scoring!$Q$21)+IF(Data!$Q71&lt;&gt;"",Scoring!$Q$22)+IF(Data!$R71&lt;&gt;"",Scoring!$Q$23)+IF(Data!$S71&lt;&gt;"",Scoring!$Q$24)+IF(Data!$T71&lt;&gt;"",Scoring!$Q$25)+IF(Data!$U71&lt;&gt;"",Scoring!$Q$26)+IF(Data!$V71&lt;&gt;"",Scoring!$Q$27)+IF(Data!$W71&lt;&gt;"",Scoring!$Q$28)+IF(Data!$X71&lt;&gt;"",Scoring!$Q$29)+IF(Data!$Y71&lt;&gt;"",Scoring!$Q$30)+IF(Data!$Z71&lt;&gt;"",Scoring!$Q$31)+IF(Data!$AA71&lt;&gt;"",Scoring!$Q$32)+IF(Data!$AB71&lt;&gt;"",Scoring!$Q$33)+IF(Data!$AC71&lt;&gt;"",Scoring!$Q$34)+IF(Data!$AD71&lt;&gt;"",Scoring!$Q$35)+IF(Data!$AE71&lt;&gt;"",Scoring!$Q$36)+IF(Data!$AF71&lt;&gt;"",Scoring!$Q$37)+IF(Data!$AG71&lt;&gt;"",Scoring!$Q$38)+IF(Data!$AH71&lt;&gt;"",Scoring!$Q$39)+IF(Data!$AI71&lt;&gt;"",Scoring!$Q$40)+IF(Data!$AJ71&lt;&gt;"",Scoring!$Q$41)+IF(Data!$AK71&lt;&gt;"",Scoring!$Q$42)+IF(Data!$AL71&lt;&gt;"",Scoring!$Q$43)+IF(Data!$AM71&lt;&gt;"",Scoring!$Q$44)+IF(Data!$AN71&lt;&gt;"",Scoring!$Q$45)+IF(Data!$AO71&lt;&gt;"",Scoring!$Q$46)+IF(Data!$AP71&lt;&gt;"",Scoring!$Q$47)+IF(Data!$AQ71&lt;&gt;"",Scoring!$Q$48)+IF(Data!$AR71&lt;&gt;"",Scoring!$Q$49)+IF(Data!$AS71&lt;&gt;"",Scoring!$Q$50)+IF(Data!$AT71&lt;&gt;"",Scoring!$Q$51)+IF(Data!$AU71&lt;&gt;"",Scoring!$Q$52),"")</f>
        <v/>
      </c>
      <c r="BW71" s="183" t="str">
        <f>IF(BV71&lt;&gt;"",LOOKUP(BV71,Likelihoods!$A$7:$A$107,Likelihoods!O$7:O$107),"")</f>
        <v/>
      </c>
      <c r="BX71" s="9"/>
      <c r="BY71" s="9"/>
      <c r="BZ71" s="9"/>
      <c r="CA71" s="9"/>
      <c r="CB71" s="9"/>
      <c r="CC71" s="9"/>
      <c r="CD71" s="9"/>
      <c r="CE71" s="9"/>
      <c r="CF71" s="9"/>
      <c r="CG71" s="9"/>
      <c r="CH71" s="9"/>
      <c r="CI71" s="9"/>
      <c r="CJ71" s="9"/>
      <c r="CK71" s="9"/>
    </row>
    <row r="72" spans="1:89" ht="14.25">
      <c r="A72" s="59"/>
      <c r="B72" s="76"/>
      <c r="C72" s="77"/>
      <c r="D72" s="77"/>
      <c r="E72" s="77"/>
      <c r="F72" s="77"/>
      <c r="G72" s="77"/>
      <c r="H72" s="77"/>
      <c r="I72" s="77"/>
      <c r="J72" s="77"/>
      <c r="K72" s="77"/>
      <c r="L72" s="77"/>
      <c r="M72" s="77"/>
      <c r="N72" s="77"/>
      <c r="O72" s="77"/>
      <c r="P72" s="76"/>
      <c r="Q72" s="78"/>
      <c r="R72" s="77"/>
      <c r="S72" s="77"/>
      <c r="T72" s="77"/>
      <c r="U72" s="77"/>
      <c r="V72" s="76"/>
      <c r="W72" s="77"/>
      <c r="X72" s="78"/>
      <c r="Y72" s="77"/>
      <c r="Z72" s="77"/>
      <c r="AA72" s="77"/>
      <c r="AB72" s="77"/>
      <c r="AC72" s="77"/>
      <c r="AD72" s="77"/>
      <c r="AE72" s="77"/>
      <c r="AF72" s="76"/>
      <c r="AG72" s="77"/>
      <c r="AH72" s="77"/>
      <c r="AI72" s="77"/>
      <c r="AJ72" s="78"/>
      <c r="AK72" s="77"/>
      <c r="AL72" s="77"/>
      <c r="AM72" s="77"/>
      <c r="AN72" s="77"/>
      <c r="AO72" s="76"/>
      <c r="AP72" s="77"/>
      <c r="AQ72" s="78"/>
      <c r="AR72" s="76"/>
      <c r="AS72" s="78"/>
      <c r="AT72" s="77"/>
      <c r="AU72" s="77"/>
      <c r="AV72" s="179" t="str">
        <f>IF(AND(COUNTBLANK($B72:$O72)=13,COUNTBLANK($P72:$Q72)=1,COUNTBLANK($R72:$U72)=3,COUNTBLANK($V72:$X72)=2,COUNTBLANK($Y72:$AE72)=6,COUNTBLANK($AF72:$AJ72)=4,COUNTBLANK($AK72:AN72)=3,COUNTBLANK($AO72:$AQ72)=2,COUNTBLANK($AR72:$AS72)=1,COUNTBLANK($AT72:$AU72)=1),IF(Data!$B72&lt;&gt;"",Scoring!$D$7)+IF(Data!$C72&lt;&gt;"",Scoring!$D$8)+IF(Data!$D72&lt;&gt;"",Scoring!$D$9)+IF(Data!$E72&lt;&gt;"",Scoring!$D$10)+IF(Data!$F72&lt;&gt;"",Scoring!$D$11)+IF(Data!$G72&lt;&gt;"",Scoring!$D$12)+IF(Data!$H72&lt;&gt;"",Scoring!$D$13)+IF(Data!$I72&lt;&gt;"",Scoring!$D$14)+IF(Data!$J72&lt;&gt;"",Scoring!$D$15)+IF(Data!$K72&lt;&gt;"",Scoring!$D$16)+IF(Data!$L72&lt;&gt;"",Scoring!$D$17)+IF(Data!$M72&lt;&gt;"",Scoring!$D$18)+IF(Data!$N72&lt;&gt;"",Scoring!$D$19)+IF(Data!$O72&lt;&gt;"",Scoring!$D$20)+IF(Data!$P72&lt;&gt;"",Scoring!$D$21)+IF(Data!$Q72&lt;&gt;"",Scoring!$D$22)+IF(Data!$R72&lt;&gt;"",Scoring!$D$23)+IF(Data!$S72&lt;&gt;"",Scoring!$D$24)+IF(Data!$T72&lt;&gt;"",Scoring!$D$25)+IF(Data!$U72&lt;&gt;"",Scoring!$D$26)+IF(Data!$V72&lt;&gt;"",Scoring!$D$27)+IF(Data!$W72&lt;&gt;"",Scoring!$D$28)+IF(Data!$X72&lt;&gt;"",Scoring!$D$29)+IF(Data!$Y72&lt;&gt;"",Scoring!$D$30)+IF(Data!$Z72&lt;&gt;"",Scoring!$D$31)+IF(Data!$AA72&lt;&gt;"",Scoring!$D$32)+IF(Data!$AB72&lt;&gt;"",Scoring!$D$33)+IF(Data!$AC72&lt;&gt;"",Scoring!$D$34)+IF(Data!$AD72&lt;&gt;"",Scoring!$D$35)+IF(Data!$AE72&lt;&gt;"",Scoring!$D$36)+IF(Data!$AF72&lt;&gt;"",Scoring!$D$37)+IF(Data!$AG72&lt;&gt;"",Scoring!$D$38)+IF(Data!$AH72&lt;&gt;"",Scoring!$D$39)+IF(Data!$AI72&lt;&gt;"",Scoring!$D$40)+IF(Data!$AJ72&lt;&gt;"",Scoring!$D$41)+IF(Data!$AK72&lt;&gt;"",Scoring!$D$42)+IF(Data!$AL72&lt;&gt;"",Scoring!$D$43)+IF(Data!$AM72&lt;&gt;"",Scoring!$D$44)+IF(Data!$AN72&lt;&gt;"",Scoring!$D$45)+IF(Data!$AO72&lt;&gt;"",Scoring!$D$46)+IF(Data!$AP72&lt;&gt;"",Scoring!$D$47)+IF(Data!$AQ72&lt;&gt;"",Scoring!$D$48)+IF(Data!$AR72&lt;&gt;"",Scoring!$D$49)+IF(Data!$AS72&lt;&gt;"",Scoring!$D$50)+IF(Data!$AT72&lt;&gt;"",Scoring!$D$51)+IF(Data!$AU72&lt;&gt;"",Scoring!$D$52),"")</f>
        <v/>
      </c>
      <c r="AW72" s="180" t="str">
        <f>IF(AV72&lt;&gt;"",LOOKUP(AV72,Likelihoods!$A$7:$A$107,Likelihoods!B$7:B$107),"")</f>
        <v/>
      </c>
      <c r="AX72" s="181" t="str">
        <f>IF(AND(COUNTBLANK($B72:$O72)=13,COUNTBLANK($P72:$Q72)=1,COUNTBLANK($R72:$U72)=3,COUNTBLANK($V72:$X72)=2,COUNTBLANK($Y72:$AE72)=6,COUNTBLANK($AF72:$AJ72)=4,COUNTBLANK($AK72:AN72)=3,COUNTBLANK($AO72:$AQ72)=2,COUNTBLANK($AR72:$AS72)=1,COUNTBLANK($AT72:$AU72)=1),IF(Data!$B72&lt;&gt;"",Scoring!$E$7)+IF(Data!$C72&lt;&gt;"",Scoring!$E$8)+IF(Data!$D72&lt;&gt;"",Scoring!$E$9)+IF(Data!$E72&lt;&gt;"",Scoring!$E$10)+IF(Data!$F72&lt;&gt;"",Scoring!$E$11)+IF(Data!$G72&lt;&gt;"",Scoring!$E$12)+IF(Data!$H72&lt;&gt;"",Scoring!$E$13)+IF(Data!$I72&lt;&gt;"",Scoring!$E$14)+IF(Data!$J72&lt;&gt;"",Scoring!$E$15)+IF(Data!$K72&lt;&gt;"",Scoring!$E$16)+IF(Data!$L72&lt;&gt;"",Scoring!$E$17)+IF(Data!$M72&lt;&gt;"",Scoring!$E$18)+IF(Data!$N72&lt;&gt;"",Scoring!$E$19)+IF(Data!$O72&lt;&gt;"",Scoring!$E$20)+IF(Data!$P72&lt;&gt;"",Scoring!$E$21)+IF(Data!$Q72&lt;&gt;"",Scoring!$E$22)+IF(Data!$R72&lt;&gt;"",Scoring!$E$23)+IF(Data!$S72&lt;&gt;"",Scoring!$E$24)+IF(Data!$T72&lt;&gt;"",Scoring!$E$25)+IF(Data!$U72&lt;&gt;"",Scoring!$E$26)+IF(Data!$V72&lt;&gt;"",Scoring!$E$27)+IF(Data!$W72&lt;&gt;"",Scoring!$E$28)+IF(Data!$X72&lt;&gt;"",Scoring!$E$29)+IF(Data!$Y72&lt;&gt;"",Scoring!$E$30)+IF(Data!$Z72&lt;&gt;"",Scoring!$E$31)+IF(Data!$AA72&lt;&gt;"",Scoring!$E$32)+IF(Data!$AB72&lt;&gt;"",Scoring!$E$33)+IF(Data!$AC72&lt;&gt;"",Scoring!$E$34)+IF(Data!$AD72&lt;&gt;"",Scoring!$E$35)+IF(Data!$AE72&lt;&gt;"",Scoring!$E$36)+IF(Data!$AF72&lt;&gt;"",Scoring!$E$37)+IF(Data!$AG72&lt;&gt;"",Scoring!$E$38)+IF(Data!$AH72&lt;&gt;"",Scoring!$E$39)+IF(Data!$AI72&lt;&gt;"",Scoring!$E$40)+IF(Data!$AJ72&lt;&gt;"",Scoring!$E$41)+IF(Data!$AK72&lt;&gt;"",Scoring!$E$42)+IF(Data!$AL72&lt;&gt;"",Scoring!$E$43)+IF(Data!$AM72&lt;&gt;"",Scoring!$E$44)+IF(Data!$AN72&lt;&gt;"",Scoring!$E$45)+IF(Data!$AO72&lt;&gt;"",Scoring!$E$46)+IF(Data!$AP72&lt;&gt;"",Scoring!$E$47)+IF(Data!$AQ72&lt;&gt;"",Scoring!$E$48)+IF(Data!$AR72&lt;&gt;"",Scoring!$E$49)+IF(Data!$AS72&lt;&gt;"",Scoring!$E$50)+IF(Data!$AT72&lt;&gt;"",Scoring!$E$51)+IF(Data!$AU72&lt;&gt;"",Scoring!$E$52),"")</f>
        <v/>
      </c>
      <c r="AY72" s="180" t="str">
        <f>IF(AX72&lt;&gt;"",LOOKUP(AX72,Likelihoods!$A$7:$A$107,Likelihoods!C$7:C$107),"")</f>
        <v/>
      </c>
      <c r="AZ72" s="182" t="str">
        <f>IF(AND(COUNTBLANK($B72:$O72)=13,COUNTBLANK($P72:$Q72)=1,COUNTBLANK($R72:$U72)=3,COUNTBLANK($V72:$X72)=2,COUNTBLANK($Y72:$AE72)=6,COUNTBLANK($AF72:$AJ72)=4,COUNTBLANK($AK72:AN72)=3,COUNTBLANK($AO72:$AQ72)=2,COUNTBLANK($AR72:$AS72)=1,COUNTBLANK($AT72:$AU72)=1),IF(Data!$B72&lt;&gt;"",Scoring!$F$7)+IF(Data!$C72&lt;&gt;"",Scoring!$F$8)+IF(Data!$D72&lt;&gt;"",Scoring!$F$9)+IF(Data!$E72&lt;&gt;"",Scoring!$F$10)+IF(Data!$F72&lt;&gt;"",Scoring!$F$11)+IF(Data!$G72&lt;&gt;"",Scoring!$F$12)+IF(Data!$H72&lt;&gt;"",Scoring!$F$13)+IF(Data!$I72&lt;&gt;"",Scoring!$F$14)+IF(Data!$J72&lt;&gt;"",Scoring!$F$15)+IF(Data!$K72&lt;&gt;"",Scoring!$F$16)+IF(Data!$L72&lt;&gt;"",Scoring!$F$17)+IF(Data!$M72&lt;&gt;"",Scoring!$F$18)+IF(Data!$N72&lt;&gt;"",Scoring!$F$19)+IF(Data!$O72&lt;&gt;"",Scoring!$F$20)+IF(Data!$P72&lt;&gt;"",Scoring!$F$21)+IF(Data!$Q72&lt;&gt;"",Scoring!$F$22)+IF(Data!$R72&lt;&gt;"",Scoring!$F$23)+IF(Data!$S72&lt;&gt;"",Scoring!$F$24)+IF(Data!$T72&lt;&gt;"",Scoring!$F$25)+IF(Data!$U72&lt;&gt;"",Scoring!$F$26)+IF(Data!$V72&lt;&gt;"",Scoring!$F$27)+IF(Data!$W72&lt;&gt;"",Scoring!$F$28)+IF(Data!$X72&lt;&gt;"",Scoring!$F$29)+IF(Data!$Y72&lt;&gt;"",Scoring!$F$30)+IF(Data!$Z72&lt;&gt;"",Scoring!$F$31)+IF(Data!$AA72&lt;&gt;"",Scoring!$F$32)+IF(Data!$AB72&lt;&gt;"",Scoring!$F$33)+IF(Data!$AC72&lt;&gt;"",Scoring!$F$34)+IF(Data!$AD72&lt;&gt;"",Scoring!$F$35)+IF(Data!$AE72&lt;&gt;"",Scoring!$F$36)+IF(Data!$AF72&lt;&gt;"",Scoring!$F$37)+IF(Data!$AG72&lt;&gt;"",Scoring!$F$38)+IF(Data!$AH72&lt;&gt;"",Scoring!$F$39)+IF(Data!$AI72&lt;&gt;"",Scoring!$F$40)+IF(Data!$AJ72&lt;&gt;"",Scoring!$F$41)+IF(Data!$AK72&lt;&gt;"",Scoring!$F$42)+IF(Data!$AL72&lt;&gt;"",Scoring!$F$43)+IF(Data!$AM72&lt;&gt;"",Scoring!$F$44)+IF(Data!$AN72&lt;&gt;"",Scoring!$F$45)+IF(Data!$AO72&lt;&gt;"",Scoring!$F$46)+IF(Data!$AP72&lt;&gt;"",Scoring!$F$47)+IF(Data!$AQ72&lt;&gt;"",Scoring!$F$48)+IF(Data!$AR72&lt;&gt;"",Scoring!$F$49)+IF(Data!$AS72&lt;&gt;"",Scoring!$F$50)+IF(Data!$AT72&lt;&gt;"",Scoring!$F$51)+IF(Data!$AU72&lt;&gt;"",Scoring!$F$52),"")</f>
        <v/>
      </c>
      <c r="BA72" s="183" t="str">
        <f>IF(AZ72&lt;&gt;"",LOOKUP(AZ72,Likelihoods!$A$7:$A$107,Likelihoods!D$7:D$107),"")</f>
        <v/>
      </c>
      <c r="BB72" s="181" t="str">
        <f>IF(AND(COUNTBLANK($B72:$O72)=13,COUNTBLANK($P72:$Q72)=1,COUNTBLANK($R72:$U72)=3,COUNTBLANK($V72:$X72)=2,COUNTBLANK($Y72:$AE72)=6,COUNTBLANK($AF72:$AJ72)=4,COUNTBLANK($AK72:AN72)=3,COUNTBLANK($AO72:$AQ72)=2,COUNTBLANK($AR72:$AS72)=1,COUNTBLANK($AT72:$AU72)=1),IF(Data!$B72&lt;&gt;"",Scoring!$G$7)+IF(Data!$C72&lt;&gt;"",Scoring!$G$8)+IF(Data!$D72&lt;&gt;"",Scoring!$G$9)+IF(Data!$E72&lt;&gt;"",Scoring!$G$10)+IF(Data!$F72&lt;&gt;"",Scoring!$G$11)+IF(Data!$G72&lt;&gt;"",Scoring!$G$12)+IF(Data!$H72&lt;&gt;"",Scoring!$G$13)+IF(Data!$I72&lt;&gt;"",Scoring!$G$14)+IF(Data!$J72&lt;&gt;"",Scoring!$G$15)+IF(Data!$K72&lt;&gt;"",Scoring!$G$16)+IF(Data!$L72&lt;&gt;"",Scoring!$G$17)+IF(Data!$M72&lt;&gt;"",Scoring!$G$18)+IF(Data!$N72&lt;&gt;"",Scoring!$G$19)+IF(Data!$O72&lt;&gt;"",Scoring!$G$20)+IF(Data!$P72&lt;&gt;"",Scoring!$G$21)+IF(Data!$Q72&lt;&gt;"",Scoring!$G$22)+IF(Data!$R72&lt;&gt;"",Scoring!$G$23)+IF(Data!$S72&lt;&gt;"",Scoring!$G$24)+IF(Data!$T72&lt;&gt;"",Scoring!$G$25)+IF(Data!$U72&lt;&gt;"",Scoring!$G$26)+IF(Data!$V72&lt;&gt;"",Scoring!$G$27)+IF(Data!$W72&lt;&gt;"",Scoring!$G$28)+IF(Data!$X72&lt;&gt;"",Scoring!$G$29)+IF(Data!$Y72&lt;&gt;"",Scoring!$G$30)+IF(Data!$Z72&lt;&gt;"",Scoring!$G$31)+IF(Data!$AA72&lt;&gt;"",Scoring!$G$32)+IF(Data!$AB72&lt;&gt;"",Scoring!$G$33)+IF(Data!$AC72&lt;&gt;"",Scoring!$G$34)+IF(Data!$AD72&lt;&gt;"",Scoring!$G$35)+IF(Data!$AE72&lt;&gt;"",Scoring!$G$36)+IF(Data!$AF72&lt;&gt;"",Scoring!$G$37)+IF(Data!$AG72&lt;&gt;"",Scoring!$G$38)+IF(Data!$AH72&lt;&gt;"",Scoring!$G$39)+IF(Data!$AI72&lt;&gt;"",Scoring!$G$40)+IF(Data!$AJ72&lt;&gt;"",Scoring!$G$41)+IF(Data!$AK72&lt;&gt;"",Scoring!$G$42)+IF(Data!$AL72&lt;&gt;"",Scoring!$G$43)+IF(Data!$AM72&lt;&gt;"",Scoring!$G$44)+IF(Data!$AN72&lt;&gt;"",Scoring!$G$45)+IF(Data!$AO72&lt;&gt;"",Scoring!$G$46)+IF(Data!$AP72&lt;&gt;"",Scoring!$G$47)+IF(Data!$AQ72&lt;&gt;"",Scoring!$G$48)+IF(Data!$AR72&lt;&gt;"",Scoring!$G$49)+IF(Data!$AS72&lt;&gt;"",Scoring!$G$50)+IF(Data!$AT72&lt;&gt;"",Scoring!$G$51)+IF(Data!$AU72&lt;&gt;"",Scoring!$G$52),"")</f>
        <v/>
      </c>
      <c r="BC72" s="184" t="str">
        <f>IF(BB72&lt;&gt;"",LOOKUP(BB72,Likelihoods!$A$7:$A$107,Likelihoods!E$7:E$107),"")</f>
        <v/>
      </c>
      <c r="BD72" s="185" t="str">
        <f>IF(AND(COUNTBLANK($B72:$O72)=13,COUNTBLANK($P72:$Q72)=1,COUNTBLANK($R72:$U72)=3,COUNTBLANK($V72:$X72)=2,COUNTBLANK($Y72:$AE72)=6,COUNTBLANK($AF72:$AJ72)=4,COUNTBLANK($AK72:AN72)=3,COUNTBLANK($AO72:$AQ72)=2,COUNTBLANK($AR72:$AS72)=1,COUNTBLANK($AT72:$AU72)=1),IF(Data!$B72&lt;&gt;"",Scoring!$H$7)+IF(Data!$C72&lt;&gt;"",Scoring!$H$8)+IF(Data!$D72&lt;&gt;"",Scoring!$H$9)+IF(Data!$E72&lt;&gt;"",Scoring!$H$10)+IF(Data!$F72&lt;&gt;"",Scoring!$H$11)+IF(Data!$G72&lt;&gt;"",Scoring!$H$12)+IF(Data!$H72&lt;&gt;"",Scoring!$H$13)+IF(Data!$I72&lt;&gt;"",Scoring!$H$14)+IF(Data!$J72&lt;&gt;"",Scoring!$H$15)+IF(Data!$K72&lt;&gt;"",Scoring!$H$16)+IF(Data!$L72&lt;&gt;"",Scoring!$H$17)+IF(Data!$M72&lt;&gt;"",Scoring!$H$18)+IF(Data!$N72&lt;&gt;"",Scoring!$H$19)+IF(Data!$O72&lt;&gt;"",Scoring!$H$20)+IF(Data!$P72&lt;&gt;"",Scoring!$H$21)+IF(Data!$Q72&lt;&gt;"",Scoring!$H$22)+IF(Data!$R72&lt;&gt;"",Scoring!$H$23)+IF(Data!$S72&lt;&gt;"",Scoring!$H$24)+IF(Data!$T72&lt;&gt;"",Scoring!$H$25)+IF(Data!$U72&lt;&gt;"",Scoring!$H$26)+IF(Data!$V72&lt;&gt;"",Scoring!$H$27)+IF(Data!$W72&lt;&gt;"",Scoring!$H$28)+IF(Data!$X72&lt;&gt;"",Scoring!$H$29)+IF(Data!$Y72&lt;&gt;"",Scoring!$H$30)+IF(Data!$Z72&lt;&gt;"",Scoring!$H$31)+IF(Data!$AA72&lt;&gt;"",Scoring!$H$32)+IF(Data!$AB72&lt;&gt;"",Scoring!$H$33)+IF(Data!$AC72&lt;&gt;"",Scoring!$H$34)+IF(Data!$AD72&lt;&gt;"",Scoring!$H$35)+IF(Data!$AE72&lt;&gt;"",Scoring!$H$36)+IF(Data!$AF72&lt;&gt;"",Scoring!$H$37)+IF(Data!$AG72&lt;&gt;"",Scoring!$H$38)+IF(Data!$AH72&lt;&gt;"",Scoring!$H$39)+IF(Data!$AI72&lt;&gt;"",Scoring!$H$40)+IF(Data!$AJ72&lt;&gt;"",Scoring!$H$41)+IF(Data!$AK72&lt;&gt;"",Scoring!$H$42)+IF(Data!$AL72&lt;&gt;"",Scoring!$H$43)+IF(Data!$AM72&lt;&gt;"",Scoring!$H$44)+IF(Data!$AN72&lt;&gt;"",Scoring!$H$45)+IF(Data!$AO72&lt;&gt;"",Scoring!$H$46)+IF(Data!$AP72&lt;&gt;"",Scoring!$H$47)+IF(Data!$AQ72&lt;&gt;"",Scoring!$H$48)+IF(Data!$AR72&lt;&gt;"",Scoring!$H$49)+IF(Data!$AS72&lt;&gt;"",Scoring!$H$50)+IF(Data!$AT72&lt;&gt;"",Scoring!$H$51)+IF(Data!$AU72&lt;&gt;"",Scoring!$H$52),"")</f>
        <v/>
      </c>
      <c r="BE72" s="186" t="str">
        <f>IF(BD72&lt;&gt;"",LOOKUP(BD72,Likelihoods!$A$7:$A$107,Likelihoods!F$7:F$107),"")</f>
        <v/>
      </c>
      <c r="BF72" s="181" t="str">
        <f>IF(AND(COUNTBLANK($B72:$O72)=13,COUNTBLANK($P72:$Q72)=1,COUNTBLANK($R72:$U72)=3,COUNTBLANK($V72:$X72)=2,COUNTBLANK($Y72:$AE72)=6,COUNTBLANK($AF72:$AJ72)=4,COUNTBLANK($AK72:AN72)=3,COUNTBLANK($AO72:$AQ72)=2,COUNTBLANK($AR72:$AS72)=1,COUNTBLANK($AT72:$AU72)=1),IF(Data!$B72&lt;&gt;"",Scoring!$I$7)+IF(Data!$C72&lt;&gt;"",Scoring!$I$8)+IF(Data!$D72&lt;&gt;"",Scoring!$I$9)+IF(Data!$E72&lt;&gt;"",Scoring!$I$10)+IF(Data!$F72&lt;&gt;"",Scoring!$I$11)+IF(Data!$G72&lt;&gt;"",Scoring!$I$12)+IF(Data!$H72&lt;&gt;"",Scoring!$I$13)+IF(Data!$I72&lt;&gt;"",Scoring!$I$14)+IF(Data!$J72&lt;&gt;"",Scoring!$I$15)+IF(Data!$K72&lt;&gt;"",Scoring!$I$16)+IF(Data!$L72&lt;&gt;"",Scoring!$I$17)+IF(Data!$M72&lt;&gt;"",Scoring!$I$18)+IF(Data!$N72&lt;&gt;"",Scoring!$I$19)+IF(Data!$O72&lt;&gt;"",Scoring!$I$20)+IF(Data!$P72&lt;&gt;"",Scoring!$I$21)+IF(Data!$Q72&lt;&gt;"",Scoring!$I$22)+IF(Data!$R72&lt;&gt;"",Scoring!$I$23)+IF(Data!$S72&lt;&gt;"",Scoring!$I$24)+IF(Data!$T72&lt;&gt;"",Scoring!$I$25)+IF(Data!$U72&lt;&gt;"",Scoring!$I$26)+IF(Data!$V72&lt;&gt;"",Scoring!$I$27)+IF(Data!$W72&lt;&gt;"",Scoring!$I$28)+IF(Data!$X72&lt;&gt;"",Scoring!$I$29)+IF(Data!$Y72&lt;&gt;"",Scoring!$I$30)+IF(Data!$Z72&lt;&gt;"",Scoring!$I$31)+IF(Data!$AA72&lt;&gt;"",Scoring!$I$32)+IF(Data!$AB72&lt;&gt;"",Scoring!$I$33)+IF(Data!$AC72&lt;&gt;"",Scoring!$I$34)+IF(Data!$AD72&lt;&gt;"",Scoring!$I$35)+IF(Data!$AE72&lt;&gt;"",Scoring!$I$36)+IF(Data!$AF72&lt;&gt;"",Scoring!$I$37)+IF(Data!$AG72&lt;&gt;"",Scoring!$I$38)+IF(Data!$AH72&lt;&gt;"",Scoring!$I$39)+IF(Data!$AI72&lt;&gt;"",Scoring!$I$40)+IF(Data!$AJ72&lt;&gt;"",Scoring!$I$41)+IF(Data!$AK72&lt;&gt;"",Scoring!$I$42)+IF(Data!$AL72&lt;&gt;"",Scoring!$I$43)+IF(Data!$AM72&lt;&gt;"",Scoring!$I$44)+IF(Data!$AN72&lt;&gt;"",Scoring!$I$45)+IF(Data!$AO72&lt;&gt;"",Scoring!$I$46)+IF(Data!$AP72&lt;&gt;"",Scoring!$I$47)+IF(Data!$AQ72&lt;&gt;"",Scoring!$I$48)+IF(Data!$AR72&lt;&gt;"",Scoring!$I$49)+IF(Data!$AS72&lt;&gt;"",Scoring!$I$50)+IF(Data!$AT72&lt;&gt;"",Scoring!$I$51)+IF(Data!$AU72&lt;&gt;"",Scoring!$I$52),"")</f>
        <v/>
      </c>
      <c r="BG72" s="180" t="str">
        <f>IF(BF72&lt;&gt;"",LOOKUP(BF72,Likelihoods!$A$7:$A$107,Likelihoods!G$7:G$107),"")</f>
        <v/>
      </c>
      <c r="BH72" s="187" t="str">
        <f>IF(AND(COUNTBLANK($B72:$O72)=13,COUNTBLANK($P72:$Q72)=1,COUNTBLANK($R72:$U72)=3,COUNTBLANK($V72:$X72)=2,COUNTBLANK($Y72:$AE72)=6,COUNTBLANK($AF72:$AJ72)=4,COUNTBLANK($AK72:AN72)=3,COUNTBLANK($AO72:$AQ72)=2,COUNTBLANK($AR72:$AS72)=1,COUNTBLANK($AT72:$AU72)=1),IF(Data!$B72&lt;&gt;"",Scoring!$J$7)+IF(Data!$C72&lt;&gt;"",Scoring!$J$8)+IF(Data!$D72&lt;&gt;"",Scoring!$J$9)+IF(Data!$E72&lt;&gt;"",Scoring!$J$10)+IF(Data!$F72&lt;&gt;"",Scoring!$J$11)+IF(Data!$G72&lt;&gt;"",Scoring!$J$12)+IF(Data!$H72&lt;&gt;"",Scoring!$J$13)+IF(Data!$I72&lt;&gt;"",Scoring!$J$14)+IF(Data!$J72&lt;&gt;"",Scoring!$J$15)+IF(Data!$K72&lt;&gt;"",Scoring!$J$16)+IF(Data!$L72&lt;&gt;"",Scoring!$J$17)+IF(Data!$M72&lt;&gt;"",Scoring!$J$18)+IF(Data!$N72&lt;&gt;"",Scoring!$J$19)+IF(Data!$O72&lt;&gt;"",Scoring!$J$20)+IF(Data!$P72&lt;&gt;"",Scoring!$J$21)+IF(Data!$Q72&lt;&gt;"",Scoring!$J$22)+IF(Data!$R72&lt;&gt;"",Scoring!$J$23)+IF(Data!$S72&lt;&gt;"",Scoring!$J$24)+IF(Data!$T72&lt;&gt;"",Scoring!$J$25)+IF(Data!$U72&lt;&gt;"",Scoring!$J$26)+IF(Data!$V72&lt;&gt;"",Scoring!$J$27)+IF(Data!$W72&lt;&gt;"",Scoring!$J$28)+IF(Data!$X72&lt;&gt;"",Scoring!$J$29)+IF(Data!$Y72&lt;&gt;"",Scoring!$J$30)+IF(Data!$Z72&lt;&gt;"",Scoring!$J$31)+IF(Data!$AA72&lt;&gt;"",Scoring!$J$32)+IF(Data!$AB72&lt;&gt;"",Scoring!$J$33)+IF(Data!$AC72&lt;&gt;"",Scoring!$J$34)+IF(Data!$AD72&lt;&gt;"",Scoring!$J$35)+IF(Data!$AE72&lt;&gt;"",Scoring!$J$36)+IF(Data!$AF72&lt;&gt;"",Scoring!$J$37)+IF(Data!$AG72&lt;&gt;"",Scoring!$J$38)+IF(Data!$AH72&lt;&gt;"",Scoring!$J$39)+IF(Data!$AI72&lt;&gt;"",Scoring!$J$40)+IF(Data!$AJ72&lt;&gt;"",Scoring!$J$41)+IF(Data!$AK72&lt;&gt;"",Scoring!$J$42)+IF(Data!$AL72&lt;&gt;"",Scoring!$J$43)+IF(Data!$AM72&lt;&gt;"",Scoring!$J$44)+IF(Data!$AN72&lt;&gt;"",Scoring!$J$45)+IF(Data!$AO72&lt;&gt;"",Scoring!$J$46)+IF(Data!$AP72&lt;&gt;"",Scoring!$J$47)+IF(Data!$AQ72&lt;&gt;"",Scoring!$J$48)+IF(Data!$AR72&lt;&gt;"",Scoring!$J$49)+IF(Data!$AS72&lt;&gt;"",Scoring!$J$50)+IF(Data!$AT72&lt;&gt;"",Scoring!$J$51)+IF(Data!$AU72&lt;&gt;"",Scoring!$J$52),"")</f>
        <v/>
      </c>
      <c r="BI72" s="183" t="str">
        <f>IF(BH72&lt;&gt;"",LOOKUP(BH72,Likelihoods!$A$7:$A$107,Likelihoods!H$7:H$107),"")</f>
        <v/>
      </c>
      <c r="BJ72" s="188" t="str">
        <f>IF(AND(COUNTBLANK($B72:$O72)=13,COUNTBLANK($P72:$Q72)=1,COUNTBLANK($R72:$U72)=3,COUNTBLANK($V72:$X72)=2,COUNTBLANK($Y72:$AE72)=6,COUNTBLANK($AF72:$AJ72)=4,COUNTBLANK($AK72:AN72)=3,COUNTBLANK($AO72:$AQ72)=2,COUNTBLANK($AR72:$AS72)=1,COUNTBLANK($AT72:$AU72)=1),IF(Data!$B72&lt;&gt;"",Scoring!$K$7)+IF(Data!$C72&lt;&gt;"",Scoring!$K$8)+IF(Data!$D72&lt;&gt;"",Scoring!$K$9)+IF(Data!$E72&lt;&gt;"",Scoring!$K$10)+IF(Data!$F72&lt;&gt;"",Scoring!$K$11)+IF(Data!$G72&lt;&gt;"",Scoring!$K$12)+IF(Data!$H72&lt;&gt;"",Scoring!$K$13)+IF(Data!$I72&lt;&gt;"",Scoring!$K$14)+IF(Data!$J72&lt;&gt;"",Scoring!$K$15)+IF(Data!$K72&lt;&gt;"",Scoring!$K$16)+IF(Data!$L72&lt;&gt;"",Scoring!$K$17)+IF(Data!$M72&lt;&gt;"",Scoring!$K$18)+IF(Data!$N72&lt;&gt;"",Scoring!$K$19)+IF(Data!$O72&lt;&gt;"",Scoring!$K$20)+IF(Data!$P72&lt;&gt;"",Scoring!$K$21)+IF(Data!$Q72&lt;&gt;"",Scoring!$K$22)+IF(Data!$R72&lt;&gt;"",Scoring!$K$23)+IF(Data!$S72&lt;&gt;"",Scoring!$K$24)+IF(Data!$T72&lt;&gt;"",Scoring!$K$25)+IF(Data!$U72&lt;&gt;"",Scoring!$K$26)+IF(Data!$V72&lt;&gt;"",Scoring!$K$27)+IF(Data!$W72&lt;&gt;"",Scoring!$K$28)+IF(Data!$X72&lt;&gt;"",Scoring!$K$29)+IF(Data!$Y72&lt;&gt;"",Scoring!$K$30)+IF(Data!$Z72&lt;&gt;"",Scoring!$K$31)+IF(Data!$AA72&lt;&gt;"",Scoring!$K$32)+IF(Data!$AB72&lt;&gt;"",Scoring!$K$33)+IF(Data!$AC72&lt;&gt;"",Scoring!$K$34)+IF(Data!$AD72&lt;&gt;"",Scoring!$K$35)+IF(Data!$AE72&lt;&gt;"",Scoring!$K$36)+IF(Data!$AF72&lt;&gt;"",Scoring!$K$37)+IF(Data!$AG72&lt;&gt;"",Scoring!$K$38)+IF(Data!$AH72&lt;&gt;"",Scoring!$K$39)+IF(Data!$AI72&lt;&gt;"",Scoring!$K$40)+IF(Data!$AJ72&lt;&gt;"",Scoring!$K$41)+IF(Data!$AK72&lt;&gt;"",Scoring!$K$42)+IF(Data!$AL72&lt;&gt;"",Scoring!$K$43)+IF(Data!$AM72&lt;&gt;"",Scoring!$K$44)+IF(Data!$AN72&lt;&gt;"",Scoring!$K$45)+IF(Data!$AO72&lt;&gt;"",Scoring!$K$46)+IF(Data!$AP72&lt;&gt;"",Scoring!$K$47)+IF(Data!$AQ72&lt;&gt;"",Scoring!$K$48)+IF(Data!$AR72&lt;&gt;"",Scoring!$K$49)+IF(Data!$AS72&lt;&gt;"",Scoring!$K$50)+IF(Data!$AT72&lt;&gt;"",Scoring!$K$51)+IF(Data!$AU72&lt;&gt;"",Scoring!$K$52),"")</f>
        <v/>
      </c>
      <c r="BK72" s="184" t="str">
        <f>IF(BJ72&lt;&gt;"",LOOKUP(BJ72,Likelihoods!$A$7:$A$107,Likelihoods!I$7:I$107),"")</f>
        <v/>
      </c>
      <c r="BL72" s="187" t="str">
        <f>IF(AND(COUNTBLANK($B72:$O72)=13,COUNTBLANK($P72:$Q72)=1,COUNTBLANK($R72:$U72)=3,COUNTBLANK($V72:$X72)=2,COUNTBLANK($Y72:$AE72)=6,COUNTBLANK($AF72:$AJ72)=4,COUNTBLANK($AK72:AN72)=3,COUNTBLANK($AO72:$AQ72)=2,COUNTBLANK($AR72:$AS72)=1,COUNTBLANK($AT72:$AU72)=1),IF(Data!$B72&lt;&gt;"",Scoring!$L$7)+IF(Data!$C72&lt;&gt;"",Scoring!$L$8)+IF(Data!$D72&lt;&gt;"",Scoring!$L$9)+IF(Data!$E72&lt;&gt;"",Scoring!$L$10)+IF(Data!$F72&lt;&gt;"",Scoring!$L$11)+IF(Data!$G72&lt;&gt;"",Scoring!$L$12)+IF(Data!$H72&lt;&gt;"",Scoring!$L$13)+IF(Data!$I72&lt;&gt;"",Scoring!$L$14)+IF(Data!$J72&lt;&gt;"",Scoring!$L$15)+IF(Data!$K72&lt;&gt;"",Scoring!$L$16)+IF(Data!$L72&lt;&gt;"",Scoring!$L$17)+IF(Data!$M72&lt;&gt;"",Scoring!$L$18)+IF(Data!$N72&lt;&gt;"",Scoring!$L$19)+IF(Data!$O72&lt;&gt;"",Scoring!$L$20)+IF(Data!$P72&lt;&gt;"",Scoring!$L$21)+IF(Data!$Q72&lt;&gt;"",Scoring!$L$22)+IF(Data!$R72&lt;&gt;"",Scoring!$L$23)+IF(Data!$S72&lt;&gt;"",Scoring!$L$24)+IF(Data!$T72&lt;&gt;"",Scoring!$L$25)+IF(Data!$U72&lt;&gt;"",Scoring!$L$26)+IF(Data!$V72&lt;&gt;"",Scoring!$L$27)+IF(Data!$W72&lt;&gt;"",Scoring!$L$28)+IF(Data!$X72&lt;&gt;"",Scoring!$L$29)+IF(Data!$Y72&lt;&gt;"",Scoring!$L$30)+IF(Data!$Z72&lt;&gt;"",Scoring!$L$31)+IF(Data!$AA72&lt;&gt;"",Scoring!$L$32)+IF(Data!$AB72&lt;&gt;"",Scoring!$L$33)+IF(Data!$AC72&lt;&gt;"",Scoring!$L$34)+IF(Data!$AD72&lt;&gt;"",Scoring!$L$35)+IF(Data!$AE72&lt;&gt;"",Scoring!$L$36)+IF(Data!$AF72&lt;&gt;"",Scoring!$L$37)+IF(Data!$AG72&lt;&gt;"",Scoring!$L$38)+IF(Data!$AH72&lt;&gt;"",Scoring!$L$39)+IF(Data!$AI72&lt;&gt;"",Scoring!$L$40)+IF(Data!$AJ72&lt;&gt;"",Scoring!$L$41)+IF(Data!$AK72&lt;&gt;"",Scoring!$L$42)+IF(Data!$AL72&lt;&gt;"",Scoring!$L$43)+IF(Data!$AM72&lt;&gt;"",Scoring!$L$44)+IF(Data!$AN72&lt;&gt;"",Scoring!$L$45)+IF(Data!$AO72&lt;&gt;"",Scoring!$L$46)+IF(Data!$AP72&lt;&gt;"",Scoring!$L$47)+IF(Data!$AQ72&lt;&gt;"",Scoring!$L$48)+IF(Data!$AR72&lt;&gt;"",Scoring!$L$49)+IF(Data!$AS72&lt;&gt;"",Scoring!$L$50)+IF(Data!$AT72&lt;&gt;"",Scoring!$L$51)+IF(Data!$AU72&lt;&gt;"",Scoring!$L$52),"")</f>
        <v/>
      </c>
      <c r="BM72" s="180" t="str">
        <f>IF(BL72&lt;&gt;"",LOOKUP(BL72,Likelihoods!$A$7:$A$107,Likelihoods!J$7:J$107),"")</f>
        <v/>
      </c>
      <c r="BN72" s="181" t="str">
        <f>IF(AND(COUNTBLANK($B72:$O72)=13,COUNTBLANK($P72:$Q72)=1,COUNTBLANK($R72:$U72)=3,COUNTBLANK($V72:$X72)=2,COUNTBLANK($Y72:$AE72)=6,COUNTBLANK($AF72:$AJ72)=4,COUNTBLANK($AK72:AN72)=3,COUNTBLANK($AO72:$AQ72)=2,COUNTBLANK($AR72:$AS72)=1,COUNTBLANK($AT72:$AU72)=1),IF(Data!$B72&lt;&gt;"",Scoring!$M$7)+IF(Data!$C72&lt;&gt;"",Scoring!$M$8)+IF(Data!$D72&lt;&gt;"",Scoring!$M$9)+IF(Data!$E72&lt;&gt;"",Scoring!$M$10)+IF(Data!$F72&lt;&gt;"",Scoring!$M$11)+IF(Data!$G72&lt;&gt;"",Scoring!$M$12)+IF(Data!$H72&lt;&gt;"",Scoring!$M$13)+IF(Data!$I72&lt;&gt;"",Scoring!$M$14)+IF(Data!$J72&lt;&gt;"",Scoring!$M$15)+IF(Data!$K72&lt;&gt;"",Scoring!$M$16)+IF(Data!$L72&lt;&gt;"",Scoring!$M$17)+IF(Data!$M72&lt;&gt;"",Scoring!$M$18)+IF(Data!$N72&lt;&gt;"",Scoring!$M$19)+IF(Data!$O72&lt;&gt;"",Scoring!$M$20)+IF(Data!$P72&lt;&gt;"",Scoring!$M$21)+IF(Data!$Q72&lt;&gt;"",Scoring!$M$22)+IF(Data!$R72&lt;&gt;"",Scoring!$M$23)+IF(Data!$S72&lt;&gt;"",Scoring!$M$24)+IF(Data!$T72&lt;&gt;"",Scoring!$M$25)+IF(Data!$U72&lt;&gt;"",Scoring!$M$26)+IF(Data!$V72&lt;&gt;"",Scoring!$M$27)+IF(Data!$W72&lt;&gt;"",Scoring!$M$28)+IF(Data!$X72&lt;&gt;"",Scoring!$M$29)+IF(Data!$Y72&lt;&gt;"",Scoring!$M$30)+IF(Data!$Z72&lt;&gt;"",Scoring!$M$31)+IF(Data!$AA72&lt;&gt;"",Scoring!$M$32)+IF(Data!$AB72&lt;&gt;"",Scoring!$M$33)+IF(Data!$AC72&lt;&gt;"",Scoring!$M$34)+IF(Data!$AD72&lt;&gt;"",Scoring!$M$35)+IF(Data!$AE72&lt;&gt;"",Scoring!$M$36)+IF(Data!$AF72&lt;&gt;"",Scoring!$M$37)+IF(Data!$AG72&lt;&gt;"",Scoring!$M$38)+IF(Data!$AH72&lt;&gt;"",Scoring!$M$39)+IF(Data!$AI72&lt;&gt;"",Scoring!$M$40)+IF(Data!$AJ72&lt;&gt;"",Scoring!$M$41)+IF(Data!$AK72&lt;&gt;"",Scoring!$M$42)+IF(Data!$AL72&lt;&gt;"",Scoring!$M$43)+IF(Data!$AM72&lt;&gt;"",Scoring!$M$44)+IF(Data!$AN72&lt;&gt;"",Scoring!$M$45)+IF(Data!$AO72&lt;&gt;"",Scoring!$M$46)+IF(Data!$AP72&lt;&gt;"",Scoring!$M$47)+IF(Data!$AQ72&lt;&gt;"",Scoring!$M$48)+IF(Data!$AR72&lt;&gt;"",Scoring!$M$49)+IF(Data!$AS72&lt;&gt;"",Scoring!$M$50)+IF(Data!$AT72&lt;&gt;"",Scoring!$M$51)+IF(Data!$AU72&lt;&gt;"",Scoring!$M$52),"")</f>
        <v/>
      </c>
      <c r="BO72" s="184" t="str">
        <f>IF(BN72&lt;&gt;"",LOOKUP(BN72,Likelihoods!$A$7:$A$107,Likelihoods!K$7:K$107),"")</f>
        <v/>
      </c>
      <c r="BP72" s="179" t="str">
        <f>IF(AND(COUNTBLANK($B72:$O72)=13,COUNTBLANK($P72:$Q72)=1,COUNTBLANK($R72:$U72)=3,COUNTBLANK($V72:$X72)=2,COUNTBLANK($Y72:$AE72)=6,COUNTBLANK($AF72:$AJ72)=4,COUNTBLANK($AK72:AN72)=3,COUNTBLANK($AO72:$AQ72)=2,COUNTBLANK($AR72:$AS72)=1,COUNTBLANK($AT72:$AU72)=1),IF(Data!$B72&lt;&gt;"",Scoring!$N$7)+IF(Data!$C72&lt;&gt;"",Scoring!$N$8)+IF(Data!$D72&lt;&gt;"",Scoring!$N$9)+IF(Data!$E72&lt;&gt;"",Scoring!$N$10)+IF(Data!$F72&lt;&gt;"",Scoring!$N$11)+IF(Data!$G72&lt;&gt;"",Scoring!$N$12)+IF(Data!$H72&lt;&gt;"",Scoring!$N$13)+IF(Data!$I72&lt;&gt;"",Scoring!$N$14)+IF(Data!$J72&lt;&gt;"",Scoring!$N$15)+IF(Data!$K72&lt;&gt;"",Scoring!$N$16)+IF(Data!$L72&lt;&gt;"",Scoring!$N$17)+IF(Data!$M72&lt;&gt;"",Scoring!$N$18)+IF(Data!$N72&lt;&gt;"",Scoring!$N$19)+IF(Data!$O72&lt;&gt;"",Scoring!$N$20)+IF(Data!$P72&lt;&gt;"",Scoring!$N$21)+IF(Data!$Q72&lt;&gt;"",Scoring!$N$22)+IF(Data!$R72&lt;&gt;"",Scoring!$N$23)+IF(Data!$S72&lt;&gt;"",Scoring!$N$24)+IF(Data!$T72&lt;&gt;"",Scoring!$N$25)+IF(Data!$U72&lt;&gt;"",Scoring!$N$26)+IF(Data!$V72&lt;&gt;"",Scoring!$N$27)+IF(Data!$W72&lt;&gt;"",Scoring!$N$28)+IF(Data!$X72&lt;&gt;"",Scoring!$N$29)+IF(Data!$Y72&lt;&gt;"",Scoring!$N$30)+IF(Data!$Z72&lt;&gt;"",Scoring!$N$31)+IF(Data!$AA72&lt;&gt;"",Scoring!$N$32)+IF(Data!$AB72&lt;&gt;"",Scoring!$N$33)+IF(Data!$AC72&lt;&gt;"",Scoring!$N$34)+IF(Data!$AD72&lt;&gt;"",Scoring!$N$35)+IF(Data!$AE72&lt;&gt;"",Scoring!$N$36)+IF(Data!$AF72&lt;&gt;"",Scoring!$N$37)+IF(Data!$AG72&lt;&gt;"",Scoring!$N$38)+IF(Data!$AH72&lt;&gt;"",Scoring!$N$39)+IF(Data!$AI72&lt;&gt;"",Scoring!$N$40)+IF(Data!$AJ72&lt;&gt;"",Scoring!$N$41)+IF(Data!$AK72&lt;&gt;"",Scoring!$N$42)+IF(Data!$AL72&lt;&gt;"",Scoring!$N$43)+IF(Data!$AM72&lt;&gt;"",Scoring!$N$44)+IF(Data!$AN72&lt;&gt;"",Scoring!$N$45)+IF(Data!$AO72&lt;&gt;"",Scoring!$N$46)+IF(Data!$AP72&lt;&gt;"",Scoring!$N$47)+IF(Data!$AQ72&lt;&gt;"",Scoring!$N$48)+IF(Data!$AR72&lt;&gt;"",Scoring!$N$49)+IF(Data!$AS72&lt;&gt;"",Scoring!$N$50)+IF(Data!$AT72&lt;&gt;"",Scoring!$N$51)+IF(Data!$AU72&lt;&gt;"",Scoring!$N$52),"")</f>
        <v/>
      </c>
      <c r="BQ72" s="189" t="str">
        <f>IF(BP72&lt;&gt;"",LOOKUP(BP72,Likelihoods!$A$7:$A$107,Likelihoods!L$7:L$107),"")</f>
        <v/>
      </c>
      <c r="BR72" s="181" t="str">
        <f>IF(AND(COUNTBLANK($B72:$O72)=13,COUNTBLANK($P72:$Q72)=1,COUNTBLANK($R72:$U72)=3,COUNTBLANK($V72:$X72)=2,COUNTBLANK($Y72:$AE72)=6,COUNTBLANK($AF72:$AJ72)=4,COUNTBLANK($AK72:AN72)=3,COUNTBLANK($AO72:$AQ72)=2,COUNTBLANK($AR72:$AS72)=1,COUNTBLANK($AT72:$AU72)=1),IF(Data!$B72&lt;&gt;"",Scoring!$O$7)+IF(Data!$C72&lt;&gt;"",Scoring!$O$8)+IF(Data!$D72&lt;&gt;"",Scoring!$O$9)+IF(Data!$E72&lt;&gt;"",Scoring!$O$10)+IF(Data!$F72&lt;&gt;"",Scoring!$O$11)+IF(Data!$G72&lt;&gt;"",Scoring!$O$12)+IF(Data!$H72&lt;&gt;"",Scoring!$O$13)+IF(Data!$I72&lt;&gt;"",Scoring!$O$14)+IF(Data!$J72&lt;&gt;"",Scoring!$O$15)+IF(Data!$K72&lt;&gt;"",Scoring!$O$16)+IF(Data!$L72&lt;&gt;"",Scoring!$O$17)+IF(Data!$M72&lt;&gt;"",Scoring!$O$18)+IF(Data!$N72&lt;&gt;"",Scoring!$O$19)+IF(Data!$O72&lt;&gt;"",Scoring!$O$20)+IF(Data!$P72&lt;&gt;"",Scoring!$O$21)+IF(Data!$Q72&lt;&gt;"",Scoring!$O$22)+IF(Data!$R72&lt;&gt;"",Scoring!$O$23)+IF(Data!$S72&lt;&gt;"",Scoring!$O$24)+IF(Data!$T72&lt;&gt;"",Scoring!$O$25)+IF(Data!$U72&lt;&gt;"",Scoring!$O$26)+IF(Data!$V72&lt;&gt;"",Scoring!$O$27)+IF(Data!$W72&lt;&gt;"",Scoring!$O$28)+IF(Data!$X72&lt;&gt;"",Scoring!$O$29)+IF(Data!$Y72&lt;&gt;"",Scoring!$O$30)+IF(Data!$Z72&lt;&gt;"",Scoring!$O$31)+IF(Data!$AA72&lt;&gt;"",Scoring!$O$32)+IF(Data!$AB72&lt;&gt;"",Scoring!$O$33)+IF(Data!$AC72&lt;&gt;"",Scoring!$O$34)+IF(Data!$AD72&lt;&gt;"",Scoring!$O$35)+IF(Data!$AE72&lt;&gt;"",Scoring!$O$36)+IF(Data!$AF72&lt;&gt;"",Scoring!$O$37)+IF(Data!$AG72&lt;&gt;"",Scoring!$O$38)+IF(Data!$AH72&lt;&gt;"",Scoring!$O$39)+IF(Data!$AI72&lt;&gt;"",Scoring!$O$40)+IF(Data!$AJ72&lt;&gt;"",Scoring!$O$41)+IF(Data!$AK72&lt;&gt;"",Scoring!$O$42)+IF(Data!$AL72&lt;&gt;"",Scoring!$O$43)+IF(Data!$AM72&lt;&gt;"",Scoring!$O$44)+IF(Data!$AN72&lt;&gt;"",Scoring!$O$45)+IF(Data!$AO72&lt;&gt;"",Scoring!$O$46)+IF(Data!$AP72&lt;&gt;"",Scoring!$O$47)+IF(Data!$AQ72&lt;&gt;"",Scoring!$O$48)+IF(Data!$AR72&lt;&gt;"",Scoring!$O$49)+IF(Data!$AS72&lt;&gt;"",Scoring!$O$50)+IF(Data!$AT72&lt;&gt;"",Scoring!$O$51)+IF(Data!$AU72&lt;&gt;"",Scoring!$O$52),"")</f>
        <v/>
      </c>
      <c r="BS72" s="184" t="str">
        <f>IF(BR72&lt;&gt;"",LOOKUP(BR72,Likelihoods!$A$7:$A$107,Likelihoods!M$7:M$107),"")</f>
        <v/>
      </c>
      <c r="BT72" s="181" t="str">
        <f>IF(AND(COUNTBLANK($B72:$O72)=13,COUNTBLANK($P72:$Q72)=1,COUNTBLANK($R72:$U72)=3,COUNTBLANK($V72:$X72)=2,COUNTBLANK($Y72:$AE72)=6,COUNTBLANK($AF72:$AJ72)=4,COUNTBLANK($AK72:AN72)=3,COUNTBLANK($AO72:$AQ72)=2,COUNTBLANK($AR72:$AS72)=1,COUNTBLANK($AT72:$AU72)=1),IF(Data!$B72&lt;&gt;"",Scoring!$P$7)+IF(Data!$C72&lt;&gt;"",Scoring!$P$8)+IF(Data!$D72&lt;&gt;"",Scoring!$P$9)+IF(Data!$E72&lt;&gt;"",Scoring!$P$10)+IF(Data!$F72&lt;&gt;"",Scoring!$P$11)+IF(Data!$G72&lt;&gt;"",Scoring!$P$12)+IF(Data!$H72&lt;&gt;"",Scoring!$P$13)+IF(Data!$I72&lt;&gt;"",Scoring!$P$14)+IF(Data!$J72&lt;&gt;"",Scoring!$P$15)+IF(Data!$K72&lt;&gt;"",Scoring!$P$16)+IF(Data!$L72&lt;&gt;"",Scoring!$P$17)+IF(Data!$M72&lt;&gt;"",Scoring!$P$18)+IF(Data!$N72&lt;&gt;"",Scoring!$P$19)+IF(Data!$O72&lt;&gt;"",Scoring!$P$20)+IF(Data!$P72&lt;&gt;"",Scoring!$P$21)+IF(Data!$Q72&lt;&gt;"",Scoring!$P$22)+IF(Data!$R72&lt;&gt;"",Scoring!$P$23)+IF(Data!$S72&lt;&gt;"",Scoring!$P$24)+IF(Data!$T72&lt;&gt;"",Scoring!$P$25)+IF(Data!$U72&lt;&gt;"",Scoring!$P$26)+IF(Data!$V72&lt;&gt;"",Scoring!$P$27)+IF(Data!$W72&lt;&gt;"",Scoring!$P$28)+IF(Data!$X72&lt;&gt;"",Scoring!$P$29)+IF(Data!$Y72&lt;&gt;"",Scoring!$P$30)+IF(Data!$Z72&lt;&gt;"",Scoring!$P$31)+IF(Data!$AA72&lt;&gt;"",Scoring!$P$32)+IF(Data!$AB72&lt;&gt;"",Scoring!$P$33)+IF(Data!$AC72&lt;&gt;"",Scoring!$P$34)+IF(Data!$AD72&lt;&gt;"",Scoring!$P$35)+IF(Data!$AE72&lt;&gt;"",Scoring!$P$36)+IF(Data!$AF72&lt;&gt;"",Scoring!$P$37)+IF(Data!$AG72&lt;&gt;"",Scoring!$P$38)+IF(Data!$AH72&lt;&gt;"",Scoring!$P$39)+IF(Data!$AI72&lt;&gt;"",Scoring!$P$40)+IF(Data!$AJ72&lt;&gt;"",Scoring!$P$41)+IF(Data!$AK72&lt;&gt;"",Scoring!$P$42)+IF(Data!$AL72&lt;&gt;"",Scoring!$P$43)+IF(Data!$AM72&lt;&gt;"",Scoring!$P$44)+IF(Data!$AN72&lt;&gt;"",Scoring!$P$45)+IF(Data!$AO72&lt;&gt;"",Scoring!$P$46)+IF(Data!$AP72&lt;&gt;"",Scoring!$P$47)+IF(Data!$AQ72&lt;&gt;"",Scoring!$P$48)+IF(Data!$AR72&lt;&gt;"",Scoring!$P$49)+IF(Data!$AS72&lt;&gt;"",Scoring!$P$50)+IF(Data!$AT72&lt;&gt;"",Scoring!$P$51)+IF(Data!$AU72&lt;&gt;"",Scoring!$P$52),"")</f>
        <v/>
      </c>
      <c r="BU72" s="180" t="str">
        <f>IF(BT72&lt;&gt;"",LOOKUP(BT72,Likelihoods!$A$7:$A$107,Likelihoods!N$7:N$107),"")</f>
        <v/>
      </c>
      <c r="BV72" s="181" t="str">
        <f>IF(AND(COUNTBLANK($B72:$O72)=13,COUNTBLANK($P72:$Q72)=1,COUNTBLANK($R72:$U72)=3,COUNTBLANK($V72:$X72)=2,COUNTBLANK($Y72:$AE72)=6,COUNTBLANK($AF72:$AJ72)=4,COUNTBLANK($AK72:AN72)=3,COUNTBLANK($AO72:$AQ72)=2,COUNTBLANK($AR72:$AS72)=1,COUNTBLANK($AT72:$AU72)=1),IF(Data!$B72&lt;&gt;"",Scoring!$Q$7)+IF(Data!$C72&lt;&gt;"",Scoring!$Q$8)+IF(Data!$D72&lt;&gt;"",Scoring!$Q$9)+IF(Data!$E72&lt;&gt;"",Scoring!$Q$10)+IF(Data!$F72&lt;&gt;"",Scoring!$Q$11)+IF(Data!$G72&lt;&gt;"",Scoring!$Q$12)+IF(Data!$H72&lt;&gt;"",Scoring!$Q$13)+IF(Data!$I72&lt;&gt;"",Scoring!$Q$14)+IF(Data!$J72&lt;&gt;"",Scoring!$Q$15)+IF(Data!$K72&lt;&gt;"",Scoring!$Q$16)+IF(Data!$L72&lt;&gt;"",Scoring!$Q$17)+IF(Data!$M72&lt;&gt;"",Scoring!$Q$18)+IF(Data!$N72&lt;&gt;"",Scoring!$Q$19)+IF(Data!$O72&lt;&gt;"",Scoring!$Q$20)+IF(Data!$P72&lt;&gt;"",Scoring!$Q$21)+IF(Data!$Q72&lt;&gt;"",Scoring!$Q$22)+IF(Data!$R72&lt;&gt;"",Scoring!$Q$23)+IF(Data!$S72&lt;&gt;"",Scoring!$Q$24)+IF(Data!$T72&lt;&gt;"",Scoring!$Q$25)+IF(Data!$U72&lt;&gt;"",Scoring!$Q$26)+IF(Data!$V72&lt;&gt;"",Scoring!$Q$27)+IF(Data!$W72&lt;&gt;"",Scoring!$Q$28)+IF(Data!$X72&lt;&gt;"",Scoring!$Q$29)+IF(Data!$Y72&lt;&gt;"",Scoring!$Q$30)+IF(Data!$Z72&lt;&gt;"",Scoring!$Q$31)+IF(Data!$AA72&lt;&gt;"",Scoring!$Q$32)+IF(Data!$AB72&lt;&gt;"",Scoring!$Q$33)+IF(Data!$AC72&lt;&gt;"",Scoring!$Q$34)+IF(Data!$AD72&lt;&gt;"",Scoring!$Q$35)+IF(Data!$AE72&lt;&gt;"",Scoring!$Q$36)+IF(Data!$AF72&lt;&gt;"",Scoring!$Q$37)+IF(Data!$AG72&lt;&gt;"",Scoring!$Q$38)+IF(Data!$AH72&lt;&gt;"",Scoring!$Q$39)+IF(Data!$AI72&lt;&gt;"",Scoring!$Q$40)+IF(Data!$AJ72&lt;&gt;"",Scoring!$Q$41)+IF(Data!$AK72&lt;&gt;"",Scoring!$Q$42)+IF(Data!$AL72&lt;&gt;"",Scoring!$Q$43)+IF(Data!$AM72&lt;&gt;"",Scoring!$Q$44)+IF(Data!$AN72&lt;&gt;"",Scoring!$Q$45)+IF(Data!$AO72&lt;&gt;"",Scoring!$Q$46)+IF(Data!$AP72&lt;&gt;"",Scoring!$Q$47)+IF(Data!$AQ72&lt;&gt;"",Scoring!$Q$48)+IF(Data!$AR72&lt;&gt;"",Scoring!$Q$49)+IF(Data!$AS72&lt;&gt;"",Scoring!$Q$50)+IF(Data!$AT72&lt;&gt;"",Scoring!$Q$51)+IF(Data!$AU72&lt;&gt;"",Scoring!$Q$52),"")</f>
        <v/>
      </c>
      <c r="BW72" s="183" t="str">
        <f>IF(BV72&lt;&gt;"",LOOKUP(BV72,Likelihoods!$A$7:$A$107,Likelihoods!O$7:O$107),"")</f>
        <v/>
      </c>
      <c r="BX72" s="9"/>
      <c r="BY72" s="9"/>
      <c r="BZ72" s="9"/>
      <c r="CA72" s="9"/>
      <c r="CB72" s="9"/>
      <c r="CC72" s="9"/>
      <c r="CD72" s="9"/>
      <c r="CE72" s="9"/>
      <c r="CF72" s="9"/>
      <c r="CG72" s="9"/>
      <c r="CH72" s="9"/>
      <c r="CI72" s="9"/>
      <c r="CJ72" s="9"/>
      <c r="CK72" s="9"/>
    </row>
    <row r="73" spans="1:89" ht="14.25">
      <c r="A73" s="59"/>
      <c r="B73" s="76"/>
      <c r="C73" s="77"/>
      <c r="D73" s="77"/>
      <c r="E73" s="77"/>
      <c r="F73" s="77"/>
      <c r="G73" s="77"/>
      <c r="H73" s="77"/>
      <c r="I73" s="77"/>
      <c r="J73" s="77"/>
      <c r="K73" s="77"/>
      <c r="L73" s="77"/>
      <c r="M73" s="77"/>
      <c r="N73" s="77"/>
      <c r="O73" s="77"/>
      <c r="P73" s="76"/>
      <c r="Q73" s="78"/>
      <c r="R73" s="77"/>
      <c r="S73" s="77"/>
      <c r="T73" s="77"/>
      <c r="U73" s="77"/>
      <c r="V73" s="76"/>
      <c r="W73" s="77"/>
      <c r="X73" s="78"/>
      <c r="Y73" s="77"/>
      <c r="Z73" s="77"/>
      <c r="AA73" s="77"/>
      <c r="AB73" s="77"/>
      <c r="AC73" s="77"/>
      <c r="AD73" s="77"/>
      <c r="AE73" s="77"/>
      <c r="AF73" s="76"/>
      <c r="AG73" s="77"/>
      <c r="AH73" s="77"/>
      <c r="AI73" s="77"/>
      <c r="AJ73" s="78"/>
      <c r="AK73" s="77"/>
      <c r="AL73" s="77"/>
      <c r="AM73" s="77"/>
      <c r="AN73" s="77"/>
      <c r="AO73" s="76"/>
      <c r="AP73" s="77"/>
      <c r="AQ73" s="78"/>
      <c r="AR73" s="76"/>
      <c r="AS73" s="78"/>
      <c r="AT73" s="77"/>
      <c r="AU73" s="77"/>
      <c r="AV73" s="179" t="str">
        <f>IF(AND(COUNTBLANK($B73:$O73)=13,COUNTBLANK($P73:$Q73)=1,COUNTBLANK($R73:$U73)=3,COUNTBLANK($V73:$X73)=2,COUNTBLANK($Y73:$AE73)=6,COUNTBLANK($AF73:$AJ73)=4,COUNTBLANK($AK73:AN73)=3,COUNTBLANK($AO73:$AQ73)=2,COUNTBLANK($AR73:$AS73)=1,COUNTBLANK($AT73:$AU73)=1),IF(Data!$B73&lt;&gt;"",Scoring!$D$7)+IF(Data!$C73&lt;&gt;"",Scoring!$D$8)+IF(Data!$D73&lt;&gt;"",Scoring!$D$9)+IF(Data!$E73&lt;&gt;"",Scoring!$D$10)+IF(Data!$F73&lt;&gt;"",Scoring!$D$11)+IF(Data!$G73&lt;&gt;"",Scoring!$D$12)+IF(Data!$H73&lt;&gt;"",Scoring!$D$13)+IF(Data!$I73&lt;&gt;"",Scoring!$D$14)+IF(Data!$J73&lt;&gt;"",Scoring!$D$15)+IF(Data!$K73&lt;&gt;"",Scoring!$D$16)+IF(Data!$L73&lt;&gt;"",Scoring!$D$17)+IF(Data!$M73&lt;&gt;"",Scoring!$D$18)+IF(Data!$N73&lt;&gt;"",Scoring!$D$19)+IF(Data!$O73&lt;&gt;"",Scoring!$D$20)+IF(Data!$P73&lt;&gt;"",Scoring!$D$21)+IF(Data!$Q73&lt;&gt;"",Scoring!$D$22)+IF(Data!$R73&lt;&gt;"",Scoring!$D$23)+IF(Data!$S73&lt;&gt;"",Scoring!$D$24)+IF(Data!$T73&lt;&gt;"",Scoring!$D$25)+IF(Data!$U73&lt;&gt;"",Scoring!$D$26)+IF(Data!$V73&lt;&gt;"",Scoring!$D$27)+IF(Data!$W73&lt;&gt;"",Scoring!$D$28)+IF(Data!$X73&lt;&gt;"",Scoring!$D$29)+IF(Data!$Y73&lt;&gt;"",Scoring!$D$30)+IF(Data!$Z73&lt;&gt;"",Scoring!$D$31)+IF(Data!$AA73&lt;&gt;"",Scoring!$D$32)+IF(Data!$AB73&lt;&gt;"",Scoring!$D$33)+IF(Data!$AC73&lt;&gt;"",Scoring!$D$34)+IF(Data!$AD73&lt;&gt;"",Scoring!$D$35)+IF(Data!$AE73&lt;&gt;"",Scoring!$D$36)+IF(Data!$AF73&lt;&gt;"",Scoring!$D$37)+IF(Data!$AG73&lt;&gt;"",Scoring!$D$38)+IF(Data!$AH73&lt;&gt;"",Scoring!$D$39)+IF(Data!$AI73&lt;&gt;"",Scoring!$D$40)+IF(Data!$AJ73&lt;&gt;"",Scoring!$D$41)+IF(Data!$AK73&lt;&gt;"",Scoring!$D$42)+IF(Data!$AL73&lt;&gt;"",Scoring!$D$43)+IF(Data!$AM73&lt;&gt;"",Scoring!$D$44)+IF(Data!$AN73&lt;&gt;"",Scoring!$D$45)+IF(Data!$AO73&lt;&gt;"",Scoring!$D$46)+IF(Data!$AP73&lt;&gt;"",Scoring!$D$47)+IF(Data!$AQ73&lt;&gt;"",Scoring!$D$48)+IF(Data!$AR73&lt;&gt;"",Scoring!$D$49)+IF(Data!$AS73&lt;&gt;"",Scoring!$D$50)+IF(Data!$AT73&lt;&gt;"",Scoring!$D$51)+IF(Data!$AU73&lt;&gt;"",Scoring!$D$52),"")</f>
        <v/>
      </c>
      <c r="AW73" s="180" t="str">
        <f>IF(AV73&lt;&gt;"",LOOKUP(AV73,Likelihoods!$A$7:$A$107,Likelihoods!B$7:B$107),"")</f>
        <v/>
      </c>
      <c r="AX73" s="181" t="str">
        <f>IF(AND(COUNTBLANK($B73:$O73)=13,COUNTBLANK($P73:$Q73)=1,COUNTBLANK($R73:$U73)=3,COUNTBLANK($V73:$X73)=2,COUNTBLANK($Y73:$AE73)=6,COUNTBLANK($AF73:$AJ73)=4,COUNTBLANK($AK73:AN73)=3,COUNTBLANK($AO73:$AQ73)=2,COUNTBLANK($AR73:$AS73)=1,COUNTBLANK($AT73:$AU73)=1),IF(Data!$B73&lt;&gt;"",Scoring!$E$7)+IF(Data!$C73&lt;&gt;"",Scoring!$E$8)+IF(Data!$D73&lt;&gt;"",Scoring!$E$9)+IF(Data!$E73&lt;&gt;"",Scoring!$E$10)+IF(Data!$F73&lt;&gt;"",Scoring!$E$11)+IF(Data!$G73&lt;&gt;"",Scoring!$E$12)+IF(Data!$H73&lt;&gt;"",Scoring!$E$13)+IF(Data!$I73&lt;&gt;"",Scoring!$E$14)+IF(Data!$J73&lt;&gt;"",Scoring!$E$15)+IF(Data!$K73&lt;&gt;"",Scoring!$E$16)+IF(Data!$L73&lt;&gt;"",Scoring!$E$17)+IF(Data!$M73&lt;&gt;"",Scoring!$E$18)+IF(Data!$N73&lt;&gt;"",Scoring!$E$19)+IF(Data!$O73&lt;&gt;"",Scoring!$E$20)+IF(Data!$P73&lt;&gt;"",Scoring!$E$21)+IF(Data!$Q73&lt;&gt;"",Scoring!$E$22)+IF(Data!$R73&lt;&gt;"",Scoring!$E$23)+IF(Data!$S73&lt;&gt;"",Scoring!$E$24)+IF(Data!$T73&lt;&gt;"",Scoring!$E$25)+IF(Data!$U73&lt;&gt;"",Scoring!$E$26)+IF(Data!$V73&lt;&gt;"",Scoring!$E$27)+IF(Data!$W73&lt;&gt;"",Scoring!$E$28)+IF(Data!$X73&lt;&gt;"",Scoring!$E$29)+IF(Data!$Y73&lt;&gt;"",Scoring!$E$30)+IF(Data!$Z73&lt;&gt;"",Scoring!$E$31)+IF(Data!$AA73&lt;&gt;"",Scoring!$E$32)+IF(Data!$AB73&lt;&gt;"",Scoring!$E$33)+IF(Data!$AC73&lt;&gt;"",Scoring!$E$34)+IF(Data!$AD73&lt;&gt;"",Scoring!$E$35)+IF(Data!$AE73&lt;&gt;"",Scoring!$E$36)+IF(Data!$AF73&lt;&gt;"",Scoring!$E$37)+IF(Data!$AG73&lt;&gt;"",Scoring!$E$38)+IF(Data!$AH73&lt;&gt;"",Scoring!$E$39)+IF(Data!$AI73&lt;&gt;"",Scoring!$E$40)+IF(Data!$AJ73&lt;&gt;"",Scoring!$E$41)+IF(Data!$AK73&lt;&gt;"",Scoring!$E$42)+IF(Data!$AL73&lt;&gt;"",Scoring!$E$43)+IF(Data!$AM73&lt;&gt;"",Scoring!$E$44)+IF(Data!$AN73&lt;&gt;"",Scoring!$E$45)+IF(Data!$AO73&lt;&gt;"",Scoring!$E$46)+IF(Data!$AP73&lt;&gt;"",Scoring!$E$47)+IF(Data!$AQ73&lt;&gt;"",Scoring!$E$48)+IF(Data!$AR73&lt;&gt;"",Scoring!$E$49)+IF(Data!$AS73&lt;&gt;"",Scoring!$E$50)+IF(Data!$AT73&lt;&gt;"",Scoring!$E$51)+IF(Data!$AU73&lt;&gt;"",Scoring!$E$52),"")</f>
        <v/>
      </c>
      <c r="AY73" s="180" t="str">
        <f>IF(AX73&lt;&gt;"",LOOKUP(AX73,Likelihoods!$A$7:$A$107,Likelihoods!C$7:C$107),"")</f>
        <v/>
      </c>
      <c r="AZ73" s="182" t="str">
        <f>IF(AND(COUNTBLANK($B73:$O73)=13,COUNTBLANK($P73:$Q73)=1,COUNTBLANK($R73:$U73)=3,COUNTBLANK($V73:$X73)=2,COUNTBLANK($Y73:$AE73)=6,COUNTBLANK($AF73:$AJ73)=4,COUNTBLANK($AK73:AN73)=3,COUNTBLANK($AO73:$AQ73)=2,COUNTBLANK($AR73:$AS73)=1,COUNTBLANK($AT73:$AU73)=1),IF(Data!$B73&lt;&gt;"",Scoring!$F$7)+IF(Data!$C73&lt;&gt;"",Scoring!$F$8)+IF(Data!$D73&lt;&gt;"",Scoring!$F$9)+IF(Data!$E73&lt;&gt;"",Scoring!$F$10)+IF(Data!$F73&lt;&gt;"",Scoring!$F$11)+IF(Data!$G73&lt;&gt;"",Scoring!$F$12)+IF(Data!$H73&lt;&gt;"",Scoring!$F$13)+IF(Data!$I73&lt;&gt;"",Scoring!$F$14)+IF(Data!$J73&lt;&gt;"",Scoring!$F$15)+IF(Data!$K73&lt;&gt;"",Scoring!$F$16)+IF(Data!$L73&lt;&gt;"",Scoring!$F$17)+IF(Data!$M73&lt;&gt;"",Scoring!$F$18)+IF(Data!$N73&lt;&gt;"",Scoring!$F$19)+IF(Data!$O73&lt;&gt;"",Scoring!$F$20)+IF(Data!$P73&lt;&gt;"",Scoring!$F$21)+IF(Data!$Q73&lt;&gt;"",Scoring!$F$22)+IF(Data!$R73&lt;&gt;"",Scoring!$F$23)+IF(Data!$S73&lt;&gt;"",Scoring!$F$24)+IF(Data!$T73&lt;&gt;"",Scoring!$F$25)+IF(Data!$U73&lt;&gt;"",Scoring!$F$26)+IF(Data!$V73&lt;&gt;"",Scoring!$F$27)+IF(Data!$W73&lt;&gt;"",Scoring!$F$28)+IF(Data!$X73&lt;&gt;"",Scoring!$F$29)+IF(Data!$Y73&lt;&gt;"",Scoring!$F$30)+IF(Data!$Z73&lt;&gt;"",Scoring!$F$31)+IF(Data!$AA73&lt;&gt;"",Scoring!$F$32)+IF(Data!$AB73&lt;&gt;"",Scoring!$F$33)+IF(Data!$AC73&lt;&gt;"",Scoring!$F$34)+IF(Data!$AD73&lt;&gt;"",Scoring!$F$35)+IF(Data!$AE73&lt;&gt;"",Scoring!$F$36)+IF(Data!$AF73&lt;&gt;"",Scoring!$F$37)+IF(Data!$AG73&lt;&gt;"",Scoring!$F$38)+IF(Data!$AH73&lt;&gt;"",Scoring!$F$39)+IF(Data!$AI73&lt;&gt;"",Scoring!$F$40)+IF(Data!$AJ73&lt;&gt;"",Scoring!$F$41)+IF(Data!$AK73&lt;&gt;"",Scoring!$F$42)+IF(Data!$AL73&lt;&gt;"",Scoring!$F$43)+IF(Data!$AM73&lt;&gt;"",Scoring!$F$44)+IF(Data!$AN73&lt;&gt;"",Scoring!$F$45)+IF(Data!$AO73&lt;&gt;"",Scoring!$F$46)+IF(Data!$AP73&lt;&gt;"",Scoring!$F$47)+IF(Data!$AQ73&lt;&gt;"",Scoring!$F$48)+IF(Data!$AR73&lt;&gt;"",Scoring!$F$49)+IF(Data!$AS73&lt;&gt;"",Scoring!$F$50)+IF(Data!$AT73&lt;&gt;"",Scoring!$F$51)+IF(Data!$AU73&lt;&gt;"",Scoring!$F$52),"")</f>
        <v/>
      </c>
      <c r="BA73" s="183" t="str">
        <f>IF(AZ73&lt;&gt;"",LOOKUP(AZ73,Likelihoods!$A$7:$A$107,Likelihoods!D$7:D$107),"")</f>
        <v/>
      </c>
      <c r="BB73" s="181" t="str">
        <f>IF(AND(COUNTBLANK($B73:$O73)=13,COUNTBLANK($P73:$Q73)=1,COUNTBLANK($R73:$U73)=3,COUNTBLANK($V73:$X73)=2,COUNTBLANK($Y73:$AE73)=6,COUNTBLANK($AF73:$AJ73)=4,COUNTBLANK($AK73:AN73)=3,COUNTBLANK($AO73:$AQ73)=2,COUNTBLANK($AR73:$AS73)=1,COUNTBLANK($AT73:$AU73)=1),IF(Data!$B73&lt;&gt;"",Scoring!$G$7)+IF(Data!$C73&lt;&gt;"",Scoring!$G$8)+IF(Data!$D73&lt;&gt;"",Scoring!$G$9)+IF(Data!$E73&lt;&gt;"",Scoring!$G$10)+IF(Data!$F73&lt;&gt;"",Scoring!$G$11)+IF(Data!$G73&lt;&gt;"",Scoring!$G$12)+IF(Data!$H73&lt;&gt;"",Scoring!$G$13)+IF(Data!$I73&lt;&gt;"",Scoring!$G$14)+IF(Data!$J73&lt;&gt;"",Scoring!$G$15)+IF(Data!$K73&lt;&gt;"",Scoring!$G$16)+IF(Data!$L73&lt;&gt;"",Scoring!$G$17)+IF(Data!$M73&lt;&gt;"",Scoring!$G$18)+IF(Data!$N73&lt;&gt;"",Scoring!$G$19)+IF(Data!$O73&lt;&gt;"",Scoring!$G$20)+IF(Data!$P73&lt;&gt;"",Scoring!$G$21)+IF(Data!$Q73&lt;&gt;"",Scoring!$G$22)+IF(Data!$R73&lt;&gt;"",Scoring!$G$23)+IF(Data!$S73&lt;&gt;"",Scoring!$G$24)+IF(Data!$T73&lt;&gt;"",Scoring!$G$25)+IF(Data!$U73&lt;&gt;"",Scoring!$G$26)+IF(Data!$V73&lt;&gt;"",Scoring!$G$27)+IF(Data!$W73&lt;&gt;"",Scoring!$G$28)+IF(Data!$X73&lt;&gt;"",Scoring!$G$29)+IF(Data!$Y73&lt;&gt;"",Scoring!$G$30)+IF(Data!$Z73&lt;&gt;"",Scoring!$G$31)+IF(Data!$AA73&lt;&gt;"",Scoring!$G$32)+IF(Data!$AB73&lt;&gt;"",Scoring!$G$33)+IF(Data!$AC73&lt;&gt;"",Scoring!$G$34)+IF(Data!$AD73&lt;&gt;"",Scoring!$G$35)+IF(Data!$AE73&lt;&gt;"",Scoring!$G$36)+IF(Data!$AF73&lt;&gt;"",Scoring!$G$37)+IF(Data!$AG73&lt;&gt;"",Scoring!$G$38)+IF(Data!$AH73&lt;&gt;"",Scoring!$G$39)+IF(Data!$AI73&lt;&gt;"",Scoring!$G$40)+IF(Data!$AJ73&lt;&gt;"",Scoring!$G$41)+IF(Data!$AK73&lt;&gt;"",Scoring!$G$42)+IF(Data!$AL73&lt;&gt;"",Scoring!$G$43)+IF(Data!$AM73&lt;&gt;"",Scoring!$G$44)+IF(Data!$AN73&lt;&gt;"",Scoring!$G$45)+IF(Data!$AO73&lt;&gt;"",Scoring!$G$46)+IF(Data!$AP73&lt;&gt;"",Scoring!$G$47)+IF(Data!$AQ73&lt;&gt;"",Scoring!$G$48)+IF(Data!$AR73&lt;&gt;"",Scoring!$G$49)+IF(Data!$AS73&lt;&gt;"",Scoring!$G$50)+IF(Data!$AT73&lt;&gt;"",Scoring!$G$51)+IF(Data!$AU73&lt;&gt;"",Scoring!$G$52),"")</f>
        <v/>
      </c>
      <c r="BC73" s="184" t="str">
        <f>IF(BB73&lt;&gt;"",LOOKUP(BB73,Likelihoods!$A$7:$A$107,Likelihoods!E$7:E$107),"")</f>
        <v/>
      </c>
      <c r="BD73" s="185" t="str">
        <f>IF(AND(COUNTBLANK($B73:$O73)=13,COUNTBLANK($P73:$Q73)=1,COUNTBLANK($R73:$U73)=3,COUNTBLANK($V73:$X73)=2,COUNTBLANK($Y73:$AE73)=6,COUNTBLANK($AF73:$AJ73)=4,COUNTBLANK($AK73:AN73)=3,COUNTBLANK($AO73:$AQ73)=2,COUNTBLANK($AR73:$AS73)=1,COUNTBLANK($AT73:$AU73)=1),IF(Data!$B73&lt;&gt;"",Scoring!$H$7)+IF(Data!$C73&lt;&gt;"",Scoring!$H$8)+IF(Data!$D73&lt;&gt;"",Scoring!$H$9)+IF(Data!$E73&lt;&gt;"",Scoring!$H$10)+IF(Data!$F73&lt;&gt;"",Scoring!$H$11)+IF(Data!$G73&lt;&gt;"",Scoring!$H$12)+IF(Data!$H73&lt;&gt;"",Scoring!$H$13)+IF(Data!$I73&lt;&gt;"",Scoring!$H$14)+IF(Data!$J73&lt;&gt;"",Scoring!$H$15)+IF(Data!$K73&lt;&gt;"",Scoring!$H$16)+IF(Data!$L73&lt;&gt;"",Scoring!$H$17)+IF(Data!$M73&lt;&gt;"",Scoring!$H$18)+IF(Data!$N73&lt;&gt;"",Scoring!$H$19)+IF(Data!$O73&lt;&gt;"",Scoring!$H$20)+IF(Data!$P73&lt;&gt;"",Scoring!$H$21)+IF(Data!$Q73&lt;&gt;"",Scoring!$H$22)+IF(Data!$R73&lt;&gt;"",Scoring!$H$23)+IF(Data!$S73&lt;&gt;"",Scoring!$H$24)+IF(Data!$T73&lt;&gt;"",Scoring!$H$25)+IF(Data!$U73&lt;&gt;"",Scoring!$H$26)+IF(Data!$V73&lt;&gt;"",Scoring!$H$27)+IF(Data!$W73&lt;&gt;"",Scoring!$H$28)+IF(Data!$X73&lt;&gt;"",Scoring!$H$29)+IF(Data!$Y73&lt;&gt;"",Scoring!$H$30)+IF(Data!$Z73&lt;&gt;"",Scoring!$H$31)+IF(Data!$AA73&lt;&gt;"",Scoring!$H$32)+IF(Data!$AB73&lt;&gt;"",Scoring!$H$33)+IF(Data!$AC73&lt;&gt;"",Scoring!$H$34)+IF(Data!$AD73&lt;&gt;"",Scoring!$H$35)+IF(Data!$AE73&lt;&gt;"",Scoring!$H$36)+IF(Data!$AF73&lt;&gt;"",Scoring!$H$37)+IF(Data!$AG73&lt;&gt;"",Scoring!$H$38)+IF(Data!$AH73&lt;&gt;"",Scoring!$H$39)+IF(Data!$AI73&lt;&gt;"",Scoring!$H$40)+IF(Data!$AJ73&lt;&gt;"",Scoring!$H$41)+IF(Data!$AK73&lt;&gt;"",Scoring!$H$42)+IF(Data!$AL73&lt;&gt;"",Scoring!$H$43)+IF(Data!$AM73&lt;&gt;"",Scoring!$H$44)+IF(Data!$AN73&lt;&gt;"",Scoring!$H$45)+IF(Data!$AO73&lt;&gt;"",Scoring!$H$46)+IF(Data!$AP73&lt;&gt;"",Scoring!$H$47)+IF(Data!$AQ73&lt;&gt;"",Scoring!$H$48)+IF(Data!$AR73&lt;&gt;"",Scoring!$H$49)+IF(Data!$AS73&lt;&gt;"",Scoring!$H$50)+IF(Data!$AT73&lt;&gt;"",Scoring!$H$51)+IF(Data!$AU73&lt;&gt;"",Scoring!$H$52),"")</f>
        <v/>
      </c>
      <c r="BE73" s="186" t="str">
        <f>IF(BD73&lt;&gt;"",LOOKUP(BD73,Likelihoods!$A$7:$A$107,Likelihoods!F$7:F$107),"")</f>
        <v/>
      </c>
      <c r="BF73" s="181" t="str">
        <f>IF(AND(COUNTBLANK($B73:$O73)=13,COUNTBLANK($P73:$Q73)=1,COUNTBLANK($R73:$U73)=3,COUNTBLANK($V73:$X73)=2,COUNTBLANK($Y73:$AE73)=6,COUNTBLANK($AF73:$AJ73)=4,COUNTBLANK($AK73:AN73)=3,COUNTBLANK($AO73:$AQ73)=2,COUNTBLANK($AR73:$AS73)=1,COUNTBLANK($AT73:$AU73)=1),IF(Data!$B73&lt;&gt;"",Scoring!$I$7)+IF(Data!$C73&lt;&gt;"",Scoring!$I$8)+IF(Data!$D73&lt;&gt;"",Scoring!$I$9)+IF(Data!$E73&lt;&gt;"",Scoring!$I$10)+IF(Data!$F73&lt;&gt;"",Scoring!$I$11)+IF(Data!$G73&lt;&gt;"",Scoring!$I$12)+IF(Data!$H73&lt;&gt;"",Scoring!$I$13)+IF(Data!$I73&lt;&gt;"",Scoring!$I$14)+IF(Data!$J73&lt;&gt;"",Scoring!$I$15)+IF(Data!$K73&lt;&gt;"",Scoring!$I$16)+IF(Data!$L73&lt;&gt;"",Scoring!$I$17)+IF(Data!$M73&lt;&gt;"",Scoring!$I$18)+IF(Data!$N73&lt;&gt;"",Scoring!$I$19)+IF(Data!$O73&lt;&gt;"",Scoring!$I$20)+IF(Data!$P73&lt;&gt;"",Scoring!$I$21)+IF(Data!$Q73&lt;&gt;"",Scoring!$I$22)+IF(Data!$R73&lt;&gt;"",Scoring!$I$23)+IF(Data!$S73&lt;&gt;"",Scoring!$I$24)+IF(Data!$T73&lt;&gt;"",Scoring!$I$25)+IF(Data!$U73&lt;&gt;"",Scoring!$I$26)+IF(Data!$V73&lt;&gt;"",Scoring!$I$27)+IF(Data!$W73&lt;&gt;"",Scoring!$I$28)+IF(Data!$X73&lt;&gt;"",Scoring!$I$29)+IF(Data!$Y73&lt;&gt;"",Scoring!$I$30)+IF(Data!$Z73&lt;&gt;"",Scoring!$I$31)+IF(Data!$AA73&lt;&gt;"",Scoring!$I$32)+IF(Data!$AB73&lt;&gt;"",Scoring!$I$33)+IF(Data!$AC73&lt;&gt;"",Scoring!$I$34)+IF(Data!$AD73&lt;&gt;"",Scoring!$I$35)+IF(Data!$AE73&lt;&gt;"",Scoring!$I$36)+IF(Data!$AF73&lt;&gt;"",Scoring!$I$37)+IF(Data!$AG73&lt;&gt;"",Scoring!$I$38)+IF(Data!$AH73&lt;&gt;"",Scoring!$I$39)+IF(Data!$AI73&lt;&gt;"",Scoring!$I$40)+IF(Data!$AJ73&lt;&gt;"",Scoring!$I$41)+IF(Data!$AK73&lt;&gt;"",Scoring!$I$42)+IF(Data!$AL73&lt;&gt;"",Scoring!$I$43)+IF(Data!$AM73&lt;&gt;"",Scoring!$I$44)+IF(Data!$AN73&lt;&gt;"",Scoring!$I$45)+IF(Data!$AO73&lt;&gt;"",Scoring!$I$46)+IF(Data!$AP73&lt;&gt;"",Scoring!$I$47)+IF(Data!$AQ73&lt;&gt;"",Scoring!$I$48)+IF(Data!$AR73&lt;&gt;"",Scoring!$I$49)+IF(Data!$AS73&lt;&gt;"",Scoring!$I$50)+IF(Data!$AT73&lt;&gt;"",Scoring!$I$51)+IF(Data!$AU73&lt;&gt;"",Scoring!$I$52),"")</f>
        <v/>
      </c>
      <c r="BG73" s="180" t="str">
        <f>IF(BF73&lt;&gt;"",LOOKUP(BF73,Likelihoods!$A$7:$A$107,Likelihoods!G$7:G$107),"")</f>
        <v/>
      </c>
      <c r="BH73" s="187" t="str">
        <f>IF(AND(COUNTBLANK($B73:$O73)=13,COUNTBLANK($P73:$Q73)=1,COUNTBLANK($R73:$U73)=3,COUNTBLANK($V73:$X73)=2,COUNTBLANK($Y73:$AE73)=6,COUNTBLANK($AF73:$AJ73)=4,COUNTBLANK($AK73:AN73)=3,COUNTBLANK($AO73:$AQ73)=2,COUNTBLANK($AR73:$AS73)=1,COUNTBLANK($AT73:$AU73)=1),IF(Data!$B73&lt;&gt;"",Scoring!$J$7)+IF(Data!$C73&lt;&gt;"",Scoring!$J$8)+IF(Data!$D73&lt;&gt;"",Scoring!$J$9)+IF(Data!$E73&lt;&gt;"",Scoring!$J$10)+IF(Data!$F73&lt;&gt;"",Scoring!$J$11)+IF(Data!$G73&lt;&gt;"",Scoring!$J$12)+IF(Data!$H73&lt;&gt;"",Scoring!$J$13)+IF(Data!$I73&lt;&gt;"",Scoring!$J$14)+IF(Data!$J73&lt;&gt;"",Scoring!$J$15)+IF(Data!$K73&lt;&gt;"",Scoring!$J$16)+IF(Data!$L73&lt;&gt;"",Scoring!$J$17)+IF(Data!$M73&lt;&gt;"",Scoring!$J$18)+IF(Data!$N73&lt;&gt;"",Scoring!$J$19)+IF(Data!$O73&lt;&gt;"",Scoring!$J$20)+IF(Data!$P73&lt;&gt;"",Scoring!$J$21)+IF(Data!$Q73&lt;&gt;"",Scoring!$J$22)+IF(Data!$R73&lt;&gt;"",Scoring!$J$23)+IF(Data!$S73&lt;&gt;"",Scoring!$J$24)+IF(Data!$T73&lt;&gt;"",Scoring!$J$25)+IF(Data!$U73&lt;&gt;"",Scoring!$J$26)+IF(Data!$V73&lt;&gt;"",Scoring!$J$27)+IF(Data!$W73&lt;&gt;"",Scoring!$J$28)+IF(Data!$X73&lt;&gt;"",Scoring!$J$29)+IF(Data!$Y73&lt;&gt;"",Scoring!$J$30)+IF(Data!$Z73&lt;&gt;"",Scoring!$J$31)+IF(Data!$AA73&lt;&gt;"",Scoring!$J$32)+IF(Data!$AB73&lt;&gt;"",Scoring!$J$33)+IF(Data!$AC73&lt;&gt;"",Scoring!$J$34)+IF(Data!$AD73&lt;&gt;"",Scoring!$J$35)+IF(Data!$AE73&lt;&gt;"",Scoring!$J$36)+IF(Data!$AF73&lt;&gt;"",Scoring!$J$37)+IF(Data!$AG73&lt;&gt;"",Scoring!$J$38)+IF(Data!$AH73&lt;&gt;"",Scoring!$J$39)+IF(Data!$AI73&lt;&gt;"",Scoring!$J$40)+IF(Data!$AJ73&lt;&gt;"",Scoring!$J$41)+IF(Data!$AK73&lt;&gt;"",Scoring!$J$42)+IF(Data!$AL73&lt;&gt;"",Scoring!$J$43)+IF(Data!$AM73&lt;&gt;"",Scoring!$J$44)+IF(Data!$AN73&lt;&gt;"",Scoring!$J$45)+IF(Data!$AO73&lt;&gt;"",Scoring!$J$46)+IF(Data!$AP73&lt;&gt;"",Scoring!$J$47)+IF(Data!$AQ73&lt;&gt;"",Scoring!$J$48)+IF(Data!$AR73&lt;&gt;"",Scoring!$J$49)+IF(Data!$AS73&lt;&gt;"",Scoring!$J$50)+IF(Data!$AT73&lt;&gt;"",Scoring!$J$51)+IF(Data!$AU73&lt;&gt;"",Scoring!$J$52),"")</f>
        <v/>
      </c>
      <c r="BI73" s="183" t="str">
        <f>IF(BH73&lt;&gt;"",LOOKUP(BH73,Likelihoods!$A$7:$A$107,Likelihoods!H$7:H$107),"")</f>
        <v/>
      </c>
      <c r="BJ73" s="188" t="str">
        <f>IF(AND(COUNTBLANK($B73:$O73)=13,COUNTBLANK($P73:$Q73)=1,COUNTBLANK($R73:$U73)=3,COUNTBLANK($V73:$X73)=2,COUNTBLANK($Y73:$AE73)=6,COUNTBLANK($AF73:$AJ73)=4,COUNTBLANK($AK73:AN73)=3,COUNTBLANK($AO73:$AQ73)=2,COUNTBLANK($AR73:$AS73)=1,COUNTBLANK($AT73:$AU73)=1),IF(Data!$B73&lt;&gt;"",Scoring!$K$7)+IF(Data!$C73&lt;&gt;"",Scoring!$K$8)+IF(Data!$D73&lt;&gt;"",Scoring!$K$9)+IF(Data!$E73&lt;&gt;"",Scoring!$K$10)+IF(Data!$F73&lt;&gt;"",Scoring!$K$11)+IF(Data!$G73&lt;&gt;"",Scoring!$K$12)+IF(Data!$H73&lt;&gt;"",Scoring!$K$13)+IF(Data!$I73&lt;&gt;"",Scoring!$K$14)+IF(Data!$J73&lt;&gt;"",Scoring!$K$15)+IF(Data!$K73&lt;&gt;"",Scoring!$K$16)+IF(Data!$L73&lt;&gt;"",Scoring!$K$17)+IF(Data!$M73&lt;&gt;"",Scoring!$K$18)+IF(Data!$N73&lt;&gt;"",Scoring!$K$19)+IF(Data!$O73&lt;&gt;"",Scoring!$K$20)+IF(Data!$P73&lt;&gt;"",Scoring!$K$21)+IF(Data!$Q73&lt;&gt;"",Scoring!$K$22)+IF(Data!$R73&lt;&gt;"",Scoring!$K$23)+IF(Data!$S73&lt;&gt;"",Scoring!$K$24)+IF(Data!$T73&lt;&gt;"",Scoring!$K$25)+IF(Data!$U73&lt;&gt;"",Scoring!$K$26)+IF(Data!$V73&lt;&gt;"",Scoring!$K$27)+IF(Data!$W73&lt;&gt;"",Scoring!$K$28)+IF(Data!$X73&lt;&gt;"",Scoring!$K$29)+IF(Data!$Y73&lt;&gt;"",Scoring!$K$30)+IF(Data!$Z73&lt;&gt;"",Scoring!$K$31)+IF(Data!$AA73&lt;&gt;"",Scoring!$K$32)+IF(Data!$AB73&lt;&gt;"",Scoring!$K$33)+IF(Data!$AC73&lt;&gt;"",Scoring!$K$34)+IF(Data!$AD73&lt;&gt;"",Scoring!$K$35)+IF(Data!$AE73&lt;&gt;"",Scoring!$K$36)+IF(Data!$AF73&lt;&gt;"",Scoring!$K$37)+IF(Data!$AG73&lt;&gt;"",Scoring!$K$38)+IF(Data!$AH73&lt;&gt;"",Scoring!$K$39)+IF(Data!$AI73&lt;&gt;"",Scoring!$K$40)+IF(Data!$AJ73&lt;&gt;"",Scoring!$K$41)+IF(Data!$AK73&lt;&gt;"",Scoring!$K$42)+IF(Data!$AL73&lt;&gt;"",Scoring!$K$43)+IF(Data!$AM73&lt;&gt;"",Scoring!$K$44)+IF(Data!$AN73&lt;&gt;"",Scoring!$K$45)+IF(Data!$AO73&lt;&gt;"",Scoring!$K$46)+IF(Data!$AP73&lt;&gt;"",Scoring!$K$47)+IF(Data!$AQ73&lt;&gt;"",Scoring!$K$48)+IF(Data!$AR73&lt;&gt;"",Scoring!$K$49)+IF(Data!$AS73&lt;&gt;"",Scoring!$K$50)+IF(Data!$AT73&lt;&gt;"",Scoring!$K$51)+IF(Data!$AU73&lt;&gt;"",Scoring!$K$52),"")</f>
        <v/>
      </c>
      <c r="BK73" s="184" t="str">
        <f>IF(BJ73&lt;&gt;"",LOOKUP(BJ73,Likelihoods!$A$7:$A$107,Likelihoods!I$7:I$107),"")</f>
        <v/>
      </c>
      <c r="BL73" s="187" t="str">
        <f>IF(AND(COUNTBLANK($B73:$O73)=13,COUNTBLANK($P73:$Q73)=1,COUNTBLANK($R73:$U73)=3,COUNTBLANK($V73:$X73)=2,COUNTBLANK($Y73:$AE73)=6,COUNTBLANK($AF73:$AJ73)=4,COUNTBLANK($AK73:AN73)=3,COUNTBLANK($AO73:$AQ73)=2,COUNTBLANK($AR73:$AS73)=1,COUNTBLANK($AT73:$AU73)=1),IF(Data!$B73&lt;&gt;"",Scoring!$L$7)+IF(Data!$C73&lt;&gt;"",Scoring!$L$8)+IF(Data!$D73&lt;&gt;"",Scoring!$L$9)+IF(Data!$E73&lt;&gt;"",Scoring!$L$10)+IF(Data!$F73&lt;&gt;"",Scoring!$L$11)+IF(Data!$G73&lt;&gt;"",Scoring!$L$12)+IF(Data!$H73&lt;&gt;"",Scoring!$L$13)+IF(Data!$I73&lt;&gt;"",Scoring!$L$14)+IF(Data!$J73&lt;&gt;"",Scoring!$L$15)+IF(Data!$K73&lt;&gt;"",Scoring!$L$16)+IF(Data!$L73&lt;&gt;"",Scoring!$L$17)+IF(Data!$M73&lt;&gt;"",Scoring!$L$18)+IF(Data!$N73&lt;&gt;"",Scoring!$L$19)+IF(Data!$O73&lt;&gt;"",Scoring!$L$20)+IF(Data!$P73&lt;&gt;"",Scoring!$L$21)+IF(Data!$Q73&lt;&gt;"",Scoring!$L$22)+IF(Data!$R73&lt;&gt;"",Scoring!$L$23)+IF(Data!$S73&lt;&gt;"",Scoring!$L$24)+IF(Data!$T73&lt;&gt;"",Scoring!$L$25)+IF(Data!$U73&lt;&gt;"",Scoring!$L$26)+IF(Data!$V73&lt;&gt;"",Scoring!$L$27)+IF(Data!$W73&lt;&gt;"",Scoring!$L$28)+IF(Data!$X73&lt;&gt;"",Scoring!$L$29)+IF(Data!$Y73&lt;&gt;"",Scoring!$L$30)+IF(Data!$Z73&lt;&gt;"",Scoring!$L$31)+IF(Data!$AA73&lt;&gt;"",Scoring!$L$32)+IF(Data!$AB73&lt;&gt;"",Scoring!$L$33)+IF(Data!$AC73&lt;&gt;"",Scoring!$L$34)+IF(Data!$AD73&lt;&gt;"",Scoring!$L$35)+IF(Data!$AE73&lt;&gt;"",Scoring!$L$36)+IF(Data!$AF73&lt;&gt;"",Scoring!$L$37)+IF(Data!$AG73&lt;&gt;"",Scoring!$L$38)+IF(Data!$AH73&lt;&gt;"",Scoring!$L$39)+IF(Data!$AI73&lt;&gt;"",Scoring!$L$40)+IF(Data!$AJ73&lt;&gt;"",Scoring!$L$41)+IF(Data!$AK73&lt;&gt;"",Scoring!$L$42)+IF(Data!$AL73&lt;&gt;"",Scoring!$L$43)+IF(Data!$AM73&lt;&gt;"",Scoring!$L$44)+IF(Data!$AN73&lt;&gt;"",Scoring!$L$45)+IF(Data!$AO73&lt;&gt;"",Scoring!$L$46)+IF(Data!$AP73&lt;&gt;"",Scoring!$L$47)+IF(Data!$AQ73&lt;&gt;"",Scoring!$L$48)+IF(Data!$AR73&lt;&gt;"",Scoring!$L$49)+IF(Data!$AS73&lt;&gt;"",Scoring!$L$50)+IF(Data!$AT73&lt;&gt;"",Scoring!$L$51)+IF(Data!$AU73&lt;&gt;"",Scoring!$L$52),"")</f>
        <v/>
      </c>
      <c r="BM73" s="180" t="str">
        <f>IF(BL73&lt;&gt;"",LOOKUP(BL73,Likelihoods!$A$7:$A$107,Likelihoods!J$7:J$107),"")</f>
        <v/>
      </c>
      <c r="BN73" s="181" t="str">
        <f>IF(AND(COUNTBLANK($B73:$O73)=13,COUNTBLANK($P73:$Q73)=1,COUNTBLANK($R73:$U73)=3,COUNTBLANK($V73:$X73)=2,COUNTBLANK($Y73:$AE73)=6,COUNTBLANK($AF73:$AJ73)=4,COUNTBLANK($AK73:AN73)=3,COUNTBLANK($AO73:$AQ73)=2,COUNTBLANK($AR73:$AS73)=1,COUNTBLANK($AT73:$AU73)=1),IF(Data!$B73&lt;&gt;"",Scoring!$M$7)+IF(Data!$C73&lt;&gt;"",Scoring!$M$8)+IF(Data!$D73&lt;&gt;"",Scoring!$M$9)+IF(Data!$E73&lt;&gt;"",Scoring!$M$10)+IF(Data!$F73&lt;&gt;"",Scoring!$M$11)+IF(Data!$G73&lt;&gt;"",Scoring!$M$12)+IF(Data!$H73&lt;&gt;"",Scoring!$M$13)+IF(Data!$I73&lt;&gt;"",Scoring!$M$14)+IF(Data!$J73&lt;&gt;"",Scoring!$M$15)+IF(Data!$K73&lt;&gt;"",Scoring!$M$16)+IF(Data!$L73&lt;&gt;"",Scoring!$M$17)+IF(Data!$M73&lt;&gt;"",Scoring!$M$18)+IF(Data!$N73&lt;&gt;"",Scoring!$M$19)+IF(Data!$O73&lt;&gt;"",Scoring!$M$20)+IF(Data!$P73&lt;&gt;"",Scoring!$M$21)+IF(Data!$Q73&lt;&gt;"",Scoring!$M$22)+IF(Data!$R73&lt;&gt;"",Scoring!$M$23)+IF(Data!$S73&lt;&gt;"",Scoring!$M$24)+IF(Data!$T73&lt;&gt;"",Scoring!$M$25)+IF(Data!$U73&lt;&gt;"",Scoring!$M$26)+IF(Data!$V73&lt;&gt;"",Scoring!$M$27)+IF(Data!$W73&lt;&gt;"",Scoring!$M$28)+IF(Data!$X73&lt;&gt;"",Scoring!$M$29)+IF(Data!$Y73&lt;&gt;"",Scoring!$M$30)+IF(Data!$Z73&lt;&gt;"",Scoring!$M$31)+IF(Data!$AA73&lt;&gt;"",Scoring!$M$32)+IF(Data!$AB73&lt;&gt;"",Scoring!$M$33)+IF(Data!$AC73&lt;&gt;"",Scoring!$M$34)+IF(Data!$AD73&lt;&gt;"",Scoring!$M$35)+IF(Data!$AE73&lt;&gt;"",Scoring!$M$36)+IF(Data!$AF73&lt;&gt;"",Scoring!$M$37)+IF(Data!$AG73&lt;&gt;"",Scoring!$M$38)+IF(Data!$AH73&lt;&gt;"",Scoring!$M$39)+IF(Data!$AI73&lt;&gt;"",Scoring!$M$40)+IF(Data!$AJ73&lt;&gt;"",Scoring!$M$41)+IF(Data!$AK73&lt;&gt;"",Scoring!$M$42)+IF(Data!$AL73&lt;&gt;"",Scoring!$M$43)+IF(Data!$AM73&lt;&gt;"",Scoring!$M$44)+IF(Data!$AN73&lt;&gt;"",Scoring!$M$45)+IF(Data!$AO73&lt;&gt;"",Scoring!$M$46)+IF(Data!$AP73&lt;&gt;"",Scoring!$M$47)+IF(Data!$AQ73&lt;&gt;"",Scoring!$M$48)+IF(Data!$AR73&lt;&gt;"",Scoring!$M$49)+IF(Data!$AS73&lt;&gt;"",Scoring!$M$50)+IF(Data!$AT73&lt;&gt;"",Scoring!$M$51)+IF(Data!$AU73&lt;&gt;"",Scoring!$M$52),"")</f>
        <v/>
      </c>
      <c r="BO73" s="184" t="str">
        <f>IF(BN73&lt;&gt;"",LOOKUP(BN73,Likelihoods!$A$7:$A$107,Likelihoods!K$7:K$107),"")</f>
        <v/>
      </c>
      <c r="BP73" s="179" t="str">
        <f>IF(AND(COUNTBLANK($B73:$O73)=13,COUNTBLANK($P73:$Q73)=1,COUNTBLANK($R73:$U73)=3,COUNTBLANK($V73:$X73)=2,COUNTBLANK($Y73:$AE73)=6,COUNTBLANK($AF73:$AJ73)=4,COUNTBLANK($AK73:AN73)=3,COUNTBLANK($AO73:$AQ73)=2,COUNTBLANK($AR73:$AS73)=1,COUNTBLANK($AT73:$AU73)=1),IF(Data!$B73&lt;&gt;"",Scoring!$N$7)+IF(Data!$C73&lt;&gt;"",Scoring!$N$8)+IF(Data!$D73&lt;&gt;"",Scoring!$N$9)+IF(Data!$E73&lt;&gt;"",Scoring!$N$10)+IF(Data!$F73&lt;&gt;"",Scoring!$N$11)+IF(Data!$G73&lt;&gt;"",Scoring!$N$12)+IF(Data!$H73&lt;&gt;"",Scoring!$N$13)+IF(Data!$I73&lt;&gt;"",Scoring!$N$14)+IF(Data!$J73&lt;&gt;"",Scoring!$N$15)+IF(Data!$K73&lt;&gt;"",Scoring!$N$16)+IF(Data!$L73&lt;&gt;"",Scoring!$N$17)+IF(Data!$M73&lt;&gt;"",Scoring!$N$18)+IF(Data!$N73&lt;&gt;"",Scoring!$N$19)+IF(Data!$O73&lt;&gt;"",Scoring!$N$20)+IF(Data!$P73&lt;&gt;"",Scoring!$N$21)+IF(Data!$Q73&lt;&gt;"",Scoring!$N$22)+IF(Data!$R73&lt;&gt;"",Scoring!$N$23)+IF(Data!$S73&lt;&gt;"",Scoring!$N$24)+IF(Data!$T73&lt;&gt;"",Scoring!$N$25)+IF(Data!$U73&lt;&gt;"",Scoring!$N$26)+IF(Data!$V73&lt;&gt;"",Scoring!$N$27)+IF(Data!$W73&lt;&gt;"",Scoring!$N$28)+IF(Data!$X73&lt;&gt;"",Scoring!$N$29)+IF(Data!$Y73&lt;&gt;"",Scoring!$N$30)+IF(Data!$Z73&lt;&gt;"",Scoring!$N$31)+IF(Data!$AA73&lt;&gt;"",Scoring!$N$32)+IF(Data!$AB73&lt;&gt;"",Scoring!$N$33)+IF(Data!$AC73&lt;&gt;"",Scoring!$N$34)+IF(Data!$AD73&lt;&gt;"",Scoring!$N$35)+IF(Data!$AE73&lt;&gt;"",Scoring!$N$36)+IF(Data!$AF73&lt;&gt;"",Scoring!$N$37)+IF(Data!$AG73&lt;&gt;"",Scoring!$N$38)+IF(Data!$AH73&lt;&gt;"",Scoring!$N$39)+IF(Data!$AI73&lt;&gt;"",Scoring!$N$40)+IF(Data!$AJ73&lt;&gt;"",Scoring!$N$41)+IF(Data!$AK73&lt;&gt;"",Scoring!$N$42)+IF(Data!$AL73&lt;&gt;"",Scoring!$N$43)+IF(Data!$AM73&lt;&gt;"",Scoring!$N$44)+IF(Data!$AN73&lt;&gt;"",Scoring!$N$45)+IF(Data!$AO73&lt;&gt;"",Scoring!$N$46)+IF(Data!$AP73&lt;&gt;"",Scoring!$N$47)+IF(Data!$AQ73&lt;&gt;"",Scoring!$N$48)+IF(Data!$AR73&lt;&gt;"",Scoring!$N$49)+IF(Data!$AS73&lt;&gt;"",Scoring!$N$50)+IF(Data!$AT73&lt;&gt;"",Scoring!$N$51)+IF(Data!$AU73&lt;&gt;"",Scoring!$N$52),"")</f>
        <v/>
      </c>
      <c r="BQ73" s="189" t="str">
        <f>IF(BP73&lt;&gt;"",LOOKUP(BP73,Likelihoods!$A$7:$A$107,Likelihoods!L$7:L$107),"")</f>
        <v/>
      </c>
      <c r="BR73" s="181" t="str">
        <f>IF(AND(COUNTBLANK($B73:$O73)=13,COUNTBLANK($P73:$Q73)=1,COUNTBLANK($R73:$U73)=3,COUNTBLANK($V73:$X73)=2,COUNTBLANK($Y73:$AE73)=6,COUNTBLANK($AF73:$AJ73)=4,COUNTBLANK($AK73:AN73)=3,COUNTBLANK($AO73:$AQ73)=2,COUNTBLANK($AR73:$AS73)=1,COUNTBLANK($AT73:$AU73)=1),IF(Data!$B73&lt;&gt;"",Scoring!$O$7)+IF(Data!$C73&lt;&gt;"",Scoring!$O$8)+IF(Data!$D73&lt;&gt;"",Scoring!$O$9)+IF(Data!$E73&lt;&gt;"",Scoring!$O$10)+IF(Data!$F73&lt;&gt;"",Scoring!$O$11)+IF(Data!$G73&lt;&gt;"",Scoring!$O$12)+IF(Data!$H73&lt;&gt;"",Scoring!$O$13)+IF(Data!$I73&lt;&gt;"",Scoring!$O$14)+IF(Data!$J73&lt;&gt;"",Scoring!$O$15)+IF(Data!$K73&lt;&gt;"",Scoring!$O$16)+IF(Data!$L73&lt;&gt;"",Scoring!$O$17)+IF(Data!$M73&lt;&gt;"",Scoring!$O$18)+IF(Data!$N73&lt;&gt;"",Scoring!$O$19)+IF(Data!$O73&lt;&gt;"",Scoring!$O$20)+IF(Data!$P73&lt;&gt;"",Scoring!$O$21)+IF(Data!$Q73&lt;&gt;"",Scoring!$O$22)+IF(Data!$R73&lt;&gt;"",Scoring!$O$23)+IF(Data!$S73&lt;&gt;"",Scoring!$O$24)+IF(Data!$T73&lt;&gt;"",Scoring!$O$25)+IF(Data!$U73&lt;&gt;"",Scoring!$O$26)+IF(Data!$V73&lt;&gt;"",Scoring!$O$27)+IF(Data!$W73&lt;&gt;"",Scoring!$O$28)+IF(Data!$X73&lt;&gt;"",Scoring!$O$29)+IF(Data!$Y73&lt;&gt;"",Scoring!$O$30)+IF(Data!$Z73&lt;&gt;"",Scoring!$O$31)+IF(Data!$AA73&lt;&gt;"",Scoring!$O$32)+IF(Data!$AB73&lt;&gt;"",Scoring!$O$33)+IF(Data!$AC73&lt;&gt;"",Scoring!$O$34)+IF(Data!$AD73&lt;&gt;"",Scoring!$O$35)+IF(Data!$AE73&lt;&gt;"",Scoring!$O$36)+IF(Data!$AF73&lt;&gt;"",Scoring!$O$37)+IF(Data!$AG73&lt;&gt;"",Scoring!$O$38)+IF(Data!$AH73&lt;&gt;"",Scoring!$O$39)+IF(Data!$AI73&lt;&gt;"",Scoring!$O$40)+IF(Data!$AJ73&lt;&gt;"",Scoring!$O$41)+IF(Data!$AK73&lt;&gt;"",Scoring!$O$42)+IF(Data!$AL73&lt;&gt;"",Scoring!$O$43)+IF(Data!$AM73&lt;&gt;"",Scoring!$O$44)+IF(Data!$AN73&lt;&gt;"",Scoring!$O$45)+IF(Data!$AO73&lt;&gt;"",Scoring!$O$46)+IF(Data!$AP73&lt;&gt;"",Scoring!$O$47)+IF(Data!$AQ73&lt;&gt;"",Scoring!$O$48)+IF(Data!$AR73&lt;&gt;"",Scoring!$O$49)+IF(Data!$AS73&lt;&gt;"",Scoring!$O$50)+IF(Data!$AT73&lt;&gt;"",Scoring!$O$51)+IF(Data!$AU73&lt;&gt;"",Scoring!$O$52),"")</f>
        <v/>
      </c>
      <c r="BS73" s="184" t="str">
        <f>IF(BR73&lt;&gt;"",LOOKUP(BR73,Likelihoods!$A$7:$A$107,Likelihoods!M$7:M$107),"")</f>
        <v/>
      </c>
      <c r="BT73" s="181" t="str">
        <f>IF(AND(COUNTBLANK($B73:$O73)=13,COUNTBLANK($P73:$Q73)=1,COUNTBLANK($R73:$U73)=3,COUNTBLANK($V73:$X73)=2,COUNTBLANK($Y73:$AE73)=6,COUNTBLANK($AF73:$AJ73)=4,COUNTBLANK($AK73:AN73)=3,COUNTBLANK($AO73:$AQ73)=2,COUNTBLANK($AR73:$AS73)=1,COUNTBLANK($AT73:$AU73)=1),IF(Data!$B73&lt;&gt;"",Scoring!$P$7)+IF(Data!$C73&lt;&gt;"",Scoring!$P$8)+IF(Data!$D73&lt;&gt;"",Scoring!$P$9)+IF(Data!$E73&lt;&gt;"",Scoring!$P$10)+IF(Data!$F73&lt;&gt;"",Scoring!$P$11)+IF(Data!$G73&lt;&gt;"",Scoring!$P$12)+IF(Data!$H73&lt;&gt;"",Scoring!$P$13)+IF(Data!$I73&lt;&gt;"",Scoring!$P$14)+IF(Data!$J73&lt;&gt;"",Scoring!$P$15)+IF(Data!$K73&lt;&gt;"",Scoring!$P$16)+IF(Data!$L73&lt;&gt;"",Scoring!$P$17)+IF(Data!$M73&lt;&gt;"",Scoring!$P$18)+IF(Data!$N73&lt;&gt;"",Scoring!$P$19)+IF(Data!$O73&lt;&gt;"",Scoring!$P$20)+IF(Data!$P73&lt;&gt;"",Scoring!$P$21)+IF(Data!$Q73&lt;&gt;"",Scoring!$P$22)+IF(Data!$R73&lt;&gt;"",Scoring!$P$23)+IF(Data!$S73&lt;&gt;"",Scoring!$P$24)+IF(Data!$T73&lt;&gt;"",Scoring!$P$25)+IF(Data!$U73&lt;&gt;"",Scoring!$P$26)+IF(Data!$V73&lt;&gt;"",Scoring!$P$27)+IF(Data!$W73&lt;&gt;"",Scoring!$P$28)+IF(Data!$X73&lt;&gt;"",Scoring!$P$29)+IF(Data!$Y73&lt;&gt;"",Scoring!$P$30)+IF(Data!$Z73&lt;&gt;"",Scoring!$P$31)+IF(Data!$AA73&lt;&gt;"",Scoring!$P$32)+IF(Data!$AB73&lt;&gt;"",Scoring!$P$33)+IF(Data!$AC73&lt;&gt;"",Scoring!$P$34)+IF(Data!$AD73&lt;&gt;"",Scoring!$P$35)+IF(Data!$AE73&lt;&gt;"",Scoring!$P$36)+IF(Data!$AF73&lt;&gt;"",Scoring!$P$37)+IF(Data!$AG73&lt;&gt;"",Scoring!$P$38)+IF(Data!$AH73&lt;&gt;"",Scoring!$P$39)+IF(Data!$AI73&lt;&gt;"",Scoring!$P$40)+IF(Data!$AJ73&lt;&gt;"",Scoring!$P$41)+IF(Data!$AK73&lt;&gt;"",Scoring!$P$42)+IF(Data!$AL73&lt;&gt;"",Scoring!$P$43)+IF(Data!$AM73&lt;&gt;"",Scoring!$P$44)+IF(Data!$AN73&lt;&gt;"",Scoring!$P$45)+IF(Data!$AO73&lt;&gt;"",Scoring!$P$46)+IF(Data!$AP73&lt;&gt;"",Scoring!$P$47)+IF(Data!$AQ73&lt;&gt;"",Scoring!$P$48)+IF(Data!$AR73&lt;&gt;"",Scoring!$P$49)+IF(Data!$AS73&lt;&gt;"",Scoring!$P$50)+IF(Data!$AT73&lt;&gt;"",Scoring!$P$51)+IF(Data!$AU73&lt;&gt;"",Scoring!$P$52),"")</f>
        <v/>
      </c>
      <c r="BU73" s="180" t="str">
        <f>IF(BT73&lt;&gt;"",LOOKUP(BT73,Likelihoods!$A$7:$A$107,Likelihoods!N$7:N$107),"")</f>
        <v/>
      </c>
      <c r="BV73" s="181" t="str">
        <f>IF(AND(COUNTBLANK($B73:$O73)=13,COUNTBLANK($P73:$Q73)=1,COUNTBLANK($R73:$U73)=3,COUNTBLANK($V73:$X73)=2,COUNTBLANK($Y73:$AE73)=6,COUNTBLANK($AF73:$AJ73)=4,COUNTBLANK($AK73:AN73)=3,COUNTBLANK($AO73:$AQ73)=2,COUNTBLANK($AR73:$AS73)=1,COUNTBLANK($AT73:$AU73)=1),IF(Data!$B73&lt;&gt;"",Scoring!$Q$7)+IF(Data!$C73&lt;&gt;"",Scoring!$Q$8)+IF(Data!$D73&lt;&gt;"",Scoring!$Q$9)+IF(Data!$E73&lt;&gt;"",Scoring!$Q$10)+IF(Data!$F73&lt;&gt;"",Scoring!$Q$11)+IF(Data!$G73&lt;&gt;"",Scoring!$Q$12)+IF(Data!$H73&lt;&gt;"",Scoring!$Q$13)+IF(Data!$I73&lt;&gt;"",Scoring!$Q$14)+IF(Data!$J73&lt;&gt;"",Scoring!$Q$15)+IF(Data!$K73&lt;&gt;"",Scoring!$Q$16)+IF(Data!$L73&lt;&gt;"",Scoring!$Q$17)+IF(Data!$M73&lt;&gt;"",Scoring!$Q$18)+IF(Data!$N73&lt;&gt;"",Scoring!$Q$19)+IF(Data!$O73&lt;&gt;"",Scoring!$Q$20)+IF(Data!$P73&lt;&gt;"",Scoring!$Q$21)+IF(Data!$Q73&lt;&gt;"",Scoring!$Q$22)+IF(Data!$R73&lt;&gt;"",Scoring!$Q$23)+IF(Data!$S73&lt;&gt;"",Scoring!$Q$24)+IF(Data!$T73&lt;&gt;"",Scoring!$Q$25)+IF(Data!$U73&lt;&gt;"",Scoring!$Q$26)+IF(Data!$V73&lt;&gt;"",Scoring!$Q$27)+IF(Data!$W73&lt;&gt;"",Scoring!$Q$28)+IF(Data!$X73&lt;&gt;"",Scoring!$Q$29)+IF(Data!$Y73&lt;&gt;"",Scoring!$Q$30)+IF(Data!$Z73&lt;&gt;"",Scoring!$Q$31)+IF(Data!$AA73&lt;&gt;"",Scoring!$Q$32)+IF(Data!$AB73&lt;&gt;"",Scoring!$Q$33)+IF(Data!$AC73&lt;&gt;"",Scoring!$Q$34)+IF(Data!$AD73&lt;&gt;"",Scoring!$Q$35)+IF(Data!$AE73&lt;&gt;"",Scoring!$Q$36)+IF(Data!$AF73&lt;&gt;"",Scoring!$Q$37)+IF(Data!$AG73&lt;&gt;"",Scoring!$Q$38)+IF(Data!$AH73&lt;&gt;"",Scoring!$Q$39)+IF(Data!$AI73&lt;&gt;"",Scoring!$Q$40)+IF(Data!$AJ73&lt;&gt;"",Scoring!$Q$41)+IF(Data!$AK73&lt;&gt;"",Scoring!$Q$42)+IF(Data!$AL73&lt;&gt;"",Scoring!$Q$43)+IF(Data!$AM73&lt;&gt;"",Scoring!$Q$44)+IF(Data!$AN73&lt;&gt;"",Scoring!$Q$45)+IF(Data!$AO73&lt;&gt;"",Scoring!$Q$46)+IF(Data!$AP73&lt;&gt;"",Scoring!$Q$47)+IF(Data!$AQ73&lt;&gt;"",Scoring!$Q$48)+IF(Data!$AR73&lt;&gt;"",Scoring!$Q$49)+IF(Data!$AS73&lt;&gt;"",Scoring!$Q$50)+IF(Data!$AT73&lt;&gt;"",Scoring!$Q$51)+IF(Data!$AU73&lt;&gt;"",Scoring!$Q$52),"")</f>
        <v/>
      </c>
      <c r="BW73" s="183" t="str">
        <f>IF(BV73&lt;&gt;"",LOOKUP(BV73,Likelihoods!$A$7:$A$107,Likelihoods!O$7:O$107),"")</f>
        <v/>
      </c>
      <c r="BX73" s="9"/>
      <c r="BY73" s="9"/>
      <c r="BZ73" s="9"/>
      <c r="CA73" s="9"/>
      <c r="CB73" s="9"/>
      <c r="CC73" s="9"/>
      <c r="CD73" s="9"/>
      <c r="CE73" s="9"/>
      <c r="CF73" s="9"/>
      <c r="CG73" s="9"/>
      <c r="CH73" s="9"/>
      <c r="CI73" s="9"/>
      <c r="CJ73" s="9"/>
      <c r="CK73" s="9"/>
    </row>
    <row r="74" spans="1:89" ht="14.25">
      <c r="A74" s="59"/>
      <c r="B74" s="76"/>
      <c r="C74" s="77"/>
      <c r="D74" s="77"/>
      <c r="E74" s="77"/>
      <c r="F74" s="77"/>
      <c r="G74" s="77"/>
      <c r="H74" s="77"/>
      <c r="I74" s="77"/>
      <c r="J74" s="77"/>
      <c r="K74" s="77"/>
      <c r="L74" s="77"/>
      <c r="M74" s="77"/>
      <c r="N74" s="77"/>
      <c r="O74" s="77"/>
      <c r="P74" s="76"/>
      <c r="Q74" s="78"/>
      <c r="R74" s="77"/>
      <c r="S74" s="77"/>
      <c r="T74" s="77"/>
      <c r="U74" s="77"/>
      <c r="V74" s="76"/>
      <c r="W74" s="77"/>
      <c r="X74" s="78"/>
      <c r="Y74" s="77"/>
      <c r="Z74" s="77"/>
      <c r="AA74" s="77"/>
      <c r="AB74" s="77"/>
      <c r="AC74" s="77"/>
      <c r="AD74" s="77"/>
      <c r="AE74" s="77"/>
      <c r="AF74" s="76"/>
      <c r="AG74" s="77"/>
      <c r="AH74" s="77"/>
      <c r="AI74" s="77"/>
      <c r="AJ74" s="78"/>
      <c r="AK74" s="77"/>
      <c r="AL74" s="77"/>
      <c r="AM74" s="77"/>
      <c r="AN74" s="77"/>
      <c r="AO74" s="76"/>
      <c r="AP74" s="77"/>
      <c r="AQ74" s="78"/>
      <c r="AR74" s="76"/>
      <c r="AS74" s="78"/>
      <c r="AT74" s="77"/>
      <c r="AU74" s="77"/>
      <c r="AV74" s="179" t="str">
        <f>IF(AND(COUNTBLANK($B74:$O74)=13,COUNTBLANK($P74:$Q74)=1,COUNTBLANK($R74:$U74)=3,COUNTBLANK($V74:$X74)=2,COUNTBLANK($Y74:$AE74)=6,COUNTBLANK($AF74:$AJ74)=4,COUNTBLANK($AK74:AN74)=3,COUNTBLANK($AO74:$AQ74)=2,COUNTBLANK($AR74:$AS74)=1,COUNTBLANK($AT74:$AU74)=1),IF(Data!$B74&lt;&gt;"",Scoring!$D$7)+IF(Data!$C74&lt;&gt;"",Scoring!$D$8)+IF(Data!$D74&lt;&gt;"",Scoring!$D$9)+IF(Data!$E74&lt;&gt;"",Scoring!$D$10)+IF(Data!$F74&lt;&gt;"",Scoring!$D$11)+IF(Data!$G74&lt;&gt;"",Scoring!$D$12)+IF(Data!$H74&lt;&gt;"",Scoring!$D$13)+IF(Data!$I74&lt;&gt;"",Scoring!$D$14)+IF(Data!$J74&lt;&gt;"",Scoring!$D$15)+IF(Data!$K74&lt;&gt;"",Scoring!$D$16)+IF(Data!$L74&lt;&gt;"",Scoring!$D$17)+IF(Data!$M74&lt;&gt;"",Scoring!$D$18)+IF(Data!$N74&lt;&gt;"",Scoring!$D$19)+IF(Data!$O74&lt;&gt;"",Scoring!$D$20)+IF(Data!$P74&lt;&gt;"",Scoring!$D$21)+IF(Data!$Q74&lt;&gt;"",Scoring!$D$22)+IF(Data!$R74&lt;&gt;"",Scoring!$D$23)+IF(Data!$S74&lt;&gt;"",Scoring!$D$24)+IF(Data!$T74&lt;&gt;"",Scoring!$D$25)+IF(Data!$U74&lt;&gt;"",Scoring!$D$26)+IF(Data!$V74&lt;&gt;"",Scoring!$D$27)+IF(Data!$W74&lt;&gt;"",Scoring!$D$28)+IF(Data!$X74&lt;&gt;"",Scoring!$D$29)+IF(Data!$Y74&lt;&gt;"",Scoring!$D$30)+IF(Data!$Z74&lt;&gt;"",Scoring!$D$31)+IF(Data!$AA74&lt;&gt;"",Scoring!$D$32)+IF(Data!$AB74&lt;&gt;"",Scoring!$D$33)+IF(Data!$AC74&lt;&gt;"",Scoring!$D$34)+IF(Data!$AD74&lt;&gt;"",Scoring!$D$35)+IF(Data!$AE74&lt;&gt;"",Scoring!$D$36)+IF(Data!$AF74&lt;&gt;"",Scoring!$D$37)+IF(Data!$AG74&lt;&gt;"",Scoring!$D$38)+IF(Data!$AH74&lt;&gt;"",Scoring!$D$39)+IF(Data!$AI74&lt;&gt;"",Scoring!$D$40)+IF(Data!$AJ74&lt;&gt;"",Scoring!$D$41)+IF(Data!$AK74&lt;&gt;"",Scoring!$D$42)+IF(Data!$AL74&lt;&gt;"",Scoring!$D$43)+IF(Data!$AM74&lt;&gt;"",Scoring!$D$44)+IF(Data!$AN74&lt;&gt;"",Scoring!$D$45)+IF(Data!$AO74&lt;&gt;"",Scoring!$D$46)+IF(Data!$AP74&lt;&gt;"",Scoring!$D$47)+IF(Data!$AQ74&lt;&gt;"",Scoring!$D$48)+IF(Data!$AR74&lt;&gt;"",Scoring!$D$49)+IF(Data!$AS74&lt;&gt;"",Scoring!$D$50)+IF(Data!$AT74&lt;&gt;"",Scoring!$D$51)+IF(Data!$AU74&lt;&gt;"",Scoring!$D$52),"")</f>
        <v/>
      </c>
      <c r="AW74" s="180" t="str">
        <f>IF(AV74&lt;&gt;"",LOOKUP(AV74,Likelihoods!$A$7:$A$107,Likelihoods!B$7:B$107),"")</f>
        <v/>
      </c>
      <c r="AX74" s="181" t="str">
        <f>IF(AND(COUNTBLANK($B74:$O74)=13,COUNTBLANK($P74:$Q74)=1,COUNTBLANK($R74:$U74)=3,COUNTBLANK($V74:$X74)=2,COUNTBLANK($Y74:$AE74)=6,COUNTBLANK($AF74:$AJ74)=4,COUNTBLANK($AK74:AN74)=3,COUNTBLANK($AO74:$AQ74)=2,COUNTBLANK($AR74:$AS74)=1,COUNTBLANK($AT74:$AU74)=1),IF(Data!$B74&lt;&gt;"",Scoring!$E$7)+IF(Data!$C74&lt;&gt;"",Scoring!$E$8)+IF(Data!$D74&lt;&gt;"",Scoring!$E$9)+IF(Data!$E74&lt;&gt;"",Scoring!$E$10)+IF(Data!$F74&lt;&gt;"",Scoring!$E$11)+IF(Data!$G74&lt;&gt;"",Scoring!$E$12)+IF(Data!$H74&lt;&gt;"",Scoring!$E$13)+IF(Data!$I74&lt;&gt;"",Scoring!$E$14)+IF(Data!$J74&lt;&gt;"",Scoring!$E$15)+IF(Data!$K74&lt;&gt;"",Scoring!$E$16)+IF(Data!$L74&lt;&gt;"",Scoring!$E$17)+IF(Data!$M74&lt;&gt;"",Scoring!$E$18)+IF(Data!$N74&lt;&gt;"",Scoring!$E$19)+IF(Data!$O74&lt;&gt;"",Scoring!$E$20)+IF(Data!$P74&lt;&gt;"",Scoring!$E$21)+IF(Data!$Q74&lt;&gt;"",Scoring!$E$22)+IF(Data!$R74&lt;&gt;"",Scoring!$E$23)+IF(Data!$S74&lt;&gt;"",Scoring!$E$24)+IF(Data!$T74&lt;&gt;"",Scoring!$E$25)+IF(Data!$U74&lt;&gt;"",Scoring!$E$26)+IF(Data!$V74&lt;&gt;"",Scoring!$E$27)+IF(Data!$W74&lt;&gt;"",Scoring!$E$28)+IF(Data!$X74&lt;&gt;"",Scoring!$E$29)+IF(Data!$Y74&lt;&gt;"",Scoring!$E$30)+IF(Data!$Z74&lt;&gt;"",Scoring!$E$31)+IF(Data!$AA74&lt;&gt;"",Scoring!$E$32)+IF(Data!$AB74&lt;&gt;"",Scoring!$E$33)+IF(Data!$AC74&lt;&gt;"",Scoring!$E$34)+IF(Data!$AD74&lt;&gt;"",Scoring!$E$35)+IF(Data!$AE74&lt;&gt;"",Scoring!$E$36)+IF(Data!$AF74&lt;&gt;"",Scoring!$E$37)+IF(Data!$AG74&lt;&gt;"",Scoring!$E$38)+IF(Data!$AH74&lt;&gt;"",Scoring!$E$39)+IF(Data!$AI74&lt;&gt;"",Scoring!$E$40)+IF(Data!$AJ74&lt;&gt;"",Scoring!$E$41)+IF(Data!$AK74&lt;&gt;"",Scoring!$E$42)+IF(Data!$AL74&lt;&gt;"",Scoring!$E$43)+IF(Data!$AM74&lt;&gt;"",Scoring!$E$44)+IF(Data!$AN74&lt;&gt;"",Scoring!$E$45)+IF(Data!$AO74&lt;&gt;"",Scoring!$E$46)+IF(Data!$AP74&lt;&gt;"",Scoring!$E$47)+IF(Data!$AQ74&lt;&gt;"",Scoring!$E$48)+IF(Data!$AR74&lt;&gt;"",Scoring!$E$49)+IF(Data!$AS74&lt;&gt;"",Scoring!$E$50)+IF(Data!$AT74&lt;&gt;"",Scoring!$E$51)+IF(Data!$AU74&lt;&gt;"",Scoring!$E$52),"")</f>
        <v/>
      </c>
      <c r="AY74" s="180" t="str">
        <f>IF(AX74&lt;&gt;"",LOOKUP(AX74,Likelihoods!$A$7:$A$107,Likelihoods!C$7:C$107),"")</f>
        <v/>
      </c>
      <c r="AZ74" s="182" t="str">
        <f>IF(AND(COUNTBLANK($B74:$O74)=13,COUNTBLANK($P74:$Q74)=1,COUNTBLANK($R74:$U74)=3,COUNTBLANK($V74:$X74)=2,COUNTBLANK($Y74:$AE74)=6,COUNTBLANK($AF74:$AJ74)=4,COUNTBLANK($AK74:AN74)=3,COUNTBLANK($AO74:$AQ74)=2,COUNTBLANK($AR74:$AS74)=1,COUNTBLANK($AT74:$AU74)=1),IF(Data!$B74&lt;&gt;"",Scoring!$F$7)+IF(Data!$C74&lt;&gt;"",Scoring!$F$8)+IF(Data!$D74&lt;&gt;"",Scoring!$F$9)+IF(Data!$E74&lt;&gt;"",Scoring!$F$10)+IF(Data!$F74&lt;&gt;"",Scoring!$F$11)+IF(Data!$G74&lt;&gt;"",Scoring!$F$12)+IF(Data!$H74&lt;&gt;"",Scoring!$F$13)+IF(Data!$I74&lt;&gt;"",Scoring!$F$14)+IF(Data!$J74&lt;&gt;"",Scoring!$F$15)+IF(Data!$K74&lt;&gt;"",Scoring!$F$16)+IF(Data!$L74&lt;&gt;"",Scoring!$F$17)+IF(Data!$M74&lt;&gt;"",Scoring!$F$18)+IF(Data!$N74&lt;&gt;"",Scoring!$F$19)+IF(Data!$O74&lt;&gt;"",Scoring!$F$20)+IF(Data!$P74&lt;&gt;"",Scoring!$F$21)+IF(Data!$Q74&lt;&gt;"",Scoring!$F$22)+IF(Data!$R74&lt;&gt;"",Scoring!$F$23)+IF(Data!$S74&lt;&gt;"",Scoring!$F$24)+IF(Data!$T74&lt;&gt;"",Scoring!$F$25)+IF(Data!$U74&lt;&gt;"",Scoring!$F$26)+IF(Data!$V74&lt;&gt;"",Scoring!$F$27)+IF(Data!$W74&lt;&gt;"",Scoring!$F$28)+IF(Data!$X74&lt;&gt;"",Scoring!$F$29)+IF(Data!$Y74&lt;&gt;"",Scoring!$F$30)+IF(Data!$Z74&lt;&gt;"",Scoring!$F$31)+IF(Data!$AA74&lt;&gt;"",Scoring!$F$32)+IF(Data!$AB74&lt;&gt;"",Scoring!$F$33)+IF(Data!$AC74&lt;&gt;"",Scoring!$F$34)+IF(Data!$AD74&lt;&gt;"",Scoring!$F$35)+IF(Data!$AE74&lt;&gt;"",Scoring!$F$36)+IF(Data!$AF74&lt;&gt;"",Scoring!$F$37)+IF(Data!$AG74&lt;&gt;"",Scoring!$F$38)+IF(Data!$AH74&lt;&gt;"",Scoring!$F$39)+IF(Data!$AI74&lt;&gt;"",Scoring!$F$40)+IF(Data!$AJ74&lt;&gt;"",Scoring!$F$41)+IF(Data!$AK74&lt;&gt;"",Scoring!$F$42)+IF(Data!$AL74&lt;&gt;"",Scoring!$F$43)+IF(Data!$AM74&lt;&gt;"",Scoring!$F$44)+IF(Data!$AN74&lt;&gt;"",Scoring!$F$45)+IF(Data!$AO74&lt;&gt;"",Scoring!$F$46)+IF(Data!$AP74&lt;&gt;"",Scoring!$F$47)+IF(Data!$AQ74&lt;&gt;"",Scoring!$F$48)+IF(Data!$AR74&lt;&gt;"",Scoring!$F$49)+IF(Data!$AS74&lt;&gt;"",Scoring!$F$50)+IF(Data!$AT74&lt;&gt;"",Scoring!$F$51)+IF(Data!$AU74&lt;&gt;"",Scoring!$F$52),"")</f>
        <v/>
      </c>
      <c r="BA74" s="183" t="str">
        <f>IF(AZ74&lt;&gt;"",LOOKUP(AZ74,Likelihoods!$A$7:$A$107,Likelihoods!D$7:D$107),"")</f>
        <v/>
      </c>
      <c r="BB74" s="181" t="str">
        <f>IF(AND(COUNTBLANK($B74:$O74)=13,COUNTBLANK($P74:$Q74)=1,COUNTBLANK($R74:$U74)=3,COUNTBLANK($V74:$X74)=2,COUNTBLANK($Y74:$AE74)=6,COUNTBLANK($AF74:$AJ74)=4,COUNTBLANK($AK74:AN74)=3,COUNTBLANK($AO74:$AQ74)=2,COUNTBLANK($AR74:$AS74)=1,COUNTBLANK($AT74:$AU74)=1),IF(Data!$B74&lt;&gt;"",Scoring!$G$7)+IF(Data!$C74&lt;&gt;"",Scoring!$G$8)+IF(Data!$D74&lt;&gt;"",Scoring!$G$9)+IF(Data!$E74&lt;&gt;"",Scoring!$G$10)+IF(Data!$F74&lt;&gt;"",Scoring!$G$11)+IF(Data!$G74&lt;&gt;"",Scoring!$G$12)+IF(Data!$H74&lt;&gt;"",Scoring!$G$13)+IF(Data!$I74&lt;&gt;"",Scoring!$G$14)+IF(Data!$J74&lt;&gt;"",Scoring!$G$15)+IF(Data!$K74&lt;&gt;"",Scoring!$G$16)+IF(Data!$L74&lt;&gt;"",Scoring!$G$17)+IF(Data!$M74&lt;&gt;"",Scoring!$G$18)+IF(Data!$N74&lt;&gt;"",Scoring!$G$19)+IF(Data!$O74&lt;&gt;"",Scoring!$G$20)+IF(Data!$P74&lt;&gt;"",Scoring!$G$21)+IF(Data!$Q74&lt;&gt;"",Scoring!$G$22)+IF(Data!$R74&lt;&gt;"",Scoring!$G$23)+IF(Data!$S74&lt;&gt;"",Scoring!$G$24)+IF(Data!$T74&lt;&gt;"",Scoring!$G$25)+IF(Data!$U74&lt;&gt;"",Scoring!$G$26)+IF(Data!$V74&lt;&gt;"",Scoring!$G$27)+IF(Data!$W74&lt;&gt;"",Scoring!$G$28)+IF(Data!$X74&lt;&gt;"",Scoring!$G$29)+IF(Data!$Y74&lt;&gt;"",Scoring!$G$30)+IF(Data!$Z74&lt;&gt;"",Scoring!$G$31)+IF(Data!$AA74&lt;&gt;"",Scoring!$G$32)+IF(Data!$AB74&lt;&gt;"",Scoring!$G$33)+IF(Data!$AC74&lt;&gt;"",Scoring!$G$34)+IF(Data!$AD74&lt;&gt;"",Scoring!$G$35)+IF(Data!$AE74&lt;&gt;"",Scoring!$G$36)+IF(Data!$AF74&lt;&gt;"",Scoring!$G$37)+IF(Data!$AG74&lt;&gt;"",Scoring!$G$38)+IF(Data!$AH74&lt;&gt;"",Scoring!$G$39)+IF(Data!$AI74&lt;&gt;"",Scoring!$G$40)+IF(Data!$AJ74&lt;&gt;"",Scoring!$G$41)+IF(Data!$AK74&lt;&gt;"",Scoring!$G$42)+IF(Data!$AL74&lt;&gt;"",Scoring!$G$43)+IF(Data!$AM74&lt;&gt;"",Scoring!$G$44)+IF(Data!$AN74&lt;&gt;"",Scoring!$G$45)+IF(Data!$AO74&lt;&gt;"",Scoring!$G$46)+IF(Data!$AP74&lt;&gt;"",Scoring!$G$47)+IF(Data!$AQ74&lt;&gt;"",Scoring!$G$48)+IF(Data!$AR74&lt;&gt;"",Scoring!$G$49)+IF(Data!$AS74&lt;&gt;"",Scoring!$G$50)+IF(Data!$AT74&lt;&gt;"",Scoring!$G$51)+IF(Data!$AU74&lt;&gt;"",Scoring!$G$52),"")</f>
        <v/>
      </c>
      <c r="BC74" s="184" t="str">
        <f>IF(BB74&lt;&gt;"",LOOKUP(BB74,Likelihoods!$A$7:$A$107,Likelihoods!E$7:E$107),"")</f>
        <v/>
      </c>
      <c r="BD74" s="185" t="str">
        <f>IF(AND(COUNTBLANK($B74:$O74)=13,COUNTBLANK($P74:$Q74)=1,COUNTBLANK($R74:$U74)=3,COUNTBLANK($V74:$X74)=2,COUNTBLANK($Y74:$AE74)=6,COUNTBLANK($AF74:$AJ74)=4,COUNTBLANK($AK74:AN74)=3,COUNTBLANK($AO74:$AQ74)=2,COUNTBLANK($AR74:$AS74)=1,COUNTBLANK($AT74:$AU74)=1),IF(Data!$B74&lt;&gt;"",Scoring!$H$7)+IF(Data!$C74&lt;&gt;"",Scoring!$H$8)+IF(Data!$D74&lt;&gt;"",Scoring!$H$9)+IF(Data!$E74&lt;&gt;"",Scoring!$H$10)+IF(Data!$F74&lt;&gt;"",Scoring!$H$11)+IF(Data!$G74&lt;&gt;"",Scoring!$H$12)+IF(Data!$H74&lt;&gt;"",Scoring!$H$13)+IF(Data!$I74&lt;&gt;"",Scoring!$H$14)+IF(Data!$J74&lt;&gt;"",Scoring!$H$15)+IF(Data!$K74&lt;&gt;"",Scoring!$H$16)+IF(Data!$L74&lt;&gt;"",Scoring!$H$17)+IF(Data!$M74&lt;&gt;"",Scoring!$H$18)+IF(Data!$N74&lt;&gt;"",Scoring!$H$19)+IF(Data!$O74&lt;&gt;"",Scoring!$H$20)+IF(Data!$P74&lt;&gt;"",Scoring!$H$21)+IF(Data!$Q74&lt;&gt;"",Scoring!$H$22)+IF(Data!$R74&lt;&gt;"",Scoring!$H$23)+IF(Data!$S74&lt;&gt;"",Scoring!$H$24)+IF(Data!$T74&lt;&gt;"",Scoring!$H$25)+IF(Data!$U74&lt;&gt;"",Scoring!$H$26)+IF(Data!$V74&lt;&gt;"",Scoring!$H$27)+IF(Data!$W74&lt;&gt;"",Scoring!$H$28)+IF(Data!$X74&lt;&gt;"",Scoring!$H$29)+IF(Data!$Y74&lt;&gt;"",Scoring!$H$30)+IF(Data!$Z74&lt;&gt;"",Scoring!$H$31)+IF(Data!$AA74&lt;&gt;"",Scoring!$H$32)+IF(Data!$AB74&lt;&gt;"",Scoring!$H$33)+IF(Data!$AC74&lt;&gt;"",Scoring!$H$34)+IF(Data!$AD74&lt;&gt;"",Scoring!$H$35)+IF(Data!$AE74&lt;&gt;"",Scoring!$H$36)+IF(Data!$AF74&lt;&gt;"",Scoring!$H$37)+IF(Data!$AG74&lt;&gt;"",Scoring!$H$38)+IF(Data!$AH74&lt;&gt;"",Scoring!$H$39)+IF(Data!$AI74&lt;&gt;"",Scoring!$H$40)+IF(Data!$AJ74&lt;&gt;"",Scoring!$H$41)+IF(Data!$AK74&lt;&gt;"",Scoring!$H$42)+IF(Data!$AL74&lt;&gt;"",Scoring!$H$43)+IF(Data!$AM74&lt;&gt;"",Scoring!$H$44)+IF(Data!$AN74&lt;&gt;"",Scoring!$H$45)+IF(Data!$AO74&lt;&gt;"",Scoring!$H$46)+IF(Data!$AP74&lt;&gt;"",Scoring!$H$47)+IF(Data!$AQ74&lt;&gt;"",Scoring!$H$48)+IF(Data!$AR74&lt;&gt;"",Scoring!$H$49)+IF(Data!$AS74&lt;&gt;"",Scoring!$H$50)+IF(Data!$AT74&lt;&gt;"",Scoring!$H$51)+IF(Data!$AU74&lt;&gt;"",Scoring!$H$52),"")</f>
        <v/>
      </c>
      <c r="BE74" s="186" t="str">
        <f>IF(BD74&lt;&gt;"",LOOKUP(BD74,Likelihoods!$A$7:$A$107,Likelihoods!F$7:F$107),"")</f>
        <v/>
      </c>
      <c r="BF74" s="181" t="str">
        <f>IF(AND(COUNTBLANK($B74:$O74)=13,COUNTBLANK($P74:$Q74)=1,COUNTBLANK($R74:$U74)=3,COUNTBLANK($V74:$X74)=2,COUNTBLANK($Y74:$AE74)=6,COUNTBLANK($AF74:$AJ74)=4,COUNTBLANK($AK74:AN74)=3,COUNTBLANK($AO74:$AQ74)=2,COUNTBLANK($AR74:$AS74)=1,COUNTBLANK($AT74:$AU74)=1),IF(Data!$B74&lt;&gt;"",Scoring!$I$7)+IF(Data!$C74&lt;&gt;"",Scoring!$I$8)+IF(Data!$D74&lt;&gt;"",Scoring!$I$9)+IF(Data!$E74&lt;&gt;"",Scoring!$I$10)+IF(Data!$F74&lt;&gt;"",Scoring!$I$11)+IF(Data!$G74&lt;&gt;"",Scoring!$I$12)+IF(Data!$H74&lt;&gt;"",Scoring!$I$13)+IF(Data!$I74&lt;&gt;"",Scoring!$I$14)+IF(Data!$J74&lt;&gt;"",Scoring!$I$15)+IF(Data!$K74&lt;&gt;"",Scoring!$I$16)+IF(Data!$L74&lt;&gt;"",Scoring!$I$17)+IF(Data!$M74&lt;&gt;"",Scoring!$I$18)+IF(Data!$N74&lt;&gt;"",Scoring!$I$19)+IF(Data!$O74&lt;&gt;"",Scoring!$I$20)+IF(Data!$P74&lt;&gt;"",Scoring!$I$21)+IF(Data!$Q74&lt;&gt;"",Scoring!$I$22)+IF(Data!$R74&lt;&gt;"",Scoring!$I$23)+IF(Data!$S74&lt;&gt;"",Scoring!$I$24)+IF(Data!$T74&lt;&gt;"",Scoring!$I$25)+IF(Data!$U74&lt;&gt;"",Scoring!$I$26)+IF(Data!$V74&lt;&gt;"",Scoring!$I$27)+IF(Data!$W74&lt;&gt;"",Scoring!$I$28)+IF(Data!$X74&lt;&gt;"",Scoring!$I$29)+IF(Data!$Y74&lt;&gt;"",Scoring!$I$30)+IF(Data!$Z74&lt;&gt;"",Scoring!$I$31)+IF(Data!$AA74&lt;&gt;"",Scoring!$I$32)+IF(Data!$AB74&lt;&gt;"",Scoring!$I$33)+IF(Data!$AC74&lt;&gt;"",Scoring!$I$34)+IF(Data!$AD74&lt;&gt;"",Scoring!$I$35)+IF(Data!$AE74&lt;&gt;"",Scoring!$I$36)+IF(Data!$AF74&lt;&gt;"",Scoring!$I$37)+IF(Data!$AG74&lt;&gt;"",Scoring!$I$38)+IF(Data!$AH74&lt;&gt;"",Scoring!$I$39)+IF(Data!$AI74&lt;&gt;"",Scoring!$I$40)+IF(Data!$AJ74&lt;&gt;"",Scoring!$I$41)+IF(Data!$AK74&lt;&gt;"",Scoring!$I$42)+IF(Data!$AL74&lt;&gt;"",Scoring!$I$43)+IF(Data!$AM74&lt;&gt;"",Scoring!$I$44)+IF(Data!$AN74&lt;&gt;"",Scoring!$I$45)+IF(Data!$AO74&lt;&gt;"",Scoring!$I$46)+IF(Data!$AP74&lt;&gt;"",Scoring!$I$47)+IF(Data!$AQ74&lt;&gt;"",Scoring!$I$48)+IF(Data!$AR74&lt;&gt;"",Scoring!$I$49)+IF(Data!$AS74&lt;&gt;"",Scoring!$I$50)+IF(Data!$AT74&lt;&gt;"",Scoring!$I$51)+IF(Data!$AU74&lt;&gt;"",Scoring!$I$52),"")</f>
        <v/>
      </c>
      <c r="BG74" s="180" t="str">
        <f>IF(BF74&lt;&gt;"",LOOKUP(BF74,Likelihoods!$A$7:$A$107,Likelihoods!G$7:G$107),"")</f>
        <v/>
      </c>
      <c r="BH74" s="187" t="str">
        <f>IF(AND(COUNTBLANK($B74:$O74)=13,COUNTBLANK($P74:$Q74)=1,COUNTBLANK($R74:$U74)=3,COUNTBLANK($V74:$X74)=2,COUNTBLANK($Y74:$AE74)=6,COUNTBLANK($AF74:$AJ74)=4,COUNTBLANK($AK74:AN74)=3,COUNTBLANK($AO74:$AQ74)=2,COUNTBLANK($AR74:$AS74)=1,COUNTBLANK($AT74:$AU74)=1),IF(Data!$B74&lt;&gt;"",Scoring!$J$7)+IF(Data!$C74&lt;&gt;"",Scoring!$J$8)+IF(Data!$D74&lt;&gt;"",Scoring!$J$9)+IF(Data!$E74&lt;&gt;"",Scoring!$J$10)+IF(Data!$F74&lt;&gt;"",Scoring!$J$11)+IF(Data!$G74&lt;&gt;"",Scoring!$J$12)+IF(Data!$H74&lt;&gt;"",Scoring!$J$13)+IF(Data!$I74&lt;&gt;"",Scoring!$J$14)+IF(Data!$J74&lt;&gt;"",Scoring!$J$15)+IF(Data!$K74&lt;&gt;"",Scoring!$J$16)+IF(Data!$L74&lt;&gt;"",Scoring!$J$17)+IF(Data!$M74&lt;&gt;"",Scoring!$J$18)+IF(Data!$N74&lt;&gt;"",Scoring!$J$19)+IF(Data!$O74&lt;&gt;"",Scoring!$J$20)+IF(Data!$P74&lt;&gt;"",Scoring!$J$21)+IF(Data!$Q74&lt;&gt;"",Scoring!$J$22)+IF(Data!$R74&lt;&gt;"",Scoring!$J$23)+IF(Data!$S74&lt;&gt;"",Scoring!$J$24)+IF(Data!$T74&lt;&gt;"",Scoring!$J$25)+IF(Data!$U74&lt;&gt;"",Scoring!$J$26)+IF(Data!$V74&lt;&gt;"",Scoring!$J$27)+IF(Data!$W74&lt;&gt;"",Scoring!$J$28)+IF(Data!$X74&lt;&gt;"",Scoring!$J$29)+IF(Data!$Y74&lt;&gt;"",Scoring!$J$30)+IF(Data!$Z74&lt;&gt;"",Scoring!$J$31)+IF(Data!$AA74&lt;&gt;"",Scoring!$J$32)+IF(Data!$AB74&lt;&gt;"",Scoring!$J$33)+IF(Data!$AC74&lt;&gt;"",Scoring!$J$34)+IF(Data!$AD74&lt;&gt;"",Scoring!$J$35)+IF(Data!$AE74&lt;&gt;"",Scoring!$J$36)+IF(Data!$AF74&lt;&gt;"",Scoring!$J$37)+IF(Data!$AG74&lt;&gt;"",Scoring!$J$38)+IF(Data!$AH74&lt;&gt;"",Scoring!$J$39)+IF(Data!$AI74&lt;&gt;"",Scoring!$J$40)+IF(Data!$AJ74&lt;&gt;"",Scoring!$J$41)+IF(Data!$AK74&lt;&gt;"",Scoring!$J$42)+IF(Data!$AL74&lt;&gt;"",Scoring!$J$43)+IF(Data!$AM74&lt;&gt;"",Scoring!$J$44)+IF(Data!$AN74&lt;&gt;"",Scoring!$J$45)+IF(Data!$AO74&lt;&gt;"",Scoring!$J$46)+IF(Data!$AP74&lt;&gt;"",Scoring!$J$47)+IF(Data!$AQ74&lt;&gt;"",Scoring!$J$48)+IF(Data!$AR74&lt;&gt;"",Scoring!$J$49)+IF(Data!$AS74&lt;&gt;"",Scoring!$J$50)+IF(Data!$AT74&lt;&gt;"",Scoring!$J$51)+IF(Data!$AU74&lt;&gt;"",Scoring!$J$52),"")</f>
        <v/>
      </c>
      <c r="BI74" s="183" t="str">
        <f>IF(BH74&lt;&gt;"",LOOKUP(BH74,Likelihoods!$A$7:$A$107,Likelihoods!H$7:H$107),"")</f>
        <v/>
      </c>
      <c r="BJ74" s="188" t="str">
        <f>IF(AND(COUNTBLANK($B74:$O74)=13,COUNTBLANK($P74:$Q74)=1,COUNTBLANK($R74:$U74)=3,COUNTBLANK($V74:$X74)=2,COUNTBLANK($Y74:$AE74)=6,COUNTBLANK($AF74:$AJ74)=4,COUNTBLANK($AK74:AN74)=3,COUNTBLANK($AO74:$AQ74)=2,COUNTBLANK($AR74:$AS74)=1,COUNTBLANK($AT74:$AU74)=1),IF(Data!$B74&lt;&gt;"",Scoring!$K$7)+IF(Data!$C74&lt;&gt;"",Scoring!$K$8)+IF(Data!$D74&lt;&gt;"",Scoring!$K$9)+IF(Data!$E74&lt;&gt;"",Scoring!$K$10)+IF(Data!$F74&lt;&gt;"",Scoring!$K$11)+IF(Data!$G74&lt;&gt;"",Scoring!$K$12)+IF(Data!$H74&lt;&gt;"",Scoring!$K$13)+IF(Data!$I74&lt;&gt;"",Scoring!$K$14)+IF(Data!$J74&lt;&gt;"",Scoring!$K$15)+IF(Data!$K74&lt;&gt;"",Scoring!$K$16)+IF(Data!$L74&lt;&gt;"",Scoring!$K$17)+IF(Data!$M74&lt;&gt;"",Scoring!$K$18)+IF(Data!$N74&lt;&gt;"",Scoring!$K$19)+IF(Data!$O74&lt;&gt;"",Scoring!$K$20)+IF(Data!$P74&lt;&gt;"",Scoring!$K$21)+IF(Data!$Q74&lt;&gt;"",Scoring!$K$22)+IF(Data!$R74&lt;&gt;"",Scoring!$K$23)+IF(Data!$S74&lt;&gt;"",Scoring!$K$24)+IF(Data!$T74&lt;&gt;"",Scoring!$K$25)+IF(Data!$U74&lt;&gt;"",Scoring!$K$26)+IF(Data!$V74&lt;&gt;"",Scoring!$K$27)+IF(Data!$W74&lt;&gt;"",Scoring!$K$28)+IF(Data!$X74&lt;&gt;"",Scoring!$K$29)+IF(Data!$Y74&lt;&gt;"",Scoring!$K$30)+IF(Data!$Z74&lt;&gt;"",Scoring!$K$31)+IF(Data!$AA74&lt;&gt;"",Scoring!$K$32)+IF(Data!$AB74&lt;&gt;"",Scoring!$K$33)+IF(Data!$AC74&lt;&gt;"",Scoring!$K$34)+IF(Data!$AD74&lt;&gt;"",Scoring!$K$35)+IF(Data!$AE74&lt;&gt;"",Scoring!$K$36)+IF(Data!$AF74&lt;&gt;"",Scoring!$K$37)+IF(Data!$AG74&lt;&gt;"",Scoring!$K$38)+IF(Data!$AH74&lt;&gt;"",Scoring!$K$39)+IF(Data!$AI74&lt;&gt;"",Scoring!$K$40)+IF(Data!$AJ74&lt;&gt;"",Scoring!$K$41)+IF(Data!$AK74&lt;&gt;"",Scoring!$K$42)+IF(Data!$AL74&lt;&gt;"",Scoring!$K$43)+IF(Data!$AM74&lt;&gt;"",Scoring!$K$44)+IF(Data!$AN74&lt;&gt;"",Scoring!$K$45)+IF(Data!$AO74&lt;&gt;"",Scoring!$K$46)+IF(Data!$AP74&lt;&gt;"",Scoring!$K$47)+IF(Data!$AQ74&lt;&gt;"",Scoring!$K$48)+IF(Data!$AR74&lt;&gt;"",Scoring!$K$49)+IF(Data!$AS74&lt;&gt;"",Scoring!$K$50)+IF(Data!$AT74&lt;&gt;"",Scoring!$K$51)+IF(Data!$AU74&lt;&gt;"",Scoring!$K$52),"")</f>
        <v/>
      </c>
      <c r="BK74" s="184" t="str">
        <f>IF(BJ74&lt;&gt;"",LOOKUP(BJ74,Likelihoods!$A$7:$A$107,Likelihoods!I$7:I$107),"")</f>
        <v/>
      </c>
      <c r="BL74" s="187" t="str">
        <f>IF(AND(COUNTBLANK($B74:$O74)=13,COUNTBLANK($P74:$Q74)=1,COUNTBLANK($R74:$U74)=3,COUNTBLANK($V74:$X74)=2,COUNTBLANK($Y74:$AE74)=6,COUNTBLANK($AF74:$AJ74)=4,COUNTBLANK($AK74:AN74)=3,COUNTBLANK($AO74:$AQ74)=2,COUNTBLANK($AR74:$AS74)=1,COUNTBLANK($AT74:$AU74)=1),IF(Data!$B74&lt;&gt;"",Scoring!$L$7)+IF(Data!$C74&lt;&gt;"",Scoring!$L$8)+IF(Data!$D74&lt;&gt;"",Scoring!$L$9)+IF(Data!$E74&lt;&gt;"",Scoring!$L$10)+IF(Data!$F74&lt;&gt;"",Scoring!$L$11)+IF(Data!$G74&lt;&gt;"",Scoring!$L$12)+IF(Data!$H74&lt;&gt;"",Scoring!$L$13)+IF(Data!$I74&lt;&gt;"",Scoring!$L$14)+IF(Data!$J74&lt;&gt;"",Scoring!$L$15)+IF(Data!$K74&lt;&gt;"",Scoring!$L$16)+IF(Data!$L74&lt;&gt;"",Scoring!$L$17)+IF(Data!$M74&lt;&gt;"",Scoring!$L$18)+IF(Data!$N74&lt;&gt;"",Scoring!$L$19)+IF(Data!$O74&lt;&gt;"",Scoring!$L$20)+IF(Data!$P74&lt;&gt;"",Scoring!$L$21)+IF(Data!$Q74&lt;&gt;"",Scoring!$L$22)+IF(Data!$R74&lt;&gt;"",Scoring!$L$23)+IF(Data!$S74&lt;&gt;"",Scoring!$L$24)+IF(Data!$T74&lt;&gt;"",Scoring!$L$25)+IF(Data!$U74&lt;&gt;"",Scoring!$L$26)+IF(Data!$V74&lt;&gt;"",Scoring!$L$27)+IF(Data!$W74&lt;&gt;"",Scoring!$L$28)+IF(Data!$X74&lt;&gt;"",Scoring!$L$29)+IF(Data!$Y74&lt;&gt;"",Scoring!$L$30)+IF(Data!$Z74&lt;&gt;"",Scoring!$L$31)+IF(Data!$AA74&lt;&gt;"",Scoring!$L$32)+IF(Data!$AB74&lt;&gt;"",Scoring!$L$33)+IF(Data!$AC74&lt;&gt;"",Scoring!$L$34)+IF(Data!$AD74&lt;&gt;"",Scoring!$L$35)+IF(Data!$AE74&lt;&gt;"",Scoring!$L$36)+IF(Data!$AF74&lt;&gt;"",Scoring!$L$37)+IF(Data!$AG74&lt;&gt;"",Scoring!$L$38)+IF(Data!$AH74&lt;&gt;"",Scoring!$L$39)+IF(Data!$AI74&lt;&gt;"",Scoring!$L$40)+IF(Data!$AJ74&lt;&gt;"",Scoring!$L$41)+IF(Data!$AK74&lt;&gt;"",Scoring!$L$42)+IF(Data!$AL74&lt;&gt;"",Scoring!$L$43)+IF(Data!$AM74&lt;&gt;"",Scoring!$L$44)+IF(Data!$AN74&lt;&gt;"",Scoring!$L$45)+IF(Data!$AO74&lt;&gt;"",Scoring!$L$46)+IF(Data!$AP74&lt;&gt;"",Scoring!$L$47)+IF(Data!$AQ74&lt;&gt;"",Scoring!$L$48)+IF(Data!$AR74&lt;&gt;"",Scoring!$L$49)+IF(Data!$AS74&lt;&gt;"",Scoring!$L$50)+IF(Data!$AT74&lt;&gt;"",Scoring!$L$51)+IF(Data!$AU74&lt;&gt;"",Scoring!$L$52),"")</f>
        <v/>
      </c>
      <c r="BM74" s="180" t="str">
        <f>IF(BL74&lt;&gt;"",LOOKUP(BL74,Likelihoods!$A$7:$A$107,Likelihoods!J$7:J$107),"")</f>
        <v/>
      </c>
      <c r="BN74" s="181" t="str">
        <f>IF(AND(COUNTBLANK($B74:$O74)=13,COUNTBLANK($P74:$Q74)=1,COUNTBLANK($R74:$U74)=3,COUNTBLANK($V74:$X74)=2,COUNTBLANK($Y74:$AE74)=6,COUNTBLANK($AF74:$AJ74)=4,COUNTBLANK($AK74:AN74)=3,COUNTBLANK($AO74:$AQ74)=2,COUNTBLANK($AR74:$AS74)=1,COUNTBLANK($AT74:$AU74)=1),IF(Data!$B74&lt;&gt;"",Scoring!$M$7)+IF(Data!$C74&lt;&gt;"",Scoring!$M$8)+IF(Data!$D74&lt;&gt;"",Scoring!$M$9)+IF(Data!$E74&lt;&gt;"",Scoring!$M$10)+IF(Data!$F74&lt;&gt;"",Scoring!$M$11)+IF(Data!$G74&lt;&gt;"",Scoring!$M$12)+IF(Data!$H74&lt;&gt;"",Scoring!$M$13)+IF(Data!$I74&lt;&gt;"",Scoring!$M$14)+IF(Data!$J74&lt;&gt;"",Scoring!$M$15)+IF(Data!$K74&lt;&gt;"",Scoring!$M$16)+IF(Data!$L74&lt;&gt;"",Scoring!$M$17)+IF(Data!$M74&lt;&gt;"",Scoring!$M$18)+IF(Data!$N74&lt;&gt;"",Scoring!$M$19)+IF(Data!$O74&lt;&gt;"",Scoring!$M$20)+IF(Data!$P74&lt;&gt;"",Scoring!$M$21)+IF(Data!$Q74&lt;&gt;"",Scoring!$M$22)+IF(Data!$R74&lt;&gt;"",Scoring!$M$23)+IF(Data!$S74&lt;&gt;"",Scoring!$M$24)+IF(Data!$T74&lt;&gt;"",Scoring!$M$25)+IF(Data!$U74&lt;&gt;"",Scoring!$M$26)+IF(Data!$V74&lt;&gt;"",Scoring!$M$27)+IF(Data!$W74&lt;&gt;"",Scoring!$M$28)+IF(Data!$X74&lt;&gt;"",Scoring!$M$29)+IF(Data!$Y74&lt;&gt;"",Scoring!$M$30)+IF(Data!$Z74&lt;&gt;"",Scoring!$M$31)+IF(Data!$AA74&lt;&gt;"",Scoring!$M$32)+IF(Data!$AB74&lt;&gt;"",Scoring!$M$33)+IF(Data!$AC74&lt;&gt;"",Scoring!$M$34)+IF(Data!$AD74&lt;&gt;"",Scoring!$M$35)+IF(Data!$AE74&lt;&gt;"",Scoring!$M$36)+IF(Data!$AF74&lt;&gt;"",Scoring!$M$37)+IF(Data!$AG74&lt;&gt;"",Scoring!$M$38)+IF(Data!$AH74&lt;&gt;"",Scoring!$M$39)+IF(Data!$AI74&lt;&gt;"",Scoring!$M$40)+IF(Data!$AJ74&lt;&gt;"",Scoring!$M$41)+IF(Data!$AK74&lt;&gt;"",Scoring!$M$42)+IF(Data!$AL74&lt;&gt;"",Scoring!$M$43)+IF(Data!$AM74&lt;&gt;"",Scoring!$M$44)+IF(Data!$AN74&lt;&gt;"",Scoring!$M$45)+IF(Data!$AO74&lt;&gt;"",Scoring!$M$46)+IF(Data!$AP74&lt;&gt;"",Scoring!$M$47)+IF(Data!$AQ74&lt;&gt;"",Scoring!$M$48)+IF(Data!$AR74&lt;&gt;"",Scoring!$M$49)+IF(Data!$AS74&lt;&gt;"",Scoring!$M$50)+IF(Data!$AT74&lt;&gt;"",Scoring!$M$51)+IF(Data!$AU74&lt;&gt;"",Scoring!$M$52),"")</f>
        <v/>
      </c>
      <c r="BO74" s="184" t="str">
        <f>IF(BN74&lt;&gt;"",LOOKUP(BN74,Likelihoods!$A$7:$A$107,Likelihoods!K$7:K$107),"")</f>
        <v/>
      </c>
      <c r="BP74" s="179" t="str">
        <f>IF(AND(COUNTBLANK($B74:$O74)=13,COUNTBLANK($P74:$Q74)=1,COUNTBLANK($R74:$U74)=3,COUNTBLANK($V74:$X74)=2,COUNTBLANK($Y74:$AE74)=6,COUNTBLANK($AF74:$AJ74)=4,COUNTBLANK($AK74:AN74)=3,COUNTBLANK($AO74:$AQ74)=2,COUNTBLANK($AR74:$AS74)=1,COUNTBLANK($AT74:$AU74)=1),IF(Data!$B74&lt;&gt;"",Scoring!$N$7)+IF(Data!$C74&lt;&gt;"",Scoring!$N$8)+IF(Data!$D74&lt;&gt;"",Scoring!$N$9)+IF(Data!$E74&lt;&gt;"",Scoring!$N$10)+IF(Data!$F74&lt;&gt;"",Scoring!$N$11)+IF(Data!$G74&lt;&gt;"",Scoring!$N$12)+IF(Data!$H74&lt;&gt;"",Scoring!$N$13)+IF(Data!$I74&lt;&gt;"",Scoring!$N$14)+IF(Data!$J74&lt;&gt;"",Scoring!$N$15)+IF(Data!$K74&lt;&gt;"",Scoring!$N$16)+IF(Data!$L74&lt;&gt;"",Scoring!$N$17)+IF(Data!$M74&lt;&gt;"",Scoring!$N$18)+IF(Data!$N74&lt;&gt;"",Scoring!$N$19)+IF(Data!$O74&lt;&gt;"",Scoring!$N$20)+IF(Data!$P74&lt;&gt;"",Scoring!$N$21)+IF(Data!$Q74&lt;&gt;"",Scoring!$N$22)+IF(Data!$R74&lt;&gt;"",Scoring!$N$23)+IF(Data!$S74&lt;&gt;"",Scoring!$N$24)+IF(Data!$T74&lt;&gt;"",Scoring!$N$25)+IF(Data!$U74&lt;&gt;"",Scoring!$N$26)+IF(Data!$V74&lt;&gt;"",Scoring!$N$27)+IF(Data!$W74&lt;&gt;"",Scoring!$N$28)+IF(Data!$X74&lt;&gt;"",Scoring!$N$29)+IF(Data!$Y74&lt;&gt;"",Scoring!$N$30)+IF(Data!$Z74&lt;&gt;"",Scoring!$N$31)+IF(Data!$AA74&lt;&gt;"",Scoring!$N$32)+IF(Data!$AB74&lt;&gt;"",Scoring!$N$33)+IF(Data!$AC74&lt;&gt;"",Scoring!$N$34)+IF(Data!$AD74&lt;&gt;"",Scoring!$N$35)+IF(Data!$AE74&lt;&gt;"",Scoring!$N$36)+IF(Data!$AF74&lt;&gt;"",Scoring!$N$37)+IF(Data!$AG74&lt;&gt;"",Scoring!$N$38)+IF(Data!$AH74&lt;&gt;"",Scoring!$N$39)+IF(Data!$AI74&lt;&gt;"",Scoring!$N$40)+IF(Data!$AJ74&lt;&gt;"",Scoring!$N$41)+IF(Data!$AK74&lt;&gt;"",Scoring!$N$42)+IF(Data!$AL74&lt;&gt;"",Scoring!$N$43)+IF(Data!$AM74&lt;&gt;"",Scoring!$N$44)+IF(Data!$AN74&lt;&gt;"",Scoring!$N$45)+IF(Data!$AO74&lt;&gt;"",Scoring!$N$46)+IF(Data!$AP74&lt;&gt;"",Scoring!$N$47)+IF(Data!$AQ74&lt;&gt;"",Scoring!$N$48)+IF(Data!$AR74&lt;&gt;"",Scoring!$N$49)+IF(Data!$AS74&lt;&gt;"",Scoring!$N$50)+IF(Data!$AT74&lt;&gt;"",Scoring!$N$51)+IF(Data!$AU74&lt;&gt;"",Scoring!$N$52),"")</f>
        <v/>
      </c>
      <c r="BQ74" s="189" t="str">
        <f>IF(BP74&lt;&gt;"",LOOKUP(BP74,Likelihoods!$A$7:$A$107,Likelihoods!L$7:L$107),"")</f>
        <v/>
      </c>
      <c r="BR74" s="181" t="str">
        <f>IF(AND(COUNTBLANK($B74:$O74)=13,COUNTBLANK($P74:$Q74)=1,COUNTBLANK($R74:$U74)=3,COUNTBLANK($V74:$X74)=2,COUNTBLANK($Y74:$AE74)=6,COUNTBLANK($AF74:$AJ74)=4,COUNTBLANK($AK74:AN74)=3,COUNTBLANK($AO74:$AQ74)=2,COUNTBLANK($AR74:$AS74)=1,COUNTBLANK($AT74:$AU74)=1),IF(Data!$B74&lt;&gt;"",Scoring!$O$7)+IF(Data!$C74&lt;&gt;"",Scoring!$O$8)+IF(Data!$D74&lt;&gt;"",Scoring!$O$9)+IF(Data!$E74&lt;&gt;"",Scoring!$O$10)+IF(Data!$F74&lt;&gt;"",Scoring!$O$11)+IF(Data!$G74&lt;&gt;"",Scoring!$O$12)+IF(Data!$H74&lt;&gt;"",Scoring!$O$13)+IF(Data!$I74&lt;&gt;"",Scoring!$O$14)+IF(Data!$J74&lt;&gt;"",Scoring!$O$15)+IF(Data!$K74&lt;&gt;"",Scoring!$O$16)+IF(Data!$L74&lt;&gt;"",Scoring!$O$17)+IF(Data!$M74&lt;&gt;"",Scoring!$O$18)+IF(Data!$N74&lt;&gt;"",Scoring!$O$19)+IF(Data!$O74&lt;&gt;"",Scoring!$O$20)+IF(Data!$P74&lt;&gt;"",Scoring!$O$21)+IF(Data!$Q74&lt;&gt;"",Scoring!$O$22)+IF(Data!$R74&lt;&gt;"",Scoring!$O$23)+IF(Data!$S74&lt;&gt;"",Scoring!$O$24)+IF(Data!$T74&lt;&gt;"",Scoring!$O$25)+IF(Data!$U74&lt;&gt;"",Scoring!$O$26)+IF(Data!$V74&lt;&gt;"",Scoring!$O$27)+IF(Data!$W74&lt;&gt;"",Scoring!$O$28)+IF(Data!$X74&lt;&gt;"",Scoring!$O$29)+IF(Data!$Y74&lt;&gt;"",Scoring!$O$30)+IF(Data!$Z74&lt;&gt;"",Scoring!$O$31)+IF(Data!$AA74&lt;&gt;"",Scoring!$O$32)+IF(Data!$AB74&lt;&gt;"",Scoring!$O$33)+IF(Data!$AC74&lt;&gt;"",Scoring!$O$34)+IF(Data!$AD74&lt;&gt;"",Scoring!$O$35)+IF(Data!$AE74&lt;&gt;"",Scoring!$O$36)+IF(Data!$AF74&lt;&gt;"",Scoring!$O$37)+IF(Data!$AG74&lt;&gt;"",Scoring!$O$38)+IF(Data!$AH74&lt;&gt;"",Scoring!$O$39)+IF(Data!$AI74&lt;&gt;"",Scoring!$O$40)+IF(Data!$AJ74&lt;&gt;"",Scoring!$O$41)+IF(Data!$AK74&lt;&gt;"",Scoring!$O$42)+IF(Data!$AL74&lt;&gt;"",Scoring!$O$43)+IF(Data!$AM74&lt;&gt;"",Scoring!$O$44)+IF(Data!$AN74&lt;&gt;"",Scoring!$O$45)+IF(Data!$AO74&lt;&gt;"",Scoring!$O$46)+IF(Data!$AP74&lt;&gt;"",Scoring!$O$47)+IF(Data!$AQ74&lt;&gt;"",Scoring!$O$48)+IF(Data!$AR74&lt;&gt;"",Scoring!$O$49)+IF(Data!$AS74&lt;&gt;"",Scoring!$O$50)+IF(Data!$AT74&lt;&gt;"",Scoring!$O$51)+IF(Data!$AU74&lt;&gt;"",Scoring!$O$52),"")</f>
        <v/>
      </c>
      <c r="BS74" s="184" t="str">
        <f>IF(BR74&lt;&gt;"",LOOKUP(BR74,Likelihoods!$A$7:$A$107,Likelihoods!M$7:M$107),"")</f>
        <v/>
      </c>
      <c r="BT74" s="181" t="str">
        <f>IF(AND(COUNTBLANK($B74:$O74)=13,COUNTBLANK($P74:$Q74)=1,COUNTBLANK($R74:$U74)=3,COUNTBLANK($V74:$X74)=2,COUNTBLANK($Y74:$AE74)=6,COUNTBLANK($AF74:$AJ74)=4,COUNTBLANK($AK74:AN74)=3,COUNTBLANK($AO74:$AQ74)=2,COUNTBLANK($AR74:$AS74)=1,COUNTBLANK($AT74:$AU74)=1),IF(Data!$B74&lt;&gt;"",Scoring!$P$7)+IF(Data!$C74&lt;&gt;"",Scoring!$P$8)+IF(Data!$D74&lt;&gt;"",Scoring!$P$9)+IF(Data!$E74&lt;&gt;"",Scoring!$P$10)+IF(Data!$F74&lt;&gt;"",Scoring!$P$11)+IF(Data!$G74&lt;&gt;"",Scoring!$P$12)+IF(Data!$H74&lt;&gt;"",Scoring!$P$13)+IF(Data!$I74&lt;&gt;"",Scoring!$P$14)+IF(Data!$J74&lt;&gt;"",Scoring!$P$15)+IF(Data!$K74&lt;&gt;"",Scoring!$P$16)+IF(Data!$L74&lt;&gt;"",Scoring!$P$17)+IF(Data!$M74&lt;&gt;"",Scoring!$P$18)+IF(Data!$N74&lt;&gt;"",Scoring!$P$19)+IF(Data!$O74&lt;&gt;"",Scoring!$P$20)+IF(Data!$P74&lt;&gt;"",Scoring!$P$21)+IF(Data!$Q74&lt;&gt;"",Scoring!$P$22)+IF(Data!$R74&lt;&gt;"",Scoring!$P$23)+IF(Data!$S74&lt;&gt;"",Scoring!$P$24)+IF(Data!$T74&lt;&gt;"",Scoring!$P$25)+IF(Data!$U74&lt;&gt;"",Scoring!$P$26)+IF(Data!$V74&lt;&gt;"",Scoring!$P$27)+IF(Data!$W74&lt;&gt;"",Scoring!$P$28)+IF(Data!$X74&lt;&gt;"",Scoring!$P$29)+IF(Data!$Y74&lt;&gt;"",Scoring!$P$30)+IF(Data!$Z74&lt;&gt;"",Scoring!$P$31)+IF(Data!$AA74&lt;&gt;"",Scoring!$P$32)+IF(Data!$AB74&lt;&gt;"",Scoring!$P$33)+IF(Data!$AC74&lt;&gt;"",Scoring!$P$34)+IF(Data!$AD74&lt;&gt;"",Scoring!$P$35)+IF(Data!$AE74&lt;&gt;"",Scoring!$P$36)+IF(Data!$AF74&lt;&gt;"",Scoring!$P$37)+IF(Data!$AG74&lt;&gt;"",Scoring!$P$38)+IF(Data!$AH74&lt;&gt;"",Scoring!$P$39)+IF(Data!$AI74&lt;&gt;"",Scoring!$P$40)+IF(Data!$AJ74&lt;&gt;"",Scoring!$P$41)+IF(Data!$AK74&lt;&gt;"",Scoring!$P$42)+IF(Data!$AL74&lt;&gt;"",Scoring!$P$43)+IF(Data!$AM74&lt;&gt;"",Scoring!$P$44)+IF(Data!$AN74&lt;&gt;"",Scoring!$P$45)+IF(Data!$AO74&lt;&gt;"",Scoring!$P$46)+IF(Data!$AP74&lt;&gt;"",Scoring!$P$47)+IF(Data!$AQ74&lt;&gt;"",Scoring!$P$48)+IF(Data!$AR74&lt;&gt;"",Scoring!$P$49)+IF(Data!$AS74&lt;&gt;"",Scoring!$P$50)+IF(Data!$AT74&lt;&gt;"",Scoring!$P$51)+IF(Data!$AU74&lt;&gt;"",Scoring!$P$52),"")</f>
        <v/>
      </c>
      <c r="BU74" s="180" t="str">
        <f>IF(BT74&lt;&gt;"",LOOKUP(BT74,Likelihoods!$A$7:$A$107,Likelihoods!N$7:N$107),"")</f>
        <v/>
      </c>
      <c r="BV74" s="181" t="str">
        <f>IF(AND(COUNTBLANK($B74:$O74)=13,COUNTBLANK($P74:$Q74)=1,COUNTBLANK($R74:$U74)=3,COUNTBLANK($V74:$X74)=2,COUNTBLANK($Y74:$AE74)=6,COUNTBLANK($AF74:$AJ74)=4,COUNTBLANK($AK74:AN74)=3,COUNTBLANK($AO74:$AQ74)=2,COUNTBLANK($AR74:$AS74)=1,COUNTBLANK($AT74:$AU74)=1),IF(Data!$B74&lt;&gt;"",Scoring!$Q$7)+IF(Data!$C74&lt;&gt;"",Scoring!$Q$8)+IF(Data!$D74&lt;&gt;"",Scoring!$Q$9)+IF(Data!$E74&lt;&gt;"",Scoring!$Q$10)+IF(Data!$F74&lt;&gt;"",Scoring!$Q$11)+IF(Data!$G74&lt;&gt;"",Scoring!$Q$12)+IF(Data!$H74&lt;&gt;"",Scoring!$Q$13)+IF(Data!$I74&lt;&gt;"",Scoring!$Q$14)+IF(Data!$J74&lt;&gt;"",Scoring!$Q$15)+IF(Data!$K74&lt;&gt;"",Scoring!$Q$16)+IF(Data!$L74&lt;&gt;"",Scoring!$Q$17)+IF(Data!$M74&lt;&gt;"",Scoring!$Q$18)+IF(Data!$N74&lt;&gt;"",Scoring!$Q$19)+IF(Data!$O74&lt;&gt;"",Scoring!$Q$20)+IF(Data!$P74&lt;&gt;"",Scoring!$Q$21)+IF(Data!$Q74&lt;&gt;"",Scoring!$Q$22)+IF(Data!$R74&lt;&gt;"",Scoring!$Q$23)+IF(Data!$S74&lt;&gt;"",Scoring!$Q$24)+IF(Data!$T74&lt;&gt;"",Scoring!$Q$25)+IF(Data!$U74&lt;&gt;"",Scoring!$Q$26)+IF(Data!$V74&lt;&gt;"",Scoring!$Q$27)+IF(Data!$W74&lt;&gt;"",Scoring!$Q$28)+IF(Data!$X74&lt;&gt;"",Scoring!$Q$29)+IF(Data!$Y74&lt;&gt;"",Scoring!$Q$30)+IF(Data!$Z74&lt;&gt;"",Scoring!$Q$31)+IF(Data!$AA74&lt;&gt;"",Scoring!$Q$32)+IF(Data!$AB74&lt;&gt;"",Scoring!$Q$33)+IF(Data!$AC74&lt;&gt;"",Scoring!$Q$34)+IF(Data!$AD74&lt;&gt;"",Scoring!$Q$35)+IF(Data!$AE74&lt;&gt;"",Scoring!$Q$36)+IF(Data!$AF74&lt;&gt;"",Scoring!$Q$37)+IF(Data!$AG74&lt;&gt;"",Scoring!$Q$38)+IF(Data!$AH74&lt;&gt;"",Scoring!$Q$39)+IF(Data!$AI74&lt;&gt;"",Scoring!$Q$40)+IF(Data!$AJ74&lt;&gt;"",Scoring!$Q$41)+IF(Data!$AK74&lt;&gt;"",Scoring!$Q$42)+IF(Data!$AL74&lt;&gt;"",Scoring!$Q$43)+IF(Data!$AM74&lt;&gt;"",Scoring!$Q$44)+IF(Data!$AN74&lt;&gt;"",Scoring!$Q$45)+IF(Data!$AO74&lt;&gt;"",Scoring!$Q$46)+IF(Data!$AP74&lt;&gt;"",Scoring!$Q$47)+IF(Data!$AQ74&lt;&gt;"",Scoring!$Q$48)+IF(Data!$AR74&lt;&gt;"",Scoring!$Q$49)+IF(Data!$AS74&lt;&gt;"",Scoring!$Q$50)+IF(Data!$AT74&lt;&gt;"",Scoring!$Q$51)+IF(Data!$AU74&lt;&gt;"",Scoring!$Q$52),"")</f>
        <v/>
      </c>
      <c r="BW74" s="183" t="str">
        <f>IF(BV74&lt;&gt;"",LOOKUP(BV74,Likelihoods!$A$7:$A$107,Likelihoods!O$7:O$107),"")</f>
        <v/>
      </c>
      <c r="BX74" s="9"/>
      <c r="BY74" s="9"/>
      <c r="BZ74" s="9"/>
      <c r="CA74" s="9"/>
      <c r="CB74" s="9"/>
      <c r="CC74" s="9"/>
      <c r="CD74" s="9"/>
      <c r="CE74" s="9"/>
      <c r="CF74" s="9"/>
      <c r="CG74" s="9"/>
      <c r="CH74" s="9"/>
      <c r="CI74" s="9"/>
      <c r="CJ74" s="9"/>
      <c r="CK74" s="9"/>
    </row>
    <row r="75" spans="1:89" ht="14.25">
      <c r="A75" s="59"/>
      <c r="B75" s="76"/>
      <c r="C75" s="77"/>
      <c r="D75" s="77"/>
      <c r="E75" s="77"/>
      <c r="F75" s="77"/>
      <c r="G75" s="77"/>
      <c r="H75" s="77"/>
      <c r="I75" s="77"/>
      <c r="J75" s="77"/>
      <c r="K75" s="77"/>
      <c r="L75" s="77"/>
      <c r="M75" s="77"/>
      <c r="N75" s="77"/>
      <c r="O75" s="77"/>
      <c r="P75" s="76"/>
      <c r="Q75" s="78"/>
      <c r="R75" s="77"/>
      <c r="S75" s="77"/>
      <c r="T75" s="77"/>
      <c r="U75" s="77"/>
      <c r="V75" s="76"/>
      <c r="W75" s="77"/>
      <c r="X75" s="78"/>
      <c r="Y75" s="77"/>
      <c r="Z75" s="77"/>
      <c r="AA75" s="77"/>
      <c r="AB75" s="77"/>
      <c r="AC75" s="77"/>
      <c r="AD75" s="77"/>
      <c r="AE75" s="77"/>
      <c r="AF75" s="76"/>
      <c r="AG75" s="77"/>
      <c r="AH75" s="77"/>
      <c r="AI75" s="77"/>
      <c r="AJ75" s="78"/>
      <c r="AK75" s="77"/>
      <c r="AL75" s="77"/>
      <c r="AM75" s="77"/>
      <c r="AN75" s="77"/>
      <c r="AO75" s="76"/>
      <c r="AP75" s="77"/>
      <c r="AQ75" s="78"/>
      <c r="AR75" s="76"/>
      <c r="AS75" s="78"/>
      <c r="AT75" s="77"/>
      <c r="AU75" s="77"/>
      <c r="AV75" s="179" t="str">
        <f>IF(AND(COUNTBLANK($B75:$O75)=13,COUNTBLANK($P75:$Q75)=1,COUNTBLANK($R75:$U75)=3,COUNTBLANK($V75:$X75)=2,COUNTBLANK($Y75:$AE75)=6,COUNTBLANK($AF75:$AJ75)=4,COUNTBLANK($AK75:AN75)=3,COUNTBLANK($AO75:$AQ75)=2,COUNTBLANK($AR75:$AS75)=1,COUNTBLANK($AT75:$AU75)=1),IF(Data!$B75&lt;&gt;"",Scoring!$D$7)+IF(Data!$C75&lt;&gt;"",Scoring!$D$8)+IF(Data!$D75&lt;&gt;"",Scoring!$D$9)+IF(Data!$E75&lt;&gt;"",Scoring!$D$10)+IF(Data!$F75&lt;&gt;"",Scoring!$D$11)+IF(Data!$G75&lt;&gt;"",Scoring!$D$12)+IF(Data!$H75&lt;&gt;"",Scoring!$D$13)+IF(Data!$I75&lt;&gt;"",Scoring!$D$14)+IF(Data!$J75&lt;&gt;"",Scoring!$D$15)+IF(Data!$K75&lt;&gt;"",Scoring!$D$16)+IF(Data!$L75&lt;&gt;"",Scoring!$D$17)+IF(Data!$M75&lt;&gt;"",Scoring!$D$18)+IF(Data!$N75&lt;&gt;"",Scoring!$D$19)+IF(Data!$O75&lt;&gt;"",Scoring!$D$20)+IF(Data!$P75&lt;&gt;"",Scoring!$D$21)+IF(Data!$Q75&lt;&gt;"",Scoring!$D$22)+IF(Data!$R75&lt;&gt;"",Scoring!$D$23)+IF(Data!$S75&lt;&gt;"",Scoring!$D$24)+IF(Data!$T75&lt;&gt;"",Scoring!$D$25)+IF(Data!$U75&lt;&gt;"",Scoring!$D$26)+IF(Data!$V75&lt;&gt;"",Scoring!$D$27)+IF(Data!$W75&lt;&gt;"",Scoring!$D$28)+IF(Data!$X75&lt;&gt;"",Scoring!$D$29)+IF(Data!$Y75&lt;&gt;"",Scoring!$D$30)+IF(Data!$Z75&lt;&gt;"",Scoring!$D$31)+IF(Data!$AA75&lt;&gt;"",Scoring!$D$32)+IF(Data!$AB75&lt;&gt;"",Scoring!$D$33)+IF(Data!$AC75&lt;&gt;"",Scoring!$D$34)+IF(Data!$AD75&lt;&gt;"",Scoring!$D$35)+IF(Data!$AE75&lt;&gt;"",Scoring!$D$36)+IF(Data!$AF75&lt;&gt;"",Scoring!$D$37)+IF(Data!$AG75&lt;&gt;"",Scoring!$D$38)+IF(Data!$AH75&lt;&gt;"",Scoring!$D$39)+IF(Data!$AI75&lt;&gt;"",Scoring!$D$40)+IF(Data!$AJ75&lt;&gt;"",Scoring!$D$41)+IF(Data!$AK75&lt;&gt;"",Scoring!$D$42)+IF(Data!$AL75&lt;&gt;"",Scoring!$D$43)+IF(Data!$AM75&lt;&gt;"",Scoring!$D$44)+IF(Data!$AN75&lt;&gt;"",Scoring!$D$45)+IF(Data!$AO75&lt;&gt;"",Scoring!$D$46)+IF(Data!$AP75&lt;&gt;"",Scoring!$D$47)+IF(Data!$AQ75&lt;&gt;"",Scoring!$D$48)+IF(Data!$AR75&lt;&gt;"",Scoring!$D$49)+IF(Data!$AS75&lt;&gt;"",Scoring!$D$50)+IF(Data!$AT75&lt;&gt;"",Scoring!$D$51)+IF(Data!$AU75&lt;&gt;"",Scoring!$D$52),"")</f>
        <v/>
      </c>
      <c r="AW75" s="180" t="str">
        <f>IF(AV75&lt;&gt;"",LOOKUP(AV75,Likelihoods!$A$7:$A$107,Likelihoods!B$7:B$107),"")</f>
        <v/>
      </c>
      <c r="AX75" s="181" t="str">
        <f>IF(AND(COUNTBLANK($B75:$O75)=13,COUNTBLANK($P75:$Q75)=1,COUNTBLANK($R75:$U75)=3,COUNTBLANK($V75:$X75)=2,COUNTBLANK($Y75:$AE75)=6,COUNTBLANK($AF75:$AJ75)=4,COUNTBLANK($AK75:AN75)=3,COUNTBLANK($AO75:$AQ75)=2,COUNTBLANK($AR75:$AS75)=1,COUNTBLANK($AT75:$AU75)=1),IF(Data!$B75&lt;&gt;"",Scoring!$E$7)+IF(Data!$C75&lt;&gt;"",Scoring!$E$8)+IF(Data!$D75&lt;&gt;"",Scoring!$E$9)+IF(Data!$E75&lt;&gt;"",Scoring!$E$10)+IF(Data!$F75&lt;&gt;"",Scoring!$E$11)+IF(Data!$G75&lt;&gt;"",Scoring!$E$12)+IF(Data!$H75&lt;&gt;"",Scoring!$E$13)+IF(Data!$I75&lt;&gt;"",Scoring!$E$14)+IF(Data!$J75&lt;&gt;"",Scoring!$E$15)+IF(Data!$K75&lt;&gt;"",Scoring!$E$16)+IF(Data!$L75&lt;&gt;"",Scoring!$E$17)+IF(Data!$M75&lt;&gt;"",Scoring!$E$18)+IF(Data!$N75&lt;&gt;"",Scoring!$E$19)+IF(Data!$O75&lt;&gt;"",Scoring!$E$20)+IF(Data!$P75&lt;&gt;"",Scoring!$E$21)+IF(Data!$Q75&lt;&gt;"",Scoring!$E$22)+IF(Data!$R75&lt;&gt;"",Scoring!$E$23)+IF(Data!$S75&lt;&gt;"",Scoring!$E$24)+IF(Data!$T75&lt;&gt;"",Scoring!$E$25)+IF(Data!$U75&lt;&gt;"",Scoring!$E$26)+IF(Data!$V75&lt;&gt;"",Scoring!$E$27)+IF(Data!$W75&lt;&gt;"",Scoring!$E$28)+IF(Data!$X75&lt;&gt;"",Scoring!$E$29)+IF(Data!$Y75&lt;&gt;"",Scoring!$E$30)+IF(Data!$Z75&lt;&gt;"",Scoring!$E$31)+IF(Data!$AA75&lt;&gt;"",Scoring!$E$32)+IF(Data!$AB75&lt;&gt;"",Scoring!$E$33)+IF(Data!$AC75&lt;&gt;"",Scoring!$E$34)+IF(Data!$AD75&lt;&gt;"",Scoring!$E$35)+IF(Data!$AE75&lt;&gt;"",Scoring!$E$36)+IF(Data!$AF75&lt;&gt;"",Scoring!$E$37)+IF(Data!$AG75&lt;&gt;"",Scoring!$E$38)+IF(Data!$AH75&lt;&gt;"",Scoring!$E$39)+IF(Data!$AI75&lt;&gt;"",Scoring!$E$40)+IF(Data!$AJ75&lt;&gt;"",Scoring!$E$41)+IF(Data!$AK75&lt;&gt;"",Scoring!$E$42)+IF(Data!$AL75&lt;&gt;"",Scoring!$E$43)+IF(Data!$AM75&lt;&gt;"",Scoring!$E$44)+IF(Data!$AN75&lt;&gt;"",Scoring!$E$45)+IF(Data!$AO75&lt;&gt;"",Scoring!$E$46)+IF(Data!$AP75&lt;&gt;"",Scoring!$E$47)+IF(Data!$AQ75&lt;&gt;"",Scoring!$E$48)+IF(Data!$AR75&lt;&gt;"",Scoring!$E$49)+IF(Data!$AS75&lt;&gt;"",Scoring!$E$50)+IF(Data!$AT75&lt;&gt;"",Scoring!$E$51)+IF(Data!$AU75&lt;&gt;"",Scoring!$E$52),"")</f>
        <v/>
      </c>
      <c r="AY75" s="180" t="str">
        <f>IF(AX75&lt;&gt;"",LOOKUP(AX75,Likelihoods!$A$7:$A$107,Likelihoods!C$7:C$107),"")</f>
        <v/>
      </c>
      <c r="AZ75" s="182" t="str">
        <f>IF(AND(COUNTBLANK($B75:$O75)=13,COUNTBLANK($P75:$Q75)=1,COUNTBLANK($R75:$U75)=3,COUNTBLANK($V75:$X75)=2,COUNTBLANK($Y75:$AE75)=6,COUNTBLANK($AF75:$AJ75)=4,COUNTBLANK($AK75:AN75)=3,COUNTBLANK($AO75:$AQ75)=2,COUNTBLANK($AR75:$AS75)=1,COUNTBLANK($AT75:$AU75)=1),IF(Data!$B75&lt;&gt;"",Scoring!$F$7)+IF(Data!$C75&lt;&gt;"",Scoring!$F$8)+IF(Data!$D75&lt;&gt;"",Scoring!$F$9)+IF(Data!$E75&lt;&gt;"",Scoring!$F$10)+IF(Data!$F75&lt;&gt;"",Scoring!$F$11)+IF(Data!$G75&lt;&gt;"",Scoring!$F$12)+IF(Data!$H75&lt;&gt;"",Scoring!$F$13)+IF(Data!$I75&lt;&gt;"",Scoring!$F$14)+IF(Data!$J75&lt;&gt;"",Scoring!$F$15)+IF(Data!$K75&lt;&gt;"",Scoring!$F$16)+IF(Data!$L75&lt;&gt;"",Scoring!$F$17)+IF(Data!$M75&lt;&gt;"",Scoring!$F$18)+IF(Data!$N75&lt;&gt;"",Scoring!$F$19)+IF(Data!$O75&lt;&gt;"",Scoring!$F$20)+IF(Data!$P75&lt;&gt;"",Scoring!$F$21)+IF(Data!$Q75&lt;&gt;"",Scoring!$F$22)+IF(Data!$R75&lt;&gt;"",Scoring!$F$23)+IF(Data!$S75&lt;&gt;"",Scoring!$F$24)+IF(Data!$T75&lt;&gt;"",Scoring!$F$25)+IF(Data!$U75&lt;&gt;"",Scoring!$F$26)+IF(Data!$V75&lt;&gt;"",Scoring!$F$27)+IF(Data!$W75&lt;&gt;"",Scoring!$F$28)+IF(Data!$X75&lt;&gt;"",Scoring!$F$29)+IF(Data!$Y75&lt;&gt;"",Scoring!$F$30)+IF(Data!$Z75&lt;&gt;"",Scoring!$F$31)+IF(Data!$AA75&lt;&gt;"",Scoring!$F$32)+IF(Data!$AB75&lt;&gt;"",Scoring!$F$33)+IF(Data!$AC75&lt;&gt;"",Scoring!$F$34)+IF(Data!$AD75&lt;&gt;"",Scoring!$F$35)+IF(Data!$AE75&lt;&gt;"",Scoring!$F$36)+IF(Data!$AF75&lt;&gt;"",Scoring!$F$37)+IF(Data!$AG75&lt;&gt;"",Scoring!$F$38)+IF(Data!$AH75&lt;&gt;"",Scoring!$F$39)+IF(Data!$AI75&lt;&gt;"",Scoring!$F$40)+IF(Data!$AJ75&lt;&gt;"",Scoring!$F$41)+IF(Data!$AK75&lt;&gt;"",Scoring!$F$42)+IF(Data!$AL75&lt;&gt;"",Scoring!$F$43)+IF(Data!$AM75&lt;&gt;"",Scoring!$F$44)+IF(Data!$AN75&lt;&gt;"",Scoring!$F$45)+IF(Data!$AO75&lt;&gt;"",Scoring!$F$46)+IF(Data!$AP75&lt;&gt;"",Scoring!$F$47)+IF(Data!$AQ75&lt;&gt;"",Scoring!$F$48)+IF(Data!$AR75&lt;&gt;"",Scoring!$F$49)+IF(Data!$AS75&lt;&gt;"",Scoring!$F$50)+IF(Data!$AT75&lt;&gt;"",Scoring!$F$51)+IF(Data!$AU75&lt;&gt;"",Scoring!$F$52),"")</f>
        <v/>
      </c>
      <c r="BA75" s="183" t="str">
        <f>IF(AZ75&lt;&gt;"",LOOKUP(AZ75,Likelihoods!$A$7:$A$107,Likelihoods!D$7:D$107),"")</f>
        <v/>
      </c>
      <c r="BB75" s="181" t="str">
        <f>IF(AND(COUNTBLANK($B75:$O75)=13,COUNTBLANK($P75:$Q75)=1,COUNTBLANK($R75:$U75)=3,COUNTBLANK($V75:$X75)=2,COUNTBLANK($Y75:$AE75)=6,COUNTBLANK($AF75:$AJ75)=4,COUNTBLANK($AK75:AN75)=3,COUNTBLANK($AO75:$AQ75)=2,COUNTBLANK($AR75:$AS75)=1,COUNTBLANK($AT75:$AU75)=1),IF(Data!$B75&lt;&gt;"",Scoring!$G$7)+IF(Data!$C75&lt;&gt;"",Scoring!$G$8)+IF(Data!$D75&lt;&gt;"",Scoring!$G$9)+IF(Data!$E75&lt;&gt;"",Scoring!$G$10)+IF(Data!$F75&lt;&gt;"",Scoring!$G$11)+IF(Data!$G75&lt;&gt;"",Scoring!$G$12)+IF(Data!$H75&lt;&gt;"",Scoring!$G$13)+IF(Data!$I75&lt;&gt;"",Scoring!$G$14)+IF(Data!$J75&lt;&gt;"",Scoring!$G$15)+IF(Data!$K75&lt;&gt;"",Scoring!$G$16)+IF(Data!$L75&lt;&gt;"",Scoring!$G$17)+IF(Data!$M75&lt;&gt;"",Scoring!$G$18)+IF(Data!$N75&lt;&gt;"",Scoring!$G$19)+IF(Data!$O75&lt;&gt;"",Scoring!$G$20)+IF(Data!$P75&lt;&gt;"",Scoring!$G$21)+IF(Data!$Q75&lt;&gt;"",Scoring!$G$22)+IF(Data!$R75&lt;&gt;"",Scoring!$G$23)+IF(Data!$S75&lt;&gt;"",Scoring!$G$24)+IF(Data!$T75&lt;&gt;"",Scoring!$G$25)+IF(Data!$U75&lt;&gt;"",Scoring!$G$26)+IF(Data!$V75&lt;&gt;"",Scoring!$G$27)+IF(Data!$W75&lt;&gt;"",Scoring!$G$28)+IF(Data!$X75&lt;&gt;"",Scoring!$G$29)+IF(Data!$Y75&lt;&gt;"",Scoring!$G$30)+IF(Data!$Z75&lt;&gt;"",Scoring!$G$31)+IF(Data!$AA75&lt;&gt;"",Scoring!$G$32)+IF(Data!$AB75&lt;&gt;"",Scoring!$G$33)+IF(Data!$AC75&lt;&gt;"",Scoring!$G$34)+IF(Data!$AD75&lt;&gt;"",Scoring!$G$35)+IF(Data!$AE75&lt;&gt;"",Scoring!$G$36)+IF(Data!$AF75&lt;&gt;"",Scoring!$G$37)+IF(Data!$AG75&lt;&gt;"",Scoring!$G$38)+IF(Data!$AH75&lt;&gt;"",Scoring!$G$39)+IF(Data!$AI75&lt;&gt;"",Scoring!$G$40)+IF(Data!$AJ75&lt;&gt;"",Scoring!$G$41)+IF(Data!$AK75&lt;&gt;"",Scoring!$G$42)+IF(Data!$AL75&lt;&gt;"",Scoring!$G$43)+IF(Data!$AM75&lt;&gt;"",Scoring!$G$44)+IF(Data!$AN75&lt;&gt;"",Scoring!$G$45)+IF(Data!$AO75&lt;&gt;"",Scoring!$G$46)+IF(Data!$AP75&lt;&gt;"",Scoring!$G$47)+IF(Data!$AQ75&lt;&gt;"",Scoring!$G$48)+IF(Data!$AR75&lt;&gt;"",Scoring!$G$49)+IF(Data!$AS75&lt;&gt;"",Scoring!$G$50)+IF(Data!$AT75&lt;&gt;"",Scoring!$G$51)+IF(Data!$AU75&lt;&gt;"",Scoring!$G$52),"")</f>
        <v/>
      </c>
      <c r="BC75" s="184" t="str">
        <f>IF(BB75&lt;&gt;"",LOOKUP(BB75,Likelihoods!$A$7:$A$107,Likelihoods!E$7:E$107),"")</f>
        <v/>
      </c>
      <c r="BD75" s="185" t="str">
        <f>IF(AND(COUNTBLANK($B75:$O75)=13,COUNTBLANK($P75:$Q75)=1,COUNTBLANK($R75:$U75)=3,COUNTBLANK($V75:$X75)=2,COUNTBLANK($Y75:$AE75)=6,COUNTBLANK($AF75:$AJ75)=4,COUNTBLANK($AK75:AN75)=3,COUNTBLANK($AO75:$AQ75)=2,COUNTBLANK($AR75:$AS75)=1,COUNTBLANK($AT75:$AU75)=1),IF(Data!$B75&lt;&gt;"",Scoring!$H$7)+IF(Data!$C75&lt;&gt;"",Scoring!$H$8)+IF(Data!$D75&lt;&gt;"",Scoring!$H$9)+IF(Data!$E75&lt;&gt;"",Scoring!$H$10)+IF(Data!$F75&lt;&gt;"",Scoring!$H$11)+IF(Data!$G75&lt;&gt;"",Scoring!$H$12)+IF(Data!$H75&lt;&gt;"",Scoring!$H$13)+IF(Data!$I75&lt;&gt;"",Scoring!$H$14)+IF(Data!$J75&lt;&gt;"",Scoring!$H$15)+IF(Data!$K75&lt;&gt;"",Scoring!$H$16)+IF(Data!$L75&lt;&gt;"",Scoring!$H$17)+IF(Data!$M75&lt;&gt;"",Scoring!$H$18)+IF(Data!$N75&lt;&gt;"",Scoring!$H$19)+IF(Data!$O75&lt;&gt;"",Scoring!$H$20)+IF(Data!$P75&lt;&gt;"",Scoring!$H$21)+IF(Data!$Q75&lt;&gt;"",Scoring!$H$22)+IF(Data!$R75&lt;&gt;"",Scoring!$H$23)+IF(Data!$S75&lt;&gt;"",Scoring!$H$24)+IF(Data!$T75&lt;&gt;"",Scoring!$H$25)+IF(Data!$U75&lt;&gt;"",Scoring!$H$26)+IF(Data!$V75&lt;&gt;"",Scoring!$H$27)+IF(Data!$W75&lt;&gt;"",Scoring!$H$28)+IF(Data!$X75&lt;&gt;"",Scoring!$H$29)+IF(Data!$Y75&lt;&gt;"",Scoring!$H$30)+IF(Data!$Z75&lt;&gt;"",Scoring!$H$31)+IF(Data!$AA75&lt;&gt;"",Scoring!$H$32)+IF(Data!$AB75&lt;&gt;"",Scoring!$H$33)+IF(Data!$AC75&lt;&gt;"",Scoring!$H$34)+IF(Data!$AD75&lt;&gt;"",Scoring!$H$35)+IF(Data!$AE75&lt;&gt;"",Scoring!$H$36)+IF(Data!$AF75&lt;&gt;"",Scoring!$H$37)+IF(Data!$AG75&lt;&gt;"",Scoring!$H$38)+IF(Data!$AH75&lt;&gt;"",Scoring!$H$39)+IF(Data!$AI75&lt;&gt;"",Scoring!$H$40)+IF(Data!$AJ75&lt;&gt;"",Scoring!$H$41)+IF(Data!$AK75&lt;&gt;"",Scoring!$H$42)+IF(Data!$AL75&lt;&gt;"",Scoring!$H$43)+IF(Data!$AM75&lt;&gt;"",Scoring!$H$44)+IF(Data!$AN75&lt;&gt;"",Scoring!$H$45)+IF(Data!$AO75&lt;&gt;"",Scoring!$H$46)+IF(Data!$AP75&lt;&gt;"",Scoring!$H$47)+IF(Data!$AQ75&lt;&gt;"",Scoring!$H$48)+IF(Data!$AR75&lt;&gt;"",Scoring!$H$49)+IF(Data!$AS75&lt;&gt;"",Scoring!$H$50)+IF(Data!$AT75&lt;&gt;"",Scoring!$H$51)+IF(Data!$AU75&lt;&gt;"",Scoring!$H$52),"")</f>
        <v/>
      </c>
      <c r="BE75" s="186" t="str">
        <f>IF(BD75&lt;&gt;"",LOOKUP(BD75,Likelihoods!$A$7:$A$107,Likelihoods!F$7:F$107),"")</f>
        <v/>
      </c>
      <c r="BF75" s="181" t="str">
        <f>IF(AND(COUNTBLANK($B75:$O75)=13,COUNTBLANK($P75:$Q75)=1,COUNTBLANK($R75:$U75)=3,COUNTBLANK($V75:$X75)=2,COUNTBLANK($Y75:$AE75)=6,COUNTBLANK($AF75:$AJ75)=4,COUNTBLANK($AK75:AN75)=3,COUNTBLANK($AO75:$AQ75)=2,COUNTBLANK($AR75:$AS75)=1,COUNTBLANK($AT75:$AU75)=1),IF(Data!$B75&lt;&gt;"",Scoring!$I$7)+IF(Data!$C75&lt;&gt;"",Scoring!$I$8)+IF(Data!$D75&lt;&gt;"",Scoring!$I$9)+IF(Data!$E75&lt;&gt;"",Scoring!$I$10)+IF(Data!$F75&lt;&gt;"",Scoring!$I$11)+IF(Data!$G75&lt;&gt;"",Scoring!$I$12)+IF(Data!$H75&lt;&gt;"",Scoring!$I$13)+IF(Data!$I75&lt;&gt;"",Scoring!$I$14)+IF(Data!$J75&lt;&gt;"",Scoring!$I$15)+IF(Data!$K75&lt;&gt;"",Scoring!$I$16)+IF(Data!$L75&lt;&gt;"",Scoring!$I$17)+IF(Data!$M75&lt;&gt;"",Scoring!$I$18)+IF(Data!$N75&lt;&gt;"",Scoring!$I$19)+IF(Data!$O75&lt;&gt;"",Scoring!$I$20)+IF(Data!$P75&lt;&gt;"",Scoring!$I$21)+IF(Data!$Q75&lt;&gt;"",Scoring!$I$22)+IF(Data!$R75&lt;&gt;"",Scoring!$I$23)+IF(Data!$S75&lt;&gt;"",Scoring!$I$24)+IF(Data!$T75&lt;&gt;"",Scoring!$I$25)+IF(Data!$U75&lt;&gt;"",Scoring!$I$26)+IF(Data!$V75&lt;&gt;"",Scoring!$I$27)+IF(Data!$W75&lt;&gt;"",Scoring!$I$28)+IF(Data!$X75&lt;&gt;"",Scoring!$I$29)+IF(Data!$Y75&lt;&gt;"",Scoring!$I$30)+IF(Data!$Z75&lt;&gt;"",Scoring!$I$31)+IF(Data!$AA75&lt;&gt;"",Scoring!$I$32)+IF(Data!$AB75&lt;&gt;"",Scoring!$I$33)+IF(Data!$AC75&lt;&gt;"",Scoring!$I$34)+IF(Data!$AD75&lt;&gt;"",Scoring!$I$35)+IF(Data!$AE75&lt;&gt;"",Scoring!$I$36)+IF(Data!$AF75&lt;&gt;"",Scoring!$I$37)+IF(Data!$AG75&lt;&gt;"",Scoring!$I$38)+IF(Data!$AH75&lt;&gt;"",Scoring!$I$39)+IF(Data!$AI75&lt;&gt;"",Scoring!$I$40)+IF(Data!$AJ75&lt;&gt;"",Scoring!$I$41)+IF(Data!$AK75&lt;&gt;"",Scoring!$I$42)+IF(Data!$AL75&lt;&gt;"",Scoring!$I$43)+IF(Data!$AM75&lt;&gt;"",Scoring!$I$44)+IF(Data!$AN75&lt;&gt;"",Scoring!$I$45)+IF(Data!$AO75&lt;&gt;"",Scoring!$I$46)+IF(Data!$AP75&lt;&gt;"",Scoring!$I$47)+IF(Data!$AQ75&lt;&gt;"",Scoring!$I$48)+IF(Data!$AR75&lt;&gt;"",Scoring!$I$49)+IF(Data!$AS75&lt;&gt;"",Scoring!$I$50)+IF(Data!$AT75&lt;&gt;"",Scoring!$I$51)+IF(Data!$AU75&lt;&gt;"",Scoring!$I$52),"")</f>
        <v/>
      </c>
      <c r="BG75" s="180" t="str">
        <f>IF(BF75&lt;&gt;"",LOOKUP(BF75,Likelihoods!$A$7:$A$107,Likelihoods!G$7:G$107),"")</f>
        <v/>
      </c>
      <c r="BH75" s="187" t="str">
        <f>IF(AND(COUNTBLANK($B75:$O75)=13,COUNTBLANK($P75:$Q75)=1,COUNTBLANK($R75:$U75)=3,COUNTBLANK($V75:$X75)=2,COUNTBLANK($Y75:$AE75)=6,COUNTBLANK($AF75:$AJ75)=4,COUNTBLANK($AK75:AN75)=3,COUNTBLANK($AO75:$AQ75)=2,COUNTBLANK($AR75:$AS75)=1,COUNTBLANK($AT75:$AU75)=1),IF(Data!$B75&lt;&gt;"",Scoring!$J$7)+IF(Data!$C75&lt;&gt;"",Scoring!$J$8)+IF(Data!$D75&lt;&gt;"",Scoring!$J$9)+IF(Data!$E75&lt;&gt;"",Scoring!$J$10)+IF(Data!$F75&lt;&gt;"",Scoring!$J$11)+IF(Data!$G75&lt;&gt;"",Scoring!$J$12)+IF(Data!$H75&lt;&gt;"",Scoring!$J$13)+IF(Data!$I75&lt;&gt;"",Scoring!$J$14)+IF(Data!$J75&lt;&gt;"",Scoring!$J$15)+IF(Data!$K75&lt;&gt;"",Scoring!$J$16)+IF(Data!$L75&lt;&gt;"",Scoring!$J$17)+IF(Data!$M75&lt;&gt;"",Scoring!$J$18)+IF(Data!$N75&lt;&gt;"",Scoring!$J$19)+IF(Data!$O75&lt;&gt;"",Scoring!$J$20)+IF(Data!$P75&lt;&gt;"",Scoring!$J$21)+IF(Data!$Q75&lt;&gt;"",Scoring!$J$22)+IF(Data!$R75&lt;&gt;"",Scoring!$J$23)+IF(Data!$S75&lt;&gt;"",Scoring!$J$24)+IF(Data!$T75&lt;&gt;"",Scoring!$J$25)+IF(Data!$U75&lt;&gt;"",Scoring!$J$26)+IF(Data!$V75&lt;&gt;"",Scoring!$J$27)+IF(Data!$W75&lt;&gt;"",Scoring!$J$28)+IF(Data!$X75&lt;&gt;"",Scoring!$J$29)+IF(Data!$Y75&lt;&gt;"",Scoring!$J$30)+IF(Data!$Z75&lt;&gt;"",Scoring!$J$31)+IF(Data!$AA75&lt;&gt;"",Scoring!$J$32)+IF(Data!$AB75&lt;&gt;"",Scoring!$J$33)+IF(Data!$AC75&lt;&gt;"",Scoring!$J$34)+IF(Data!$AD75&lt;&gt;"",Scoring!$J$35)+IF(Data!$AE75&lt;&gt;"",Scoring!$J$36)+IF(Data!$AF75&lt;&gt;"",Scoring!$J$37)+IF(Data!$AG75&lt;&gt;"",Scoring!$J$38)+IF(Data!$AH75&lt;&gt;"",Scoring!$J$39)+IF(Data!$AI75&lt;&gt;"",Scoring!$J$40)+IF(Data!$AJ75&lt;&gt;"",Scoring!$J$41)+IF(Data!$AK75&lt;&gt;"",Scoring!$J$42)+IF(Data!$AL75&lt;&gt;"",Scoring!$J$43)+IF(Data!$AM75&lt;&gt;"",Scoring!$J$44)+IF(Data!$AN75&lt;&gt;"",Scoring!$J$45)+IF(Data!$AO75&lt;&gt;"",Scoring!$J$46)+IF(Data!$AP75&lt;&gt;"",Scoring!$J$47)+IF(Data!$AQ75&lt;&gt;"",Scoring!$J$48)+IF(Data!$AR75&lt;&gt;"",Scoring!$J$49)+IF(Data!$AS75&lt;&gt;"",Scoring!$J$50)+IF(Data!$AT75&lt;&gt;"",Scoring!$J$51)+IF(Data!$AU75&lt;&gt;"",Scoring!$J$52),"")</f>
        <v/>
      </c>
      <c r="BI75" s="183" t="str">
        <f>IF(BH75&lt;&gt;"",LOOKUP(BH75,Likelihoods!$A$7:$A$107,Likelihoods!H$7:H$107),"")</f>
        <v/>
      </c>
      <c r="BJ75" s="188" t="str">
        <f>IF(AND(COUNTBLANK($B75:$O75)=13,COUNTBLANK($P75:$Q75)=1,COUNTBLANK($R75:$U75)=3,COUNTBLANK($V75:$X75)=2,COUNTBLANK($Y75:$AE75)=6,COUNTBLANK($AF75:$AJ75)=4,COUNTBLANK($AK75:AN75)=3,COUNTBLANK($AO75:$AQ75)=2,COUNTBLANK($AR75:$AS75)=1,COUNTBLANK($AT75:$AU75)=1),IF(Data!$B75&lt;&gt;"",Scoring!$K$7)+IF(Data!$C75&lt;&gt;"",Scoring!$K$8)+IF(Data!$D75&lt;&gt;"",Scoring!$K$9)+IF(Data!$E75&lt;&gt;"",Scoring!$K$10)+IF(Data!$F75&lt;&gt;"",Scoring!$K$11)+IF(Data!$G75&lt;&gt;"",Scoring!$K$12)+IF(Data!$H75&lt;&gt;"",Scoring!$K$13)+IF(Data!$I75&lt;&gt;"",Scoring!$K$14)+IF(Data!$J75&lt;&gt;"",Scoring!$K$15)+IF(Data!$K75&lt;&gt;"",Scoring!$K$16)+IF(Data!$L75&lt;&gt;"",Scoring!$K$17)+IF(Data!$M75&lt;&gt;"",Scoring!$K$18)+IF(Data!$N75&lt;&gt;"",Scoring!$K$19)+IF(Data!$O75&lt;&gt;"",Scoring!$K$20)+IF(Data!$P75&lt;&gt;"",Scoring!$K$21)+IF(Data!$Q75&lt;&gt;"",Scoring!$K$22)+IF(Data!$R75&lt;&gt;"",Scoring!$K$23)+IF(Data!$S75&lt;&gt;"",Scoring!$K$24)+IF(Data!$T75&lt;&gt;"",Scoring!$K$25)+IF(Data!$U75&lt;&gt;"",Scoring!$K$26)+IF(Data!$V75&lt;&gt;"",Scoring!$K$27)+IF(Data!$W75&lt;&gt;"",Scoring!$K$28)+IF(Data!$X75&lt;&gt;"",Scoring!$K$29)+IF(Data!$Y75&lt;&gt;"",Scoring!$K$30)+IF(Data!$Z75&lt;&gt;"",Scoring!$K$31)+IF(Data!$AA75&lt;&gt;"",Scoring!$K$32)+IF(Data!$AB75&lt;&gt;"",Scoring!$K$33)+IF(Data!$AC75&lt;&gt;"",Scoring!$K$34)+IF(Data!$AD75&lt;&gt;"",Scoring!$K$35)+IF(Data!$AE75&lt;&gt;"",Scoring!$K$36)+IF(Data!$AF75&lt;&gt;"",Scoring!$K$37)+IF(Data!$AG75&lt;&gt;"",Scoring!$K$38)+IF(Data!$AH75&lt;&gt;"",Scoring!$K$39)+IF(Data!$AI75&lt;&gt;"",Scoring!$K$40)+IF(Data!$AJ75&lt;&gt;"",Scoring!$K$41)+IF(Data!$AK75&lt;&gt;"",Scoring!$K$42)+IF(Data!$AL75&lt;&gt;"",Scoring!$K$43)+IF(Data!$AM75&lt;&gt;"",Scoring!$K$44)+IF(Data!$AN75&lt;&gt;"",Scoring!$K$45)+IF(Data!$AO75&lt;&gt;"",Scoring!$K$46)+IF(Data!$AP75&lt;&gt;"",Scoring!$K$47)+IF(Data!$AQ75&lt;&gt;"",Scoring!$K$48)+IF(Data!$AR75&lt;&gt;"",Scoring!$K$49)+IF(Data!$AS75&lt;&gt;"",Scoring!$K$50)+IF(Data!$AT75&lt;&gt;"",Scoring!$K$51)+IF(Data!$AU75&lt;&gt;"",Scoring!$K$52),"")</f>
        <v/>
      </c>
      <c r="BK75" s="184" t="str">
        <f>IF(BJ75&lt;&gt;"",LOOKUP(BJ75,Likelihoods!$A$7:$A$107,Likelihoods!I$7:I$107),"")</f>
        <v/>
      </c>
      <c r="BL75" s="187" t="str">
        <f>IF(AND(COUNTBLANK($B75:$O75)=13,COUNTBLANK($P75:$Q75)=1,COUNTBLANK($R75:$U75)=3,COUNTBLANK($V75:$X75)=2,COUNTBLANK($Y75:$AE75)=6,COUNTBLANK($AF75:$AJ75)=4,COUNTBLANK($AK75:AN75)=3,COUNTBLANK($AO75:$AQ75)=2,COUNTBLANK($AR75:$AS75)=1,COUNTBLANK($AT75:$AU75)=1),IF(Data!$B75&lt;&gt;"",Scoring!$L$7)+IF(Data!$C75&lt;&gt;"",Scoring!$L$8)+IF(Data!$D75&lt;&gt;"",Scoring!$L$9)+IF(Data!$E75&lt;&gt;"",Scoring!$L$10)+IF(Data!$F75&lt;&gt;"",Scoring!$L$11)+IF(Data!$G75&lt;&gt;"",Scoring!$L$12)+IF(Data!$H75&lt;&gt;"",Scoring!$L$13)+IF(Data!$I75&lt;&gt;"",Scoring!$L$14)+IF(Data!$J75&lt;&gt;"",Scoring!$L$15)+IF(Data!$K75&lt;&gt;"",Scoring!$L$16)+IF(Data!$L75&lt;&gt;"",Scoring!$L$17)+IF(Data!$M75&lt;&gt;"",Scoring!$L$18)+IF(Data!$N75&lt;&gt;"",Scoring!$L$19)+IF(Data!$O75&lt;&gt;"",Scoring!$L$20)+IF(Data!$P75&lt;&gt;"",Scoring!$L$21)+IF(Data!$Q75&lt;&gt;"",Scoring!$L$22)+IF(Data!$R75&lt;&gt;"",Scoring!$L$23)+IF(Data!$S75&lt;&gt;"",Scoring!$L$24)+IF(Data!$T75&lt;&gt;"",Scoring!$L$25)+IF(Data!$U75&lt;&gt;"",Scoring!$L$26)+IF(Data!$V75&lt;&gt;"",Scoring!$L$27)+IF(Data!$W75&lt;&gt;"",Scoring!$L$28)+IF(Data!$X75&lt;&gt;"",Scoring!$L$29)+IF(Data!$Y75&lt;&gt;"",Scoring!$L$30)+IF(Data!$Z75&lt;&gt;"",Scoring!$L$31)+IF(Data!$AA75&lt;&gt;"",Scoring!$L$32)+IF(Data!$AB75&lt;&gt;"",Scoring!$L$33)+IF(Data!$AC75&lt;&gt;"",Scoring!$L$34)+IF(Data!$AD75&lt;&gt;"",Scoring!$L$35)+IF(Data!$AE75&lt;&gt;"",Scoring!$L$36)+IF(Data!$AF75&lt;&gt;"",Scoring!$L$37)+IF(Data!$AG75&lt;&gt;"",Scoring!$L$38)+IF(Data!$AH75&lt;&gt;"",Scoring!$L$39)+IF(Data!$AI75&lt;&gt;"",Scoring!$L$40)+IF(Data!$AJ75&lt;&gt;"",Scoring!$L$41)+IF(Data!$AK75&lt;&gt;"",Scoring!$L$42)+IF(Data!$AL75&lt;&gt;"",Scoring!$L$43)+IF(Data!$AM75&lt;&gt;"",Scoring!$L$44)+IF(Data!$AN75&lt;&gt;"",Scoring!$L$45)+IF(Data!$AO75&lt;&gt;"",Scoring!$L$46)+IF(Data!$AP75&lt;&gt;"",Scoring!$L$47)+IF(Data!$AQ75&lt;&gt;"",Scoring!$L$48)+IF(Data!$AR75&lt;&gt;"",Scoring!$L$49)+IF(Data!$AS75&lt;&gt;"",Scoring!$L$50)+IF(Data!$AT75&lt;&gt;"",Scoring!$L$51)+IF(Data!$AU75&lt;&gt;"",Scoring!$L$52),"")</f>
        <v/>
      </c>
      <c r="BM75" s="180" t="str">
        <f>IF(BL75&lt;&gt;"",LOOKUP(BL75,Likelihoods!$A$7:$A$107,Likelihoods!J$7:J$107),"")</f>
        <v/>
      </c>
      <c r="BN75" s="181" t="str">
        <f>IF(AND(COUNTBLANK($B75:$O75)=13,COUNTBLANK($P75:$Q75)=1,COUNTBLANK($R75:$U75)=3,COUNTBLANK($V75:$X75)=2,COUNTBLANK($Y75:$AE75)=6,COUNTBLANK($AF75:$AJ75)=4,COUNTBLANK($AK75:AN75)=3,COUNTBLANK($AO75:$AQ75)=2,COUNTBLANK($AR75:$AS75)=1,COUNTBLANK($AT75:$AU75)=1),IF(Data!$B75&lt;&gt;"",Scoring!$M$7)+IF(Data!$C75&lt;&gt;"",Scoring!$M$8)+IF(Data!$D75&lt;&gt;"",Scoring!$M$9)+IF(Data!$E75&lt;&gt;"",Scoring!$M$10)+IF(Data!$F75&lt;&gt;"",Scoring!$M$11)+IF(Data!$G75&lt;&gt;"",Scoring!$M$12)+IF(Data!$H75&lt;&gt;"",Scoring!$M$13)+IF(Data!$I75&lt;&gt;"",Scoring!$M$14)+IF(Data!$J75&lt;&gt;"",Scoring!$M$15)+IF(Data!$K75&lt;&gt;"",Scoring!$M$16)+IF(Data!$L75&lt;&gt;"",Scoring!$M$17)+IF(Data!$M75&lt;&gt;"",Scoring!$M$18)+IF(Data!$N75&lt;&gt;"",Scoring!$M$19)+IF(Data!$O75&lt;&gt;"",Scoring!$M$20)+IF(Data!$P75&lt;&gt;"",Scoring!$M$21)+IF(Data!$Q75&lt;&gt;"",Scoring!$M$22)+IF(Data!$R75&lt;&gt;"",Scoring!$M$23)+IF(Data!$S75&lt;&gt;"",Scoring!$M$24)+IF(Data!$T75&lt;&gt;"",Scoring!$M$25)+IF(Data!$U75&lt;&gt;"",Scoring!$M$26)+IF(Data!$V75&lt;&gt;"",Scoring!$M$27)+IF(Data!$W75&lt;&gt;"",Scoring!$M$28)+IF(Data!$X75&lt;&gt;"",Scoring!$M$29)+IF(Data!$Y75&lt;&gt;"",Scoring!$M$30)+IF(Data!$Z75&lt;&gt;"",Scoring!$M$31)+IF(Data!$AA75&lt;&gt;"",Scoring!$M$32)+IF(Data!$AB75&lt;&gt;"",Scoring!$M$33)+IF(Data!$AC75&lt;&gt;"",Scoring!$M$34)+IF(Data!$AD75&lt;&gt;"",Scoring!$M$35)+IF(Data!$AE75&lt;&gt;"",Scoring!$M$36)+IF(Data!$AF75&lt;&gt;"",Scoring!$M$37)+IF(Data!$AG75&lt;&gt;"",Scoring!$M$38)+IF(Data!$AH75&lt;&gt;"",Scoring!$M$39)+IF(Data!$AI75&lt;&gt;"",Scoring!$M$40)+IF(Data!$AJ75&lt;&gt;"",Scoring!$M$41)+IF(Data!$AK75&lt;&gt;"",Scoring!$M$42)+IF(Data!$AL75&lt;&gt;"",Scoring!$M$43)+IF(Data!$AM75&lt;&gt;"",Scoring!$M$44)+IF(Data!$AN75&lt;&gt;"",Scoring!$M$45)+IF(Data!$AO75&lt;&gt;"",Scoring!$M$46)+IF(Data!$AP75&lt;&gt;"",Scoring!$M$47)+IF(Data!$AQ75&lt;&gt;"",Scoring!$M$48)+IF(Data!$AR75&lt;&gt;"",Scoring!$M$49)+IF(Data!$AS75&lt;&gt;"",Scoring!$M$50)+IF(Data!$AT75&lt;&gt;"",Scoring!$M$51)+IF(Data!$AU75&lt;&gt;"",Scoring!$M$52),"")</f>
        <v/>
      </c>
      <c r="BO75" s="184" t="str">
        <f>IF(BN75&lt;&gt;"",LOOKUP(BN75,Likelihoods!$A$7:$A$107,Likelihoods!K$7:K$107),"")</f>
        <v/>
      </c>
      <c r="BP75" s="179" t="str">
        <f>IF(AND(COUNTBLANK($B75:$O75)=13,COUNTBLANK($P75:$Q75)=1,COUNTBLANK($R75:$U75)=3,COUNTBLANK($V75:$X75)=2,COUNTBLANK($Y75:$AE75)=6,COUNTBLANK($AF75:$AJ75)=4,COUNTBLANK($AK75:AN75)=3,COUNTBLANK($AO75:$AQ75)=2,COUNTBLANK($AR75:$AS75)=1,COUNTBLANK($AT75:$AU75)=1),IF(Data!$B75&lt;&gt;"",Scoring!$N$7)+IF(Data!$C75&lt;&gt;"",Scoring!$N$8)+IF(Data!$D75&lt;&gt;"",Scoring!$N$9)+IF(Data!$E75&lt;&gt;"",Scoring!$N$10)+IF(Data!$F75&lt;&gt;"",Scoring!$N$11)+IF(Data!$G75&lt;&gt;"",Scoring!$N$12)+IF(Data!$H75&lt;&gt;"",Scoring!$N$13)+IF(Data!$I75&lt;&gt;"",Scoring!$N$14)+IF(Data!$J75&lt;&gt;"",Scoring!$N$15)+IF(Data!$K75&lt;&gt;"",Scoring!$N$16)+IF(Data!$L75&lt;&gt;"",Scoring!$N$17)+IF(Data!$M75&lt;&gt;"",Scoring!$N$18)+IF(Data!$N75&lt;&gt;"",Scoring!$N$19)+IF(Data!$O75&lt;&gt;"",Scoring!$N$20)+IF(Data!$P75&lt;&gt;"",Scoring!$N$21)+IF(Data!$Q75&lt;&gt;"",Scoring!$N$22)+IF(Data!$R75&lt;&gt;"",Scoring!$N$23)+IF(Data!$S75&lt;&gt;"",Scoring!$N$24)+IF(Data!$T75&lt;&gt;"",Scoring!$N$25)+IF(Data!$U75&lt;&gt;"",Scoring!$N$26)+IF(Data!$V75&lt;&gt;"",Scoring!$N$27)+IF(Data!$W75&lt;&gt;"",Scoring!$N$28)+IF(Data!$X75&lt;&gt;"",Scoring!$N$29)+IF(Data!$Y75&lt;&gt;"",Scoring!$N$30)+IF(Data!$Z75&lt;&gt;"",Scoring!$N$31)+IF(Data!$AA75&lt;&gt;"",Scoring!$N$32)+IF(Data!$AB75&lt;&gt;"",Scoring!$N$33)+IF(Data!$AC75&lt;&gt;"",Scoring!$N$34)+IF(Data!$AD75&lt;&gt;"",Scoring!$N$35)+IF(Data!$AE75&lt;&gt;"",Scoring!$N$36)+IF(Data!$AF75&lt;&gt;"",Scoring!$N$37)+IF(Data!$AG75&lt;&gt;"",Scoring!$N$38)+IF(Data!$AH75&lt;&gt;"",Scoring!$N$39)+IF(Data!$AI75&lt;&gt;"",Scoring!$N$40)+IF(Data!$AJ75&lt;&gt;"",Scoring!$N$41)+IF(Data!$AK75&lt;&gt;"",Scoring!$N$42)+IF(Data!$AL75&lt;&gt;"",Scoring!$N$43)+IF(Data!$AM75&lt;&gt;"",Scoring!$N$44)+IF(Data!$AN75&lt;&gt;"",Scoring!$N$45)+IF(Data!$AO75&lt;&gt;"",Scoring!$N$46)+IF(Data!$AP75&lt;&gt;"",Scoring!$N$47)+IF(Data!$AQ75&lt;&gt;"",Scoring!$N$48)+IF(Data!$AR75&lt;&gt;"",Scoring!$N$49)+IF(Data!$AS75&lt;&gt;"",Scoring!$N$50)+IF(Data!$AT75&lt;&gt;"",Scoring!$N$51)+IF(Data!$AU75&lt;&gt;"",Scoring!$N$52),"")</f>
        <v/>
      </c>
      <c r="BQ75" s="189" t="str">
        <f>IF(BP75&lt;&gt;"",LOOKUP(BP75,Likelihoods!$A$7:$A$107,Likelihoods!L$7:L$107),"")</f>
        <v/>
      </c>
      <c r="BR75" s="181" t="str">
        <f>IF(AND(COUNTBLANK($B75:$O75)=13,COUNTBLANK($P75:$Q75)=1,COUNTBLANK($R75:$U75)=3,COUNTBLANK($V75:$X75)=2,COUNTBLANK($Y75:$AE75)=6,COUNTBLANK($AF75:$AJ75)=4,COUNTBLANK($AK75:AN75)=3,COUNTBLANK($AO75:$AQ75)=2,COUNTBLANK($AR75:$AS75)=1,COUNTBLANK($AT75:$AU75)=1),IF(Data!$B75&lt;&gt;"",Scoring!$O$7)+IF(Data!$C75&lt;&gt;"",Scoring!$O$8)+IF(Data!$D75&lt;&gt;"",Scoring!$O$9)+IF(Data!$E75&lt;&gt;"",Scoring!$O$10)+IF(Data!$F75&lt;&gt;"",Scoring!$O$11)+IF(Data!$G75&lt;&gt;"",Scoring!$O$12)+IF(Data!$H75&lt;&gt;"",Scoring!$O$13)+IF(Data!$I75&lt;&gt;"",Scoring!$O$14)+IF(Data!$J75&lt;&gt;"",Scoring!$O$15)+IF(Data!$K75&lt;&gt;"",Scoring!$O$16)+IF(Data!$L75&lt;&gt;"",Scoring!$O$17)+IF(Data!$M75&lt;&gt;"",Scoring!$O$18)+IF(Data!$N75&lt;&gt;"",Scoring!$O$19)+IF(Data!$O75&lt;&gt;"",Scoring!$O$20)+IF(Data!$P75&lt;&gt;"",Scoring!$O$21)+IF(Data!$Q75&lt;&gt;"",Scoring!$O$22)+IF(Data!$R75&lt;&gt;"",Scoring!$O$23)+IF(Data!$S75&lt;&gt;"",Scoring!$O$24)+IF(Data!$T75&lt;&gt;"",Scoring!$O$25)+IF(Data!$U75&lt;&gt;"",Scoring!$O$26)+IF(Data!$V75&lt;&gt;"",Scoring!$O$27)+IF(Data!$W75&lt;&gt;"",Scoring!$O$28)+IF(Data!$X75&lt;&gt;"",Scoring!$O$29)+IF(Data!$Y75&lt;&gt;"",Scoring!$O$30)+IF(Data!$Z75&lt;&gt;"",Scoring!$O$31)+IF(Data!$AA75&lt;&gt;"",Scoring!$O$32)+IF(Data!$AB75&lt;&gt;"",Scoring!$O$33)+IF(Data!$AC75&lt;&gt;"",Scoring!$O$34)+IF(Data!$AD75&lt;&gt;"",Scoring!$O$35)+IF(Data!$AE75&lt;&gt;"",Scoring!$O$36)+IF(Data!$AF75&lt;&gt;"",Scoring!$O$37)+IF(Data!$AG75&lt;&gt;"",Scoring!$O$38)+IF(Data!$AH75&lt;&gt;"",Scoring!$O$39)+IF(Data!$AI75&lt;&gt;"",Scoring!$O$40)+IF(Data!$AJ75&lt;&gt;"",Scoring!$O$41)+IF(Data!$AK75&lt;&gt;"",Scoring!$O$42)+IF(Data!$AL75&lt;&gt;"",Scoring!$O$43)+IF(Data!$AM75&lt;&gt;"",Scoring!$O$44)+IF(Data!$AN75&lt;&gt;"",Scoring!$O$45)+IF(Data!$AO75&lt;&gt;"",Scoring!$O$46)+IF(Data!$AP75&lt;&gt;"",Scoring!$O$47)+IF(Data!$AQ75&lt;&gt;"",Scoring!$O$48)+IF(Data!$AR75&lt;&gt;"",Scoring!$O$49)+IF(Data!$AS75&lt;&gt;"",Scoring!$O$50)+IF(Data!$AT75&lt;&gt;"",Scoring!$O$51)+IF(Data!$AU75&lt;&gt;"",Scoring!$O$52),"")</f>
        <v/>
      </c>
      <c r="BS75" s="184" t="str">
        <f>IF(BR75&lt;&gt;"",LOOKUP(BR75,Likelihoods!$A$7:$A$107,Likelihoods!M$7:M$107),"")</f>
        <v/>
      </c>
      <c r="BT75" s="181" t="str">
        <f>IF(AND(COUNTBLANK($B75:$O75)=13,COUNTBLANK($P75:$Q75)=1,COUNTBLANK($R75:$U75)=3,COUNTBLANK($V75:$X75)=2,COUNTBLANK($Y75:$AE75)=6,COUNTBLANK($AF75:$AJ75)=4,COUNTBLANK($AK75:AN75)=3,COUNTBLANK($AO75:$AQ75)=2,COUNTBLANK($AR75:$AS75)=1,COUNTBLANK($AT75:$AU75)=1),IF(Data!$B75&lt;&gt;"",Scoring!$P$7)+IF(Data!$C75&lt;&gt;"",Scoring!$P$8)+IF(Data!$D75&lt;&gt;"",Scoring!$P$9)+IF(Data!$E75&lt;&gt;"",Scoring!$P$10)+IF(Data!$F75&lt;&gt;"",Scoring!$P$11)+IF(Data!$G75&lt;&gt;"",Scoring!$P$12)+IF(Data!$H75&lt;&gt;"",Scoring!$P$13)+IF(Data!$I75&lt;&gt;"",Scoring!$P$14)+IF(Data!$J75&lt;&gt;"",Scoring!$P$15)+IF(Data!$K75&lt;&gt;"",Scoring!$P$16)+IF(Data!$L75&lt;&gt;"",Scoring!$P$17)+IF(Data!$M75&lt;&gt;"",Scoring!$P$18)+IF(Data!$N75&lt;&gt;"",Scoring!$P$19)+IF(Data!$O75&lt;&gt;"",Scoring!$P$20)+IF(Data!$P75&lt;&gt;"",Scoring!$P$21)+IF(Data!$Q75&lt;&gt;"",Scoring!$P$22)+IF(Data!$R75&lt;&gt;"",Scoring!$P$23)+IF(Data!$S75&lt;&gt;"",Scoring!$P$24)+IF(Data!$T75&lt;&gt;"",Scoring!$P$25)+IF(Data!$U75&lt;&gt;"",Scoring!$P$26)+IF(Data!$V75&lt;&gt;"",Scoring!$P$27)+IF(Data!$W75&lt;&gt;"",Scoring!$P$28)+IF(Data!$X75&lt;&gt;"",Scoring!$P$29)+IF(Data!$Y75&lt;&gt;"",Scoring!$P$30)+IF(Data!$Z75&lt;&gt;"",Scoring!$P$31)+IF(Data!$AA75&lt;&gt;"",Scoring!$P$32)+IF(Data!$AB75&lt;&gt;"",Scoring!$P$33)+IF(Data!$AC75&lt;&gt;"",Scoring!$P$34)+IF(Data!$AD75&lt;&gt;"",Scoring!$P$35)+IF(Data!$AE75&lt;&gt;"",Scoring!$P$36)+IF(Data!$AF75&lt;&gt;"",Scoring!$P$37)+IF(Data!$AG75&lt;&gt;"",Scoring!$P$38)+IF(Data!$AH75&lt;&gt;"",Scoring!$P$39)+IF(Data!$AI75&lt;&gt;"",Scoring!$P$40)+IF(Data!$AJ75&lt;&gt;"",Scoring!$P$41)+IF(Data!$AK75&lt;&gt;"",Scoring!$P$42)+IF(Data!$AL75&lt;&gt;"",Scoring!$P$43)+IF(Data!$AM75&lt;&gt;"",Scoring!$P$44)+IF(Data!$AN75&lt;&gt;"",Scoring!$P$45)+IF(Data!$AO75&lt;&gt;"",Scoring!$P$46)+IF(Data!$AP75&lt;&gt;"",Scoring!$P$47)+IF(Data!$AQ75&lt;&gt;"",Scoring!$P$48)+IF(Data!$AR75&lt;&gt;"",Scoring!$P$49)+IF(Data!$AS75&lt;&gt;"",Scoring!$P$50)+IF(Data!$AT75&lt;&gt;"",Scoring!$P$51)+IF(Data!$AU75&lt;&gt;"",Scoring!$P$52),"")</f>
        <v/>
      </c>
      <c r="BU75" s="180" t="str">
        <f>IF(BT75&lt;&gt;"",LOOKUP(BT75,Likelihoods!$A$7:$A$107,Likelihoods!N$7:N$107),"")</f>
        <v/>
      </c>
      <c r="BV75" s="181" t="str">
        <f>IF(AND(COUNTBLANK($B75:$O75)=13,COUNTBLANK($P75:$Q75)=1,COUNTBLANK($R75:$U75)=3,COUNTBLANK($V75:$X75)=2,COUNTBLANK($Y75:$AE75)=6,COUNTBLANK($AF75:$AJ75)=4,COUNTBLANK($AK75:AN75)=3,COUNTBLANK($AO75:$AQ75)=2,COUNTBLANK($AR75:$AS75)=1,COUNTBLANK($AT75:$AU75)=1),IF(Data!$B75&lt;&gt;"",Scoring!$Q$7)+IF(Data!$C75&lt;&gt;"",Scoring!$Q$8)+IF(Data!$D75&lt;&gt;"",Scoring!$Q$9)+IF(Data!$E75&lt;&gt;"",Scoring!$Q$10)+IF(Data!$F75&lt;&gt;"",Scoring!$Q$11)+IF(Data!$G75&lt;&gt;"",Scoring!$Q$12)+IF(Data!$H75&lt;&gt;"",Scoring!$Q$13)+IF(Data!$I75&lt;&gt;"",Scoring!$Q$14)+IF(Data!$J75&lt;&gt;"",Scoring!$Q$15)+IF(Data!$K75&lt;&gt;"",Scoring!$Q$16)+IF(Data!$L75&lt;&gt;"",Scoring!$Q$17)+IF(Data!$M75&lt;&gt;"",Scoring!$Q$18)+IF(Data!$N75&lt;&gt;"",Scoring!$Q$19)+IF(Data!$O75&lt;&gt;"",Scoring!$Q$20)+IF(Data!$P75&lt;&gt;"",Scoring!$Q$21)+IF(Data!$Q75&lt;&gt;"",Scoring!$Q$22)+IF(Data!$R75&lt;&gt;"",Scoring!$Q$23)+IF(Data!$S75&lt;&gt;"",Scoring!$Q$24)+IF(Data!$T75&lt;&gt;"",Scoring!$Q$25)+IF(Data!$U75&lt;&gt;"",Scoring!$Q$26)+IF(Data!$V75&lt;&gt;"",Scoring!$Q$27)+IF(Data!$W75&lt;&gt;"",Scoring!$Q$28)+IF(Data!$X75&lt;&gt;"",Scoring!$Q$29)+IF(Data!$Y75&lt;&gt;"",Scoring!$Q$30)+IF(Data!$Z75&lt;&gt;"",Scoring!$Q$31)+IF(Data!$AA75&lt;&gt;"",Scoring!$Q$32)+IF(Data!$AB75&lt;&gt;"",Scoring!$Q$33)+IF(Data!$AC75&lt;&gt;"",Scoring!$Q$34)+IF(Data!$AD75&lt;&gt;"",Scoring!$Q$35)+IF(Data!$AE75&lt;&gt;"",Scoring!$Q$36)+IF(Data!$AF75&lt;&gt;"",Scoring!$Q$37)+IF(Data!$AG75&lt;&gt;"",Scoring!$Q$38)+IF(Data!$AH75&lt;&gt;"",Scoring!$Q$39)+IF(Data!$AI75&lt;&gt;"",Scoring!$Q$40)+IF(Data!$AJ75&lt;&gt;"",Scoring!$Q$41)+IF(Data!$AK75&lt;&gt;"",Scoring!$Q$42)+IF(Data!$AL75&lt;&gt;"",Scoring!$Q$43)+IF(Data!$AM75&lt;&gt;"",Scoring!$Q$44)+IF(Data!$AN75&lt;&gt;"",Scoring!$Q$45)+IF(Data!$AO75&lt;&gt;"",Scoring!$Q$46)+IF(Data!$AP75&lt;&gt;"",Scoring!$Q$47)+IF(Data!$AQ75&lt;&gt;"",Scoring!$Q$48)+IF(Data!$AR75&lt;&gt;"",Scoring!$Q$49)+IF(Data!$AS75&lt;&gt;"",Scoring!$Q$50)+IF(Data!$AT75&lt;&gt;"",Scoring!$Q$51)+IF(Data!$AU75&lt;&gt;"",Scoring!$Q$52),"")</f>
        <v/>
      </c>
      <c r="BW75" s="183" t="str">
        <f>IF(BV75&lt;&gt;"",LOOKUP(BV75,Likelihoods!$A$7:$A$107,Likelihoods!O$7:O$107),"")</f>
        <v/>
      </c>
      <c r="BX75" s="9"/>
      <c r="BY75" s="9"/>
      <c r="BZ75" s="9"/>
      <c r="CA75" s="9"/>
      <c r="CB75" s="9"/>
      <c r="CC75" s="9"/>
      <c r="CD75" s="9"/>
      <c r="CE75" s="9"/>
      <c r="CF75" s="9"/>
      <c r="CG75" s="9"/>
      <c r="CH75" s="9"/>
      <c r="CI75" s="9"/>
      <c r="CJ75" s="9"/>
      <c r="CK75" s="9"/>
    </row>
    <row r="76" spans="1:89" ht="14.25">
      <c r="A76" s="59"/>
      <c r="B76" s="76"/>
      <c r="C76" s="77"/>
      <c r="D76" s="77"/>
      <c r="E76" s="77"/>
      <c r="F76" s="77"/>
      <c r="G76" s="77"/>
      <c r="H76" s="77"/>
      <c r="I76" s="77"/>
      <c r="J76" s="77"/>
      <c r="K76" s="77"/>
      <c r="L76" s="77"/>
      <c r="M76" s="77"/>
      <c r="N76" s="77"/>
      <c r="O76" s="77"/>
      <c r="P76" s="76"/>
      <c r="Q76" s="78"/>
      <c r="R76" s="77"/>
      <c r="S76" s="77"/>
      <c r="T76" s="77"/>
      <c r="U76" s="77"/>
      <c r="V76" s="76"/>
      <c r="W76" s="77"/>
      <c r="X76" s="78"/>
      <c r="Y76" s="77"/>
      <c r="Z76" s="77"/>
      <c r="AA76" s="77"/>
      <c r="AB76" s="77"/>
      <c r="AC76" s="77"/>
      <c r="AD76" s="77"/>
      <c r="AE76" s="77"/>
      <c r="AF76" s="76"/>
      <c r="AG76" s="77"/>
      <c r="AH76" s="77"/>
      <c r="AI76" s="77"/>
      <c r="AJ76" s="78"/>
      <c r="AK76" s="77"/>
      <c r="AL76" s="77"/>
      <c r="AM76" s="77"/>
      <c r="AN76" s="77"/>
      <c r="AO76" s="76"/>
      <c r="AP76" s="77"/>
      <c r="AQ76" s="78"/>
      <c r="AR76" s="76"/>
      <c r="AS76" s="78"/>
      <c r="AT76" s="77"/>
      <c r="AU76" s="77"/>
      <c r="AV76" s="179" t="str">
        <f>IF(AND(COUNTBLANK($B76:$O76)=13,COUNTBLANK($P76:$Q76)=1,COUNTBLANK($R76:$U76)=3,COUNTBLANK($V76:$X76)=2,COUNTBLANK($Y76:$AE76)=6,COUNTBLANK($AF76:$AJ76)=4,COUNTBLANK($AK76:AN76)=3,COUNTBLANK($AO76:$AQ76)=2,COUNTBLANK($AR76:$AS76)=1,COUNTBLANK($AT76:$AU76)=1),IF(Data!$B76&lt;&gt;"",Scoring!$D$7)+IF(Data!$C76&lt;&gt;"",Scoring!$D$8)+IF(Data!$D76&lt;&gt;"",Scoring!$D$9)+IF(Data!$E76&lt;&gt;"",Scoring!$D$10)+IF(Data!$F76&lt;&gt;"",Scoring!$D$11)+IF(Data!$G76&lt;&gt;"",Scoring!$D$12)+IF(Data!$H76&lt;&gt;"",Scoring!$D$13)+IF(Data!$I76&lt;&gt;"",Scoring!$D$14)+IF(Data!$J76&lt;&gt;"",Scoring!$D$15)+IF(Data!$K76&lt;&gt;"",Scoring!$D$16)+IF(Data!$L76&lt;&gt;"",Scoring!$D$17)+IF(Data!$M76&lt;&gt;"",Scoring!$D$18)+IF(Data!$N76&lt;&gt;"",Scoring!$D$19)+IF(Data!$O76&lt;&gt;"",Scoring!$D$20)+IF(Data!$P76&lt;&gt;"",Scoring!$D$21)+IF(Data!$Q76&lt;&gt;"",Scoring!$D$22)+IF(Data!$R76&lt;&gt;"",Scoring!$D$23)+IF(Data!$S76&lt;&gt;"",Scoring!$D$24)+IF(Data!$T76&lt;&gt;"",Scoring!$D$25)+IF(Data!$U76&lt;&gt;"",Scoring!$D$26)+IF(Data!$V76&lt;&gt;"",Scoring!$D$27)+IF(Data!$W76&lt;&gt;"",Scoring!$D$28)+IF(Data!$X76&lt;&gt;"",Scoring!$D$29)+IF(Data!$Y76&lt;&gt;"",Scoring!$D$30)+IF(Data!$Z76&lt;&gt;"",Scoring!$D$31)+IF(Data!$AA76&lt;&gt;"",Scoring!$D$32)+IF(Data!$AB76&lt;&gt;"",Scoring!$D$33)+IF(Data!$AC76&lt;&gt;"",Scoring!$D$34)+IF(Data!$AD76&lt;&gt;"",Scoring!$D$35)+IF(Data!$AE76&lt;&gt;"",Scoring!$D$36)+IF(Data!$AF76&lt;&gt;"",Scoring!$D$37)+IF(Data!$AG76&lt;&gt;"",Scoring!$D$38)+IF(Data!$AH76&lt;&gt;"",Scoring!$D$39)+IF(Data!$AI76&lt;&gt;"",Scoring!$D$40)+IF(Data!$AJ76&lt;&gt;"",Scoring!$D$41)+IF(Data!$AK76&lt;&gt;"",Scoring!$D$42)+IF(Data!$AL76&lt;&gt;"",Scoring!$D$43)+IF(Data!$AM76&lt;&gt;"",Scoring!$D$44)+IF(Data!$AN76&lt;&gt;"",Scoring!$D$45)+IF(Data!$AO76&lt;&gt;"",Scoring!$D$46)+IF(Data!$AP76&lt;&gt;"",Scoring!$D$47)+IF(Data!$AQ76&lt;&gt;"",Scoring!$D$48)+IF(Data!$AR76&lt;&gt;"",Scoring!$D$49)+IF(Data!$AS76&lt;&gt;"",Scoring!$D$50)+IF(Data!$AT76&lt;&gt;"",Scoring!$D$51)+IF(Data!$AU76&lt;&gt;"",Scoring!$D$52),"")</f>
        <v/>
      </c>
      <c r="AW76" s="180" t="str">
        <f>IF(AV76&lt;&gt;"",LOOKUP(AV76,Likelihoods!$A$7:$A$107,Likelihoods!B$7:B$107),"")</f>
        <v/>
      </c>
      <c r="AX76" s="181" t="str">
        <f>IF(AND(COUNTBLANK($B76:$O76)=13,COUNTBLANK($P76:$Q76)=1,COUNTBLANK($R76:$U76)=3,COUNTBLANK($V76:$X76)=2,COUNTBLANK($Y76:$AE76)=6,COUNTBLANK($AF76:$AJ76)=4,COUNTBLANK($AK76:AN76)=3,COUNTBLANK($AO76:$AQ76)=2,COUNTBLANK($AR76:$AS76)=1,COUNTBLANK($AT76:$AU76)=1),IF(Data!$B76&lt;&gt;"",Scoring!$E$7)+IF(Data!$C76&lt;&gt;"",Scoring!$E$8)+IF(Data!$D76&lt;&gt;"",Scoring!$E$9)+IF(Data!$E76&lt;&gt;"",Scoring!$E$10)+IF(Data!$F76&lt;&gt;"",Scoring!$E$11)+IF(Data!$G76&lt;&gt;"",Scoring!$E$12)+IF(Data!$H76&lt;&gt;"",Scoring!$E$13)+IF(Data!$I76&lt;&gt;"",Scoring!$E$14)+IF(Data!$J76&lt;&gt;"",Scoring!$E$15)+IF(Data!$K76&lt;&gt;"",Scoring!$E$16)+IF(Data!$L76&lt;&gt;"",Scoring!$E$17)+IF(Data!$M76&lt;&gt;"",Scoring!$E$18)+IF(Data!$N76&lt;&gt;"",Scoring!$E$19)+IF(Data!$O76&lt;&gt;"",Scoring!$E$20)+IF(Data!$P76&lt;&gt;"",Scoring!$E$21)+IF(Data!$Q76&lt;&gt;"",Scoring!$E$22)+IF(Data!$R76&lt;&gt;"",Scoring!$E$23)+IF(Data!$S76&lt;&gt;"",Scoring!$E$24)+IF(Data!$T76&lt;&gt;"",Scoring!$E$25)+IF(Data!$U76&lt;&gt;"",Scoring!$E$26)+IF(Data!$V76&lt;&gt;"",Scoring!$E$27)+IF(Data!$W76&lt;&gt;"",Scoring!$E$28)+IF(Data!$X76&lt;&gt;"",Scoring!$E$29)+IF(Data!$Y76&lt;&gt;"",Scoring!$E$30)+IF(Data!$Z76&lt;&gt;"",Scoring!$E$31)+IF(Data!$AA76&lt;&gt;"",Scoring!$E$32)+IF(Data!$AB76&lt;&gt;"",Scoring!$E$33)+IF(Data!$AC76&lt;&gt;"",Scoring!$E$34)+IF(Data!$AD76&lt;&gt;"",Scoring!$E$35)+IF(Data!$AE76&lt;&gt;"",Scoring!$E$36)+IF(Data!$AF76&lt;&gt;"",Scoring!$E$37)+IF(Data!$AG76&lt;&gt;"",Scoring!$E$38)+IF(Data!$AH76&lt;&gt;"",Scoring!$E$39)+IF(Data!$AI76&lt;&gt;"",Scoring!$E$40)+IF(Data!$AJ76&lt;&gt;"",Scoring!$E$41)+IF(Data!$AK76&lt;&gt;"",Scoring!$E$42)+IF(Data!$AL76&lt;&gt;"",Scoring!$E$43)+IF(Data!$AM76&lt;&gt;"",Scoring!$E$44)+IF(Data!$AN76&lt;&gt;"",Scoring!$E$45)+IF(Data!$AO76&lt;&gt;"",Scoring!$E$46)+IF(Data!$AP76&lt;&gt;"",Scoring!$E$47)+IF(Data!$AQ76&lt;&gt;"",Scoring!$E$48)+IF(Data!$AR76&lt;&gt;"",Scoring!$E$49)+IF(Data!$AS76&lt;&gt;"",Scoring!$E$50)+IF(Data!$AT76&lt;&gt;"",Scoring!$E$51)+IF(Data!$AU76&lt;&gt;"",Scoring!$E$52),"")</f>
        <v/>
      </c>
      <c r="AY76" s="180" t="str">
        <f>IF(AX76&lt;&gt;"",LOOKUP(AX76,Likelihoods!$A$7:$A$107,Likelihoods!C$7:C$107),"")</f>
        <v/>
      </c>
      <c r="AZ76" s="182" t="str">
        <f>IF(AND(COUNTBLANK($B76:$O76)=13,COUNTBLANK($P76:$Q76)=1,COUNTBLANK($R76:$U76)=3,COUNTBLANK($V76:$X76)=2,COUNTBLANK($Y76:$AE76)=6,COUNTBLANK($AF76:$AJ76)=4,COUNTBLANK($AK76:AN76)=3,COUNTBLANK($AO76:$AQ76)=2,COUNTBLANK($AR76:$AS76)=1,COUNTBLANK($AT76:$AU76)=1),IF(Data!$B76&lt;&gt;"",Scoring!$F$7)+IF(Data!$C76&lt;&gt;"",Scoring!$F$8)+IF(Data!$D76&lt;&gt;"",Scoring!$F$9)+IF(Data!$E76&lt;&gt;"",Scoring!$F$10)+IF(Data!$F76&lt;&gt;"",Scoring!$F$11)+IF(Data!$G76&lt;&gt;"",Scoring!$F$12)+IF(Data!$H76&lt;&gt;"",Scoring!$F$13)+IF(Data!$I76&lt;&gt;"",Scoring!$F$14)+IF(Data!$J76&lt;&gt;"",Scoring!$F$15)+IF(Data!$K76&lt;&gt;"",Scoring!$F$16)+IF(Data!$L76&lt;&gt;"",Scoring!$F$17)+IF(Data!$M76&lt;&gt;"",Scoring!$F$18)+IF(Data!$N76&lt;&gt;"",Scoring!$F$19)+IF(Data!$O76&lt;&gt;"",Scoring!$F$20)+IF(Data!$P76&lt;&gt;"",Scoring!$F$21)+IF(Data!$Q76&lt;&gt;"",Scoring!$F$22)+IF(Data!$R76&lt;&gt;"",Scoring!$F$23)+IF(Data!$S76&lt;&gt;"",Scoring!$F$24)+IF(Data!$T76&lt;&gt;"",Scoring!$F$25)+IF(Data!$U76&lt;&gt;"",Scoring!$F$26)+IF(Data!$V76&lt;&gt;"",Scoring!$F$27)+IF(Data!$W76&lt;&gt;"",Scoring!$F$28)+IF(Data!$X76&lt;&gt;"",Scoring!$F$29)+IF(Data!$Y76&lt;&gt;"",Scoring!$F$30)+IF(Data!$Z76&lt;&gt;"",Scoring!$F$31)+IF(Data!$AA76&lt;&gt;"",Scoring!$F$32)+IF(Data!$AB76&lt;&gt;"",Scoring!$F$33)+IF(Data!$AC76&lt;&gt;"",Scoring!$F$34)+IF(Data!$AD76&lt;&gt;"",Scoring!$F$35)+IF(Data!$AE76&lt;&gt;"",Scoring!$F$36)+IF(Data!$AF76&lt;&gt;"",Scoring!$F$37)+IF(Data!$AG76&lt;&gt;"",Scoring!$F$38)+IF(Data!$AH76&lt;&gt;"",Scoring!$F$39)+IF(Data!$AI76&lt;&gt;"",Scoring!$F$40)+IF(Data!$AJ76&lt;&gt;"",Scoring!$F$41)+IF(Data!$AK76&lt;&gt;"",Scoring!$F$42)+IF(Data!$AL76&lt;&gt;"",Scoring!$F$43)+IF(Data!$AM76&lt;&gt;"",Scoring!$F$44)+IF(Data!$AN76&lt;&gt;"",Scoring!$F$45)+IF(Data!$AO76&lt;&gt;"",Scoring!$F$46)+IF(Data!$AP76&lt;&gt;"",Scoring!$F$47)+IF(Data!$AQ76&lt;&gt;"",Scoring!$F$48)+IF(Data!$AR76&lt;&gt;"",Scoring!$F$49)+IF(Data!$AS76&lt;&gt;"",Scoring!$F$50)+IF(Data!$AT76&lt;&gt;"",Scoring!$F$51)+IF(Data!$AU76&lt;&gt;"",Scoring!$F$52),"")</f>
        <v/>
      </c>
      <c r="BA76" s="183" t="str">
        <f>IF(AZ76&lt;&gt;"",LOOKUP(AZ76,Likelihoods!$A$7:$A$107,Likelihoods!D$7:D$107),"")</f>
        <v/>
      </c>
      <c r="BB76" s="181" t="str">
        <f>IF(AND(COUNTBLANK($B76:$O76)=13,COUNTBLANK($P76:$Q76)=1,COUNTBLANK($R76:$U76)=3,COUNTBLANK($V76:$X76)=2,COUNTBLANK($Y76:$AE76)=6,COUNTBLANK($AF76:$AJ76)=4,COUNTBLANK($AK76:AN76)=3,COUNTBLANK($AO76:$AQ76)=2,COUNTBLANK($AR76:$AS76)=1,COUNTBLANK($AT76:$AU76)=1),IF(Data!$B76&lt;&gt;"",Scoring!$G$7)+IF(Data!$C76&lt;&gt;"",Scoring!$G$8)+IF(Data!$D76&lt;&gt;"",Scoring!$G$9)+IF(Data!$E76&lt;&gt;"",Scoring!$G$10)+IF(Data!$F76&lt;&gt;"",Scoring!$G$11)+IF(Data!$G76&lt;&gt;"",Scoring!$G$12)+IF(Data!$H76&lt;&gt;"",Scoring!$G$13)+IF(Data!$I76&lt;&gt;"",Scoring!$G$14)+IF(Data!$J76&lt;&gt;"",Scoring!$G$15)+IF(Data!$K76&lt;&gt;"",Scoring!$G$16)+IF(Data!$L76&lt;&gt;"",Scoring!$G$17)+IF(Data!$M76&lt;&gt;"",Scoring!$G$18)+IF(Data!$N76&lt;&gt;"",Scoring!$G$19)+IF(Data!$O76&lt;&gt;"",Scoring!$G$20)+IF(Data!$P76&lt;&gt;"",Scoring!$G$21)+IF(Data!$Q76&lt;&gt;"",Scoring!$G$22)+IF(Data!$R76&lt;&gt;"",Scoring!$G$23)+IF(Data!$S76&lt;&gt;"",Scoring!$G$24)+IF(Data!$T76&lt;&gt;"",Scoring!$G$25)+IF(Data!$U76&lt;&gt;"",Scoring!$G$26)+IF(Data!$V76&lt;&gt;"",Scoring!$G$27)+IF(Data!$W76&lt;&gt;"",Scoring!$G$28)+IF(Data!$X76&lt;&gt;"",Scoring!$G$29)+IF(Data!$Y76&lt;&gt;"",Scoring!$G$30)+IF(Data!$Z76&lt;&gt;"",Scoring!$G$31)+IF(Data!$AA76&lt;&gt;"",Scoring!$G$32)+IF(Data!$AB76&lt;&gt;"",Scoring!$G$33)+IF(Data!$AC76&lt;&gt;"",Scoring!$G$34)+IF(Data!$AD76&lt;&gt;"",Scoring!$G$35)+IF(Data!$AE76&lt;&gt;"",Scoring!$G$36)+IF(Data!$AF76&lt;&gt;"",Scoring!$G$37)+IF(Data!$AG76&lt;&gt;"",Scoring!$G$38)+IF(Data!$AH76&lt;&gt;"",Scoring!$G$39)+IF(Data!$AI76&lt;&gt;"",Scoring!$G$40)+IF(Data!$AJ76&lt;&gt;"",Scoring!$G$41)+IF(Data!$AK76&lt;&gt;"",Scoring!$G$42)+IF(Data!$AL76&lt;&gt;"",Scoring!$G$43)+IF(Data!$AM76&lt;&gt;"",Scoring!$G$44)+IF(Data!$AN76&lt;&gt;"",Scoring!$G$45)+IF(Data!$AO76&lt;&gt;"",Scoring!$G$46)+IF(Data!$AP76&lt;&gt;"",Scoring!$G$47)+IF(Data!$AQ76&lt;&gt;"",Scoring!$G$48)+IF(Data!$AR76&lt;&gt;"",Scoring!$G$49)+IF(Data!$AS76&lt;&gt;"",Scoring!$G$50)+IF(Data!$AT76&lt;&gt;"",Scoring!$G$51)+IF(Data!$AU76&lt;&gt;"",Scoring!$G$52),"")</f>
        <v/>
      </c>
      <c r="BC76" s="184" t="str">
        <f>IF(BB76&lt;&gt;"",LOOKUP(BB76,Likelihoods!$A$7:$A$107,Likelihoods!E$7:E$107),"")</f>
        <v/>
      </c>
      <c r="BD76" s="185" t="str">
        <f>IF(AND(COUNTBLANK($B76:$O76)=13,COUNTBLANK($P76:$Q76)=1,COUNTBLANK($R76:$U76)=3,COUNTBLANK($V76:$X76)=2,COUNTBLANK($Y76:$AE76)=6,COUNTBLANK($AF76:$AJ76)=4,COUNTBLANK($AK76:AN76)=3,COUNTBLANK($AO76:$AQ76)=2,COUNTBLANK($AR76:$AS76)=1,COUNTBLANK($AT76:$AU76)=1),IF(Data!$B76&lt;&gt;"",Scoring!$H$7)+IF(Data!$C76&lt;&gt;"",Scoring!$H$8)+IF(Data!$D76&lt;&gt;"",Scoring!$H$9)+IF(Data!$E76&lt;&gt;"",Scoring!$H$10)+IF(Data!$F76&lt;&gt;"",Scoring!$H$11)+IF(Data!$G76&lt;&gt;"",Scoring!$H$12)+IF(Data!$H76&lt;&gt;"",Scoring!$H$13)+IF(Data!$I76&lt;&gt;"",Scoring!$H$14)+IF(Data!$J76&lt;&gt;"",Scoring!$H$15)+IF(Data!$K76&lt;&gt;"",Scoring!$H$16)+IF(Data!$L76&lt;&gt;"",Scoring!$H$17)+IF(Data!$M76&lt;&gt;"",Scoring!$H$18)+IF(Data!$N76&lt;&gt;"",Scoring!$H$19)+IF(Data!$O76&lt;&gt;"",Scoring!$H$20)+IF(Data!$P76&lt;&gt;"",Scoring!$H$21)+IF(Data!$Q76&lt;&gt;"",Scoring!$H$22)+IF(Data!$R76&lt;&gt;"",Scoring!$H$23)+IF(Data!$S76&lt;&gt;"",Scoring!$H$24)+IF(Data!$T76&lt;&gt;"",Scoring!$H$25)+IF(Data!$U76&lt;&gt;"",Scoring!$H$26)+IF(Data!$V76&lt;&gt;"",Scoring!$H$27)+IF(Data!$W76&lt;&gt;"",Scoring!$H$28)+IF(Data!$X76&lt;&gt;"",Scoring!$H$29)+IF(Data!$Y76&lt;&gt;"",Scoring!$H$30)+IF(Data!$Z76&lt;&gt;"",Scoring!$H$31)+IF(Data!$AA76&lt;&gt;"",Scoring!$H$32)+IF(Data!$AB76&lt;&gt;"",Scoring!$H$33)+IF(Data!$AC76&lt;&gt;"",Scoring!$H$34)+IF(Data!$AD76&lt;&gt;"",Scoring!$H$35)+IF(Data!$AE76&lt;&gt;"",Scoring!$H$36)+IF(Data!$AF76&lt;&gt;"",Scoring!$H$37)+IF(Data!$AG76&lt;&gt;"",Scoring!$H$38)+IF(Data!$AH76&lt;&gt;"",Scoring!$H$39)+IF(Data!$AI76&lt;&gt;"",Scoring!$H$40)+IF(Data!$AJ76&lt;&gt;"",Scoring!$H$41)+IF(Data!$AK76&lt;&gt;"",Scoring!$H$42)+IF(Data!$AL76&lt;&gt;"",Scoring!$H$43)+IF(Data!$AM76&lt;&gt;"",Scoring!$H$44)+IF(Data!$AN76&lt;&gt;"",Scoring!$H$45)+IF(Data!$AO76&lt;&gt;"",Scoring!$H$46)+IF(Data!$AP76&lt;&gt;"",Scoring!$H$47)+IF(Data!$AQ76&lt;&gt;"",Scoring!$H$48)+IF(Data!$AR76&lt;&gt;"",Scoring!$H$49)+IF(Data!$AS76&lt;&gt;"",Scoring!$H$50)+IF(Data!$AT76&lt;&gt;"",Scoring!$H$51)+IF(Data!$AU76&lt;&gt;"",Scoring!$H$52),"")</f>
        <v/>
      </c>
      <c r="BE76" s="186" t="str">
        <f>IF(BD76&lt;&gt;"",LOOKUP(BD76,Likelihoods!$A$7:$A$107,Likelihoods!F$7:F$107),"")</f>
        <v/>
      </c>
      <c r="BF76" s="181" t="str">
        <f>IF(AND(COUNTBLANK($B76:$O76)=13,COUNTBLANK($P76:$Q76)=1,COUNTBLANK($R76:$U76)=3,COUNTBLANK($V76:$X76)=2,COUNTBLANK($Y76:$AE76)=6,COUNTBLANK($AF76:$AJ76)=4,COUNTBLANK($AK76:AN76)=3,COUNTBLANK($AO76:$AQ76)=2,COUNTBLANK($AR76:$AS76)=1,COUNTBLANK($AT76:$AU76)=1),IF(Data!$B76&lt;&gt;"",Scoring!$I$7)+IF(Data!$C76&lt;&gt;"",Scoring!$I$8)+IF(Data!$D76&lt;&gt;"",Scoring!$I$9)+IF(Data!$E76&lt;&gt;"",Scoring!$I$10)+IF(Data!$F76&lt;&gt;"",Scoring!$I$11)+IF(Data!$G76&lt;&gt;"",Scoring!$I$12)+IF(Data!$H76&lt;&gt;"",Scoring!$I$13)+IF(Data!$I76&lt;&gt;"",Scoring!$I$14)+IF(Data!$J76&lt;&gt;"",Scoring!$I$15)+IF(Data!$K76&lt;&gt;"",Scoring!$I$16)+IF(Data!$L76&lt;&gt;"",Scoring!$I$17)+IF(Data!$M76&lt;&gt;"",Scoring!$I$18)+IF(Data!$N76&lt;&gt;"",Scoring!$I$19)+IF(Data!$O76&lt;&gt;"",Scoring!$I$20)+IF(Data!$P76&lt;&gt;"",Scoring!$I$21)+IF(Data!$Q76&lt;&gt;"",Scoring!$I$22)+IF(Data!$R76&lt;&gt;"",Scoring!$I$23)+IF(Data!$S76&lt;&gt;"",Scoring!$I$24)+IF(Data!$T76&lt;&gt;"",Scoring!$I$25)+IF(Data!$U76&lt;&gt;"",Scoring!$I$26)+IF(Data!$V76&lt;&gt;"",Scoring!$I$27)+IF(Data!$W76&lt;&gt;"",Scoring!$I$28)+IF(Data!$X76&lt;&gt;"",Scoring!$I$29)+IF(Data!$Y76&lt;&gt;"",Scoring!$I$30)+IF(Data!$Z76&lt;&gt;"",Scoring!$I$31)+IF(Data!$AA76&lt;&gt;"",Scoring!$I$32)+IF(Data!$AB76&lt;&gt;"",Scoring!$I$33)+IF(Data!$AC76&lt;&gt;"",Scoring!$I$34)+IF(Data!$AD76&lt;&gt;"",Scoring!$I$35)+IF(Data!$AE76&lt;&gt;"",Scoring!$I$36)+IF(Data!$AF76&lt;&gt;"",Scoring!$I$37)+IF(Data!$AG76&lt;&gt;"",Scoring!$I$38)+IF(Data!$AH76&lt;&gt;"",Scoring!$I$39)+IF(Data!$AI76&lt;&gt;"",Scoring!$I$40)+IF(Data!$AJ76&lt;&gt;"",Scoring!$I$41)+IF(Data!$AK76&lt;&gt;"",Scoring!$I$42)+IF(Data!$AL76&lt;&gt;"",Scoring!$I$43)+IF(Data!$AM76&lt;&gt;"",Scoring!$I$44)+IF(Data!$AN76&lt;&gt;"",Scoring!$I$45)+IF(Data!$AO76&lt;&gt;"",Scoring!$I$46)+IF(Data!$AP76&lt;&gt;"",Scoring!$I$47)+IF(Data!$AQ76&lt;&gt;"",Scoring!$I$48)+IF(Data!$AR76&lt;&gt;"",Scoring!$I$49)+IF(Data!$AS76&lt;&gt;"",Scoring!$I$50)+IF(Data!$AT76&lt;&gt;"",Scoring!$I$51)+IF(Data!$AU76&lt;&gt;"",Scoring!$I$52),"")</f>
        <v/>
      </c>
      <c r="BG76" s="180" t="str">
        <f>IF(BF76&lt;&gt;"",LOOKUP(BF76,Likelihoods!$A$7:$A$107,Likelihoods!G$7:G$107),"")</f>
        <v/>
      </c>
      <c r="BH76" s="187" t="str">
        <f>IF(AND(COUNTBLANK($B76:$O76)=13,COUNTBLANK($P76:$Q76)=1,COUNTBLANK($R76:$U76)=3,COUNTBLANK($V76:$X76)=2,COUNTBLANK($Y76:$AE76)=6,COUNTBLANK($AF76:$AJ76)=4,COUNTBLANK($AK76:AN76)=3,COUNTBLANK($AO76:$AQ76)=2,COUNTBLANK($AR76:$AS76)=1,COUNTBLANK($AT76:$AU76)=1),IF(Data!$B76&lt;&gt;"",Scoring!$J$7)+IF(Data!$C76&lt;&gt;"",Scoring!$J$8)+IF(Data!$D76&lt;&gt;"",Scoring!$J$9)+IF(Data!$E76&lt;&gt;"",Scoring!$J$10)+IF(Data!$F76&lt;&gt;"",Scoring!$J$11)+IF(Data!$G76&lt;&gt;"",Scoring!$J$12)+IF(Data!$H76&lt;&gt;"",Scoring!$J$13)+IF(Data!$I76&lt;&gt;"",Scoring!$J$14)+IF(Data!$J76&lt;&gt;"",Scoring!$J$15)+IF(Data!$K76&lt;&gt;"",Scoring!$J$16)+IF(Data!$L76&lt;&gt;"",Scoring!$J$17)+IF(Data!$M76&lt;&gt;"",Scoring!$J$18)+IF(Data!$N76&lt;&gt;"",Scoring!$J$19)+IF(Data!$O76&lt;&gt;"",Scoring!$J$20)+IF(Data!$P76&lt;&gt;"",Scoring!$J$21)+IF(Data!$Q76&lt;&gt;"",Scoring!$J$22)+IF(Data!$R76&lt;&gt;"",Scoring!$J$23)+IF(Data!$S76&lt;&gt;"",Scoring!$J$24)+IF(Data!$T76&lt;&gt;"",Scoring!$J$25)+IF(Data!$U76&lt;&gt;"",Scoring!$J$26)+IF(Data!$V76&lt;&gt;"",Scoring!$J$27)+IF(Data!$W76&lt;&gt;"",Scoring!$J$28)+IF(Data!$X76&lt;&gt;"",Scoring!$J$29)+IF(Data!$Y76&lt;&gt;"",Scoring!$J$30)+IF(Data!$Z76&lt;&gt;"",Scoring!$J$31)+IF(Data!$AA76&lt;&gt;"",Scoring!$J$32)+IF(Data!$AB76&lt;&gt;"",Scoring!$J$33)+IF(Data!$AC76&lt;&gt;"",Scoring!$J$34)+IF(Data!$AD76&lt;&gt;"",Scoring!$J$35)+IF(Data!$AE76&lt;&gt;"",Scoring!$J$36)+IF(Data!$AF76&lt;&gt;"",Scoring!$J$37)+IF(Data!$AG76&lt;&gt;"",Scoring!$J$38)+IF(Data!$AH76&lt;&gt;"",Scoring!$J$39)+IF(Data!$AI76&lt;&gt;"",Scoring!$J$40)+IF(Data!$AJ76&lt;&gt;"",Scoring!$J$41)+IF(Data!$AK76&lt;&gt;"",Scoring!$J$42)+IF(Data!$AL76&lt;&gt;"",Scoring!$J$43)+IF(Data!$AM76&lt;&gt;"",Scoring!$J$44)+IF(Data!$AN76&lt;&gt;"",Scoring!$J$45)+IF(Data!$AO76&lt;&gt;"",Scoring!$J$46)+IF(Data!$AP76&lt;&gt;"",Scoring!$J$47)+IF(Data!$AQ76&lt;&gt;"",Scoring!$J$48)+IF(Data!$AR76&lt;&gt;"",Scoring!$J$49)+IF(Data!$AS76&lt;&gt;"",Scoring!$J$50)+IF(Data!$AT76&lt;&gt;"",Scoring!$J$51)+IF(Data!$AU76&lt;&gt;"",Scoring!$J$52),"")</f>
        <v/>
      </c>
      <c r="BI76" s="183" t="str">
        <f>IF(BH76&lt;&gt;"",LOOKUP(BH76,Likelihoods!$A$7:$A$107,Likelihoods!H$7:H$107),"")</f>
        <v/>
      </c>
      <c r="BJ76" s="188" t="str">
        <f>IF(AND(COUNTBLANK($B76:$O76)=13,COUNTBLANK($P76:$Q76)=1,COUNTBLANK($R76:$U76)=3,COUNTBLANK($V76:$X76)=2,COUNTBLANK($Y76:$AE76)=6,COUNTBLANK($AF76:$AJ76)=4,COUNTBLANK($AK76:AN76)=3,COUNTBLANK($AO76:$AQ76)=2,COUNTBLANK($AR76:$AS76)=1,COUNTBLANK($AT76:$AU76)=1),IF(Data!$B76&lt;&gt;"",Scoring!$K$7)+IF(Data!$C76&lt;&gt;"",Scoring!$K$8)+IF(Data!$D76&lt;&gt;"",Scoring!$K$9)+IF(Data!$E76&lt;&gt;"",Scoring!$K$10)+IF(Data!$F76&lt;&gt;"",Scoring!$K$11)+IF(Data!$G76&lt;&gt;"",Scoring!$K$12)+IF(Data!$H76&lt;&gt;"",Scoring!$K$13)+IF(Data!$I76&lt;&gt;"",Scoring!$K$14)+IF(Data!$J76&lt;&gt;"",Scoring!$K$15)+IF(Data!$K76&lt;&gt;"",Scoring!$K$16)+IF(Data!$L76&lt;&gt;"",Scoring!$K$17)+IF(Data!$M76&lt;&gt;"",Scoring!$K$18)+IF(Data!$N76&lt;&gt;"",Scoring!$K$19)+IF(Data!$O76&lt;&gt;"",Scoring!$K$20)+IF(Data!$P76&lt;&gt;"",Scoring!$K$21)+IF(Data!$Q76&lt;&gt;"",Scoring!$K$22)+IF(Data!$R76&lt;&gt;"",Scoring!$K$23)+IF(Data!$S76&lt;&gt;"",Scoring!$K$24)+IF(Data!$T76&lt;&gt;"",Scoring!$K$25)+IF(Data!$U76&lt;&gt;"",Scoring!$K$26)+IF(Data!$V76&lt;&gt;"",Scoring!$K$27)+IF(Data!$W76&lt;&gt;"",Scoring!$K$28)+IF(Data!$X76&lt;&gt;"",Scoring!$K$29)+IF(Data!$Y76&lt;&gt;"",Scoring!$K$30)+IF(Data!$Z76&lt;&gt;"",Scoring!$K$31)+IF(Data!$AA76&lt;&gt;"",Scoring!$K$32)+IF(Data!$AB76&lt;&gt;"",Scoring!$K$33)+IF(Data!$AC76&lt;&gt;"",Scoring!$K$34)+IF(Data!$AD76&lt;&gt;"",Scoring!$K$35)+IF(Data!$AE76&lt;&gt;"",Scoring!$K$36)+IF(Data!$AF76&lt;&gt;"",Scoring!$K$37)+IF(Data!$AG76&lt;&gt;"",Scoring!$K$38)+IF(Data!$AH76&lt;&gt;"",Scoring!$K$39)+IF(Data!$AI76&lt;&gt;"",Scoring!$K$40)+IF(Data!$AJ76&lt;&gt;"",Scoring!$K$41)+IF(Data!$AK76&lt;&gt;"",Scoring!$K$42)+IF(Data!$AL76&lt;&gt;"",Scoring!$K$43)+IF(Data!$AM76&lt;&gt;"",Scoring!$K$44)+IF(Data!$AN76&lt;&gt;"",Scoring!$K$45)+IF(Data!$AO76&lt;&gt;"",Scoring!$K$46)+IF(Data!$AP76&lt;&gt;"",Scoring!$K$47)+IF(Data!$AQ76&lt;&gt;"",Scoring!$K$48)+IF(Data!$AR76&lt;&gt;"",Scoring!$K$49)+IF(Data!$AS76&lt;&gt;"",Scoring!$K$50)+IF(Data!$AT76&lt;&gt;"",Scoring!$K$51)+IF(Data!$AU76&lt;&gt;"",Scoring!$K$52),"")</f>
        <v/>
      </c>
      <c r="BK76" s="184" t="str">
        <f>IF(BJ76&lt;&gt;"",LOOKUP(BJ76,Likelihoods!$A$7:$A$107,Likelihoods!I$7:I$107),"")</f>
        <v/>
      </c>
      <c r="BL76" s="187" t="str">
        <f>IF(AND(COUNTBLANK($B76:$O76)=13,COUNTBLANK($P76:$Q76)=1,COUNTBLANK($R76:$U76)=3,COUNTBLANK($V76:$X76)=2,COUNTBLANK($Y76:$AE76)=6,COUNTBLANK($AF76:$AJ76)=4,COUNTBLANK($AK76:AN76)=3,COUNTBLANK($AO76:$AQ76)=2,COUNTBLANK($AR76:$AS76)=1,COUNTBLANK($AT76:$AU76)=1),IF(Data!$B76&lt;&gt;"",Scoring!$L$7)+IF(Data!$C76&lt;&gt;"",Scoring!$L$8)+IF(Data!$D76&lt;&gt;"",Scoring!$L$9)+IF(Data!$E76&lt;&gt;"",Scoring!$L$10)+IF(Data!$F76&lt;&gt;"",Scoring!$L$11)+IF(Data!$G76&lt;&gt;"",Scoring!$L$12)+IF(Data!$H76&lt;&gt;"",Scoring!$L$13)+IF(Data!$I76&lt;&gt;"",Scoring!$L$14)+IF(Data!$J76&lt;&gt;"",Scoring!$L$15)+IF(Data!$K76&lt;&gt;"",Scoring!$L$16)+IF(Data!$L76&lt;&gt;"",Scoring!$L$17)+IF(Data!$M76&lt;&gt;"",Scoring!$L$18)+IF(Data!$N76&lt;&gt;"",Scoring!$L$19)+IF(Data!$O76&lt;&gt;"",Scoring!$L$20)+IF(Data!$P76&lt;&gt;"",Scoring!$L$21)+IF(Data!$Q76&lt;&gt;"",Scoring!$L$22)+IF(Data!$R76&lt;&gt;"",Scoring!$L$23)+IF(Data!$S76&lt;&gt;"",Scoring!$L$24)+IF(Data!$T76&lt;&gt;"",Scoring!$L$25)+IF(Data!$U76&lt;&gt;"",Scoring!$L$26)+IF(Data!$V76&lt;&gt;"",Scoring!$L$27)+IF(Data!$W76&lt;&gt;"",Scoring!$L$28)+IF(Data!$X76&lt;&gt;"",Scoring!$L$29)+IF(Data!$Y76&lt;&gt;"",Scoring!$L$30)+IF(Data!$Z76&lt;&gt;"",Scoring!$L$31)+IF(Data!$AA76&lt;&gt;"",Scoring!$L$32)+IF(Data!$AB76&lt;&gt;"",Scoring!$L$33)+IF(Data!$AC76&lt;&gt;"",Scoring!$L$34)+IF(Data!$AD76&lt;&gt;"",Scoring!$L$35)+IF(Data!$AE76&lt;&gt;"",Scoring!$L$36)+IF(Data!$AF76&lt;&gt;"",Scoring!$L$37)+IF(Data!$AG76&lt;&gt;"",Scoring!$L$38)+IF(Data!$AH76&lt;&gt;"",Scoring!$L$39)+IF(Data!$AI76&lt;&gt;"",Scoring!$L$40)+IF(Data!$AJ76&lt;&gt;"",Scoring!$L$41)+IF(Data!$AK76&lt;&gt;"",Scoring!$L$42)+IF(Data!$AL76&lt;&gt;"",Scoring!$L$43)+IF(Data!$AM76&lt;&gt;"",Scoring!$L$44)+IF(Data!$AN76&lt;&gt;"",Scoring!$L$45)+IF(Data!$AO76&lt;&gt;"",Scoring!$L$46)+IF(Data!$AP76&lt;&gt;"",Scoring!$L$47)+IF(Data!$AQ76&lt;&gt;"",Scoring!$L$48)+IF(Data!$AR76&lt;&gt;"",Scoring!$L$49)+IF(Data!$AS76&lt;&gt;"",Scoring!$L$50)+IF(Data!$AT76&lt;&gt;"",Scoring!$L$51)+IF(Data!$AU76&lt;&gt;"",Scoring!$L$52),"")</f>
        <v/>
      </c>
      <c r="BM76" s="180" t="str">
        <f>IF(BL76&lt;&gt;"",LOOKUP(BL76,Likelihoods!$A$7:$A$107,Likelihoods!J$7:J$107),"")</f>
        <v/>
      </c>
      <c r="BN76" s="181" t="str">
        <f>IF(AND(COUNTBLANK($B76:$O76)=13,COUNTBLANK($P76:$Q76)=1,COUNTBLANK($R76:$U76)=3,COUNTBLANK($V76:$X76)=2,COUNTBLANK($Y76:$AE76)=6,COUNTBLANK($AF76:$AJ76)=4,COUNTBLANK($AK76:AN76)=3,COUNTBLANK($AO76:$AQ76)=2,COUNTBLANK($AR76:$AS76)=1,COUNTBLANK($AT76:$AU76)=1),IF(Data!$B76&lt;&gt;"",Scoring!$M$7)+IF(Data!$C76&lt;&gt;"",Scoring!$M$8)+IF(Data!$D76&lt;&gt;"",Scoring!$M$9)+IF(Data!$E76&lt;&gt;"",Scoring!$M$10)+IF(Data!$F76&lt;&gt;"",Scoring!$M$11)+IF(Data!$G76&lt;&gt;"",Scoring!$M$12)+IF(Data!$H76&lt;&gt;"",Scoring!$M$13)+IF(Data!$I76&lt;&gt;"",Scoring!$M$14)+IF(Data!$J76&lt;&gt;"",Scoring!$M$15)+IF(Data!$K76&lt;&gt;"",Scoring!$M$16)+IF(Data!$L76&lt;&gt;"",Scoring!$M$17)+IF(Data!$M76&lt;&gt;"",Scoring!$M$18)+IF(Data!$N76&lt;&gt;"",Scoring!$M$19)+IF(Data!$O76&lt;&gt;"",Scoring!$M$20)+IF(Data!$P76&lt;&gt;"",Scoring!$M$21)+IF(Data!$Q76&lt;&gt;"",Scoring!$M$22)+IF(Data!$R76&lt;&gt;"",Scoring!$M$23)+IF(Data!$S76&lt;&gt;"",Scoring!$M$24)+IF(Data!$T76&lt;&gt;"",Scoring!$M$25)+IF(Data!$U76&lt;&gt;"",Scoring!$M$26)+IF(Data!$V76&lt;&gt;"",Scoring!$M$27)+IF(Data!$W76&lt;&gt;"",Scoring!$M$28)+IF(Data!$X76&lt;&gt;"",Scoring!$M$29)+IF(Data!$Y76&lt;&gt;"",Scoring!$M$30)+IF(Data!$Z76&lt;&gt;"",Scoring!$M$31)+IF(Data!$AA76&lt;&gt;"",Scoring!$M$32)+IF(Data!$AB76&lt;&gt;"",Scoring!$M$33)+IF(Data!$AC76&lt;&gt;"",Scoring!$M$34)+IF(Data!$AD76&lt;&gt;"",Scoring!$M$35)+IF(Data!$AE76&lt;&gt;"",Scoring!$M$36)+IF(Data!$AF76&lt;&gt;"",Scoring!$M$37)+IF(Data!$AG76&lt;&gt;"",Scoring!$M$38)+IF(Data!$AH76&lt;&gt;"",Scoring!$M$39)+IF(Data!$AI76&lt;&gt;"",Scoring!$M$40)+IF(Data!$AJ76&lt;&gt;"",Scoring!$M$41)+IF(Data!$AK76&lt;&gt;"",Scoring!$M$42)+IF(Data!$AL76&lt;&gt;"",Scoring!$M$43)+IF(Data!$AM76&lt;&gt;"",Scoring!$M$44)+IF(Data!$AN76&lt;&gt;"",Scoring!$M$45)+IF(Data!$AO76&lt;&gt;"",Scoring!$M$46)+IF(Data!$AP76&lt;&gt;"",Scoring!$M$47)+IF(Data!$AQ76&lt;&gt;"",Scoring!$M$48)+IF(Data!$AR76&lt;&gt;"",Scoring!$M$49)+IF(Data!$AS76&lt;&gt;"",Scoring!$M$50)+IF(Data!$AT76&lt;&gt;"",Scoring!$M$51)+IF(Data!$AU76&lt;&gt;"",Scoring!$M$52),"")</f>
        <v/>
      </c>
      <c r="BO76" s="184" t="str">
        <f>IF(BN76&lt;&gt;"",LOOKUP(BN76,Likelihoods!$A$7:$A$107,Likelihoods!K$7:K$107),"")</f>
        <v/>
      </c>
      <c r="BP76" s="179" t="str">
        <f>IF(AND(COUNTBLANK($B76:$O76)=13,COUNTBLANK($P76:$Q76)=1,COUNTBLANK($R76:$U76)=3,COUNTBLANK($V76:$X76)=2,COUNTBLANK($Y76:$AE76)=6,COUNTBLANK($AF76:$AJ76)=4,COUNTBLANK($AK76:AN76)=3,COUNTBLANK($AO76:$AQ76)=2,COUNTBLANK($AR76:$AS76)=1,COUNTBLANK($AT76:$AU76)=1),IF(Data!$B76&lt;&gt;"",Scoring!$N$7)+IF(Data!$C76&lt;&gt;"",Scoring!$N$8)+IF(Data!$D76&lt;&gt;"",Scoring!$N$9)+IF(Data!$E76&lt;&gt;"",Scoring!$N$10)+IF(Data!$F76&lt;&gt;"",Scoring!$N$11)+IF(Data!$G76&lt;&gt;"",Scoring!$N$12)+IF(Data!$H76&lt;&gt;"",Scoring!$N$13)+IF(Data!$I76&lt;&gt;"",Scoring!$N$14)+IF(Data!$J76&lt;&gt;"",Scoring!$N$15)+IF(Data!$K76&lt;&gt;"",Scoring!$N$16)+IF(Data!$L76&lt;&gt;"",Scoring!$N$17)+IF(Data!$M76&lt;&gt;"",Scoring!$N$18)+IF(Data!$N76&lt;&gt;"",Scoring!$N$19)+IF(Data!$O76&lt;&gt;"",Scoring!$N$20)+IF(Data!$P76&lt;&gt;"",Scoring!$N$21)+IF(Data!$Q76&lt;&gt;"",Scoring!$N$22)+IF(Data!$R76&lt;&gt;"",Scoring!$N$23)+IF(Data!$S76&lt;&gt;"",Scoring!$N$24)+IF(Data!$T76&lt;&gt;"",Scoring!$N$25)+IF(Data!$U76&lt;&gt;"",Scoring!$N$26)+IF(Data!$V76&lt;&gt;"",Scoring!$N$27)+IF(Data!$W76&lt;&gt;"",Scoring!$N$28)+IF(Data!$X76&lt;&gt;"",Scoring!$N$29)+IF(Data!$Y76&lt;&gt;"",Scoring!$N$30)+IF(Data!$Z76&lt;&gt;"",Scoring!$N$31)+IF(Data!$AA76&lt;&gt;"",Scoring!$N$32)+IF(Data!$AB76&lt;&gt;"",Scoring!$N$33)+IF(Data!$AC76&lt;&gt;"",Scoring!$N$34)+IF(Data!$AD76&lt;&gt;"",Scoring!$N$35)+IF(Data!$AE76&lt;&gt;"",Scoring!$N$36)+IF(Data!$AF76&lt;&gt;"",Scoring!$N$37)+IF(Data!$AG76&lt;&gt;"",Scoring!$N$38)+IF(Data!$AH76&lt;&gt;"",Scoring!$N$39)+IF(Data!$AI76&lt;&gt;"",Scoring!$N$40)+IF(Data!$AJ76&lt;&gt;"",Scoring!$N$41)+IF(Data!$AK76&lt;&gt;"",Scoring!$N$42)+IF(Data!$AL76&lt;&gt;"",Scoring!$N$43)+IF(Data!$AM76&lt;&gt;"",Scoring!$N$44)+IF(Data!$AN76&lt;&gt;"",Scoring!$N$45)+IF(Data!$AO76&lt;&gt;"",Scoring!$N$46)+IF(Data!$AP76&lt;&gt;"",Scoring!$N$47)+IF(Data!$AQ76&lt;&gt;"",Scoring!$N$48)+IF(Data!$AR76&lt;&gt;"",Scoring!$N$49)+IF(Data!$AS76&lt;&gt;"",Scoring!$N$50)+IF(Data!$AT76&lt;&gt;"",Scoring!$N$51)+IF(Data!$AU76&lt;&gt;"",Scoring!$N$52),"")</f>
        <v/>
      </c>
      <c r="BQ76" s="189" t="str">
        <f>IF(BP76&lt;&gt;"",LOOKUP(BP76,Likelihoods!$A$7:$A$107,Likelihoods!L$7:L$107),"")</f>
        <v/>
      </c>
      <c r="BR76" s="181" t="str">
        <f>IF(AND(COUNTBLANK($B76:$O76)=13,COUNTBLANK($P76:$Q76)=1,COUNTBLANK($R76:$U76)=3,COUNTBLANK($V76:$X76)=2,COUNTBLANK($Y76:$AE76)=6,COUNTBLANK($AF76:$AJ76)=4,COUNTBLANK($AK76:AN76)=3,COUNTBLANK($AO76:$AQ76)=2,COUNTBLANK($AR76:$AS76)=1,COUNTBLANK($AT76:$AU76)=1),IF(Data!$B76&lt;&gt;"",Scoring!$O$7)+IF(Data!$C76&lt;&gt;"",Scoring!$O$8)+IF(Data!$D76&lt;&gt;"",Scoring!$O$9)+IF(Data!$E76&lt;&gt;"",Scoring!$O$10)+IF(Data!$F76&lt;&gt;"",Scoring!$O$11)+IF(Data!$G76&lt;&gt;"",Scoring!$O$12)+IF(Data!$H76&lt;&gt;"",Scoring!$O$13)+IF(Data!$I76&lt;&gt;"",Scoring!$O$14)+IF(Data!$J76&lt;&gt;"",Scoring!$O$15)+IF(Data!$K76&lt;&gt;"",Scoring!$O$16)+IF(Data!$L76&lt;&gt;"",Scoring!$O$17)+IF(Data!$M76&lt;&gt;"",Scoring!$O$18)+IF(Data!$N76&lt;&gt;"",Scoring!$O$19)+IF(Data!$O76&lt;&gt;"",Scoring!$O$20)+IF(Data!$P76&lt;&gt;"",Scoring!$O$21)+IF(Data!$Q76&lt;&gt;"",Scoring!$O$22)+IF(Data!$R76&lt;&gt;"",Scoring!$O$23)+IF(Data!$S76&lt;&gt;"",Scoring!$O$24)+IF(Data!$T76&lt;&gt;"",Scoring!$O$25)+IF(Data!$U76&lt;&gt;"",Scoring!$O$26)+IF(Data!$V76&lt;&gt;"",Scoring!$O$27)+IF(Data!$W76&lt;&gt;"",Scoring!$O$28)+IF(Data!$X76&lt;&gt;"",Scoring!$O$29)+IF(Data!$Y76&lt;&gt;"",Scoring!$O$30)+IF(Data!$Z76&lt;&gt;"",Scoring!$O$31)+IF(Data!$AA76&lt;&gt;"",Scoring!$O$32)+IF(Data!$AB76&lt;&gt;"",Scoring!$O$33)+IF(Data!$AC76&lt;&gt;"",Scoring!$O$34)+IF(Data!$AD76&lt;&gt;"",Scoring!$O$35)+IF(Data!$AE76&lt;&gt;"",Scoring!$O$36)+IF(Data!$AF76&lt;&gt;"",Scoring!$O$37)+IF(Data!$AG76&lt;&gt;"",Scoring!$O$38)+IF(Data!$AH76&lt;&gt;"",Scoring!$O$39)+IF(Data!$AI76&lt;&gt;"",Scoring!$O$40)+IF(Data!$AJ76&lt;&gt;"",Scoring!$O$41)+IF(Data!$AK76&lt;&gt;"",Scoring!$O$42)+IF(Data!$AL76&lt;&gt;"",Scoring!$O$43)+IF(Data!$AM76&lt;&gt;"",Scoring!$O$44)+IF(Data!$AN76&lt;&gt;"",Scoring!$O$45)+IF(Data!$AO76&lt;&gt;"",Scoring!$O$46)+IF(Data!$AP76&lt;&gt;"",Scoring!$O$47)+IF(Data!$AQ76&lt;&gt;"",Scoring!$O$48)+IF(Data!$AR76&lt;&gt;"",Scoring!$O$49)+IF(Data!$AS76&lt;&gt;"",Scoring!$O$50)+IF(Data!$AT76&lt;&gt;"",Scoring!$O$51)+IF(Data!$AU76&lt;&gt;"",Scoring!$O$52),"")</f>
        <v/>
      </c>
      <c r="BS76" s="184" t="str">
        <f>IF(BR76&lt;&gt;"",LOOKUP(BR76,Likelihoods!$A$7:$A$107,Likelihoods!M$7:M$107),"")</f>
        <v/>
      </c>
      <c r="BT76" s="181" t="str">
        <f>IF(AND(COUNTBLANK($B76:$O76)=13,COUNTBLANK($P76:$Q76)=1,COUNTBLANK($R76:$U76)=3,COUNTBLANK($V76:$X76)=2,COUNTBLANK($Y76:$AE76)=6,COUNTBLANK($AF76:$AJ76)=4,COUNTBLANK($AK76:AN76)=3,COUNTBLANK($AO76:$AQ76)=2,COUNTBLANK($AR76:$AS76)=1,COUNTBLANK($AT76:$AU76)=1),IF(Data!$B76&lt;&gt;"",Scoring!$P$7)+IF(Data!$C76&lt;&gt;"",Scoring!$P$8)+IF(Data!$D76&lt;&gt;"",Scoring!$P$9)+IF(Data!$E76&lt;&gt;"",Scoring!$P$10)+IF(Data!$F76&lt;&gt;"",Scoring!$P$11)+IF(Data!$G76&lt;&gt;"",Scoring!$P$12)+IF(Data!$H76&lt;&gt;"",Scoring!$P$13)+IF(Data!$I76&lt;&gt;"",Scoring!$P$14)+IF(Data!$J76&lt;&gt;"",Scoring!$P$15)+IF(Data!$K76&lt;&gt;"",Scoring!$P$16)+IF(Data!$L76&lt;&gt;"",Scoring!$P$17)+IF(Data!$M76&lt;&gt;"",Scoring!$P$18)+IF(Data!$N76&lt;&gt;"",Scoring!$P$19)+IF(Data!$O76&lt;&gt;"",Scoring!$P$20)+IF(Data!$P76&lt;&gt;"",Scoring!$P$21)+IF(Data!$Q76&lt;&gt;"",Scoring!$P$22)+IF(Data!$R76&lt;&gt;"",Scoring!$P$23)+IF(Data!$S76&lt;&gt;"",Scoring!$P$24)+IF(Data!$T76&lt;&gt;"",Scoring!$P$25)+IF(Data!$U76&lt;&gt;"",Scoring!$P$26)+IF(Data!$V76&lt;&gt;"",Scoring!$P$27)+IF(Data!$W76&lt;&gt;"",Scoring!$P$28)+IF(Data!$X76&lt;&gt;"",Scoring!$P$29)+IF(Data!$Y76&lt;&gt;"",Scoring!$P$30)+IF(Data!$Z76&lt;&gt;"",Scoring!$P$31)+IF(Data!$AA76&lt;&gt;"",Scoring!$P$32)+IF(Data!$AB76&lt;&gt;"",Scoring!$P$33)+IF(Data!$AC76&lt;&gt;"",Scoring!$P$34)+IF(Data!$AD76&lt;&gt;"",Scoring!$P$35)+IF(Data!$AE76&lt;&gt;"",Scoring!$P$36)+IF(Data!$AF76&lt;&gt;"",Scoring!$P$37)+IF(Data!$AG76&lt;&gt;"",Scoring!$P$38)+IF(Data!$AH76&lt;&gt;"",Scoring!$P$39)+IF(Data!$AI76&lt;&gt;"",Scoring!$P$40)+IF(Data!$AJ76&lt;&gt;"",Scoring!$P$41)+IF(Data!$AK76&lt;&gt;"",Scoring!$P$42)+IF(Data!$AL76&lt;&gt;"",Scoring!$P$43)+IF(Data!$AM76&lt;&gt;"",Scoring!$P$44)+IF(Data!$AN76&lt;&gt;"",Scoring!$P$45)+IF(Data!$AO76&lt;&gt;"",Scoring!$P$46)+IF(Data!$AP76&lt;&gt;"",Scoring!$P$47)+IF(Data!$AQ76&lt;&gt;"",Scoring!$P$48)+IF(Data!$AR76&lt;&gt;"",Scoring!$P$49)+IF(Data!$AS76&lt;&gt;"",Scoring!$P$50)+IF(Data!$AT76&lt;&gt;"",Scoring!$P$51)+IF(Data!$AU76&lt;&gt;"",Scoring!$P$52),"")</f>
        <v/>
      </c>
      <c r="BU76" s="180" t="str">
        <f>IF(BT76&lt;&gt;"",LOOKUP(BT76,Likelihoods!$A$7:$A$107,Likelihoods!N$7:N$107),"")</f>
        <v/>
      </c>
      <c r="BV76" s="181" t="str">
        <f>IF(AND(COUNTBLANK($B76:$O76)=13,COUNTBLANK($P76:$Q76)=1,COUNTBLANK($R76:$U76)=3,COUNTBLANK($V76:$X76)=2,COUNTBLANK($Y76:$AE76)=6,COUNTBLANK($AF76:$AJ76)=4,COUNTBLANK($AK76:AN76)=3,COUNTBLANK($AO76:$AQ76)=2,COUNTBLANK($AR76:$AS76)=1,COUNTBLANK($AT76:$AU76)=1),IF(Data!$B76&lt;&gt;"",Scoring!$Q$7)+IF(Data!$C76&lt;&gt;"",Scoring!$Q$8)+IF(Data!$D76&lt;&gt;"",Scoring!$Q$9)+IF(Data!$E76&lt;&gt;"",Scoring!$Q$10)+IF(Data!$F76&lt;&gt;"",Scoring!$Q$11)+IF(Data!$G76&lt;&gt;"",Scoring!$Q$12)+IF(Data!$H76&lt;&gt;"",Scoring!$Q$13)+IF(Data!$I76&lt;&gt;"",Scoring!$Q$14)+IF(Data!$J76&lt;&gt;"",Scoring!$Q$15)+IF(Data!$K76&lt;&gt;"",Scoring!$Q$16)+IF(Data!$L76&lt;&gt;"",Scoring!$Q$17)+IF(Data!$M76&lt;&gt;"",Scoring!$Q$18)+IF(Data!$N76&lt;&gt;"",Scoring!$Q$19)+IF(Data!$O76&lt;&gt;"",Scoring!$Q$20)+IF(Data!$P76&lt;&gt;"",Scoring!$Q$21)+IF(Data!$Q76&lt;&gt;"",Scoring!$Q$22)+IF(Data!$R76&lt;&gt;"",Scoring!$Q$23)+IF(Data!$S76&lt;&gt;"",Scoring!$Q$24)+IF(Data!$T76&lt;&gt;"",Scoring!$Q$25)+IF(Data!$U76&lt;&gt;"",Scoring!$Q$26)+IF(Data!$V76&lt;&gt;"",Scoring!$Q$27)+IF(Data!$W76&lt;&gt;"",Scoring!$Q$28)+IF(Data!$X76&lt;&gt;"",Scoring!$Q$29)+IF(Data!$Y76&lt;&gt;"",Scoring!$Q$30)+IF(Data!$Z76&lt;&gt;"",Scoring!$Q$31)+IF(Data!$AA76&lt;&gt;"",Scoring!$Q$32)+IF(Data!$AB76&lt;&gt;"",Scoring!$Q$33)+IF(Data!$AC76&lt;&gt;"",Scoring!$Q$34)+IF(Data!$AD76&lt;&gt;"",Scoring!$Q$35)+IF(Data!$AE76&lt;&gt;"",Scoring!$Q$36)+IF(Data!$AF76&lt;&gt;"",Scoring!$Q$37)+IF(Data!$AG76&lt;&gt;"",Scoring!$Q$38)+IF(Data!$AH76&lt;&gt;"",Scoring!$Q$39)+IF(Data!$AI76&lt;&gt;"",Scoring!$Q$40)+IF(Data!$AJ76&lt;&gt;"",Scoring!$Q$41)+IF(Data!$AK76&lt;&gt;"",Scoring!$Q$42)+IF(Data!$AL76&lt;&gt;"",Scoring!$Q$43)+IF(Data!$AM76&lt;&gt;"",Scoring!$Q$44)+IF(Data!$AN76&lt;&gt;"",Scoring!$Q$45)+IF(Data!$AO76&lt;&gt;"",Scoring!$Q$46)+IF(Data!$AP76&lt;&gt;"",Scoring!$Q$47)+IF(Data!$AQ76&lt;&gt;"",Scoring!$Q$48)+IF(Data!$AR76&lt;&gt;"",Scoring!$Q$49)+IF(Data!$AS76&lt;&gt;"",Scoring!$Q$50)+IF(Data!$AT76&lt;&gt;"",Scoring!$Q$51)+IF(Data!$AU76&lt;&gt;"",Scoring!$Q$52),"")</f>
        <v/>
      </c>
      <c r="BW76" s="183" t="str">
        <f>IF(BV76&lt;&gt;"",LOOKUP(BV76,Likelihoods!$A$7:$A$107,Likelihoods!O$7:O$107),"")</f>
        <v/>
      </c>
      <c r="BX76" s="9"/>
      <c r="BY76" s="9"/>
      <c r="BZ76" s="9"/>
      <c r="CA76" s="9"/>
      <c r="CB76" s="9"/>
      <c r="CC76" s="9"/>
      <c r="CD76" s="9"/>
      <c r="CE76" s="9"/>
      <c r="CF76" s="9"/>
      <c r="CG76" s="9"/>
      <c r="CH76" s="9"/>
      <c r="CI76" s="9"/>
      <c r="CJ76" s="9"/>
      <c r="CK76" s="9"/>
    </row>
    <row r="77" spans="1:89" ht="14.25">
      <c r="A77" s="59"/>
      <c r="B77" s="76"/>
      <c r="C77" s="77"/>
      <c r="D77" s="77"/>
      <c r="E77" s="77"/>
      <c r="F77" s="77"/>
      <c r="G77" s="77"/>
      <c r="H77" s="77"/>
      <c r="I77" s="77"/>
      <c r="J77" s="77"/>
      <c r="K77" s="77"/>
      <c r="L77" s="77"/>
      <c r="M77" s="77"/>
      <c r="N77" s="77"/>
      <c r="O77" s="77"/>
      <c r="P77" s="76"/>
      <c r="Q77" s="78"/>
      <c r="R77" s="77"/>
      <c r="S77" s="77"/>
      <c r="T77" s="77"/>
      <c r="U77" s="77"/>
      <c r="V77" s="76"/>
      <c r="W77" s="77"/>
      <c r="X77" s="78"/>
      <c r="Y77" s="77"/>
      <c r="Z77" s="77"/>
      <c r="AA77" s="77"/>
      <c r="AB77" s="77"/>
      <c r="AC77" s="77"/>
      <c r="AD77" s="77"/>
      <c r="AE77" s="77"/>
      <c r="AF77" s="76"/>
      <c r="AG77" s="77"/>
      <c r="AH77" s="77"/>
      <c r="AI77" s="77"/>
      <c r="AJ77" s="78"/>
      <c r="AK77" s="77"/>
      <c r="AL77" s="77"/>
      <c r="AM77" s="77"/>
      <c r="AN77" s="77"/>
      <c r="AO77" s="76"/>
      <c r="AP77" s="77"/>
      <c r="AQ77" s="78"/>
      <c r="AR77" s="76"/>
      <c r="AS77" s="78"/>
      <c r="AT77" s="77"/>
      <c r="AU77" s="77"/>
      <c r="AV77" s="179" t="str">
        <f>IF(AND(COUNTBLANK($B77:$O77)=13,COUNTBLANK($P77:$Q77)=1,COUNTBLANK($R77:$U77)=3,COUNTBLANK($V77:$X77)=2,COUNTBLANK($Y77:$AE77)=6,COUNTBLANK($AF77:$AJ77)=4,COUNTBLANK($AK77:AN77)=3,COUNTBLANK($AO77:$AQ77)=2,COUNTBLANK($AR77:$AS77)=1,COUNTBLANK($AT77:$AU77)=1),IF(Data!$B77&lt;&gt;"",Scoring!$D$7)+IF(Data!$C77&lt;&gt;"",Scoring!$D$8)+IF(Data!$D77&lt;&gt;"",Scoring!$D$9)+IF(Data!$E77&lt;&gt;"",Scoring!$D$10)+IF(Data!$F77&lt;&gt;"",Scoring!$D$11)+IF(Data!$G77&lt;&gt;"",Scoring!$D$12)+IF(Data!$H77&lt;&gt;"",Scoring!$D$13)+IF(Data!$I77&lt;&gt;"",Scoring!$D$14)+IF(Data!$J77&lt;&gt;"",Scoring!$D$15)+IF(Data!$K77&lt;&gt;"",Scoring!$D$16)+IF(Data!$L77&lt;&gt;"",Scoring!$D$17)+IF(Data!$M77&lt;&gt;"",Scoring!$D$18)+IF(Data!$N77&lt;&gt;"",Scoring!$D$19)+IF(Data!$O77&lt;&gt;"",Scoring!$D$20)+IF(Data!$P77&lt;&gt;"",Scoring!$D$21)+IF(Data!$Q77&lt;&gt;"",Scoring!$D$22)+IF(Data!$R77&lt;&gt;"",Scoring!$D$23)+IF(Data!$S77&lt;&gt;"",Scoring!$D$24)+IF(Data!$T77&lt;&gt;"",Scoring!$D$25)+IF(Data!$U77&lt;&gt;"",Scoring!$D$26)+IF(Data!$V77&lt;&gt;"",Scoring!$D$27)+IF(Data!$W77&lt;&gt;"",Scoring!$D$28)+IF(Data!$X77&lt;&gt;"",Scoring!$D$29)+IF(Data!$Y77&lt;&gt;"",Scoring!$D$30)+IF(Data!$Z77&lt;&gt;"",Scoring!$D$31)+IF(Data!$AA77&lt;&gt;"",Scoring!$D$32)+IF(Data!$AB77&lt;&gt;"",Scoring!$D$33)+IF(Data!$AC77&lt;&gt;"",Scoring!$D$34)+IF(Data!$AD77&lt;&gt;"",Scoring!$D$35)+IF(Data!$AE77&lt;&gt;"",Scoring!$D$36)+IF(Data!$AF77&lt;&gt;"",Scoring!$D$37)+IF(Data!$AG77&lt;&gt;"",Scoring!$D$38)+IF(Data!$AH77&lt;&gt;"",Scoring!$D$39)+IF(Data!$AI77&lt;&gt;"",Scoring!$D$40)+IF(Data!$AJ77&lt;&gt;"",Scoring!$D$41)+IF(Data!$AK77&lt;&gt;"",Scoring!$D$42)+IF(Data!$AL77&lt;&gt;"",Scoring!$D$43)+IF(Data!$AM77&lt;&gt;"",Scoring!$D$44)+IF(Data!$AN77&lt;&gt;"",Scoring!$D$45)+IF(Data!$AO77&lt;&gt;"",Scoring!$D$46)+IF(Data!$AP77&lt;&gt;"",Scoring!$D$47)+IF(Data!$AQ77&lt;&gt;"",Scoring!$D$48)+IF(Data!$AR77&lt;&gt;"",Scoring!$D$49)+IF(Data!$AS77&lt;&gt;"",Scoring!$D$50)+IF(Data!$AT77&lt;&gt;"",Scoring!$D$51)+IF(Data!$AU77&lt;&gt;"",Scoring!$D$52),"")</f>
        <v/>
      </c>
      <c r="AW77" s="180" t="str">
        <f>IF(AV77&lt;&gt;"",LOOKUP(AV77,Likelihoods!$A$7:$A$107,Likelihoods!B$7:B$107),"")</f>
        <v/>
      </c>
      <c r="AX77" s="181" t="str">
        <f>IF(AND(COUNTBLANK($B77:$O77)=13,COUNTBLANK($P77:$Q77)=1,COUNTBLANK($R77:$U77)=3,COUNTBLANK($V77:$X77)=2,COUNTBLANK($Y77:$AE77)=6,COUNTBLANK($AF77:$AJ77)=4,COUNTBLANK($AK77:AN77)=3,COUNTBLANK($AO77:$AQ77)=2,COUNTBLANK($AR77:$AS77)=1,COUNTBLANK($AT77:$AU77)=1),IF(Data!$B77&lt;&gt;"",Scoring!$E$7)+IF(Data!$C77&lt;&gt;"",Scoring!$E$8)+IF(Data!$D77&lt;&gt;"",Scoring!$E$9)+IF(Data!$E77&lt;&gt;"",Scoring!$E$10)+IF(Data!$F77&lt;&gt;"",Scoring!$E$11)+IF(Data!$G77&lt;&gt;"",Scoring!$E$12)+IF(Data!$H77&lt;&gt;"",Scoring!$E$13)+IF(Data!$I77&lt;&gt;"",Scoring!$E$14)+IF(Data!$J77&lt;&gt;"",Scoring!$E$15)+IF(Data!$K77&lt;&gt;"",Scoring!$E$16)+IF(Data!$L77&lt;&gt;"",Scoring!$E$17)+IF(Data!$M77&lt;&gt;"",Scoring!$E$18)+IF(Data!$N77&lt;&gt;"",Scoring!$E$19)+IF(Data!$O77&lt;&gt;"",Scoring!$E$20)+IF(Data!$P77&lt;&gt;"",Scoring!$E$21)+IF(Data!$Q77&lt;&gt;"",Scoring!$E$22)+IF(Data!$R77&lt;&gt;"",Scoring!$E$23)+IF(Data!$S77&lt;&gt;"",Scoring!$E$24)+IF(Data!$T77&lt;&gt;"",Scoring!$E$25)+IF(Data!$U77&lt;&gt;"",Scoring!$E$26)+IF(Data!$V77&lt;&gt;"",Scoring!$E$27)+IF(Data!$W77&lt;&gt;"",Scoring!$E$28)+IF(Data!$X77&lt;&gt;"",Scoring!$E$29)+IF(Data!$Y77&lt;&gt;"",Scoring!$E$30)+IF(Data!$Z77&lt;&gt;"",Scoring!$E$31)+IF(Data!$AA77&lt;&gt;"",Scoring!$E$32)+IF(Data!$AB77&lt;&gt;"",Scoring!$E$33)+IF(Data!$AC77&lt;&gt;"",Scoring!$E$34)+IF(Data!$AD77&lt;&gt;"",Scoring!$E$35)+IF(Data!$AE77&lt;&gt;"",Scoring!$E$36)+IF(Data!$AF77&lt;&gt;"",Scoring!$E$37)+IF(Data!$AG77&lt;&gt;"",Scoring!$E$38)+IF(Data!$AH77&lt;&gt;"",Scoring!$E$39)+IF(Data!$AI77&lt;&gt;"",Scoring!$E$40)+IF(Data!$AJ77&lt;&gt;"",Scoring!$E$41)+IF(Data!$AK77&lt;&gt;"",Scoring!$E$42)+IF(Data!$AL77&lt;&gt;"",Scoring!$E$43)+IF(Data!$AM77&lt;&gt;"",Scoring!$E$44)+IF(Data!$AN77&lt;&gt;"",Scoring!$E$45)+IF(Data!$AO77&lt;&gt;"",Scoring!$E$46)+IF(Data!$AP77&lt;&gt;"",Scoring!$E$47)+IF(Data!$AQ77&lt;&gt;"",Scoring!$E$48)+IF(Data!$AR77&lt;&gt;"",Scoring!$E$49)+IF(Data!$AS77&lt;&gt;"",Scoring!$E$50)+IF(Data!$AT77&lt;&gt;"",Scoring!$E$51)+IF(Data!$AU77&lt;&gt;"",Scoring!$E$52),"")</f>
        <v/>
      </c>
      <c r="AY77" s="180" t="str">
        <f>IF(AX77&lt;&gt;"",LOOKUP(AX77,Likelihoods!$A$7:$A$107,Likelihoods!C$7:C$107),"")</f>
        <v/>
      </c>
      <c r="AZ77" s="182" t="str">
        <f>IF(AND(COUNTBLANK($B77:$O77)=13,COUNTBLANK($P77:$Q77)=1,COUNTBLANK($R77:$U77)=3,COUNTBLANK($V77:$X77)=2,COUNTBLANK($Y77:$AE77)=6,COUNTBLANK($AF77:$AJ77)=4,COUNTBLANK($AK77:AN77)=3,COUNTBLANK($AO77:$AQ77)=2,COUNTBLANK($AR77:$AS77)=1,COUNTBLANK($AT77:$AU77)=1),IF(Data!$B77&lt;&gt;"",Scoring!$F$7)+IF(Data!$C77&lt;&gt;"",Scoring!$F$8)+IF(Data!$D77&lt;&gt;"",Scoring!$F$9)+IF(Data!$E77&lt;&gt;"",Scoring!$F$10)+IF(Data!$F77&lt;&gt;"",Scoring!$F$11)+IF(Data!$G77&lt;&gt;"",Scoring!$F$12)+IF(Data!$H77&lt;&gt;"",Scoring!$F$13)+IF(Data!$I77&lt;&gt;"",Scoring!$F$14)+IF(Data!$J77&lt;&gt;"",Scoring!$F$15)+IF(Data!$K77&lt;&gt;"",Scoring!$F$16)+IF(Data!$L77&lt;&gt;"",Scoring!$F$17)+IF(Data!$M77&lt;&gt;"",Scoring!$F$18)+IF(Data!$N77&lt;&gt;"",Scoring!$F$19)+IF(Data!$O77&lt;&gt;"",Scoring!$F$20)+IF(Data!$P77&lt;&gt;"",Scoring!$F$21)+IF(Data!$Q77&lt;&gt;"",Scoring!$F$22)+IF(Data!$R77&lt;&gt;"",Scoring!$F$23)+IF(Data!$S77&lt;&gt;"",Scoring!$F$24)+IF(Data!$T77&lt;&gt;"",Scoring!$F$25)+IF(Data!$U77&lt;&gt;"",Scoring!$F$26)+IF(Data!$V77&lt;&gt;"",Scoring!$F$27)+IF(Data!$W77&lt;&gt;"",Scoring!$F$28)+IF(Data!$X77&lt;&gt;"",Scoring!$F$29)+IF(Data!$Y77&lt;&gt;"",Scoring!$F$30)+IF(Data!$Z77&lt;&gt;"",Scoring!$F$31)+IF(Data!$AA77&lt;&gt;"",Scoring!$F$32)+IF(Data!$AB77&lt;&gt;"",Scoring!$F$33)+IF(Data!$AC77&lt;&gt;"",Scoring!$F$34)+IF(Data!$AD77&lt;&gt;"",Scoring!$F$35)+IF(Data!$AE77&lt;&gt;"",Scoring!$F$36)+IF(Data!$AF77&lt;&gt;"",Scoring!$F$37)+IF(Data!$AG77&lt;&gt;"",Scoring!$F$38)+IF(Data!$AH77&lt;&gt;"",Scoring!$F$39)+IF(Data!$AI77&lt;&gt;"",Scoring!$F$40)+IF(Data!$AJ77&lt;&gt;"",Scoring!$F$41)+IF(Data!$AK77&lt;&gt;"",Scoring!$F$42)+IF(Data!$AL77&lt;&gt;"",Scoring!$F$43)+IF(Data!$AM77&lt;&gt;"",Scoring!$F$44)+IF(Data!$AN77&lt;&gt;"",Scoring!$F$45)+IF(Data!$AO77&lt;&gt;"",Scoring!$F$46)+IF(Data!$AP77&lt;&gt;"",Scoring!$F$47)+IF(Data!$AQ77&lt;&gt;"",Scoring!$F$48)+IF(Data!$AR77&lt;&gt;"",Scoring!$F$49)+IF(Data!$AS77&lt;&gt;"",Scoring!$F$50)+IF(Data!$AT77&lt;&gt;"",Scoring!$F$51)+IF(Data!$AU77&lt;&gt;"",Scoring!$F$52),"")</f>
        <v/>
      </c>
      <c r="BA77" s="183" t="str">
        <f>IF(AZ77&lt;&gt;"",LOOKUP(AZ77,Likelihoods!$A$7:$A$107,Likelihoods!D$7:D$107),"")</f>
        <v/>
      </c>
      <c r="BB77" s="181" t="str">
        <f>IF(AND(COUNTBLANK($B77:$O77)=13,COUNTBLANK($P77:$Q77)=1,COUNTBLANK($R77:$U77)=3,COUNTBLANK($V77:$X77)=2,COUNTBLANK($Y77:$AE77)=6,COUNTBLANK($AF77:$AJ77)=4,COUNTBLANK($AK77:AN77)=3,COUNTBLANK($AO77:$AQ77)=2,COUNTBLANK($AR77:$AS77)=1,COUNTBLANK($AT77:$AU77)=1),IF(Data!$B77&lt;&gt;"",Scoring!$G$7)+IF(Data!$C77&lt;&gt;"",Scoring!$G$8)+IF(Data!$D77&lt;&gt;"",Scoring!$G$9)+IF(Data!$E77&lt;&gt;"",Scoring!$G$10)+IF(Data!$F77&lt;&gt;"",Scoring!$G$11)+IF(Data!$G77&lt;&gt;"",Scoring!$G$12)+IF(Data!$H77&lt;&gt;"",Scoring!$G$13)+IF(Data!$I77&lt;&gt;"",Scoring!$G$14)+IF(Data!$J77&lt;&gt;"",Scoring!$G$15)+IF(Data!$K77&lt;&gt;"",Scoring!$G$16)+IF(Data!$L77&lt;&gt;"",Scoring!$G$17)+IF(Data!$M77&lt;&gt;"",Scoring!$G$18)+IF(Data!$N77&lt;&gt;"",Scoring!$G$19)+IF(Data!$O77&lt;&gt;"",Scoring!$G$20)+IF(Data!$P77&lt;&gt;"",Scoring!$G$21)+IF(Data!$Q77&lt;&gt;"",Scoring!$G$22)+IF(Data!$R77&lt;&gt;"",Scoring!$G$23)+IF(Data!$S77&lt;&gt;"",Scoring!$G$24)+IF(Data!$T77&lt;&gt;"",Scoring!$G$25)+IF(Data!$U77&lt;&gt;"",Scoring!$G$26)+IF(Data!$V77&lt;&gt;"",Scoring!$G$27)+IF(Data!$W77&lt;&gt;"",Scoring!$G$28)+IF(Data!$X77&lt;&gt;"",Scoring!$G$29)+IF(Data!$Y77&lt;&gt;"",Scoring!$G$30)+IF(Data!$Z77&lt;&gt;"",Scoring!$G$31)+IF(Data!$AA77&lt;&gt;"",Scoring!$G$32)+IF(Data!$AB77&lt;&gt;"",Scoring!$G$33)+IF(Data!$AC77&lt;&gt;"",Scoring!$G$34)+IF(Data!$AD77&lt;&gt;"",Scoring!$G$35)+IF(Data!$AE77&lt;&gt;"",Scoring!$G$36)+IF(Data!$AF77&lt;&gt;"",Scoring!$G$37)+IF(Data!$AG77&lt;&gt;"",Scoring!$G$38)+IF(Data!$AH77&lt;&gt;"",Scoring!$G$39)+IF(Data!$AI77&lt;&gt;"",Scoring!$G$40)+IF(Data!$AJ77&lt;&gt;"",Scoring!$G$41)+IF(Data!$AK77&lt;&gt;"",Scoring!$G$42)+IF(Data!$AL77&lt;&gt;"",Scoring!$G$43)+IF(Data!$AM77&lt;&gt;"",Scoring!$G$44)+IF(Data!$AN77&lt;&gt;"",Scoring!$G$45)+IF(Data!$AO77&lt;&gt;"",Scoring!$G$46)+IF(Data!$AP77&lt;&gt;"",Scoring!$G$47)+IF(Data!$AQ77&lt;&gt;"",Scoring!$G$48)+IF(Data!$AR77&lt;&gt;"",Scoring!$G$49)+IF(Data!$AS77&lt;&gt;"",Scoring!$G$50)+IF(Data!$AT77&lt;&gt;"",Scoring!$G$51)+IF(Data!$AU77&lt;&gt;"",Scoring!$G$52),"")</f>
        <v/>
      </c>
      <c r="BC77" s="184" t="str">
        <f>IF(BB77&lt;&gt;"",LOOKUP(BB77,Likelihoods!$A$7:$A$107,Likelihoods!E$7:E$107),"")</f>
        <v/>
      </c>
      <c r="BD77" s="185" t="str">
        <f>IF(AND(COUNTBLANK($B77:$O77)=13,COUNTBLANK($P77:$Q77)=1,COUNTBLANK($R77:$U77)=3,COUNTBLANK($V77:$X77)=2,COUNTBLANK($Y77:$AE77)=6,COUNTBLANK($AF77:$AJ77)=4,COUNTBLANK($AK77:AN77)=3,COUNTBLANK($AO77:$AQ77)=2,COUNTBLANK($AR77:$AS77)=1,COUNTBLANK($AT77:$AU77)=1),IF(Data!$B77&lt;&gt;"",Scoring!$H$7)+IF(Data!$C77&lt;&gt;"",Scoring!$H$8)+IF(Data!$D77&lt;&gt;"",Scoring!$H$9)+IF(Data!$E77&lt;&gt;"",Scoring!$H$10)+IF(Data!$F77&lt;&gt;"",Scoring!$H$11)+IF(Data!$G77&lt;&gt;"",Scoring!$H$12)+IF(Data!$H77&lt;&gt;"",Scoring!$H$13)+IF(Data!$I77&lt;&gt;"",Scoring!$H$14)+IF(Data!$J77&lt;&gt;"",Scoring!$H$15)+IF(Data!$K77&lt;&gt;"",Scoring!$H$16)+IF(Data!$L77&lt;&gt;"",Scoring!$H$17)+IF(Data!$M77&lt;&gt;"",Scoring!$H$18)+IF(Data!$N77&lt;&gt;"",Scoring!$H$19)+IF(Data!$O77&lt;&gt;"",Scoring!$H$20)+IF(Data!$P77&lt;&gt;"",Scoring!$H$21)+IF(Data!$Q77&lt;&gt;"",Scoring!$H$22)+IF(Data!$R77&lt;&gt;"",Scoring!$H$23)+IF(Data!$S77&lt;&gt;"",Scoring!$H$24)+IF(Data!$T77&lt;&gt;"",Scoring!$H$25)+IF(Data!$U77&lt;&gt;"",Scoring!$H$26)+IF(Data!$V77&lt;&gt;"",Scoring!$H$27)+IF(Data!$W77&lt;&gt;"",Scoring!$H$28)+IF(Data!$X77&lt;&gt;"",Scoring!$H$29)+IF(Data!$Y77&lt;&gt;"",Scoring!$H$30)+IF(Data!$Z77&lt;&gt;"",Scoring!$H$31)+IF(Data!$AA77&lt;&gt;"",Scoring!$H$32)+IF(Data!$AB77&lt;&gt;"",Scoring!$H$33)+IF(Data!$AC77&lt;&gt;"",Scoring!$H$34)+IF(Data!$AD77&lt;&gt;"",Scoring!$H$35)+IF(Data!$AE77&lt;&gt;"",Scoring!$H$36)+IF(Data!$AF77&lt;&gt;"",Scoring!$H$37)+IF(Data!$AG77&lt;&gt;"",Scoring!$H$38)+IF(Data!$AH77&lt;&gt;"",Scoring!$H$39)+IF(Data!$AI77&lt;&gt;"",Scoring!$H$40)+IF(Data!$AJ77&lt;&gt;"",Scoring!$H$41)+IF(Data!$AK77&lt;&gt;"",Scoring!$H$42)+IF(Data!$AL77&lt;&gt;"",Scoring!$H$43)+IF(Data!$AM77&lt;&gt;"",Scoring!$H$44)+IF(Data!$AN77&lt;&gt;"",Scoring!$H$45)+IF(Data!$AO77&lt;&gt;"",Scoring!$H$46)+IF(Data!$AP77&lt;&gt;"",Scoring!$H$47)+IF(Data!$AQ77&lt;&gt;"",Scoring!$H$48)+IF(Data!$AR77&lt;&gt;"",Scoring!$H$49)+IF(Data!$AS77&lt;&gt;"",Scoring!$H$50)+IF(Data!$AT77&lt;&gt;"",Scoring!$H$51)+IF(Data!$AU77&lt;&gt;"",Scoring!$H$52),"")</f>
        <v/>
      </c>
      <c r="BE77" s="186" t="str">
        <f>IF(BD77&lt;&gt;"",LOOKUP(BD77,Likelihoods!$A$7:$A$107,Likelihoods!F$7:F$107),"")</f>
        <v/>
      </c>
      <c r="BF77" s="181" t="str">
        <f>IF(AND(COUNTBLANK($B77:$O77)=13,COUNTBLANK($P77:$Q77)=1,COUNTBLANK($R77:$U77)=3,COUNTBLANK($V77:$X77)=2,COUNTBLANK($Y77:$AE77)=6,COUNTBLANK($AF77:$AJ77)=4,COUNTBLANK($AK77:AN77)=3,COUNTBLANK($AO77:$AQ77)=2,COUNTBLANK($AR77:$AS77)=1,COUNTBLANK($AT77:$AU77)=1),IF(Data!$B77&lt;&gt;"",Scoring!$I$7)+IF(Data!$C77&lt;&gt;"",Scoring!$I$8)+IF(Data!$D77&lt;&gt;"",Scoring!$I$9)+IF(Data!$E77&lt;&gt;"",Scoring!$I$10)+IF(Data!$F77&lt;&gt;"",Scoring!$I$11)+IF(Data!$G77&lt;&gt;"",Scoring!$I$12)+IF(Data!$H77&lt;&gt;"",Scoring!$I$13)+IF(Data!$I77&lt;&gt;"",Scoring!$I$14)+IF(Data!$J77&lt;&gt;"",Scoring!$I$15)+IF(Data!$K77&lt;&gt;"",Scoring!$I$16)+IF(Data!$L77&lt;&gt;"",Scoring!$I$17)+IF(Data!$M77&lt;&gt;"",Scoring!$I$18)+IF(Data!$N77&lt;&gt;"",Scoring!$I$19)+IF(Data!$O77&lt;&gt;"",Scoring!$I$20)+IF(Data!$P77&lt;&gt;"",Scoring!$I$21)+IF(Data!$Q77&lt;&gt;"",Scoring!$I$22)+IF(Data!$R77&lt;&gt;"",Scoring!$I$23)+IF(Data!$S77&lt;&gt;"",Scoring!$I$24)+IF(Data!$T77&lt;&gt;"",Scoring!$I$25)+IF(Data!$U77&lt;&gt;"",Scoring!$I$26)+IF(Data!$V77&lt;&gt;"",Scoring!$I$27)+IF(Data!$W77&lt;&gt;"",Scoring!$I$28)+IF(Data!$X77&lt;&gt;"",Scoring!$I$29)+IF(Data!$Y77&lt;&gt;"",Scoring!$I$30)+IF(Data!$Z77&lt;&gt;"",Scoring!$I$31)+IF(Data!$AA77&lt;&gt;"",Scoring!$I$32)+IF(Data!$AB77&lt;&gt;"",Scoring!$I$33)+IF(Data!$AC77&lt;&gt;"",Scoring!$I$34)+IF(Data!$AD77&lt;&gt;"",Scoring!$I$35)+IF(Data!$AE77&lt;&gt;"",Scoring!$I$36)+IF(Data!$AF77&lt;&gt;"",Scoring!$I$37)+IF(Data!$AG77&lt;&gt;"",Scoring!$I$38)+IF(Data!$AH77&lt;&gt;"",Scoring!$I$39)+IF(Data!$AI77&lt;&gt;"",Scoring!$I$40)+IF(Data!$AJ77&lt;&gt;"",Scoring!$I$41)+IF(Data!$AK77&lt;&gt;"",Scoring!$I$42)+IF(Data!$AL77&lt;&gt;"",Scoring!$I$43)+IF(Data!$AM77&lt;&gt;"",Scoring!$I$44)+IF(Data!$AN77&lt;&gt;"",Scoring!$I$45)+IF(Data!$AO77&lt;&gt;"",Scoring!$I$46)+IF(Data!$AP77&lt;&gt;"",Scoring!$I$47)+IF(Data!$AQ77&lt;&gt;"",Scoring!$I$48)+IF(Data!$AR77&lt;&gt;"",Scoring!$I$49)+IF(Data!$AS77&lt;&gt;"",Scoring!$I$50)+IF(Data!$AT77&lt;&gt;"",Scoring!$I$51)+IF(Data!$AU77&lt;&gt;"",Scoring!$I$52),"")</f>
        <v/>
      </c>
      <c r="BG77" s="180" t="str">
        <f>IF(BF77&lt;&gt;"",LOOKUP(BF77,Likelihoods!$A$7:$A$107,Likelihoods!G$7:G$107),"")</f>
        <v/>
      </c>
      <c r="BH77" s="187" t="str">
        <f>IF(AND(COUNTBLANK($B77:$O77)=13,COUNTBLANK($P77:$Q77)=1,COUNTBLANK($R77:$U77)=3,COUNTBLANK($V77:$X77)=2,COUNTBLANK($Y77:$AE77)=6,COUNTBLANK($AF77:$AJ77)=4,COUNTBLANK($AK77:AN77)=3,COUNTBLANK($AO77:$AQ77)=2,COUNTBLANK($AR77:$AS77)=1,COUNTBLANK($AT77:$AU77)=1),IF(Data!$B77&lt;&gt;"",Scoring!$J$7)+IF(Data!$C77&lt;&gt;"",Scoring!$J$8)+IF(Data!$D77&lt;&gt;"",Scoring!$J$9)+IF(Data!$E77&lt;&gt;"",Scoring!$J$10)+IF(Data!$F77&lt;&gt;"",Scoring!$J$11)+IF(Data!$G77&lt;&gt;"",Scoring!$J$12)+IF(Data!$H77&lt;&gt;"",Scoring!$J$13)+IF(Data!$I77&lt;&gt;"",Scoring!$J$14)+IF(Data!$J77&lt;&gt;"",Scoring!$J$15)+IF(Data!$K77&lt;&gt;"",Scoring!$J$16)+IF(Data!$L77&lt;&gt;"",Scoring!$J$17)+IF(Data!$M77&lt;&gt;"",Scoring!$J$18)+IF(Data!$N77&lt;&gt;"",Scoring!$J$19)+IF(Data!$O77&lt;&gt;"",Scoring!$J$20)+IF(Data!$P77&lt;&gt;"",Scoring!$J$21)+IF(Data!$Q77&lt;&gt;"",Scoring!$J$22)+IF(Data!$R77&lt;&gt;"",Scoring!$J$23)+IF(Data!$S77&lt;&gt;"",Scoring!$J$24)+IF(Data!$T77&lt;&gt;"",Scoring!$J$25)+IF(Data!$U77&lt;&gt;"",Scoring!$J$26)+IF(Data!$V77&lt;&gt;"",Scoring!$J$27)+IF(Data!$W77&lt;&gt;"",Scoring!$J$28)+IF(Data!$X77&lt;&gt;"",Scoring!$J$29)+IF(Data!$Y77&lt;&gt;"",Scoring!$J$30)+IF(Data!$Z77&lt;&gt;"",Scoring!$J$31)+IF(Data!$AA77&lt;&gt;"",Scoring!$J$32)+IF(Data!$AB77&lt;&gt;"",Scoring!$J$33)+IF(Data!$AC77&lt;&gt;"",Scoring!$J$34)+IF(Data!$AD77&lt;&gt;"",Scoring!$J$35)+IF(Data!$AE77&lt;&gt;"",Scoring!$J$36)+IF(Data!$AF77&lt;&gt;"",Scoring!$J$37)+IF(Data!$AG77&lt;&gt;"",Scoring!$J$38)+IF(Data!$AH77&lt;&gt;"",Scoring!$J$39)+IF(Data!$AI77&lt;&gt;"",Scoring!$J$40)+IF(Data!$AJ77&lt;&gt;"",Scoring!$J$41)+IF(Data!$AK77&lt;&gt;"",Scoring!$J$42)+IF(Data!$AL77&lt;&gt;"",Scoring!$J$43)+IF(Data!$AM77&lt;&gt;"",Scoring!$J$44)+IF(Data!$AN77&lt;&gt;"",Scoring!$J$45)+IF(Data!$AO77&lt;&gt;"",Scoring!$J$46)+IF(Data!$AP77&lt;&gt;"",Scoring!$J$47)+IF(Data!$AQ77&lt;&gt;"",Scoring!$J$48)+IF(Data!$AR77&lt;&gt;"",Scoring!$J$49)+IF(Data!$AS77&lt;&gt;"",Scoring!$J$50)+IF(Data!$AT77&lt;&gt;"",Scoring!$J$51)+IF(Data!$AU77&lt;&gt;"",Scoring!$J$52),"")</f>
        <v/>
      </c>
      <c r="BI77" s="183" t="str">
        <f>IF(BH77&lt;&gt;"",LOOKUP(BH77,Likelihoods!$A$7:$A$107,Likelihoods!H$7:H$107),"")</f>
        <v/>
      </c>
      <c r="BJ77" s="188" t="str">
        <f>IF(AND(COUNTBLANK($B77:$O77)=13,COUNTBLANK($P77:$Q77)=1,COUNTBLANK($R77:$U77)=3,COUNTBLANK($V77:$X77)=2,COUNTBLANK($Y77:$AE77)=6,COUNTBLANK($AF77:$AJ77)=4,COUNTBLANK($AK77:AN77)=3,COUNTBLANK($AO77:$AQ77)=2,COUNTBLANK($AR77:$AS77)=1,COUNTBLANK($AT77:$AU77)=1),IF(Data!$B77&lt;&gt;"",Scoring!$K$7)+IF(Data!$C77&lt;&gt;"",Scoring!$K$8)+IF(Data!$D77&lt;&gt;"",Scoring!$K$9)+IF(Data!$E77&lt;&gt;"",Scoring!$K$10)+IF(Data!$F77&lt;&gt;"",Scoring!$K$11)+IF(Data!$G77&lt;&gt;"",Scoring!$K$12)+IF(Data!$H77&lt;&gt;"",Scoring!$K$13)+IF(Data!$I77&lt;&gt;"",Scoring!$K$14)+IF(Data!$J77&lt;&gt;"",Scoring!$K$15)+IF(Data!$K77&lt;&gt;"",Scoring!$K$16)+IF(Data!$L77&lt;&gt;"",Scoring!$K$17)+IF(Data!$M77&lt;&gt;"",Scoring!$K$18)+IF(Data!$N77&lt;&gt;"",Scoring!$K$19)+IF(Data!$O77&lt;&gt;"",Scoring!$K$20)+IF(Data!$P77&lt;&gt;"",Scoring!$K$21)+IF(Data!$Q77&lt;&gt;"",Scoring!$K$22)+IF(Data!$R77&lt;&gt;"",Scoring!$K$23)+IF(Data!$S77&lt;&gt;"",Scoring!$K$24)+IF(Data!$T77&lt;&gt;"",Scoring!$K$25)+IF(Data!$U77&lt;&gt;"",Scoring!$K$26)+IF(Data!$V77&lt;&gt;"",Scoring!$K$27)+IF(Data!$W77&lt;&gt;"",Scoring!$K$28)+IF(Data!$X77&lt;&gt;"",Scoring!$K$29)+IF(Data!$Y77&lt;&gt;"",Scoring!$K$30)+IF(Data!$Z77&lt;&gt;"",Scoring!$K$31)+IF(Data!$AA77&lt;&gt;"",Scoring!$K$32)+IF(Data!$AB77&lt;&gt;"",Scoring!$K$33)+IF(Data!$AC77&lt;&gt;"",Scoring!$K$34)+IF(Data!$AD77&lt;&gt;"",Scoring!$K$35)+IF(Data!$AE77&lt;&gt;"",Scoring!$K$36)+IF(Data!$AF77&lt;&gt;"",Scoring!$K$37)+IF(Data!$AG77&lt;&gt;"",Scoring!$K$38)+IF(Data!$AH77&lt;&gt;"",Scoring!$K$39)+IF(Data!$AI77&lt;&gt;"",Scoring!$K$40)+IF(Data!$AJ77&lt;&gt;"",Scoring!$K$41)+IF(Data!$AK77&lt;&gt;"",Scoring!$K$42)+IF(Data!$AL77&lt;&gt;"",Scoring!$K$43)+IF(Data!$AM77&lt;&gt;"",Scoring!$K$44)+IF(Data!$AN77&lt;&gt;"",Scoring!$K$45)+IF(Data!$AO77&lt;&gt;"",Scoring!$K$46)+IF(Data!$AP77&lt;&gt;"",Scoring!$K$47)+IF(Data!$AQ77&lt;&gt;"",Scoring!$K$48)+IF(Data!$AR77&lt;&gt;"",Scoring!$K$49)+IF(Data!$AS77&lt;&gt;"",Scoring!$K$50)+IF(Data!$AT77&lt;&gt;"",Scoring!$K$51)+IF(Data!$AU77&lt;&gt;"",Scoring!$K$52),"")</f>
        <v/>
      </c>
      <c r="BK77" s="184" t="str">
        <f>IF(BJ77&lt;&gt;"",LOOKUP(BJ77,Likelihoods!$A$7:$A$107,Likelihoods!I$7:I$107),"")</f>
        <v/>
      </c>
      <c r="BL77" s="187" t="str">
        <f>IF(AND(COUNTBLANK($B77:$O77)=13,COUNTBLANK($P77:$Q77)=1,COUNTBLANK($R77:$U77)=3,COUNTBLANK($V77:$X77)=2,COUNTBLANK($Y77:$AE77)=6,COUNTBLANK($AF77:$AJ77)=4,COUNTBLANK($AK77:AN77)=3,COUNTBLANK($AO77:$AQ77)=2,COUNTBLANK($AR77:$AS77)=1,COUNTBLANK($AT77:$AU77)=1),IF(Data!$B77&lt;&gt;"",Scoring!$L$7)+IF(Data!$C77&lt;&gt;"",Scoring!$L$8)+IF(Data!$D77&lt;&gt;"",Scoring!$L$9)+IF(Data!$E77&lt;&gt;"",Scoring!$L$10)+IF(Data!$F77&lt;&gt;"",Scoring!$L$11)+IF(Data!$G77&lt;&gt;"",Scoring!$L$12)+IF(Data!$H77&lt;&gt;"",Scoring!$L$13)+IF(Data!$I77&lt;&gt;"",Scoring!$L$14)+IF(Data!$J77&lt;&gt;"",Scoring!$L$15)+IF(Data!$K77&lt;&gt;"",Scoring!$L$16)+IF(Data!$L77&lt;&gt;"",Scoring!$L$17)+IF(Data!$M77&lt;&gt;"",Scoring!$L$18)+IF(Data!$N77&lt;&gt;"",Scoring!$L$19)+IF(Data!$O77&lt;&gt;"",Scoring!$L$20)+IF(Data!$P77&lt;&gt;"",Scoring!$L$21)+IF(Data!$Q77&lt;&gt;"",Scoring!$L$22)+IF(Data!$R77&lt;&gt;"",Scoring!$L$23)+IF(Data!$S77&lt;&gt;"",Scoring!$L$24)+IF(Data!$T77&lt;&gt;"",Scoring!$L$25)+IF(Data!$U77&lt;&gt;"",Scoring!$L$26)+IF(Data!$V77&lt;&gt;"",Scoring!$L$27)+IF(Data!$W77&lt;&gt;"",Scoring!$L$28)+IF(Data!$X77&lt;&gt;"",Scoring!$L$29)+IF(Data!$Y77&lt;&gt;"",Scoring!$L$30)+IF(Data!$Z77&lt;&gt;"",Scoring!$L$31)+IF(Data!$AA77&lt;&gt;"",Scoring!$L$32)+IF(Data!$AB77&lt;&gt;"",Scoring!$L$33)+IF(Data!$AC77&lt;&gt;"",Scoring!$L$34)+IF(Data!$AD77&lt;&gt;"",Scoring!$L$35)+IF(Data!$AE77&lt;&gt;"",Scoring!$L$36)+IF(Data!$AF77&lt;&gt;"",Scoring!$L$37)+IF(Data!$AG77&lt;&gt;"",Scoring!$L$38)+IF(Data!$AH77&lt;&gt;"",Scoring!$L$39)+IF(Data!$AI77&lt;&gt;"",Scoring!$L$40)+IF(Data!$AJ77&lt;&gt;"",Scoring!$L$41)+IF(Data!$AK77&lt;&gt;"",Scoring!$L$42)+IF(Data!$AL77&lt;&gt;"",Scoring!$L$43)+IF(Data!$AM77&lt;&gt;"",Scoring!$L$44)+IF(Data!$AN77&lt;&gt;"",Scoring!$L$45)+IF(Data!$AO77&lt;&gt;"",Scoring!$L$46)+IF(Data!$AP77&lt;&gt;"",Scoring!$L$47)+IF(Data!$AQ77&lt;&gt;"",Scoring!$L$48)+IF(Data!$AR77&lt;&gt;"",Scoring!$L$49)+IF(Data!$AS77&lt;&gt;"",Scoring!$L$50)+IF(Data!$AT77&lt;&gt;"",Scoring!$L$51)+IF(Data!$AU77&lt;&gt;"",Scoring!$L$52),"")</f>
        <v/>
      </c>
      <c r="BM77" s="180" t="str">
        <f>IF(BL77&lt;&gt;"",LOOKUP(BL77,Likelihoods!$A$7:$A$107,Likelihoods!J$7:J$107),"")</f>
        <v/>
      </c>
      <c r="BN77" s="181" t="str">
        <f>IF(AND(COUNTBLANK($B77:$O77)=13,COUNTBLANK($P77:$Q77)=1,COUNTBLANK($R77:$U77)=3,COUNTBLANK($V77:$X77)=2,COUNTBLANK($Y77:$AE77)=6,COUNTBLANK($AF77:$AJ77)=4,COUNTBLANK($AK77:AN77)=3,COUNTBLANK($AO77:$AQ77)=2,COUNTBLANK($AR77:$AS77)=1,COUNTBLANK($AT77:$AU77)=1),IF(Data!$B77&lt;&gt;"",Scoring!$M$7)+IF(Data!$C77&lt;&gt;"",Scoring!$M$8)+IF(Data!$D77&lt;&gt;"",Scoring!$M$9)+IF(Data!$E77&lt;&gt;"",Scoring!$M$10)+IF(Data!$F77&lt;&gt;"",Scoring!$M$11)+IF(Data!$G77&lt;&gt;"",Scoring!$M$12)+IF(Data!$H77&lt;&gt;"",Scoring!$M$13)+IF(Data!$I77&lt;&gt;"",Scoring!$M$14)+IF(Data!$J77&lt;&gt;"",Scoring!$M$15)+IF(Data!$K77&lt;&gt;"",Scoring!$M$16)+IF(Data!$L77&lt;&gt;"",Scoring!$M$17)+IF(Data!$M77&lt;&gt;"",Scoring!$M$18)+IF(Data!$N77&lt;&gt;"",Scoring!$M$19)+IF(Data!$O77&lt;&gt;"",Scoring!$M$20)+IF(Data!$P77&lt;&gt;"",Scoring!$M$21)+IF(Data!$Q77&lt;&gt;"",Scoring!$M$22)+IF(Data!$R77&lt;&gt;"",Scoring!$M$23)+IF(Data!$S77&lt;&gt;"",Scoring!$M$24)+IF(Data!$T77&lt;&gt;"",Scoring!$M$25)+IF(Data!$U77&lt;&gt;"",Scoring!$M$26)+IF(Data!$V77&lt;&gt;"",Scoring!$M$27)+IF(Data!$W77&lt;&gt;"",Scoring!$M$28)+IF(Data!$X77&lt;&gt;"",Scoring!$M$29)+IF(Data!$Y77&lt;&gt;"",Scoring!$M$30)+IF(Data!$Z77&lt;&gt;"",Scoring!$M$31)+IF(Data!$AA77&lt;&gt;"",Scoring!$M$32)+IF(Data!$AB77&lt;&gt;"",Scoring!$M$33)+IF(Data!$AC77&lt;&gt;"",Scoring!$M$34)+IF(Data!$AD77&lt;&gt;"",Scoring!$M$35)+IF(Data!$AE77&lt;&gt;"",Scoring!$M$36)+IF(Data!$AF77&lt;&gt;"",Scoring!$M$37)+IF(Data!$AG77&lt;&gt;"",Scoring!$M$38)+IF(Data!$AH77&lt;&gt;"",Scoring!$M$39)+IF(Data!$AI77&lt;&gt;"",Scoring!$M$40)+IF(Data!$AJ77&lt;&gt;"",Scoring!$M$41)+IF(Data!$AK77&lt;&gt;"",Scoring!$M$42)+IF(Data!$AL77&lt;&gt;"",Scoring!$M$43)+IF(Data!$AM77&lt;&gt;"",Scoring!$M$44)+IF(Data!$AN77&lt;&gt;"",Scoring!$M$45)+IF(Data!$AO77&lt;&gt;"",Scoring!$M$46)+IF(Data!$AP77&lt;&gt;"",Scoring!$M$47)+IF(Data!$AQ77&lt;&gt;"",Scoring!$M$48)+IF(Data!$AR77&lt;&gt;"",Scoring!$M$49)+IF(Data!$AS77&lt;&gt;"",Scoring!$M$50)+IF(Data!$AT77&lt;&gt;"",Scoring!$M$51)+IF(Data!$AU77&lt;&gt;"",Scoring!$M$52),"")</f>
        <v/>
      </c>
      <c r="BO77" s="184" t="str">
        <f>IF(BN77&lt;&gt;"",LOOKUP(BN77,Likelihoods!$A$7:$A$107,Likelihoods!K$7:K$107),"")</f>
        <v/>
      </c>
      <c r="BP77" s="179" t="str">
        <f>IF(AND(COUNTBLANK($B77:$O77)=13,COUNTBLANK($P77:$Q77)=1,COUNTBLANK($R77:$U77)=3,COUNTBLANK($V77:$X77)=2,COUNTBLANK($Y77:$AE77)=6,COUNTBLANK($AF77:$AJ77)=4,COUNTBLANK($AK77:AN77)=3,COUNTBLANK($AO77:$AQ77)=2,COUNTBLANK($AR77:$AS77)=1,COUNTBLANK($AT77:$AU77)=1),IF(Data!$B77&lt;&gt;"",Scoring!$N$7)+IF(Data!$C77&lt;&gt;"",Scoring!$N$8)+IF(Data!$D77&lt;&gt;"",Scoring!$N$9)+IF(Data!$E77&lt;&gt;"",Scoring!$N$10)+IF(Data!$F77&lt;&gt;"",Scoring!$N$11)+IF(Data!$G77&lt;&gt;"",Scoring!$N$12)+IF(Data!$H77&lt;&gt;"",Scoring!$N$13)+IF(Data!$I77&lt;&gt;"",Scoring!$N$14)+IF(Data!$J77&lt;&gt;"",Scoring!$N$15)+IF(Data!$K77&lt;&gt;"",Scoring!$N$16)+IF(Data!$L77&lt;&gt;"",Scoring!$N$17)+IF(Data!$M77&lt;&gt;"",Scoring!$N$18)+IF(Data!$N77&lt;&gt;"",Scoring!$N$19)+IF(Data!$O77&lt;&gt;"",Scoring!$N$20)+IF(Data!$P77&lt;&gt;"",Scoring!$N$21)+IF(Data!$Q77&lt;&gt;"",Scoring!$N$22)+IF(Data!$R77&lt;&gt;"",Scoring!$N$23)+IF(Data!$S77&lt;&gt;"",Scoring!$N$24)+IF(Data!$T77&lt;&gt;"",Scoring!$N$25)+IF(Data!$U77&lt;&gt;"",Scoring!$N$26)+IF(Data!$V77&lt;&gt;"",Scoring!$N$27)+IF(Data!$W77&lt;&gt;"",Scoring!$N$28)+IF(Data!$X77&lt;&gt;"",Scoring!$N$29)+IF(Data!$Y77&lt;&gt;"",Scoring!$N$30)+IF(Data!$Z77&lt;&gt;"",Scoring!$N$31)+IF(Data!$AA77&lt;&gt;"",Scoring!$N$32)+IF(Data!$AB77&lt;&gt;"",Scoring!$N$33)+IF(Data!$AC77&lt;&gt;"",Scoring!$N$34)+IF(Data!$AD77&lt;&gt;"",Scoring!$N$35)+IF(Data!$AE77&lt;&gt;"",Scoring!$N$36)+IF(Data!$AF77&lt;&gt;"",Scoring!$N$37)+IF(Data!$AG77&lt;&gt;"",Scoring!$N$38)+IF(Data!$AH77&lt;&gt;"",Scoring!$N$39)+IF(Data!$AI77&lt;&gt;"",Scoring!$N$40)+IF(Data!$AJ77&lt;&gt;"",Scoring!$N$41)+IF(Data!$AK77&lt;&gt;"",Scoring!$N$42)+IF(Data!$AL77&lt;&gt;"",Scoring!$N$43)+IF(Data!$AM77&lt;&gt;"",Scoring!$N$44)+IF(Data!$AN77&lt;&gt;"",Scoring!$N$45)+IF(Data!$AO77&lt;&gt;"",Scoring!$N$46)+IF(Data!$AP77&lt;&gt;"",Scoring!$N$47)+IF(Data!$AQ77&lt;&gt;"",Scoring!$N$48)+IF(Data!$AR77&lt;&gt;"",Scoring!$N$49)+IF(Data!$AS77&lt;&gt;"",Scoring!$N$50)+IF(Data!$AT77&lt;&gt;"",Scoring!$N$51)+IF(Data!$AU77&lt;&gt;"",Scoring!$N$52),"")</f>
        <v/>
      </c>
      <c r="BQ77" s="189" t="str">
        <f>IF(BP77&lt;&gt;"",LOOKUP(BP77,Likelihoods!$A$7:$A$107,Likelihoods!L$7:L$107),"")</f>
        <v/>
      </c>
      <c r="BR77" s="181" t="str">
        <f>IF(AND(COUNTBLANK($B77:$O77)=13,COUNTBLANK($P77:$Q77)=1,COUNTBLANK($R77:$U77)=3,COUNTBLANK($V77:$X77)=2,COUNTBLANK($Y77:$AE77)=6,COUNTBLANK($AF77:$AJ77)=4,COUNTBLANK($AK77:AN77)=3,COUNTBLANK($AO77:$AQ77)=2,COUNTBLANK($AR77:$AS77)=1,COUNTBLANK($AT77:$AU77)=1),IF(Data!$B77&lt;&gt;"",Scoring!$O$7)+IF(Data!$C77&lt;&gt;"",Scoring!$O$8)+IF(Data!$D77&lt;&gt;"",Scoring!$O$9)+IF(Data!$E77&lt;&gt;"",Scoring!$O$10)+IF(Data!$F77&lt;&gt;"",Scoring!$O$11)+IF(Data!$G77&lt;&gt;"",Scoring!$O$12)+IF(Data!$H77&lt;&gt;"",Scoring!$O$13)+IF(Data!$I77&lt;&gt;"",Scoring!$O$14)+IF(Data!$J77&lt;&gt;"",Scoring!$O$15)+IF(Data!$K77&lt;&gt;"",Scoring!$O$16)+IF(Data!$L77&lt;&gt;"",Scoring!$O$17)+IF(Data!$M77&lt;&gt;"",Scoring!$O$18)+IF(Data!$N77&lt;&gt;"",Scoring!$O$19)+IF(Data!$O77&lt;&gt;"",Scoring!$O$20)+IF(Data!$P77&lt;&gt;"",Scoring!$O$21)+IF(Data!$Q77&lt;&gt;"",Scoring!$O$22)+IF(Data!$R77&lt;&gt;"",Scoring!$O$23)+IF(Data!$S77&lt;&gt;"",Scoring!$O$24)+IF(Data!$T77&lt;&gt;"",Scoring!$O$25)+IF(Data!$U77&lt;&gt;"",Scoring!$O$26)+IF(Data!$V77&lt;&gt;"",Scoring!$O$27)+IF(Data!$W77&lt;&gt;"",Scoring!$O$28)+IF(Data!$X77&lt;&gt;"",Scoring!$O$29)+IF(Data!$Y77&lt;&gt;"",Scoring!$O$30)+IF(Data!$Z77&lt;&gt;"",Scoring!$O$31)+IF(Data!$AA77&lt;&gt;"",Scoring!$O$32)+IF(Data!$AB77&lt;&gt;"",Scoring!$O$33)+IF(Data!$AC77&lt;&gt;"",Scoring!$O$34)+IF(Data!$AD77&lt;&gt;"",Scoring!$O$35)+IF(Data!$AE77&lt;&gt;"",Scoring!$O$36)+IF(Data!$AF77&lt;&gt;"",Scoring!$O$37)+IF(Data!$AG77&lt;&gt;"",Scoring!$O$38)+IF(Data!$AH77&lt;&gt;"",Scoring!$O$39)+IF(Data!$AI77&lt;&gt;"",Scoring!$O$40)+IF(Data!$AJ77&lt;&gt;"",Scoring!$O$41)+IF(Data!$AK77&lt;&gt;"",Scoring!$O$42)+IF(Data!$AL77&lt;&gt;"",Scoring!$O$43)+IF(Data!$AM77&lt;&gt;"",Scoring!$O$44)+IF(Data!$AN77&lt;&gt;"",Scoring!$O$45)+IF(Data!$AO77&lt;&gt;"",Scoring!$O$46)+IF(Data!$AP77&lt;&gt;"",Scoring!$O$47)+IF(Data!$AQ77&lt;&gt;"",Scoring!$O$48)+IF(Data!$AR77&lt;&gt;"",Scoring!$O$49)+IF(Data!$AS77&lt;&gt;"",Scoring!$O$50)+IF(Data!$AT77&lt;&gt;"",Scoring!$O$51)+IF(Data!$AU77&lt;&gt;"",Scoring!$O$52),"")</f>
        <v/>
      </c>
      <c r="BS77" s="184" t="str">
        <f>IF(BR77&lt;&gt;"",LOOKUP(BR77,Likelihoods!$A$7:$A$107,Likelihoods!M$7:M$107),"")</f>
        <v/>
      </c>
      <c r="BT77" s="181" t="str">
        <f>IF(AND(COUNTBLANK($B77:$O77)=13,COUNTBLANK($P77:$Q77)=1,COUNTBLANK($R77:$U77)=3,COUNTBLANK($V77:$X77)=2,COUNTBLANK($Y77:$AE77)=6,COUNTBLANK($AF77:$AJ77)=4,COUNTBLANK($AK77:AN77)=3,COUNTBLANK($AO77:$AQ77)=2,COUNTBLANK($AR77:$AS77)=1,COUNTBLANK($AT77:$AU77)=1),IF(Data!$B77&lt;&gt;"",Scoring!$P$7)+IF(Data!$C77&lt;&gt;"",Scoring!$P$8)+IF(Data!$D77&lt;&gt;"",Scoring!$P$9)+IF(Data!$E77&lt;&gt;"",Scoring!$P$10)+IF(Data!$F77&lt;&gt;"",Scoring!$P$11)+IF(Data!$G77&lt;&gt;"",Scoring!$P$12)+IF(Data!$H77&lt;&gt;"",Scoring!$P$13)+IF(Data!$I77&lt;&gt;"",Scoring!$P$14)+IF(Data!$J77&lt;&gt;"",Scoring!$P$15)+IF(Data!$K77&lt;&gt;"",Scoring!$P$16)+IF(Data!$L77&lt;&gt;"",Scoring!$P$17)+IF(Data!$M77&lt;&gt;"",Scoring!$P$18)+IF(Data!$N77&lt;&gt;"",Scoring!$P$19)+IF(Data!$O77&lt;&gt;"",Scoring!$P$20)+IF(Data!$P77&lt;&gt;"",Scoring!$P$21)+IF(Data!$Q77&lt;&gt;"",Scoring!$P$22)+IF(Data!$R77&lt;&gt;"",Scoring!$P$23)+IF(Data!$S77&lt;&gt;"",Scoring!$P$24)+IF(Data!$T77&lt;&gt;"",Scoring!$P$25)+IF(Data!$U77&lt;&gt;"",Scoring!$P$26)+IF(Data!$V77&lt;&gt;"",Scoring!$P$27)+IF(Data!$W77&lt;&gt;"",Scoring!$P$28)+IF(Data!$X77&lt;&gt;"",Scoring!$P$29)+IF(Data!$Y77&lt;&gt;"",Scoring!$P$30)+IF(Data!$Z77&lt;&gt;"",Scoring!$P$31)+IF(Data!$AA77&lt;&gt;"",Scoring!$P$32)+IF(Data!$AB77&lt;&gt;"",Scoring!$P$33)+IF(Data!$AC77&lt;&gt;"",Scoring!$P$34)+IF(Data!$AD77&lt;&gt;"",Scoring!$P$35)+IF(Data!$AE77&lt;&gt;"",Scoring!$P$36)+IF(Data!$AF77&lt;&gt;"",Scoring!$P$37)+IF(Data!$AG77&lt;&gt;"",Scoring!$P$38)+IF(Data!$AH77&lt;&gt;"",Scoring!$P$39)+IF(Data!$AI77&lt;&gt;"",Scoring!$P$40)+IF(Data!$AJ77&lt;&gt;"",Scoring!$P$41)+IF(Data!$AK77&lt;&gt;"",Scoring!$P$42)+IF(Data!$AL77&lt;&gt;"",Scoring!$P$43)+IF(Data!$AM77&lt;&gt;"",Scoring!$P$44)+IF(Data!$AN77&lt;&gt;"",Scoring!$P$45)+IF(Data!$AO77&lt;&gt;"",Scoring!$P$46)+IF(Data!$AP77&lt;&gt;"",Scoring!$P$47)+IF(Data!$AQ77&lt;&gt;"",Scoring!$P$48)+IF(Data!$AR77&lt;&gt;"",Scoring!$P$49)+IF(Data!$AS77&lt;&gt;"",Scoring!$P$50)+IF(Data!$AT77&lt;&gt;"",Scoring!$P$51)+IF(Data!$AU77&lt;&gt;"",Scoring!$P$52),"")</f>
        <v/>
      </c>
      <c r="BU77" s="180" t="str">
        <f>IF(BT77&lt;&gt;"",LOOKUP(BT77,Likelihoods!$A$7:$A$107,Likelihoods!N$7:N$107),"")</f>
        <v/>
      </c>
      <c r="BV77" s="181" t="str">
        <f>IF(AND(COUNTBLANK($B77:$O77)=13,COUNTBLANK($P77:$Q77)=1,COUNTBLANK($R77:$U77)=3,COUNTBLANK($V77:$X77)=2,COUNTBLANK($Y77:$AE77)=6,COUNTBLANK($AF77:$AJ77)=4,COUNTBLANK($AK77:AN77)=3,COUNTBLANK($AO77:$AQ77)=2,COUNTBLANK($AR77:$AS77)=1,COUNTBLANK($AT77:$AU77)=1),IF(Data!$B77&lt;&gt;"",Scoring!$Q$7)+IF(Data!$C77&lt;&gt;"",Scoring!$Q$8)+IF(Data!$D77&lt;&gt;"",Scoring!$Q$9)+IF(Data!$E77&lt;&gt;"",Scoring!$Q$10)+IF(Data!$F77&lt;&gt;"",Scoring!$Q$11)+IF(Data!$G77&lt;&gt;"",Scoring!$Q$12)+IF(Data!$H77&lt;&gt;"",Scoring!$Q$13)+IF(Data!$I77&lt;&gt;"",Scoring!$Q$14)+IF(Data!$J77&lt;&gt;"",Scoring!$Q$15)+IF(Data!$K77&lt;&gt;"",Scoring!$Q$16)+IF(Data!$L77&lt;&gt;"",Scoring!$Q$17)+IF(Data!$M77&lt;&gt;"",Scoring!$Q$18)+IF(Data!$N77&lt;&gt;"",Scoring!$Q$19)+IF(Data!$O77&lt;&gt;"",Scoring!$Q$20)+IF(Data!$P77&lt;&gt;"",Scoring!$Q$21)+IF(Data!$Q77&lt;&gt;"",Scoring!$Q$22)+IF(Data!$R77&lt;&gt;"",Scoring!$Q$23)+IF(Data!$S77&lt;&gt;"",Scoring!$Q$24)+IF(Data!$T77&lt;&gt;"",Scoring!$Q$25)+IF(Data!$U77&lt;&gt;"",Scoring!$Q$26)+IF(Data!$V77&lt;&gt;"",Scoring!$Q$27)+IF(Data!$W77&lt;&gt;"",Scoring!$Q$28)+IF(Data!$X77&lt;&gt;"",Scoring!$Q$29)+IF(Data!$Y77&lt;&gt;"",Scoring!$Q$30)+IF(Data!$Z77&lt;&gt;"",Scoring!$Q$31)+IF(Data!$AA77&lt;&gt;"",Scoring!$Q$32)+IF(Data!$AB77&lt;&gt;"",Scoring!$Q$33)+IF(Data!$AC77&lt;&gt;"",Scoring!$Q$34)+IF(Data!$AD77&lt;&gt;"",Scoring!$Q$35)+IF(Data!$AE77&lt;&gt;"",Scoring!$Q$36)+IF(Data!$AF77&lt;&gt;"",Scoring!$Q$37)+IF(Data!$AG77&lt;&gt;"",Scoring!$Q$38)+IF(Data!$AH77&lt;&gt;"",Scoring!$Q$39)+IF(Data!$AI77&lt;&gt;"",Scoring!$Q$40)+IF(Data!$AJ77&lt;&gt;"",Scoring!$Q$41)+IF(Data!$AK77&lt;&gt;"",Scoring!$Q$42)+IF(Data!$AL77&lt;&gt;"",Scoring!$Q$43)+IF(Data!$AM77&lt;&gt;"",Scoring!$Q$44)+IF(Data!$AN77&lt;&gt;"",Scoring!$Q$45)+IF(Data!$AO77&lt;&gt;"",Scoring!$Q$46)+IF(Data!$AP77&lt;&gt;"",Scoring!$Q$47)+IF(Data!$AQ77&lt;&gt;"",Scoring!$Q$48)+IF(Data!$AR77&lt;&gt;"",Scoring!$Q$49)+IF(Data!$AS77&lt;&gt;"",Scoring!$Q$50)+IF(Data!$AT77&lt;&gt;"",Scoring!$Q$51)+IF(Data!$AU77&lt;&gt;"",Scoring!$Q$52),"")</f>
        <v/>
      </c>
      <c r="BW77" s="183" t="str">
        <f>IF(BV77&lt;&gt;"",LOOKUP(BV77,Likelihoods!$A$7:$A$107,Likelihoods!O$7:O$107),"")</f>
        <v/>
      </c>
      <c r="BX77" s="9"/>
      <c r="BY77" s="9"/>
      <c r="BZ77" s="9"/>
      <c r="CA77" s="9"/>
      <c r="CB77" s="9"/>
      <c r="CC77" s="9"/>
      <c r="CD77" s="9"/>
      <c r="CE77" s="9"/>
      <c r="CF77" s="9"/>
      <c r="CG77" s="9"/>
      <c r="CH77" s="9"/>
      <c r="CI77" s="9"/>
      <c r="CJ77" s="9"/>
      <c r="CK77" s="9"/>
    </row>
    <row r="78" spans="1:89" ht="14.25">
      <c r="A78" s="59"/>
      <c r="B78" s="76"/>
      <c r="C78" s="77"/>
      <c r="D78" s="77"/>
      <c r="E78" s="77"/>
      <c r="F78" s="77"/>
      <c r="G78" s="77"/>
      <c r="H78" s="77"/>
      <c r="I78" s="77"/>
      <c r="J78" s="77"/>
      <c r="K78" s="77"/>
      <c r="L78" s="77"/>
      <c r="M78" s="77"/>
      <c r="N78" s="77"/>
      <c r="O78" s="77"/>
      <c r="P78" s="76"/>
      <c r="Q78" s="78"/>
      <c r="R78" s="77"/>
      <c r="S78" s="77"/>
      <c r="T78" s="77"/>
      <c r="U78" s="77"/>
      <c r="V78" s="76"/>
      <c r="W78" s="77"/>
      <c r="X78" s="78"/>
      <c r="Y78" s="77"/>
      <c r="Z78" s="77"/>
      <c r="AA78" s="77"/>
      <c r="AB78" s="77"/>
      <c r="AC78" s="77"/>
      <c r="AD78" s="77"/>
      <c r="AE78" s="77"/>
      <c r="AF78" s="76"/>
      <c r="AG78" s="77"/>
      <c r="AH78" s="77"/>
      <c r="AI78" s="77"/>
      <c r="AJ78" s="78"/>
      <c r="AK78" s="77"/>
      <c r="AL78" s="77"/>
      <c r="AM78" s="77"/>
      <c r="AN78" s="77"/>
      <c r="AO78" s="76"/>
      <c r="AP78" s="77"/>
      <c r="AQ78" s="78"/>
      <c r="AR78" s="76"/>
      <c r="AS78" s="78"/>
      <c r="AT78" s="77"/>
      <c r="AU78" s="77"/>
      <c r="AV78" s="179" t="str">
        <f>IF(AND(COUNTBLANK($B78:$O78)=13,COUNTBLANK($P78:$Q78)=1,COUNTBLANK($R78:$U78)=3,COUNTBLANK($V78:$X78)=2,COUNTBLANK($Y78:$AE78)=6,COUNTBLANK($AF78:$AJ78)=4,COUNTBLANK($AK78:AN78)=3,COUNTBLANK($AO78:$AQ78)=2,COUNTBLANK($AR78:$AS78)=1,COUNTBLANK($AT78:$AU78)=1),IF(Data!$B78&lt;&gt;"",Scoring!$D$7)+IF(Data!$C78&lt;&gt;"",Scoring!$D$8)+IF(Data!$D78&lt;&gt;"",Scoring!$D$9)+IF(Data!$E78&lt;&gt;"",Scoring!$D$10)+IF(Data!$F78&lt;&gt;"",Scoring!$D$11)+IF(Data!$G78&lt;&gt;"",Scoring!$D$12)+IF(Data!$H78&lt;&gt;"",Scoring!$D$13)+IF(Data!$I78&lt;&gt;"",Scoring!$D$14)+IF(Data!$J78&lt;&gt;"",Scoring!$D$15)+IF(Data!$K78&lt;&gt;"",Scoring!$D$16)+IF(Data!$L78&lt;&gt;"",Scoring!$D$17)+IF(Data!$M78&lt;&gt;"",Scoring!$D$18)+IF(Data!$N78&lt;&gt;"",Scoring!$D$19)+IF(Data!$O78&lt;&gt;"",Scoring!$D$20)+IF(Data!$P78&lt;&gt;"",Scoring!$D$21)+IF(Data!$Q78&lt;&gt;"",Scoring!$D$22)+IF(Data!$R78&lt;&gt;"",Scoring!$D$23)+IF(Data!$S78&lt;&gt;"",Scoring!$D$24)+IF(Data!$T78&lt;&gt;"",Scoring!$D$25)+IF(Data!$U78&lt;&gt;"",Scoring!$D$26)+IF(Data!$V78&lt;&gt;"",Scoring!$D$27)+IF(Data!$W78&lt;&gt;"",Scoring!$D$28)+IF(Data!$X78&lt;&gt;"",Scoring!$D$29)+IF(Data!$Y78&lt;&gt;"",Scoring!$D$30)+IF(Data!$Z78&lt;&gt;"",Scoring!$D$31)+IF(Data!$AA78&lt;&gt;"",Scoring!$D$32)+IF(Data!$AB78&lt;&gt;"",Scoring!$D$33)+IF(Data!$AC78&lt;&gt;"",Scoring!$D$34)+IF(Data!$AD78&lt;&gt;"",Scoring!$D$35)+IF(Data!$AE78&lt;&gt;"",Scoring!$D$36)+IF(Data!$AF78&lt;&gt;"",Scoring!$D$37)+IF(Data!$AG78&lt;&gt;"",Scoring!$D$38)+IF(Data!$AH78&lt;&gt;"",Scoring!$D$39)+IF(Data!$AI78&lt;&gt;"",Scoring!$D$40)+IF(Data!$AJ78&lt;&gt;"",Scoring!$D$41)+IF(Data!$AK78&lt;&gt;"",Scoring!$D$42)+IF(Data!$AL78&lt;&gt;"",Scoring!$D$43)+IF(Data!$AM78&lt;&gt;"",Scoring!$D$44)+IF(Data!$AN78&lt;&gt;"",Scoring!$D$45)+IF(Data!$AO78&lt;&gt;"",Scoring!$D$46)+IF(Data!$AP78&lt;&gt;"",Scoring!$D$47)+IF(Data!$AQ78&lt;&gt;"",Scoring!$D$48)+IF(Data!$AR78&lt;&gt;"",Scoring!$D$49)+IF(Data!$AS78&lt;&gt;"",Scoring!$D$50)+IF(Data!$AT78&lt;&gt;"",Scoring!$D$51)+IF(Data!$AU78&lt;&gt;"",Scoring!$D$52),"")</f>
        <v/>
      </c>
      <c r="AW78" s="180" t="str">
        <f>IF(AV78&lt;&gt;"",LOOKUP(AV78,Likelihoods!$A$7:$A$107,Likelihoods!B$7:B$107),"")</f>
        <v/>
      </c>
      <c r="AX78" s="181" t="str">
        <f>IF(AND(COUNTBLANK($B78:$O78)=13,COUNTBLANK($P78:$Q78)=1,COUNTBLANK($R78:$U78)=3,COUNTBLANK($V78:$X78)=2,COUNTBLANK($Y78:$AE78)=6,COUNTBLANK($AF78:$AJ78)=4,COUNTBLANK($AK78:AN78)=3,COUNTBLANK($AO78:$AQ78)=2,COUNTBLANK($AR78:$AS78)=1,COUNTBLANK($AT78:$AU78)=1),IF(Data!$B78&lt;&gt;"",Scoring!$E$7)+IF(Data!$C78&lt;&gt;"",Scoring!$E$8)+IF(Data!$D78&lt;&gt;"",Scoring!$E$9)+IF(Data!$E78&lt;&gt;"",Scoring!$E$10)+IF(Data!$F78&lt;&gt;"",Scoring!$E$11)+IF(Data!$G78&lt;&gt;"",Scoring!$E$12)+IF(Data!$H78&lt;&gt;"",Scoring!$E$13)+IF(Data!$I78&lt;&gt;"",Scoring!$E$14)+IF(Data!$J78&lt;&gt;"",Scoring!$E$15)+IF(Data!$K78&lt;&gt;"",Scoring!$E$16)+IF(Data!$L78&lt;&gt;"",Scoring!$E$17)+IF(Data!$M78&lt;&gt;"",Scoring!$E$18)+IF(Data!$N78&lt;&gt;"",Scoring!$E$19)+IF(Data!$O78&lt;&gt;"",Scoring!$E$20)+IF(Data!$P78&lt;&gt;"",Scoring!$E$21)+IF(Data!$Q78&lt;&gt;"",Scoring!$E$22)+IF(Data!$R78&lt;&gt;"",Scoring!$E$23)+IF(Data!$S78&lt;&gt;"",Scoring!$E$24)+IF(Data!$T78&lt;&gt;"",Scoring!$E$25)+IF(Data!$U78&lt;&gt;"",Scoring!$E$26)+IF(Data!$V78&lt;&gt;"",Scoring!$E$27)+IF(Data!$W78&lt;&gt;"",Scoring!$E$28)+IF(Data!$X78&lt;&gt;"",Scoring!$E$29)+IF(Data!$Y78&lt;&gt;"",Scoring!$E$30)+IF(Data!$Z78&lt;&gt;"",Scoring!$E$31)+IF(Data!$AA78&lt;&gt;"",Scoring!$E$32)+IF(Data!$AB78&lt;&gt;"",Scoring!$E$33)+IF(Data!$AC78&lt;&gt;"",Scoring!$E$34)+IF(Data!$AD78&lt;&gt;"",Scoring!$E$35)+IF(Data!$AE78&lt;&gt;"",Scoring!$E$36)+IF(Data!$AF78&lt;&gt;"",Scoring!$E$37)+IF(Data!$AG78&lt;&gt;"",Scoring!$E$38)+IF(Data!$AH78&lt;&gt;"",Scoring!$E$39)+IF(Data!$AI78&lt;&gt;"",Scoring!$E$40)+IF(Data!$AJ78&lt;&gt;"",Scoring!$E$41)+IF(Data!$AK78&lt;&gt;"",Scoring!$E$42)+IF(Data!$AL78&lt;&gt;"",Scoring!$E$43)+IF(Data!$AM78&lt;&gt;"",Scoring!$E$44)+IF(Data!$AN78&lt;&gt;"",Scoring!$E$45)+IF(Data!$AO78&lt;&gt;"",Scoring!$E$46)+IF(Data!$AP78&lt;&gt;"",Scoring!$E$47)+IF(Data!$AQ78&lt;&gt;"",Scoring!$E$48)+IF(Data!$AR78&lt;&gt;"",Scoring!$E$49)+IF(Data!$AS78&lt;&gt;"",Scoring!$E$50)+IF(Data!$AT78&lt;&gt;"",Scoring!$E$51)+IF(Data!$AU78&lt;&gt;"",Scoring!$E$52),"")</f>
        <v/>
      </c>
      <c r="AY78" s="180" t="str">
        <f>IF(AX78&lt;&gt;"",LOOKUP(AX78,Likelihoods!$A$7:$A$107,Likelihoods!C$7:C$107),"")</f>
        <v/>
      </c>
      <c r="AZ78" s="182" t="str">
        <f>IF(AND(COUNTBLANK($B78:$O78)=13,COUNTBLANK($P78:$Q78)=1,COUNTBLANK($R78:$U78)=3,COUNTBLANK($V78:$X78)=2,COUNTBLANK($Y78:$AE78)=6,COUNTBLANK($AF78:$AJ78)=4,COUNTBLANK($AK78:AN78)=3,COUNTBLANK($AO78:$AQ78)=2,COUNTBLANK($AR78:$AS78)=1,COUNTBLANK($AT78:$AU78)=1),IF(Data!$B78&lt;&gt;"",Scoring!$F$7)+IF(Data!$C78&lt;&gt;"",Scoring!$F$8)+IF(Data!$D78&lt;&gt;"",Scoring!$F$9)+IF(Data!$E78&lt;&gt;"",Scoring!$F$10)+IF(Data!$F78&lt;&gt;"",Scoring!$F$11)+IF(Data!$G78&lt;&gt;"",Scoring!$F$12)+IF(Data!$H78&lt;&gt;"",Scoring!$F$13)+IF(Data!$I78&lt;&gt;"",Scoring!$F$14)+IF(Data!$J78&lt;&gt;"",Scoring!$F$15)+IF(Data!$K78&lt;&gt;"",Scoring!$F$16)+IF(Data!$L78&lt;&gt;"",Scoring!$F$17)+IF(Data!$M78&lt;&gt;"",Scoring!$F$18)+IF(Data!$N78&lt;&gt;"",Scoring!$F$19)+IF(Data!$O78&lt;&gt;"",Scoring!$F$20)+IF(Data!$P78&lt;&gt;"",Scoring!$F$21)+IF(Data!$Q78&lt;&gt;"",Scoring!$F$22)+IF(Data!$R78&lt;&gt;"",Scoring!$F$23)+IF(Data!$S78&lt;&gt;"",Scoring!$F$24)+IF(Data!$T78&lt;&gt;"",Scoring!$F$25)+IF(Data!$U78&lt;&gt;"",Scoring!$F$26)+IF(Data!$V78&lt;&gt;"",Scoring!$F$27)+IF(Data!$W78&lt;&gt;"",Scoring!$F$28)+IF(Data!$X78&lt;&gt;"",Scoring!$F$29)+IF(Data!$Y78&lt;&gt;"",Scoring!$F$30)+IF(Data!$Z78&lt;&gt;"",Scoring!$F$31)+IF(Data!$AA78&lt;&gt;"",Scoring!$F$32)+IF(Data!$AB78&lt;&gt;"",Scoring!$F$33)+IF(Data!$AC78&lt;&gt;"",Scoring!$F$34)+IF(Data!$AD78&lt;&gt;"",Scoring!$F$35)+IF(Data!$AE78&lt;&gt;"",Scoring!$F$36)+IF(Data!$AF78&lt;&gt;"",Scoring!$F$37)+IF(Data!$AG78&lt;&gt;"",Scoring!$F$38)+IF(Data!$AH78&lt;&gt;"",Scoring!$F$39)+IF(Data!$AI78&lt;&gt;"",Scoring!$F$40)+IF(Data!$AJ78&lt;&gt;"",Scoring!$F$41)+IF(Data!$AK78&lt;&gt;"",Scoring!$F$42)+IF(Data!$AL78&lt;&gt;"",Scoring!$F$43)+IF(Data!$AM78&lt;&gt;"",Scoring!$F$44)+IF(Data!$AN78&lt;&gt;"",Scoring!$F$45)+IF(Data!$AO78&lt;&gt;"",Scoring!$F$46)+IF(Data!$AP78&lt;&gt;"",Scoring!$F$47)+IF(Data!$AQ78&lt;&gt;"",Scoring!$F$48)+IF(Data!$AR78&lt;&gt;"",Scoring!$F$49)+IF(Data!$AS78&lt;&gt;"",Scoring!$F$50)+IF(Data!$AT78&lt;&gt;"",Scoring!$F$51)+IF(Data!$AU78&lt;&gt;"",Scoring!$F$52),"")</f>
        <v/>
      </c>
      <c r="BA78" s="183" t="str">
        <f>IF(AZ78&lt;&gt;"",LOOKUP(AZ78,Likelihoods!$A$7:$A$107,Likelihoods!D$7:D$107),"")</f>
        <v/>
      </c>
      <c r="BB78" s="181" t="str">
        <f>IF(AND(COUNTBLANK($B78:$O78)=13,COUNTBLANK($P78:$Q78)=1,COUNTBLANK($R78:$U78)=3,COUNTBLANK($V78:$X78)=2,COUNTBLANK($Y78:$AE78)=6,COUNTBLANK($AF78:$AJ78)=4,COUNTBLANK($AK78:AN78)=3,COUNTBLANK($AO78:$AQ78)=2,COUNTBLANK($AR78:$AS78)=1,COUNTBLANK($AT78:$AU78)=1),IF(Data!$B78&lt;&gt;"",Scoring!$G$7)+IF(Data!$C78&lt;&gt;"",Scoring!$G$8)+IF(Data!$D78&lt;&gt;"",Scoring!$G$9)+IF(Data!$E78&lt;&gt;"",Scoring!$G$10)+IF(Data!$F78&lt;&gt;"",Scoring!$G$11)+IF(Data!$G78&lt;&gt;"",Scoring!$G$12)+IF(Data!$H78&lt;&gt;"",Scoring!$G$13)+IF(Data!$I78&lt;&gt;"",Scoring!$G$14)+IF(Data!$J78&lt;&gt;"",Scoring!$G$15)+IF(Data!$K78&lt;&gt;"",Scoring!$G$16)+IF(Data!$L78&lt;&gt;"",Scoring!$G$17)+IF(Data!$M78&lt;&gt;"",Scoring!$G$18)+IF(Data!$N78&lt;&gt;"",Scoring!$G$19)+IF(Data!$O78&lt;&gt;"",Scoring!$G$20)+IF(Data!$P78&lt;&gt;"",Scoring!$G$21)+IF(Data!$Q78&lt;&gt;"",Scoring!$G$22)+IF(Data!$R78&lt;&gt;"",Scoring!$G$23)+IF(Data!$S78&lt;&gt;"",Scoring!$G$24)+IF(Data!$T78&lt;&gt;"",Scoring!$G$25)+IF(Data!$U78&lt;&gt;"",Scoring!$G$26)+IF(Data!$V78&lt;&gt;"",Scoring!$G$27)+IF(Data!$W78&lt;&gt;"",Scoring!$G$28)+IF(Data!$X78&lt;&gt;"",Scoring!$G$29)+IF(Data!$Y78&lt;&gt;"",Scoring!$G$30)+IF(Data!$Z78&lt;&gt;"",Scoring!$G$31)+IF(Data!$AA78&lt;&gt;"",Scoring!$G$32)+IF(Data!$AB78&lt;&gt;"",Scoring!$G$33)+IF(Data!$AC78&lt;&gt;"",Scoring!$G$34)+IF(Data!$AD78&lt;&gt;"",Scoring!$G$35)+IF(Data!$AE78&lt;&gt;"",Scoring!$G$36)+IF(Data!$AF78&lt;&gt;"",Scoring!$G$37)+IF(Data!$AG78&lt;&gt;"",Scoring!$G$38)+IF(Data!$AH78&lt;&gt;"",Scoring!$G$39)+IF(Data!$AI78&lt;&gt;"",Scoring!$G$40)+IF(Data!$AJ78&lt;&gt;"",Scoring!$G$41)+IF(Data!$AK78&lt;&gt;"",Scoring!$G$42)+IF(Data!$AL78&lt;&gt;"",Scoring!$G$43)+IF(Data!$AM78&lt;&gt;"",Scoring!$G$44)+IF(Data!$AN78&lt;&gt;"",Scoring!$G$45)+IF(Data!$AO78&lt;&gt;"",Scoring!$G$46)+IF(Data!$AP78&lt;&gt;"",Scoring!$G$47)+IF(Data!$AQ78&lt;&gt;"",Scoring!$G$48)+IF(Data!$AR78&lt;&gt;"",Scoring!$G$49)+IF(Data!$AS78&lt;&gt;"",Scoring!$G$50)+IF(Data!$AT78&lt;&gt;"",Scoring!$G$51)+IF(Data!$AU78&lt;&gt;"",Scoring!$G$52),"")</f>
        <v/>
      </c>
      <c r="BC78" s="184" t="str">
        <f>IF(BB78&lt;&gt;"",LOOKUP(BB78,Likelihoods!$A$7:$A$107,Likelihoods!E$7:E$107),"")</f>
        <v/>
      </c>
      <c r="BD78" s="185" t="str">
        <f>IF(AND(COUNTBLANK($B78:$O78)=13,COUNTBLANK($P78:$Q78)=1,COUNTBLANK($R78:$U78)=3,COUNTBLANK($V78:$X78)=2,COUNTBLANK($Y78:$AE78)=6,COUNTBLANK($AF78:$AJ78)=4,COUNTBLANK($AK78:AN78)=3,COUNTBLANK($AO78:$AQ78)=2,COUNTBLANK($AR78:$AS78)=1,COUNTBLANK($AT78:$AU78)=1),IF(Data!$B78&lt;&gt;"",Scoring!$H$7)+IF(Data!$C78&lt;&gt;"",Scoring!$H$8)+IF(Data!$D78&lt;&gt;"",Scoring!$H$9)+IF(Data!$E78&lt;&gt;"",Scoring!$H$10)+IF(Data!$F78&lt;&gt;"",Scoring!$H$11)+IF(Data!$G78&lt;&gt;"",Scoring!$H$12)+IF(Data!$H78&lt;&gt;"",Scoring!$H$13)+IF(Data!$I78&lt;&gt;"",Scoring!$H$14)+IF(Data!$J78&lt;&gt;"",Scoring!$H$15)+IF(Data!$K78&lt;&gt;"",Scoring!$H$16)+IF(Data!$L78&lt;&gt;"",Scoring!$H$17)+IF(Data!$M78&lt;&gt;"",Scoring!$H$18)+IF(Data!$N78&lt;&gt;"",Scoring!$H$19)+IF(Data!$O78&lt;&gt;"",Scoring!$H$20)+IF(Data!$P78&lt;&gt;"",Scoring!$H$21)+IF(Data!$Q78&lt;&gt;"",Scoring!$H$22)+IF(Data!$R78&lt;&gt;"",Scoring!$H$23)+IF(Data!$S78&lt;&gt;"",Scoring!$H$24)+IF(Data!$T78&lt;&gt;"",Scoring!$H$25)+IF(Data!$U78&lt;&gt;"",Scoring!$H$26)+IF(Data!$V78&lt;&gt;"",Scoring!$H$27)+IF(Data!$W78&lt;&gt;"",Scoring!$H$28)+IF(Data!$X78&lt;&gt;"",Scoring!$H$29)+IF(Data!$Y78&lt;&gt;"",Scoring!$H$30)+IF(Data!$Z78&lt;&gt;"",Scoring!$H$31)+IF(Data!$AA78&lt;&gt;"",Scoring!$H$32)+IF(Data!$AB78&lt;&gt;"",Scoring!$H$33)+IF(Data!$AC78&lt;&gt;"",Scoring!$H$34)+IF(Data!$AD78&lt;&gt;"",Scoring!$H$35)+IF(Data!$AE78&lt;&gt;"",Scoring!$H$36)+IF(Data!$AF78&lt;&gt;"",Scoring!$H$37)+IF(Data!$AG78&lt;&gt;"",Scoring!$H$38)+IF(Data!$AH78&lt;&gt;"",Scoring!$H$39)+IF(Data!$AI78&lt;&gt;"",Scoring!$H$40)+IF(Data!$AJ78&lt;&gt;"",Scoring!$H$41)+IF(Data!$AK78&lt;&gt;"",Scoring!$H$42)+IF(Data!$AL78&lt;&gt;"",Scoring!$H$43)+IF(Data!$AM78&lt;&gt;"",Scoring!$H$44)+IF(Data!$AN78&lt;&gt;"",Scoring!$H$45)+IF(Data!$AO78&lt;&gt;"",Scoring!$H$46)+IF(Data!$AP78&lt;&gt;"",Scoring!$H$47)+IF(Data!$AQ78&lt;&gt;"",Scoring!$H$48)+IF(Data!$AR78&lt;&gt;"",Scoring!$H$49)+IF(Data!$AS78&lt;&gt;"",Scoring!$H$50)+IF(Data!$AT78&lt;&gt;"",Scoring!$H$51)+IF(Data!$AU78&lt;&gt;"",Scoring!$H$52),"")</f>
        <v/>
      </c>
      <c r="BE78" s="186" t="str">
        <f>IF(BD78&lt;&gt;"",LOOKUP(BD78,Likelihoods!$A$7:$A$107,Likelihoods!F$7:F$107),"")</f>
        <v/>
      </c>
      <c r="BF78" s="181" t="str">
        <f>IF(AND(COUNTBLANK($B78:$O78)=13,COUNTBLANK($P78:$Q78)=1,COUNTBLANK($R78:$U78)=3,COUNTBLANK($V78:$X78)=2,COUNTBLANK($Y78:$AE78)=6,COUNTBLANK($AF78:$AJ78)=4,COUNTBLANK($AK78:AN78)=3,COUNTBLANK($AO78:$AQ78)=2,COUNTBLANK($AR78:$AS78)=1,COUNTBLANK($AT78:$AU78)=1),IF(Data!$B78&lt;&gt;"",Scoring!$I$7)+IF(Data!$C78&lt;&gt;"",Scoring!$I$8)+IF(Data!$D78&lt;&gt;"",Scoring!$I$9)+IF(Data!$E78&lt;&gt;"",Scoring!$I$10)+IF(Data!$F78&lt;&gt;"",Scoring!$I$11)+IF(Data!$G78&lt;&gt;"",Scoring!$I$12)+IF(Data!$H78&lt;&gt;"",Scoring!$I$13)+IF(Data!$I78&lt;&gt;"",Scoring!$I$14)+IF(Data!$J78&lt;&gt;"",Scoring!$I$15)+IF(Data!$K78&lt;&gt;"",Scoring!$I$16)+IF(Data!$L78&lt;&gt;"",Scoring!$I$17)+IF(Data!$M78&lt;&gt;"",Scoring!$I$18)+IF(Data!$N78&lt;&gt;"",Scoring!$I$19)+IF(Data!$O78&lt;&gt;"",Scoring!$I$20)+IF(Data!$P78&lt;&gt;"",Scoring!$I$21)+IF(Data!$Q78&lt;&gt;"",Scoring!$I$22)+IF(Data!$R78&lt;&gt;"",Scoring!$I$23)+IF(Data!$S78&lt;&gt;"",Scoring!$I$24)+IF(Data!$T78&lt;&gt;"",Scoring!$I$25)+IF(Data!$U78&lt;&gt;"",Scoring!$I$26)+IF(Data!$V78&lt;&gt;"",Scoring!$I$27)+IF(Data!$W78&lt;&gt;"",Scoring!$I$28)+IF(Data!$X78&lt;&gt;"",Scoring!$I$29)+IF(Data!$Y78&lt;&gt;"",Scoring!$I$30)+IF(Data!$Z78&lt;&gt;"",Scoring!$I$31)+IF(Data!$AA78&lt;&gt;"",Scoring!$I$32)+IF(Data!$AB78&lt;&gt;"",Scoring!$I$33)+IF(Data!$AC78&lt;&gt;"",Scoring!$I$34)+IF(Data!$AD78&lt;&gt;"",Scoring!$I$35)+IF(Data!$AE78&lt;&gt;"",Scoring!$I$36)+IF(Data!$AF78&lt;&gt;"",Scoring!$I$37)+IF(Data!$AG78&lt;&gt;"",Scoring!$I$38)+IF(Data!$AH78&lt;&gt;"",Scoring!$I$39)+IF(Data!$AI78&lt;&gt;"",Scoring!$I$40)+IF(Data!$AJ78&lt;&gt;"",Scoring!$I$41)+IF(Data!$AK78&lt;&gt;"",Scoring!$I$42)+IF(Data!$AL78&lt;&gt;"",Scoring!$I$43)+IF(Data!$AM78&lt;&gt;"",Scoring!$I$44)+IF(Data!$AN78&lt;&gt;"",Scoring!$I$45)+IF(Data!$AO78&lt;&gt;"",Scoring!$I$46)+IF(Data!$AP78&lt;&gt;"",Scoring!$I$47)+IF(Data!$AQ78&lt;&gt;"",Scoring!$I$48)+IF(Data!$AR78&lt;&gt;"",Scoring!$I$49)+IF(Data!$AS78&lt;&gt;"",Scoring!$I$50)+IF(Data!$AT78&lt;&gt;"",Scoring!$I$51)+IF(Data!$AU78&lt;&gt;"",Scoring!$I$52),"")</f>
        <v/>
      </c>
      <c r="BG78" s="180" t="str">
        <f>IF(BF78&lt;&gt;"",LOOKUP(BF78,Likelihoods!$A$7:$A$107,Likelihoods!G$7:G$107),"")</f>
        <v/>
      </c>
      <c r="BH78" s="187" t="str">
        <f>IF(AND(COUNTBLANK($B78:$O78)=13,COUNTBLANK($P78:$Q78)=1,COUNTBLANK($R78:$U78)=3,COUNTBLANK($V78:$X78)=2,COUNTBLANK($Y78:$AE78)=6,COUNTBLANK($AF78:$AJ78)=4,COUNTBLANK($AK78:AN78)=3,COUNTBLANK($AO78:$AQ78)=2,COUNTBLANK($AR78:$AS78)=1,COUNTBLANK($AT78:$AU78)=1),IF(Data!$B78&lt;&gt;"",Scoring!$J$7)+IF(Data!$C78&lt;&gt;"",Scoring!$J$8)+IF(Data!$D78&lt;&gt;"",Scoring!$J$9)+IF(Data!$E78&lt;&gt;"",Scoring!$J$10)+IF(Data!$F78&lt;&gt;"",Scoring!$J$11)+IF(Data!$G78&lt;&gt;"",Scoring!$J$12)+IF(Data!$H78&lt;&gt;"",Scoring!$J$13)+IF(Data!$I78&lt;&gt;"",Scoring!$J$14)+IF(Data!$J78&lt;&gt;"",Scoring!$J$15)+IF(Data!$K78&lt;&gt;"",Scoring!$J$16)+IF(Data!$L78&lt;&gt;"",Scoring!$J$17)+IF(Data!$M78&lt;&gt;"",Scoring!$J$18)+IF(Data!$N78&lt;&gt;"",Scoring!$J$19)+IF(Data!$O78&lt;&gt;"",Scoring!$J$20)+IF(Data!$P78&lt;&gt;"",Scoring!$J$21)+IF(Data!$Q78&lt;&gt;"",Scoring!$J$22)+IF(Data!$R78&lt;&gt;"",Scoring!$J$23)+IF(Data!$S78&lt;&gt;"",Scoring!$J$24)+IF(Data!$T78&lt;&gt;"",Scoring!$J$25)+IF(Data!$U78&lt;&gt;"",Scoring!$J$26)+IF(Data!$V78&lt;&gt;"",Scoring!$J$27)+IF(Data!$W78&lt;&gt;"",Scoring!$J$28)+IF(Data!$X78&lt;&gt;"",Scoring!$J$29)+IF(Data!$Y78&lt;&gt;"",Scoring!$J$30)+IF(Data!$Z78&lt;&gt;"",Scoring!$J$31)+IF(Data!$AA78&lt;&gt;"",Scoring!$J$32)+IF(Data!$AB78&lt;&gt;"",Scoring!$J$33)+IF(Data!$AC78&lt;&gt;"",Scoring!$J$34)+IF(Data!$AD78&lt;&gt;"",Scoring!$J$35)+IF(Data!$AE78&lt;&gt;"",Scoring!$J$36)+IF(Data!$AF78&lt;&gt;"",Scoring!$J$37)+IF(Data!$AG78&lt;&gt;"",Scoring!$J$38)+IF(Data!$AH78&lt;&gt;"",Scoring!$J$39)+IF(Data!$AI78&lt;&gt;"",Scoring!$J$40)+IF(Data!$AJ78&lt;&gt;"",Scoring!$J$41)+IF(Data!$AK78&lt;&gt;"",Scoring!$J$42)+IF(Data!$AL78&lt;&gt;"",Scoring!$J$43)+IF(Data!$AM78&lt;&gt;"",Scoring!$J$44)+IF(Data!$AN78&lt;&gt;"",Scoring!$J$45)+IF(Data!$AO78&lt;&gt;"",Scoring!$J$46)+IF(Data!$AP78&lt;&gt;"",Scoring!$J$47)+IF(Data!$AQ78&lt;&gt;"",Scoring!$J$48)+IF(Data!$AR78&lt;&gt;"",Scoring!$J$49)+IF(Data!$AS78&lt;&gt;"",Scoring!$J$50)+IF(Data!$AT78&lt;&gt;"",Scoring!$J$51)+IF(Data!$AU78&lt;&gt;"",Scoring!$J$52),"")</f>
        <v/>
      </c>
      <c r="BI78" s="183" t="str">
        <f>IF(BH78&lt;&gt;"",LOOKUP(BH78,Likelihoods!$A$7:$A$107,Likelihoods!H$7:H$107),"")</f>
        <v/>
      </c>
      <c r="BJ78" s="188" t="str">
        <f>IF(AND(COUNTBLANK($B78:$O78)=13,COUNTBLANK($P78:$Q78)=1,COUNTBLANK($R78:$U78)=3,COUNTBLANK($V78:$X78)=2,COUNTBLANK($Y78:$AE78)=6,COUNTBLANK($AF78:$AJ78)=4,COUNTBLANK($AK78:AN78)=3,COUNTBLANK($AO78:$AQ78)=2,COUNTBLANK($AR78:$AS78)=1,COUNTBLANK($AT78:$AU78)=1),IF(Data!$B78&lt;&gt;"",Scoring!$K$7)+IF(Data!$C78&lt;&gt;"",Scoring!$K$8)+IF(Data!$D78&lt;&gt;"",Scoring!$K$9)+IF(Data!$E78&lt;&gt;"",Scoring!$K$10)+IF(Data!$F78&lt;&gt;"",Scoring!$K$11)+IF(Data!$G78&lt;&gt;"",Scoring!$K$12)+IF(Data!$H78&lt;&gt;"",Scoring!$K$13)+IF(Data!$I78&lt;&gt;"",Scoring!$K$14)+IF(Data!$J78&lt;&gt;"",Scoring!$K$15)+IF(Data!$K78&lt;&gt;"",Scoring!$K$16)+IF(Data!$L78&lt;&gt;"",Scoring!$K$17)+IF(Data!$M78&lt;&gt;"",Scoring!$K$18)+IF(Data!$N78&lt;&gt;"",Scoring!$K$19)+IF(Data!$O78&lt;&gt;"",Scoring!$K$20)+IF(Data!$P78&lt;&gt;"",Scoring!$K$21)+IF(Data!$Q78&lt;&gt;"",Scoring!$K$22)+IF(Data!$R78&lt;&gt;"",Scoring!$K$23)+IF(Data!$S78&lt;&gt;"",Scoring!$K$24)+IF(Data!$T78&lt;&gt;"",Scoring!$K$25)+IF(Data!$U78&lt;&gt;"",Scoring!$K$26)+IF(Data!$V78&lt;&gt;"",Scoring!$K$27)+IF(Data!$W78&lt;&gt;"",Scoring!$K$28)+IF(Data!$X78&lt;&gt;"",Scoring!$K$29)+IF(Data!$Y78&lt;&gt;"",Scoring!$K$30)+IF(Data!$Z78&lt;&gt;"",Scoring!$K$31)+IF(Data!$AA78&lt;&gt;"",Scoring!$K$32)+IF(Data!$AB78&lt;&gt;"",Scoring!$K$33)+IF(Data!$AC78&lt;&gt;"",Scoring!$K$34)+IF(Data!$AD78&lt;&gt;"",Scoring!$K$35)+IF(Data!$AE78&lt;&gt;"",Scoring!$K$36)+IF(Data!$AF78&lt;&gt;"",Scoring!$K$37)+IF(Data!$AG78&lt;&gt;"",Scoring!$K$38)+IF(Data!$AH78&lt;&gt;"",Scoring!$K$39)+IF(Data!$AI78&lt;&gt;"",Scoring!$K$40)+IF(Data!$AJ78&lt;&gt;"",Scoring!$K$41)+IF(Data!$AK78&lt;&gt;"",Scoring!$K$42)+IF(Data!$AL78&lt;&gt;"",Scoring!$K$43)+IF(Data!$AM78&lt;&gt;"",Scoring!$K$44)+IF(Data!$AN78&lt;&gt;"",Scoring!$K$45)+IF(Data!$AO78&lt;&gt;"",Scoring!$K$46)+IF(Data!$AP78&lt;&gt;"",Scoring!$K$47)+IF(Data!$AQ78&lt;&gt;"",Scoring!$K$48)+IF(Data!$AR78&lt;&gt;"",Scoring!$K$49)+IF(Data!$AS78&lt;&gt;"",Scoring!$K$50)+IF(Data!$AT78&lt;&gt;"",Scoring!$K$51)+IF(Data!$AU78&lt;&gt;"",Scoring!$K$52),"")</f>
        <v/>
      </c>
      <c r="BK78" s="184" t="str">
        <f>IF(BJ78&lt;&gt;"",LOOKUP(BJ78,Likelihoods!$A$7:$A$107,Likelihoods!I$7:I$107),"")</f>
        <v/>
      </c>
      <c r="BL78" s="187" t="str">
        <f>IF(AND(COUNTBLANK($B78:$O78)=13,COUNTBLANK($P78:$Q78)=1,COUNTBLANK($R78:$U78)=3,COUNTBLANK($V78:$X78)=2,COUNTBLANK($Y78:$AE78)=6,COUNTBLANK($AF78:$AJ78)=4,COUNTBLANK($AK78:AN78)=3,COUNTBLANK($AO78:$AQ78)=2,COUNTBLANK($AR78:$AS78)=1,COUNTBLANK($AT78:$AU78)=1),IF(Data!$B78&lt;&gt;"",Scoring!$L$7)+IF(Data!$C78&lt;&gt;"",Scoring!$L$8)+IF(Data!$D78&lt;&gt;"",Scoring!$L$9)+IF(Data!$E78&lt;&gt;"",Scoring!$L$10)+IF(Data!$F78&lt;&gt;"",Scoring!$L$11)+IF(Data!$G78&lt;&gt;"",Scoring!$L$12)+IF(Data!$H78&lt;&gt;"",Scoring!$L$13)+IF(Data!$I78&lt;&gt;"",Scoring!$L$14)+IF(Data!$J78&lt;&gt;"",Scoring!$L$15)+IF(Data!$K78&lt;&gt;"",Scoring!$L$16)+IF(Data!$L78&lt;&gt;"",Scoring!$L$17)+IF(Data!$M78&lt;&gt;"",Scoring!$L$18)+IF(Data!$N78&lt;&gt;"",Scoring!$L$19)+IF(Data!$O78&lt;&gt;"",Scoring!$L$20)+IF(Data!$P78&lt;&gt;"",Scoring!$L$21)+IF(Data!$Q78&lt;&gt;"",Scoring!$L$22)+IF(Data!$R78&lt;&gt;"",Scoring!$L$23)+IF(Data!$S78&lt;&gt;"",Scoring!$L$24)+IF(Data!$T78&lt;&gt;"",Scoring!$L$25)+IF(Data!$U78&lt;&gt;"",Scoring!$L$26)+IF(Data!$V78&lt;&gt;"",Scoring!$L$27)+IF(Data!$W78&lt;&gt;"",Scoring!$L$28)+IF(Data!$X78&lt;&gt;"",Scoring!$L$29)+IF(Data!$Y78&lt;&gt;"",Scoring!$L$30)+IF(Data!$Z78&lt;&gt;"",Scoring!$L$31)+IF(Data!$AA78&lt;&gt;"",Scoring!$L$32)+IF(Data!$AB78&lt;&gt;"",Scoring!$L$33)+IF(Data!$AC78&lt;&gt;"",Scoring!$L$34)+IF(Data!$AD78&lt;&gt;"",Scoring!$L$35)+IF(Data!$AE78&lt;&gt;"",Scoring!$L$36)+IF(Data!$AF78&lt;&gt;"",Scoring!$L$37)+IF(Data!$AG78&lt;&gt;"",Scoring!$L$38)+IF(Data!$AH78&lt;&gt;"",Scoring!$L$39)+IF(Data!$AI78&lt;&gt;"",Scoring!$L$40)+IF(Data!$AJ78&lt;&gt;"",Scoring!$L$41)+IF(Data!$AK78&lt;&gt;"",Scoring!$L$42)+IF(Data!$AL78&lt;&gt;"",Scoring!$L$43)+IF(Data!$AM78&lt;&gt;"",Scoring!$L$44)+IF(Data!$AN78&lt;&gt;"",Scoring!$L$45)+IF(Data!$AO78&lt;&gt;"",Scoring!$L$46)+IF(Data!$AP78&lt;&gt;"",Scoring!$L$47)+IF(Data!$AQ78&lt;&gt;"",Scoring!$L$48)+IF(Data!$AR78&lt;&gt;"",Scoring!$L$49)+IF(Data!$AS78&lt;&gt;"",Scoring!$L$50)+IF(Data!$AT78&lt;&gt;"",Scoring!$L$51)+IF(Data!$AU78&lt;&gt;"",Scoring!$L$52),"")</f>
        <v/>
      </c>
      <c r="BM78" s="180" t="str">
        <f>IF(BL78&lt;&gt;"",LOOKUP(BL78,Likelihoods!$A$7:$A$107,Likelihoods!J$7:J$107),"")</f>
        <v/>
      </c>
      <c r="BN78" s="181" t="str">
        <f>IF(AND(COUNTBLANK($B78:$O78)=13,COUNTBLANK($P78:$Q78)=1,COUNTBLANK($R78:$U78)=3,COUNTBLANK($V78:$X78)=2,COUNTBLANK($Y78:$AE78)=6,COUNTBLANK($AF78:$AJ78)=4,COUNTBLANK($AK78:AN78)=3,COUNTBLANK($AO78:$AQ78)=2,COUNTBLANK($AR78:$AS78)=1,COUNTBLANK($AT78:$AU78)=1),IF(Data!$B78&lt;&gt;"",Scoring!$M$7)+IF(Data!$C78&lt;&gt;"",Scoring!$M$8)+IF(Data!$D78&lt;&gt;"",Scoring!$M$9)+IF(Data!$E78&lt;&gt;"",Scoring!$M$10)+IF(Data!$F78&lt;&gt;"",Scoring!$M$11)+IF(Data!$G78&lt;&gt;"",Scoring!$M$12)+IF(Data!$H78&lt;&gt;"",Scoring!$M$13)+IF(Data!$I78&lt;&gt;"",Scoring!$M$14)+IF(Data!$J78&lt;&gt;"",Scoring!$M$15)+IF(Data!$K78&lt;&gt;"",Scoring!$M$16)+IF(Data!$L78&lt;&gt;"",Scoring!$M$17)+IF(Data!$M78&lt;&gt;"",Scoring!$M$18)+IF(Data!$N78&lt;&gt;"",Scoring!$M$19)+IF(Data!$O78&lt;&gt;"",Scoring!$M$20)+IF(Data!$P78&lt;&gt;"",Scoring!$M$21)+IF(Data!$Q78&lt;&gt;"",Scoring!$M$22)+IF(Data!$R78&lt;&gt;"",Scoring!$M$23)+IF(Data!$S78&lt;&gt;"",Scoring!$M$24)+IF(Data!$T78&lt;&gt;"",Scoring!$M$25)+IF(Data!$U78&lt;&gt;"",Scoring!$M$26)+IF(Data!$V78&lt;&gt;"",Scoring!$M$27)+IF(Data!$W78&lt;&gt;"",Scoring!$M$28)+IF(Data!$X78&lt;&gt;"",Scoring!$M$29)+IF(Data!$Y78&lt;&gt;"",Scoring!$M$30)+IF(Data!$Z78&lt;&gt;"",Scoring!$M$31)+IF(Data!$AA78&lt;&gt;"",Scoring!$M$32)+IF(Data!$AB78&lt;&gt;"",Scoring!$M$33)+IF(Data!$AC78&lt;&gt;"",Scoring!$M$34)+IF(Data!$AD78&lt;&gt;"",Scoring!$M$35)+IF(Data!$AE78&lt;&gt;"",Scoring!$M$36)+IF(Data!$AF78&lt;&gt;"",Scoring!$M$37)+IF(Data!$AG78&lt;&gt;"",Scoring!$M$38)+IF(Data!$AH78&lt;&gt;"",Scoring!$M$39)+IF(Data!$AI78&lt;&gt;"",Scoring!$M$40)+IF(Data!$AJ78&lt;&gt;"",Scoring!$M$41)+IF(Data!$AK78&lt;&gt;"",Scoring!$M$42)+IF(Data!$AL78&lt;&gt;"",Scoring!$M$43)+IF(Data!$AM78&lt;&gt;"",Scoring!$M$44)+IF(Data!$AN78&lt;&gt;"",Scoring!$M$45)+IF(Data!$AO78&lt;&gt;"",Scoring!$M$46)+IF(Data!$AP78&lt;&gt;"",Scoring!$M$47)+IF(Data!$AQ78&lt;&gt;"",Scoring!$M$48)+IF(Data!$AR78&lt;&gt;"",Scoring!$M$49)+IF(Data!$AS78&lt;&gt;"",Scoring!$M$50)+IF(Data!$AT78&lt;&gt;"",Scoring!$M$51)+IF(Data!$AU78&lt;&gt;"",Scoring!$M$52),"")</f>
        <v/>
      </c>
      <c r="BO78" s="184" t="str">
        <f>IF(BN78&lt;&gt;"",LOOKUP(BN78,Likelihoods!$A$7:$A$107,Likelihoods!K$7:K$107),"")</f>
        <v/>
      </c>
      <c r="BP78" s="179" t="str">
        <f>IF(AND(COUNTBLANK($B78:$O78)=13,COUNTBLANK($P78:$Q78)=1,COUNTBLANK($R78:$U78)=3,COUNTBLANK($V78:$X78)=2,COUNTBLANK($Y78:$AE78)=6,COUNTBLANK($AF78:$AJ78)=4,COUNTBLANK($AK78:AN78)=3,COUNTBLANK($AO78:$AQ78)=2,COUNTBLANK($AR78:$AS78)=1,COUNTBLANK($AT78:$AU78)=1),IF(Data!$B78&lt;&gt;"",Scoring!$N$7)+IF(Data!$C78&lt;&gt;"",Scoring!$N$8)+IF(Data!$D78&lt;&gt;"",Scoring!$N$9)+IF(Data!$E78&lt;&gt;"",Scoring!$N$10)+IF(Data!$F78&lt;&gt;"",Scoring!$N$11)+IF(Data!$G78&lt;&gt;"",Scoring!$N$12)+IF(Data!$H78&lt;&gt;"",Scoring!$N$13)+IF(Data!$I78&lt;&gt;"",Scoring!$N$14)+IF(Data!$J78&lt;&gt;"",Scoring!$N$15)+IF(Data!$K78&lt;&gt;"",Scoring!$N$16)+IF(Data!$L78&lt;&gt;"",Scoring!$N$17)+IF(Data!$M78&lt;&gt;"",Scoring!$N$18)+IF(Data!$N78&lt;&gt;"",Scoring!$N$19)+IF(Data!$O78&lt;&gt;"",Scoring!$N$20)+IF(Data!$P78&lt;&gt;"",Scoring!$N$21)+IF(Data!$Q78&lt;&gt;"",Scoring!$N$22)+IF(Data!$R78&lt;&gt;"",Scoring!$N$23)+IF(Data!$S78&lt;&gt;"",Scoring!$N$24)+IF(Data!$T78&lt;&gt;"",Scoring!$N$25)+IF(Data!$U78&lt;&gt;"",Scoring!$N$26)+IF(Data!$V78&lt;&gt;"",Scoring!$N$27)+IF(Data!$W78&lt;&gt;"",Scoring!$N$28)+IF(Data!$X78&lt;&gt;"",Scoring!$N$29)+IF(Data!$Y78&lt;&gt;"",Scoring!$N$30)+IF(Data!$Z78&lt;&gt;"",Scoring!$N$31)+IF(Data!$AA78&lt;&gt;"",Scoring!$N$32)+IF(Data!$AB78&lt;&gt;"",Scoring!$N$33)+IF(Data!$AC78&lt;&gt;"",Scoring!$N$34)+IF(Data!$AD78&lt;&gt;"",Scoring!$N$35)+IF(Data!$AE78&lt;&gt;"",Scoring!$N$36)+IF(Data!$AF78&lt;&gt;"",Scoring!$N$37)+IF(Data!$AG78&lt;&gt;"",Scoring!$N$38)+IF(Data!$AH78&lt;&gt;"",Scoring!$N$39)+IF(Data!$AI78&lt;&gt;"",Scoring!$N$40)+IF(Data!$AJ78&lt;&gt;"",Scoring!$N$41)+IF(Data!$AK78&lt;&gt;"",Scoring!$N$42)+IF(Data!$AL78&lt;&gt;"",Scoring!$N$43)+IF(Data!$AM78&lt;&gt;"",Scoring!$N$44)+IF(Data!$AN78&lt;&gt;"",Scoring!$N$45)+IF(Data!$AO78&lt;&gt;"",Scoring!$N$46)+IF(Data!$AP78&lt;&gt;"",Scoring!$N$47)+IF(Data!$AQ78&lt;&gt;"",Scoring!$N$48)+IF(Data!$AR78&lt;&gt;"",Scoring!$N$49)+IF(Data!$AS78&lt;&gt;"",Scoring!$N$50)+IF(Data!$AT78&lt;&gt;"",Scoring!$N$51)+IF(Data!$AU78&lt;&gt;"",Scoring!$N$52),"")</f>
        <v/>
      </c>
      <c r="BQ78" s="189" t="str">
        <f>IF(BP78&lt;&gt;"",LOOKUP(BP78,Likelihoods!$A$7:$A$107,Likelihoods!L$7:L$107),"")</f>
        <v/>
      </c>
      <c r="BR78" s="181" t="str">
        <f>IF(AND(COUNTBLANK($B78:$O78)=13,COUNTBLANK($P78:$Q78)=1,COUNTBLANK($R78:$U78)=3,COUNTBLANK($V78:$X78)=2,COUNTBLANK($Y78:$AE78)=6,COUNTBLANK($AF78:$AJ78)=4,COUNTBLANK($AK78:AN78)=3,COUNTBLANK($AO78:$AQ78)=2,COUNTBLANK($AR78:$AS78)=1,COUNTBLANK($AT78:$AU78)=1),IF(Data!$B78&lt;&gt;"",Scoring!$O$7)+IF(Data!$C78&lt;&gt;"",Scoring!$O$8)+IF(Data!$D78&lt;&gt;"",Scoring!$O$9)+IF(Data!$E78&lt;&gt;"",Scoring!$O$10)+IF(Data!$F78&lt;&gt;"",Scoring!$O$11)+IF(Data!$G78&lt;&gt;"",Scoring!$O$12)+IF(Data!$H78&lt;&gt;"",Scoring!$O$13)+IF(Data!$I78&lt;&gt;"",Scoring!$O$14)+IF(Data!$J78&lt;&gt;"",Scoring!$O$15)+IF(Data!$K78&lt;&gt;"",Scoring!$O$16)+IF(Data!$L78&lt;&gt;"",Scoring!$O$17)+IF(Data!$M78&lt;&gt;"",Scoring!$O$18)+IF(Data!$N78&lt;&gt;"",Scoring!$O$19)+IF(Data!$O78&lt;&gt;"",Scoring!$O$20)+IF(Data!$P78&lt;&gt;"",Scoring!$O$21)+IF(Data!$Q78&lt;&gt;"",Scoring!$O$22)+IF(Data!$R78&lt;&gt;"",Scoring!$O$23)+IF(Data!$S78&lt;&gt;"",Scoring!$O$24)+IF(Data!$T78&lt;&gt;"",Scoring!$O$25)+IF(Data!$U78&lt;&gt;"",Scoring!$O$26)+IF(Data!$V78&lt;&gt;"",Scoring!$O$27)+IF(Data!$W78&lt;&gt;"",Scoring!$O$28)+IF(Data!$X78&lt;&gt;"",Scoring!$O$29)+IF(Data!$Y78&lt;&gt;"",Scoring!$O$30)+IF(Data!$Z78&lt;&gt;"",Scoring!$O$31)+IF(Data!$AA78&lt;&gt;"",Scoring!$O$32)+IF(Data!$AB78&lt;&gt;"",Scoring!$O$33)+IF(Data!$AC78&lt;&gt;"",Scoring!$O$34)+IF(Data!$AD78&lt;&gt;"",Scoring!$O$35)+IF(Data!$AE78&lt;&gt;"",Scoring!$O$36)+IF(Data!$AF78&lt;&gt;"",Scoring!$O$37)+IF(Data!$AG78&lt;&gt;"",Scoring!$O$38)+IF(Data!$AH78&lt;&gt;"",Scoring!$O$39)+IF(Data!$AI78&lt;&gt;"",Scoring!$O$40)+IF(Data!$AJ78&lt;&gt;"",Scoring!$O$41)+IF(Data!$AK78&lt;&gt;"",Scoring!$O$42)+IF(Data!$AL78&lt;&gt;"",Scoring!$O$43)+IF(Data!$AM78&lt;&gt;"",Scoring!$O$44)+IF(Data!$AN78&lt;&gt;"",Scoring!$O$45)+IF(Data!$AO78&lt;&gt;"",Scoring!$O$46)+IF(Data!$AP78&lt;&gt;"",Scoring!$O$47)+IF(Data!$AQ78&lt;&gt;"",Scoring!$O$48)+IF(Data!$AR78&lt;&gt;"",Scoring!$O$49)+IF(Data!$AS78&lt;&gt;"",Scoring!$O$50)+IF(Data!$AT78&lt;&gt;"",Scoring!$O$51)+IF(Data!$AU78&lt;&gt;"",Scoring!$O$52),"")</f>
        <v/>
      </c>
      <c r="BS78" s="184" t="str">
        <f>IF(BR78&lt;&gt;"",LOOKUP(BR78,Likelihoods!$A$7:$A$107,Likelihoods!M$7:M$107),"")</f>
        <v/>
      </c>
      <c r="BT78" s="181" t="str">
        <f>IF(AND(COUNTBLANK($B78:$O78)=13,COUNTBLANK($P78:$Q78)=1,COUNTBLANK($R78:$U78)=3,COUNTBLANK($V78:$X78)=2,COUNTBLANK($Y78:$AE78)=6,COUNTBLANK($AF78:$AJ78)=4,COUNTBLANK($AK78:AN78)=3,COUNTBLANK($AO78:$AQ78)=2,COUNTBLANK($AR78:$AS78)=1,COUNTBLANK($AT78:$AU78)=1),IF(Data!$B78&lt;&gt;"",Scoring!$P$7)+IF(Data!$C78&lt;&gt;"",Scoring!$P$8)+IF(Data!$D78&lt;&gt;"",Scoring!$P$9)+IF(Data!$E78&lt;&gt;"",Scoring!$P$10)+IF(Data!$F78&lt;&gt;"",Scoring!$P$11)+IF(Data!$G78&lt;&gt;"",Scoring!$P$12)+IF(Data!$H78&lt;&gt;"",Scoring!$P$13)+IF(Data!$I78&lt;&gt;"",Scoring!$P$14)+IF(Data!$J78&lt;&gt;"",Scoring!$P$15)+IF(Data!$K78&lt;&gt;"",Scoring!$P$16)+IF(Data!$L78&lt;&gt;"",Scoring!$P$17)+IF(Data!$M78&lt;&gt;"",Scoring!$P$18)+IF(Data!$N78&lt;&gt;"",Scoring!$P$19)+IF(Data!$O78&lt;&gt;"",Scoring!$P$20)+IF(Data!$P78&lt;&gt;"",Scoring!$P$21)+IF(Data!$Q78&lt;&gt;"",Scoring!$P$22)+IF(Data!$R78&lt;&gt;"",Scoring!$P$23)+IF(Data!$S78&lt;&gt;"",Scoring!$P$24)+IF(Data!$T78&lt;&gt;"",Scoring!$P$25)+IF(Data!$U78&lt;&gt;"",Scoring!$P$26)+IF(Data!$V78&lt;&gt;"",Scoring!$P$27)+IF(Data!$W78&lt;&gt;"",Scoring!$P$28)+IF(Data!$X78&lt;&gt;"",Scoring!$P$29)+IF(Data!$Y78&lt;&gt;"",Scoring!$P$30)+IF(Data!$Z78&lt;&gt;"",Scoring!$P$31)+IF(Data!$AA78&lt;&gt;"",Scoring!$P$32)+IF(Data!$AB78&lt;&gt;"",Scoring!$P$33)+IF(Data!$AC78&lt;&gt;"",Scoring!$P$34)+IF(Data!$AD78&lt;&gt;"",Scoring!$P$35)+IF(Data!$AE78&lt;&gt;"",Scoring!$P$36)+IF(Data!$AF78&lt;&gt;"",Scoring!$P$37)+IF(Data!$AG78&lt;&gt;"",Scoring!$P$38)+IF(Data!$AH78&lt;&gt;"",Scoring!$P$39)+IF(Data!$AI78&lt;&gt;"",Scoring!$P$40)+IF(Data!$AJ78&lt;&gt;"",Scoring!$P$41)+IF(Data!$AK78&lt;&gt;"",Scoring!$P$42)+IF(Data!$AL78&lt;&gt;"",Scoring!$P$43)+IF(Data!$AM78&lt;&gt;"",Scoring!$P$44)+IF(Data!$AN78&lt;&gt;"",Scoring!$P$45)+IF(Data!$AO78&lt;&gt;"",Scoring!$P$46)+IF(Data!$AP78&lt;&gt;"",Scoring!$P$47)+IF(Data!$AQ78&lt;&gt;"",Scoring!$P$48)+IF(Data!$AR78&lt;&gt;"",Scoring!$P$49)+IF(Data!$AS78&lt;&gt;"",Scoring!$P$50)+IF(Data!$AT78&lt;&gt;"",Scoring!$P$51)+IF(Data!$AU78&lt;&gt;"",Scoring!$P$52),"")</f>
        <v/>
      </c>
      <c r="BU78" s="180" t="str">
        <f>IF(BT78&lt;&gt;"",LOOKUP(BT78,Likelihoods!$A$7:$A$107,Likelihoods!N$7:N$107),"")</f>
        <v/>
      </c>
      <c r="BV78" s="181" t="str">
        <f>IF(AND(COUNTBLANK($B78:$O78)=13,COUNTBLANK($P78:$Q78)=1,COUNTBLANK($R78:$U78)=3,COUNTBLANK($V78:$X78)=2,COUNTBLANK($Y78:$AE78)=6,COUNTBLANK($AF78:$AJ78)=4,COUNTBLANK($AK78:AN78)=3,COUNTBLANK($AO78:$AQ78)=2,COUNTBLANK($AR78:$AS78)=1,COUNTBLANK($AT78:$AU78)=1),IF(Data!$B78&lt;&gt;"",Scoring!$Q$7)+IF(Data!$C78&lt;&gt;"",Scoring!$Q$8)+IF(Data!$D78&lt;&gt;"",Scoring!$Q$9)+IF(Data!$E78&lt;&gt;"",Scoring!$Q$10)+IF(Data!$F78&lt;&gt;"",Scoring!$Q$11)+IF(Data!$G78&lt;&gt;"",Scoring!$Q$12)+IF(Data!$H78&lt;&gt;"",Scoring!$Q$13)+IF(Data!$I78&lt;&gt;"",Scoring!$Q$14)+IF(Data!$J78&lt;&gt;"",Scoring!$Q$15)+IF(Data!$K78&lt;&gt;"",Scoring!$Q$16)+IF(Data!$L78&lt;&gt;"",Scoring!$Q$17)+IF(Data!$M78&lt;&gt;"",Scoring!$Q$18)+IF(Data!$N78&lt;&gt;"",Scoring!$Q$19)+IF(Data!$O78&lt;&gt;"",Scoring!$Q$20)+IF(Data!$P78&lt;&gt;"",Scoring!$Q$21)+IF(Data!$Q78&lt;&gt;"",Scoring!$Q$22)+IF(Data!$R78&lt;&gt;"",Scoring!$Q$23)+IF(Data!$S78&lt;&gt;"",Scoring!$Q$24)+IF(Data!$T78&lt;&gt;"",Scoring!$Q$25)+IF(Data!$U78&lt;&gt;"",Scoring!$Q$26)+IF(Data!$V78&lt;&gt;"",Scoring!$Q$27)+IF(Data!$W78&lt;&gt;"",Scoring!$Q$28)+IF(Data!$X78&lt;&gt;"",Scoring!$Q$29)+IF(Data!$Y78&lt;&gt;"",Scoring!$Q$30)+IF(Data!$Z78&lt;&gt;"",Scoring!$Q$31)+IF(Data!$AA78&lt;&gt;"",Scoring!$Q$32)+IF(Data!$AB78&lt;&gt;"",Scoring!$Q$33)+IF(Data!$AC78&lt;&gt;"",Scoring!$Q$34)+IF(Data!$AD78&lt;&gt;"",Scoring!$Q$35)+IF(Data!$AE78&lt;&gt;"",Scoring!$Q$36)+IF(Data!$AF78&lt;&gt;"",Scoring!$Q$37)+IF(Data!$AG78&lt;&gt;"",Scoring!$Q$38)+IF(Data!$AH78&lt;&gt;"",Scoring!$Q$39)+IF(Data!$AI78&lt;&gt;"",Scoring!$Q$40)+IF(Data!$AJ78&lt;&gt;"",Scoring!$Q$41)+IF(Data!$AK78&lt;&gt;"",Scoring!$Q$42)+IF(Data!$AL78&lt;&gt;"",Scoring!$Q$43)+IF(Data!$AM78&lt;&gt;"",Scoring!$Q$44)+IF(Data!$AN78&lt;&gt;"",Scoring!$Q$45)+IF(Data!$AO78&lt;&gt;"",Scoring!$Q$46)+IF(Data!$AP78&lt;&gt;"",Scoring!$Q$47)+IF(Data!$AQ78&lt;&gt;"",Scoring!$Q$48)+IF(Data!$AR78&lt;&gt;"",Scoring!$Q$49)+IF(Data!$AS78&lt;&gt;"",Scoring!$Q$50)+IF(Data!$AT78&lt;&gt;"",Scoring!$Q$51)+IF(Data!$AU78&lt;&gt;"",Scoring!$Q$52),"")</f>
        <v/>
      </c>
      <c r="BW78" s="183" t="str">
        <f>IF(BV78&lt;&gt;"",LOOKUP(BV78,Likelihoods!$A$7:$A$107,Likelihoods!O$7:O$107),"")</f>
        <v/>
      </c>
      <c r="BX78" s="9"/>
      <c r="BY78" s="9"/>
      <c r="BZ78" s="9"/>
      <c r="CA78" s="9"/>
      <c r="CB78" s="9"/>
      <c r="CC78" s="9"/>
      <c r="CD78" s="9"/>
      <c r="CE78" s="9"/>
      <c r="CF78" s="9"/>
      <c r="CG78" s="9"/>
      <c r="CH78" s="9"/>
      <c r="CI78" s="9"/>
      <c r="CJ78" s="9"/>
      <c r="CK78" s="9"/>
    </row>
    <row r="79" spans="1:89" ht="14.25">
      <c r="A79" s="59"/>
      <c r="B79" s="76"/>
      <c r="C79" s="77"/>
      <c r="D79" s="77"/>
      <c r="E79" s="77"/>
      <c r="F79" s="77"/>
      <c r="G79" s="77"/>
      <c r="H79" s="77"/>
      <c r="I79" s="77"/>
      <c r="J79" s="77"/>
      <c r="K79" s="77"/>
      <c r="L79" s="77"/>
      <c r="M79" s="77"/>
      <c r="N79" s="77"/>
      <c r="O79" s="77"/>
      <c r="P79" s="76"/>
      <c r="Q79" s="78"/>
      <c r="R79" s="77"/>
      <c r="S79" s="77"/>
      <c r="T79" s="77"/>
      <c r="U79" s="77"/>
      <c r="V79" s="76"/>
      <c r="W79" s="77"/>
      <c r="X79" s="78"/>
      <c r="Y79" s="77"/>
      <c r="Z79" s="77"/>
      <c r="AA79" s="77"/>
      <c r="AB79" s="77"/>
      <c r="AC79" s="77"/>
      <c r="AD79" s="77"/>
      <c r="AE79" s="77"/>
      <c r="AF79" s="76"/>
      <c r="AG79" s="77"/>
      <c r="AH79" s="77"/>
      <c r="AI79" s="77"/>
      <c r="AJ79" s="78"/>
      <c r="AK79" s="77"/>
      <c r="AL79" s="77"/>
      <c r="AM79" s="77"/>
      <c r="AN79" s="77"/>
      <c r="AO79" s="76"/>
      <c r="AP79" s="77"/>
      <c r="AQ79" s="78"/>
      <c r="AR79" s="76"/>
      <c r="AS79" s="78"/>
      <c r="AT79" s="77"/>
      <c r="AU79" s="77"/>
      <c r="AV79" s="179" t="str">
        <f>IF(AND(COUNTBLANK($B79:$O79)=13,COUNTBLANK($P79:$Q79)=1,COUNTBLANK($R79:$U79)=3,COUNTBLANK($V79:$X79)=2,COUNTBLANK($Y79:$AE79)=6,COUNTBLANK($AF79:$AJ79)=4,COUNTBLANK($AK79:AN79)=3,COUNTBLANK($AO79:$AQ79)=2,COUNTBLANK($AR79:$AS79)=1,COUNTBLANK($AT79:$AU79)=1),IF(Data!$B79&lt;&gt;"",Scoring!$D$7)+IF(Data!$C79&lt;&gt;"",Scoring!$D$8)+IF(Data!$D79&lt;&gt;"",Scoring!$D$9)+IF(Data!$E79&lt;&gt;"",Scoring!$D$10)+IF(Data!$F79&lt;&gt;"",Scoring!$D$11)+IF(Data!$G79&lt;&gt;"",Scoring!$D$12)+IF(Data!$H79&lt;&gt;"",Scoring!$D$13)+IF(Data!$I79&lt;&gt;"",Scoring!$D$14)+IF(Data!$J79&lt;&gt;"",Scoring!$D$15)+IF(Data!$K79&lt;&gt;"",Scoring!$D$16)+IF(Data!$L79&lt;&gt;"",Scoring!$D$17)+IF(Data!$M79&lt;&gt;"",Scoring!$D$18)+IF(Data!$N79&lt;&gt;"",Scoring!$D$19)+IF(Data!$O79&lt;&gt;"",Scoring!$D$20)+IF(Data!$P79&lt;&gt;"",Scoring!$D$21)+IF(Data!$Q79&lt;&gt;"",Scoring!$D$22)+IF(Data!$R79&lt;&gt;"",Scoring!$D$23)+IF(Data!$S79&lt;&gt;"",Scoring!$D$24)+IF(Data!$T79&lt;&gt;"",Scoring!$D$25)+IF(Data!$U79&lt;&gt;"",Scoring!$D$26)+IF(Data!$V79&lt;&gt;"",Scoring!$D$27)+IF(Data!$W79&lt;&gt;"",Scoring!$D$28)+IF(Data!$X79&lt;&gt;"",Scoring!$D$29)+IF(Data!$Y79&lt;&gt;"",Scoring!$D$30)+IF(Data!$Z79&lt;&gt;"",Scoring!$D$31)+IF(Data!$AA79&lt;&gt;"",Scoring!$D$32)+IF(Data!$AB79&lt;&gt;"",Scoring!$D$33)+IF(Data!$AC79&lt;&gt;"",Scoring!$D$34)+IF(Data!$AD79&lt;&gt;"",Scoring!$D$35)+IF(Data!$AE79&lt;&gt;"",Scoring!$D$36)+IF(Data!$AF79&lt;&gt;"",Scoring!$D$37)+IF(Data!$AG79&lt;&gt;"",Scoring!$D$38)+IF(Data!$AH79&lt;&gt;"",Scoring!$D$39)+IF(Data!$AI79&lt;&gt;"",Scoring!$D$40)+IF(Data!$AJ79&lt;&gt;"",Scoring!$D$41)+IF(Data!$AK79&lt;&gt;"",Scoring!$D$42)+IF(Data!$AL79&lt;&gt;"",Scoring!$D$43)+IF(Data!$AM79&lt;&gt;"",Scoring!$D$44)+IF(Data!$AN79&lt;&gt;"",Scoring!$D$45)+IF(Data!$AO79&lt;&gt;"",Scoring!$D$46)+IF(Data!$AP79&lt;&gt;"",Scoring!$D$47)+IF(Data!$AQ79&lt;&gt;"",Scoring!$D$48)+IF(Data!$AR79&lt;&gt;"",Scoring!$D$49)+IF(Data!$AS79&lt;&gt;"",Scoring!$D$50)+IF(Data!$AT79&lt;&gt;"",Scoring!$D$51)+IF(Data!$AU79&lt;&gt;"",Scoring!$D$52),"")</f>
        <v/>
      </c>
      <c r="AW79" s="180" t="str">
        <f>IF(AV79&lt;&gt;"",LOOKUP(AV79,Likelihoods!$A$7:$A$107,Likelihoods!B$7:B$107),"")</f>
        <v/>
      </c>
      <c r="AX79" s="181" t="str">
        <f>IF(AND(COUNTBLANK($B79:$O79)=13,COUNTBLANK($P79:$Q79)=1,COUNTBLANK($R79:$U79)=3,COUNTBLANK($V79:$X79)=2,COUNTBLANK($Y79:$AE79)=6,COUNTBLANK($AF79:$AJ79)=4,COUNTBLANK($AK79:AN79)=3,COUNTBLANK($AO79:$AQ79)=2,COUNTBLANK($AR79:$AS79)=1,COUNTBLANK($AT79:$AU79)=1),IF(Data!$B79&lt;&gt;"",Scoring!$E$7)+IF(Data!$C79&lt;&gt;"",Scoring!$E$8)+IF(Data!$D79&lt;&gt;"",Scoring!$E$9)+IF(Data!$E79&lt;&gt;"",Scoring!$E$10)+IF(Data!$F79&lt;&gt;"",Scoring!$E$11)+IF(Data!$G79&lt;&gt;"",Scoring!$E$12)+IF(Data!$H79&lt;&gt;"",Scoring!$E$13)+IF(Data!$I79&lt;&gt;"",Scoring!$E$14)+IF(Data!$J79&lt;&gt;"",Scoring!$E$15)+IF(Data!$K79&lt;&gt;"",Scoring!$E$16)+IF(Data!$L79&lt;&gt;"",Scoring!$E$17)+IF(Data!$M79&lt;&gt;"",Scoring!$E$18)+IF(Data!$N79&lt;&gt;"",Scoring!$E$19)+IF(Data!$O79&lt;&gt;"",Scoring!$E$20)+IF(Data!$P79&lt;&gt;"",Scoring!$E$21)+IF(Data!$Q79&lt;&gt;"",Scoring!$E$22)+IF(Data!$R79&lt;&gt;"",Scoring!$E$23)+IF(Data!$S79&lt;&gt;"",Scoring!$E$24)+IF(Data!$T79&lt;&gt;"",Scoring!$E$25)+IF(Data!$U79&lt;&gt;"",Scoring!$E$26)+IF(Data!$V79&lt;&gt;"",Scoring!$E$27)+IF(Data!$W79&lt;&gt;"",Scoring!$E$28)+IF(Data!$X79&lt;&gt;"",Scoring!$E$29)+IF(Data!$Y79&lt;&gt;"",Scoring!$E$30)+IF(Data!$Z79&lt;&gt;"",Scoring!$E$31)+IF(Data!$AA79&lt;&gt;"",Scoring!$E$32)+IF(Data!$AB79&lt;&gt;"",Scoring!$E$33)+IF(Data!$AC79&lt;&gt;"",Scoring!$E$34)+IF(Data!$AD79&lt;&gt;"",Scoring!$E$35)+IF(Data!$AE79&lt;&gt;"",Scoring!$E$36)+IF(Data!$AF79&lt;&gt;"",Scoring!$E$37)+IF(Data!$AG79&lt;&gt;"",Scoring!$E$38)+IF(Data!$AH79&lt;&gt;"",Scoring!$E$39)+IF(Data!$AI79&lt;&gt;"",Scoring!$E$40)+IF(Data!$AJ79&lt;&gt;"",Scoring!$E$41)+IF(Data!$AK79&lt;&gt;"",Scoring!$E$42)+IF(Data!$AL79&lt;&gt;"",Scoring!$E$43)+IF(Data!$AM79&lt;&gt;"",Scoring!$E$44)+IF(Data!$AN79&lt;&gt;"",Scoring!$E$45)+IF(Data!$AO79&lt;&gt;"",Scoring!$E$46)+IF(Data!$AP79&lt;&gt;"",Scoring!$E$47)+IF(Data!$AQ79&lt;&gt;"",Scoring!$E$48)+IF(Data!$AR79&lt;&gt;"",Scoring!$E$49)+IF(Data!$AS79&lt;&gt;"",Scoring!$E$50)+IF(Data!$AT79&lt;&gt;"",Scoring!$E$51)+IF(Data!$AU79&lt;&gt;"",Scoring!$E$52),"")</f>
        <v/>
      </c>
      <c r="AY79" s="180" t="str">
        <f>IF(AX79&lt;&gt;"",LOOKUP(AX79,Likelihoods!$A$7:$A$107,Likelihoods!C$7:C$107),"")</f>
        <v/>
      </c>
      <c r="AZ79" s="182" t="str">
        <f>IF(AND(COUNTBLANK($B79:$O79)=13,COUNTBLANK($P79:$Q79)=1,COUNTBLANK($R79:$U79)=3,COUNTBLANK($V79:$X79)=2,COUNTBLANK($Y79:$AE79)=6,COUNTBLANK($AF79:$AJ79)=4,COUNTBLANK($AK79:AN79)=3,COUNTBLANK($AO79:$AQ79)=2,COUNTBLANK($AR79:$AS79)=1,COUNTBLANK($AT79:$AU79)=1),IF(Data!$B79&lt;&gt;"",Scoring!$F$7)+IF(Data!$C79&lt;&gt;"",Scoring!$F$8)+IF(Data!$D79&lt;&gt;"",Scoring!$F$9)+IF(Data!$E79&lt;&gt;"",Scoring!$F$10)+IF(Data!$F79&lt;&gt;"",Scoring!$F$11)+IF(Data!$G79&lt;&gt;"",Scoring!$F$12)+IF(Data!$H79&lt;&gt;"",Scoring!$F$13)+IF(Data!$I79&lt;&gt;"",Scoring!$F$14)+IF(Data!$J79&lt;&gt;"",Scoring!$F$15)+IF(Data!$K79&lt;&gt;"",Scoring!$F$16)+IF(Data!$L79&lt;&gt;"",Scoring!$F$17)+IF(Data!$M79&lt;&gt;"",Scoring!$F$18)+IF(Data!$N79&lt;&gt;"",Scoring!$F$19)+IF(Data!$O79&lt;&gt;"",Scoring!$F$20)+IF(Data!$P79&lt;&gt;"",Scoring!$F$21)+IF(Data!$Q79&lt;&gt;"",Scoring!$F$22)+IF(Data!$R79&lt;&gt;"",Scoring!$F$23)+IF(Data!$S79&lt;&gt;"",Scoring!$F$24)+IF(Data!$T79&lt;&gt;"",Scoring!$F$25)+IF(Data!$U79&lt;&gt;"",Scoring!$F$26)+IF(Data!$V79&lt;&gt;"",Scoring!$F$27)+IF(Data!$W79&lt;&gt;"",Scoring!$F$28)+IF(Data!$X79&lt;&gt;"",Scoring!$F$29)+IF(Data!$Y79&lt;&gt;"",Scoring!$F$30)+IF(Data!$Z79&lt;&gt;"",Scoring!$F$31)+IF(Data!$AA79&lt;&gt;"",Scoring!$F$32)+IF(Data!$AB79&lt;&gt;"",Scoring!$F$33)+IF(Data!$AC79&lt;&gt;"",Scoring!$F$34)+IF(Data!$AD79&lt;&gt;"",Scoring!$F$35)+IF(Data!$AE79&lt;&gt;"",Scoring!$F$36)+IF(Data!$AF79&lt;&gt;"",Scoring!$F$37)+IF(Data!$AG79&lt;&gt;"",Scoring!$F$38)+IF(Data!$AH79&lt;&gt;"",Scoring!$F$39)+IF(Data!$AI79&lt;&gt;"",Scoring!$F$40)+IF(Data!$AJ79&lt;&gt;"",Scoring!$F$41)+IF(Data!$AK79&lt;&gt;"",Scoring!$F$42)+IF(Data!$AL79&lt;&gt;"",Scoring!$F$43)+IF(Data!$AM79&lt;&gt;"",Scoring!$F$44)+IF(Data!$AN79&lt;&gt;"",Scoring!$F$45)+IF(Data!$AO79&lt;&gt;"",Scoring!$F$46)+IF(Data!$AP79&lt;&gt;"",Scoring!$F$47)+IF(Data!$AQ79&lt;&gt;"",Scoring!$F$48)+IF(Data!$AR79&lt;&gt;"",Scoring!$F$49)+IF(Data!$AS79&lt;&gt;"",Scoring!$F$50)+IF(Data!$AT79&lt;&gt;"",Scoring!$F$51)+IF(Data!$AU79&lt;&gt;"",Scoring!$F$52),"")</f>
        <v/>
      </c>
      <c r="BA79" s="183" t="str">
        <f>IF(AZ79&lt;&gt;"",LOOKUP(AZ79,Likelihoods!$A$7:$A$107,Likelihoods!D$7:D$107),"")</f>
        <v/>
      </c>
      <c r="BB79" s="181" t="str">
        <f>IF(AND(COUNTBLANK($B79:$O79)=13,COUNTBLANK($P79:$Q79)=1,COUNTBLANK($R79:$U79)=3,COUNTBLANK($V79:$X79)=2,COUNTBLANK($Y79:$AE79)=6,COUNTBLANK($AF79:$AJ79)=4,COUNTBLANK($AK79:AN79)=3,COUNTBLANK($AO79:$AQ79)=2,COUNTBLANK($AR79:$AS79)=1,COUNTBLANK($AT79:$AU79)=1),IF(Data!$B79&lt;&gt;"",Scoring!$G$7)+IF(Data!$C79&lt;&gt;"",Scoring!$G$8)+IF(Data!$D79&lt;&gt;"",Scoring!$G$9)+IF(Data!$E79&lt;&gt;"",Scoring!$G$10)+IF(Data!$F79&lt;&gt;"",Scoring!$G$11)+IF(Data!$G79&lt;&gt;"",Scoring!$G$12)+IF(Data!$H79&lt;&gt;"",Scoring!$G$13)+IF(Data!$I79&lt;&gt;"",Scoring!$G$14)+IF(Data!$J79&lt;&gt;"",Scoring!$G$15)+IF(Data!$K79&lt;&gt;"",Scoring!$G$16)+IF(Data!$L79&lt;&gt;"",Scoring!$G$17)+IF(Data!$M79&lt;&gt;"",Scoring!$G$18)+IF(Data!$N79&lt;&gt;"",Scoring!$G$19)+IF(Data!$O79&lt;&gt;"",Scoring!$G$20)+IF(Data!$P79&lt;&gt;"",Scoring!$G$21)+IF(Data!$Q79&lt;&gt;"",Scoring!$G$22)+IF(Data!$R79&lt;&gt;"",Scoring!$G$23)+IF(Data!$S79&lt;&gt;"",Scoring!$G$24)+IF(Data!$T79&lt;&gt;"",Scoring!$G$25)+IF(Data!$U79&lt;&gt;"",Scoring!$G$26)+IF(Data!$V79&lt;&gt;"",Scoring!$G$27)+IF(Data!$W79&lt;&gt;"",Scoring!$G$28)+IF(Data!$X79&lt;&gt;"",Scoring!$G$29)+IF(Data!$Y79&lt;&gt;"",Scoring!$G$30)+IF(Data!$Z79&lt;&gt;"",Scoring!$G$31)+IF(Data!$AA79&lt;&gt;"",Scoring!$G$32)+IF(Data!$AB79&lt;&gt;"",Scoring!$G$33)+IF(Data!$AC79&lt;&gt;"",Scoring!$G$34)+IF(Data!$AD79&lt;&gt;"",Scoring!$G$35)+IF(Data!$AE79&lt;&gt;"",Scoring!$G$36)+IF(Data!$AF79&lt;&gt;"",Scoring!$G$37)+IF(Data!$AG79&lt;&gt;"",Scoring!$G$38)+IF(Data!$AH79&lt;&gt;"",Scoring!$G$39)+IF(Data!$AI79&lt;&gt;"",Scoring!$G$40)+IF(Data!$AJ79&lt;&gt;"",Scoring!$G$41)+IF(Data!$AK79&lt;&gt;"",Scoring!$G$42)+IF(Data!$AL79&lt;&gt;"",Scoring!$G$43)+IF(Data!$AM79&lt;&gt;"",Scoring!$G$44)+IF(Data!$AN79&lt;&gt;"",Scoring!$G$45)+IF(Data!$AO79&lt;&gt;"",Scoring!$G$46)+IF(Data!$AP79&lt;&gt;"",Scoring!$G$47)+IF(Data!$AQ79&lt;&gt;"",Scoring!$G$48)+IF(Data!$AR79&lt;&gt;"",Scoring!$G$49)+IF(Data!$AS79&lt;&gt;"",Scoring!$G$50)+IF(Data!$AT79&lt;&gt;"",Scoring!$G$51)+IF(Data!$AU79&lt;&gt;"",Scoring!$G$52),"")</f>
        <v/>
      </c>
      <c r="BC79" s="184" t="str">
        <f>IF(BB79&lt;&gt;"",LOOKUP(BB79,Likelihoods!$A$7:$A$107,Likelihoods!E$7:E$107),"")</f>
        <v/>
      </c>
      <c r="BD79" s="185" t="str">
        <f>IF(AND(COUNTBLANK($B79:$O79)=13,COUNTBLANK($P79:$Q79)=1,COUNTBLANK($R79:$U79)=3,COUNTBLANK($V79:$X79)=2,COUNTBLANK($Y79:$AE79)=6,COUNTBLANK($AF79:$AJ79)=4,COUNTBLANK($AK79:AN79)=3,COUNTBLANK($AO79:$AQ79)=2,COUNTBLANK($AR79:$AS79)=1,COUNTBLANK($AT79:$AU79)=1),IF(Data!$B79&lt;&gt;"",Scoring!$H$7)+IF(Data!$C79&lt;&gt;"",Scoring!$H$8)+IF(Data!$D79&lt;&gt;"",Scoring!$H$9)+IF(Data!$E79&lt;&gt;"",Scoring!$H$10)+IF(Data!$F79&lt;&gt;"",Scoring!$H$11)+IF(Data!$G79&lt;&gt;"",Scoring!$H$12)+IF(Data!$H79&lt;&gt;"",Scoring!$H$13)+IF(Data!$I79&lt;&gt;"",Scoring!$H$14)+IF(Data!$J79&lt;&gt;"",Scoring!$H$15)+IF(Data!$K79&lt;&gt;"",Scoring!$H$16)+IF(Data!$L79&lt;&gt;"",Scoring!$H$17)+IF(Data!$M79&lt;&gt;"",Scoring!$H$18)+IF(Data!$N79&lt;&gt;"",Scoring!$H$19)+IF(Data!$O79&lt;&gt;"",Scoring!$H$20)+IF(Data!$P79&lt;&gt;"",Scoring!$H$21)+IF(Data!$Q79&lt;&gt;"",Scoring!$H$22)+IF(Data!$R79&lt;&gt;"",Scoring!$H$23)+IF(Data!$S79&lt;&gt;"",Scoring!$H$24)+IF(Data!$T79&lt;&gt;"",Scoring!$H$25)+IF(Data!$U79&lt;&gt;"",Scoring!$H$26)+IF(Data!$V79&lt;&gt;"",Scoring!$H$27)+IF(Data!$W79&lt;&gt;"",Scoring!$H$28)+IF(Data!$X79&lt;&gt;"",Scoring!$H$29)+IF(Data!$Y79&lt;&gt;"",Scoring!$H$30)+IF(Data!$Z79&lt;&gt;"",Scoring!$H$31)+IF(Data!$AA79&lt;&gt;"",Scoring!$H$32)+IF(Data!$AB79&lt;&gt;"",Scoring!$H$33)+IF(Data!$AC79&lt;&gt;"",Scoring!$H$34)+IF(Data!$AD79&lt;&gt;"",Scoring!$H$35)+IF(Data!$AE79&lt;&gt;"",Scoring!$H$36)+IF(Data!$AF79&lt;&gt;"",Scoring!$H$37)+IF(Data!$AG79&lt;&gt;"",Scoring!$H$38)+IF(Data!$AH79&lt;&gt;"",Scoring!$H$39)+IF(Data!$AI79&lt;&gt;"",Scoring!$H$40)+IF(Data!$AJ79&lt;&gt;"",Scoring!$H$41)+IF(Data!$AK79&lt;&gt;"",Scoring!$H$42)+IF(Data!$AL79&lt;&gt;"",Scoring!$H$43)+IF(Data!$AM79&lt;&gt;"",Scoring!$H$44)+IF(Data!$AN79&lt;&gt;"",Scoring!$H$45)+IF(Data!$AO79&lt;&gt;"",Scoring!$H$46)+IF(Data!$AP79&lt;&gt;"",Scoring!$H$47)+IF(Data!$AQ79&lt;&gt;"",Scoring!$H$48)+IF(Data!$AR79&lt;&gt;"",Scoring!$H$49)+IF(Data!$AS79&lt;&gt;"",Scoring!$H$50)+IF(Data!$AT79&lt;&gt;"",Scoring!$H$51)+IF(Data!$AU79&lt;&gt;"",Scoring!$H$52),"")</f>
        <v/>
      </c>
      <c r="BE79" s="186" t="str">
        <f>IF(BD79&lt;&gt;"",LOOKUP(BD79,Likelihoods!$A$7:$A$107,Likelihoods!F$7:F$107),"")</f>
        <v/>
      </c>
      <c r="BF79" s="181" t="str">
        <f>IF(AND(COUNTBLANK($B79:$O79)=13,COUNTBLANK($P79:$Q79)=1,COUNTBLANK($R79:$U79)=3,COUNTBLANK($V79:$X79)=2,COUNTBLANK($Y79:$AE79)=6,COUNTBLANK($AF79:$AJ79)=4,COUNTBLANK($AK79:AN79)=3,COUNTBLANK($AO79:$AQ79)=2,COUNTBLANK($AR79:$AS79)=1,COUNTBLANK($AT79:$AU79)=1),IF(Data!$B79&lt;&gt;"",Scoring!$I$7)+IF(Data!$C79&lt;&gt;"",Scoring!$I$8)+IF(Data!$D79&lt;&gt;"",Scoring!$I$9)+IF(Data!$E79&lt;&gt;"",Scoring!$I$10)+IF(Data!$F79&lt;&gt;"",Scoring!$I$11)+IF(Data!$G79&lt;&gt;"",Scoring!$I$12)+IF(Data!$H79&lt;&gt;"",Scoring!$I$13)+IF(Data!$I79&lt;&gt;"",Scoring!$I$14)+IF(Data!$J79&lt;&gt;"",Scoring!$I$15)+IF(Data!$K79&lt;&gt;"",Scoring!$I$16)+IF(Data!$L79&lt;&gt;"",Scoring!$I$17)+IF(Data!$M79&lt;&gt;"",Scoring!$I$18)+IF(Data!$N79&lt;&gt;"",Scoring!$I$19)+IF(Data!$O79&lt;&gt;"",Scoring!$I$20)+IF(Data!$P79&lt;&gt;"",Scoring!$I$21)+IF(Data!$Q79&lt;&gt;"",Scoring!$I$22)+IF(Data!$R79&lt;&gt;"",Scoring!$I$23)+IF(Data!$S79&lt;&gt;"",Scoring!$I$24)+IF(Data!$T79&lt;&gt;"",Scoring!$I$25)+IF(Data!$U79&lt;&gt;"",Scoring!$I$26)+IF(Data!$V79&lt;&gt;"",Scoring!$I$27)+IF(Data!$W79&lt;&gt;"",Scoring!$I$28)+IF(Data!$X79&lt;&gt;"",Scoring!$I$29)+IF(Data!$Y79&lt;&gt;"",Scoring!$I$30)+IF(Data!$Z79&lt;&gt;"",Scoring!$I$31)+IF(Data!$AA79&lt;&gt;"",Scoring!$I$32)+IF(Data!$AB79&lt;&gt;"",Scoring!$I$33)+IF(Data!$AC79&lt;&gt;"",Scoring!$I$34)+IF(Data!$AD79&lt;&gt;"",Scoring!$I$35)+IF(Data!$AE79&lt;&gt;"",Scoring!$I$36)+IF(Data!$AF79&lt;&gt;"",Scoring!$I$37)+IF(Data!$AG79&lt;&gt;"",Scoring!$I$38)+IF(Data!$AH79&lt;&gt;"",Scoring!$I$39)+IF(Data!$AI79&lt;&gt;"",Scoring!$I$40)+IF(Data!$AJ79&lt;&gt;"",Scoring!$I$41)+IF(Data!$AK79&lt;&gt;"",Scoring!$I$42)+IF(Data!$AL79&lt;&gt;"",Scoring!$I$43)+IF(Data!$AM79&lt;&gt;"",Scoring!$I$44)+IF(Data!$AN79&lt;&gt;"",Scoring!$I$45)+IF(Data!$AO79&lt;&gt;"",Scoring!$I$46)+IF(Data!$AP79&lt;&gt;"",Scoring!$I$47)+IF(Data!$AQ79&lt;&gt;"",Scoring!$I$48)+IF(Data!$AR79&lt;&gt;"",Scoring!$I$49)+IF(Data!$AS79&lt;&gt;"",Scoring!$I$50)+IF(Data!$AT79&lt;&gt;"",Scoring!$I$51)+IF(Data!$AU79&lt;&gt;"",Scoring!$I$52),"")</f>
        <v/>
      </c>
      <c r="BG79" s="180" t="str">
        <f>IF(BF79&lt;&gt;"",LOOKUP(BF79,Likelihoods!$A$7:$A$107,Likelihoods!G$7:G$107),"")</f>
        <v/>
      </c>
      <c r="BH79" s="187" t="str">
        <f>IF(AND(COUNTBLANK($B79:$O79)=13,COUNTBLANK($P79:$Q79)=1,COUNTBLANK($R79:$U79)=3,COUNTBLANK($V79:$X79)=2,COUNTBLANK($Y79:$AE79)=6,COUNTBLANK($AF79:$AJ79)=4,COUNTBLANK($AK79:AN79)=3,COUNTBLANK($AO79:$AQ79)=2,COUNTBLANK($AR79:$AS79)=1,COUNTBLANK($AT79:$AU79)=1),IF(Data!$B79&lt;&gt;"",Scoring!$J$7)+IF(Data!$C79&lt;&gt;"",Scoring!$J$8)+IF(Data!$D79&lt;&gt;"",Scoring!$J$9)+IF(Data!$E79&lt;&gt;"",Scoring!$J$10)+IF(Data!$F79&lt;&gt;"",Scoring!$J$11)+IF(Data!$G79&lt;&gt;"",Scoring!$J$12)+IF(Data!$H79&lt;&gt;"",Scoring!$J$13)+IF(Data!$I79&lt;&gt;"",Scoring!$J$14)+IF(Data!$J79&lt;&gt;"",Scoring!$J$15)+IF(Data!$K79&lt;&gt;"",Scoring!$J$16)+IF(Data!$L79&lt;&gt;"",Scoring!$J$17)+IF(Data!$M79&lt;&gt;"",Scoring!$J$18)+IF(Data!$N79&lt;&gt;"",Scoring!$J$19)+IF(Data!$O79&lt;&gt;"",Scoring!$J$20)+IF(Data!$P79&lt;&gt;"",Scoring!$J$21)+IF(Data!$Q79&lt;&gt;"",Scoring!$J$22)+IF(Data!$R79&lt;&gt;"",Scoring!$J$23)+IF(Data!$S79&lt;&gt;"",Scoring!$J$24)+IF(Data!$T79&lt;&gt;"",Scoring!$J$25)+IF(Data!$U79&lt;&gt;"",Scoring!$J$26)+IF(Data!$V79&lt;&gt;"",Scoring!$J$27)+IF(Data!$W79&lt;&gt;"",Scoring!$J$28)+IF(Data!$X79&lt;&gt;"",Scoring!$J$29)+IF(Data!$Y79&lt;&gt;"",Scoring!$J$30)+IF(Data!$Z79&lt;&gt;"",Scoring!$J$31)+IF(Data!$AA79&lt;&gt;"",Scoring!$J$32)+IF(Data!$AB79&lt;&gt;"",Scoring!$J$33)+IF(Data!$AC79&lt;&gt;"",Scoring!$J$34)+IF(Data!$AD79&lt;&gt;"",Scoring!$J$35)+IF(Data!$AE79&lt;&gt;"",Scoring!$J$36)+IF(Data!$AF79&lt;&gt;"",Scoring!$J$37)+IF(Data!$AG79&lt;&gt;"",Scoring!$J$38)+IF(Data!$AH79&lt;&gt;"",Scoring!$J$39)+IF(Data!$AI79&lt;&gt;"",Scoring!$J$40)+IF(Data!$AJ79&lt;&gt;"",Scoring!$J$41)+IF(Data!$AK79&lt;&gt;"",Scoring!$J$42)+IF(Data!$AL79&lt;&gt;"",Scoring!$J$43)+IF(Data!$AM79&lt;&gt;"",Scoring!$J$44)+IF(Data!$AN79&lt;&gt;"",Scoring!$J$45)+IF(Data!$AO79&lt;&gt;"",Scoring!$J$46)+IF(Data!$AP79&lt;&gt;"",Scoring!$J$47)+IF(Data!$AQ79&lt;&gt;"",Scoring!$J$48)+IF(Data!$AR79&lt;&gt;"",Scoring!$J$49)+IF(Data!$AS79&lt;&gt;"",Scoring!$J$50)+IF(Data!$AT79&lt;&gt;"",Scoring!$J$51)+IF(Data!$AU79&lt;&gt;"",Scoring!$J$52),"")</f>
        <v/>
      </c>
      <c r="BI79" s="183" t="str">
        <f>IF(BH79&lt;&gt;"",LOOKUP(BH79,Likelihoods!$A$7:$A$107,Likelihoods!H$7:H$107),"")</f>
        <v/>
      </c>
      <c r="BJ79" s="188" t="str">
        <f>IF(AND(COUNTBLANK($B79:$O79)=13,COUNTBLANK($P79:$Q79)=1,COUNTBLANK($R79:$U79)=3,COUNTBLANK($V79:$X79)=2,COUNTBLANK($Y79:$AE79)=6,COUNTBLANK($AF79:$AJ79)=4,COUNTBLANK($AK79:AN79)=3,COUNTBLANK($AO79:$AQ79)=2,COUNTBLANK($AR79:$AS79)=1,COUNTBLANK($AT79:$AU79)=1),IF(Data!$B79&lt;&gt;"",Scoring!$K$7)+IF(Data!$C79&lt;&gt;"",Scoring!$K$8)+IF(Data!$D79&lt;&gt;"",Scoring!$K$9)+IF(Data!$E79&lt;&gt;"",Scoring!$K$10)+IF(Data!$F79&lt;&gt;"",Scoring!$K$11)+IF(Data!$G79&lt;&gt;"",Scoring!$K$12)+IF(Data!$H79&lt;&gt;"",Scoring!$K$13)+IF(Data!$I79&lt;&gt;"",Scoring!$K$14)+IF(Data!$J79&lt;&gt;"",Scoring!$K$15)+IF(Data!$K79&lt;&gt;"",Scoring!$K$16)+IF(Data!$L79&lt;&gt;"",Scoring!$K$17)+IF(Data!$M79&lt;&gt;"",Scoring!$K$18)+IF(Data!$N79&lt;&gt;"",Scoring!$K$19)+IF(Data!$O79&lt;&gt;"",Scoring!$K$20)+IF(Data!$P79&lt;&gt;"",Scoring!$K$21)+IF(Data!$Q79&lt;&gt;"",Scoring!$K$22)+IF(Data!$R79&lt;&gt;"",Scoring!$K$23)+IF(Data!$S79&lt;&gt;"",Scoring!$K$24)+IF(Data!$T79&lt;&gt;"",Scoring!$K$25)+IF(Data!$U79&lt;&gt;"",Scoring!$K$26)+IF(Data!$V79&lt;&gt;"",Scoring!$K$27)+IF(Data!$W79&lt;&gt;"",Scoring!$K$28)+IF(Data!$X79&lt;&gt;"",Scoring!$K$29)+IF(Data!$Y79&lt;&gt;"",Scoring!$K$30)+IF(Data!$Z79&lt;&gt;"",Scoring!$K$31)+IF(Data!$AA79&lt;&gt;"",Scoring!$K$32)+IF(Data!$AB79&lt;&gt;"",Scoring!$K$33)+IF(Data!$AC79&lt;&gt;"",Scoring!$K$34)+IF(Data!$AD79&lt;&gt;"",Scoring!$K$35)+IF(Data!$AE79&lt;&gt;"",Scoring!$K$36)+IF(Data!$AF79&lt;&gt;"",Scoring!$K$37)+IF(Data!$AG79&lt;&gt;"",Scoring!$K$38)+IF(Data!$AH79&lt;&gt;"",Scoring!$K$39)+IF(Data!$AI79&lt;&gt;"",Scoring!$K$40)+IF(Data!$AJ79&lt;&gt;"",Scoring!$K$41)+IF(Data!$AK79&lt;&gt;"",Scoring!$K$42)+IF(Data!$AL79&lt;&gt;"",Scoring!$K$43)+IF(Data!$AM79&lt;&gt;"",Scoring!$K$44)+IF(Data!$AN79&lt;&gt;"",Scoring!$K$45)+IF(Data!$AO79&lt;&gt;"",Scoring!$K$46)+IF(Data!$AP79&lt;&gt;"",Scoring!$K$47)+IF(Data!$AQ79&lt;&gt;"",Scoring!$K$48)+IF(Data!$AR79&lt;&gt;"",Scoring!$K$49)+IF(Data!$AS79&lt;&gt;"",Scoring!$K$50)+IF(Data!$AT79&lt;&gt;"",Scoring!$K$51)+IF(Data!$AU79&lt;&gt;"",Scoring!$K$52),"")</f>
        <v/>
      </c>
      <c r="BK79" s="184" t="str">
        <f>IF(BJ79&lt;&gt;"",LOOKUP(BJ79,Likelihoods!$A$7:$A$107,Likelihoods!I$7:I$107),"")</f>
        <v/>
      </c>
      <c r="BL79" s="187" t="str">
        <f>IF(AND(COUNTBLANK($B79:$O79)=13,COUNTBLANK($P79:$Q79)=1,COUNTBLANK($R79:$U79)=3,COUNTBLANK($V79:$X79)=2,COUNTBLANK($Y79:$AE79)=6,COUNTBLANK($AF79:$AJ79)=4,COUNTBLANK($AK79:AN79)=3,COUNTBLANK($AO79:$AQ79)=2,COUNTBLANK($AR79:$AS79)=1,COUNTBLANK($AT79:$AU79)=1),IF(Data!$B79&lt;&gt;"",Scoring!$L$7)+IF(Data!$C79&lt;&gt;"",Scoring!$L$8)+IF(Data!$D79&lt;&gt;"",Scoring!$L$9)+IF(Data!$E79&lt;&gt;"",Scoring!$L$10)+IF(Data!$F79&lt;&gt;"",Scoring!$L$11)+IF(Data!$G79&lt;&gt;"",Scoring!$L$12)+IF(Data!$H79&lt;&gt;"",Scoring!$L$13)+IF(Data!$I79&lt;&gt;"",Scoring!$L$14)+IF(Data!$J79&lt;&gt;"",Scoring!$L$15)+IF(Data!$K79&lt;&gt;"",Scoring!$L$16)+IF(Data!$L79&lt;&gt;"",Scoring!$L$17)+IF(Data!$M79&lt;&gt;"",Scoring!$L$18)+IF(Data!$N79&lt;&gt;"",Scoring!$L$19)+IF(Data!$O79&lt;&gt;"",Scoring!$L$20)+IF(Data!$P79&lt;&gt;"",Scoring!$L$21)+IF(Data!$Q79&lt;&gt;"",Scoring!$L$22)+IF(Data!$R79&lt;&gt;"",Scoring!$L$23)+IF(Data!$S79&lt;&gt;"",Scoring!$L$24)+IF(Data!$T79&lt;&gt;"",Scoring!$L$25)+IF(Data!$U79&lt;&gt;"",Scoring!$L$26)+IF(Data!$V79&lt;&gt;"",Scoring!$L$27)+IF(Data!$W79&lt;&gt;"",Scoring!$L$28)+IF(Data!$X79&lt;&gt;"",Scoring!$L$29)+IF(Data!$Y79&lt;&gt;"",Scoring!$L$30)+IF(Data!$Z79&lt;&gt;"",Scoring!$L$31)+IF(Data!$AA79&lt;&gt;"",Scoring!$L$32)+IF(Data!$AB79&lt;&gt;"",Scoring!$L$33)+IF(Data!$AC79&lt;&gt;"",Scoring!$L$34)+IF(Data!$AD79&lt;&gt;"",Scoring!$L$35)+IF(Data!$AE79&lt;&gt;"",Scoring!$L$36)+IF(Data!$AF79&lt;&gt;"",Scoring!$L$37)+IF(Data!$AG79&lt;&gt;"",Scoring!$L$38)+IF(Data!$AH79&lt;&gt;"",Scoring!$L$39)+IF(Data!$AI79&lt;&gt;"",Scoring!$L$40)+IF(Data!$AJ79&lt;&gt;"",Scoring!$L$41)+IF(Data!$AK79&lt;&gt;"",Scoring!$L$42)+IF(Data!$AL79&lt;&gt;"",Scoring!$L$43)+IF(Data!$AM79&lt;&gt;"",Scoring!$L$44)+IF(Data!$AN79&lt;&gt;"",Scoring!$L$45)+IF(Data!$AO79&lt;&gt;"",Scoring!$L$46)+IF(Data!$AP79&lt;&gt;"",Scoring!$L$47)+IF(Data!$AQ79&lt;&gt;"",Scoring!$L$48)+IF(Data!$AR79&lt;&gt;"",Scoring!$L$49)+IF(Data!$AS79&lt;&gt;"",Scoring!$L$50)+IF(Data!$AT79&lt;&gt;"",Scoring!$L$51)+IF(Data!$AU79&lt;&gt;"",Scoring!$L$52),"")</f>
        <v/>
      </c>
      <c r="BM79" s="180" t="str">
        <f>IF(BL79&lt;&gt;"",LOOKUP(BL79,Likelihoods!$A$7:$A$107,Likelihoods!J$7:J$107),"")</f>
        <v/>
      </c>
      <c r="BN79" s="181" t="str">
        <f>IF(AND(COUNTBLANK($B79:$O79)=13,COUNTBLANK($P79:$Q79)=1,COUNTBLANK($R79:$U79)=3,COUNTBLANK($V79:$X79)=2,COUNTBLANK($Y79:$AE79)=6,COUNTBLANK($AF79:$AJ79)=4,COUNTBLANK($AK79:AN79)=3,COUNTBLANK($AO79:$AQ79)=2,COUNTBLANK($AR79:$AS79)=1,COUNTBLANK($AT79:$AU79)=1),IF(Data!$B79&lt;&gt;"",Scoring!$M$7)+IF(Data!$C79&lt;&gt;"",Scoring!$M$8)+IF(Data!$D79&lt;&gt;"",Scoring!$M$9)+IF(Data!$E79&lt;&gt;"",Scoring!$M$10)+IF(Data!$F79&lt;&gt;"",Scoring!$M$11)+IF(Data!$G79&lt;&gt;"",Scoring!$M$12)+IF(Data!$H79&lt;&gt;"",Scoring!$M$13)+IF(Data!$I79&lt;&gt;"",Scoring!$M$14)+IF(Data!$J79&lt;&gt;"",Scoring!$M$15)+IF(Data!$K79&lt;&gt;"",Scoring!$M$16)+IF(Data!$L79&lt;&gt;"",Scoring!$M$17)+IF(Data!$M79&lt;&gt;"",Scoring!$M$18)+IF(Data!$N79&lt;&gt;"",Scoring!$M$19)+IF(Data!$O79&lt;&gt;"",Scoring!$M$20)+IF(Data!$P79&lt;&gt;"",Scoring!$M$21)+IF(Data!$Q79&lt;&gt;"",Scoring!$M$22)+IF(Data!$R79&lt;&gt;"",Scoring!$M$23)+IF(Data!$S79&lt;&gt;"",Scoring!$M$24)+IF(Data!$T79&lt;&gt;"",Scoring!$M$25)+IF(Data!$U79&lt;&gt;"",Scoring!$M$26)+IF(Data!$V79&lt;&gt;"",Scoring!$M$27)+IF(Data!$W79&lt;&gt;"",Scoring!$M$28)+IF(Data!$X79&lt;&gt;"",Scoring!$M$29)+IF(Data!$Y79&lt;&gt;"",Scoring!$M$30)+IF(Data!$Z79&lt;&gt;"",Scoring!$M$31)+IF(Data!$AA79&lt;&gt;"",Scoring!$M$32)+IF(Data!$AB79&lt;&gt;"",Scoring!$M$33)+IF(Data!$AC79&lt;&gt;"",Scoring!$M$34)+IF(Data!$AD79&lt;&gt;"",Scoring!$M$35)+IF(Data!$AE79&lt;&gt;"",Scoring!$M$36)+IF(Data!$AF79&lt;&gt;"",Scoring!$M$37)+IF(Data!$AG79&lt;&gt;"",Scoring!$M$38)+IF(Data!$AH79&lt;&gt;"",Scoring!$M$39)+IF(Data!$AI79&lt;&gt;"",Scoring!$M$40)+IF(Data!$AJ79&lt;&gt;"",Scoring!$M$41)+IF(Data!$AK79&lt;&gt;"",Scoring!$M$42)+IF(Data!$AL79&lt;&gt;"",Scoring!$M$43)+IF(Data!$AM79&lt;&gt;"",Scoring!$M$44)+IF(Data!$AN79&lt;&gt;"",Scoring!$M$45)+IF(Data!$AO79&lt;&gt;"",Scoring!$M$46)+IF(Data!$AP79&lt;&gt;"",Scoring!$M$47)+IF(Data!$AQ79&lt;&gt;"",Scoring!$M$48)+IF(Data!$AR79&lt;&gt;"",Scoring!$M$49)+IF(Data!$AS79&lt;&gt;"",Scoring!$M$50)+IF(Data!$AT79&lt;&gt;"",Scoring!$M$51)+IF(Data!$AU79&lt;&gt;"",Scoring!$M$52),"")</f>
        <v/>
      </c>
      <c r="BO79" s="184" t="str">
        <f>IF(BN79&lt;&gt;"",LOOKUP(BN79,Likelihoods!$A$7:$A$107,Likelihoods!K$7:K$107),"")</f>
        <v/>
      </c>
      <c r="BP79" s="179" t="str">
        <f>IF(AND(COUNTBLANK($B79:$O79)=13,COUNTBLANK($P79:$Q79)=1,COUNTBLANK($R79:$U79)=3,COUNTBLANK($V79:$X79)=2,COUNTBLANK($Y79:$AE79)=6,COUNTBLANK($AF79:$AJ79)=4,COUNTBLANK($AK79:AN79)=3,COUNTBLANK($AO79:$AQ79)=2,COUNTBLANK($AR79:$AS79)=1,COUNTBLANK($AT79:$AU79)=1),IF(Data!$B79&lt;&gt;"",Scoring!$N$7)+IF(Data!$C79&lt;&gt;"",Scoring!$N$8)+IF(Data!$D79&lt;&gt;"",Scoring!$N$9)+IF(Data!$E79&lt;&gt;"",Scoring!$N$10)+IF(Data!$F79&lt;&gt;"",Scoring!$N$11)+IF(Data!$G79&lt;&gt;"",Scoring!$N$12)+IF(Data!$H79&lt;&gt;"",Scoring!$N$13)+IF(Data!$I79&lt;&gt;"",Scoring!$N$14)+IF(Data!$J79&lt;&gt;"",Scoring!$N$15)+IF(Data!$K79&lt;&gt;"",Scoring!$N$16)+IF(Data!$L79&lt;&gt;"",Scoring!$N$17)+IF(Data!$M79&lt;&gt;"",Scoring!$N$18)+IF(Data!$N79&lt;&gt;"",Scoring!$N$19)+IF(Data!$O79&lt;&gt;"",Scoring!$N$20)+IF(Data!$P79&lt;&gt;"",Scoring!$N$21)+IF(Data!$Q79&lt;&gt;"",Scoring!$N$22)+IF(Data!$R79&lt;&gt;"",Scoring!$N$23)+IF(Data!$S79&lt;&gt;"",Scoring!$N$24)+IF(Data!$T79&lt;&gt;"",Scoring!$N$25)+IF(Data!$U79&lt;&gt;"",Scoring!$N$26)+IF(Data!$V79&lt;&gt;"",Scoring!$N$27)+IF(Data!$W79&lt;&gt;"",Scoring!$N$28)+IF(Data!$X79&lt;&gt;"",Scoring!$N$29)+IF(Data!$Y79&lt;&gt;"",Scoring!$N$30)+IF(Data!$Z79&lt;&gt;"",Scoring!$N$31)+IF(Data!$AA79&lt;&gt;"",Scoring!$N$32)+IF(Data!$AB79&lt;&gt;"",Scoring!$N$33)+IF(Data!$AC79&lt;&gt;"",Scoring!$N$34)+IF(Data!$AD79&lt;&gt;"",Scoring!$N$35)+IF(Data!$AE79&lt;&gt;"",Scoring!$N$36)+IF(Data!$AF79&lt;&gt;"",Scoring!$N$37)+IF(Data!$AG79&lt;&gt;"",Scoring!$N$38)+IF(Data!$AH79&lt;&gt;"",Scoring!$N$39)+IF(Data!$AI79&lt;&gt;"",Scoring!$N$40)+IF(Data!$AJ79&lt;&gt;"",Scoring!$N$41)+IF(Data!$AK79&lt;&gt;"",Scoring!$N$42)+IF(Data!$AL79&lt;&gt;"",Scoring!$N$43)+IF(Data!$AM79&lt;&gt;"",Scoring!$N$44)+IF(Data!$AN79&lt;&gt;"",Scoring!$N$45)+IF(Data!$AO79&lt;&gt;"",Scoring!$N$46)+IF(Data!$AP79&lt;&gt;"",Scoring!$N$47)+IF(Data!$AQ79&lt;&gt;"",Scoring!$N$48)+IF(Data!$AR79&lt;&gt;"",Scoring!$N$49)+IF(Data!$AS79&lt;&gt;"",Scoring!$N$50)+IF(Data!$AT79&lt;&gt;"",Scoring!$N$51)+IF(Data!$AU79&lt;&gt;"",Scoring!$N$52),"")</f>
        <v/>
      </c>
      <c r="BQ79" s="189" t="str">
        <f>IF(BP79&lt;&gt;"",LOOKUP(BP79,Likelihoods!$A$7:$A$107,Likelihoods!L$7:L$107),"")</f>
        <v/>
      </c>
      <c r="BR79" s="181" t="str">
        <f>IF(AND(COUNTBLANK($B79:$O79)=13,COUNTBLANK($P79:$Q79)=1,COUNTBLANK($R79:$U79)=3,COUNTBLANK($V79:$X79)=2,COUNTBLANK($Y79:$AE79)=6,COUNTBLANK($AF79:$AJ79)=4,COUNTBLANK($AK79:AN79)=3,COUNTBLANK($AO79:$AQ79)=2,COUNTBLANK($AR79:$AS79)=1,COUNTBLANK($AT79:$AU79)=1),IF(Data!$B79&lt;&gt;"",Scoring!$O$7)+IF(Data!$C79&lt;&gt;"",Scoring!$O$8)+IF(Data!$D79&lt;&gt;"",Scoring!$O$9)+IF(Data!$E79&lt;&gt;"",Scoring!$O$10)+IF(Data!$F79&lt;&gt;"",Scoring!$O$11)+IF(Data!$G79&lt;&gt;"",Scoring!$O$12)+IF(Data!$H79&lt;&gt;"",Scoring!$O$13)+IF(Data!$I79&lt;&gt;"",Scoring!$O$14)+IF(Data!$J79&lt;&gt;"",Scoring!$O$15)+IF(Data!$K79&lt;&gt;"",Scoring!$O$16)+IF(Data!$L79&lt;&gt;"",Scoring!$O$17)+IF(Data!$M79&lt;&gt;"",Scoring!$O$18)+IF(Data!$N79&lt;&gt;"",Scoring!$O$19)+IF(Data!$O79&lt;&gt;"",Scoring!$O$20)+IF(Data!$P79&lt;&gt;"",Scoring!$O$21)+IF(Data!$Q79&lt;&gt;"",Scoring!$O$22)+IF(Data!$R79&lt;&gt;"",Scoring!$O$23)+IF(Data!$S79&lt;&gt;"",Scoring!$O$24)+IF(Data!$T79&lt;&gt;"",Scoring!$O$25)+IF(Data!$U79&lt;&gt;"",Scoring!$O$26)+IF(Data!$V79&lt;&gt;"",Scoring!$O$27)+IF(Data!$W79&lt;&gt;"",Scoring!$O$28)+IF(Data!$X79&lt;&gt;"",Scoring!$O$29)+IF(Data!$Y79&lt;&gt;"",Scoring!$O$30)+IF(Data!$Z79&lt;&gt;"",Scoring!$O$31)+IF(Data!$AA79&lt;&gt;"",Scoring!$O$32)+IF(Data!$AB79&lt;&gt;"",Scoring!$O$33)+IF(Data!$AC79&lt;&gt;"",Scoring!$O$34)+IF(Data!$AD79&lt;&gt;"",Scoring!$O$35)+IF(Data!$AE79&lt;&gt;"",Scoring!$O$36)+IF(Data!$AF79&lt;&gt;"",Scoring!$O$37)+IF(Data!$AG79&lt;&gt;"",Scoring!$O$38)+IF(Data!$AH79&lt;&gt;"",Scoring!$O$39)+IF(Data!$AI79&lt;&gt;"",Scoring!$O$40)+IF(Data!$AJ79&lt;&gt;"",Scoring!$O$41)+IF(Data!$AK79&lt;&gt;"",Scoring!$O$42)+IF(Data!$AL79&lt;&gt;"",Scoring!$O$43)+IF(Data!$AM79&lt;&gt;"",Scoring!$O$44)+IF(Data!$AN79&lt;&gt;"",Scoring!$O$45)+IF(Data!$AO79&lt;&gt;"",Scoring!$O$46)+IF(Data!$AP79&lt;&gt;"",Scoring!$O$47)+IF(Data!$AQ79&lt;&gt;"",Scoring!$O$48)+IF(Data!$AR79&lt;&gt;"",Scoring!$O$49)+IF(Data!$AS79&lt;&gt;"",Scoring!$O$50)+IF(Data!$AT79&lt;&gt;"",Scoring!$O$51)+IF(Data!$AU79&lt;&gt;"",Scoring!$O$52),"")</f>
        <v/>
      </c>
      <c r="BS79" s="184" t="str">
        <f>IF(BR79&lt;&gt;"",LOOKUP(BR79,Likelihoods!$A$7:$A$107,Likelihoods!M$7:M$107),"")</f>
        <v/>
      </c>
      <c r="BT79" s="181" t="str">
        <f>IF(AND(COUNTBLANK($B79:$O79)=13,COUNTBLANK($P79:$Q79)=1,COUNTBLANK($R79:$U79)=3,COUNTBLANK($V79:$X79)=2,COUNTBLANK($Y79:$AE79)=6,COUNTBLANK($AF79:$AJ79)=4,COUNTBLANK($AK79:AN79)=3,COUNTBLANK($AO79:$AQ79)=2,COUNTBLANK($AR79:$AS79)=1,COUNTBLANK($AT79:$AU79)=1),IF(Data!$B79&lt;&gt;"",Scoring!$P$7)+IF(Data!$C79&lt;&gt;"",Scoring!$P$8)+IF(Data!$D79&lt;&gt;"",Scoring!$P$9)+IF(Data!$E79&lt;&gt;"",Scoring!$P$10)+IF(Data!$F79&lt;&gt;"",Scoring!$P$11)+IF(Data!$G79&lt;&gt;"",Scoring!$P$12)+IF(Data!$H79&lt;&gt;"",Scoring!$P$13)+IF(Data!$I79&lt;&gt;"",Scoring!$P$14)+IF(Data!$J79&lt;&gt;"",Scoring!$P$15)+IF(Data!$K79&lt;&gt;"",Scoring!$P$16)+IF(Data!$L79&lt;&gt;"",Scoring!$P$17)+IF(Data!$M79&lt;&gt;"",Scoring!$P$18)+IF(Data!$N79&lt;&gt;"",Scoring!$P$19)+IF(Data!$O79&lt;&gt;"",Scoring!$P$20)+IF(Data!$P79&lt;&gt;"",Scoring!$P$21)+IF(Data!$Q79&lt;&gt;"",Scoring!$P$22)+IF(Data!$R79&lt;&gt;"",Scoring!$P$23)+IF(Data!$S79&lt;&gt;"",Scoring!$P$24)+IF(Data!$T79&lt;&gt;"",Scoring!$P$25)+IF(Data!$U79&lt;&gt;"",Scoring!$P$26)+IF(Data!$V79&lt;&gt;"",Scoring!$P$27)+IF(Data!$W79&lt;&gt;"",Scoring!$P$28)+IF(Data!$X79&lt;&gt;"",Scoring!$P$29)+IF(Data!$Y79&lt;&gt;"",Scoring!$P$30)+IF(Data!$Z79&lt;&gt;"",Scoring!$P$31)+IF(Data!$AA79&lt;&gt;"",Scoring!$P$32)+IF(Data!$AB79&lt;&gt;"",Scoring!$P$33)+IF(Data!$AC79&lt;&gt;"",Scoring!$P$34)+IF(Data!$AD79&lt;&gt;"",Scoring!$P$35)+IF(Data!$AE79&lt;&gt;"",Scoring!$P$36)+IF(Data!$AF79&lt;&gt;"",Scoring!$P$37)+IF(Data!$AG79&lt;&gt;"",Scoring!$P$38)+IF(Data!$AH79&lt;&gt;"",Scoring!$P$39)+IF(Data!$AI79&lt;&gt;"",Scoring!$P$40)+IF(Data!$AJ79&lt;&gt;"",Scoring!$P$41)+IF(Data!$AK79&lt;&gt;"",Scoring!$P$42)+IF(Data!$AL79&lt;&gt;"",Scoring!$P$43)+IF(Data!$AM79&lt;&gt;"",Scoring!$P$44)+IF(Data!$AN79&lt;&gt;"",Scoring!$P$45)+IF(Data!$AO79&lt;&gt;"",Scoring!$P$46)+IF(Data!$AP79&lt;&gt;"",Scoring!$P$47)+IF(Data!$AQ79&lt;&gt;"",Scoring!$P$48)+IF(Data!$AR79&lt;&gt;"",Scoring!$P$49)+IF(Data!$AS79&lt;&gt;"",Scoring!$P$50)+IF(Data!$AT79&lt;&gt;"",Scoring!$P$51)+IF(Data!$AU79&lt;&gt;"",Scoring!$P$52),"")</f>
        <v/>
      </c>
      <c r="BU79" s="180" t="str">
        <f>IF(BT79&lt;&gt;"",LOOKUP(BT79,Likelihoods!$A$7:$A$107,Likelihoods!N$7:N$107),"")</f>
        <v/>
      </c>
      <c r="BV79" s="181" t="str">
        <f>IF(AND(COUNTBLANK($B79:$O79)=13,COUNTBLANK($P79:$Q79)=1,COUNTBLANK($R79:$U79)=3,COUNTBLANK($V79:$X79)=2,COUNTBLANK($Y79:$AE79)=6,COUNTBLANK($AF79:$AJ79)=4,COUNTBLANK($AK79:AN79)=3,COUNTBLANK($AO79:$AQ79)=2,COUNTBLANK($AR79:$AS79)=1,COUNTBLANK($AT79:$AU79)=1),IF(Data!$B79&lt;&gt;"",Scoring!$Q$7)+IF(Data!$C79&lt;&gt;"",Scoring!$Q$8)+IF(Data!$D79&lt;&gt;"",Scoring!$Q$9)+IF(Data!$E79&lt;&gt;"",Scoring!$Q$10)+IF(Data!$F79&lt;&gt;"",Scoring!$Q$11)+IF(Data!$G79&lt;&gt;"",Scoring!$Q$12)+IF(Data!$H79&lt;&gt;"",Scoring!$Q$13)+IF(Data!$I79&lt;&gt;"",Scoring!$Q$14)+IF(Data!$J79&lt;&gt;"",Scoring!$Q$15)+IF(Data!$K79&lt;&gt;"",Scoring!$Q$16)+IF(Data!$L79&lt;&gt;"",Scoring!$Q$17)+IF(Data!$M79&lt;&gt;"",Scoring!$Q$18)+IF(Data!$N79&lt;&gt;"",Scoring!$Q$19)+IF(Data!$O79&lt;&gt;"",Scoring!$Q$20)+IF(Data!$P79&lt;&gt;"",Scoring!$Q$21)+IF(Data!$Q79&lt;&gt;"",Scoring!$Q$22)+IF(Data!$R79&lt;&gt;"",Scoring!$Q$23)+IF(Data!$S79&lt;&gt;"",Scoring!$Q$24)+IF(Data!$T79&lt;&gt;"",Scoring!$Q$25)+IF(Data!$U79&lt;&gt;"",Scoring!$Q$26)+IF(Data!$V79&lt;&gt;"",Scoring!$Q$27)+IF(Data!$W79&lt;&gt;"",Scoring!$Q$28)+IF(Data!$X79&lt;&gt;"",Scoring!$Q$29)+IF(Data!$Y79&lt;&gt;"",Scoring!$Q$30)+IF(Data!$Z79&lt;&gt;"",Scoring!$Q$31)+IF(Data!$AA79&lt;&gt;"",Scoring!$Q$32)+IF(Data!$AB79&lt;&gt;"",Scoring!$Q$33)+IF(Data!$AC79&lt;&gt;"",Scoring!$Q$34)+IF(Data!$AD79&lt;&gt;"",Scoring!$Q$35)+IF(Data!$AE79&lt;&gt;"",Scoring!$Q$36)+IF(Data!$AF79&lt;&gt;"",Scoring!$Q$37)+IF(Data!$AG79&lt;&gt;"",Scoring!$Q$38)+IF(Data!$AH79&lt;&gt;"",Scoring!$Q$39)+IF(Data!$AI79&lt;&gt;"",Scoring!$Q$40)+IF(Data!$AJ79&lt;&gt;"",Scoring!$Q$41)+IF(Data!$AK79&lt;&gt;"",Scoring!$Q$42)+IF(Data!$AL79&lt;&gt;"",Scoring!$Q$43)+IF(Data!$AM79&lt;&gt;"",Scoring!$Q$44)+IF(Data!$AN79&lt;&gt;"",Scoring!$Q$45)+IF(Data!$AO79&lt;&gt;"",Scoring!$Q$46)+IF(Data!$AP79&lt;&gt;"",Scoring!$Q$47)+IF(Data!$AQ79&lt;&gt;"",Scoring!$Q$48)+IF(Data!$AR79&lt;&gt;"",Scoring!$Q$49)+IF(Data!$AS79&lt;&gt;"",Scoring!$Q$50)+IF(Data!$AT79&lt;&gt;"",Scoring!$Q$51)+IF(Data!$AU79&lt;&gt;"",Scoring!$Q$52),"")</f>
        <v/>
      </c>
      <c r="BW79" s="183" t="str">
        <f>IF(BV79&lt;&gt;"",LOOKUP(BV79,Likelihoods!$A$7:$A$107,Likelihoods!O$7:O$107),"")</f>
        <v/>
      </c>
      <c r="BX79" s="9"/>
      <c r="BY79" s="9"/>
      <c r="BZ79" s="9"/>
      <c r="CA79" s="9"/>
      <c r="CB79" s="9"/>
      <c r="CC79" s="9"/>
      <c r="CD79" s="9"/>
      <c r="CE79" s="9"/>
      <c r="CF79" s="9"/>
      <c r="CG79" s="9"/>
      <c r="CH79" s="9"/>
      <c r="CI79" s="9"/>
      <c r="CJ79" s="9"/>
      <c r="CK79" s="9"/>
    </row>
    <row r="80" spans="1:89" ht="14.25">
      <c r="A80" s="59"/>
      <c r="B80" s="76"/>
      <c r="C80" s="77"/>
      <c r="D80" s="77"/>
      <c r="E80" s="77"/>
      <c r="F80" s="77"/>
      <c r="G80" s="77"/>
      <c r="H80" s="77"/>
      <c r="I80" s="77"/>
      <c r="J80" s="77"/>
      <c r="K80" s="77"/>
      <c r="L80" s="77"/>
      <c r="M80" s="77"/>
      <c r="N80" s="77"/>
      <c r="O80" s="77"/>
      <c r="P80" s="76"/>
      <c r="Q80" s="78"/>
      <c r="R80" s="77"/>
      <c r="S80" s="77"/>
      <c r="T80" s="77"/>
      <c r="U80" s="77"/>
      <c r="V80" s="76"/>
      <c r="W80" s="77"/>
      <c r="X80" s="78"/>
      <c r="Y80" s="77"/>
      <c r="Z80" s="77"/>
      <c r="AA80" s="77"/>
      <c r="AB80" s="77"/>
      <c r="AC80" s="77"/>
      <c r="AD80" s="77"/>
      <c r="AE80" s="77"/>
      <c r="AF80" s="76"/>
      <c r="AG80" s="77"/>
      <c r="AH80" s="77"/>
      <c r="AI80" s="77"/>
      <c r="AJ80" s="78"/>
      <c r="AK80" s="77"/>
      <c r="AL80" s="77"/>
      <c r="AM80" s="77"/>
      <c r="AN80" s="77"/>
      <c r="AO80" s="76"/>
      <c r="AP80" s="77"/>
      <c r="AQ80" s="78"/>
      <c r="AR80" s="76"/>
      <c r="AS80" s="78"/>
      <c r="AT80" s="77"/>
      <c r="AU80" s="77"/>
      <c r="AV80" s="179" t="str">
        <f>IF(AND(COUNTBLANK($B80:$O80)=13,COUNTBLANK($P80:$Q80)=1,COUNTBLANK($R80:$U80)=3,COUNTBLANK($V80:$X80)=2,COUNTBLANK($Y80:$AE80)=6,COUNTBLANK($AF80:$AJ80)=4,COUNTBLANK($AK80:AN80)=3,COUNTBLANK($AO80:$AQ80)=2,COUNTBLANK($AR80:$AS80)=1,COUNTBLANK($AT80:$AU80)=1),IF(Data!$B80&lt;&gt;"",Scoring!$D$7)+IF(Data!$C80&lt;&gt;"",Scoring!$D$8)+IF(Data!$D80&lt;&gt;"",Scoring!$D$9)+IF(Data!$E80&lt;&gt;"",Scoring!$D$10)+IF(Data!$F80&lt;&gt;"",Scoring!$D$11)+IF(Data!$G80&lt;&gt;"",Scoring!$D$12)+IF(Data!$H80&lt;&gt;"",Scoring!$D$13)+IF(Data!$I80&lt;&gt;"",Scoring!$D$14)+IF(Data!$J80&lt;&gt;"",Scoring!$D$15)+IF(Data!$K80&lt;&gt;"",Scoring!$D$16)+IF(Data!$L80&lt;&gt;"",Scoring!$D$17)+IF(Data!$M80&lt;&gt;"",Scoring!$D$18)+IF(Data!$N80&lt;&gt;"",Scoring!$D$19)+IF(Data!$O80&lt;&gt;"",Scoring!$D$20)+IF(Data!$P80&lt;&gt;"",Scoring!$D$21)+IF(Data!$Q80&lt;&gt;"",Scoring!$D$22)+IF(Data!$R80&lt;&gt;"",Scoring!$D$23)+IF(Data!$S80&lt;&gt;"",Scoring!$D$24)+IF(Data!$T80&lt;&gt;"",Scoring!$D$25)+IF(Data!$U80&lt;&gt;"",Scoring!$D$26)+IF(Data!$V80&lt;&gt;"",Scoring!$D$27)+IF(Data!$W80&lt;&gt;"",Scoring!$D$28)+IF(Data!$X80&lt;&gt;"",Scoring!$D$29)+IF(Data!$Y80&lt;&gt;"",Scoring!$D$30)+IF(Data!$Z80&lt;&gt;"",Scoring!$D$31)+IF(Data!$AA80&lt;&gt;"",Scoring!$D$32)+IF(Data!$AB80&lt;&gt;"",Scoring!$D$33)+IF(Data!$AC80&lt;&gt;"",Scoring!$D$34)+IF(Data!$AD80&lt;&gt;"",Scoring!$D$35)+IF(Data!$AE80&lt;&gt;"",Scoring!$D$36)+IF(Data!$AF80&lt;&gt;"",Scoring!$D$37)+IF(Data!$AG80&lt;&gt;"",Scoring!$D$38)+IF(Data!$AH80&lt;&gt;"",Scoring!$D$39)+IF(Data!$AI80&lt;&gt;"",Scoring!$D$40)+IF(Data!$AJ80&lt;&gt;"",Scoring!$D$41)+IF(Data!$AK80&lt;&gt;"",Scoring!$D$42)+IF(Data!$AL80&lt;&gt;"",Scoring!$D$43)+IF(Data!$AM80&lt;&gt;"",Scoring!$D$44)+IF(Data!$AN80&lt;&gt;"",Scoring!$D$45)+IF(Data!$AO80&lt;&gt;"",Scoring!$D$46)+IF(Data!$AP80&lt;&gt;"",Scoring!$D$47)+IF(Data!$AQ80&lt;&gt;"",Scoring!$D$48)+IF(Data!$AR80&lt;&gt;"",Scoring!$D$49)+IF(Data!$AS80&lt;&gt;"",Scoring!$D$50)+IF(Data!$AT80&lt;&gt;"",Scoring!$D$51)+IF(Data!$AU80&lt;&gt;"",Scoring!$D$52),"")</f>
        <v/>
      </c>
      <c r="AW80" s="180" t="str">
        <f>IF(AV80&lt;&gt;"",LOOKUP(AV80,Likelihoods!$A$7:$A$107,Likelihoods!B$7:B$107),"")</f>
        <v/>
      </c>
      <c r="AX80" s="181" t="str">
        <f>IF(AND(COUNTBLANK($B80:$O80)=13,COUNTBLANK($P80:$Q80)=1,COUNTBLANK($R80:$U80)=3,COUNTBLANK($V80:$X80)=2,COUNTBLANK($Y80:$AE80)=6,COUNTBLANK($AF80:$AJ80)=4,COUNTBLANK($AK80:AN80)=3,COUNTBLANK($AO80:$AQ80)=2,COUNTBLANK($AR80:$AS80)=1,COUNTBLANK($AT80:$AU80)=1),IF(Data!$B80&lt;&gt;"",Scoring!$E$7)+IF(Data!$C80&lt;&gt;"",Scoring!$E$8)+IF(Data!$D80&lt;&gt;"",Scoring!$E$9)+IF(Data!$E80&lt;&gt;"",Scoring!$E$10)+IF(Data!$F80&lt;&gt;"",Scoring!$E$11)+IF(Data!$G80&lt;&gt;"",Scoring!$E$12)+IF(Data!$H80&lt;&gt;"",Scoring!$E$13)+IF(Data!$I80&lt;&gt;"",Scoring!$E$14)+IF(Data!$J80&lt;&gt;"",Scoring!$E$15)+IF(Data!$K80&lt;&gt;"",Scoring!$E$16)+IF(Data!$L80&lt;&gt;"",Scoring!$E$17)+IF(Data!$M80&lt;&gt;"",Scoring!$E$18)+IF(Data!$N80&lt;&gt;"",Scoring!$E$19)+IF(Data!$O80&lt;&gt;"",Scoring!$E$20)+IF(Data!$P80&lt;&gt;"",Scoring!$E$21)+IF(Data!$Q80&lt;&gt;"",Scoring!$E$22)+IF(Data!$R80&lt;&gt;"",Scoring!$E$23)+IF(Data!$S80&lt;&gt;"",Scoring!$E$24)+IF(Data!$T80&lt;&gt;"",Scoring!$E$25)+IF(Data!$U80&lt;&gt;"",Scoring!$E$26)+IF(Data!$V80&lt;&gt;"",Scoring!$E$27)+IF(Data!$W80&lt;&gt;"",Scoring!$E$28)+IF(Data!$X80&lt;&gt;"",Scoring!$E$29)+IF(Data!$Y80&lt;&gt;"",Scoring!$E$30)+IF(Data!$Z80&lt;&gt;"",Scoring!$E$31)+IF(Data!$AA80&lt;&gt;"",Scoring!$E$32)+IF(Data!$AB80&lt;&gt;"",Scoring!$E$33)+IF(Data!$AC80&lt;&gt;"",Scoring!$E$34)+IF(Data!$AD80&lt;&gt;"",Scoring!$E$35)+IF(Data!$AE80&lt;&gt;"",Scoring!$E$36)+IF(Data!$AF80&lt;&gt;"",Scoring!$E$37)+IF(Data!$AG80&lt;&gt;"",Scoring!$E$38)+IF(Data!$AH80&lt;&gt;"",Scoring!$E$39)+IF(Data!$AI80&lt;&gt;"",Scoring!$E$40)+IF(Data!$AJ80&lt;&gt;"",Scoring!$E$41)+IF(Data!$AK80&lt;&gt;"",Scoring!$E$42)+IF(Data!$AL80&lt;&gt;"",Scoring!$E$43)+IF(Data!$AM80&lt;&gt;"",Scoring!$E$44)+IF(Data!$AN80&lt;&gt;"",Scoring!$E$45)+IF(Data!$AO80&lt;&gt;"",Scoring!$E$46)+IF(Data!$AP80&lt;&gt;"",Scoring!$E$47)+IF(Data!$AQ80&lt;&gt;"",Scoring!$E$48)+IF(Data!$AR80&lt;&gt;"",Scoring!$E$49)+IF(Data!$AS80&lt;&gt;"",Scoring!$E$50)+IF(Data!$AT80&lt;&gt;"",Scoring!$E$51)+IF(Data!$AU80&lt;&gt;"",Scoring!$E$52),"")</f>
        <v/>
      </c>
      <c r="AY80" s="180" t="str">
        <f>IF(AX80&lt;&gt;"",LOOKUP(AX80,Likelihoods!$A$7:$A$107,Likelihoods!C$7:C$107),"")</f>
        <v/>
      </c>
      <c r="AZ80" s="182" t="str">
        <f>IF(AND(COUNTBLANK($B80:$O80)=13,COUNTBLANK($P80:$Q80)=1,COUNTBLANK($R80:$U80)=3,COUNTBLANK($V80:$X80)=2,COUNTBLANK($Y80:$AE80)=6,COUNTBLANK($AF80:$AJ80)=4,COUNTBLANK($AK80:AN80)=3,COUNTBLANK($AO80:$AQ80)=2,COUNTBLANK($AR80:$AS80)=1,COUNTBLANK($AT80:$AU80)=1),IF(Data!$B80&lt;&gt;"",Scoring!$F$7)+IF(Data!$C80&lt;&gt;"",Scoring!$F$8)+IF(Data!$D80&lt;&gt;"",Scoring!$F$9)+IF(Data!$E80&lt;&gt;"",Scoring!$F$10)+IF(Data!$F80&lt;&gt;"",Scoring!$F$11)+IF(Data!$G80&lt;&gt;"",Scoring!$F$12)+IF(Data!$H80&lt;&gt;"",Scoring!$F$13)+IF(Data!$I80&lt;&gt;"",Scoring!$F$14)+IF(Data!$J80&lt;&gt;"",Scoring!$F$15)+IF(Data!$K80&lt;&gt;"",Scoring!$F$16)+IF(Data!$L80&lt;&gt;"",Scoring!$F$17)+IF(Data!$M80&lt;&gt;"",Scoring!$F$18)+IF(Data!$N80&lt;&gt;"",Scoring!$F$19)+IF(Data!$O80&lt;&gt;"",Scoring!$F$20)+IF(Data!$P80&lt;&gt;"",Scoring!$F$21)+IF(Data!$Q80&lt;&gt;"",Scoring!$F$22)+IF(Data!$R80&lt;&gt;"",Scoring!$F$23)+IF(Data!$S80&lt;&gt;"",Scoring!$F$24)+IF(Data!$T80&lt;&gt;"",Scoring!$F$25)+IF(Data!$U80&lt;&gt;"",Scoring!$F$26)+IF(Data!$V80&lt;&gt;"",Scoring!$F$27)+IF(Data!$W80&lt;&gt;"",Scoring!$F$28)+IF(Data!$X80&lt;&gt;"",Scoring!$F$29)+IF(Data!$Y80&lt;&gt;"",Scoring!$F$30)+IF(Data!$Z80&lt;&gt;"",Scoring!$F$31)+IF(Data!$AA80&lt;&gt;"",Scoring!$F$32)+IF(Data!$AB80&lt;&gt;"",Scoring!$F$33)+IF(Data!$AC80&lt;&gt;"",Scoring!$F$34)+IF(Data!$AD80&lt;&gt;"",Scoring!$F$35)+IF(Data!$AE80&lt;&gt;"",Scoring!$F$36)+IF(Data!$AF80&lt;&gt;"",Scoring!$F$37)+IF(Data!$AG80&lt;&gt;"",Scoring!$F$38)+IF(Data!$AH80&lt;&gt;"",Scoring!$F$39)+IF(Data!$AI80&lt;&gt;"",Scoring!$F$40)+IF(Data!$AJ80&lt;&gt;"",Scoring!$F$41)+IF(Data!$AK80&lt;&gt;"",Scoring!$F$42)+IF(Data!$AL80&lt;&gt;"",Scoring!$F$43)+IF(Data!$AM80&lt;&gt;"",Scoring!$F$44)+IF(Data!$AN80&lt;&gt;"",Scoring!$F$45)+IF(Data!$AO80&lt;&gt;"",Scoring!$F$46)+IF(Data!$AP80&lt;&gt;"",Scoring!$F$47)+IF(Data!$AQ80&lt;&gt;"",Scoring!$F$48)+IF(Data!$AR80&lt;&gt;"",Scoring!$F$49)+IF(Data!$AS80&lt;&gt;"",Scoring!$F$50)+IF(Data!$AT80&lt;&gt;"",Scoring!$F$51)+IF(Data!$AU80&lt;&gt;"",Scoring!$F$52),"")</f>
        <v/>
      </c>
      <c r="BA80" s="183" t="str">
        <f>IF(AZ80&lt;&gt;"",LOOKUP(AZ80,Likelihoods!$A$7:$A$107,Likelihoods!D$7:D$107),"")</f>
        <v/>
      </c>
      <c r="BB80" s="181" t="str">
        <f>IF(AND(COUNTBLANK($B80:$O80)=13,COUNTBLANK($P80:$Q80)=1,COUNTBLANK($R80:$U80)=3,COUNTBLANK($V80:$X80)=2,COUNTBLANK($Y80:$AE80)=6,COUNTBLANK($AF80:$AJ80)=4,COUNTBLANK($AK80:AN80)=3,COUNTBLANK($AO80:$AQ80)=2,COUNTBLANK($AR80:$AS80)=1,COUNTBLANK($AT80:$AU80)=1),IF(Data!$B80&lt;&gt;"",Scoring!$G$7)+IF(Data!$C80&lt;&gt;"",Scoring!$G$8)+IF(Data!$D80&lt;&gt;"",Scoring!$G$9)+IF(Data!$E80&lt;&gt;"",Scoring!$G$10)+IF(Data!$F80&lt;&gt;"",Scoring!$G$11)+IF(Data!$G80&lt;&gt;"",Scoring!$G$12)+IF(Data!$H80&lt;&gt;"",Scoring!$G$13)+IF(Data!$I80&lt;&gt;"",Scoring!$G$14)+IF(Data!$J80&lt;&gt;"",Scoring!$G$15)+IF(Data!$K80&lt;&gt;"",Scoring!$G$16)+IF(Data!$L80&lt;&gt;"",Scoring!$G$17)+IF(Data!$M80&lt;&gt;"",Scoring!$G$18)+IF(Data!$N80&lt;&gt;"",Scoring!$G$19)+IF(Data!$O80&lt;&gt;"",Scoring!$G$20)+IF(Data!$P80&lt;&gt;"",Scoring!$G$21)+IF(Data!$Q80&lt;&gt;"",Scoring!$G$22)+IF(Data!$R80&lt;&gt;"",Scoring!$G$23)+IF(Data!$S80&lt;&gt;"",Scoring!$G$24)+IF(Data!$T80&lt;&gt;"",Scoring!$G$25)+IF(Data!$U80&lt;&gt;"",Scoring!$G$26)+IF(Data!$V80&lt;&gt;"",Scoring!$G$27)+IF(Data!$W80&lt;&gt;"",Scoring!$G$28)+IF(Data!$X80&lt;&gt;"",Scoring!$G$29)+IF(Data!$Y80&lt;&gt;"",Scoring!$G$30)+IF(Data!$Z80&lt;&gt;"",Scoring!$G$31)+IF(Data!$AA80&lt;&gt;"",Scoring!$G$32)+IF(Data!$AB80&lt;&gt;"",Scoring!$G$33)+IF(Data!$AC80&lt;&gt;"",Scoring!$G$34)+IF(Data!$AD80&lt;&gt;"",Scoring!$G$35)+IF(Data!$AE80&lt;&gt;"",Scoring!$G$36)+IF(Data!$AF80&lt;&gt;"",Scoring!$G$37)+IF(Data!$AG80&lt;&gt;"",Scoring!$G$38)+IF(Data!$AH80&lt;&gt;"",Scoring!$G$39)+IF(Data!$AI80&lt;&gt;"",Scoring!$G$40)+IF(Data!$AJ80&lt;&gt;"",Scoring!$G$41)+IF(Data!$AK80&lt;&gt;"",Scoring!$G$42)+IF(Data!$AL80&lt;&gt;"",Scoring!$G$43)+IF(Data!$AM80&lt;&gt;"",Scoring!$G$44)+IF(Data!$AN80&lt;&gt;"",Scoring!$G$45)+IF(Data!$AO80&lt;&gt;"",Scoring!$G$46)+IF(Data!$AP80&lt;&gt;"",Scoring!$G$47)+IF(Data!$AQ80&lt;&gt;"",Scoring!$G$48)+IF(Data!$AR80&lt;&gt;"",Scoring!$G$49)+IF(Data!$AS80&lt;&gt;"",Scoring!$G$50)+IF(Data!$AT80&lt;&gt;"",Scoring!$G$51)+IF(Data!$AU80&lt;&gt;"",Scoring!$G$52),"")</f>
        <v/>
      </c>
      <c r="BC80" s="184" t="str">
        <f>IF(BB80&lt;&gt;"",LOOKUP(BB80,Likelihoods!$A$7:$A$107,Likelihoods!E$7:E$107),"")</f>
        <v/>
      </c>
      <c r="BD80" s="185" t="str">
        <f>IF(AND(COUNTBLANK($B80:$O80)=13,COUNTBLANK($P80:$Q80)=1,COUNTBLANK($R80:$U80)=3,COUNTBLANK($V80:$X80)=2,COUNTBLANK($Y80:$AE80)=6,COUNTBLANK($AF80:$AJ80)=4,COUNTBLANK($AK80:AN80)=3,COUNTBLANK($AO80:$AQ80)=2,COUNTBLANK($AR80:$AS80)=1,COUNTBLANK($AT80:$AU80)=1),IF(Data!$B80&lt;&gt;"",Scoring!$H$7)+IF(Data!$C80&lt;&gt;"",Scoring!$H$8)+IF(Data!$D80&lt;&gt;"",Scoring!$H$9)+IF(Data!$E80&lt;&gt;"",Scoring!$H$10)+IF(Data!$F80&lt;&gt;"",Scoring!$H$11)+IF(Data!$G80&lt;&gt;"",Scoring!$H$12)+IF(Data!$H80&lt;&gt;"",Scoring!$H$13)+IF(Data!$I80&lt;&gt;"",Scoring!$H$14)+IF(Data!$J80&lt;&gt;"",Scoring!$H$15)+IF(Data!$K80&lt;&gt;"",Scoring!$H$16)+IF(Data!$L80&lt;&gt;"",Scoring!$H$17)+IF(Data!$M80&lt;&gt;"",Scoring!$H$18)+IF(Data!$N80&lt;&gt;"",Scoring!$H$19)+IF(Data!$O80&lt;&gt;"",Scoring!$H$20)+IF(Data!$P80&lt;&gt;"",Scoring!$H$21)+IF(Data!$Q80&lt;&gt;"",Scoring!$H$22)+IF(Data!$R80&lt;&gt;"",Scoring!$H$23)+IF(Data!$S80&lt;&gt;"",Scoring!$H$24)+IF(Data!$T80&lt;&gt;"",Scoring!$H$25)+IF(Data!$U80&lt;&gt;"",Scoring!$H$26)+IF(Data!$V80&lt;&gt;"",Scoring!$H$27)+IF(Data!$W80&lt;&gt;"",Scoring!$H$28)+IF(Data!$X80&lt;&gt;"",Scoring!$H$29)+IF(Data!$Y80&lt;&gt;"",Scoring!$H$30)+IF(Data!$Z80&lt;&gt;"",Scoring!$H$31)+IF(Data!$AA80&lt;&gt;"",Scoring!$H$32)+IF(Data!$AB80&lt;&gt;"",Scoring!$H$33)+IF(Data!$AC80&lt;&gt;"",Scoring!$H$34)+IF(Data!$AD80&lt;&gt;"",Scoring!$H$35)+IF(Data!$AE80&lt;&gt;"",Scoring!$H$36)+IF(Data!$AF80&lt;&gt;"",Scoring!$H$37)+IF(Data!$AG80&lt;&gt;"",Scoring!$H$38)+IF(Data!$AH80&lt;&gt;"",Scoring!$H$39)+IF(Data!$AI80&lt;&gt;"",Scoring!$H$40)+IF(Data!$AJ80&lt;&gt;"",Scoring!$H$41)+IF(Data!$AK80&lt;&gt;"",Scoring!$H$42)+IF(Data!$AL80&lt;&gt;"",Scoring!$H$43)+IF(Data!$AM80&lt;&gt;"",Scoring!$H$44)+IF(Data!$AN80&lt;&gt;"",Scoring!$H$45)+IF(Data!$AO80&lt;&gt;"",Scoring!$H$46)+IF(Data!$AP80&lt;&gt;"",Scoring!$H$47)+IF(Data!$AQ80&lt;&gt;"",Scoring!$H$48)+IF(Data!$AR80&lt;&gt;"",Scoring!$H$49)+IF(Data!$AS80&lt;&gt;"",Scoring!$H$50)+IF(Data!$AT80&lt;&gt;"",Scoring!$H$51)+IF(Data!$AU80&lt;&gt;"",Scoring!$H$52),"")</f>
        <v/>
      </c>
      <c r="BE80" s="186" t="str">
        <f>IF(BD80&lt;&gt;"",LOOKUP(BD80,Likelihoods!$A$7:$A$107,Likelihoods!F$7:F$107),"")</f>
        <v/>
      </c>
      <c r="BF80" s="181" t="str">
        <f>IF(AND(COUNTBLANK($B80:$O80)=13,COUNTBLANK($P80:$Q80)=1,COUNTBLANK($R80:$U80)=3,COUNTBLANK($V80:$X80)=2,COUNTBLANK($Y80:$AE80)=6,COUNTBLANK($AF80:$AJ80)=4,COUNTBLANK($AK80:AN80)=3,COUNTBLANK($AO80:$AQ80)=2,COUNTBLANK($AR80:$AS80)=1,COUNTBLANK($AT80:$AU80)=1),IF(Data!$B80&lt;&gt;"",Scoring!$I$7)+IF(Data!$C80&lt;&gt;"",Scoring!$I$8)+IF(Data!$D80&lt;&gt;"",Scoring!$I$9)+IF(Data!$E80&lt;&gt;"",Scoring!$I$10)+IF(Data!$F80&lt;&gt;"",Scoring!$I$11)+IF(Data!$G80&lt;&gt;"",Scoring!$I$12)+IF(Data!$H80&lt;&gt;"",Scoring!$I$13)+IF(Data!$I80&lt;&gt;"",Scoring!$I$14)+IF(Data!$J80&lt;&gt;"",Scoring!$I$15)+IF(Data!$K80&lt;&gt;"",Scoring!$I$16)+IF(Data!$L80&lt;&gt;"",Scoring!$I$17)+IF(Data!$M80&lt;&gt;"",Scoring!$I$18)+IF(Data!$N80&lt;&gt;"",Scoring!$I$19)+IF(Data!$O80&lt;&gt;"",Scoring!$I$20)+IF(Data!$P80&lt;&gt;"",Scoring!$I$21)+IF(Data!$Q80&lt;&gt;"",Scoring!$I$22)+IF(Data!$R80&lt;&gt;"",Scoring!$I$23)+IF(Data!$S80&lt;&gt;"",Scoring!$I$24)+IF(Data!$T80&lt;&gt;"",Scoring!$I$25)+IF(Data!$U80&lt;&gt;"",Scoring!$I$26)+IF(Data!$V80&lt;&gt;"",Scoring!$I$27)+IF(Data!$W80&lt;&gt;"",Scoring!$I$28)+IF(Data!$X80&lt;&gt;"",Scoring!$I$29)+IF(Data!$Y80&lt;&gt;"",Scoring!$I$30)+IF(Data!$Z80&lt;&gt;"",Scoring!$I$31)+IF(Data!$AA80&lt;&gt;"",Scoring!$I$32)+IF(Data!$AB80&lt;&gt;"",Scoring!$I$33)+IF(Data!$AC80&lt;&gt;"",Scoring!$I$34)+IF(Data!$AD80&lt;&gt;"",Scoring!$I$35)+IF(Data!$AE80&lt;&gt;"",Scoring!$I$36)+IF(Data!$AF80&lt;&gt;"",Scoring!$I$37)+IF(Data!$AG80&lt;&gt;"",Scoring!$I$38)+IF(Data!$AH80&lt;&gt;"",Scoring!$I$39)+IF(Data!$AI80&lt;&gt;"",Scoring!$I$40)+IF(Data!$AJ80&lt;&gt;"",Scoring!$I$41)+IF(Data!$AK80&lt;&gt;"",Scoring!$I$42)+IF(Data!$AL80&lt;&gt;"",Scoring!$I$43)+IF(Data!$AM80&lt;&gt;"",Scoring!$I$44)+IF(Data!$AN80&lt;&gt;"",Scoring!$I$45)+IF(Data!$AO80&lt;&gt;"",Scoring!$I$46)+IF(Data!$AP80&lt;&gt;"",Scoring!$I$47)+IF(Data!$AQ80&lt;&gt;"",Scoring!$I$48)+IF(Data!$AR80&lt;&gt;"",Scoring!$I$49)+IF(Data!$AS80&lt;&gt;"",Scoring!$I$50)+IF(Data!$AT80&lt;&gt;"",Scoring!$I$51)+IF(Data!$AU80&lt;&gt;"",Scoring!$I$52),"")</f>
        <v/>
      </c>
      <c r="BG80" s="180" t="str">
        <f>IF(BF80&lt;&gt;"",LOOKUP(BF80,Likelihoods!$A$7:$A$107,Likelihoods!G$7:G$107),"")</f>
        <v/>
      </c>
      <c r="BH80" s="187" t="str">
        <f>IF(AND(COUNTBLANK($B80:$O80)=13,COUNTBLANK($P80:$Q80)=1,COUNTBLANK($R80:$U80)=3,COUNTBLANK($V80:$X80)=2,COUNTBLANK($Y80:$AE80)=6,COUNTBLANK($AF80:$AJ80)=4,COUNTBLANK($AK80:AN80)=3,COUNTBLANK($AO80:$AQ80)=2,COUNTBLANK($AR80:$AS80)=1,COUNTBLANK($AT80:$AU80)=1),IF(Data!$B80&lt;&gt;"",Scoring!$J$7)+IF(Data!$C80&lt;&gt;"",Scoring!$J$8)+IF(Data!$D80&lt;&gt;"",Scoring!$J$9)+IF(Data!$E80&lt;&gt;"",Scoring!$J$10)+IF(Data!$F80&lt;&gt;"",Scoring!$J$11)+IF(Data!$G80&lt;&gt;"",Scoring!$J$12)+IF(Data!$H80&lt;&gt;"",Scoring!$J$13)+IF(Data!$I80&lt;&gt;"",Scoring!$J$14)+IF(Data!$J80&lt;&gt;"",Scoring!$J$15)+IF(Data!$K80&lt;&gt;"",Scoring!$J$16)+IF(Data!$L80&lt;&gt;"",Scoring!$J$17)+IF(Data!$M80&lt;&gt;"",Scoring!$J$18)+IF(Data!$N80&lt;&gt;"",Scoring!$J$19)+IF(Data!$O80&lt;&gt;"",Scoring!$J$20)+IF(Data!$P80&lt;&gt;"",Scoring!$J$21)+IF(Data!$Q80&lt;&gt;"",Scoring!$J$22)+IF(Data!$R80&lt;&gt;"",Scoring!$J$23)+IF(Data!$S80&lt;&gt;"",Scoring!$J$24)+IF(Data!$T80&lt;&gt;"",Scoring!$J$25)+IF(Data!$U80&lt;&gt;"",Scoring!$J$26)+IF(Data!$V80&lt;&gt;"",Scoring!$J$27)+IF(Data!$W80&lt;&gt;"",Scoring!$J$28)+IF(Data!$X80&lt;&gt;"",Scoring!$J$29)+IF(Data!$Y80&lt;&gt;"",Scoring!$J$30)+IF(Data!$Z80&lt;&gt;"",Scoring!$J$31)+IF(Data!$AA80&lt;&gt;"",Scoring!$J$32)+IF(Data!$AB80&lt;&gt;"",Scoring!$J$33)+IF(Data!$AC80&lt;&gt;"",Scoring!$J$34)+IF(Data!$AD80&lt;&gt;"",Scoring!$J$35)+IF(Data!$AE80&lt;&gt;"",Scoring!$J$36)+IF(Data!$AF80&lt;&gt;"",Scoring!$J$37)+IF(Data!$AG80&lt;&gt;"",Scoring!$J$38)+IF(Data!$AH80&lt;&gt;"",Scoring!$J$39)+IF(Data!$AI80&lt;&gt;"",Scoring!$J$40)+IF(Data!$AJ80&lt;&gt;"",Scoring!$J$41)+IF(Data!$AK80&lt;&gt;"",Scoring!$J$42)+IF(Data!$AL80&lt;&gt;"",Scoring!$J$43)+IF(Data!$AM80&lt;&gt;"",Scoring!$J$44)+IF(Data!$AN80&lt;&gt;"",Scoring!$J$45)+IF(Data!$AO80&lt;&gt;"",Scoring!$J$46)+IF(Data!$AP80&lt;&gt;"",Scoring!$J$47)+IF(Data!$AQ80&lt;&gt;"",Scoring!$J$48)+IF(Data!$AR80&lt;&gt;"",Scoring!$J$49)+IF(Data!$AS80&lt;&gt;"",Scoring!$J$50)+IF(Data!$AT80&lt;&gt;"",Scoring!$J$51)+IF(Data!$AU80&lt;&gt;"",Scoring!$J$52),"")</f>
        <v/>
      </c>
      <c r="BI80" s="183" t="str">
        <f>IF(BH80&lt;&gt;"",LOOKUP(BH80,Likelihoods!$A$7:$A$107,Likelihoods!H$7:H$107),"")</f>
        <v/>
      </c>
      <c r="BJ80" s="188" t="str">
        <f>IF(AND(COUNTBLANK($B80:$O80)=13,COUNTBLANK($P80:$Q80)=1,COUNTBLANK($R80:$U80)=3,COUNTBLANK($V80:$X80)=2,COUNTBLANK($Y80:$AE80)=6,COUNTBLANK($AF80:$AJ80)=4,COUNTBLANK($AK80:AN80)=3,COUNTBLANK($AO80:$AQ80)=2,COUNTBLANK($AR80:$AS80)=1,COUNTBLANK($AT80:$AU80)=1),IF(Data!$B80&lt;&gt;"",Scoring!$K$7)+IF(Data!$C80&lt;&gt;"",Scoring!$K$8)+IF(Data!$D80&lt;&gt;"",Scoring!$K$9)+IF(Data!$E80&lt;&gt;"",Scoring!$K$10)+IF(Data!$F80&lt;&gt;"",Scoring!$K$11)+IF(Data!$G80&lt;&gt;"",Scoring!$K$12)+IF(Data!$H80&lt;&gt;"",Scoring!$K$13)+IF(Data!$I80&lt;&gt;"",Scoring!$K$14)+IF(Data!$J80&lt;&gt;"",Scoring!$K$15)+IF(Data!$K80&lt;&gt;"",Scoring!$K$16)+IF(Data!$L80&lt;&gt;"",Scoring!$K$17)+IF(Data!$M80&lt;&gt;"",Scoring!$K$18)+IF(Data!$N80&lt;&gt;"",Scoring!$K$19)+IF(Data!$O80&lt;&gt;"",Scoring!$K$20)+IF(Data!$P80&lt;&gt;"",Scoring!$K$21)+IF(Data!$Q80&lt;&gt;"",Scoring!$K$22)+IF(Data!$R80&lt;&gt;"",Scoring!$K$23)+IF(Data!$S80&lt;&gt;"",Scoring!$K$24)+IF(Data!$T80&lt;&gt;"",Scoring!$K$25)+IF(Data!$U80&lt;&gt;"",Scoring!$K$26)+IF(Data!$V80&lt;&gt;"",Scoring!$K$27)+IF(Data!$W80&lt;&gt;"",Scoring!$K$28)+IF(Data!$X80&lt;&gt;"",Scoring!$K$29)+IF(Data!$Y80&lt;&gt;"",Scoring!$K$30)+IF(Data!$Z80&lt;&gt;"",Scoring!$K$31)+IF(Data!$AA80&lt;&gt;"",Scoring!$K$32)+IF(Data!$AB80&lt;&gt;"",Scoring!$K$33)+IF(Data!$AC80&lt;&gt;"",Scoring!$K$34)+IF(Data!$AD80&lt;&gt;"",Scoring!$K$35)+IF(Data!$AE80&lt;&gt;"",Scoring!$K$36)+IF(Data!$AF80&lt;&gt;"",Scoring!$K$37)+IF(Data!$AG80&lt;&gt;"",Scoring!$K$38)+IF(Data!$AH80&lt;&gt;"",Scoring!$K$39)+IF(Data!$AI80&lt;&gt;"",Scoring!$K$40)+IF(Data!$AJ80&lt;&gt;"",Scoring!$K$41)+IF(Data!$AK80&lt;&gt;"",Scoring!$K$42)+IF(Data!$AL80&lt;&gt;"",Scoring!$K$43)+IF(Data!$AM80&lt;&gt;"",Scoring!$K$44)+IF(Data!$AN80&lt;&gt;"",Scoring!$K$45)+IF(Data!$AO80&lt;&gt;"",Scoring!$K$46)+IF(Data!$AP80&lt;&gt;"",Scoring!$K$47)+IF(Data!$AQ80&lt;&gt;"",Scoring!$K$48)+IF(Data!$AR80&lt;&gt;"",Scoring!$K$49)+IF(Data!$AS80&lt;&gt;"",Scoring!$K$50)+IF(Data!$AT80&lt;&gt;"",Scoring!$K$51)+IF(Data!$AU80&lt;&gt;"",Scoring!$K$52),"")</f>
        <v/>
      </c>
      <c r="BK80" s="184" t="str">
        <f>IF(BJ80&lt;&gt;"",LOOKUP(BJ80,Likelihoods!$A$7:$A$107,Likelihoods!I$7:I$107),"")</f>
        <v/>
      </c>
      <c r="BL80" s="187" t="str">
        <f>IF(AND(COUNTBLANK($B80:$O80)=13,COUNTBLANK($P80:$Q80)=1,COUNTBLANK($R80:$U80)=3,COUNTBLANK($V80:$X80)=2,COUNTBLANK($Y80:$AE80)=6,COUNTBLANK($AF80:$AJ80)=4,COUNTBLANK($AK80:AN80)=3,COUNTBLANK($AO80:$AQ80)=2,COUNTBLANK($AR80:$AS80)=1,COUNTBLANK($AT80:$AU80)=1),IF(Data!$B80&lt;&gt;"",Scoring!$L$7)+IF(Data!$C80&lt;&gt;"",Scoring!$L$8)+IF(Data!$D80&lt;&gt;"",Scoring!$L$9)+IF(Data!$E80&lt;&gt;"",Scoring!$L$10)+IF(Data!$F80&lt;&gt;"",Scoring!$L$11)+IF(Data!$G80&lt;&gt;"",Scoring!$L$12)+IF(Data!$H80&lt;&gt;"",Scoring!$L$13)+IF(Data!$I80&lt;&gt;"",Scoring!$L$14)+IF(Data!$J80&lt;&gt;"",Scoring!$L$15)+IF(Data!$K80&lt;&gt;"",Scoring!$L$16)+IF(Data!$L80&lt;&gt;"",Scoring!$L$17)+IF(Data!$M80&lt;&gt;"",Scoring!$L$18)+IF(Data!$N80&lt;&gt;"",Scoring!$L$19)+IF(Data!$O80&lt;&gt;"",Scoring!$L$20)+IF(Data!$P80&lt;&gt;"",Scoring!$L$21)+IF(Data!$Q80&lt;&gt;"",Scoring!$L$22)+IF(Data!$R80&lt;&gt;"",Scoring!$L$23)+IF(Data!$S80&lt;&gt;"",Scoring!$L$24)+IF(Data!$T80&lt;&gt;"",Scoring!$L$25)+IF(Data!$U80&lt;&gt;"",Scoring!$L$26)+IF(Data!$V80&lt;&gt;"",Scoring!$L$27)+IF(Data!$W80&lt;&gt;"",Scoring!$L$28)+IF(Data!$X80&lt;&gt;"",Scoring!$L$29)+IF(Data!$Y80&lt;&gt;"",Scoring!$L$30)+IF(Data!$Z80&lt;&gt;"",Scoring!$L$31)+IF(Data!$AA80&lt;&gt;"",Scoring!$L$32)+IF(Data!$AB80&lt;&gt;"",Scoring!$L$33)+IF(Data!$AC80&lt;&gt;"",Scoring!$L$34)+IF(Data!$AD80&lt;&gt;"",Scoring!$L$35)+IF(Data!$AE80&lt;&gt;"",Scoring!$L$36)+IF(Data!$AF80&lt;&gt;"",Scoring!$L$37)+IF(Data!$AG80&lt;&gt;"",Scoring!$L$38)+IF(Data!$AH80&lt;&gt;"",Scoring!$L$39)+IF(Data!$AI80&lt;&gt;"",Scoring!$L$40)+IF(Data!$AJ80&lt;&gt;"",Scoring!$L$41)+IF(Data!$AK80&lt;&gt;"",Scoring!$L$42)+IF(Data!$AL80&lt;&gt;"",Scoring!$L$43)+IF(Data!$AM80&lt;&gt;"",Scoring!$L$44)+IF(Data!$AN80&lt;&gt;"",Scoring!$L$45)+IF(Data!$AO80&lt;&gt;"",Scoring!$L$46)+IF(Data!$AP80&lt;&gt;"",Scoring!$L$47)+IF(Data!$AQ80&lt;&gt;"",Scoring!$L$48)+IF(Data!$AR80&lt;&gt;"",Scoring!$L$49)+IF(Data!$AS80&lt;&gt;"",Scoring!$L$50)+IF(Data!$AT80&lt;&gt;"",Scoring!$L$51)+IF(Data!$AU80&lt;&gt;"",Scoring!$L$52),"")</f>
        <v/>
      </c>
      <c r="BM80" s="180" t="str">
        <f>IF(BL80&lt;&gt;"",LOOKUP(BL80,Likelihoods!$A$7:$A$107,Likelihoods!J$7:J$107),"")</f>
        <v/>
      </c>
      <c r="BN80" s="181" t="str">
        <f>IF(AND(COUNTBLANK($B80:$O80)=13,COUNTBLANK($P80:$Q80)=1,COUNTBLANK($R80:$U80)=3,COUNTBLANK($V80:$X80)=2,COUNTBLANK($Y80:$AE80)=6,COUNTBLANK($AF80:$AJ80)=4,COUNTBLANK($AK80:AN80)=3,COUNTBLANK($AO80:$AQ80)=2,COUNTBLANK($AR80:$AS80)=1,COUNTBLANK($AT80:$AU80)=1),IF(Data!$B80&lt;&gt;"",Scoring!$M$7)+IF(Data!$C80&lt;&gt;"",Scoring!$M$8)+IF(Data!$D80&lt;&gt;"",Scoring!$M$9)+IF(Data!$E80&lt;&gt;"",Scoring!$M$10)+IF(Data!$F80&lt;&gt;"",Scoring!$M$11)+IF(Data!$G80&lt;&gt;"",Scoring!$M$12)+IF(Data!$H80&lt;&gt;"",Scoring!$M$13)+IF(Data!$I80&lt;&gt;"",Scoring!$M$14)+IF(Data!$J80&lt;&gt;"",Scoring!$M$15)+IF(Data!$K80&lt;&gt;"",Scoring!$M$16)+IF(Data!$L80&lt;&gt;"",Scoring!$M$17)+IF(Data!$M80&lt;&gt;"",Scoring!$M$18)+IF(Data!$N80&lt;&gt;"",Scoring!$M$19)+IF(Data!$O80&lt;&gt;"",Scoring!$M$20)+IF(Data!$P80&lt;&gt;"",Scoring!$M$21)+IF(Data!$Q80&lt;&gt;"",Scoring!$M$22)+IF(Data!$R80&lt;&gt;"",Scoring!$M$23)+IF(Data!$S80&lt;&gt;"",Scoring!$M$24)+IF(Data!$T80&lt;&gt;"",Scoring!$M$25)+IF(Data!$U80&lt;&gt;"",Scoring!$M$26)+IF(Data!$V80&lt;&gt;"",Scoring!$M$27)+IF(Data!$W80&lt;&gt;"",Scoring!$M$28)+IF(Data!$X80&lt;&gt;"",Scoring!$M$29)+IF(Data!$Y80&lt;&gt;"",Scoring!$M$30)+IF(Data!$Z80&lt;&gt;"",Scoring!$M$31)+IF(Data!$AA80&lt;&gt;"",Scoring!$M$32)+IF(Data!$AB80&lt;&gt;"",Scoring!$M$33)+IF(Data!$AC80&lt;&gt;"",Scoring!$M$34)+IF(Data!$AD80&lt;&gt;"",Scoring!$M$35)+IF(Data!$AE80&lt;&gt;"",Scoring!$M$36)+IF(Data!$AF80&lt;&gt;"",Scoring!$M$37)+IF(Data!$AG80&lt;&gt;"",Scoring!$M$38)+IF(Data!$AH80&lt;&gt;"",Scoring!$M$39)+IF(Data!$AI80&lt;&gt;"",Scoring!$M$40)+IF(Data!$AJ80&lt;&gt;"",Scoring!$M$41)+IF(Data!$AK80&lt;&gt;"",Scoring!$M$42)+IF(Data!$AL80&lt;&gt;"",Scoring!$M$43)+IF(Data!$AM80&lt;&gt;"",Scoring!$M$44)+IF(Data!$AN80&lt;&gt;"",Scoring!$M$45)+IF(Data!$AO80&lt;&gt;"",Scoring!$M$46)+IF(Data!$AP80&lt;&gt;"",Scoring!$M$47)+IF(Data!$AQ80&lt;&gt;"",Scoring!$M$48)+IF(Data!$AR80&lt;&gt;"",Scoring!$M$49)+IF(Data!$AS80&lt;&gt;"",Scoring!$M$50)+IF(Data!$AT80&lt;&gt;"",Scoring!$M$51)+IF(Data!$AU80&lt;&gt;"",Scoring!$M$52),"")</f>
        <v/>
      </c>
      <c r="BO80" s="184" t="str">
        <f>IF(BN80&lt;&gt;"",LOOKUP(BN80,Likelihoods!$A$7:$A$107,Likelihoods!K$7:K$107),"")</f>
        <v/>
      </c>
      <c r="BP80" s="179" t="str">
        <f>IF(AND(COUNTBLANK($B80:$O80)=13,COUNTBLANK($P80:$Q80)=1,COUNTBLANK($R80:$U80)=3,COUNTBLANK($V80:$X80)=2,COUNTBLANK($Y80:$AE80)=6,COUNTBLANK($AF80:$AJ80)=4,COUNTBLANK($AK80:AN80)=3,COUNTBLANK($AO80:$AQ80)=2,COUNTBLANK($AR80:$AS80)=1,COUNTBLANK($AT80:$AU80)=1),IF(Data!$B80&lt;&gt;"",Scoring!$N$7)+IF(Data!$C80&lt;&gt;"",Scoring!$N$8)+IF(Data!$D80&lt;&gt;"",Scoring!$N$9)+IF(Data!$E80&lt;&gt;"",Scoring!$N$10)+IF(Data!$F80&lt;&gt;"",Scoring!$N$11)+IF(Data!$G80&lt;&gt;"",Scoring!$N$12)+IF(Data!$H80&lt;&gt;"",Scoring!$N$13)+IF(Data!$I80&lt;&gt;"",Scoring!$N$14)+IF(Data!$J80&lt;&gt;"",Scoring!$N$15)+IF(Data!$K80&lt;&gt;"",Scoring!$N$16)+IF(Data!$L80&lt;&gt;"",Scoring!$N$17)+IF(Data!$M80&lt;&gt;"",Scoring!$N$18)+IF(Data!$N80&lt;&gt;"",Scoring!$N$19)+IF(Data!$O80&lt;&gt;"",Scoring!$N$20)+IF(Data!$P80&lt;&gt;"",Scoring!$N$21)+IF(Data!$Q80&lt;&gt;"",Scoring!$N$22)+IF(Data!$R80&lt;&gt;"",Scoring!$N$23)+IF(Data!$S80&lt;&gt;"",Scoring!$N$24)+IF(Data!$T80&lt;&gt;"",Scoring!$N$25)+IF(Data!$U80&lt;&gt;"",Scoring!$N$26)+IF(Data!$V80&lt;&gt;"",Scoring!$N$27)+IF(Data!$W80&lt;&gt;"",Scoring!$N$28)+IF(Data!$X80&lt;&gt;"",Scoring!$N$29)+IF(Data!$Y80&lt;&gt;"",Scoring!$N$30)+IF(Data!$Z80&lt;&gt;"",Scoring!$N$31)+IF(Data!$AA80&lt;&gt;"",Scoring!$N$32)+IF(Data!$AB80&lt;&gt;"",Scoring!$N$33)+IF(Data!$AC80&lt;&gt;"",Scoring!$N$34)+IF(Data!$AD80&lt;&gt;"",Scoring!$N$35)+IF(Data!$AE80&lt;&gt;"",Scoring!$N$36)+IF(Data!$AF80&lt;&gt;"",Scoring!$N$37)+IF(Data!$AG80&lt;&gt;"",Scoring!$N$38)+IF(Data!$AH80&lt;&gt;"",Scoring!$N$39)+IF(Data!$AI80&lt;&gt;"",Scoring!$N$40)+IF(Data!$AJ80&lt;&gt;"",Scoring!$N$41)+IF(Data!$AK80&lt;&gt;"",Scoring!$N$42)+IF(Data!$AL80&lt;&gt;"",Scoring!$N$43)+IF(Data!$AM80&lt;&gt;"",Scoring!$N$44)+IF(Data!$AN80&lt;&gt;"",Scoring!$N$45)+IF(Data!$AO80&lt;&gt;"",Scoring!$N$46)+IF(Data!$AP80&lt;&gt;"",Scoring!$N$47)+IF(Data!$AQ80&lt;&gt;"",Scoring!$N$48)+IF(Data!$AR80&lt;&gt;"",Scoring!$N$49)+IF(Data!$AS80&lt;&gt;"",Scoring!$N$50)+IF(Data!$AT80&lt;&gt;"",Scoring!$N$51)+IF(Data!$AU80&lt;&gt;"",Scoring!$N$52),"")</f>
        <v/>
      </c>
      <c r="BQ80" s="189" t="str">
        <f>IF(BP80&lt;&gt;"",LOOKUP(BP80,Likelihoods!$A$7:$A$107,Likelihoods!L$7:L$107),"")</f>
        <v/>
      </c>
      <c r="BR80" s="181" t="str">
        <f>IF(AND(COUNTBLANK($B80:$O80)=13,COUNTBLANK($P80:$Q80)=1,COUNTBLANK($R80:$U80)=3,COUNTBLANK($V80:$X80)=2,COUNTBLANK($Y80:$AE80)=6,COUNTBLANK($AF80:$AJ80)=4,COUNTBLANK($AK80:AN80)=3,COUNTBLANK($AO80:$AQ80)=2,COUNTBLANK($AR80:$AS80)=1,COUNTBLANK($AT80:$AU80)=1),IF(Data!$B80&lt;&gt;"",Scoring!$O$7)+IF(Data!$C80&lt;&gt;"",Scoring!$O$8)+IF(Data!$D80&lt;&gt;"",Scoring!$O$9)+IF(Data!$E80&lt;&gt;"",Scoring!$O$10)+IF(Data!$F80&lt;&gt;"",Scoring!$O$11)+IF(Data!$G80&lt;&gt;"",Scoring!$O$12)+IF(Data!$H80&lt;&gt;"",Scoring!$O$13)+IF(Data!$I80&lt;&gt;"",Scoring!$O$14)+IF(Data!$J80&lt;&gt;"",Scoring!$O$15)+IF(Data!$K80&lt;&gt;"",Scoring!$O$16)+IF(Data!$L80&lt;&gt;"",Scoring!$O$17)+IF(Data!$M80&lt;&gt;"",Scoring!$O$18)+IF(Data!$N80&lt;&gt;"",Scoring!$O$19)+IF(Data!$O80&lt;&gt;"",Scoring!$O$20)+IF(Data!$P80&lt;&gt;"",Scoring!$O$21)+IF(Data!$Q80&lt;&gt;"",Scoring!$O$22)+IF(Data!$R80&lt;&gt;"",Scoring!$O$23)+IF(Data!$S80&lt;&gt;"",Scoring!$O$24)+IF(Data!$T80&lt;&gt;"",Scoring!$O$25)+IF(Data!$U80&lt;&gt;"",Scoring!$O$26)+IF(Data!$V80&lt;&gt;"",Scoring!$O$27)+IF(Data!$W80&lt;&gt;"",Scoring!$O$28)+IF(Data!$X80&lt;&gt;"",Scoring!$O$29)+IF(Data!$Y80&lt;&gt;"",Scoring!$O$30)+IF(Data!$Z80&lt;&gt;"",Scoring!$O$31)+IF(Data!$AA80&lt;&gt;"",Scoring!$O$32)+IF(Data!$AB80&lt;&gt;"",Scoring!$O$33)+IF(Data!$AC80&lt;&gt;"",Scoring!$O$34)+IF(Data!$AD80&lt;&gt;"",Scoring!$O$35)+IF(Data!$AE80&lt;&gt;"",Scoring!$O$36)+IF(Data!$AF80&lt;&gt;"",Scoring!$O$37)+IF(Data!$AG80&lt;&gt;"",Scoring!$O$38)+IF(Data!$AH80&lt;&gt;"",Scoring!$O$39)+IF(Data!$AI80&lt;&gt;"",Scoring!$O$40)+IF(Data!$AJ80&lt;&gt;"",Scoring!$O$41)+IF(Data!$AK80&lt;&gt;"",Scoring!$O$42)+IF(Data!$AL80&lt;&gt;"",Scoring!$O$43)+IF(Data!$AM80&lt;&gt;"",Scoring!$O$44)+IF(Data!$AN80&lt;&gt;"",Scoring!$O$45)+IF(Data!$AO80&lt;&gt;"",Scoring!$O$46)+IF(Data!$AP80&lt;&gt;"",Scoring!$O$47)+IF(Data!$AQ80&lt;&gt;"",Scoring!$O$48)+IF(Data!$AR80&lt;&gt;"",Scoring!$O$49)+IF(Data!$AS80&lt;&gt;"",Scoring!$O$50)+IF(Data!$AT80&lt;&gt;"",Scoring!$O$51)+IF(Data!$AU80&lt;&gt;"",Scoring!$O$52),"")</f>
        <v/>
      </c>
      <c r="BS80" s="184" t="str">
        <f>IF(BR80&lt;&gt;"",LOOKUP(BR80,Likelihoods!$A$7:$A$107,Likelihoods!M$7:M$107),"")</f>
        <v/>
      </c>
      <c r="BT80" s="181" t="str">
        <f>IF(AND(COUNTBLANK($B80:$O80)=13,COUNTBLANK($P80:$Q80)=1,COUNTBLANK($R80:$U80)=3,COUNTBLANK($V80:$X80)=2,COUNTBLANK($Y80:$AE80)=6,COUNTBLANK($AF80:$AJ80)=4,COUNTBLANK($AK80:AN80)=3,COUNTBLANK($AO80:$AQ80)=2,COUNTBLANK($AR80:$AS80)=1,COUNTBLANK($AT80:$AU80)=1),IF(Data!$B80&lt;&gt;"",Scoring!$P$7)+IF(Data!$C80&lt;&gt;"",Scoring!$P$8)+IF(Data!$D80&lt;&gt;"",Scoring!$P$9)+IF(Data!$E80&lt;&gt;"",Scoring!$P$10)+IF(Data!$F80&lt;&gt;"",Scoring!$P$11)+IF(Data!$G80&lt;&gt;"",Scoring!$P$12)+IF(Data!$H80&lt;&gt;"",Scoring!$P$13)+IF(Data!$I80&lt;&gt;"",Scoring!$P$14)+IF(Data!$J80&lt;&gt;"",Scoring!$P$15)+IF(Data!$K80&lt;&gt;"",Scoring!$P$16)+IF(Data!$L80&lt;&gt;"",Scoring!$P$17)+IF(Data!$M80&lt;&gt;"",Scoring!$P$18)+IF(Data!$N80&lt;&gt;"",Scoring!$P$19)+IF(Data!$O80&lt;&gt;"",Scoring!$P$20)+IF(Data!$P80&lt;&gt;"",Scoring!$P$21)+IF(Data!$Q80&lt;&gt;"",Scoring!$P$22)+IF(Data!$R80&lt;&gt;"",Scoring!$P$23)+IF(Data!$S80&lt;&gt;"",Scoring!$P$24)+IF(Data!$T80&lt;&gt;"",Scoring!$P$25)+IF(Data!$U80&lt;&gt;"",Scoring!$P$26)+IF(Data!$V80&lt;&gt;"",Scoring!$P$27)+IF(Data!$W80&lt;&gt;"",Scoring!$P$28)+IF(Data!$X80&lt;&gt;"",Scoring!$P$29)+IF(Data!$Y80&lt;&gt;"",Scoring!$P$30)+IF(Data!$Z80&lt;&gt;"",Scoring!$P$31)+IF(Data!$AA80&lt;&gt;"",Scoring!$P$32)+IF(Data!$AB80&lt;&gt;"",Scoring!$P$33)+IF(Data!$AC80&lt;&gt;"",Scoring!$P$34)+IF(Data!$AD80&lt;&gt;"",Scoring!$P$35)+IF(Data!$AE80&lt;&gt;"",Scoring!$P$36)+IF(Data!$AF80&lt;&gt;"",Scoring!$P$37)+IF(Data!$AG80&lt;&gt;"",Scoring!$P$38)+IF(Data!$AH80&lt;&gt;"",Scoring!$P$39)+IF(Data!$AI80&lt;&gt;"",Scoring!$P$40)+IF(Data!$AJ80&lt;&gt;"",Scoring!$P$41)+IF(Data!$AK80&lt;&gt;"",Scoring!$P$42)+IF(Data!$AL80&lt;&gt;"",Scoring!$P$43)+IF(Data!$AM80&lt;&gt;"",Scoring!$P$44)+IF(Data!$AN80&lt;&gt;"",Scoring!$P$45)+IF(Data!$AO80&lt;&gt;"",Scoring!$P$46)+IF(Data!$AP80&lt;&gt;"",Scoring!$P$47)+IF(Data!$AQ80&lt;&gt;"",Scoring!$P$48)+IF(Data!$AR80&lt;&gt;"",Scoring!$P$49)+IF(Data!$AS80&lt;&gt;"",Scoring!$P$50)+IF(Data!$AT80&lt;&gt;"",Scoring!$P$51)+IF(Data!$AU80&lt;&gt;"",Scoring!$P$52),"")</f>
        <v/>
      </c>
      <c r="BU80" s="180" t="str">
        <f>IF(BT80&lt;&gt;"",LOOKUP(BT80,Likelihoods!$A$7:$A$107,Likelihoods!N$7:N$107),"")</f>
        <v/>
      </c>
      <c r="BV80" s="181" t="str">
        <f>IF(AND(COUNTBLANK($B80:$O80)=13,COUNTBLANK($P80:$Q80)=1,COUNTBLANK($R80:$U80)=3,COUNTBLANK($V80:$X80)=2,COUNTBLANK($Y80:$AE80)=6,COUNTBLANK($AF80:$AJ80)=4,COUNTBLANK($AK80:AN80)=3,COUNTBLANK($AO80:$AQ80)=2,COUNTBLANK($AR80:$AS80)=1,COUNTBLANK($AT80:$AU80)=1),IF(Data!$B80&lt;&gt;"",Scoring!$Q$7)+IF(Data!$C80&lt;&gt;"",Scoring!$Q$8)+IF(Data!$D80&lt;&gt;"",Scoring!$Q$9)+IF(Data!$E80&lt;&gt;"",Scoring!$Q$10)+IF(Data!$F80&lt;&gt;"",Scoring!$Q$11)+IF(Data!$G80&lt;&gt;"",Scoring!$Q$12)+IF(Data!$H80&lt;&gt;"",Scoring!$Q$13)+IF(Data!$I80&lt;&gt;"",Scoring!$Q$14)+IF(Data!$J80&lt;&gt;"",Scoring!$Q$15)+IF(Data!$K80&lt;&gt;"",Scoring!$Q$16)+IF(Data!$L80&lt;&gt;"",Scoring!$Q$17)+IF(Data!$M80&lt;&gt;"",Scoring!$Q$18)+IF(Data!$N80&lt;&gt;"",Scoring!$Q$19)+IF(Data!$O80&lt;&gt;"",Scoring!$Q$20)+IF(Data!$P80&lt;&gt;"",Scoring!$Q$21)+IF(Data!$Q80&lt;&gt;"",Scoring!$Q$22)+IF(Data!$R80&lt;&gt;"",Scoring!$Q$23)+IF(Data!$S80&lt;&gt;"",Scoring!$Q$24)+IF(Data!$T80&lt;&gt;"",Scoring!$Q$25)+IF(Data!$U80&lt;&gt;"",Scoring!$Q$26)+IF(Data!$V80&lt;&gt;"",Scoring!$Q$27)+IF(Data!$W80&lt;&gt;"",Scoring!$Q$28)+IF(Data!$X80&lt;&gt;"",Scoring!$Q$29)+IF(Data!$Y80&lt;&gt;"",Scoring!$Q$30)+IF(Data!$Z80&lt;&gt;"",Scoring!$Q$31)+IF(Data!$AA80&lt;&gt;"",Scoring!$Q$32)+IF(Data!$AB80&lt;&gt;"",Scoring!$Q$33)+IF(Data!$AC80&lt;&gt;"",Scoring!$Q$34)+IF(Data!$AD80&lt;&gt;"",Scoring!$Q$35)+IF(Data!$AE80&lt;&gt;"",Scoring!$Q$36)+IF(Data!$AF80&lt;&gt;"",Scoring!$Q$37)+IF(Data!$AG80&lt;&gt;"",Scoring!$Q$38)+IF(Data!$AH80&lt;&gt;"",Scoring!$Q$39)+IF(Data!$AI80&lt;&gt;"",Scoring!$Q$40)+IF(Data!$AJ80&lt;&gt;"",Scoring!$Q$41)+IF(Data!$AK80&lt;&gt;"",Scoring!$Q$42)+IF(Data!$AL80&lt;&gt;"",Scoring!$Q$43)+IF(Data!$AM80&lt;&gt;"",Scoring!$Q$44)+IF(Data!$AN80&lt;&gt;"",Scoring!$Q$45)+IF(Data!$AO80&lt;&gt;"",Scoring!$Q$46)+IF(Data!$AP80&lt;&gt;"",Scoring!$Q$47)+IF(Data!$AQ80&lt;&gt;"",Scoring!$Q$48)+IF(Data!$AR80&lt;&gt;"",Scoring!$Q$49)+IF(Data!$AS80&lt;&gt;"",Scoring!$Q$50)+IF(Data!$AT80&lt;&gt;"",Scoring!$Q$51)+IF(Data!$AU80&lt;&gt;"",Scoring!$Q$52),"")</f>
        <v/>
      </c>
      <c r="BW80" s="183" t="str">
        <f>IF(BV80&lt;&gt;"",LOOKUP(BV80,Likelihoods!$A$7:$A$107,Likelihoods!O$7:O$107),"")</f>
        <v/>
      </c>
      <c r="BX80" s="9"/>
      <c r="BY80" s="9"/>
      <c r="BZ80" s="9"/>
      <c r="CA80" s="9"/>
      <c r="CB80" s="9"/>
      <c r="CC80" s="9"/>
      <c r="CD80" s="9"/>
      <c r="CE80" s="9"/>
      <c r="CF80" s="9"/>
      <c r="CG80" s="9"/>
      <c r="CH80" s="9"/>
      <c r="CI80" s="9"/>
      <c r="CJ80" s="9"/>
      <c r="CK80" s="9"/>
    </row>
    <row r="81" spans="1:89" ht="14.25">
      <c r="A81" s="59"/>
      <c r="B81" s="76"/>
      <c r="C81" s="77"/>
      <c r="D81" s="77"/>
      <c r="E81" s="77"/>
      <c r="F81" s="77"/>
      <c r="G81" s="77"/>
      <c r="H81" s="77"/>
      <c r="I81" s="77"/>
      <c r="J81" s="77"/>
      <c r="K81" s="77"/>
      <c r="L81" s="77"/>
      <c r="M81" s="77"/>
      <c r="N81" s="77"/>
      <c r="O81" s="77"/>
      <c r="P81" s="76"/>
      <c r="Q81" s="78"/>
      <c r="R81" s="77"/>
      <c r="S81" s="77"/>
      <c r="T81" s="77"/>
      <c r="U81" s="77"/>
      <c r="V81" s="76"/>
      <c r="W81" s="77"/>
      <c r="X81" s="78"/>
      <c r="Y81" s="77"/>
      <c r="Z81" s="77"/>
      <c r="AA81" s="77"/>
      <c r="AB81" s="77"/>
      <c r="AC81" s="77"/>
      <c r="AD81" s="77"/>
      <c r="AE81" s="77"/>
      <c r="AF81" s="76"/>
      <c r="AG81" s="77"/>
      <c r="AH81" s="77"/>
      <c r="AI81" s="77"/>
      <c r="AJ81" s="78"/>
      <c r="AK81" s="77"/>
      <c r="AL81" s="77"/>
      <c r="AM81" s="77"/>
      <c r="AN81" s="77"/>
      <c r="AO81" s="76"/>
      <c r="AP81" s="77"/>
      <c r="AQ81" s="78"/>
      <c r="AR81" s="76"/>
      <c r="AS81" s="78"/>
      <c r="AT81" s="77"/>
      <c r="AU81" s="77"/>
      <c r="AV81" s="179" t="str">
        <f>IF(AND(COUNTBLANK($B81:$O81)=13,COUNTBLANK($P81:$Q81)=1,COUNTBLANK($R81:$U81)=3,COUNTBLANK($V81:$X81)=2,COUNTBLANK($Y81:$AE81)=6,COUNTBLANK($AF81:$AJ81)=4,COUNTBLANK($AK81:AN81)=3,COUNTBLANK($AO81:$AQ81)=2,COUNTBLANK($AR81:$AS81)=1,COUNTBLANK($AT81:$AU81)=1),IF(Data!$B81&lt;&gt;"",Scoring!$D$7)+IF(Data!$C81&lt;&gt;"",Scoring!$D$8)+IF(Data!$D81&lt;&gt;"",Scoring!$D$9)+IF(Data!$E81&lt;&gt;"",Scoring!$D$10)+IF(Data!$F81&lt;&gt;"",Scoring!$D$11)+IF(Data!$G81&lt;&gt;"",Scoring!$D$12)+IF(Data!$H81&lt;&gt;"",Scoring!$D$13)+IF(Data!$I81&lt;&gt;"",Scoring!$D$14)+IF(Data!$J81&lt;&gt;"",Scoring!$D$15)+IF(Data!$K81&lt;&gt;"",Scoring!$D$16)+IF(Data!$L81&lt;&gt;"",Scoring!$D$17)+IF(Data!$M81&lt;&gt;"",Scoring!$D$18)+IF(Data!$N81&lt;&gt;"",Scoring!$D$19)+IF(Data!$O81&lt;&gt;"",Scoring!$D$20)+IF(Data!$P81&lt;&gt;"",Scoring!$D$21)+IF(Data!$Q81&lt;&gt;"",Scoring!$D$22)+IF(Data!$R81&lt;&gt;"",Scoring!$D$23)+IF(Data!$S81&lt;&gt;"",Scoring!$D$24)+IF(Data!$T81&lt;&gt;"",Scoring!$D$25)+IF(Data!$U81&lt;&gt;"",Scoring!$D$26)+IF(Data!$V81&lt;&gt;"",Scoring!$D$27)+IF(Data!$W81&lt;&gt;"",Scoring!$D$28)+IF(Data!$X81&lt;&gt;"",Scoring!$D$29)+IF(Data!$Y81&lt;&gt;"",Scoring!$D$30)+IF(Data!$Z81&lt;&gt;"",Scoring!$D$31)+IF(Data!$AA81&lt;&gt;"",Scoring!$D$32)+IF(Data!$AB81&lt;&gt;"",Scoring!$D$33)+IF(Data!$AC81&lt;&gt;"",Scoring!$D$34)+IF(Data!$AD81&lt;&gt;"",Scoring!$D$35)+IF(Data!$AE81&lt;&gt;"",Scoring!$D$36)+IF(Data!$AF81&lt;&gt;"",Scoring!$D$37)+IF(Data!$AG81&lt;&gt;"",Scoring!$D$38)+IF(Data!$AH81&lt;&gt;"",Scoring!$D$39)+IF(Data!$AI81&lt;&gt;"",Scoring!$D$40)+IF(Data!$AJ81&lt;&gt;"",Scoring!$D$41)+IF(Data!$AK81&lt;&gt;"",Scoring!$D$42)+IF(Data!$AL81&lt;&gt;"",Scoring!$D$43)+IF(Data!$AM81&lt;&gt;"",Scoring!$D$44)+IF(Data!$AN81&lt;&gt;"",Scoring!$D$45)+IF(Data!$AO81&lt;&gt;"",Scoring!$D$46)+IF(Data!$AP81&lt;&gt;"",Scoring!$D$47)+IF(Data!$AQ81&lt;&gt;"",Scoring!$D$48)+IF(Data!$AR81&lt;&gt;"",Scoring!$D$49)+IF(Data!$AS81&lt;&gt;"",Scoring!$D$50)+IF(Data!$AT81&lt;&gt;"",Scoring!$D$51)+IF(Data!$AU81&lt;&gt;"",Scoring!$D$52),"")</f>
        <v/>
      </c>
      <c r="AW81" s="180" t="str">
        <f>IF(AV81&lt;&gt;"",LOOKUP(AV81,Likelihoods!$A$7:$A$107,Likelihoods!B$7:B$107),"")</f>
        <v/>
      </c>
      <c r="AX81" s="181" t="str">
        <f>IF(AND(COUNTBLANK($B81:$O81)=13,COUNTBLANK($P81:$Q81)=1,COUNTBLANK($R81:$U81)=3,COUNTBLANK($V81:$X81)=2,COUNTBLANK($Y81:$AE81)=6,COUNTBLANK($AF81:$AJ81)=4,COUNTBLANK($AK81:AN81)=3,COUNTBLANK($AO81:$AQ81)=2,COUNTBLANK($AR81:$AS81)=1,COUNTBLANK($AT81:$AU81)=1),IF(Data!$B81&lt;&gt;"",Scoring!$E$7)+IF(Data!$C81&lt;&gt;"",Scoring!$E$8)+IF(Data!$D81&lt;&gt;"",Scoring!$E$9)+IF(Data!$E81&lt;&gt;"",Scoring!$E$10)+IF(Data!$F81&lt;&gt;"",Scoring!$E$11)+IF(Data!$G81&lt;&gt;"",Scoring!$E$12)+IF(Data!$H81&lt;&gt;"",Scoring!$E$13)+IF(Data!$I81&lt;&gt;"",Scoring!$E$14)+IF(Data!$J81&lt;&gt;"",Scoring!$E$15)+IF(Data!$K81&lt;&gt;"",Scoring!$E$16)+IF(Data!$L81&lt;&gt;"",Scoring!$E$17)+IF(Data!$M81&lt;&gt;"",Scoring!$E$18)+IF(Data!$N81&lt;&gt;"",Scoring!$E$19)+IF(Data!$O81&lt;&gt;"",Scoring!$E$20)+IF(Data!$P81&lt;&gt;"",Scoring!$E$21)+IF(Data!$Q81&lt;&gt;"",Scoring!$E$22)+IF(Data!$R81&lt;&gt;"",Scoring!$E$23)+IF(Data!$S81&lt;&gt;"",Scoring!$E$24)+IF(Data!$T81&lt;&gt;"",Scoring!$E$25)+IF(Data!$U81&lt;&gt;"",Scoring!$E$26)+IF(Data!$V81&lt;&gt;"",Scoring!$E$27)+IF(Data!$W81&lt;&gt;"",Scoring!$E$28)+IF(Data!$X81&lt;&gt;"",Scoring!$E$29)+IF(Data!$Y81&lt;&gt;"",Scoring!$E$30)+IF(Data!$Z81&lt;&gt;"",Scoring!$E$31)+IF(Data!$AA81&lt;&gt;"",Scoring!$E$32)+IF(Data!$AB81&lt;&gt;"",Scoring!$E$33)+IF(Data!$AC81&lt;&gt;"",Scoring!$E$34)+IF(Data!$AD81&lt;&gt;"",Scoring!$E$35)+IF(Data!$AE81&lt;&gt;"",Scoring!$E$36)+IF(Data!$AF81&lt;&gt;"",Scoring!$E$37)+IF(Data!$AG81&lt;&gt;"",Scoring!$E$38)+IF(Data!$AH81&lt;&gt;"",Scoring!$E$39)+IF(Data!$AI81&lt;&gt;"",Scoring!$E$40)+IF(Data!$AJ81&lt;&gt;"",Scoring!$E$41)+IF(Data!$AK81&lt;&gt;"",Scoring!$E$42)+IF(Data!$AL81&lt;&gt;"",Scoring!$E$43)+IF(Data!$AM81&lt;&gt;"",Scoring!$E$44)+IF(Data!$AN81&lt;&gt;"",Scoring!$E$45)+IF(Data!$AO81&lt;&gt;"",Scoring!$E$46)+IF(Data!$AP81&lt;&gt;"",Scoring!$E$47)+IF(Data!$AQ81&lt;&gt;"",Scoring!$E$48)+IF(Data!$AR81&lt;&gt;"",Scoring!$E$49)+IF(Data!$AS81&lt;&gt;"",Scoring!$E$50)+IF(Data!$AT81&lt;&gt;"",Scoring!$E$51)+IF(Data!$AU81&lt;&gt;"",Scoring!$E$52),"")</f>
        <v/>
      </c>
      <c r="AY81" s="180" t="str">
        <f>IF(AX81&lt;&gt;"",LOOKUP(AX81,Likelihoods!$A$7:$A$107,Likelihoods!C$7:C$107),"")</f>
        <v/>
      </c>
      <c r="AZ81" s="182" t="str">
        <f>IF(AND(COUNTBLANK($B81:$O81)=13,COUNTBLANK($P81:$Q81)=1,COUNTBLANK($R81:$U81)=3,COUNTBLANK($V81:$X81)=2,COUNTBLANK($Y81:$AE81)=6,COUNTBLANK($AF81:$AJ81)=4,COUNTBLANK($AK81:AN81)=3,COUNTBLANK($AO81:$AQ81)=2,COUNTBLANK($AR81:$AS81)=1,COUNTBLANK($AT81:$AU81)=1),IF(Data!$B81&lt;&gt;"",Scoring!$F$7)+IF(Data!$C81&lt;&gt;"",Scoring!$F$8)+IF(Data!$D81&lt;&gt;"",Scoring!$F$9)+IF(Data!$E81&lt;&gt;"",Scoring!$F$10)+IF(Data!$F81&lt;&gt;"",Scoring!$F$11)+IF(Data!$G81&lt;&gt;"",Scoring!$F$12)+IF(Data!$H81&lt;&gt;"",Scoring!$F$13)+IF(Data!$I81&lt;&gt;"",Scoring!$F$14)+IF(Data!$J81&lt;&gt;"",Scoring!$F$15)+IF(Data!$K81&lt;&gt;"",Scoring!$F$16)+IF(Data!$L81&lt;&gt;"",Scoring!$F$17)+IF(Data!$M81&lt;&gt;"",Scoring!$F$18)+IF(Data!$N81&lt;&gt;"",Scoring!$F$19)+IF(Data!$O81&lt;&gt;"",Scoring!$F$20)+IF(Data!$P81&lt;&gt;"",Scoring!$F$21)+IF(Data!$Q81&lt;&gt;"",Scoring!$F$22)+IF(Data!$R81&lt;&gt;"",Scoring!$F$23)+IF(Data!$S81&lt;&gt;"",Scoring!$F$24)+IF(Data!$T81&lt;&gt;"",Scoring!$F$25)+IF(Data!$U81&lt;&gt;"",Scoring!$F$26)+IF(Data!$V81&lt;&gt;"",Scoring!$F$27)+IF(Data!$W81&lt;&gt;"",Scoring!$F$28)+IF(Data!$X81&lt;&gt;"",Scoring!$F$29)+IF(Data!$Y81&lt;&gt;"",Scoring!$F$30)+IF(Data!$Z81&lt;&gt;"",Scoring!$F$31)+IF(Data!$AA81&lt;&gt;"",Scoring!$F$32)+IF(Data!$AB81&lt;&gt;"",Scoring!$F$33)+IF(Data!$AC81&lt;&gt;"",Scoring!$F$34)+IF(Data!$AD81&lt;&gt;"",Scoring!$F$35)+IF(Data!$AE81&lt;&gt;"",Scoring!$F$36)+IF(Data!$AF81&lt;&gt;"",Scoring!$F$37)+IF(Data!$AG81&lt;&gt;"",Scoring!$F$38)+IF(Data!$AH81&lt;&gt;"",Scoring!$F$39)+IF(Data!$AI81&lt;&gt;"",Scoring!$F$40)+IF(Data!$AJ81&lt;&gt;"",Scoring!$F$41)+IF(Data!$AK81&lt;&gt;"",Scoring!$F$42)+IF(Data!$AL81&lt;&gt;"",Scoring!$F$43)+IF(Data!$AM81&lt;&gt;"",Scoring!$F$44)+IF(Data!$AN81&lt;&gt;"",Scoring!$F$45)+IF(Data!$AO81&lt;&gt;"",Scoring!$F$46)+IF(Data!$AP81&lt;&gt;"",Scoring!$F$47)+IF(Data!$AQ81&lt;&gt;"",Scoring!$F$48)+IF(Data!$AR81&lt;&gt;"",Scoring!$F$49)+IF(Data!$AS81&lt;&gt;"",Scoring!$F$50)+IF(Data!$AT81&lt;&gt;"",Scoring!$F$51)+IF(Data!$AU81&lt;&gt;"",Scoring!$F$52),"")</f>
        <v/>
      </c>
      <c r="BA81" s="183" t="str">
        <f>IF(AZ81&lt;&gt;"",LOOKUP(AZ81,Likelihoods!$A$7:$A$107,Likelihoods!D$7:D$107),"")</f>
        <v/>
      </c>
      <c r="BB81" s="181" t="str">
        <f>IF(AND(COUNTBLANK($B81:$O81)=13,COUNTBLANK($P81:$Q81)=1,COUNTBLANK($R81:$U81)=3,COUNTBLANK($V81:$X81)=2,COUNTBLANK($Y81:$AE81)=6,COUNTBLANK($AF81:$AJ81)=4,COUNTBLANK($AK81:AN81)=3,COUNTBLANK($AO81:$AQ81)=2,COUNTBLANK($AR81:$AS81)=1,COUNTBLANK($AT81:$AU81)=1),IF(Data!$B81&lt;&gt;"",Scoring!$G$7)+IF(Data!$C81&lt;&gt;"",Scoring!$G$8)+IF(Data!$D81&lt;&gt;"",Scoring!$G$9)+IF(Data!$E81&lt;&gt;"",Scoring!$G$10)+IF(Data!$F81&lt;&gt;"",Scoring!$G$11)+IF(Data!$G81&lt;&gt;"",Scoring!$G$12)+IF(Data!$H81&lt;&gt;"",Scoring!$G$13)+IF(Data!$I81&lt;&gt;"",Scoring!$G$14)+IF(Data!$J81&lt;&gt;"",Scoring!$G$15)+IF(Data!$K81&lt;&gt;"",Scoring!$G$16)+IF(Data!$L81&lt;&gt;"",Scoring!$G$17)+IF(Data!$M81&lt;&gt;"",Scoring!$G$18)+IF(Data!$N81&lt;&gt;"",Scoring!$G$19)+IF(Data!$O81&lt;&gt;"",Scoring!$G$20)+IF(Data!$P81&lt;&gt;"",Scoring!$G$21)+IF(Data!$Q81&lt;&gt;"",Scoring!$G$22)+IF(Data!$R81&lt;&gt;"",Scoring!$G$23)+IF(Data!$S81&lt;&gt;"",Scoring!$G$24)+IF(Data!$T81&lt;&gt;"",Scoring!$G$25)+IF(Data!$U81&lt;&gt;"",Scoring!$G$26)+IF(Data!$V81&lt;&gt;"",Scoring!$G$27)+IF(Data!$W81&lt;&gt;"",Scoring!$G$28)+IF(Data!$X81&lt;&gt;"",Scoring!$G$29)+IF(Data!$Y81&lt;&gt;"",Scoring!$G$30)+IF(Data!$Z81&lt;&gt;"",Scoring!$G$31)+IF(Data!$AA81&lt;&gt;"",Scoring!$G$32)+IF(Data!$AB81&lt;&gt;"",Scoring!$G$33)+IF(Data!$AC81&lt;&gt;"",Scoring!$G$34)+IF(Data!$AD81&lt;&gt;"",Scoring!$G$35)+IF(Data!$AE81&lt;&gt;"",Scoring!$G$36)+IF(Data!$AF81&lt;&gt;"",Scoring!$G$37)+IF(Data!$AG81&lt;&gt;"",Scoring!$G$38)+IF(Data!$AH81&lt;&gt;"",Scoring!$G$39)+IF(Data!$AI81&lt;&gt;"",Scoring!$G$40)+IF(Data!$AJ81&lt;&gt;"",Scoring!$G$41)+IF(Data!$AK81&lt;&gt;"",Scoring!$G$42)+IF(Data!$AL81&lt;&gt;"",Scoring!$G$43)+IF(Data!$AM81&lt;&gt;"",Scoring!$G$44)+IF(Data!$AN81&lt;&gt;"",Scoring!$G$45)+IF(Data!$AO81&lt;&gt;"",Scoring!$G$46)+IF(Data!$AP81&lt;&gt;"",Scoring!$G$47)+IF(Data!$AQ81&lt;&gt;"",Scoring!$G$48)+IF(Data!$AR81&lt;&gt;"",Scoring!$G$49)+IF(Data!$AS81&lt;&gt;"",Scoring!$G$50)+IF(Data!$AT81&lt;&gt;"",Scoring!$G$51)+IF(Data!$AU81&lt;&gt;"",Scoring!$G$52),"")</f>
        <v/>
      </c>
      <c r="BC81" s="184" t="str">
        <f>IF(BB81&lt;&gt;"",LOOKUP(BB81,Likelihoods!$A$7:$A$107,Likelihoods!E$7:E$107),"")</f>
        <v/>
      </c>
      <c r="BD81" s="185" t="str">
        <f>IF(AND(COUNTBLANK($B81:$O81)=13,COUNTBLANK($P81:$Q81)=1,COUNTBLANK($R81:$U81)=3,COUNTBLANK($V81:$X81)=2,COUNTBLANK($Y81:$AE81)=6,COUNTBLANK($AF81:$AJ81)=4,COUNTBLANK($AK81:AN81)=3,COUNTBLANK($AO81:$AQ81)=2,COUNTBLANK($AR81:$AS81)=1,COUNTBLANK($AT81:$AU81)=1),IF(Data!$B81&lt;&gt;"",Scoring!$H$7)+IF(Data!$C81&lt;&gt;"",Scoring!$H$8)+IF(Data!$D81&lt;&gt;"",Scoring!$H$9)+IF(Data!$E81&lt;&gt;"",Scoring!$H$10)+IF(Data!$F81&lt;&gt;"",Scoring!$H$11)+IF(Data!$G81&lt;&gt;"",Scoring!$H$12)+IF(Data!$H81&lt;&gt;"",Scoring!$H$13)+IF(Data!$I81&lt;&gt;"",Scoring!$H$14)+IF(Data!$J81&lt;&gt;"",Scoring!$H$15)+IF(Data!$K81&lt;&gt;"",Scoring!$H$16)+IF(Data!$L81&lt;&gt;"",Scoring!$H$17)+IF(Data!$M81&lt;&gt;"",Scoring!$H$18)+IF(Data!$N81&lt;&gt;"",Scoring!$H$19)+IF(Data!$O81&lt;&gt;"",Scoring!$H$20)+IF(Data!$P81&lt;&gt;"",Scoring!$H$21)+IF(Data!$Q81&lt;&gt;"",Scoring!$H$22)+IF(Data!$R81&lt;&gt;"",Scoring!$H$23)+IF(Data!$S81&lt;&gt;"",Scoring!$H$24)+IF(Data!$T81&lt;&gt;"",Scoring!$H$25)+IF(Data!$U81&lt;&gt;"",Scoring!$H$26)+IF(Data!$V81&lt;&gt;"",Scoring!$H$27)+IF(Data!$W81&lt;&gt;"",Scoring!$H$28)+IF(Data!$X81&lt;&gt;"",Scoring!$H$29)+IF(Data!$Y81&lt;&gt;"",Scoring!$H$30)+IF(Data!$Z81&lt;&gt;"",Scoring!$H$31)+IF(Data!$AA81&lt;&gt;"",Scoring!$H$32)+IF(Data!$AB81&lt;&gt;"",Scoring!$H$33)+IF(Data!$AC81&lt;&gt;"",Scoring!$H$34)+IF(Data!$AD81&lt;&gt;"",Scoring!$H$35)+IF(Data!$AE81&lt;&gt;"",Scoring!$H$36)+IF(Data!$AF81&lt;&gt;"",Scoring!$H$37)+IF(Data!$AG81&lt;&gt;"",Scoring!$H$38)+IF(Data!$AH81&lt;&gt;"",Scoring!$H$39)+IF(Data!$AI81&lt;&gt;"",Scoring!$H$40)+IF(Data!$AJ81&lt;&gt;"",Scoring!$H$41)+IF(Data!$AK81&lt;&gt;"",Scoring!$H$42)+IF(Data!$AL81&lt;&gt;"",Scoring!$H$43)+IF(Data!$AM81&lt;&gt;"",Scoring!$H$44)+IF(Data!$AN81&lt;&gt;"",Scoring!$H$45)+IF(Data!$AO81&lt;&gt;"",Scoring!$H$46)+IF(Data!$AP81&lt;&gt;"",Scoring!$H$47)+IF(Data!$AQ81&lt;&gt;"",Scoring!$H$48)+IF(Data!$AR81&lt;&gt;"",Scoring!$H$49)+IF(Data!$AS81&lt;&gt;"",Scoring!$H$50)+IF(Data!$AT81&lt;&gt;"",Scoring!$H$51)+IF(Data!$AU81&lt;&gt;"",Scoring!$H$52),"")</f>
        <v/>
      </c>
      <c r="BE81" s="186" t="str">
        <f>IF(BD81&lt;&gt;"",LOOKUP(BD81,Likelihoods!$A$7:$A$107,Likelihoods!F$7:F$107),"")</f>
        <v/>
      </c>
      <c r="BF81" s="181" t="str">
        <f>IF(AND(COUNTBLANK($B81:$O81)=13,COUNTBLANK($P81:$Q81)=1,COUNTBLANK($R81:$U81)=3,COUNTBLANK($V81:$X81)=2,COUNTBLANK($Y81:$AE81)=6,COUNTBLANK($AF81:$AJ81)=4,COUNTBLANK($AK81:AN81)=3,COUNTBLANK($AO81:$AQ81)=2,COUNTBLANK($AR81:$AS81)=1,COUNTBLANK($AT81:$AU81)=1),IF(Data!$B81&lt;&gt;"",Scoring!$I$7)+IF(Data!$C81&lt;&gt;"",Scoring!$I$8)+IF(Data!$D81&lt;&gt;"",Scoring!$I$9)+IF(Data!$E81&lt;&gt;"",Scoring!$I$10)+IF(Data!$F81&lt;&gt;"",Scoring!$I$11)+IF(Data!$G81&lt;&gt;"",Scoring!$I$12)+IF(Data!$H81&lt;&gt;"",Scoring!$I$13)+IF(Data!$I81&lt;&gt;"",Scoring!$I$14)+IF(Data!$J81&lt;&gt;"",Scoring!$I$15)+IF(Data!$K81&lt;&gt;"",Scoring!$I$16)+IF(Data!$L81&lt;&gt;"",Scoring!$I$17)+IF(Data!$M81&lt;&gt;"",Scoring!$I$18)+IF(Data!$N81&lt;&gt;"",Scoring!$I$19)+IF(Data!$O81&lt;&gt;"",Scoring!$I$20)+IF(Data!$P81&lt;&gt;"",Scoring!$I$21)+IF(Data!$Q81&lt;&gt;"",Scoring!$I$22)+IF(Data!$R81&lt;&gt;"",Scoring!$I$23)+IF(Data!$S81&lt;&gt;"",Scoring!$I$24)+IF(Data!$T81&lt;&gt;"",Scoring!$I$25)+IF(Data!$U81&lt;&gt;"",Scoring!$I$26)+IF(Data!$V81&lt;&gt;"",Scoring!$I$27)+IF(Data!$W81&lt;&gt;"",Scoring!$I$28)+IF(Data!$X81&lt;&gt;"",Scoring!$I$29)+IF(Data!$Y81&lt;&gt;"",Scoring!$I$30)+IF(Data!$Z81&lt;&gt;"",Scoring!$I$31)+IF(Data!$AA81&lt;&gt;"",Scoring!$I$32)+IF(Data!$AB81&lt;&gt;"",Scoring!$I$33)+IF(Data!$AC81&lt;&gt;"",Scoring!$I$34)+IF(Data!$AD81&lt;&gt;"",Scoring!$I$35)+IF(Data!$AE81&lt;&gt;"",Scoring!$I$36)+IF(Data!$AF81&lt;&gt;"",Scoring!$I$37)+IF(Data!$AG81&lt;&gt;"",Scoring!$I$38)+IF(Data!$AH81&lt;&gt;"",Scoring!$I$39)+IF(Data!$AI81&lt;&gt;"",Scoring!$I$40)+IF(Data!$AJ81&lt;&gt;"",Scoring!$I$41)+IF(Data!$AK81&lt;&gt;"",Scoring!$I$42)+IF(Data!$AL81&lt;&gt;"",Scoring!$I$43)+IF(Data!$AM81&lt;&gt;"",Scoring!$I$44)+IF(Data!$AN81&lt;&gt;"",Scoring!$I$45)+IF(Data!$AO81&lt;&gt;"",Scoring!$I$46)+IF(Data!$AP81&lt;&gt;"",Scoring!$I$47)+IF(Data!$AQ81&lt;&gt;"",Scoring!$I$48)+IF(Data!$AR81&lt;&gt;"",Scoring!$I$49)+IF(Data!$AS81&lt;&gt;"",Scoring!$I$50)+IF(Data!$AT81&lt;&gt;"",Scoring!$I$51)+IF(Data!$AU81&lt;&gt;"",Scoring!$I$52),"")</f>
        <v/>
      </c>
      <c r="BG81" s="180" t="str">
        <f>IF(BF81&lt;&gt;"",LOOKUP(BF81,Likelihoods!$A$7:$A$107,Likelihoods!G$7:G$107),"")</f>
        <v/>
      </c>
      <c r="BH81" s="187" t="str">
        <f>IF(AND(COUNTBLANK($B81:$O81)=13,COUNTBLANK($P81:$Q81)=1,COUNTBLANK($R81:$U81)=3,COUNTBLANK($V81:$X81)=2,COUNTBLANK($Y81:$AE81)=6,COUNTBLANK($AF81:$AJ81)=4,COUNTBLANK($AK81:AN81)=3,COUNTBLANK($AO81:$AQ81)=2,COUNTBLANK($AR81:$AS81)=1,COUNTBLANK($AT81:$AU81)=1),IF(Data!$B81&lt;&gt;"",Scoring!$J$7)+IF(Data!$C81&lt;&gt;"",Scoring!$J$8)+IF(Data!$D81&lt;&gt;"",Scoring!$J$9)+IF(Data!$E81&lt;&gt;"",Scoring!$J$10)+IF(Data!$F81&lt;&gt;"",Scoring!$J$11)+IF(Data!$G81&lt;&gt;"",Scoring!$J$12)+IF(Data!$H81&lt;&gt;"",Scoring!$J$13)+IF(Data!$I81&lt;&gt;"",Scoring!$J$14)+IF(Data!$J81&lt;&gt;"",Scoring!$J$15)+IF(Data!$K81&lt;&gt;"",Scoring!$J$16)+IF(Data!$L81&lt;&gt;"",Scoring!$J$17)+IF(Data!$M81&lt;&gt;"",Scoring!$J$18)+IF(Data!$N81&lt;&gt;"",Scoring!$J$19)+IF(Data!$O81&lt;&gt;"",Scoring!$J$20)+IF(Data!$P81&lt;&gt;"",Scoring!$J$21)+IF(Data!$Q81&lt;&gt;"",Scoring!$J$22)+IF(Data!$R81&lt;&gt;"",Scoring!$J$23)+IF(Data!$S81&lt;&gt;"",Scoring!$J$24)+IF(Data!$T81&lt;&gt;"",Scoring!$J$25)+IF(Data!$U81&lt;&gt;"",Scoring!$J$26)+IF(Data!$V81&lt;&gt;"",Scoring!$J$27)+IF(Data!$W81&lt;&gt;"",Scoring!$J$28)+IF(Data!$X81&lt;&gt;"",Scoring!$J$29)+IF(Data!$Y81&lt;&gt;"",Scoring!$J$30)+IF(Data!$Z81&lt;&gt;"",Scoring!$J$31)+IF(Data!$AA81&lt;&gt;"",Scoring!$J$32)+IF(Data!$AB81&lt;&gt;"",Scoring!$J$33)+IF(Data!$AC81&lt;&gt;"",Scoring!$J$34)+IF(Data!$AD81&lt;&gt;"",Scoring!$J$35)+IF(Data!$AE81&lt;&gt;"",Scoring!$J$36)+IF(Data!$AF81&lt;&gt;"",Scoring!$J$37)+IF(Data!$AG81&lt;&gt;"",Scoring!$J$38)+IF(Data!$AH81&lt;&gt;"",Scoring!$J$39)+IF(Data!$AI81&lt;&gt;"",Scoring!$J$40)+IF(Data!$AJ81&lt;&gt;"",Scoring!$J$41)+IF(Data!$AK81&lt;&gt;"",Scoring!$J$42)+IF(Data!$AL81&lt;&gt;"",Scoring!$J$43)+IF(Data!$AM81&lt;&gt;"",Scoring!$J$44)+IF(Data!$AN81&lt;&gt;"",Scoring!$J$45)+IF(Data!$AO81&lt;&gt;"",Scoring!$J$46)+IF(Data!$AP81&lt;&gt;"",Scoring!$J$47)+IF(Data!$AQ81&lt;&gt;"",Scoring!$J$48)+IF(Data!$AR81&lt;&gt;"",Scoring!$J$49)+IF(Data!$AS81&lt;&gt;"",Scoring!$J$50)+IF(Data!$AT81&lt;&gt;"",Scoring!$J$51)+IF(Data!$AU81&lt;&gt;"",Scoring!$J$52),"")</f>
        <v/>
      </c>
      <c r="BI81" s="183" t="str">
        <f>IF(BH81&lt;&gt;"",LOOKUP(BH81,Likelihoods!$A$7:$A$107,Likelihoods!H$7:H$107),"")</f>
        <v/>
      </c>
      <c r="BJ81" s="188" t="str">
        <f>IF(AND(COUNTBLANK($B81:$O81)=13,COUNTBLANK($P81:$Q81)=1,COUNTBLANK($R81:$U81)=3,COUNTBLANK($V81:$X81)=2,COUNTBLANK($Y81:$AE81)=6,COUNTBLANK($AF81:$AJ81)=4,COUNTBLANK($AK81:AN81)=3,COUNTBLANK($AO81:$AQ81)=2,COUNTBLANK($AR81:$AS81)=1,COUNTBLANK($AT81:$AU81)=1),IF(Data!$B81&lt;&gt;"",Scoring!$K$7)+IF(Data!$C81&lt;&gt;"",Scoring!$K$8)+IF(Data!$D81&lt;&gt;"",Scoring!$K$9)+IF(Data!$E81&lt;&gt;"",Scoring!$K$10)+IF(Data!$F81&lt;&gt;"",Scoring!$K$11)+IF(Data!$G81&lt;&gt;"",Scoring!$K$12)+IF(Data!$H81&lt;&gt;"",Scoring!$K$13)+IF(Data!$I81&lt;&gt;"",Scoring!$K$14)+IF(Data!$J81&lt;&gt;"",Scoring!$K$15)+IF(Data!$K81&lt;&gt;"",Scoring!$K$16)+IF(Data!$L81&lt;&gt;"",Scoring!$K$17)+IF(Data!$M81&lt;&gt;"",Scoring!$K$18)+IF(Data!$N81&lt;&gt;"",Scoring!$K$19)+IF(Data!$O81&lt;&gt;"",Scoring!$K$20)+IF(Data!$P81&lt;&gt;"",Scoring!$K$21)+IF(Data!$Q81&lt;&gt;"",Scoring!$K$22)+IF(Data!$R81&lt;&gt;"",Scoring!$K$23)+IF(Data!$S81&lt;&gt;"",Scoring!$K$24)+IF(Data!$T81&lt;&gt;"",Scoring!$K$25)+IF(Data!$U81&lt;&gt;"",Scoring!$K$26)+IF(Data!$V81&lt;&gt;"",Scoring!$K$27)+IF(Data!$W81&lt;&gt;"",Scoring!$K$28)+IF(Data!$X81&lt;&gt;"",Scoring!$K$29)+IF(Data!$Y81&lt;&gt;"",Scoring!$K$30)+IF(Data!$Z81&lt;&gt;"",Scoring!$K$31)+IF(Data!$AA81&lt;&gt;"",Scoring!$K$32)+IF(Data!$AB81&lt;&gt;"",Scoring!$K$33)+IF(Data!$AC81&lt;&gt;"",Scoring!$K$34)+IF(Data!$AD81&lt;&gt;"",Scoring!$K$35)+IF(Data!$AE81&lt;&gt;"",Scoring!$K$36)+IF(Data!$AF81&lt;&gt;"",Scoring!$K$37)+IF(Data!$AG81&lt;&gt;"",Scoring!$K$38)+IF(Data!$AH81&lt;&gt;"",Scoring!$K$39)+IF(Data!$AI81&lt;&gt;"",Scoring!$K$40)+IF(Data!$AJ81&lt;&gt;"",Scoring!$K$41)+IF(Data!$AK81&lt;&gt;"",Scoring!$K$42)+IF(Data!$AL81&lt;&gt;"",Scoring!$K$43)+IF(Data!$AM81&lt;&gt;"",Scoring!$K$44)+IF(Data!$AN81&lt;&gt;"",Scoring!$K$45)+IF(Data!$AO81&lt;&gt;"",Scoring!$K$46)+IF(Data!$AP81&lt;&gt;"",Scoring!$K$47)+IF(Data!$AQ81&lt;&gt;"",Scoring!$K$48)+IF(Data!$AR81&lt;&gt;"",Scoring!$K$49)+IF(Data!$AS81&lt;&gt;"",Scoring!$K$50)+IF(Data!$AT81&lt;&gt;"",Scoring!$K$51)+IF(Data!$AU81&lt;&gt;"",Scoring!$K$52),"")</f>
        <v/>
      </c>
      <c r="BK81" s="184" t="str">
        <f>IF(BJ81&lt;&gt;"",LOOKUP(BJ81,Likelihoods!$A$7:$A$107,Likelihoods!I$7:I$107),"")</f>
        <v/>
      </c>
      <c r="BL81" s="187" t="str">
        <f>IF(AND(COUNTBLANK($B81:$O81)=13,COUNTBLANK($P81:$Q81)=1,COUNTBLANK($R81:$U81)=3,COUNTBLANK($V81:$X81)=2,COUNTBLANK($Y81:$AE81)=6,COUNTBLANK($AF81:$AJ81)=4,COUNTBLANK($AK81:AN81)=3,COUNTBLANK($AO81:$AQ81)=2,COUNTBLANK($AR81:$AS81)=1,COUNTBLANK($AT81:$AU81)=1),IF(Data!$B81&lt;&gt;"",Scoring!$L$7)+IF(Data!$C81&lt;&gt;"",Scoring!$L$8)+IF(Data!$D81&lt;&gt;"",Scoring!$L$9)+IF(Data!$E81&lt;&gt;"",Scoring!$L$10)+IF(Data!$F81&lt;&gt;"",Scoring!$L$11)+IF(Data!$G81&lt;&gt;"",Scoring!$L$12)+IF(Data!$H81&lt;&gt;"",Scoring!$L$13)+IF(Data!$I81&lt;&gt;"",Scoring!$L$14)+IF(Data!$J81&lt;&gt;"",Scoring!$L$15)+IF(Data!$K81&lt;&gt;"",Scoring!$L$16)+IF(Data!$L81&lt;&gt;"",Scoring!$L$17)+IF(Data!$M81&lt;&gt;"",Scoring!$L$18)+IF(Data!$N81&lt;&gt;"",Scoring!$L$19)+IF(Data!$O81&lt;&gt;"",Scoring!$L$20)+IF(Data!$P81&lt;&gt;"",Scoring!$L$21)+IF(Data!$Q81&lt;&gt;"",Scoring!$L$22)+IF(Data!$R81&lt;&gt;"",Scoring!$L$23)+IF(Data!$S81&lt;&gt;"",Scoring!$L$24)+IF(Data!$T81&lt;&gt;"",Scoring!$L$25)+IF(Data!$U81&lt;&gt;"",Scoring!$L$26)+IF(Data!$V81&lt;&gt;"",Scoring!$L$27)+IF(Data!$W81&lt;&gt;"",Scoring!$L$28)+IF(Data!$X81&lt;&gt;"",Scoring!$L$29)+IF(Data!$Y81&lt;&gt;"",Scoring!$L$30)+IF(Data!$Z81&lt;&gt;"",Scoring!$L$31)+IF(Data!$AA81&lt;&gt;"",Scoring!$L$32)+IF(Data!$AB81&lt;&gt;"",Scoring!$L$33)+IF(Data!$AC81&lt;&gt;"",Scoring!$L$34)+IF(Data!$AD81&lt;&gt;"",Scoring!$L$35)+IF(Data!$AE81&lt;&gt;"",Scoring!$L$36)+IF(Data!$AF81&lt;&gt;"",Scoring!$L$37)+IF(Data!$AG81&lt;&gt;"",Scoring!$L$38)+IF(Data!$AH81&lt;&gt;"",Scoring!$L$39)+IF(Data!$AI81&lt;&gt;"",Scoring!$L$40)+IF(Data!$AJ81&lt;&gt;"",Scoring!$L$41)+IF(Data!$AK81&lt;&gt;"",Scoring!$L$42)+IF(Data!$AL81&lt;&gt;"",Scoring!$L$43)+IF(Data!$AM81&lt;&gt;"",Scoring!$L$44)+IF(Data!$AN81&lt;&gt;"",Scoring!$L$45)+IF(Data!$AO81&lt;&gt;"",Scoring!$L$46)+IF(Data!$AP81&lt;&gt;"",Scoring!$L$47)+IF(Data!$AQ81&lt;&gt;"",Scoring!$L$48)+IF(Data!$AR81&lt;&gt;"",Scoring!$L$49)+IF(Data!$AS81&lt;&gt;"",Scoring!$L$50)+IF(Data!$AT81&lt;&gt;"",Scoring!$L$51)+IF(Data!$AU81&lt;&gt;"",Scoring!$L$52),"")</f>
        <v/>
      </c>
      <c r="BM81" s="180" t="str">
        <f>IF(BL81&lt;&gt;"",LOOKUP(BL81,Likelihoods!$A$7:$A$107,Likelihoods!J$7:J$107),"")</f>
        <v/>
      </c>
      <c r="BN81" s="181" t="str">
        <f>IF(AND(COUNTBLANK($B81:$O81)=13,COUNTBLANK($P81:$Q81)=1,COUNTBLANK($R81:$U81)=3,COUNTBLANK($V81:$X81)=2,COUNTBLANK($Y81:$AE81)=6,COUNTBLANK($AF81:$AJ81)=4,COUNTBLANK($AK81:AN81)=3,COUNTBLANK($AO81:$AQ81)=2,COUNTBLANK($AR81:$AS81)=1,COUNTBLANK($AT81:$AU81)=1),IF(Data!$B81&lt;&gt;"",Scoring!$M$7)+IF(Data!$C81&lt;&gt;"",Scoring!$M$8)+IF(Data!$D81&lt;&gt;"",Scoring!$M$9)+IF(Data!$E81&lt;&gt;"",Scoring!$M$10)+IF(Data!$F81&lt;&gt;"",Scoring!$M$11)+IF(Data!$G81&lt;&gt;"",Scoring!$M$12)+IF(Data!$H81&lt;&gt;"",Scoring!$M$13)+IF(Data!$I81&lt;&gt;"",Scoring!$M$14)+IF(Data!$J81&lt;&gt;"",Scoring!$M$15)+IF(Data!$K81&lt;&gt;"",Scoring!$M$16)+IF(Data!$L81&lt;&gt;"",Scoring!$M$17)+IF(Data!$M81&lt;&gt;"",Scoring!$M$18)+IF(Data!$N81&lt;&gt;"",Scoring!$M$19)+IF(Data!$O81&lt;&gt;"",Scoring!$M$20)+IF(Data!$P81&lt;&gt;"",Scoring!$M$21)+IF(Data!$Q81&lt;&gt;"",Scoring!$M$22)+IF(Data!$R81&lt;&gt;"",Scoring!$M$23)+IF(Data!$S81&lt;&gt;"",Scoring!$M$24)+IF(Data!$T81&lt;&gt;"",Scoring!$M$25)+IF(Data!$U81&lt;&gt;"",Scoring!$M$26)+IF(Data!$V81&lt;&gt;"",Scoring!$M$27)+IF(Data!$W81&lt;&gt;"",Scoring!$M$28)+IF(Data!$X81&lt;&gt;"",Scoring!$M$29)+IF(Data!$Y81&lt;&gt;"",Scoring!$M$30)+IF(Data!$Z81&lt;&gt;"",Scoring!$M$31)+IF(Data!$AA81&lt;&gt;"",Scoring!$M$32)+IF(Data!$AB81&lt;&gt;"",Scoring!$M$33)+IF(Data!$AC81&lt;&gt;"",Scoring!$M$34)+IF(Data!$AD81&lt;&gt;"",Scoring!$M$35)+IF(Data!$AE81&lt;&gt;"",Scoring!$M$36)+IF(Data!$AF81&lt;&gt;"",Scoring!$M$37)+IF(Data!$AG81&lt;&gt;"",Scoring!$M$38)+IF(Data!$AH81&lt;&gt;"",Scoring!$M$39)+IF(Data!$AI81&lt;&gt;"",Scoring!$M$40)+IF(Data!$AJ81&lt;&gt;"",Scoring!$M$41)+IF(Data!$AK81&lt;&gt;"",Scoring!$M$42)+IF(Data!$AL81&lt;&gt;"",Scoring!$M$43)+IF(Data!$AM81&lt;&gt;"",Scoring!$M$44)+IF(Data!$AN81&lt;&gt;"",Scoring!$M$45)+IF(Data!$AO81&lt;&gt;"",Scoring!$M$46)+IF(Data!$AP81&lt;&gt;"",Scoring!$M$47)+IF(Data!$AQ81&lt;&gt;"",Scoring!$M$48)+IF(Data!$AR81&lt;&gt;"",Scoring!$M$49)+IF(Data!$AS81&lt;&gt;"",Scoring!$M$50)+IF(Data!$AT81&lt;&gt;"",Scoring!$M$51)+IF(Data!$AU81&lt;&gt;"",Scoring!$M$52),"")</f>
        <v/>
      </c>
      <c r="BO81" s="184" t="str">
        <f>IF(BN81&lt;&gt;"",LOOKUP(BN81,Likelihoods!$A$7:$A$107,Likelihoods!K$7:K$107),"")</f>
        <v/>
      </c>
      <c r="BP81" s="179" t="str">
        <f>IF(AND(COUNTBLANK($B81:$O81)=13,COUNTBLANK($P81:$Q81)=1,COUNTBLANK($R81:$U81)=3,COUNTBLANK($V81:$X81)=2,COUNTBLANK($Y81:$AE81)=6,COUNTBLANK($AF81:$AJ81)=4,COUNTBLANK($AK81:AN81)=3,COUNTBLANK($AO81:$AQ81)=2,COUNTBLANK($AR81:$AS81)=1,COUNTBLANK($AT81:$AU81)=1),IF(Data!$B81&lt;&gt;"",Scoring!$N$7)+IF(Data!$C81&lt;&gt;"",Scoring!$N$8)+IF(Data!$D81&lt;&gt;"",Scoring!$N$9)+IF(Data!$E81&lt;&gt;"",Scoring!$N$10)+IF(Data!$F81&lt;&gt;"",Scoring!$N$11)+IF(Data!$G81&lt;&gt;"",Scoring!$N$12)+IF(Data!$H81&lt;&gt;"",Scoring!$N$13)+IF(Data!$I81&lt;&gt;"",Scoring!$N$14)+IF(Data!$J81&lt;&gt;"",Scoring!$N$15)+IF(Data!$K81&lt;&gt;"",Scoring!$N$16)+IF(Data!$L81&lt;&gt;"",Scoring!$N$17)+IF(Data!$M81&lt;&gt;"",Scoring!$N$18)+IF(Data!$N81&lt;&gt;"",Scoring!$N$19)+IF(Data!$O81&lt;&gt;"",Scoring!$N$20)+IF(Data!$P81&lt;&gt;"",Scoring!$N$21)+IF(Data!$Q81&lt;&gt;"",Scoring!$N$22)+IF(Data!$R81&lt;&gt;"",Scoring!$N$23)+IF(Data!$S81&lt;&gt;"",Scoring!$N$24)+IF(Data!$T81&lt;&gt;"",Scoring!$N$25)+IF(Data!$U81&lt;&gt;"",Scoring!$N$26)+IF(Data!$V81&lt;&gt;"",Scoring!$N$27)+IF(Data!$W81&lt;&gt;"",Scoring!$N$28)+IF(Data!$X81&lt;&gt;"",Scoring!$N$29)+IF(Data!$Y81&lt;&gt;"",Scoring!$N$30)+IF(Data!$Z81&lt;&gt;"",Scoring!$N$31)+IF(Data!$AA81&lt;&gt;"",Scoring!$N$32)+IF(Data!$AB81&lt;&gt;"",Scoring!$N$33)+IF(Data!$AC81&lt;&gt;"",Scoring!$N$34)+IF(Data!$AD81&lt;&gt;"",Scoring!$N$35)+IF(Data!$AE81&lt;&gt;"",Scoring!$N$36)+IF(Data!$AF81&lt;&gt;"",Scoring!$N$37)+IF(Data!$AG81&lt;&gt;"",Scoring!$N$38)+IF(Data!$AH81&lt;&gt;"",Scoring!$N$39)+IF(Data!$AI81&lt;&gt;"",Scoring!$N$40)+IF(Data!$AJ81&lt;&gt;"",Scoring!$N$41)+IF(Data!$AK81&lt;&gt;"",Scoring!$N$42)+IF(Data!$AL81&lt;&gt;"",Scoring!$N$43)+IF(Data!$AM81&lt;&gt;"",Scoring!$N$44)+IF(Data!$AN81&lt;&gt;"",Scoring!$N$45)+IF(Data!$AO81&lt;&gt;"",Scoring!$N$46)+IF(Data!$AP81&lt;&gt;"",Scoring!$N$47)+IF(Data!$AQ81&lt;&gt;"",Scoring!$N$48)+IF(Data!$AR81&lt;&gt;"",Scoring!$N$49)+IF(Data!$AS81&lt;&gt;"",Scoring!$N$50)+IF(Data!$AT81&lt;&gt;"",Scoring!$N$51)+IF(Data!$AU81&lt;&gt;"",Scoring!$N$52),"")</f>
        <v/>
      </c>
      <c r="BQ81" s="189" t="str">
        <f>IF(BP81&lt;&gt;"",LOOKUP(BP81,Likelihoods!$A$7:$A$107,Likelihoods!L$7:L$107),"")</f>
        <v/>
      </c>
      <c r="BR81" s="181" t="str">
        <f>IF(AND(COUNTBLANK($B81:$O81)=13,COUNTBLANK($P81:$Q81)=1,COUNTBLANK($R81:$U81)=3,COUNTBLANK($V81:$X81)=2,COUNTBLANK($Y81:$AE81)=6,COUNTBLANK($AF81:$AJ81)=4,COUNTBLANK($AK81:AN81)=3,COUNTBLANK($AO81:$AQ81)=2,COUNTBLANK($AR81:$AS81)=1,COUNTBLANK($AT81:$AU81)=1),IF(Data!$B81&lt;&gt;"",Scoring!$O$7)+IF(Data!$C81&lt;&gt;"",Scoring!$O$8)+IF(Data!$D81&lt;&gt;"",Scoring!$O$9)+IF(Data!$E81&lt;&gt;"",Scoring!$O$10)+IF(Data!$F81&lt;&gt;"",Scoring!$O$11)+IF(Data!$G81&lt;&gt;"",Scoring!$O$12)+IF(Data!$H81&lt;&gt;"",Scoring!$O$13)+IF(Data!$I81&lt;&gt;"",Scoring!$O$14)+IF(Data!$J81&lt;&gt;"",Scoring!$O$15)+IF(Data!$K81&lt;&gt;"",Scoring!$O$16)+IF(Data!$L81&lt;&gt;"",Scoring!$O$17)+IF(Data!$M81&lt;&gt;"",Scoring!$O$18)+IF(Data!$N81&lt;&gt;"",Scoring!$O$19)+IF(Data!$O81&lt;&gt;"",Scoring!$O$20)+IF(Data!$P81&lt;&gt;"",Scoring!$O$21)+IF(Data!$Q81&lt;&gt;"",Scoring!$O$22)+IF(Data!$R81&lt;&gt;"",Scoring!$O$23)+IF(Data!$S81&lt;&gt;"",Scoring!$O$24)+IF(Data!$T81&lt;&gt;"",Scoring!$O$25)+IF(Data!$U81&lt;&gt;"",Scoring!$O$26)+IF(Data!$V81&lt;&gt;"",Scoring!$O$27)+IF(Data!$W81&lt;&gt;"",Scoring!$O$28)+IF(Data!$X81&lt;&gt;"",Scoring!$O$29)+IF(Data!$Y81&lt;&gt;"",Scoring!$O$30)+IF(Data!$Z81&lt;&gt;"",Scoring!$O$31)+IF(Data!$AA81&lt;&gt;"",Scoring!$O$32)+IF(Data!$AB81&lt;&gt;"",Scoring!$O$33)+IF(Data!$AC81&lt;&gt;"",Scoring!$O$34)+IF(Data!$AD81&lt;&gt;"",Scoring!$O$35)+IF(Data!$AE81&lt;&gt;"",Scoring!$O$36)+IF(Data!$AF81&lt;&gt;"",Scoring!$O$37)+IF(Data!$AG81&lt;&gt;"",Scoring!$O$38)+IF(Data!$AH81&lt;&gt;"",Scoring!$O$39)+IF(Data!$AI81&lt;&gt;"",Scoring!$O$40)+IF(Data!$AJ81&lt;&gt;"",Scoring!$O$41)+IF(Data!$AK81&lt;&gt;"",Scoring!$O$42)+IF(Data!$AL81&lt;&gt;"",Scoring!$O$43)+IF(Data!$AM81&lt;&gt;"",Scoring!$O$44)+IF(Data!$AN81&lt;&gt;"",Scoring!$O$45)+IF(Data!$AO81&lt;&gt;"",Scoring!$O$46)+IF(Data!$AP81&lt;&gt;"",Scoring!$O$47)+IF(Data!$AQ81&lt;&gt;"",Scoring!$O$48)+IF(Data!$AR81&lt;&gt;"",Scoring!$O$49)+IF(Data!$AS81&lt;&gt;"",Scoring!$O$50)+IF(Data!$AT81&lt;&gt;"",Scoring!$O$51)+IF(Data!$AU81&lt;&gt;"",Scoring!$O$52),"")</f>
        <v/>
      </c>
      <c r="BS81" s="184" t="str">
        <f>IF(BR81&lt;&gt;"",LOOKUP(BR81,Likelihoods!$A$7:$A$107,Likelihoods!M$7:M$107),"")</f>
        <v/>
      </c>
      <c r="BT81" s="181" t="str">
        <f>IF(AND(COUNTBLANK($B81:$O81)=13,COUNTBLANK($P81:$Q81)=1,COUNTBLANK($R81:$U81)=3,COUNTBLANK($V81:$X81)=2,COUNTBLANK($Y81:$AE81)=6,COUNTBLANK($AF81:$AJ81)=4,COUNTBLANK($AK81:AN81)=3,COUNTBLANK($AO81:$AQ81)=2,COUNTBLANK($AR81:$AS81)=1,COUNTBLANK($AT81:$AU81)=1),IF(Data!$B81&lt;&gt;"",Scoring!$P$7)+IF(Data!$C81&lt;&gt;"",Scoring!$P$8)+IF(Data!$D81&lt;&gt;"",Scoring!$P$9)+IF(Data!$E81&lt;&gt;"",Scoring!$P$10)+IF(Data!$F81&lt;&gt;"",Scoring!$P$11)+IF(Data!$G81&lt;&gt;"",Scoring!$P$12)+IF(Data!$H81&lt;&gt;"",Scoring!$P$13)+IF(Data!$I81&lt;&gt;"",Scoring!$P$14)+IF(Data!$J81&lt;&gt;"",Scoring!$P$15)+IF(Data!$K81&lt;&gt;"",Scoring!$P$16)+IF(Data!$L81&lt;&gt;"",Scoring!$P$17)+IF(Data!$M81&lt;&gt;"",Scoring!$P$18)+IF(Data!$N81&lt;&gt;"",Scoring!$P$19)+IF(Data!$O81&lt;&gt;"",Scoring!$P$20)+IF(Data!$P81&lt;&gt;"",Scoring!$P$21)+IF(Data!$Q81&lt;&gt;"",Scoring!$P$22)+IF(Data!$R81&lt;&gt;"",Scoring!$P$23)+IF(Data!$S81&lt;&gt;"",Scoring!$P$24)+IF(Data!$T81&lt;&gt;"",Scoring!$P$25)+IF(Data!$U81&lt;&gt;"",Scoring!$P$26)+IF(Data!$V81&lt;&gt;"",Scoring!$P$27)+IF(Data!$W81&lt;&gt;"",Scoring!$P$28)+IF(Data!$X81&lt;&gt;"",Scoring!$P$29)+IF(Data!$Y81&lt;&gt;"",Scoring!$P$30)+IF(Data!$Z81&lt;&gt;"",Scoring!$P$31)+IF(Data!$AA81&lt;&gt;"",Scoring!$P$32)+IF(Data!$AB81&lt;&gt;"",Scoring!$P$33)+IF(Data!$AC81&lt;&gt;"",Scoring!$P$34)+IF(Data!$AD81&lt;&gt;"",Scoring!$P$35)+IF(Data!$AE81&lt;&gt;"",Scoring!$P$36)+IF(Data!$AF81&lt;&gt;"",Scoring!$P$37)+IF(Data!$AG81&lt;&gt;"",Scoring!$P$38)+IF(Data!$AH81&lt;&gt;"",Scoring!$P$39)+IF(Data!$AI81&lt;&gt;"",Scoring!$P$40)+IF(Data!$AJ81&lt;&gt;"",Scoring!$P$41)+IF(Data!$AK81&lt;&gt;"",Scoring!$P$42)+IF(Data!$AL81&lt;&gt;"",Scoring!$P$43)+IF(Data!$AM81&lt;&gt;"",Scoring!$P$44)+IF(Data!$AN81&lt;&gt;"",Scoring!$P$45)+IF(Data!$AO81&lt;&gt;"",Scoring!$P$46)+IF(Data!$AP81&lt;&gt;"",Scoring!$P$47)+IF(Data!$AQ81&lt;&gt;"",Scoring!$P$48)+IF(Data!$AR81&lt;&gt;"",Scoring!$P$49)+IF(Data!$AS81&lt;&gt;"",Scoring!$P$50)+IF(Data!$AT81&lt;&gt;"",Scoring!$P$51)+IF(Data!$AU81&lt;&gt;"",Scoring!$P$52),"")</f>
        <v/>
      </c>
      <c r="BU81" s="180" t="str">
        <f>IF(BT81&lt;&gt;"",LOOKUP(BT81,Likelihoods!$A$7:$A$107,Likelihoods!N$7:N$107),"")</f>
        <v/>
      </c>
      <c r="BV81" s="181" t="str">
        <f>IF(AND(COUNTBLANK($B81:$O81)=13,COUNTBLANK($P81:$Q81)=1,COUNTBLANK($R81:$U81)=3,COUNTBLANK($V81:$X81)=2,COUNTBLANK($Y81:$AE81)=6,COUNTBLANK($AF81:$AJ81)=4,COUNTBLANK($AK81:AN81)=3,COUNTBLANK($AO81:$AQ81)=2,COUNTBLANK($AR81:$AS81)=1,COUNTBLANK($AT81:$AU81)=1),IF(Data!$B81&lt;&gt;"",Scoring!$Q$7)+IF(Data!$C81&lt;&gt;"",Scoring!$Q$8)+IF(Data!$D81&lt;&gt;"",Scoring!$Q$9)+IF(Data!$E81&lt;&gt;"",Scoring!$Q$10)+IF(Data!$F81&lt;&gt;"",Scoring!$Q$11)+IF(Data!$G81&lt;&gt;"",Scoring!$Q$12)+IF(Data!$H81&lt;&gt;"",Scoring!$Q$13)+IF(Data!$I81&lt;&gt;"",Scoring!$Q$14)+IF(Data!$J81&lt;&gt;"",Scoring!$Q$15)+IF(Data!$K81&lt;&gt;"",Scoring!$Q$16)+IF(Data!$L81&lt;&gt;"",Scoring!$Q$17)+IF(Data!$M81&lt;&gt;"",Scoring!$Q$18)+IF(Data!$N81&lt;&gt;"",Scoring!$Q$19)+IF(Data!$O81&lt;&gt;"",Scoring!$Q$20)+IF(Data!$P81&lt;&gt;"",Scoring!$Q$21)+IF(Data!$Q81&lt;&gt;"",Scoring!$Q$22)+IF(Data!$R81&lt;&gt;"",Scoring!$Q$23)+IF(Data!$S81&lt;&gt;"",Scoring!$Q$24)+IF(Data!$T81&lt;&gt;"",Scoring!$Q$25)+IF(Data!$U81&lt;&gt;"",Scoring!$Q$26)+IF(Data!$V81&lt;&gt;"",Scoring!$Q$27)+IF(Data!$W81&lt;&gt;"",Scoring!$Q$28)+IF(Data!$X81&lt;&gt;"",Scoring!$Q$29)+IF(Data!$Y81&lt;&gt;"",Scoring!$Q$30)+IF(Data!$Z81&lt;&gt;"",Scoring!$Q$31)+IF(Data!$AA81&lt;&gt;"",Scoring!$Q$32)+IF(Data!$AB81&lt;&gt;"",Scoring!$Q$33)+IF(Data!$AC81&lt;&gt;"",Scoring!$Q$34)+IF(Data!$AD81&lt;&gt;"",Scoring!$Q$35)+IF(Data!$AE81&lt;&gt;"",Scoring!$Q$36)+IF(Data!$AF81&lt;&gt;"",Scoring!$Q$37)+IF(Data!$AG81&lt;&gt;"",Scoring!$Q$38)+IF(Data!$AH81&lt;&gt;"",Scoring!$Q$39)+IF(Data!$AI81&lt;&gt;"",Scoring!$Q$40)+IF(Data!$AJ81&lt;&gt;"",Scoring!$Q$41)+IF(Data!$AK81&lt;&gt;"",Scoring!$Q$42)+IF(Data!$AL81&lt;&gt;"",Scoring!$Q$43)+IF(Data!$AM81&lt;&gt;"",Scoring!$Q$44)+IF(Data!$AN81&lt;&gt;"",Scoring!$Q$45)+IF(Data!$AO81&lt;&gt;"",Scoring!$Q$46)+IF(Data!$AP81&lt;&gt;"",Scoring!$Q$47)+IF(Data!$AQ81&lt;&gt;"",Scoring!$Q$48)+IF(Data!$AR81&lt;&gt;"",Scoring!$Q$49)+IF(Data!$AS81&lt;&gt;"",Scoring!$Q$50)+IF(Data!$AT81&lt;&gt;"",Scoring!$Q$51)+IF(Data!$AU81&lt;&gt;"",Scoring!$Q$52),"")</f>
        <v/>
      </c>
      <c r="BW81" s="183" t="str">
        <f>IF(BV81&lt;&gt;"",LOOKUP(BV81,Likelihoods!$A$7:$A$107,Likelihoods!O$7:O$107),"")</f>
        <v/>
      </c>
      <c r="BX81" s="9"/>
      <c r="BY81" s="9"/>
      <c r="BZ81" s="9"/>
      <c r="CA81" s="9"/>
      <c r="CB81" s="9"/>
      <c r="CC81" s="9"/>
      <c r="CD81" s="9"/>
      <c r="CE81" s="9"/>
      <c r="CF81" s="9"/>
      <c r="CG81" s="9"/>
      <c r="CH81" s="9"/>
      <c r="CI81" s="9"/>
      <c r="CJ81" s="9"/>
      <c r="CK81" s="9"/>
    </row>
    <row r="82" spans="1:89" ht="14.25">
      <c r="A82" s="59"/>
      <c r="B82" s="76"/>
      <c r="C82" s="77"/>
      <c r="D82" s="77"/>
      <c r="E82" s="77"/>
      <c r="F82" s="77"/>
      <c r="G82" s="77"/>
      <c r="H82" s="77"/>
      <c r="I82" s="77"/>
      <c r="J82" s="77"/>
      <c r="K82" s="77"/>
      <c r="L82" s="77"/>
      <c r="M82" s="77"/>
      <c r="N82" s="77"/>
      <c r="O82" s="77"/>
      <c r="P82" s="76"/>
      <c r="Q82" s="78"/>
      <c r="R82" s="77"/>
      <c r="S82" s="77"/>
      <c r="T82" s="77"/>
      <c r="U82" s="77"/>
      <c r="V82" s="76"/>
      <c r="W82" s="77"/>
      <c r="X82" s="78"/>
      <c r="Y82" s="77"/>
      <c r="Z82" s="77"/>
      <c r="AA82" s="77"/>
      <c r="AB82" s="77"/>
      <c r="AC82" s="77"/>
      <c r="AD82" s="77"/>
      <c r="AE82" s="77"/>
      <c r="AF82" s="76"/>
      <c r="AG82" s="77"/>
      <c r="AH82" s="77"/>
      <c r="AI82" s="77"/>
      <c r="AJ82" s="78"/>
      <c r="AK82" s="77"/>
      <c r="AL82" s="77"/>
      <c r="AM82" s="77"/>
      <c r="AN82" s="77"/>
      <c r="AO82" s="76"/>
      <c r="AP82" s="77"/>
      <c r="AQ82" s="78"/>
      <c r="AR82" s="76"/>
      <c r="AS82" s="78"/>
      <c r="AT82" s="77"/>
      <c r="AU82" s="77"/>
      <c r="AV82" s="179" t="str">
        <f>IF(AND(COUNTBLANK($B82:$O82)=13,COUNTBLANK($P82:$Q82)=1,COUNTBLANK($R82:$U82)=3,COUNTBLANK($V82:$X82)=2,COUNTBLANK($Y82:$AE82)=6,COUNTBLANK($AF82:$AJ82)=4,COUNTBLANK($AK82:AN82)=3,COUNTBLANK($AO82:$AQ82)=2,COUNTBLANK($AR82:$AS82)=1,COUNTBLANK($AT82:$AU82)=1),IF(Data!$B82&lt;&gt;"",Scoring!$D$7)+IF(Data!$C82&lt;&gt;"",Scoring!$D$8)+IF(Data!$D82&lt;&gt;"",Scoring!$D$9)+IF(Data!$E82&lt;&gt;"",Scoring!$D$10)+IF(Data!$F82&lt;&gt;"",Scoring!$D$11)+IF(Data!$G82&lt;&gt;"",Scoring!$D$12)+IF(Data!$H82&lt;&gt;"",Scoring!$D$13)+IF(Data!$I82&lt;&gt;"",Scoring!$D$14)+IF(Data!$J82&lt;&gt;"",Scoring!$D$15)+IF(Data!$K82&lt;&gt;"",Scoring!$D$16)+IF(Data!$L82&lt;&gt;"",Scoring!$D$17)+IF(Data!$M82&lt;&gt;"",Scoring!$D$18)+IF(Data!$N82&lt;&gt;"",Scoring!$D$19)+IF(Data!$O82&lt;&gt;"",Scoring!$D$20)+IF(Data!$P82&lt;&gt;"",Scoring!$D$21)+IF(Data!$Q82&lt;&gt;"",Scoring!$D$22)+IF(Data!$R82&lt;&gt;"",Scoring!$D$23)+IF(Data!$S82&lt;&gt;"",Scoring!$D$24)+IF(Data!$T82&lt;&gt;"",Scoring!$D$25)+IF(Data!$U82&lt;&gt;"",Scoring!$D$26)+IF(Data!$V82&lt;&gt;"",Scoring!$D$27)+IF(Data!$W82&lt;&gt;"",Scoring!$D$28)+IF(Data!$X82&lt;&gt;"",Scoring!$D$29)+IF(Data!$Y82&lt;&gt;"",Scoring!$D$30)+IF(Data!$Z82&lt;&gt;"",Scoring!$D$31)+IF(Data!$AA82&lt;&gt;"",Scoring!$D$32)+IF(Data!$AB82&lt;&gt;"",Scoring!$D$33)+IF(Data!$AC82&lt;&gt;"",Scoring!$D$34)+IF(Data!$AD82&lt;&gt;"",Scoring!$D$35)+IF(Data!$AE82&lt;&gt;"",Scoring!$D$36)+IF(Data!$AF82&lt;&gt;"",Scoring!$D$37)+IF(Data!$AG82&lt;&gt;"",Scoring!$D$38)+IF(Data!$AH82&lt;&gt;"",Scoring!$D$39)+IF(Data!$AI82&lt;&gt;"",Scoring!$D$40)+IF(Data!$AJ82&lt;&gt;"",Scoring!$D$41)+IF(Data!$AK82&lt;&gt;"",Scoring!$D$42)+IF(Data!$AL82&lt;&gt;"",Scoring!$D$43)+IF(Data!$AM82&lt;&gt;"",Scoring!$D$44)+IF(Data!$AN82&lt;&gt;"",Scoring!$D$45)+IF(Data!$AO82&lt;&gt;"",Scoring!$D$46)+IF(Data!$AP82&lt;&gt;"",Scoring!$D$47)+IF(Data!$AQ82&lt;&gt;"",Scoring!$D$48)+IF(Data!$AR82&lt;&gt;"",Scoring!$D$49)+IF(Data!$AS82&lt;&gt;"",Scoring!$D$50)+IF(Data!$AT82&lt;&gt;"",Scoring!$D$51)+IF(Data!$AU82&lt;&gt;"",Scoring!$D$52),"")</f>
        <v/>
      </c>
      <c r="AW82" s="180" t="str">
        <f>IF(AV82&lt;&gt;"",LOOKUP(AV82,Likelihoods!$A$7:$A$107,Likelihoods!B$7:B$107),"")</f>
        <v/>
      </c>
      <c r="AX82" s="181" t="str">
        <f>IF(AND(COUNTBLANK($B82:$O82)=13,COUNTBLANK($P82:$Q82)=1,COUNTBLANK($R82:$U82)=3,COUNTBLANK($V82:$X82)=2,COUNTBLANK($Y82:$AE82)=6,COUNTBLANK($AF82:$AJ82)=4,COUNTBLANK($AK82:AN82)=3,COUNTBLANK($AO82:$AQ82)=2,COUNTBLANK($AR82:$AS82)=1,COUNTBLANK($AT82:$AU82)=1),IF(Data!$B82&lt;&gt;"",Scoring!$E$7)+IF(Data!$C82&lt;&gt;"",Scoring!$E$8)+IF(Data!$D82&lt;&gt;"",Scoring!$E$9)+IF(Data!$E82&lt;&gt;"",Scoring!$E$10)+IF(Data!$F82&lt;&gt;"",Scoring!$E$11)+IF(Data!$G82&lt;&gt;"",Scoring!$E$12)+IF(Data!$H82&lt;&gt;"",Scoring!$E$13)+IF(Data!$I82&lt;&gt;"",Scoring!$E$14)+IF(Data!$J82&lt;&gt;"",Scoring!$E$15)+IF(Data!$K82&lt;&gt;"",Scoring!$E$16)+IF(Data!$L82&lt;&gt;"",Scoring!$E$17)+IF(Data!$M82&lt;&gt;"",Scoring!$E$18)+IF(Data!$N82&lt;&gt;"",Scoring!$E$19)+IF(Data!$O82&lt;&gt;"",Scoring!$E$20)+IF(Data!$P82&lt;&gt;"",Scoring!$E$21)+IF(Data!$Q82&lt;&gt;"",Scoring!$E$22)+IF(Data!$R82&lt;&gt;"",Scoring!$E$23)+IF(Data!$S82&lt;&gt;"",Scoring!$E$24)+IF(Data!$T82&lt;&gt;"",Scoring!$E$25)+IF(Data!$U82&lt;&gt;"",Scoring!$E$26)+IF(Data!$V82&lt;&gt;"",Scoring!$E$27)+IF(Data!$W82&lt;&gt;"",Scoring!$E$28)+IF(Data!$X82&lt;&gt;"",Scoring!$E$29)+IF(Data!$Y82&lt;&gt;"",Scoring!$E$30)+IF(Data!$Z82&lt;&gt;"",Scoring!$E$31)+IF(Data!$AA82&lt;&gt;"",Scoring!$E$32)+IF(Data!$AB82&lt;&gt;"",Scoring!$E$33)+IF(Data!$AC82&lt;&gt;"",Scoring!$E$34)+IF(Data!$AD82&lt;&gt;"",Scoring!$E$35)+IF(Data!$AE82&lt;&gt;"",Scoring!$E$36)+IF(Data!$AF82&lt;&gt;"",Scoring!$E$37)+IF(Data!$AG82&lt;&gt;"",Scoring!$E$38)+IF(Data!$AH82&lt;&gt;"",Scoring!$E$39)+IF(Data!$AI82&lt;&gt;"",Scoring!$E$40)+IF(Data!$AJ82&lt;&gt;"",Scoring!$E$41)+IF(Data!$AK82&lt;&gt;"",Scoring!$E$42)+IF(Data!$AL82&lt;&gt;"",Scoring!$E$43)+IF(Data!$AM82&lt;&gt;"",Scoring!$E$44)+IF(Data!$AN82&lt;&gt;"",Scoring!$E$45)+IF(Data!$AO82&lt;&gt;"",Scoring!$E$46)+IF(Data!$AP82&lt;&gt;"",Scoring!$E$47)+IF(Data!$AQ82&lt;&gt;"",Scoring!$E$48)+IF(Data!$AR82&lt;&gt;"",Scoring!$E$49)+IF(Data!$AS82&lt;&gt;"",Scoring!$E$50)+IF(Data!$AT82&lt;&gt;"",Scoring!$E$51)+IF(Data!$AU82&lt;&gt;"",Scoring!$E$52),"")</f>
        <v/>
      </c>
      <c r="AY82" s="180" t="str">
        <f>IF(AX82&lt;&gt;"",LOOKUP(AX82,Likelihoods!$A$7:$A$107,Likelihoods!C$7:C$107),"")</f>
        <v/>
      </c>
      <c r="AZ82" s="182" t="str">
        <f>IF(AND(COUNTBLANK($B82:$O82)=13,COUNTBLANK($P82:$Q82)=1,COUNTBLANK($R82:$U82)=3,COUNTBLANK($V82:$X82)=2,COUNTBLANK($Y82:$AE82)=6,COUNTBLANK($AF82:$AJ82)=4,COUNTBLANK($AK82:AN82)=3,COUNTBLANK($AO82:$AQ82)=2,COUNTBLANK($AR82:$AS82)=1,COUNTBLANK($AT82:$AU82)=1),IF(Data!$B82&lt;&gt;"",Scoring!$F$7)+IF(Data!$C82&lt;&gt;"",Scoring!$F$8)+IF(Data!$D82&lt;&gt;"",Scoring!$F$9)+IF(Data!$E82&lt;&gt;"",Scoring!$F$10)+IF(Data!$F82&lt;&gt;"",Scoring!$F$11)+IF(Data!$G82&lt;&gt;"",Scoring!$F$12)+IF(Data!$H82&lt;&gt;"",Scoring!$F$13)+IF(Data!$I82&lt;&gt;"",Scoring!$F$14)+IF(Data!$J82&lt;&gt;"",Scoring!$F$15)+IF(Data!$K82&lt;&gt;"",Scoring!$F$16)+IF(Data!$L82&lt;&gt;"",Scoring!$F$17)+IF(Data!$M82&lt;&gt;"",Scoring!$F$18)+IF(Data!$N82&lt;&gt;"",Scoring!$F$19)+IF(Data!$O82&lt;&gt;"",Scoring!$F$20)+IF(Data!$P82&lt;&gt;"",Scoring!$F$21)+IF(Data!$Q82&lt;&gt;"",Scoring!$F$22)+IF(Data!$R82&lt;&gt;"",Scoring!$F$23)+IF(Data!$S82&lt;&gt;"",Scoring!$F$24)+IF(Data!$T82&lt;&gt;"",Scoring!$F$25)+IF(Data!$U82&lt;&gt;"",Scoring!$F$26)+IF(Data!$V82&lt;&gt;"",Scoring!$F$27)+IF(Data!$W82&lt;&gt;"",Scoring!$F$28)+IF(Data!$X82&lt;&gt;"",Scoring!$F$29)+IF(Data!$Y82&lt;&gt;"",Scoring!$F$30)+IF(Data!$Z82&lt;&gt;"",Scoring!$F$31)+IF(Data!$AA82&lt;&gt;"",Scoring!$F$32)+IF(Data!$AB82&lt;&gt;"",Scoring!$F$33)+IF(Data!$AC82&lt;&gt;"",Scoring!$F$34)+IF(Data!$AD82&lt;&gt;"",Scoring!$F$35)+IF(Data!$AE82&lt;&gt;"",Scoring!$F$36)+IF(Data!$AF82&lt;&gt;"",Scoring!$F$37)+IF(Data!$AG82&lt;&gt;"",Scoring!$F$38)+IF(Data!$AH82&lt;&gt;"",Scoring!$F$39)+IF(Data!$AI82&lt;&gt;"",Scoring!$F$40)+IF(Data!$AJ82&lt;&gt;"",Scoring!$F$41)+IF(Data!$AK82&lt;&gt;"",Scoring!$F$42)+IF(Data!$AL82&lt;&gt;"",Scoring!$F$43)+IF(Data!$AM82&lt;&gt;"",Scoring!$F$44)+IF(Data!$AN82&lt;&gt;"",Scoring!$F$45)+IF(Data!$AO82&lt;&gt;"",Scoring!$F$46)+IF(Data!$AP82&lt;&gt;"",Scoring!$F$47)+IF(Data!$AQ82&lt;&gt;"",Scoring!$F$48)+IF(Data!$AR82&lt;&gt;"",Scoring!$F$49)+IF(Data!$AS82&lt;&gt;"",Scoring!$F$50)+IF(Data!$AT82&lt;&gt;"",Scoring!$F$51)+IF(Data!$AU82&lt;&gt;"",Scoring!$F$52),"")</f>
        <v/>
      </c>
      <c r="BA82" s="183" t="str">
        <f>IF(AZ82&lt;&gt;"",LOOKUP(AZ82,Likelihoods!$A$7:$A$107,Likelihoods!D$7:D$107),"")</f>
        <v/>
      </c>
      <c r="BB82" s="181" t="str">
        <f>IF(AND(COUNTBLANK($B82:$O82)=13,COUNTBLANK($P82:$Q82)=1,COUNTBLANK($R82:$U82)=3,COUNTBLANK($V82:$X82)=2,COUNTBLANK($Y82:$AE82)=6,COUNTBLANK($AF82:$AJ82)=4,COUNTBLANK($AK82:AN82)=3,COUNTBLANK($AO82:$AQ82)=2,COUNTBLANK($AR82:$AS82)=1,COUNTBLANK($AT82:$AU82)=1),IF(Data!$B82&lt;&gt;"",Scoring!$G$7)+IF(Data!$C82&lt;&gt;"",Scoring!$G$8)+IF(Data!$D82&lt;&gt;"",Scoring!$G$9)+IF(Data!$E82&lt;&gt;"",Scoring!$G$10)+IF(Data!$F82&lt;&gt;"",Scoring!$G$11)+IF(Data!$G82&lt;&gt;"",Scoring!$G$12)+IF(Data!$H82&lt;&gt;"",Scoring!$G$13)+IF(Data!$I82&lt;&gt;"",Scoring!$G$14)+IF(Data!$J82&lt;&gt;"",Scoring!$G$15)+IF(Data!$K82&lt;&gt;"",Scoring!$G$16)+IF(Data!$L82&lt;&gt;"",Scoring!$G$17)+IF(Data!$M82&lt;&gt;"",Scoring!$G$18)+IF(Data!$N82&lt;&gt;"",Scoring!$G$19)+IF(Data!$O82&lt;&gt;"",Scoring!$G$20)+IF(Data!$P82&lt;&gt;"",Scoring!$G$21)+IF(Data!$Q82&lt;&gt;"",Scoring!$G$22)+IF(Data!$R82&lt;&gt;"",Scoring!$G$23)+IF(Data!$S82&lt;&gt;"",Scoring!$G$24)+IF(Data!$T82&lt;&gt;"",Scoring!$G$25)+IF(Data!$U82&lt;&gt;"",Scoring!$G$26)+IF(Data!$V82&lt;&gt;"",Scoring!$G$27)+IF(Data!$W82&lt;&gt;"",Scoring!$G$28)+IF(Data!$X82&lt;&gt;"",Scoring!$G$29)+IF(Data!$Y82&lt;&gt;"",Scoring!$G$30)+IF(Data!$Z82&lt;&gt;"",Scoring!$G$31)+IF(Data!$AA82&lt;&gt;"",Scoring!$G$32)+IF(Data!$AB82&lt;&gt;"",Scoring!$G$33)+IF(Data!$AC82&lt;&gt;"",Scoring!$G$34)+IF(Data!$AD82&lt;&gt;"",Scoring!$G$35)+IF(Data!$AE82&lt;&gt;"",Scoring!$G$36)+IF(Data!$AF82&lt;&gt;"",Scoring!$G$37)+IF(Data!$AG82&lt;&gt;"",Scoring!$G$38)+IF(Data!$AH82&lt;&gt;"",Scoring!$G$39)+IF(Data!$AI82&lt;&gt;"",Scoring!$G$40)+IF(Data!$AJ82&lt;&gt;"",Scoring!$G$41)+IF(Data!$AK82&lt;&gt;"",Scoring!$G$42)+IF(Data!$AL82&lt;&gt;"",Scoring!$G$43)+IF(Data!$AM82&lt;&gt;"",Scoring!$G$44)+IF(Data!$AN82&lt;&gt;"",Scoring!$G$45)+IF(Data!$AO82&lt;&gt;"",Scoring!$G$46)+IF(Data!$AP82&lt;&gt;"",Scoring!$G$47)+IF(Data!$AQ82&lt;&gt;"",Scoring!$G$48)+IF(Data!$AR82&lt;&gt;"",Scoring!$G$49)+IF(Data!$AS82&lt;&gt;"",Scoring!$G$50)+IF(Data!$AT82&lt;&gt;"",Scoring!$G$51)+IF(Data!$AU82&lt;&gt;"",Scoring!$G$52),"")</f>
        <v/>
      </c>
      <c r="BC82" s="184" t="str">
        <f>IF(BB82&lt;&gt;"",LOOKUP(BB82,Likelihoods!$A$7:$A$107,Likelihoods!E$7:E$107),"")</f>
        <v/>
      </c>
      <c r="BD82" s="185" t="str">
        <f>IF(AND(COUNTBLANK($B82:$O82)=13,COUNTBLANK($P82:$Q82)=1,COUNTBLANK($R82:$U82)=3,COUNTBLANK($V82:$X82)=2,COUNTBLANK($Y82:$AE82)=6,COUNTBLANK($AF82:$AJ82)=4,COUNTBLANK($AK82:AN82)=3,COUNTBLANK($AO82:$AQ82)=2,COUNTBLANK($AR82:$AS82)=1,COUNTBLANK($AT82:$AU82)=1),IF(Data!$B82&lt;&gt;"",Scoring!$H$7)+IF(Data!$C82&lt;&gt;"",Scoring!$H$8)+IF(Data!$D82&lt;&gt;"",Scoring!$H$9)+IF(Data!$E82&lt;&gt;"",Scoring!$H$10)+IF(Data!$F82&lt;&gt;"",Scoring!$H$11)+IF(Data!$G82&lt;&gt;"",Scoring!$H$12)+IF(Data!$H82&lt;&gt;"",Scoring!$H$13)+IF(Data!$I82&lt;&gt;"",Scoring!$H$14)+IF(Data!$J82&lt;&gt;"",Scoring!$H$15)+IF(Data!$K82&lt;&gt;"",Scoring!$H$16)+IF(Data!$L82&lt;&gt;"",Scoring!$H$17)+IF(Data!$M82&lt;&gt;"",Scoring!$H$18)+IF(Data!$N82&lt;&gt;"",Scoring!$H$19)+IF(Data!$O82&lt;&gt;"",Scoring!$H$20)+IF(Data!$P82&lt;&gt;"",Scoring!$H$21)+IF(Data!$Q82&lt;&gt;"",Scoring!$H$22)+IF(Data!$R82&lt;&gt;"",Scoring!$H$23)+IF(Data!$S82&lt;&gt;"",Scoring!$H$24)+IF(Data!$T82&lt;&gt;"",Scoring!$H$25)+IF(Data!$U82&lt;&gt;"",Scoring!$H$26)+IF(Data!$V82&lt;&gt;"",Scoring!$H$27)+IF(Data!$W82&lt;&gt;"",Scoring!$H$28)+IF(Data!$X82&lt;&gt;"",Scoring!$H$29)+IF(Data!$Y82&lt;&gt;"",Scoring!$H$30)+IF(Data!$Z82&lt;&gt;"",Scoring!$H$31)+IF(Data!$AA82&lt;&gt;"",Scoring!$H$32)+IF(Data!$AB82&lt;&gt;"",Scoring!$H$33)+IF(Data!$AC82&lt;&gt;"",Scoring!$H$34)+IF(Data!$AD82&lt;&gt;"",Scoring!$H$35)+IF(Data!$AE82&lt;&gt;"",Scoring!$H$36)+IF(Data!$AF82&lt;&gt;"",Scoring!$H$37)+IF(Data!$AG82&lt;&gt;"",Scoring!$H$38)+IF(Data!$AH82&lt;&gt;"",Scoring!$H$39)+IF(Data!$AI82&lt;&gt;"",Scoring!$H$40)+IF(Data!$AJ82&lt;&gt;"",Scoring!$H$41)+IF(Data!$AK82&lt;&gt;"",Scoring!$H$42)+IF(Data!$AL82&lt;&gt;"",Scoring!$H$43)+IF(Data!$AM82&lt;&gt;"",Scoring!$H$44)+IF(Data!$AN82&lt;&gt;"",Scoring!$H$45)+IF(Data!$AO82&lt;&gt;"",Scoring!$H$46)+IF(Data!$AP82&lt;&gt;"",Scoring!$H$47)+IF(Data!$AQ82&lt;&gt;"",Scoring!$H$48)+IF(Data!$AR82&lt;&gt;"",Scoring!$H$49)+IF(Data!$AS82&lt;&gt;"",Scoring!$H$50)+IF(Data!$AT82&lt;&gt;"",Scoring!$H$51)+IF(Data!$AU82&lt;&gt;"",Scoring!$H$52),"")</f>
        <v/>
      </c>
      <c r="BE82" s="186" t="str">
        <f>IF(BD82&lt;&gt;"",LOOKUP(BD82,Likelihoods!$A$7:$A$107,Likelihoods!F$7:F$107),"")</f>
        <v/>
      </c>
      <c r="BF82" s="181" t="str">
        <f>IF(AND(COUNTBLANK($B82:$O82)=13,COUNTBLANK($P82:$Q82)=1,COUNTBLANK($R82:$U82)=3,COUNTBLANK($V82:$X82)=2,COUNTBLANK($Y82:$AE82)=6,COUNTBLANK($AF82:$AJ82)=4,COUNTBLANK($AK82:AN82)=3,COUNTBLANK($AO82:$AQ82)=2,COUNTBLANK($AR82:$AS82)=1,COUNTBLANK($AT82:$AU82)=1),IF(Data!$B82&lt;&gt;"",Scoring!$I$7)+IF(Data!$C82&lt;&gt;"",Scoring!$I$8)+IF(Data!$D82&lt;&gt;"",Scoring!$I$9)+IF(Data!$E82&lt;&gt;"",Scoring!$I$10)+IF(Data!$F82&lt;&gt;"",Scoring!$I$11)+IF(Data!$G82&lt;&gt;"",Scoring!$I$12)+IF(Data!$H82&lt;&gt;"",Scoring!$I$13)+IF(Data!$I82&lt;&gt;"",Scoring!$I$14)+IF(Data!$J82&lt;&gt;"",Scoring!$I$15)+IF(Data!$K82&lt;&gt;"",Scoring!$I$16)+IF(Data!$L82&lt;&gt;"",Scoring!$I$17)+IF(Data!$M82&lt;&gt;"",Scoring!$I$18)+IF(Data!$N82&lt;&gt;"",Scoring!$I$19)+IF(Data!$O82&lt;&gt;"",Scoring!$I$20)+IF(Data!$P82&lt;&gt;"",Scoring!$I$21)+IF(Data!$Q82&lt;&gt;"",Scoring!$I$22)+IF(Data!$R82&lt;&gt;"",Scoring!$I$23)+IF(Data!$S82&lt;&gt;"",Scoring!$I$24)+IF(Data!$T82&lt;&gt;"",Scoring!$I$25)+IF(Data!$U82&lt;&gt;"",Scoring!$I$26)+IF(Data!$V82&lt;&gt;"",Scoring!$I$27)+IF(Data!$W82&lt;&gt;"",Scoring!$I$28)+IF(Data!$X82&lt;&gt;"",Scoring!$I$29)+IF(Data!$Y82&lt;&gt;"",Scoring!$I$30)+IF(Data!$Z82&lt;&gt;"",Scoring!$I$31)+IF(Data!$AA82&lt;&gt;"",Scoring!$I$32)+IF(Data!$AB82&lt;&gt;"",Scoring!$I$33)+IF(Data!$AC82&lt;&gt;"",Scoring!$I$34)+IF(Data!$AD82&lt;&gt;"",Scoring!$I$35)+IF(Data!$AE82&lt;&gt;"",Scoring!$I$36)+IF(Data!$AF82&lt;&gt;"",Scoring!$I$37)+IF(Data!$AG82&lt;&gt;"",Scoring!$I$38)+IF(Data!$AH82&lt;&gt;"",Scoring!$I$39)+IF(Data!$AI82&lt;&gt;"",Scoring!$I$40)+IF(Data!$AJ82&lt;&gt;"",Scoring!$I$41)+IF(Data!$AK82&lt;&gt;"",Scoring!$I$42)+IF(Data!$AL82&lt;&gt;"",Scoring!$I$43)+IF(Data!$AM82&lt;&gt;"",Scoring!$I$44)+IF(Data!$AN82&lt;&gt;"",Scoring!$I$45)+IF(Data!$AO82&lt;&gt;"",Scoring!$I$46)+IF(Data!$AP82&lt;&gt;"",Scoring!$I$47)+IF(Data!$AQ82&lt;&gt;"",Scoring!$I$48)+IF(Data!$AR82&lt;&gt;"",Scoring!$I$49)+IF(Data!$AS82&lt;&gt;"",Scoring!$I$50)+IF(Data!$AT82&lt;&gt;"",Scoring!$I$51)+IF(Data!$AU82&lt;&gt;"",Scoring!$I$52),"")</f>
        <v/>
      </c>
      <c r="BG82" s="180" t="str">
        <f>IF(BF82&lt;&gt;"",LOOKUP(BF82,Likelihoods!$A$7:$A$107,Likelihoods!G$7:G$107),"")</f>
        <v/>
      </c>
      <c r="BH82" s="187" t="str">
        <f>IF(AND(COUNTBLANK($B82:$O82)=13,COUNTBLANK($P82:$Q82)=1,COUNTBLANK($R82:$U82)=3,COUNTBLANK($V82:$X82)=2,COUNTBLANK($Y82:$AE82)=6,COUNTBLANK($AF82:$AJ82)=4,COUNTBLANK($AK82:AN82)=3,COUNTBLANK($AO82:$AQ82)=2,COUNTBLANK($AR82:$AS82)=1,COUNTBLANK($AT82:$AU82)=1),IF(Data!$B82&lt;&gt;"",Scoring!$J$7)+IF(Data!$C82&lt;&gt;"",Scoring!$J$8)+IF(Data!$D82&lt;&gt;"",Scoring!$J$9)+IF(Data!$E82&lt;&gt;"",Scoring!$J$10)+IF(Data!$F82&lt;&gt;"",Scoring!$J$11)+IF(Data!$G82&lt;&gt;"",Scoring!$J$12)+IF(Data!$H82&lt;&gt;"",Scoring!$J$13)+IF(Data!$I82&lt;&gt;"",Scoring!$J$14)+IF(Data!$J82&lt;&gt;"",Scoring!$J$15)+IF(Data!$K82&lt;&gt;"",Scoring!$J$16)+IF(Data!$L82&lt;&gt;"",Scoring!$J$17)+IF(Data!$M82&lt;&gt;"",Scoring!$J$18)+IF(Data!$N82&lt;&gt;"",Scoring!$J$19)+IF(Data!$O82&lt;&gt;"",Scoring!$J$20)+IF(Data!$P82&lt;&gt;"",Scoring!$J$21)+IF(Data!$Q82&lt;&gt;"",Scoring!$J$22)+IF(Data!$R82&lt;&gt;"",Scoring!$J$23)+IF(Data!$S82&lt;&gt;"",Scoring!$J$24)+IF(Data!$T82&lt;&gt;"",Scoring!$J$25)+IF(Data!$U82&lt;&gt;"",Scoring!$J$26)+IF(Data!$V82&lt;&gt;"",Scoring!$J$27)+IF(Data!$W82&lt;&gt;"",Scoring!$J$28)+IF(Data!$X82&lt;&gt;"",Scoring!$J$29)+IF(Data!$Y82&lt;&gt;"",Scoring!$J$30)+IF(Data!$Z82&lt;&gt;"",Scoring!$J$31)+IF(Data!$AA82&lt;&gt;"",Scoring!$J$32)+IF(Data!$AB82&lt;&gt;"",Scoring!$J$33)+IF(Data!$AC82&lt;&gt;"",Scoring!$J$34)+IF(Data!$AD82&lt;&gt;"",Scoring!$J$35)+IF(Data!$AE82&lt;&gt;"",Scoring!$J$36)+IF(Data!$AF82&lt;&gt;"",Scoring!$J$37)+IF(Data!$AG82&lt;&gt;"",Scoring!$J$38)+IF(Data!$AH82&lt;&gt;"",Scoring!$J$39)+IF(Data!$AI82&lt;&gt;"",Scoring!$J$40)+IF(Data!$AJ82&lt;&gt;"",Scoring!$J$41)+IF(Data!$AK82&lt;&gt;"",Scoring!$J$42)+IF(Data!$AL82&lt;&gt;"",Scoring!$J$43)+IF(Data!$AM82&lt;&gt;"",Scoring!$J$44)+IF(Data!$AN82&lt;&gt;"",Scoring!$J$45)+IF(Data!$AO82&lt;&gt;"",Scoring!$J$46)+IF(Data!$AP82&lt;&gt;"",Scoring!$J$47)+IF(Data!$AQ82&lt;&gt;"",Scoring!$J$48)+IF(Data!$AR82&lt;&gt;"",Scoring!$J$49)+IF(Data!$AS82&lt;&gt;"",Scoring!$J$50)+IF(Data!$AT82&lt;&gt;"",Scoring!$J$51)+IF(Data!$AU82&lt;&gt;"",Scoring!$J$52),"")</f>
        <v/>
      </c>
      <c r="BI82" s="183" t="str">
        <f>IF(BH82&lt;&gt;"",LOOKUP(BH82,Likelihoods!$A$7:$A$107,Likelihoods!H$7:H$107),"")</f>
        <v/>
      </c>
      <c r="BJ82" s="188" t="str">
        <f>IF(AND(COUNTBLANK($B82:$O82)=13,COUNTBLANK($P82:$Q82)=1,COUNTBLANK($R82:$U82)=3,COUNTBLANK($V82:$X82)=2,COUNTBLANK($Y82:$AE82)=6,COUNTBLANK($AF82:$AJ82)=4,COUNTBLANK($AK82:AN82)=3,COUNTBLANK($AO82:$AQ82)=2,COUNTBLANK($AR82:$AS82)=1,COUNTBLANK($AT82:$AU82)=1),IF(Data!$B82&lt;&gt;"",Scoring!$K$7)+IF(Data!$C82&lt;&gt;"",Scoring!$K$8)+IF(Data!$D82&lt;&gt;"",Scoring!$K$9)+IF(Data!$E82&lt;&gt;"",Scoring!$K$10)+IF(Data!$F82&lt;&gt;"",Scoring!$K$11)+IF(Data!$G82&lt;&gt;"",Scoring!$K$12)+IF(Data!$H82&lt;&gt;"",Scoring!$K$13)+IF(Data!$I82&lt;&gt;"",Scoring!$K$14)+IF(Data!$J82&lt;&gt;"",Scoring!$K$15)+IF(Data!$K82&lt;&gt;"",Scoring!$K$16)+IF(Data!$L82&lt;&gt;"",Scoring!$K$17)+IF(Data!$M82&lt;&gt;"",Scoring!$K$18)+IF(Data!$N82&lt;&gt;"",Scoring!$K$19)+IF(Data!$O82&lt;&gt;"",Scoring!$K$20)+IF(Data!$P82&lt;&gt;"",Scoring!$K$21)+IF(Data!$Q82&lt;&gt;"",Scoring!$K$22)+IF(Data!$R82&lt;&gt;"",Scoring!$K$23)+IF(Data!$S82&lt;&gt;"",Scoring!$K$24)+IF(Data!$T82&lt;&gt;"",Scoring!$K$25)+IF(Data!$U82&lt;&gt;"",Scoring!$K$26)+IF(Data!$V82&lt;&gt;"",Scoring!$K$27)+IF(Data!$W82&lt;&gt;"",Scoring!$K$28)+IF(Data!$X82&lt;&gt;"",Scoring!$K$29)+IF(Data!$Y82&lt;&gt;"",Scoring!$K$30)+IF(Data!$Z82&lt;&gt;"",Scoring!$K$31)+IF(Data!$AA82&lt;&gt;"",Scoring!$K$32)+IF(Data!$AB82&lt;&gt;"",Scoring!$K$33)+IF(Data!$AC82&lt;&gt;"",Scoring!$K$34)+IF(Data!$AD82&lt;&gt;"",Scoring!$K$35)+IF(Data!$AE82&lt;&gt;"",Scoring!$K$36)+IF(Data!$AF82&lt;&gt;"",Scoring!$K$37)+IF(Data!$AG82&lt;&gt;"",Scoring!$K$38)+IF(Data!$AH82&lt;&gt;"",Scoring!$K$39)+IF(Data!$AI82&lt;&gt;"",Scoring!$K$40)+IF(Data!$AJ82&lt;&gt;"",Scoring!$K$41)+IF(Data!$AK82&lt;&gt;"",Scoring!$K$42)+IF(Data!$AL82&lt;&gt;"",Scoring!$K$43)+IF(Data!$AM82&lt;&gt;"",Scoring!$K$44)+IF(Data!$AN82&lt;&gt;"",Scoring!$K$45)+IF(Data!$AO82&lt;&gt;"",Scoring!$K$46)+IF(Data!$AP82&lt;&gt;"",Scoring!$K$47)+IF(Data!$AQ82&lt;&gt;"",Scoring!$K$48)+IF(Data!$AR82&lt;&gt;"",Scoring!$K$49)+IF(Data!$AS82&lt;&gt;"",Scoring!$K$50)+IF(Data!$AT82&lt;&gt;"",Scoring!$K$51)+IF(Data!$AU82&lt;&gt;"",Scoring!$K$52),"")</f>
        <v/>
      </c>
      <c r="BK82" s="184" t="str">
        <f>IF(BJ82&lt;&gt;"",LOOKUP(BJ82,Likelihoods!$A$7:$A$107,Likelihoods!I$7:I$107),"")</f>
        <v/>
      </c>
      <c r="BL82" s="187" t="str">
        <f>IF(AND(COUNTBLANK($B82:$O82)=13,COUNTBLANK($P82:$Q82)=1,COUNTBLANK($R82:$U82)=3,COUNTBLANK($V82:$X82)=2,COUNTBLANK($Y82:$AE82)=6,COUNTBLANK($AF82:$AJ82)=4,COUNTBLANK($AK82:AN82)=3,COUNTBLANK($AO82:$AQ82)=2,COUNTBLANK($AR82:$AS82)=1,COUNTBLANK($AT82:$AU82)=1),IF(Data!$B82&lt;&gt;"",Scoring!$L$7)+IF(Data!$C82&lt;&gt;"",Scoring!$L$8)+IF(Data!$D82&lt;&gt;"",Scoring!$L$9)+IF(Data!$E82&lt;&gt;"",Scoring!$L$10)+IF(Data!$F82&lt;&gt;"",Scoring!$L$11)+IF(Data!$G82&lt;&gt;"",Scoring!$L$12)+IF(Data!$H82&lt;&gt;"",Scoring!$L$13)+IF(Data!$I82&lt;&gt;"",Scoring!$L$14)+IF(Data!$J82&lt;&gt;"",Scoring!$L$15)+IF(Data!$K82&lt;&gt;"",Scoring!$L$16)+IF(Data!$L82&lt;&gt;"",Scoring!$L$17)+IF(Data!$M82&lt;&gt;"",Scoring!$L$18)+IF(Data!$N82&lt;&gt;"",Scoring!$L$19)+IF(Data!$O82&lt;&gt;"",Scoring!$L$20)+IF(Data!$P82&lt;&gt;"",Scoring!$L$21)+IF(Data!$Q82&lt;&gt;"",Scoring!$L$22)+IF(Data!$R82&lt;&gt;"",Scoring!$L$23)+IF(Data!$S82&lt;&gt;"",Scoring!$L$24)+IF(Data!$T82&lt;&gt;"",Scoring!$L$25)+IF(Data!$U82&lt;&gt;"",Scoring!$L$26)+IF(Data!$V82&lt;&gt;"",Scoring!$L$27)+IF(Data!$W82&lt;&gt;"",Scoring!$L$28)+IF(Data!$X82&lt;&gt;"",Scoring!$L$29)+IF(Data!$Y82&lt;&gt;"",Scoring!$L$30)+IF(Data!$Z82&lt;&gt;"",Scoring!$L$31)+IF(Data!$AA82&lt;&gt;"",Scoring!$L$32)+IF(Data!$AB82&lt;&gt;"",Scoring!$L$33)+IF(Data!$AC82&lt;&gt;"",Scoring!$L$34)+IF(Data!$AD82&lt;&gt;"",Scoring!$L$35)+IF(Data!$AE82&lt;&gt;"",Scoring!$L$36)+IF(Data!$AF82&lt;&gt;"",Scoring!$L$37)+IF(Data!$AG82&lt;&gt;"",Scoring!$L$38)+IF(Data!$AH82&lt;&gt;"",Scoring!$L$39)+IF(Data!$AI82&lt;&gt;"",Scoring!$L$40)+IF(Data!$AJ82&lt;&gt;"",Scoring!$L$41)+IF(Data!$AK82&lt;&gt;"",Scoring!$L$42)+IF(Data!$AL82&lt;&gt;"",Scoring!$L$43)+IF(Data!$AM82&lt;&gt;"",Scoring!$L$44)+IF(Data!$AN82&lt;&gt;"",Scoring!$L$45)+IF(Data!$AO82&lt;&gt;"",Scoring!$L$46)+IF(Data!$AP82&lt;&gt;"",Scoring!$L$47)+IF(Data!$AQ82&lt;&gt;"",Scoring!$L$48)+IF(Data!$AR82&lt;&gt;"",Scoring!$L$49)+IF(Data!$AS82&lt;&gt;"",Scoring!$L$50)+IF(Data!$AT82&lt;&gt;"",Scoring!$L$51)+IF(Data!$AU82&lt;&gt;"",Scoring!$L$52),"")</f>
        <v/>
      </c>
      <c r="BM82" s="180" t="str">
        <f>IF(BL82&lt;&gt;"",LOOKUP(BL82,Likelihoods!$A$7:$A$107,Likelihoods!J$7:J$107),"")</f>
        <v/>
      </c>
      <c r="BN82" s="181" t="str">
        <f>IF(AND(COUNTBLANK($B82:$O82)=13,COUNTBLANK($P82:$Q82)=1,COUNTBLANK($R82:$U82)=3,COUNTBLANK($V82:$X82)=2,COUNTBLANK($Y82:$AE82)=6,COUNTBLANK($AF82:$AJ82)=4,COUNTBLANK($AK82:AN82)=3,COUNTBLANK($AO82:$AQ82)=2,COUNTBLANK($AR82:$AS82)=1,COUNTBLANK($AT82:$AU82)=1),IF(Data!$B82&lt;&gt;"",Scoring!$M$7)+IF(Data!$C82&lt;&gt;"",Scoring!$M$8)+IF(Data!$D82&lt;&gt;"",Scoring!$M$9)+IF(Data!$E82&lt;&gt;"",Scoring!$M$10)+IF(Data!$F82&lt;&gt;"",Scoring!$M$11)+IF(Data!$G82&lt;&gt;"",Scoring!$M$12)+IF(Data!$H82&lt;&gt;"",Scoring!$M$13)+IF(Data!$I82&lt;&gt;"",Scoring!$M$14)+IF(Data!$J82&lt;&gt;"",Scoring!$M$15)+IF(Data!$K82&lt;&gt;"",Scoring!$M$16)+IF(Data!$L82&lt;&gt;"",Scoring!$M$17)+IF(Data!$M82&lt;&gt;"",Scoring!$M$18)+IF(Data!$N82&lt;&gt;"",Scoring!$M$19)+IF(Data!$O82&lt;&gt;"",Scoring!$M$20)+IF(Data!$P82&lt;&gt;"",Scoring!$M$21)+IF(Data!$Q82&lt;&gt;"",Scoring!$M$22)+IF(Data!$R82&lt;&gt;"",Scoring!$M$23)+IF(Data!$S82&lt;&gt;"",Scoring!$M$24)+IF(Data!$T82&lt;&gt;"",Scoring!$M$25)+IF(Data!$U82&lt;&gt;"",Scoring!$M$26)+IF(Data!$V82&lt;&gt;"",Scoring!$M$27)+IF(Data!$W82&lt;&gt;"",Scoring!$M$28)+IF(Data!$X82&lt;&gt;"",Scoring!$M$29)+IF(Data!$Y82&lt;&gt;"",Scoring!$M$30)+IF(Data!$Z82&lt;&gt;"",Scoring!$M$31)+IF(Data!$AA82&lt;&gt;"",Scoring!$M$32)+IF(Data!$AB82&lt;&gt;"",Scoring!$M$33)+IF(Data!$AC82&lt;&gt;"",Scoring!$M$34)+IF(Data!$AD82&lt;&gt;"",Scoring!$M$35)+IF(Data!$AE82&lt;&gt;"",Scoring!$M$36)+IF(Data!$AF82&lt;&gt;"",Scoring!$M$37)+IF(Data!$AG82&lt;&gt;"",Scoring!$M$38)+IF(Data!$AH82&lt;&gt;"",Scoring!$M$39)+IF(Data!$AI82&lt;&gt;"",Scoring!$M$40)+IF(Data!$AJ82&lt;&gt;"",Scoring!$M$41)+IF(Data!$AK82&lt;&gt;"",Scoring!$M$42)+IF(Data!$AL82&lt;&gt;"",Scoring!$M$43)+IF(Data!$AM82&lt;&gt;"",Scoring!$M$44)+IF(Data!$AN82&lt;&gt;"",Scoring!$M$45)+IF(Data!$AO82&lt;&gt;"",Scoring!$M$46)+IF(Data!$AP82&lt;&gt;"",Scoring!$M$47)+IF(Data!$AQ82&lt;&gt;"",Scoring!$M$48)+IF(Data!$AR82&lt;&gt;"",Scoring!$M$49)+IF(Data!$AS82&lt;&gt;"",Scoring!$M$50)+IF(Data!$AT82&lt;&gt;"",Scoring!$M$51)+IF(Data!$AU82&lt;&gt;"",Scoring!$M$52),"")</f>
        <v/>
      </c>
      <c r="BO82" s="184" t="str">
        <f>IF(BN82&lt;&gt;"",LOOKUP(BN82,Likelihoods!$A$7:$A$107,Likelihoods!K$7:K$107),"")</f>
        <v/>
      </c>
      <c r="BP82" s="179" t="str">
        <f>IF(AND(COUNTBLANK($B82:$O82)=13,COUNTBLANK($P82:$Q82)=1,COUNTBLANK($R82:$U82)=3,COUNTBLANK($V82:$X82)=2,COUNTBLANK($Y82:$AE82)=6,COUNTBLANK($AF82:$AJ82)=4,COUNTBLANK($AK82:AN82)=3,COUNTBLANK($AO82:$AQ82)=2,COUNTBLANK($AR82:$AS82)=1,COUNTBLANK($AT82:$AU82)=1),IF(Data!$B82&lt;&gt;"",Scoring!$N$7)+IF(Data!$C82&lt;&gt;"",Scoring!$N$8)+IF(Data!$D82&lt;&gt;"",Scoring!$N$9)+IF(Data!$E82&lt;&gt;"",Scoring!$N$10)+IF(Data!$F82&lt;&gt;"",Scoring!$N$11)+IF(Data!$G82&lt;&gt;"",Scoring!$N$12)+IF(Data!$H82&lt;&gt;"",Scoring!$N$13)+IF(Data!$I82&lt;&gt;"",Scoring!$N$14)+IF(Data!$J82&lt;&gt;"",Scoring!$N$15)+IF(Data!$K82&lt;&gt;"",Scoring!$N$16)+IF(Data!$L82&lt;&gt;"",Scoring!$N$17)+IF(Data!$M82&lt;&gt;"",Scoring!$N$18)+IF(Data!$N82&lt;&gt;"",Scoring!$N$19)+IF(Data!$O82&lt;&gt;"",Scoring!$N$20)+IF(Data!$P82&lt;&gt;"",Scoring!$N$21)+IF(Data!$Q82&lt;&gt;"",Scoring!$N$22)+IF(Data!$R82&lt;&gt;"",Scoring!$N$23)+IF(Data!$S82&lt;&gt;"",Scoring!$N$24)+IF(Data!$T82&lt;&gt;"",Scoring!$N$25)+IF(Data!$U82&lt;&gt;"",Scoring!$N$26)+IF(Data!$V82&lt;&gt;"",Scoring!$N$27)+IF(Data!$W82&lt;&gt;"",Scoring!$N$28)+IF(Data!$X82&lt;&gt;"",Scoring!$N$29)+IF(Data!$Y82&lt;&gt;"",Scoring!$N$30)+IF(Data!$Z82&lt;&gt;"",Scoring!$N$31)+IF(Data!$AA82&lt;&gt;"",Scoring!$N$32)+IF(Data!$AB82&lt;&gt;"",Scoring!$N$33)+IF(Data!$AC82&lt;&gt;"",Scoring!$N$34)+IF(Data!$AD82&lt;&gt;"",Scoring!$N$35)+IF(Data!$AE82&lt;&gt;"",Scoring!$N$36)+IF(Data!$AF82&lt;&gt;"",Scoring!$N$37)+IF(Data!$AG82&lt;&gt;"",Scoring!$N$38)+IF(Data!$AH82&lt;&gt;"",Scoring!$N$39)+IF(Data!$AI82&lt;&gt;"",Scoring!$N$40)+IF(Data!$AJ82&lt;&gt;"",Scoring!$N$41)+IF(Data!$AK82&lt;&gt;"",Scoring!$N$42)+IF(Data!$AL82&lt;&gt;"",Scoring!$N$43)+IF(Data!$AM82&lt;&gt;"",Scoring!$N$44)+IF(Data!$AN82&lt;&gt;"",Scoring!$N$45)+IF(Data!$AO82&lt;&gt;"",Scoring!$N$46)+IF(Data!$AP82&lt;&gt;"",Scoring!$N$47)+IF(Data!$AQ82&lt;&gt;"",Scoring!$N$48)+IF(Data!$AR82&lt;&gt;"",Scoring!$N$49)+IF(Data!$AS82&lt;&gt;"",Scoring!$N$50)+IF(Data!$AT82&lt;&gt;"",Scoring!$N$51)+IF(Data!$AU82&lt;&gt;"",Scoring!$N$52),"")</f>
        <v/>
      </c>
      <c r="BQ82" s="189" t="str">
        <f>IF(BP82&lt;&gt;"",LOOKUP(BP82,Likelihoods!$A$7:$A$107,Likelihoods!L$7:L$107),"")</f>
        <v/>
      </c>
      <c r="BR82" s="181" t="str">
        <f>IF(AND(COUNTBLANK($B82:$O82)=13,COUNTBLANK($P82:$Q82)=1,COUNTBLANK($R82:$U82)=3,COUNTBLANK($V82:$X82)=2,COUNTBLANK($Y82:$AE82)=6,COUNTBLANK($AF82:$AJ82)=4,COUNTBLANK($AK82:AN82)=3,COUNTBLANK($AO82:$AQ82)=2,COUNTBLANK($AR82:$AS82)=1,COUNTBLANK($AT82:$AU82)=1),IF(Data!$B82&lt;&gt;"",Scoring!$O$7)+IF(Data!$C82&lt;&gt;"",Scoring!$O$8)+IF(Data!$D82&lt;&gt;"",Scoring!$O$9)+IF(Data!$E82&lt;&gt;"",Scoring!$O$10)+IF(Data!$F82&lt;&gt;"",Scoring!$O$11)+IF(Data!$G82&lt;&gt;"",Scoring!$O$12)+IF(Data!$H82&lt;&gt;"",Scoring!$O$13)+IF(Data!$I82&lt;&gt;"",Scoring!$O$14)+IF(Data!$J82&lt;&gt;"",Scoring!$O$15)+IF(Data!$K82&lt;&gt;"",Scoring!$O$16)+IF(Data!$L82&lt;&gt;"",Scoring!$O$17)+IF(Data!$M82&lt;&gt;"",Scoring!$O$18)+IF(Data!$N82&lt;&gt;"",Scoring!$O$19)+IF(Data!$O82&lt;&gt;"",Scoring!$O$20)+IF(Data!$P82&lt;&gt;"",Scoring!$O$21)+IF(Data!$Q82&lt;&gt;"",Scoring!$O$22)+IF(Data!$R82&lt;&gt;"",Scoring!$O$23)+IF(Data!$S82&lt;&gt;"",Scoring!$O$24)+IF(Data!$T82&lt;&gt;"",Scoring!$O$25)+IF(Data!$U82&lt;&gt;"",Scoring!$O$26)+IF(Data!$V82&lt;&gt;"",Scoring!$O$27)+IF(Data!$W82&lt;&gt;"",Scoring!$O$28)+IF(Data!$X82&lt;&gt;"",Scoring!$O$29)+IF(Data!$Y82&lt;&gt;"",Scoring!$O$30)+IF(Data!$Z82&lt;&gt;"",Scoring!$O$31)+IF(Data!$AA82&lt;&gt;"",Scoring!$O$32)+IF(Data!$AB82&lt;&gt;"",Scoring!$O$33)+IF(Data!$AC82&lt;&gt;"",Scoring!$O$34)+IF(Data!$AD82&lt;&gt;"",Scoring!$O$35)+IF(Data!$AE82&lt;&gt;"",Scoring!$O$36)+IF(Data!$AF82&lt;&gt;"",Scoring!$O$37)+IF(Data!$AG82&lt;&gt;"",Scoring!$O$38)+IF(Data!$AH82&lt;&gt;"",Scoring!$O$39)+IF(Data!$AI82&lt;&gt;"",Scoring!$O$40)+IF(Data!$AJ82&lt;&gt;"",Scoring!$O$41)+IF(Data!$AK82&lt;&gt;"",Scoring!$O$42)+IF(Data!$AL82&lt;&gt;"",Scoring!$O$43)+IF(Data!$AM82&lt;&gt;"",Scoring!$O$44)+IF(Data!$AN82&lt;&gt;"",Scoring!$O$45)+IF(Data!$AO82&lt;&gt;"",Scoring!$O$46)+IF(Data!$AP82&lt;&gt;"",Scoring!$O$47)+IF(Data!$AQ82&lt;&gt;"",Scoring!$O$48)+IF(Data!$AR82&lt;&gt;"",Scoring!$O$49)+IF(Data!$AS82&lt;&gt;"",Scoring!$O$50)+IF(Data!$AT82&lt;&gt;"",Scoring!$O$51)+IF(Data!$AU82&lt;&gt;"",Scoring!$O$52),"")</f>
        <v/>
      </c>
      <c r="BS82" s="184" t="str">
        <f>IF(BR82&lt;&gt;"",LOOKUP(BR82,Likelihoods!$A$7:$A$107,Likelihoods!M$7:M$107),"")</f>
        <v/>
      </c>
      <c r="BT82" s="181" t="str">
        <f>IF(AND(COUNTBLANK($B82:$O82)=13,COUNTBLANK($P82:$Q82)=1,COUNTBLANK($R82:$U82)=3,COUNTBLANK($V82:$X82)=2,COUNTBLANK($Y82:$AE82)=6,COUNTBLANK($AF82:$AJ82)=4,COUNTBLANK($AK82:AN82)=3,COUNTBLANK($AO82:$AQ82)=2,COUNTBLANK($AR82:$AS82)=1,COUNTBLANK($AT82:$AU82)=1),IF(Data!$B82&lt;&gt;"",Scoring!$P$7)+IF(Data!$C82&lt;&gt;"",Scoring!$P$8)+IF(Data!$D82&lt;&gt;"",Scoring!$P$9)+IF(Data!$E82&lt;&gt;"",Scoring!$P$10)+IF(Data!$F82&lt;&gt;"",Scoring!$P$11)+IF(Data!$G82&lt;&gt;"",Scoring!$P$12)+IF(Data!$H82&lt;&gt;"",Scoring!$P$13)+IF(Data!$I82&lt;&gt;"",Scoring!$P$14)+IF(Data!$J82&lt;&gt;"",Scoring!$P$15)+IF(Data!$K82&lt;&gt;"",Scoring!$P$16)+IF(Data!$L82&lt;&gt;"",Scoring!$P$17)+IF(Data!$M82&lt;&gt;"",Scoring!$P$18)+IF(Data!$N82&lt;&gt;"",Scoring!$P$19)+IF(Data!$O82&lt;&gt;"",Scoring!$P$20)+IF(Data!$P82&lt;&gt;"",Scoring!$P$21)+IF(Data!$Q82&lt;&gt;"",Scoring!$P$22)+IF(Data!$R82&lt;&gt;"",Scoring!$P$23)+IF(Data!$S82&lt;&gt;"",Scoring!$P$24)+IF(Data!$T82&lt;&gt;"",Scoring!$P$25)+IF(Data!$U82&lt;&gt;"",Scoring!$P$26)+IF(Data!$V82&lt;&gt;"",Scoring!$P$27)+IF(Data!$W82&lt;&gt;"",Scoring!$P$28)+IF(Data!$X82&lt;&gt;"",Scoring!$P$29)+IF(Data!$Y82&lt;&gt;"",Scoring!$P$30)+IF(Data!$Z82&lt;&gt;"",Scoring!$P$31)+IF(Data!$AA82&lt;&gt;"",Scoring!$P$32)+IF(Data!$AB82&lt;&gt;"",Scoring!$P$33)+IF(Data!$AC82&lt;&gt;"",Scoring!$P$34)+IF(Data!$AD82&lt;&gt;"",Scoring!$P$35)+IF(Data!$AE82&lt;&gt;"",Scoring!$P$36)+IF(Data!$AF82&lt;&gt;"",Scoring!$P$37)+IF(Data!$AG82&lt;&gt;"",Scoring!$P$38)+IF(Data!$AH82&lt;&gt;"",Scoring!$P$39)+IF(Data!$AI82&lt;&gt;"",Scoring!$P$40)+IF(Data!$AJ82&lt;&gt;"",Scoring!$P$41)+IF(Data!$AK82&lt;&gt;"",Scoring!$P$42)+IF(Data!$AL82&lt;&gt;"",Scoring!$P$43)+IF(Data!$AM82&lt;&gt;"",Scoring!$P$44)+IF(Data!$AN82&lt;&gt;"",Scoring!$P$45)+IF(Data!$AO82&lt;&gt;"",Scoring!$P$46)+IF(Data!$AP82&lt;&gt;"",Scoring!$P$47)+IF(Data!$AQ82&lt;&gt;"",Scoring!$P$48)+IF(Data!$AR82&lt;&gt;"",Scoring!$P$49)+IF(Data!$AS82&lt;&gt;"",Scoring!$P$50)+IF(Data!$AT82&lt;&gt;"",Scoring!$P$51)+IF(Data!$AU82&lt;&gt;"",Scoring!$P$52),"")</f>
        <v/>
      </c>
      <c r="BU82" s="180" t="str">
        <f>IF(BT82&lt;&gt;"",LOOKUP(BT82,Likelihoods!$A$7:$A$107,Likelihoods!N$7:N$107),"")</f>
        <v/>
      </c>
      <c r="BV82" s="181" t="str">
        <f>IF(AND(COUNTBLANK($B82:$O82)=13,COUNTBLANK($P82:$Q82)=1,COUNTBLANK($R82:$U82)=3,COUNTBLANK($V82:$X82)=2,COUNTBLANK($Y82:$AE82)=6,COUNTBLANK($AF82:$AJ82)=4,COUNTBLANK($AK82:AN82)=3,COUNTBLANK($AO82:$AQ82)=2,COUNTBLANK($AR82:$AS82)=1,COUNTBLANK($AT82:$AU82)=1),IF(Data!$B82&lt;&gt;"",Scoring!$Q$7)+IF(Data!$C82&lt;&gt;"",Scoring!$Q$8)+IF(Data!$D82&lt;&gt;"",Scoring!$Q$9)+IF(Data!$E82&lt;&gt;"",Scoring!$Q$10)+IF(Data!$F82&lt;&gt;"",Scoring!$Q$11)+IF(Data!$G82&lt;&gt;"",Scoring!$Q$12)+IF(Data!$H82&lt;&gt;"",Scoring!$Q$13)+IF(Data!$I82&lt;&gt;"",Scoring!$Q$14)+IF(Data!$J82&lt;&gt;"",Scoring!$Q$15)+IF(Data!$K82&lt;&gt;"",Scoring!$Q$16)+IF(Data!$L82&lt;&gt;"",Scoring!$Q$17)+IF(Data!$M82&lt;&gt;"",Scoring!$Q$18)+IF(Data!$N82&lt;&gt;"",Scoring!$Q$19)+IF(Data!$O82&lt;&gt;"",Scoring!$Q$20)+IF(Data!$P82&lt;&gt;"",Scoring!$Q$21)+IF(Data!$Q82&lt;&gt;"",Scoring!$Q$22)+IF(Data!$R82&lt;&gt;"",Scoring!$Q$23)+IF(Data!$S82&lt;&gt;"",Scoring!$Q$24)+IF(Data!$T82&lt;&gt;"",Scoring!$Q$25)+IF(Data!$U82&lt;&gt;"",Scoring!$Q$26)+IF(Data!$V82&lt;&gt;"",Scoring!$Q$27)+IF(Data!$W82&lt;&gt;"",Scoring!$Q$28)+IF(Data!$X82&lt;&gt;"",Scoring!$Q$29)+IF(Data!$Y82&lt;&gt;"",Scoring!$Q$30)+IF(Data!$Z82&lt;&gt;"",Scoring!$Q$31)+IF(Data!$AA82&lt;&gt;"",Scoring!$Q$32)+IF(Data!$AB82&lt;&gt;"",Scoring!$Q$33)+IF(Data!$AC82&lt;&gt;"",Scoring!$Q$34)+IF(Data!$AD82&lt;&gt;"",Scoring!$Q$35)+IF(Data!$AE82&lt;&gt;"",Scoring!$Q$36)+IF(Data!$AF82&lt;&gt;"",Scoring!$Q$37)+IF(Data!$AG82&lt;&gt;"",Scoring!$Q$38)+IF(Data!$AH82&lt;&gt;"",Scoring!$Q$39)+IF(Data!$AI82&lt;&gt;"",Scoring!$Q$40)+IF(Data!$AJ82&lt;&gt;"",Scoring!$Q$41)+IF(Data!$AK82&lt;&gt;"",Scoring!$Q$42)+IF(Data!$AL82&lt;&gt;"",Scoring!$Q$43)+IF(Data!$AM82&lt;&gt;"",Scoring!$Q$44)+IF(Data!$AN82&lt;&gt;"",Scoring!$Q$45)+IF(Data!$AO82&lt;&gt;"",Scoring!$Q$46)+IF(Data!$AP82&lt;&gt;"",Scoring!$Q$47)+IF(Data!$AQ82&lt;&gt;"",Scoring!$Q$48)+IF(Data!$AR82&lt;&gt;"",Scoring!$Q$49)+IF(Data!$AS82&lt;&gt;"",Scoring!$Q$50)+IF(Data!$AT82&lt;&gt;"",Scoring!$Q$51)+IF(Data!$AU82&lt;&gt;"",Scoring!$Q$52),"")</f>
        <v/>
      </c>
      <c r="BW82" s="183" t="str">
        <f>IF(BV82&lt;&gt;"",LOOKUP(BV82,Likelihoods!$A$7:$A$107,Likelihoods!O$7:O$107),"")</f>
        <v/>
      </c>
      <c r="BX82" s="9"/>
      <c r="BY82" s="9"/>
      <c r="BZ82" s="9"/>
      <c r="CA82" s="9"/>
      <c r="CB82" s="9"/>
      <c r="CC82" s="9"/>
      <c r="CD82" s="9"/>
      <c r="CE82" s="9"/>
      <c r="CF82" s="9"/>
      <c r="CG82" s="9"/>
      <c r="CH82" s="9"/>
      <c r="CI82" s="9"/>
      <c r="CJ82" s="9"/>
      <c r="CK82" s="9"/>
    </row>
    <row r="83" spans="1:89" ht="14.25">
      <c r="A83" s="59"/>
      <c r="B83" s="76"/>
      <c r="C83" s="77"/>
      <c r="D83" s="77"/>
      <c r="E83" s="77"/>
      <c r="F83" s="77"/>
      <c r="G83" s="77"/>
      <c r="H83" s="77"/>
      <c r="I83" s="77"/>
      <c r="J83" s="77"/>
      <c r="K83" s="77"/>
      <c r="L83" s="77"/>
      <c r="M83" s="77"/>
      <c r="N83" s="77"/>
      <c r="O83" s="77"/>
      <c r="P83" s="76"/>
      <c r="Q83" s="78"/>
      <c r="R83" s="77"/>
      <c r="S83" s="77"/>
      <c r="T83" s="77"/>
      <c r="U83" s="77"/>
      <c r="V83" s="76"/>
      <c r="W83" s="77"/>
      <c r="X83" s="78"/>
      <c r="Y83" s="77"/>
      <c r="Z83" s="77"/>
      <c r="AA83" s="77"/>
      <c r="AB83" s="77"/>
      <c r="AC83" s="77"/>
      <c r="AD83" s="77"/>
      <c r="AE83" s="77"/>
      <c r="AF83" s="76"/>
      <c r="AG83" s="77"/>
      <c r="AH83" s="77"/>
      <c r="AI83" s="77"/>
      <c r="AJ83" s="78"/>
      <c r="AK83" s="77"/>
      <c r="AL83" s="77"/>
      <c r="AM83" s="77"/>
      <c r="AN83" s="77"/>
      <c r="AO83" s="76"/>
      <c r="AP83" s="77"/>
      <c r="AQ83" s="78"/>
      <c r="AR83" s="76"/>
      <c r="AS83" s="78"/>
      <c r="AT83" s="77"/>
      <c r="AU83" s="77"/>
      <c r="AV83" s="179" t="str">
        <f>IF(AND(COUNTBLANK($B83:$O83)=13,COUNTBLANK($P83:$Q83)=1,COUNTBLANK($R83:$U83)=3,COUNTBLANK($V83:$X83)=2,COUNTBLANK($Y83:$AE83)=6,COUNTBLANK($AF83:$AJ83)=4,COUNTBLANK($AK83:AN83)=3,COUNTBLANK($AO83:$AQ83)=2,COUNTBLANK($AR83:$AS83)=1,COUNTBLANK($AT83:$AU83)=1),IF(Data!$B83&lt;&gt;"",Scoring!$D$7)+IF(Data!$C83&lt;&gt;"",Scoring!$D$8)+IF(Data!$D83&lt;&gt;"",Scoring!$D$9)+IF(Data!$E83&lt;&gt;"",Scoring!$D$10)+IF(Data!$F83&lt;&gt;"",Scoring!$D$11)+IF(Data!$G83&lt;&gt;"",Scoring!$D$12)+IF(Data!$H83&lt;&gt;"",Scoring!$D$13)+IF(Data!$I83&lt;&gt;"",Scoring!$D$14)+IF(Data!$J83&lt;&gt;"",Scoring!$D$15)+IF(Data!$K83&lt;&gt;"",Scoring!$D$16)+IF(Data!$L83&lt;&gt;"",Scoring!$D$17)+IF(Data!$M83&lt;&gt;"",Scoring!$D$18)+IF(Data!$N83&lt;&gt;"",Scoring!$D$19)+IF(Data!$O83&lt;&gt;"",Scoring!$D$20)+IF(Data!$P83&lt;&gt;"",Scoring!$D$21)+IF(Data!$Q83&lt;&gt;"",Scoring!$D$22)+IF(Data!$R83&lt;&gt;"",Scoring!$D$23)+IF(Data!$S83&lt;&gt;"",Scoring!$D$24)+IF(Data!$T83&lt;&gt;"",Scoring!$D$25)+IF(Data!$U83&lt;&gt;"",Scoring!$D$26)+IF(Data!$V83&lt;&gt;"",Scoring!$D$27)+IF(Data!$W83&lt;&gt;"",Scoring!$D$28)+IF(Data!$X83&lt;&gt;"",Scoring!$D$29)+IF(Data!$Y83&lt;&gt;"",Scoring!$D$30)+IF(Data!$Z83&lt;&gt;"",Scoring!$D$31)+IF(Data!$AA83&lt;&gt;"",Scoring!$D$32)+IF(Data!$AB83&lt;&gt;"",Scoring!$D$33)+IF(Data!$AC83&lt;&gt;"",Scoring!$D$34)+IF(Data!$AD83&lt;&gt;"",Scoring!$D$35)+IF(Data!$AE83&lt;&gt;"",Scoring!$D$36)+IF(Data!$AF83&lt;&gt;"",Scoring!$D$37)+IF(Data!$AG83&lt;&gt;"",Scoring!$D$38)+IF(Data!$AH83&lt;&gt;"",Scoring!$D$39)+IF(Data!$AI83&lt;&gt;"",Scoring!$D$40)+IF(Data!$AJ83&lt;&gt;"",Scoring!$D$41)+IF(Data!$AK83&lt;&gt;"",Scoring!$D$42)+IF(Data!$AL83&lt;&gt;"",Scoring!$D$43)+IF(Data!$AM83&lt;&gt;"",Scoring!$D$44)+IF(Data!$AN83&lt;&gt;"",Scoring!$D$45)+IF(Data!$AO83&lt;&gt;"",Scoring!$D$46)+IF(Data!$AP83&lt;&gt;"",Scoring!$D$47)+IF(Data!$AQ83&lt;&gt;"",Scoring!$D$48)+IF(Data!$AR83&lt;&gt;"",Scoring!$D$49)+IF(Data!$AS83&lt;&gt;"",Scoring!$D$50)+IF(Data!$AT83&lt;&gt;"",Scoring!$D$51)+IF(Data!$AU83&lt;&gt;"",Scoring!$D$52),"")</f>
        <v/>
      </c>
      <c r="AW83" s="180" t="str">
        <f>IF(AV83&lt;&gt;"",LOOKUP(AV83,Likelihoods!$A$7:$A$107,Likelihoods!B$7:B$107),"")</f>
        <v/>
      </c>
      <c r="AX83" s="181" t="str">
        <f>IF(AND(COUNTBLANK($B83:$O83)=13,COUNTBLANK($P83:$Q83)=1,COUNTBLANK($R83:$U83)=3,COUNTBLANK($V83:$X83)=2,COUNTBLANK($Y83:$AE83)=6,COUNTBLANK($AF83:$AJ83)=4,COUNTBLANK($AK83:AN83)=3,COUNTBLANK($AO83:$AQ83)=2,COUNTBLANK($AR83:$AS83)=1,COUNTBLANK($AT83:$AU83)=1),IF(Data!$B83&lt;&gt;"",Scoring!$E$7)+IF(Data!$C83&lt;&gt;"",Scoring!$E$8)+IF(Data!$D83&lt;&gt;"",Scoring!$E$9)+IF(Data!$E83&lt;&gt;"",Scoring!$E$10)+IF(Data!$F83&lt;&gt;"",Scoring!$E$11)+IF(Data!$G83&lt;&gt;"",Scoring!$E$12)+IF(Data!$H83&lt;&gt;"",Scoring!$E$13)+IF(Data!$I83&lt;&gt;"",Scoring!$E$14)+IF(Data!$J83&lt;&gt;"",Scoring!$E$15)+IF(Data!$K83&lt;&gt;"",Scoring!$E$16)+IF(Data!$L83&lt;&gt;"",Scoring!$E$17)+IF(Data!$M83&lt;&gt;"",Scoring!$E$18)+IF(Data!$N83&lt;&gt;"",Scoring!$E$19)+IF(Data!$O83&lt;&gt;"",Scoring!$E$20)+IF(Data!$P83&lt;&gt;"",Scoring!$E$21)+IF(Data!$Q83&lt;&gt;"",Scoring!$E$22)+IF(Data!$R83&lt;&gt;"",Scoring!$E$23)+IF(Data!$S83&lt;&gt;"",Scoring!$E$24)+IF(Data!$T83&lt;&gt;"",Scoring!$E$25)+IF(Data!$U83&lt;&gt;"",Scoring!$E$26)+IF(Data!$V83&lt;&gt;"",Scoring!$E$27)+IF(Data!$W83&lt;&gt;"",Scoring!$E$28)+IF(Data!$X83&lt;&gt;"",Scoring!$E$29)+IF(Data!$Y83&lt;&gt;"",Scoring!$E$30)+IF(Data!$Z83&lt;&gt;"",Scoring!$E$31)+IF(Data!$AA83&lt;&gt;"",Scoring!$E$32)+IF(Data!$AB83&lt;&gt;"",Scoring!$E$33)+IF(Data!$AC83&lt;&gt;"",Scoring!$E$34)+IF(Data!$AD83&lt;&gt;"",Scoring!$E$35)+IF(Data!$AE83&lt;&gt;"",Scoring!$E$36)+IF(Data!$AF83&lt;&gt;"",Scoring!$E$37)+IF(Data!$AG83&lt;&gt;"",Scoring!$E$38)+IF(Data!$AH83&lt;&gt;"",Scoring!$E$39)+IF(Data!$AI83&lt;&gt;"",Scoring!$E$40)+IF(Data!$AJ83&lt;&gt;"",Scoring!$E$41)+IF(Data!$AK83&lt;&gt;"",Scoring!$E$42)+IF(Data!$AL83&lt;&gt;"",Scoring!$E$43)+IF(Data!$AM83&lt;&gt;"",Scoring!$E$44)+IF(Data!$AN83&lt;&gt;"",Scoring!$E$45)+IF(Data!$AO83&lt;&gt;"",Scoring!$E$46)+IF(Data!$AP83&lt;&gt;"",Scoring!$E$47)+IF(Data!$AQ83&lt;&gt;"",Scoring!$E$48)+IF(Data!$AR83&lt;&gt;"",Scoring!$E$49)+IF(Data!$AS83&lt;&gt;"",Scoring!$E$50)+IF(Data!$AT83&lt;&gt;"",Scoring!$E$51)+IF(Data!$AU83&lt;&gt;"",Scoring!$E$52),"")</f>
        <v/>
      </c>
      <c r="AY83" s="180" t="str">
        <f>IF(AX83&lt;&gt;"",LOOKUP(AX83,Likelihoods!$A$7:$A$107,Likelihoods!C$7:C$107),"")</f>
        <v/>
      </c>
      <c r="AZ83" s="182" t="str">
        <f>IF(AND(COUNTBLANK($B83:$O83)=13,COUNTBLANK($P83:$Q83)=1,COUNTBLANK($R83:$U83)=3,COUNTBLANK($V83:$X83)=2,COUNTBLANK($Y83:$AE83)=6,COUNTBLANK($AF83:$AJ83)=4,COUNTBLANK($AK83:AN83)=3,COUNTBLANK($AO83:$AQ83)=2,COUNTBLANK($AR83:$AS83)=1,COUNTBLANK($AT83:$AU83)=1),IF(Data!$B83&lt;&gt;"",Scoring!$F$7)+IF(Data!$C83&lt;&gt;"",Scoring!$F$8)+IF(Data!$D83&lt;&gt;"",Scoring!$F$9)+IF(Data!$E83&lt;&gt;"",Scoring!$F$10)+IF(Data!$F83&lt;&gt;"",Scoring!$F$11)+IF(Data!$G83&lt;&gt;"",Scoring!$F$12)+IF(Data!$H83&lt;&gt;"",Scoring!$F$13)+IF(Data!$I83&lt;&gt;"",Scoring!$F$14)+IF(Data!$J83&lt;&gt;"",Scoring!$F$15)+IF(Data!$K83&lt;&gt;"",Scoring!$F$16)+IF(Data!$L83&lt;&gt;"",Scoring!$F$17)+IF(Data!$M83&lt;&gt;"",Scoring!$F$18)+IF(Data!$N83&lt;&gt;"",Scoring!$F$19)+IF(Data!$O83&lt;&gt;"",Scoring!$F$20)+IF(Data!$P83&lt;&gt;"",Scoring!$F$21)+IF(Data!$Q83&lt;&gt;"",Scoring!$F$22)+IF(Data!$R83&lt;&gt;"",Scoring!$F$23)+IF(Data!$S83&lt;&gt;"",Scoring!$F$24)+IF(Data!$T83&lt;&gt;"",Scoring!$F$25)+IF(Data!$U83&lt;&gt;"",Scoring!$F$26)+IF(Data!$V83&lt;&gt;"",Scoring!$F$27)+IF(Data!$W83&lt;&gt;"",Scoring!$F$28)+IF(Data!$X83&lt;&gt;"",Scoring!$F$29)+IF(Data!$Y83&lt;&gt;"",Scoring!$F$30)+IF(Data!$Z83&lt;&gt;"",Scoring!$F$31)+IF(Data!$AA83&lt;&gt;"",Scoring!$F$32)+IF(Data!$AB83&lt;&gt;"",Scoring!$F$33)+IF(Data!$AC83&lt;&gt;"",Scoring!$F$34)+IF(Data!$AD83&lt;&gt;"",Scoring!$F$35)+IF(Data!$AE83&lt;&gt;"",Scoring!$F$36)+IF(Data!$AF83&lt;&gt;"",Scoring!$F$37)+IF(Data!$AG83&lt;&gt;"",Scoring!$F$38)+IF(Data!$AH83&lt;&gt;"",Scoring!$F$39)+IF(Data!$AI83&lt;&gt;"",Scoring!$F$40)+IF(Data!$AJ83&lt;&gt;"",Scoring!$F$41)+IF(Data!$AK83&lt;&gt;"",Scoring!$F$42)+IF(Data!$AL83&lt;&gt;"",Scoring!$F$43)+IF(Data!$AM83&lt;&gt;"",Scoring!$F$44)+IF(Data!$AN83&lt;&gt;"",Scoring!$F$45)+IF(Data!$AO83&lt;&gt;"",Scoring!$F$46)+IF(Data!$AP83&lt;&gt;"",Scoring!$F$47)+IF(Data!$AQ83&lt;&gt;"",Scoring!$F$48)+IF(Data!$AR83&lt;&gt;"",Scoring!$F$49)+IF(Data!$AS83&lt;&gt;"",Scoring!$F$50)+IF(Data!$AT83&lt;&gt;"",Scoring!$F$51)+IF(Data!$AU83&lt;&gt;"",Scoring!$F$52),"")</f>
        <v/>
      </c>
      <c r="BA83" s="183" t="str">
        <f>IF(AZ83&lt;&gt;"",LOOKUP(AZ83,Likelihoods!$A$7:$A$107,Likelihoods!D$7:D$107),"")</f>
        <v/>
      </c>
      <c r="BB83" s="181" t="str">
        <f>IF(AND(COUNTBLANK($B83:$O83)=13,COUNTBLANK($P83:$Q83)=1,COUNTBLANK($R83:$U83)=3,COUNTBLANK($V83:$X83)=2,COUNTBLANK($Y83:$AE83)=6,COUNTBLANK($AF83:$AJ83)=4,COUNTBLANK($AK83:AN83)=3,COUNTBLANK($AO83:$AQ83)=2,COUNTBLANK($AR83:$AS83)=1,COUNTBLANK($AT83:$AU83)=1),IF(Data!$B83&lt;&gt;"",Scoring!$G$7)+IF(Data!$C83&lt;&gt;"",Scoring!$G$8)+IF(Data!$D83&lt;&gt;"",Scoring!$G$9)+IF(Data!$E83&lt;&gt;"",Scoring!$G$10)+IF(Data!$F83&lt;&gt;"",Scoring!$G$11)+IF(Data!$G83&lt;&gt;"",Scoring!$G$12)+IF(Data!$H83&lt;&gt;"",Scoring!$G$13)+IF(Data!$I83&lt;&gt;"",Scoring!$G$14)+IF(Data!$J83&lt;&gt;"",Scoring!$G$15)+IF(Data!$K83&lt;&gt;"",Scoring!$G$16)+IF(Data!$L83&lt;&gt;"",Scoring!$G$17)+IF(Data!$M83&lt;&gt;"",Scoring!$G$18)+IF(Data!$N83&lt;&gt;"",Scoring!$G$19)+IF(Data!$O83&lt;&gt;"",Scoring!$G$20)+IF(Data!$P83&lt;&gt;"",Scoring!$G$21)+IF(Data!$Q83&lt;&gt;"",Scoring!$G$22)+IF(Data!$R83&lt;&gt;"",Scoring!$G$23)+IF(Data!$S83&lt;&gt;"",Scoring!$G$24)+IF(Data!$T83&lt;&gt;"",Scoring!$G$25)+IF(Data!$U83&lt;&gt;"",Scoring!$G$26)+IF(Data!$V83&lt;&gt;"",Scoring!$G$27)+IF(Data!$W83&lt;&gt;"",Scoring!$G$28)+IF(Data!$X83&lt;&gt;"",Scoring!$G$29)+IF(Data!$Y83&lt;&gt;"",Scoring!$G$30)+IF(Data!$Z83&lt;&gt;"",Scoring!$G$31)+IF(Data!$AA83&lt;&gt;"",Scoring!$G$32)+IF(Data!$AB83&lt;&gt;"",Scoring!$G$33)+IF(Data!$AC83&lt;&gt;"",Scoring!$G$34)+IF(Data!$AD83&lt;&gt;"",Scoring!$G$35)+IF(Data!$AE83&lt;&gt;"",Scoring!$G$36)+IF(Data!$AF83&lt;&gt;"",Scoring!$G$37)+IF(Data!$AG83&lt;&gt;"",Scoring!$G$38)+IF(Data!$AH83&lt;&gt;"",Scoring!$G$39)+IF(Data!$AI83&lt;&gt;"",Scoring!$G$40)+IF(Data!$AJ83&lt;&gt;"",Scoring!$G$41)+IF(Data!$AK83&lt;&gt;"",Scoring!$G$42)+IF(Data!$AL83&lt;&gt;"",Scoring!$G$43)+IF(Data!$AM83&lt;&gt;"",Scoring!$G$44)+IF(Data!$AN83&lt;&gt;"",Scoring!$G$45)+IF(Data!$AO83&lt;&gt;"",Scoring!$G$46)+IF(Data!$AP83&lt;&gt;"",Scoring!$G$47)+IF(Data!$AQ83&lt;&gt;"",Scoring!$G$48)+IF(Data!$AR83&lt;&gt;"",Scoring!$G$49)+IF(Data!$AS83&lt;&gt;"",Scoring!$G$50)+IF(Data!$AT83&lt;&gt;"",Scoring!$G$51)+IF(Data!$AU83&lt;&gt;"",Scoring!$G$52),"")</f>
        <v/>
      </c>
      <c r="BC83" s="184" t="str">
        <f>IF(BB83&lt;&gt;"",LOOKUP(BB83,Likelihoods!$A$7:$A$107,Likelihoods!E$7:E$107),"")</f>
        <v/>
      </c>
      <c r="BD83" s="185" t="str">
        <f>IF(AND(COUNTBLANK($B83:$O83)=13,COUNTBLANK($P83:$Q83)=1,COUNTBLANK($R83:$U83)=3,COUNTBLANK($V83:$X83)=2,COUNTBLANK($Y83:$AE83)=6,COUNTBLANK($AF83:$AJ83)=4,COUNTBLANK($AK83:AN83)=3,COUNTBLANK($AO83:$AQ83)=2,COUNTBLANK($AR83:$AS83)=1,COUNTBLANK($AT83:$AU83)=1),IF(Data!$B83&lt;&gt;"",Scoring!$H$7)+IF(Data!$C83&lt;&gt;"",Scoring!$H$8)+IF(Data!$D83&lt;&gt;"",Scoring!$H$9)+IF(Data!$E83&lt;&gt;"",Scoring!$H$10)+IF(Data!$F83&lt;&gt;"",Scoring!$H$11)+IF(Data!$G83&lt;&gt;"",Scoring!$H$12)+IF(Data!$H83&lt;&gt;"",Scoring!$H$13)+IF(Data!$I83&lt;&gt;"",Scoring!$H$14)+IF(Data!$J83&lt;&gt;"",Scoring!$H$15)+IF(Data!$K83&lt;&gt;"",Scoring!$H$16)+IF(Data!$L83&lt;&gt;"",Scoring!$H$17)+IF(Data!$M83&lt;&gt;"",Scoring!$H$18)+IF(Data!$N83&lt;&gt;"",Scoring!$H$19)+IF(Data!$O83&lt;&gt;"",Scoring!$H$20)+IF(Data!$P83&lt;&gt;"",Scoring!$H$21)+IF(Data!$Q83&lt;&gt;"",Scoring!$H$22)+IF(Data!$R83&lt;&gt;"",Scoring!$H$23)+IF(Data!$S83&lt;&gt;"",Scoring!$H$24)+IF(Data!$T83&lt;&gt;"",Scoring!$H$25)+IF(Data!$U83&lt;&gt;"",Scoring!$H$26)+IF(Data!$V83&lt;&gt;"",Scoring!$H$27)+IF(Data!$W83&lt;&gt;"",Scoring!$H$28)+IF(Data!$X83&lt;&gt;"",Scoring!$H$29)+IF(Data!$Y83&lt;&gt;"",Scoring!$H$30)+IF(Data!$Z83&lt;&gt;"",Scoring!$H$31)+IF(Data!$AA83&lt;&gt;"",Scoring!$H$32)+IF(Data!$AB83&lt;&gt;"",Scoring!$H$33)+IF(Data!$AC83&lt;&gt;"",Scoring!$H$34)+IF(Data!$AD83&lt;&gt;"",Scoring!$H$35)+IF(Data!$AE83&lt;&gt;"",Scoring!$H$36)+IF(Data!$AF83&lt;&gt;"",Scoring!$H$37)+IF(Data!$AG83&lt;&gt;"",Scoring!$H$38)+IF(Data!$AH83&lt;&gt;"",Scoring!$H$39)+IF(Data!$AI83&lt;&gt;"",Scoring!$H$40)+IF(Data!$AJ83&lt;&gt;"",Scoring!$H$41)+IF(Data!$AK83&lt;&gt;"",Scoring!$H$42)+IF(Data!$AL83&lt;&gt;"",Scoring!$H$43)+IF(Data!$AM83&lt;&gt;"",Scoring!$H$44)+IF(Data!$AN83&lt;&gt;"",Scoring!$H$45)+IF(Data!$AO83&lt;&gt;"",Scoring!$H$46)+IF(Data!$AP83&lt;&gt;"",Scoring!$H$47)+IF(Data!$AQ83&lt;&gt;"",Scoring!$H$48)+IF(Data!$AR83&lt;&gt;"",Scoring!$H$49)+IF(Data!$AS83&lt;&gt;"",Scoring!$H$50)+IF(Data!$AT83&lt;&gt;"",Scoring!$H$51)+IF(Data!$AU83&lt;&gt;"",Scoring!$H$52),"")</f>
        <v/>
      </c>
      <c r="BE83" s="186" t="str">
        <f>IF(BD83&lt;&gt;"",LOOKUP(BD83,Likelihoods!$A$7:$A$107,Likelihoods!F$7:F$107),"")</f>
        <v/>
      </c>
      <c r="BF83" s="181" t="str">
        <f>IF(AND(COUNTBLANK($B83:$O83)=13,COUNTBLANK($P83:$Q83)=1,COUNTBLANK($R83:$U83)=3,COUNTBLANK($V83:$X83)=2,COUNTBLANK($Y83:$AE83)=6,COUNTBLANK($AF83:$AJ83)=4,COUNTBLANK($AK83:AN83)=3,COUNTBLANK($AO83:$AQ83)=2,COUNTBLANK($AR83:$AS83)=1,COUNTBLANK($AT83:$AU83)=1),IF(Data!$B83&lt;&gt;"",Scoring!$I$7)+IF(Data!$C83&lt;&gt;"",Scoring!$I$8)+IF(Data!$D83&lt;&gt;"",Scoring!$I$9)+IF(Data!$E83&lt;&gt;"",Scoring!$I$10)+IF(Data!$F83&lt;&gt;"",Scoring!$I$11)+IF(Data!$G83&lt;&gt;"",Scoring!$I$12)+IF(Data!$H83&lt;&gt;"",Scoring!$I$13)+IF(Data!$I83&lt;&gt;"",Scoring!$I$14)+IF(Data!$J83&lt;&gt;"",Scoring!$I$15)+IF(Data!$K83&lt;&gt;"",Scoring!$I$16)+IF(Data!$L83&lt;&gt;"",Scoring!$I$17)+IF(Data!$M83&lt;&gt;"",Scoring!$I$18)+IF(Data!$N83&lt;&gt;"",Scoring!$I$19)+IF(Data!$O83&lt;&gt;"",Scoring!$I$20)+IF(Data!$P83&lt;&gt;"",Scoring!$I$21)+IF(Data!$Q83&lt;&gt;"",Scoring!$I$22)+IF(Data!$R83&lt;&gt;"",Scoring!$I$23)+IF(Data!$S83&lt;&gt;"",Scoring!$I$24)+IF(Data!$T83&lt;&gt;"",Scoring!$I$25)+IF(Data!$U83&lt;&gt;"",Scoring!$I$26)+IF(Data!$V83&lt;&gt;"",Scoring!$I$27)+IF(Data!$W83&lt;&gt;"",Scoring!$I$28)+IF(Data!$X83&lt;&gt;"",Scoring!$I$29)+IF(Data!$Y83&lt;&gt;"",Scoring!$I$30)+IF(Data!$Z83&lt;&gt;"",Scoring!$I$31)+IF(Data!$AA83&lt;&gt;"",Scoring!$I$32)+IF(Data!$AB83&lt;&gt;"",Scoring!$I$33)+IF(Data!$AC83&lt;&gt;"",Scoring!$I$34)+IF(Data!$AD83&lt;&gt;"",Scoring!$I$35)+IF(Data!$AE83&lt;&gt;"",Scoring!$I$36)+IF(Data!$AF83&lt;&gt;"",Scoring!$I$37)+IF(Data!$AG83&lt;&gt;"",Scoring!$I$38)+IF(Data!$AH83&lt;&gt;"",Scoring!$I$39)+IF(Data!$AI83&lt;&gt;"",Scoring!$I$40)+IF(Data!$AJ83&lt;&gt;"",Scoring!$I$41)+IF(Data!$AK83&lt;&gt;"",Scoring!$I$42)+IF(Data!$AL83&lt;&gt;"",Scoring!$I$43)+IF(Data!$AM83&lt;&gt;"",Scoring!$I$44)+IF(Data!$AN83&lt;&gt;"",Scoring!$I$45)+IF(Data!$AO83&lt;&gt;"",Scoring!$I$46)+IF(Data!$AP83&lt;&gt;"",Scoring!$I$47)+IF(Data!$AQ83&lt;&gt;"",Scoring!$I$48)+IF(Data!$AR83&lt;&gt;"",Scoring!$I$49)+IF(Data!$AS83&lt;&gt;"",Scoring!$I$50)+IF(Data!$AT83&lt;&gt;"",Scoring!$I$51)+IF(Data!$AU83&lt;&gt;"",Scoring!$I$52),"")</f>
        <v/>
      </c>
      <c r="BG83" s="180" t="str">
        <f>IF(BF83&lt;&gt;"",LOOKUP(BF83,Likelihoods!$A$7:$A$107,Likelihoods!G$7:G$107),"")</f>
        <v/>
      </c>
      <c r="BH83" s="187" t="str">
        <f>IF(AND(COUNTBLANK($B83:$O83)=13,COUNTBLANK($P83:$Q83)=1,COUNTBLANK($R83:$U83)=3,COUNTBLANK($V83:$X83)=2,COUNTBLANK($Y83:$AE83)=6,COUNTBLANK($AF83:$AJ83)=4,COUNTBLANK($AK83:AN83)=3,COUNTBLANK($AO83:$AQ83)=2,COUNTBLANK($AR83:$AS83)=1,COUNTBLANK($AT83:$AU83)=1),IF(Data!$B83&lt;&gt;"",Scoring!$J$7)+IF(Data!$C83&lt;&gt;"",Scoring!$J$8)+IF(Data!$D83&lt;&gt;"",Scoring!$J$9)+IF(Data!$E83&lt;&gt;"",Scoring!$J$10)+IF(Data!$F83&lt;&gt;"",Scoring!$J$11)+IF(Data!$G83&lt;&gt;"",Scoring!$J$12)+IF(Data!$H83&lt;&gt;"",Scoring!$J$13)+IF(Data!$I83&lt;&gt;"",Scoring!$J$14)+IF(Data!$J83&lt;&gt;"",Scoring!$J$15)+IF(Data!$K83&lt;&gt;"",Scoring!$J$16)+IF(Data!$L83&lt;&gt;"",Scoring!$J$17)+IF(Data!$M83&lt;&gt;"",Scoring!$J$18)+IF(Data!$N83&lt;&gt;"",Scoring!$J$19)+IF(Data!$O83&lt;&gt;"",Scoring!$J$20)+IF(Data!$P83&lt;&gt;"",Scoring!$J$21)+IF(Data!$Q83&lt;&gt;"",Scoring!$J$22)+IF(Data!$R83&lt;&gt;"",Scoring!$J$23)+IF(Data!$S83&lt;&gt;"",Scoring!$J$24)+IF(Data!$T83&lt;&gt;"",Scoring!$J$25)+IF(Data!$U83&lt;&gt;"",Scoring!$J$26)+IF(Data!$V83&lt;&gt;"",Scoring!$J$27)+IF(Data!$W83&lt;&gt;"",Scoring!$J$28)+IF(Data!$X83&lt;&gt;"",Scoring!$J$29)+IF(Data!$Y83&lt;&gt;"",Scoring!$J$30)+IF(Data!$Z83&lt;&gt;"",Scoring!$J$31)+IF(Data!$AA83&lt;&gt;"",Scoring!$J$32)+IF(Data!$AB83&lt;&gt;"",Scoring!$J$33)+IF(Data!$AC83&lt;&gt;"",Scoring!$J$34)+IF(Data!$AD83&lt;&gt;"",Scoring!$J$35)+IF(Data!$AE83&lt;&gt;"",Scoring!$J$36)+IF(Data!$AF83&lt;&gt;"",Scoring!$J$37)+IF(Data!$AG83&lt;&gt;"",Scoring!$J$38)+IF(Data!$AH83&lt;&gt;"",Scoring!$J$39)+IF(Data!$AI83&lt;&gt;"",Scoring!$J$40)+IF(Data!$AJ83&lt;&gt;"",Scoring!$J$41)+IF(Data!$AK83&lt;&gt;"",Scoring!$J$42)+IF(Data!$AL83&lt;&gt;"",Scoring!$J$43)+IF(Data!$AM83&lt;&gt;"",Scoring!$J$44)+IF(Data!$AN83&lt;&gt;"",Scoring!$J$45)+IF(Data!$AO83&lt;&gt;"",Scoring!$J$46)+IF(Data!$AP83&lt;&gt;"",Scoring!$J$47)+IF(Data!$AQ83&lt;&gt;"",Scoring!$J$48)+IF(Data!$AR83&lt;&gt;"",Scoring!$J$49)+IF(Data!$AS83&lt;&gt;"",Scoring!$J$50)+IF(Data!$AT83&lt;&gt;"",Scoring!$J$51)+IF(Data!$AU83&lt;&gt;"",Scoring!$J$52),"")</f>
        <v/>
      </c>
      <c r="BI83" s="183" t="str">
        <f>IF(BH83&lt;&gt;"",LOOKUP(BH83,Likelihoods!$A$7:$A$107,Likelihoods!H$7:H$107),"")</f>
        <v/>
      </c>
      <c r="BJ83" s="188" t="str">
        <f>IF(AND(COUNTBLANK($B83:$O83)=13,COUNTBLANK($P83:$Q83)=1,COUNTBLANK($R83:$U83)=3,COUNTBLANK($V83:$X83)=2,COUNTBLANK($Y83:$AE83)=6,COUNTBLANK($AF83:$AJ83)=4,COUNTBLANK($AK83:AN83)=3,COUNTBLANK($AO83:$AQ83)=2,COUNTBLANK($AR83:$AS83)=1,COUNTBLANK($AT83:$AU83)=1),IF(Data!$B83&lt;&gt;"",Scoring!$K$7)+IF(Data!$C83&lt;&gt;"",Scoring!$K$8)+IF(Data!$D83&lt;&gt;"",Scoring!$K$9)+IF(Data!$E83&lt;&gt;"",Scoring!$K$10)+IF(Data!$F83&lt;&gt;"",Scoring!$K$11)+IF(Data!$G83&lt;&gt;"",Scoring!$K$12)+IF(Data!$H83&lt;&gt;"",Scoring!$K$13)+IF(Data!$I83&lt;&gt;"",Scoring!$K$14)+IF(Data!$J83&lt;&gt;"",Scoring!$K$15)+IF(Data!$K83&lt;&gt;"",Scoring!$K$16)+IF(Data!$L83&lt;&gt;"",Scoring!$K$17)+IF(Data!$M83&lt;&gt;"",Scoring!$K$18)+IF(Data!$N83&lt;&gt;"",Scoring!$K$19)+IF(Data!$O83&lt;&gt;"",Scoring!$K$20)+IF(Data!$P83&lt;&gt;"",Scoring!$K$21)+IF(Data!$Q83&lt;&gt;"",Scoring!$K$22)+IF(Data!$R83&lt;&gt;"",Scoring!$K$23)+IF(Data!$S83&lt;&gt;"",Scoring!$K$24)+IF(Data!$T83&lt;&gt;"",Scoring!$K$25)+IF(Data!$U83&lt;&gt;"",Scoring!$K$26)+IF(Data!$V83&lt;&gt;"",Scoring!$K$27)+IF(Data!$W83&lt;&gt;"",Scoring!$K$28)+IF(Data!$X83&lt;&gt;"",Scoring!$K$29)+IF(Data!$Y83&lt;&gt;"",Scoring!$K$30)+IF(Data!$Z83&lt;&gt;"",Scoring!$K$31)+IF(Data!$AA83&lt;&gt;"",Scoring!$K$32)+IF(Data!$AB83&lt;&gt;"",Scoring!$K$33)+IF(Data!$AC83&lt;&gt;"",Scoring!$K$34)+IF(Data!$AD83&lt;&gt;"",Scoring!$K$35)+IF(Data!$AE83&lt;&gt;"",Scoring!$K$36)+IF(Data!$AF83&lt;&gt;"",Scoring!$K$37)+IF(Data!$AG83&lt;&gt;"",Scoring!$K$38)+IF(Data!$AH83&lt;&gt;"",Scoring!$K$39)+IF(Data!$AI83&lt;&gt;"",Scoring!$K$40)+IF(Data!$AJ83&lt;&gt;"",Scoring!$K$41)+IF(Data!$AK83&lt;&gt;"",Scoring!$K$42)+IF(Data!$AL83&lt;&gt;"",Scoring!$K$43)+IF(Data!$AM83&lt;&gt;"",Scoring!$K$44)+IF(Data!$AN83&lt;&gt;"",Scoring!$K$45)+IF(Data!$AO83&lt;&gt;"",Scoring!$K$46)+IF(Data!$AP83&lt;&gt;"",Scoring!$K$47)+IF(Data!$AQ83&lt;&gt;"",Scoring!$K$48)+IF(Data!$AR83&lt;&gt;"",Scoring!$K$49)+IF(Data!$AS83&lt;&gt;"",Scoring!$K$50)+IF(Data!$AT83&lt;&gt;"",Scoring!$K$51)+IF(Data!$AU83&lt;&gt;"",Scoring!$K$52),"")</f>
        <v/>
      </c>
      <c r="BK83" s="184" t="str">
        <f>IF(BJ83&lt;&gt;"",LOOKUP(BJ83,Likelihoods!$A$7:$A$107,Likelihoods!I$7:I$107),"")</f>
        <v/>
      </c>
      <c r="BL83" s="187" t="str">
        <f>IF(AND(COUNTBLANK($B83:$O83)=13,COUNTBLANK($P83:$Q83)=1,COUNTBLANK($R83:$U83)=3,COUNTBLANK($V83:$X83)=2,COUNTBLANK($Y83:$AE83)=6,COUNTBLANK($AF83:$AJ83)=4,COUNTBLANK($AK83:AN83)=3,COUNTBLANK($AO83:$AQ83)=2,COUNTBLANK($AR83:$AS83)=1,COUNTBLANK($AT83:$AU83)=1),IF(Data!$B83&lt;&gt;"",Scoring!$L$7)+IF(Data!$C83&lt;&gt;"",Scoring!$L$8)+IF(Data!$D83&lt;&gt;"",Scoring!$L$9)+IF(Data!$E83&lt;&gt;"",Scoring!$L$10)+IF(Data!$F83&lt;&gt;"",Scoring!$L$11)+IF(Data!$G83&lt;&gt;"",Scoring!$L$12)+IF(Data!$H83&lt;&gt;"",Scoring!$L$13)+IF(Data!$I83&lt;&gt;"",Scoring!$L$14)+IF(Data!$J83&lt;&gt;"",Scoring!$L$15)+IF(Data!$K83&lt;&gt;"",Scoring!$L$16)+IF(Data!$L83&lt;&gt;"",Scoring!$L$17)+IF(Data!$M83&lt;&gt;"",Scoring!$L$18)+IF(Data!$N83&lt;&gt;"",Scoring!$L$19)+IF(Data!$O83&lt;&gt;"",Scoring!$L$20)+IF(Data!$P83&lt;&gt;"",Scoring!$L$21)+IF(Data!$Q83&lt;&gt;"",Scoring!$L$22)+IF(Data!$R83&lt;&gt;"",Scoring!$L$23)+IF(Data!$S83&lt;&gt;"",Scoring!$L$24)+IF(Data!$T83&lt;&gt;"",Scoring!$L$25)+IF(Data!$U83&lt;&gt;"",Scoring!$L$26)+IF(Data!$V83&lt;&gt;"",Scoring!$L$27)+IF(Data!$W83&lt;&gt;"",Scoring!$L$28)+IF(Data!$X83&lt;&gt;"",Scoring!$L$29)+IF(Data!$Y83&lt;&gt;"",Scoring!$L$30)+IF(Data!$Z83&lt;&gt;"",Scoring!$L$31)+IF(Data!$AA83&lt;&gt;"",Scoring!$L$32)+IF(Data!$AB83&lt;&gt;"",Scoring!$L$33)+IF(Data!$AC83&lt;&gt;"",Scoring!$L$34)+IF(Data!$AD83&lt;&gt;"",Scoring!$L$35)+IF(Data!$AE83&lt;&gt;"",Scoring!$L$36)+IF(Data!$AF83&lt;&gt;"",Scoring!$L$37)+IF(Data!$AG83&lt;&gt;"",Scoring!$L$38)+IF(Data!$AH83&lt;&gt;"",Scoring!$L$39)+IF(Data!$AI83&lt;&gt;"",Scoring!$L$40)+IF(Data!$AJ83&lt;&gt;"",Scoring!$L$41)+IF(Data!$AK83&lt;&gt;"",Scoring!$L$42)+IF(Data!$AL83&lt;&gt;"",Scoring!$L$43)+IF(Data!$AM83&lt;&gt;"",Scoring!$L$44)+IF(Data!$AN83&lt;&gt;"",Scoring!$L$45)+IF(Data!$AO83&lt;&gt;"",Scoring!$L$46)+IF(Data!$AP83&lt;&gt;"",Scoring!$L$47)+IF(Data!$AQ83&lt;&gt;"",Scoring!$L$48)+IF(Data!$AR83&lt;&gt;"",Scoring!$L$49)+IF(Data!$AS83&lt;&gt;"",Scoring!$L$50)+IF(Data!$AT83&lt;&gt;"",Scoring!$L$51)+IF(Data!$AU83&lt;&gt;"",Scoring!$L$52),"")</f>
        <v/>
      </c>
      <c r="BM83" s="180" t="str">
        <f>IF(BL83&lt;&gt;"",LOOKUP(BL83,Likelihoods!$A$7:$A$107,Likelihoods!J$7:J$107),"")</f>
        <v/>
      </c>
      <c r="BN83" s="181" t="str">
        <f>IF(AND(COUNTBLANK($B83:$O83)=13,COUNTBLANK($P83:$Q83)=1,COUNTBLANK($R83:$U83)=3,COUNTBLANK($V83:$X83)=2,COUNTBLANK($Y83:$AE83)=6,COUNTBLANK($AF83:$AJ83)=4,COUNTBLANK($AK83:AN83)=3,COUNTBLANK($AO83:$AQ83)=2,COUNTBLANK($AR83:$AS83)=1,COUNTBLANK($AT83:$AU83)=1),IF(Data!$B83&lt;&gt;"",Scoring!$M$7)+IF(Data!$C83&lt;&gt;"",Scoring!$M$8)+IF(Data!$D83&lt;&gt;"",Scoring!$M$9)+IF(Data!$E83&lt;&gt;"",Scoring!$M$10)+IF(Data!$F83&lt;&gt;"",Scoring!$M$11)+IF(Data!$G83&lt;&gt;"",Scoring!$M$12)+IF(Data!$H83&lt;&gt;"",Scoring!$M$13)+IF(Data!$I83&lt;&gt;"",Scoring!$M$14)+IF(Data!$J83&lt;&gt;"",Scoring!$M$15)+IF(Data!$K83&lt;&gt;"",Scoring!$M$16)+IF(Data!$L83&lt;&gt;"",Scoring!$M$17)+IF(Data!$M83&lt;&gt;"",Scoring!$M$18)+IF(Data!$N83&lt;&gt;"",Scoring!$M$19)+IF(Data!$O83&lt;&gt;"",Scoring!$M$20)+IF(Data!$P83&lt;&gt;"",Scoring!$M$21)+IF(Data!$Q83&lt;&gt;"",Scoring!$M$22)+IF(Data!$R83&lt;&gt;"",Scoring!$M$23)+IF(Data!$S83&lt;&gt;"",Scoring!$M$24)+IF(Data!$T83&lt;&gt;"",Scoring!$M$25)+IF(Data!$U83&lt;&gt;"",Scoring!$M$26)+IF(Data!$V83&lt;&gt;"",Scoring!$M$27)+IF(Data!$W83&lt;&gt;"",Scoring!$M$28)+IF(Data!$X83&lt;&gt;"",Scoring!$M$29)+IF(Data!$Y83&lt;&gt;"",Scoring!$M$30)+IF(Data!$Z83&lt;&gt;"",Scoring!$M$31)+IF(Data!$AA83&lt;&gt;"",Scoring!$M$32)+IF(Data!$AB83&lt;&gt;"",Scoring!$M$33)+IF(Data!$AC83&lt;&gt;"",Scoring!$M$34)+IF(Data!$AD83&lt;&gt;"",Scoring!$M$35)+IF(Data!$AE83&lt;&gt;"",Scoring!$M$36)+IF(Data!$AF83&lt;&gt;"",Scoring!$M$37)+IF(Data!$AG83&lt;&gt;"",Scoring!$M$38)+IF(Data!$AH83&lt;&gt;"",Scoring!$M$39)+IF(Data!$AI83&lt;&gt;"",Scoring!$M$40)+IF(Data!$AJ83&lt;&gt;"",Scoring!$M$41)+IF(Data!$AK83&lt;&gt;"",Scoring!$M$42)+IF(Data!$AL83&lt;&gt;"",Scoring!$M$43)+IF(Data!$AM83&lt;&gt;"",Scoring!$M$44)+IF(Data!$AN83&lt;&gt;"",Scoring!$M$45)+IF(Data!$AO83&lt;&gt;"",Scoring!$M$46)+IF(Data!$AP83&lt;&gt;"",Scoring!$M$47)+IF(Data!$AQ83&lt;&gt;"",Scoring!$M$48)+IF(Data!$AR83&lt;&gt;"",Scoring!$M$49)+IF(Data!$AS83&lt;&gt;"",Scoring!$M$50)+IF(Data!$AT83&lt;&gt;"",Scoring!$M$51)+IF(Data!$AU83&lt;&gt;"",Scoring!$M$52),"")</f>
        <v/>
      </c>
      <c r="BO83" s="184" t="str">
        <f>IF(BN83&lt;&gt;"",LOOKUP(BN83,Likelihoods!$A$7:$A$107,Likelihoods!K$7:K$107),"")</f>
        <v/>
      </c>
      <c r="BP83" s="179" t="str">
        <f>IF(AND(COUNTBLANK($B83:$O83)=13,COUNTBLANK($P83:$Q83)=1,COUNTBLANK($R83:$U83)=3,COUNTBLANK($V83:$X83)=2,COUNTBLANK($Y83:$AE83)=6,COUNTBLANK($AF83:$AJ83)=4,COUNTBLANK($AK83:AN83)=3,COUNTBLANK($AO83:$AQ83)=2,COUNTBLANK($AR83:$AS83)=1,COUNTBLANK($AT83:$AU83)=1),IF(Data!$B83&lt;&gt;"",Scoring!$N$7)+IF(Data!$C83&lt;&gt;"",Scoring!$N$8)+IF(Data!$D83&lt;&gt;"",Scoring!$N$9)+IF(Data!$E83&lt;&gt;"",Scoring!$N$10)+IF(Data!$F83&lt;&gt;"",Scoring!$N$11)+IF(Data!$G83&lt;&gt;"",Scoring!$N$12)+IF(Data!$H83&lt;&gt;"",Scoring!$N$13)+IF(Data!$I83&lt;&gt;"",Scoring!$N$14)+IF(Data!$J83&lt;&gt;"",Scoring!$N$15)+IF(Data!$K83&lt;&gt;"",Scoring!$N$16)+IF(Data!$L83&lt;&gt;"",Scoring!$N$17)+IF(Data!$M83&lt;&gt;"",Scoring!$N$18)+IF(Data!$N83&lt;&gt;"",Scoring!$N$19)+IF(Data!$O83&lt;&gt;"",Scoring!$N$20)+IF(Data!$P83&lt;&gt;"",Scoring!$N$21)+IF(Data!$Q83&lt;&gt;"",Scoring!$N$22)+IF(Data!$R83&lt;&gt;"",Scoring!$N$23)+IF(Data!$S83&lt;&gt;"",Scoring!$N$24)+IF(Data!$T83&lt;&gt;"",Scoring!$N$25)+IF(Data!$U83&lt;&gt;"",Scoring!$N$26)+IF(Data!$V83&lt;&gt;"",Scoring!$N$27)+IF(Data!$W83&lt;&gt;"",Scoring!$N$28)+IF(Data!$X83&lt;&gt;"",Scoring!$N$29)+IF(Data!$Y83&lt;&gt;"",Scoring!$N$30)+IF(Data!$Z83&lt;&gt;"",Scoring!$N$31)+IF(Data!$AA83&lt;&gt;"",Scoring!$N$32)+IF(Data!$AB83&lt;&gt;"",Scoring!$N$33)+IF(Data!$AC83&lt;&gt;"",Scoring!$N$34)+IF(Data!$AD83&lt;&gt;"",Scoring!$N$35)+IF(Data!$AE83&lt;&gt;"",Scoring!$N$36)+IF(Data!$AF83&lt;&gt;"",Scoring!$N$37)+IF(Data!$AG83&lt;&gt;"",Scoring!$N$38)+IF(Data!$AH83&lt;&gt;"",Scoring!$N$39)+IF(Data!$AI83&lt;&gt;"",Scoring!$N$40)+IF(Data!$AJ83&lt;&gt;"",Scoring!$N$41)+IF(Data!$AK83&lt;&gt;"",Scoring!$N$42)+IF(Data!$AL83&lt;&gt;"",Scoring!$N$43)+IF(Data!$AM83&lt;&gt;"",Scoring!$N$44)+IF(Data!$AN83&lt;&gt;"",Scoring!$N$45)+IF(Data!$AO83&lt;&gt;"",Scoring!$N$46)+IF(Data!$AP83&lt;&gt;"",Scoring!$N$47)+IF(Data!$AQ83&lt;&gt;"",Scoring!$N$48)+IF(Data!$AR83&lt;&gt;"",Scoring!$N$49)+IF(Data!$AS83&lt;&gt;"",Scoring!$N$50)+IF(Data!$AT83&lt;&gt;"",Scoring!$N$51)+IF(Data!$AU83&lt;&gt;"",Scoring!$N$52),"")</f>
        <v/>
      </c>
      <c r="BQ83" s="189" t="str">
        <f>IF(BP83&lt;&gt;"",LOOKUP(BP83,Likelihoods!$A$7:$A$107,Likelihoods!L$7:L$107),"")</f>
        <v/>
      </c>
      <c r="BR83" s="181" t="str">
        <f>IF(AND(COUNTBLANK($B83:$O83)=13,COUNTBLANK($P83:$Q83)=1,COUNTBLANK($R83:$U83)=3,COUNTBLANK($V83:$X83)=2,COUNTBLANK($Y83:$AE83)=6,COUNTBLANK($AF83:$AJ83)=4,COUNTBLANK($AK83:AN83)=3,COUNTBLANK($AO83:$AQ83)=2,COUNTBLANK($AR83:$AS83)=1,COUNTBLANK($AT83:$AU83)=1),IF(Data!$B83&lt;&gt;"",Scoring!$O$7)+IF(Data!$C83&lt;&gt;"",Scoring!$O$8)+IF(Data!$D83&lt;&gt;"",Scoring!$O$9)+IF(Data!$E83&lt;&gt;"",Scoring!$O$10)+IF(Data!$F83&lt;&gt;"",Scoring!$O$11)+IF(Data!$G83&lt;&gt;"",Scoring!$O$12)+IF(Data!$H83&lt;&gt;"",Scoring!$O$13)+IF(Data!$I83&lt;&gt;"",Scoring!$O$14)+IF(Data!$J83&lt;&gt;"",Scoring!$O$15)+IF(Data!$K83&lt;&gt;"",Scoring!$O$16)+IF(Data!$L83&lt;&gt;"",Scoring!$O$17)+IF(Data!$M83&lt;&gt;"",Scoring!$O$18)+IF(Data!$N83&lt;&gt;"",Scoring!$O$19)+IF(Data!$O83&lt;&gt;"",Scoring!$O$20)+IF(Data!$P83&lt;&gt;"",Scoring!$O$21)+IF(Data!$Q83&lt;&gt;"",Scoring!$O$22)+IF(Data!$R83&lt;&gt;"",Scoring!$O$23)+IF(Data!$S83&lt;&gt;"",Scoring!$O$24)+IF(Data!$T83&lt;&gt;"",Scoring!$O$25)+IF(Data!$U83&lt;&gt;"",Scoring!$O$26)+IF(Data!$V83&lt;&gt;"",Scoring!$O$27)+IF(Data!$W83&lt;&gt;"",Scoring!$O$28)+IF(Data!$X83&lt;&gt;"",Scoring!$O$29)+IF(Data!$Y83&lt;&gt;"",Scoring!$O$30)+IF(Data!$Z83&lt;&gt;"",Scoring!$O$31)+IF(Data!$AA83&lt;&gt;"",Scoring!$O$32)+IF(Data!$AB83&lt;&gt;"",Scoring!$O$33)+IF(Data!$AC83&lt;&gt;"",Scoring!$O$34)+IF(Data!$AD83&lt;&gt;"",Scoring!$O$35)+IF(Data!$AE83&lt;&gt;"",Scoring!$O$36)+IF(Data!$AF83&lt;&gt;"",Scoring!$O$37)+IF(Data!$AG83&lt;&gt;"",Scoring!$O$38)+IF(Data!$AH83&lt;&gt;"",Scoring!$O$39)+IF(Data!$AI83&lt;&gt;"",Scoring!$O$40)+IF(Data!$AJ83&lt;&gt;"",Scoring!$O$41)+IF(Data!$AK83&lt;&gt;"",Scoring!$O$42)+IF(Data!$AL83&lt;&gt;"",Scoring!$O$43)+IF(Data!$AM83&lt;&gt;"",Scoring!$O$44)+IF(Data!$AN83&lt;&gt;"",Scoring!$O$45)+IF(Data!$AO83&lt;&gt;"",Scoring!$O$46)+IF(Data!$AP83&lt;&gt;"",Scoring!$O$47)+IF(Data!$AQ83&lt;&gt;"",Scoring!$O$48)+IF(Data!$AR83&lt;&gt;"",Scoring!$O$49)+IF(Data!$AS83&lt;&gt;"",Scoring!$O$50)+IF(Data!$AT83&lt;&gt;"",Scoring!$O$51)+IF(Data!$AU83&lt;&gt;"",Scoring!$O$52),"")</f>
        <v/>
      </c>
      <c r="BS83" s="184" t="str">
        <f>IF(BR83&lt;&gt;"",LOOKUP(BR83,Likelihoods!$A$7:$A$107,Likelihoods!M$7:M$107),"")</f>
        <v/>
      </c>
      <c r="BT83" s="181" t="str">
        <f>IF(AND(COUNTBLANK($B83:$O83)=13,COUNTBLANK($P83:$Q83)=1,COUNTBLANK($R83:$U83)=3,COUNTBLANK($V83:$X83)=2,COUNTBLANK($Y83:$AE83)=6,COUNTBLANK($AF83:$AJ83)=4,COUNTBLANK($AK83:AN83)=3,COUNTBLANK($AO83:$AQ83)=2,COUNTBLANK($AR83:$AS83)=1,COUNTBLANK($AT83:$AU83)=1),IF(Data!$B83&lt;&gt;"",Scoring!$P$7)+IF(Data!$C83&lt;&gt;"",Scoring!$P$8)+IF(Data!$D83&lt;&gt;"",Scoring!$P$9)+IF(Data!$E83&lt;&gt;"",Scoring!$P$10)+IF(Data!$F83&lt;&gt;"",Scoring!$P$11)+IF(Data!$G83&lt;&gt;"",Scoring!$P$12)+IF(Data!$H83&lt;&gt;"",Scoring!$P$13)+IF(Data!$I83&lt;&gt;"",Scoring!$P$14)+IF(Data!$J83&lt;&gt;"",Scoring!$P$15)+IF(Data!$K83&lt;&gt;"",Scoring!$P$16)+IF(Data!$L83&lt;&gt;"",Scoring!$P$17)+IF(Data!$M83&lt;&gt;"",Scoring!$P$18)+IF(Data!$N83&lt;&gt;"",Scoring!$P$19)+IF(Data!$O83&lt;&gt;"",Scoring!$P$20)+IF(Data!$P83&lt;&gt;"",Scoring!$P$21)+IF(Data!$Q83&lt;&gt;"",Scoring!$P$22)+IF(Data!$R83&lt;&gt;"",Scoring!$P$23)+IF(Data!$S83&lt;&gt;"",Scoring!$P$24)+IF(Data!$T83&lt;&gt;"",Scoring!$P$25)+IF(Data!$U83&lt;&gt;"",Scoring!$P$26)+IF(Data!$V83&lt;&gt;"",Scoring!$P$27)+IF(Data!$W83&lt;&gt;"",Scoring!$P$28)+IF(Data!$X83&lt;&gt;"",Scoring!$P$29)+IF(Data!$Y83&lt;&gt;"",Scoring!$P$30)+IF(Data!$Z83&lt;&gt;"",Scoring!$P$31)+IF(Data!$AA83&lt;&gt;"",Scoring!$P$32)+IF(Data!$AB83&lt;&gt;"",Scoring!$P$33)+IF(Data!$AC83&lt;&gt;"",Scoring!$P$34)+IF(Data!$AD83&lt;&gt;"",Scoring!$P$35)+IF(Data!$AE83&lt;&gt;"",Scoring!$P$36)+IF(Data!$AF83&lt;&gt;"",Scoring!$P$37)+IF(Data!$AG83&lt;&gt;"",Scoring!$P$38)+IF(Data!$AH83&lt;&gt;"",Scoring!$P$39)+IF(Data!$AI83&lt;&gt;"",Scoring!$P$40)+IF(Data!$AJ83&lt;&gt;"",Scoring!$P$41)+IF(Data!$AK83&lt;&gt;"",Scoring!$P$42)+IF(Data!$AL83&lt;&gt;"",Scoring!$P$43)+IF(Data!$AM83&lt;&gt;"",Scoring!$P$44)+IF(Data!$AN83&lt;&gt;"",Scoring!$P$45)+IF(Data!$AO83&lt;&gt;"",Scoring!$P$46)+IF(Data!$AP83&lt;&gt;"",Scoring!$P$47)+IF(Data!$AQ83&lt;&gt;"",Scoring!$P$48)+IF(Data!$AR83&lt;&gt;"",Scoring!$P$49)+IF(Data!$AS83&lt;&gt;"",Scoring!$P$50)+IF(Data!$AT83&lt;&gt;"",Scoring!$P$51)+IF(Data!$AU83&lt;&gt;"",Scoring!$P$52),"")</f>
        <v/>
      </c>
      <c r="BU83" s="180" t="str">
        <f>IF(BT83&lt;&gt;"",LOOKUP(BT83,Likelihoods!$A$7:$A$107,Likelihoods!N$7:N$107),"")</f>
        <v/>
      </c>
      <c r="BV83" s="181" t="str">
        <f>IF(AND(COUNTBLANK($B83:$O83)=13,COUNTBLANK($P83:$Q83)=1,COUNTBLANK($R83:$U83)=3,COUNTBLANK($V83:$X83)=2,COUNTBLANK($Y83:$AE83)=6,COUNTBLANK($AF83:$AJ83)=4,COUNTBLANK($AK83:AN83)=3,COUNTBLANK($AO83:$AQ83)=2,COUNTBLANK($AR83:$AS83)=1,COUNTBLANK($AT83:$AU83)=1),IF(Data!$B83&lt;&gt;"",Scoring!$Q$7)+IF(Data!$C83&lt;&gt;"",Scoring!$Q$8)+IF(Data!$D83&lt;&gt;"",Scoring!$Q$9)+IF(Data!$E83&lt;&gt;"",Scoring!$Q$10)+IF(Data!$F83&lt;&gt;"",Scoring!$Q$11)+IF(Data!$G83&lt;&gt;"",Scoring!$Q$12)+IF(Data!$H83&lt;&gt;"",Scoring!$Q$13)+IF(Data!$I83&lt;&gt;"",Scoring!$Q$14)+IF(Data!$J83&lt;&gt;"",Scoring!$Q$15)+IF(Data!$K83&lt;&gt;"",Scoring!$Q$16)+IF(Data!$L83&lt;&gt;"",Scoring!$Q$17)+IF(Data!$M83&lt;&gt;"",Scoring!$Q$18)+IF(Data!$N83&lt;&gt;"",Scoring!$Q$19)+IF(Data!$O83&lt;&gt;"",Scoring!$Q$20)+IF(Data!$P83&lt;&gt;"",Scoring!$Q$21)+IF(Data!$Q83&lt;&gt;"",Scoring!$Q$22)+IF(Data!$R83&lt;&gt;"",Scoring!$Q$23)+IF(Data!$S83&lt;&gt;"",Scoring!$Q$24)+IF(Data!$T83&lt;&gt;"",Scoring!$Q$25)+IF(Data!$U83&lt;&gt;"",Scoring!$Q$26)+IF(Data!$V83&lt;&gt;"",Scoring!$Q$27)+IF(Data!$W83&lt;&gt;"",Scoring!$Q$28)+IF(Data!$X83&lt;&gt;"",Scoring!$Q$29)+IF(Data!$Y83&lt;&gt;"",Scoring!$Q$30)+IF(Data!$Z83&lt;&gt;"",Scoring!$Q$31)+IF(Data!$AA83&lt;&gt;"",Scoring!$Q$32)+IF(Data!$AB83&lt;&gt;"",Scoring!$Q$33)+IF(Data!$AC83&lt;&gt;"",Scoring!$Q$34)+IF(Data!$AD83&lt;&gt;"",Scoring!$Q$35)+IF(Data!$AE83&lt;&gt;"",Scoring!$Q$36)+IF(Data!$AF83&lt;&gt;"",Scoring!$Q$37)+IF(Data!$AG83&lt;&gt;"",Scoring!$Q$38)+IF(Data!$AH83&lt;&gt;"",Scoring!$Q$39)+IF(Data!$AI83&lt;&gt;"",Scoring!$Q$40)+IF(Data!$AJ83&lt;&gt;"",Scoring!$Q$41)+IF(Data!$AK83&lt;&gt;"",Scoring!$Q$42)+IF(Data!$AL83&lt;&gt;"",Scoring!$Q$43)+IF(Data!$AM83&lt;&gt;"",Scoring!$Q$44)+IF(Data!$AN83&lt;&gt;"",Scoring!$Q$45)+IF(Data!$AO83&lt;&gt;"",Scoring!$Q$46)+IF(Data!$AP83&lt;&gt;"",Scoring!$Q$47)+IF(Data!$AQ83&lt;&gt;"",Scoring!$Q$48)+IF(Data!$AR83&lt;&gt;"",Scoring!$Q$49)+IF(Data!$AS83&lt;&gt;"",Scoring!$Q$50)+IF(Data!$AT83&lt;&gt;"",Scoring!$Q$51)+IF(Data!$AU83&lt;&gt;"",Scoring!$Q$52),"")</f>
        <v/>
      </c>
      <c r="BW83" s="183" t="str">
        <f>IF(BV83&lt;&gt;"",LOOKUP(BV83,Likelihoods!$A$7:$A$107,Likelihoods!O$7:O$107),"")</f>
        <v/>
      </c>
      <c r="BX83" s="9"/>
      <c r="BY83" s="9"/>
      <c r="BZ83" s="9"/>
      <c r="CA83" s="9"/>
      <c r="CB83" s="9"/>
      <c r="CC83" s="9"/>
      <c r="CD83" s="9"/>
      <c r="CE83" s="9"/>
      <c r="CF83" s="9"/>
      <c r="CG83" s="9"/>
      <c r="CH83" s="9"/>
      <c r="CI83" s="9"/>
      <c r="CJ83" s="9"/>
      <c r="CK83" s="9"/>
    </row>
    <row r="84" spans="1:89" ht="14.25">
      <c r="A84" s="59"/>
      <c r="B84" s="76"/>
      <c r="C84" s="77"/>
      <c r="D84" s="77"/>
      <c r="E84" s="77"/>
      <c r="F84" s="77"/>
      <c r="G84" s="77"/>
      <c r="H84" s="77"/>
      <c r="I84" s="77"/>
      <c r="J84" s="77"/>
      <c r="K84" s="77"/>
      <c r="L84" s="77"/>
      <c r="M84" s="77"/>
      <c r="N84" s="77"/>
      <c r="O84" s="77"/>
      <c r="P84" s="76"/>
      <c r="Q84" s="78"/>
      <c r="R84" s="77"/>
      <c r="S84" s="77"/>
      <c r="T84" s="77"/>
      <c r="U84" s="77"/>
      <c r="V84" s="76"/>
      <c r="W84" s="77"/>
      <c r="X84" s="78"/>
      <c r="Y84" s="77"/>
      <c r="Z84" s="77"/>
      <c r="AA84" s="77"/>
      <c r="AB84" s="77"/>
      <c r="AC84" s="77"/>
      <c r="AD84" s="77"/>
      <c r="AE84" s="77"/>
      <c r="AF84" s="76"/>
      <c r="AG84" s="77"/>
      <c r="AH84" s="77"/>
      <c r="AI84" s="77"/>
      <c r="AJ84" s="78"/>
      <c r="AK84" s="77"/>
      <c r="AL84" s="77"/>
      <c r="AM84" s="77"/>
      <c r="AN84" s="77"/>
      <c r="AO84" s="76"/>
      <c r="AP84" s="77"/>
      <c r="AQ84" s="78"/>
      <c r="AR84" s="76"/>
      <c r="AS84" s="78"/>
      <c r="AT84" s="77"/>
      <c r="AU84" s="77"/>
      <c r="AV84" s="179" t="str">
        <f>IF(AND(COUNTBLANK($B84:$O84)=13,COUNTBLANK($P84:$Q84)=1,COUNTBLANK($R84:$U84)=3,COUNTBLANK($V84:$X84)=2,COUNTBLANK($Y84:$AE84)=6,COUNTBLANK($AF84:$AJ84)=4,COUNTBLANK($AK84:AN84)=3,COUNTBLANK($AO84:$AQ84)=2,COUNTBLANK($AR84:$AS84)=1,COUNTBLANK($AT84:$AU84)=1),IF(Data!$B84&lt;&gt;"",Scoring!$D$7)+IF(Data!$C84&lt;&gt;"",Scoring!$D$8)+IF(Data!$D84&lt;&gt;"",Scoring!$D$9)+IF(Data!$E84&lt;&gt;"",Scoring!$D$10)+IF(Data!$F84&lt;&gt;"",Scoring!$D$11)+IF(Data!$G84&lt;&gt;"",Scoring!$D$12)+IF(Data!$H84&lt;&gt;"",Scoring!$D$13)+IF(Data!$I84&lt;&gt;"",Scoring!$D$14)+IF(Data!$J84&lt;&gt;"",Scoring!$D$15)+IF(Data!$K84&lt;&gt;"",Scoring!$D$16)+IF(Data!$L84&lt;&gt;"",Scoring!$D$17)+IF(Data!$M84&lt;&gt;"",Scoring!$D$18)+IF(Data!$N84&lt;&gt;"",Scoring!$D$19)+IF(Data!$O84&lt;&gt;"",Scoring!$D$20)+IF(Data!$P84&lt;&gt;"",Scoring!$D$21)+IF(Data!$Q84&lt;&gt;"",Scoring!$D$22)+IF(Data!$R84&lt;&gt;"",Scoring!$D$23)+IF(Data!$S84&lt;&gt;"",Scoring!$D$24)+IF(Data!$T84&lt;&gt;"",Scoring!$D$25)+IF(Data!$U84&lt;&gt;"",Scoring!$D$26)+IF(Data!$V84&lt;&gt;"",Scoring!$D$27)+IF(Data!$W84&lt;&gt;"",Scoring!$D$28)+IF(Data!$X84&lt;&gt;"",Scoring!$D$29)+IF(Data!$Y84&lt;&gt;"",Scoring!$D$30)+IF(Data!$Z84&lt;&gt;"",Scoring!$D$31)+IF(Data!$AA84&lt;&gt;"",Scoring!$D$32)+IF(Data!$AB84&lt;&gt;"",Scoring!$D$33)+IF(Data!$AC84&lt;&gt;"",Scoring!$D$34)+IF(Data!$AD84&lt;&gt;"",Scoring!$D$35)+IF(Data!$AE84&lt;&gt;"",Scoring!$D$36)+IF(Data!$AF84&lt;&gt;"",Scoring!$D$37)+IF(Data!$AG84&lt;&gt;"",Scoring!$D$38)+IF(Data!$AH84&lt;&gt;"",Scoring!$D$39)+IF(Data!$AI84&lt;&gt;"",Scoring!$D$40)+IF(Data!$AJ84&lt;&gt;"",Scoring!$D$41)+IF(Data!$AK84&lt;&gt;"",Scoring!$D$42)+IF(Data!$AL84&lt;&gt;"",Scoring!$D$43)+IF(Data!$AM84&lt;&gt;"",Scoring!$D$44)+IF(Data!$AN84&lt;&gt;"",Scoring!$D$45)+IF(Data!$AO84&lt;&gt;"",Scoring!$D$46)+IF(Data!$AP84&lt;&gt;"",Scoring!$D$47)+IF(Data!$AQ84&lt;&gt;"",Scoring!$D$48)+IF(Data!$AR84&lt;&gt;"",Scoring!$D$49)+IF(Data!$AS84&lt;&gt;"",Scoring!$D$50)+IF(Data!$AT84&lt;&gt;"",Scoring!$D$51)+IF(Data!$AU84&lt;&gt;"",Scoring!$D$52),"")</f>
        <v/>
      </c>
      <c r="AW84" s="180" t="str">
        <f>IF(AV84&lt;&gt;"",LOOKUP(AV84,Likelihoods!$A$7:$A$107,Likelihoods!B$7:B$107),"")</f>
        <v/>
      </c>
      <c r="AX84" s="181" t="str">
        <f>IF(AND(COUNTBLANK($B84:$O84)=13,COUNTBLANK($P84:$Q84)=1,COUNTBLANK($R84:$U84)=3,COUNTBLANK($V84:$X84)=2,COUNTBLANK($Y84:$AE84)=6,COUNTBLANK($AF84:$AJ84)=4,COUNTBLANK($AK84:AN84)=3,COUNTBLANK($AO84:$AQ84)=2,COUNTBLANK($AR84:$AS84)=1,COUNTBLANK($AT84:$AU84)=1),IF(Data!$B84&lt;&gt;"",Scoring!$E$7)+IF(Data!$C84&lt;&gt;"",Scoring!$E$8)+IF(Data!$D84&lt;&gt;"",Scoring!$E$9)+IF(Data!$E84&lt;&gt;"",Scoring!$E$10)+IF(Data!$F84&lt;&gt;"",Scoring!$E$11)+IF(Data!$G84&lt;&gt;"",Scoring!$E$12)+IF(Data!$H84&lt;&gt;"",Scoring!$E$13)+IF(Data!$I84&lt;&gt;"",Scoring!$E$14)+IF(Data!$J84&lt;&gt;"",Scoring!$E$15)+IF(Data!$K84&lt;&gt;"",Scoring!$E$16)+IF(Data!$L84&lt;&gt;"",Scoring!$E$17)+IF(Data!$M84&lt;&gt;"",Scoring!$E$18)+IF(Data!$N84&lt;&gt;"",Scoring!$E$19)+IF(Data!$O84&lt;&gt;"",Scoring!$E$20)+IF(Data!$P84&lt;&gt;"",Scoring!$E$21)+IF(Data!$Q84&lt;&gt;"",Scoring!$E$22)+IF(Data!$R84&lt;&gt;"",Scoring!$E$23)+IF(Data!$S84&lt;&gt;"",Scoring!$E$24)+IF(Data!$T84&lt;&gt;"",Scoring!$E$25)+IF(Data!$U84&lt;&gt;"",Scoring!$E$26)+IF(Data!$V84&lt;&gt;"",Scoring!$E$27)+IF(Data!$W84&lt;&gt;"",Scoring!$E$28)+IF(Data!$X84&lt;&gt;"",Scoring!$E$29)+IF(Data!$Y84&lt;&gt;"",Scoring!$E$30)+IF(Data!$Z84&lt;&gt;"",Scoring!$E$31)+IF(Data!$AA84&lt;&gt;"",Scoring!$E$32)+IF(Data!$AB84&lt;&gt;"",Scoring!$E$33)+IF(Data!$AC84&lt;&gt;"",Scoring!$E$34)+IF(Data!$AD84&lt;&gt;"",Scoring!$E$35)+IF(Data!$AE84&lt;&gt;"",Scoring!$E$36)+IF(Data!$AF84&lt;&gt;"",Scoring!$E$37)+IF(Data!$AG84&lt;&gt;"",Scoring!$E$38)+IF(Data!$AH84&lt;&gt;"",Scoring!$E$39)+IF(Data!$AI84&lt;&gt;"",Scoring!$E$40)+IF(Data!$AJ84&lt;&gt;"",Scoring!$E$41)+IF(Data!$AK84&lt;&gt;"",Scoring!$E$42)+IF(Data!$AL84&lt;&gt;"",Scoring!$E$43)+IF(Data!$AM84&lt;&gt;"",Scoring!$E$44)+IF(Data!$AN84&lt;&gt;"",Scoring!$E$45)+IF(Data!$AO84&lt;&gt;"",Scoring!$E$46)+IF(Data!$AP84&lt;&gt;"",Scoring!$E$47)+IF(Data!$AQ84&lt;&gt;"",Scoring!$E$48)+IF(Data!$AR84&lt;&gt;"",Scoring!$E$49)+IF(Data!$AS84&lt;&gt;"",Scoring!$E$50)+IF(Data!$AT84&lt;&gt;"",Scoring!$E$51)+IF(Data!$AU84&lt;&gt;"",Scoring!$E$52),"")</f>
        <v/>
      </c>
      <c r="AY84" s="180" t="str">
        <f>IF(AX84&lt;&gt;"",LOOKUP(AX84,Likelihoods!$A$7:$A$107,Likelihoods!C$7:C$107),"")</f>
        <v/>
      </c>
      <c r="AZ84" s="182" t="str">
        <f>IF(AND(COUNTBLANK($B84:$O84)=13,COUNTBLANK($P84:$Q84)=1,COUNTBLANK($R84:$U84)=3,COUNTBLANK($V84:$X84)=2,COUNTBLANK($Y84:$AE84)=6,COUNTBLANK($AF84:$AJ84)=4,COUNTBLANK($AK84:AN84)=3,COUNTBLANK($AO84:$AQ84)=2,COUNTBLANK($AR84:$AS84)=1,COUNTBLANK($AT84:$AU84)=1),IF(Data!$B84&lt;&gt;"",Scoring!$F$7)+IF(Data!$C84&lt;&gt;"",Scoring!$F$8)+IF(Data!$D84&lt;&gt;"",Scoring!$F$9)+IF(Data!$E84&lt;&gt;"",Scoring!$F$10)+IF(Data!$F84&lt;&gt;"",Scoring!$F$11)+IF(Data!$G84&lt;&gt;"",Scoring!$F$12)+IF(Data!$H84&lt;&gt;"",Scoring!$F$13)+IF(Data!$I84&lt;&gt;"",Scoring!$F$14)+IF(Data!$J84&lt;&gt;"",Scoring!$F$15)+IF(Data!$K84&lt;&gt;"",Scoring!$F$16)+IF(Data!$L84&lt;&gt;"",Scoring!$F$17)+IF(Data!$M84&lt;&gt;"",Scoring!$F$18)+IF(Data!$N84&lt;&gt;"",Scoring!$F$19)+IF(Data!$O84&lt;&gt;"",Scoring!$F$20)+IF(Data!$P84&lt;&gt;"",Scoring!$F$21)+IF(Data!$Q84&lt;&gt;"",Scoring!$F$22)+IF(Data!$R84&lt;&gt;"",Scoring!$F$23)+IF(Data!$S84&lt;&gt;"",Scoring!$F$24)+IF(Data!$T84&lt;&gt;"",Scoring!$F$25)+IF(Data!$U84&lt;&gt;"",Scoring!$F$26)+IF(Data!$V84&lt;&gt;"",Scoring!$F$27)+IF(Data!$W84&lt;&gt;"",Scoring!$F$28)+IF(Data!$X84&lt;&gt;"",Scoring!$F$29)+IF(Data!$Y84&lt;&gt;"",Scoring!$F$30)+IF(Data!$Z84&lt;&gt;"",Scoring!$F$31)+IF(Data!$AA84&lt;&gt;"",Scoring!$F$32)+IF(Data!$AB84&lt;&gt;"",Scoring!$F$33)+IF(Data!$AC84&lt;&gt;"",Scoring!$F$34)+IF(Data!$AD84&lt;&gt;"",Scoring!$F$35)+IF(Data!$AE84&lt;&gt;"",Scoring!$F$36)+IF(Data!$AF84&lt;&gt;"",Scoring!$F$37)+IF(Data!$AG84&lt;&gt;"",Scoring!$F$38)+IF(Data!$AH84&lt;&gt;"",Scoring!$F$39)+IF(Data!$AI84&lt;&gt;"",Scoring!$F$40)+IF(Data!$AJ84&lt;&gt;"",Scoring!$F$41)+IF(Data!$AK84&lt;&gt;"",Scoring!$F$42)+IF(Data!$AL84&lt;&gt;"",Scoring!$F$43)+IF(Data!$AM84&lt;&gt;"",Scoring!$F$44)+IF(Data!$AN84&lt;&gt;"",Scoring!$F$45)+IF(Data!$AO84&lt;&gt;"",Scoring!$F$46)+IF(Data!$AP84&lt;&gt;"",Scoring!$F$47)+IF(Data!$AQ84&lt;&gt;"",Scoring!$F$48)+IF(Data!$AR84&lt;&gt;"",Scoring!$F$49)+IF(Data!$AS84&lt;&gt;"",Scoring!$F$50)+IF(Data!$AT84&lt;&gt;"",Scoring!$F$51)+IF(Data!$AU84&lt;&gt;"",Scoring!$F$52),"")</f>
        <v/>
      </c>
      <c r="BA84" s="183" t="str">
        <f>IF(AZ84&lt;&gt;"",LOOKUP(AZ84,Likelihoods!$A$7:$A$107,Likelihoods!D$7:D$107),"")</f>
        <v/>
      </c>
      <c r="BB84" s="181" t="str">
        <f>IF(AND(COUNTBLANK($B84:$O84)=13,COUNTBLANK($P84:$Q84)=1,COUNTBLANK($R84:$U84)=3,COUNTBLANK($V84:$X84)=2,COUNTBLANK($Y84:$AE84)=6,COUNTBLANK($AF84:$AJ84)=4,COUNTBLANK($AK84:AN84)=3,COUNTBLANK($AO84:$AQ84)=2,COUNTBLANK($AR84:$AS84)=1,COUNTBLANK($AT84:$AU84)=1),IF(Data!$B84&lt;&gt;"",Scoring!$G$7)+IF(Data!$C84&lt;&gt;"",Scoring!$G$8)+IF(Data!$D84&lt;&gt;"",Scoring!$G$9)+IF(Data!$E84&lt;&gt;"",Scoring!$G$10)+IF(Data!$F84&lt;&gt;"",Scoring!$G$11)+IF(Data!$G84&lt;&gt;"",Scoring!$G$12)+IF(Data!$H84&lt;&gt;"",Scoring!$G$13)+IF(Data!$I84&lt;&gt;"",Scoring!$G$14)+IF(Data!$J84&lt;&gt;"",Scoring!$G$15)+IF(Data!$K84&lt;&gt;"",Scoring!$G$16)+IF(Data!$L84&lt;&gt;"",Scoring!$G$17)+IF(Data!$M84&lt;&gt;"",Scoring!$G$18)+IF(Data!$N84&lt;&gt;"",Scoring!$G$19)+IF(Data!$O84&lt;&gt;"",Scoring!$G$20)+IF(Data!$P84&lt;&gt;"",Scoring!$G$21)+IF(Data!$Q84&lt;&gt;"",Scoring!$G$22)+IF(Data!$R84&lt;&gt;"",Scoring!$G$23)+IF(Data!$S84&lt;&gt;"",Scoring!$G$24)+IF(Data!$T84&lt;&gt;"",Scoring!$G$25)+IF(Data!$U84&lt;&gt;"",Scoring!$G$26)+IF(Data!$V84&lt;&gt;"",Scoring!$G$27)+IF(Data!$W84&lt;&gt;"",Scoring!$G$28)+IF(Data!$X84&lt;&gt;"",Scoring!$G$29)+IF(Data!$Y84&lt;&gt;"",Scoring!$G$30)+IF(Data!$Z84&lt;&gt;"",Scoring!$G$31)+IF(Data!$AA84&lt;&gt;"",Scoring!$G$32)+IF(Data!$AB84&lt;&gt;"",Scoring!$G$33)+IF(Data!$AC84&lt;&gt;"",Scoring!$G$34)+IF(Data!$AD84&lt;&gt;"",Scoring!$G$35)+IF(Data!$AE84&lt;&gt;"",Scoring!$G$36)+IF(Data!$AF84&lt;&gt;"",Scoring!$G$37)+IF(Data!$AG84&lt;&gt;"",Scoring!$G$38)+IF(Data!$AH84&lt;&gt;"",Scoring!$G$39)+IF(Data!$AI84&lt;&gt;"",Scoring!$G$40)+IF(Data!$AJ84&lt;&gt;"",Scoring!$G$41)+IF(Data!$AK84&lt;&gt;"",Scoring!$G$42)+IF(Data!$AL84&lt;&gt;"",Scoring!$G$43)+IF(Data!$AM84&lt;&gt;"",Scoring!$G$44)+IF(Data!$AN84&lt;&gt;"",Scoring!$G$45)+IF(Data!$AO84&lt;&gt;"",Scoring!$G$46)+IF(Data!$AP84&lt;&gt;"",Scoring!$G$47)+IF(Data!$AQ84&lt;&gt;"",Scoring!$G$48)+IF(Data!$AR84&lt;&gt;"",Scoring!$G$49)+IF(Data!$AS84&lt;&gt;"",Scoring!$G$50)+IF(Data!$AT84&lt;&gt;"",Scoring!$G$51)+IF(Data!$AU84&lt;&gt;"",Scoring!$G$52),"")</f>
        <v/>
      </c>
      <c r="BC84" s="184" t="str">
        <f>IF(BB84&lt;&gt;"",LOOKUP(BB84,Likelihoods!$A$7:$A$107,Likelihoods!E$7:E$107),"")</f>
        <v/>
      </c>
      <c r="BD84" s="185" t="str">
        <f>IF(AND(COUNTBLANK($B84:$O84)=13,COUNTBLANK($P84:$Q84)=1,COUNTBLANK($R84:$U84)=3,COUNTBLANK($V84:$X84)=2,COUNTBLANK($Y84:$AE84)=6,COUNTBLANK($AF84:$AJ84)=4,COUNTBLANK($AK84:AN84)=3,COUNTBLANK($AO84:$AQ84)=2,COUNTBLANK($AR84:$AS84)=1,COUNTBLANK($AT84:$AU84)=1),IF(Data!$B84&lt;&gt;"",Scoring!$H$7)+IF(Data!$C84&lt;&gt;"",Scoring!$H$8)+IF(Data!$D84&lt;&gt;"",Scoring!$H$9)+IF(Data!$E84&lt;&gt;"",Scoring!$H$10)+IF(Data!$F84&lt;&gt;"",Scoring!$H$11)+IF(Data!$G84&lt;&gt;"",Scoring!$H$12)+IF(Data!$H84&lt;&gt;"",Scoring!$H$13)+IF(Data!$I84&lt;&gt;"",Scoring!$H$14)+IF(Data!$J84&lt;&gt;"",Scoring!$H$15)+IF(Data!$K84&lt;&gt;"",Scoring!$H$16)+IF(Data!$L84&lt;&gt;"",Scoring!$H$17)+IF(Data!$M84&lt;&gt;"",Scoring!$H$18)+IF(Data!$N84&lt;&gt;"",Scoring!$H$19)+IF(Data!$O84&lt;&gt;"",Scoring!$H$20)+IF(Data!$P84&lt;&gt;"",Scoring!$H$21)+IF(Data!$Q84&lt;&gt;"",Scoring!$H$22)+IF(Data!$R84&lt;&gt;"",Scoring!$H$23)+IF(Data!$S84&lt;&gt;"",Scoring!$H$24)+IF(Data!$T84&lt;&gt;"",Scoring!$H$25)+IF(Data!$U84&lt;&gt;"",Scoring!$H$26)+IF(Data!$V84&lt;&gt;"",Scoring!$H$27)+IF(Data!$W84&lt;&gt;"",Scoring!$H$28)+IF(Data!$X84&lt;&gt;"",Scoring!$H$29)+IF(Data!$Y84&lt;&gt;"",Scoring!$H$30)+IF(Data!$Z84&lt;&gt;"",Scoring!$H$31)+IF(Data!$AA84&lt;&gt;"",Scoring!$H$32)+IF(Data!$AB84&lt;&gt;"",Scoring!$H$33)+IF(Data!$AC84&lt;&gt;"",Scoring!$H$34)+IF(Data!$AD84&lt;&gt;"",Scoring!$H$35)+IF(Data!$AE84&lt;&gt;"",Scoring!$H$36)+IF(Data!$AF84&lt;&gt;"",Scoring!$H$37)+IF(Data!$AG84&lt;&gt;"",Scoring!$H$38)+IF(Data!$AH84&lt;&gt;"",Scoring!$H$39)+IF(Data!$AI84&lt;&gt;"",Scoring!$H$40)+IF(Data!$AJ84&lt;&gt;"",Scoring!$H$41)+IF(Data!$AK84&lt;&gt;"",Scoring!$H$42)+IF(Data!$AL84&lt;&gt;"",Scoring!$H$43)+IF(Data!$AM84&lt;&gt;"",Scoring!$H$44)+IF(Data!$AN84&lt;&gt;"",Scoring!$H$45)+IF(Data!$AO84&lt;&gt;"",Scoring!$H$46)+IF(Data!$AP84&lt;&gt;"",Scoring!$H$47)+IF(Data!$AQ84&lt;&gt;"",Scoring!$H$48)+IF(Data!$AR84&lt;&gt;"",Scoring!$H$49)+IF(Data!$AS84&lt;&gt;"",Scoring!$H$50)+IF(Data!$AT84&lt;&gt;"",Scoring!$H$51)+IF(Data!$AU84&lt;&gt;"",Scoring!$H$52),"")</f>
        <v/>
      </c>
      <c r="BE84" s="186" t="str">
        <f>IF(BD84&lt;&gt;"",LOOKUP(BD84,Likelihoods!$A$7:$A$107,Likelihoods!F$7:F$107),"")</f>
        <v/>
      </c>
      <c r="BF84" s="181" t="str">
        <f>IF(AND(COUNTBLANK($B84:$O84)=13,COUNTBLANK($P84:$Q84)=1,COUNTBLANK($R84:$U84)=3,COUNTBLANK($V84:$X84)=2,COUNTBLANK($Y84:$AE84)=6,COUNTBLANK($AF84:$AJ84)=4,COUNTBLANK($AK84:AN84)=3,COUNTBLANK($AO84:$AQ84)=2,COUNTBLANK($AR84:$AS84)=1,COUNTBLANK($AT84:$AU84)=1),IF(Data!$B84&lt;&gt;"",Scoring!$I$7)+IF(Data!$C84&lt;&gt;"",Scoring!$I$8)+IF(Data!$D84&lt;&gt;"",Scoring!$I$9)+IF(Data!$E84&lt;&gt;"",Scoring!$I$10)+IF(Data!$F84&lt;&gt;"",Scoring!$I$11)+IF(Data!$G84&lt;&gt;"",Scoring!$I$12)+IF(Data!$H84&lt;&gt;"",Scoring!$I$13)+IF(Data!$I84&lt;&gt;"",Scoring!$I$14)+IF(Data!$J84&lt;&gt;"",Scoring!$I$15)+IF(Data!$K84&lt;&gt;"",Scoring!$I$16)+IF(Data!$L84&lt;&gt;"",Scoring!$I$17)+IF(Data!$M84&lt;&gt;"",Scoring!$I$18)+IF(Data!$N84&lt;&gt;"",Scoring!$I$19)+IF(Data!$O84&lt;&gt;"",Scoring!$I$20)+IF(Data!$P84&lt;&gt;"",Scoring!$I$21)+IF(Data!$Q84&lt;&gt;"",Scoring!$I$22)+IF(Data!$R84&lt;&gt;"",Scoring!$I$23)+IF(Data!$S84&lt;&gt;"",Scoring!$I$24)+IF(Data!$T84&lt;&gt;"",Scoring!$I$25)+IF(Data!$U84&lt;&gt;"",Scoring!$I$26)+IF(Data!$V84&lt;&gt;"",Scoring!$I$27)+IF(Data!$W84&lt;&gt;"",Scoring!$I$28)+IF(Data!$X84&lt;&gt;"",Scoring!$I$29)+IF(Data!$Y84&lt;&gt;"",Scoring!$I$30)+IF(Data!$Z84&lt;&gt;"",Scoring!$I$31)+IF(Data!$AA84&lt;&gt;"",Scoring!$I$32)+IF(Data!$AB84&lt;&gt;"",Scoring!$I$33)+IF(Data!$AC84&lt;&gt;"",Scoring!$I$34)+IF(Data!$AD84&lt;&gt;"",Scoring!$I$35)+IF(Data!$AE84&lt;&gt;"",Scoring!$I$36)+IF(Data!$AF84&lt;&gt;"",Scoring!$I$37)+IF(Data!$AG84&lt;&gt;"",Scoring!$I$38)+IF(Data!$AH84&lt;&gt;"",Scoring!$I$39)+IF(Data!$AI84&lt;&gt;"",Scoring!$I$40)+IF(Data!$AJ84&lt;&gt;"",Scoring!$I$41)+IF(Data!$AK84&lt;&gt;"",Scoring!$I$42)+IF(Data!$AL84&lt;&gt;"",Scoring!$I$43)+IF(Data!$AM84&lt;&gt;"",Scoring!$I$44)+IF(Data!$AN84&lt;&gt;"",Scoring!$I$45)+IF(Data!$AO84&lt;&gt;"",Scoring!$I$46)+IF(Data!$AP84&lt;&gt;"",Scoring!$I$47)+IF(Data!$AQ84&lt;&gt;"",Scoring!$I$48)+IF(Data!$AR84&lt;&gt;"",Scoring!$I$49)+IF(Data!$AS84&lt;&gt;"",Scoring!$I$50)+IF(Data!$AT84&lt;&gt;"",Scoring!$I$51)+IF(Data!$AU84&lt;&gt;"",Scoring!$I$52),"")</f>
        <v/>
      </c>
      <c r="BG84" s="180" t="str">
        <f>IF(BF84&lt;&gt;"",LOOKUP(BF84,Likelihoods!$A$7:$A$107,Likelihoods!G$7:G$107),"")</f>
        <v/>
      </c>
      <c r="BH84" s="187" t="str">
        <f>IF(AND(COUNTBLANK($B84:$O84)=13,COUNTBLANK($P84:$Q84)=1,COUNTBLANK($R84:$U84)=3,COUNTBLANK($V84:$X84)=2,COUNTBLANK($Y84:$AE84)=6,COUNTBLANK($AF84:$AJ84)=4,COUNTBLANK($AK84:AN84)=3,COUNTBLANK($AO84:$AQ84)=2,COUNTBLANK($AR84:$AS84)=1,COUNTBLANK($AT84:$AU84)=1),IF(Data!$B84&lt;&gt;"",Scoring!$J$7)+IF(Data!$C84&lt;&gt;"",Scoring!$J$8)+IF(Data!$D84&lt;&gt;"",Scoring!$J$9)+IF(Data!$E84&lt;&gt;"",Scoring!$J$10)+IF(Data!$F84&lt;&gt;"",Scoring!$J$11)+IF(Data!$G84&lt;&gt;"",Scoring!$J$12)+IF(Data!$H84&lt;&gt;"",Scoring!$J$13)+IF(Data!$I84&lt;&gt;"",Scoring!$J$14)+IF(Data!$J84&lt;&gt;"",Scoring!$J$15)+IF(Data!$K84&lt;&gt;"",Scoring!$J$16)+IF(Data!$L84&lt;&gt;"",Scoring!$J$17)+IF(Data!$M84&lt;&gt;"",Scoring!$J$18)+IF(Data!$N84&lt;&gt;"",Scoring!$J$19)+IF(Data!$O84&lt;&gt;"",Scoring!$J$20)+IF(Data!$P84&lt;&gt;"",Scoring!$J$21)+IF(Data!$Q84&lt;&gt;"",Scoring!$J$22)+IF(Data!$R84&lt;&gt;"",Scoring!$J$23)+IF(Data!$S84&lt;&gt;"",Scoring!$J$24)+IF(Data!$T84&lt;&gt;"",Scoring!$J$25)+IF(Data!$U84&lt;&gt;"",Scoring!$J$26)+IF(Data!$V84&lt;&gt;"",Scoring!$J$27)+IF(Data!$W84&lt;&gt;"",Scoring!$J$28)+IF(Data!$X84&lt;&gt;"",Scoring!$J$29)+IF(Data!$Y84&lt;&gt;"",Scoring!$J$30)+IF(Data!$Z84&lt;&gt;"",Scoring!$J$31)+IF(Data!$AA84&lt;&gt;"",Scoring!$J$32)+IF(Data!$AB84&lt;&gt;"",Scoring!$J$33)+IF(Data!$AC84&lt;&gt;"",Scoring!$J$34)+IF(Data!$AD84&lt;&gt;"",Scoring!$J$35)+IF(Data!$AE84&lt;&gt;"",Scoring!$J$36)+IF(Data!$AF84&lt;&gt;"",Scoring!$J$37)+IF(Data!$AG84&lt;&gt;"",Scoring!$J$38)+IF(Data!$AH84&lt;&gt;"",Scoring!$J$39)+IF(Data!$AI84&lt;&gt;"",Scoring!$J$40)+IF(Data!$AJ84&lt;&gt;"",Scoring!$J$41)+IF(Data!$AK84&lt;&gt;"",Scoring!$J$42)+IF(Data!$AL84&lt;&gt;"",Scoring!$J$43)+IF(Data!$AM84&lt;&gt;"",Scoring!$J$44)+IF(Data!$AN84&lt;&gt;"",Scoring!$J$45)+IF(Data!$AO84&lt;&gt;"",Scoring!$J$46)+IF(Data!$AP84&lt;&gt;"",Scoring!$J$47)+IF(Data!$AQ84&lt;&gt;"",Scoring!$J$48)+IF(Data!$AR84&lt;&gt;"",Scoring!$J$49)+IF(Data!$AS84&lt;&gt;"",Scoring!$J$50)+IF(Data!$AT84&lt;&gt;"",Scoring!$J$51)+IF(Data!$AU84&lt;&gt;"",Scoring!$J$52),"")</f>
        <v/>
      </c>
      <c r="BI84" s="183" t="str">
        <f>IF(BH84&lt;&gt;"",LOOKUP(BH84,Likelihoods!$A$7:$A$107,Likelihoods!H$7:H$107),"")</f>
        <v/>
      </c>
      <c r="BJ84" s="188" t="str">
        <f>IF(AND(COUNTBLANK($B84:$O84)=13,COUNTBLANK($P84:$Q84)=1,COUNTBLANK($R84:$U84)=3,COUNTBLANK($V84:$X84)=2,COUNTBLANK($Y84:$AE84)=6,COUNTBLANK($AF84:$AJ84)=4,COUNTBLANK($AK84:AN84)=3,COUNTBLANK($AO84:$AQ84)=2,COUNTBLANK($AR84:$AS84)=1,COUNTBLANK($AT84:$AU84)=1),IF(Data!$B84&lt;&gt;"",Scoring!$K$7)+IF(Data!$C84&lt;&gt;"",Scoring!$K$8)+IF(Data!$D84&lt;&gt;"",Scoring!$K$9)+IF(Data!$E84&lt;&gt;"",Scoring!$K$10)+IF(Data!$F84&lt;&gt;"",Scoring!$K$11)+IF(Data!$G84&lt;&gt;"",Scoring!$K$12)+IF(Data!$H84&lt;&gt;"",Scoring!$K$13)+IF(Data!$I84&lt;&gt;"",Scoring!$K$14)+IF(Data!$J84&lt;&gt;"",Scoring!$K$15)+IF(Data!$K84&lt;&gt;"",Scoring!$K$16)+IF(Data!$L84&lt;&gt;"",Scoring!$K$17)+IF(Data!$M84&lt;&gt;"",Scoring!$K$18)+IF(Data!$N84&lt;&gt;"",Scoring!$K$19)+IF(Data!$O84&lt;&gt;"",Scoring!$K$20)+IF(Data!$P84&lt;&gt;"",Scoring!$K$21)+IF(Data!$Q84&lt;&gt;"",Scoring!$K$22)+IF(Data!$R84&lt;&gt;"",Scoring!$K$23)+IF(Data!$S84&lt;&gt;"",Scoring!$K$24)+IF(Data!$T84&lt;&gt;"",Scoring!$K$25)+IF(Data!$U84&lt;&gt;"",Scoring!$K$26)+IF(Data!$V84&lt;&gt;"",Scoring!$K$27)+IF(Data!$W84&lt;&gt;"",Scoring!$K$28)+IF(Data!$X84&lt;&gt;"",Scoring!$K$29)+IF(Data!$Y84&lt;&gt;"",Scoring!$K$30)+IF(Data!$Z84&lt;&gt;"",Scoring!$K$31)+IF(Data!$AA84&lt;&gt;"",Scoring!$K$32)+IF(Data!$AB84&lt;&gt;"",Scoring!$K$33)+IF(Data!$AC84&lt;&gt;"",Scoring!$K$34)+IF(Data!$AD84&lt;&gt;"",Scoring!$K$35)+IF(Data!$AE84&lt;&gt;"",Scoring!$K$36)+IF(Data!$AF84&lt;&gt;"",Scoring!$K$37)+IF(Data!$AG84&lt;&gt;"",Scoring!$K$38)+IF(Data!$AH84&lt;&gt;"",Scoring!$K$39)+IF(Data!$AI84&lt;&gt;"",Scoring!$K$40)+IF(Data!$AJ84&lt;&gt;"",Scoring!$K$41)+IF(Data!$AK84&lt;&gt;"",Scoring!$K$42)+IF(Data!$AL84&lt;&gt;"",Scoring!$K$43)+IF(Data!$AM84&lt;&gt;"",Scoring!$K$44)+IF(Data!$AN84&lt;&gt;"",Scoring!$K$45)+IF(Data!$AO84&lt;&gt;"",Scoring!$K$46)+IF(Data!$AP84&lt;&gt;"",Scoring!$K$47)+IF(Data!$AQ84&lt;&gt;"",Scoring!$K$48)+IF(Data!$AR84&lt;&gt;"",Scoring!$K$49)+IF(Data!$AS84&lt;&gt;"",Scoring!$K$50)+IF(Data!$AT84&lt;&gt;"",Scoring!$K$51)+IF(Data!$AU84&lt;&gt;"",Scoring!$K$52),"")</f>
        <v/>
      </c>
      <c r="BK84" s="184" t="str">
        <f>IF(BJ84&lt;&gt;"",LOOKUP(BJ84,Likelihoods!$A$7:$A$107,Likelihoods!I$7:I$107),"")</f>
        <v/>
      </c>
      <c r="BL84" s="187" t="str">
        <f>IF(AND(COUNTBLANK($B84:$O84)=13,COUNTBLANK($P84:$Q84)=1,COUNTBLANK($R84:$U84)=3,COUNTBLANK($V84:$X84)=2,COUNTBLANK($Y84:$AE84)=6,COUNTBLANK($AF84:$AJ84)=4,COUNTBLANK($AK84:AN84)=3,COUNTBLANK($AO84:$AQ84)=2,COUNTBLANK($AR84:$AS84)=1,COUNTBLANK($AT84:$AU84)=1),IF(Data!$B84&lt;&gt;"",Scoring!$L$7)+IF(Data!$C84&lt;&gt;"",Scoring!$L$8)+IF(Data!$D84&lt;&gt;"",Scoring!$L$9)+IF(Data!$E84&lt;&gt;"",Scoring!$L$10)+IF(Data!$F84&lt;&gt;"",Scoring!$L$11)+IF(Data!$G84&lt;&gt;"",Scoring!$L$12)+IF(Data!$H84&lt;&gt;"",Scoring!$L$13)+IF(Data!$I84&lt;&gt;"",Scoring!$L$14)+IF(Data!$J84&lt;&gt;"",Scoring!$L$15)+IF(Data!$K84&lt;&gt;"",Scoring!$L$16)+IF(Data!$L84&lt;&gt;"",Scoring!$L$17)+IF(Data!$M84&lt;&gt;"",Scoring!$L$18)+IF(Data!$N84&lt;&gt;"",Scoring!$L$19)+IF(Data!$O84&lt;&gt;"",Scoring!$L$20)+IF(Data!$P84&lt;&gt;"",Scoring!$L$21)+IF(Data!$Q84&lt;&gt;"",Scoring!$L$22)+IF(Data!$R84&lt;&gt;"",Scoring!$L$23)+IF(Data!$S84&lt;&gt;"",Scoring!$L$24)+IF(Data!$T84&lt;&gt;"",Scoring!$L$25)+IF(Data!$U84&lt;&gt;"",Scoring!$L$26)+IF(Data!$V84&lt;&gt;"",Scoring!$L$27)+IF(Data!$W84&lt;&gt;"",Scoring!$L$28)+IF(Data!$X84&lt;&gt;"",Scoring!$L$29)+IF(Data!$Y84&lt;&gt;"",Scoring!$L$30)+IF(Data!$Z84&lt;&gt;"",Scoring!$L$31)+IF(Data!$AA84&lt;&gt;"",Scoring!$L$32)+IF(Data!$AB84&lt;&gt;"",Scoring!$L$33)+IF(Data!$AC84&lt;&gt;"",Scoring!$L$34)+IF(Data!$AD84&lt;&gt;"",Scoring!$L$35)+IF(Data!$AE84&lt;&gt;"",Scoring!$L$36)+IF(Data!$AF84&lt;&gt;"",Scoring!$L$37)+IF(Data!$AG84&lt;&gt;"",Scoring!$L$38)+IF(Data!$AH84&lt;&gt;"",Scoring!$L$39)+IF(Data!$AI84&lt;&gt;"",Scoring!$L$40)+IF(Data!$AJ84&lt;&gt;"",Scoring!$L$41)+IF(Data!$AK84&lt;&gt;"",Scoring!$L$42)+IF(Data!$AL84&lt;&gt;"",Scoring!$L$43)+IF(Data!$AM84&lt;&gt;"",Scoring!$L$44)+IF(Data!$AN84&lt;&gt;"",Scoring!$L$45)+IF(Data!$AO84&lt;&gt;"",Scoring!$L$46)+IF(Data!$AP84&lt;&gt;"",Scoring!$L$47)+IF(Data!$AQ84&lt;&gt;"",Scoring!$L$48)+IF(Data!$AR84&lt;&gt;"",Scoring!$L$49)+IF(Data!$AS84&lt;&gt;"",Scoring!$L$50)+IF(Data!$AT84&lt;&gt;"",Scoring!$L$51)+IF(Data!$AU84&lt;&gt;"",Scoring!$L$52),"")</f>
        <v/>
      </c>
      <c r="BM84" s="180" t="str">
        <f>IF(BL84&lt;&gt;"",LOOKUP(BL84,Likelihoods!$A$7:$A$107,Likelihoods!J$7:J$107),"")</f>
        <v/>
      </c>
      <c r="BN84" s="181" t="str">
        <f>IF(AND(COUNTBLANK($B84:$O84)=13,COUNTBLANK($P84:$Q84)=1,COUNTBLANK($R84:$U84)=3,COUNTBLANK($V84:$X84)=2,COUNTBLANK($Y84:$AE84)=6,COUNTBLANK($AF84:$AJ84)=4,COUNTBLANK($AK84:AN84)=3,COUNTBLANK($AO84:$AQ84)=2,COUNTBLANK($AR84:$AS84)=1,COUNTBLANK($AT84:$AU84)=1),IF(Data!$B84&lt;&gt;"",Scoring!$M$7)+IF(Data!$C84&lt;&gt;"",Scoring!$M$8)+IF(Data!$D84&lt;&gt;"",Scoring!$M$9)+IF(Data!$E84&lt;&gt;"",Scoring!$M$10)+IF(Data!$F84&lt;&gt;"",Scoring!$M$11)+IF(Data!$G84&lt;&gt;"",Scoring!$M$12)+IF(Data!$H84&lt;&gt;"",Scoring!$M$13)+IF(Data!$I84&lt;&gt;"",Scoring!$M$14)+IF(Data!$J84&lt;&gt;"",Scoring!$M$15)+IF(Data!$K84&lt;&gt;"",Scoring!$M$16)+IF(Data!$L84&lt;&gt;"",Scoring!$M$17)+IF(Data!$M84&lt;&gt;"",Scoring!$M$18)+IF(Data!$N84&lt;&gt;"",Scoring!$M$19)+IF(Data!$O84&lt;&gt;"",Scoring!$M$20)+IF(Data!$P84&lt;&gt;"",Scoring!$M$21)+IF(Data!$Q84&lt;&gt;"",Scoring!$M$22)+IF(Data!$R84&lt;&gt;"",Scoring!$M$23)+IF(Data!$S84&lt;&gt;"",Scoring!$M$24)+IF(Data!$T84&lt;&gt;"",Scoring!$M$25)+IF(Data!$U84&lt;&gt;"",Scoring!$M$26)+IF(Data!$V84&lt;&gt;"",Scoring!$M$27)+IF(Data!$W84&lt;&gt;"",Scoring!$M$28)+IF(Data!$X84&lt;&gt;"",Scoring!$M$29)+IF(Data!$Y84&lt;&gt;"",Scoring!$M$30)+IF(Data!$Z84&lt;&gt;"",Scoring!$M$31)+IF(Data!$AA84&lt;&gt;"",Scoring!$M$32)+IF(Data!$AB84&lt;&gt;"",Scoring!$M$33)+IF(Data!$AC84&lt;&gt;"",Scoring!$M$34)+IF(Data!$AD84&lt;&gt;"",Scoring!$M$35)+IF(Data!$AE84&lt;&gt;"",Scoring!$M$36)+IF(Data!$AF84&lt;&gt;"",Scoring!$M$37)+IF(Data!$AG84&lt;&gt;"",Scoring!$M$38)+IF(Data!$AH84&lt;&gt;"",Scoring!$M$39)+IF(Data!$AI84&lt;&gt;"",Scoring!$M$40)+IF(Data!$AJ84&lt;&gt;"",Scoring!$M$41)+IF(Data!$AK84&lt;&gt;"",Scoring!$M$42)+IF(Data!$AL84&lt;&gt;"",Scoring!$M$43)+IF(Data!$AM84&lt;&gt;"",Scoring!$M$44)+IF(Data!$AN84&lt;&gt;"",Scoring!$M$45)+IF(Data!$AO84&lt;&gt;"",Scoring!$M$46)+IF(Data!$AP84&lt;&gt;"",Scoring!$M$47)+IF(Data!$AQ84&lt;&gt;"",Scoring!$M$48)+IF(Data!$AR84&lt;&gt;"",Scoring!$M$49)+IF(Data!$AS84&lt;&gt;"",Scoring!$M$50)+IF(Data!$AT84&lt;&gt;"",Scoring!$M$51)+IF(Data!$AU84&lt;&gt;"",Scoring!$M$52),"")</f>
        <v/>
      </c>
      <c r="BO84" s="184" t="str">
        <f>IF(BN84&lt;&gt;"",LOOKUP(BN84,Likelihoods!$A$7:$A$107,Likelihoods!K$7:K$107),"")</f>
        <v/>
      </c>
      <c r="BP84" s="179" t="str">
        <f>IF(AND(COUNTBLANK($B84:$O84)=13,COUNTBLANK($P84:$Q84)=1,COUNTBLANK($R84:$U84)=3,COUNTBLANK($V84:$X84)=2,COUNTBLANK($Y84:$AE84)=6,COUNTBLANK($AF84:$AJ84)=4,COUNTBLANK($AK84:AN84)=3,COUNTBLANK($AO84:$AQ84)=2,COUNTBLANK($AR84:$AS84)=1,COUNTBLANK($AT84:$AU84)=1),IF(Data!$B84&lt;&gt;"",Scoring!$N$7)+IF(Data!$C84&lt;&gt;"",Scoring!$N$8)+IF(Data!$D84&lt;&gt;"",Scoring!$N$9)+IF(Data!$E84&lt;&gt;"",Scoring!$N$10)+IF(Data!$F84&lt;&gt;"",Scoring!$N$11)+IF(Data!$G84&lt;&gt;"",Scoring!$N$12)+IF(Data!$H84&lt;&gt;"",Scoring!$N$13)+IF(Data!$I84&lt;&gt;"",Scoring!$N$14)+IF(Data!$J84&lt;&gt;"",Scoring!$N$15)+IF(Data!$K84&lt;&gt;"",Scoring!$N$16)+IF(Data!$L84&lt;&gt;"",Scoring!$N$17)+IF(Data!$M84&lt;&gt;"",Scoring!$N$18)+IF(Data!$N84&lt;&gt;"",Scoring!$N$19)+IF(Data!$O84&lt;&gt;"",Scoring!$N$20)+IF(Data!$P84&lt;&gt;"",Scoring!$N$21)+IF(Data!$Q84&lt;&gt;"",Scoring!$N$22)+IF(Data!$R84&lt;&gt;"",Scoring!$N$23)+IF(Data!$S84&lt;&gt;"",Scoring!$N$24)+IF(Data!$T84&lt;&gt;"",Scoring!$N$25)+IF(Data!$U84&lt;&gt;"",Scoring!$N$26)+IF(Data!$V84&lt;&gt;"",Scoring!$N$27)+IF(Data!$W84&lt;&gt;"",Scoring!$N$28)+IF(Data!$X84&lt;&gt;"",Scoring!$N$29)+IF(Data!$Y84&lt;&gt;"",Scoring!$N$30)+IF(Data!$Z84&lt;&gt;"",Scoring!$N$31)+IF(Data!$AA84&lt;&gt;"",Scoring!$N$32)+IF(Data!$AB84&lt;&gt;"",Scoring!$N$33)+IF(Data!$AC84&lt;&gt;"",Scoring!$N$34)+IF(Data!$AD84&lt;&gt;"",Scoring!$N$35)+IF(Data!$AE84&lt;&gt;"",Scoring!$N$36)+IF(Data!$AF84&lt;&gt;"",Scoring!$N$37)+IF(Data!$AG84&lt;&gt;"",Scoring!$N$38)+IF(Data!$AH84&lt;&gt;"",Scoring!$N$39)+IF(Data!$AI84&lt;&gt;"",Scoring!$N$40)+IF(Data!$AJ84&lt;&gt;"",Scoring!$N$41)+IF(Data!$AK84&lt;&gt;"",Scoring!$N$42)+IF(Data!$AL84&lt;&gt;"",Scoring!$N$43)+IF(Data!$AM84&lt;&gt;"",Scoring!$N$44)+IF(Data!$AN84&lt;&gt;"",Scoring!$N$45)+IF(Data!$AO84&lt;&gt;"",Scoring!$N$46)+IF(Data!$AP84&lt;&gt;"",Scoring!$N$47)+IF(Data!$AQ84&lt;&gt;"",Scoring!$N$48)+IF(Data!$AR84&lt;&gt;"",Scoring!$N$49)+IF(Data!$AS84&lt;&gt;"",Scoring!$N$50)+IF(Data!$AT84&lt;&gt;"",Scoring!$N$51)+IF(Data!$AU84&lt;&gt;"",Scoring!$N$52),"")</f>
        <v/>
      </c>
      <c r="BQ84" s="189" t="str">
        <f>IF(BP84&lt;&gt;"",LOOKUP(BP84,Likelihoods!$A$7:$A$107,Likelihoods!L$7:L$107),"")</f>
        <v/>
      </c>
      <c r="BR84" s="181" t="str">
        <f>IF(AND(COUNTBLANK($B84:$O84)=13,COUNTBLANK($P84:$Q84)=1,COUNTBLANK($R84:$U84)=3,COUNTBLANK($V84:$X84)=2,COUNTBLANK($Y84:$AE84)=6,COUNTBLANK($AF84:$AJ84)=4,COUNTBLANK($AK84:AN84)=3,COUNTBLANK($AO84:$AQ84)=2,COUNTBLANK($AR84:$AS84)=1,COUNTBLANK($AT84:$AU84)=1),IF(Data!$B84&lt;&gt;"",Scoring!$O$7)+IF(Data!$C84&lt;&gt;"",Scoring!$O$8)+IF(Data!$D84&lt;&gt;"",Scoring!$O$9)+IF(Data!$E84&lt;&gt;"",Scoring!$O$10)+IF(Data!$F84&lt;&gt;"",Scoring!$O$11)+IF(Data!$G84&lt;&gt;"",Scoring!$O$12)+IF(Data!$H84&lt;&gt;"",Scoring!$O$13)+IF(Data!$I84&lt;&gt;"",Scoring!$O$14)+IF(Data!$J84&lt;&gt;"",Scoring!$O$15)+IF(Data!$K84&lt;&gt;"",Scoring!$O$16)+IF(Data!$L84&lt;&gt;"",Scoring!$O$17)+IF(Data!$M84&lt;&gt;"",Scoring!$O$18)+IF(Data!$N84&lt;&gt;"",Scoring!$O$19)+IF(Data!$O84&lt;&gt;"",Scoring!$O$20)+IF(Data!$P84&lt;&gt;"",Scoring!$O$21)+IF(Data!$Q84&lt;&gt;"",Scoring!$O$22)+IF(Data!$R84&lt;&gt;"",Scoring!$O$23)+IF(Data!$S84&lt;&gt;"",Scoring!$O$24)+IF(Data!$T84&lt;&gt;"",Scoring!$O$25)+IF(Data!$U84&lt;&gt;"",Scoring!$O$26)+IF(Data!$V84&lt;&gt;"",Scoring!$O$27)+IF(Data!$W84&lt;&gt;"",Scoring!$O$28)+IF(Data!$X84&lt;&gt;"",Scoring!$O$29)+IF(Data!$Y84&lt;&gt;"",Scoring!$O$30)+IF(Data!$Z84&lt;&gt;"",Scoring!$O$31)+IF(Data!$AA84&lt;&gt;"",Scoring!$O$32)+IF(Data!$AB84&lt;&gt;"",Scoring!$O$33)+IF(Data!$AC84&lt;&gt;"",Scoring!$O$34)+IF(Data!$AD84&lt;&gt;"",Scoring!$O$35)+IF(Data!$AE84&lt;&gt;"",Scoring!$O$36)+IF(Data!$AF84&lt;&gt;"",Scoring!$O$37)+IF(Data!$AG84&lt;&gt;"",Scoring!$O$38)+IF(Data!$AH84&lt;&gt;"",Scoring!$O$39)+IF(Data!$AI84&lt;&gt;"",Scoring!$O$40)+IF(Data!$AJ84&lt;&gt;"",Scoring!$O$41)+IF(Data!$AK84&lt;&gt;"",Scoring!$O$42)+IF(Data!$AL84&lt;&gt;"",Scoring!$O$43)+IF(Data!$AM84&lt;&gt;"",Scoring!$O$44)+IF(Data!$AN84&lt;&gt;"",Scoring!$O$45)+IF(Data!$AO84&lt;&gt;"",Scoring!$O$46)+IF(Data!$AP84&lt;&gt;"",Scoring!$O$47)+IF(Data!$AQ84&lt;&gt;"",Scoring!$O$48)+IF(Data!$AR84&lt;&gt;"",Scoring!$O$49)+IF(Data!$AS84&lt;&gt;"",Scoring!$O$50)+IF(Data!$AT84&lt;&gt;"",Scoring!$O$51)+IF(Data!$AU84&lt;&gt;"",Scoring!$O$52),"")</f>
        <v/>
      </c>
      <c r="BS84" s="184" t="str">
        <f>IF(BR84&lt;&gt;"",LOOKUP(BR84,Likelihoods!$A$7:$A$107,Likelihoods!M$7:M$107),"")</f>
        <v/>
      </c>
      <c r="BT84" s="181" t="str">
        <f>IF(AND(COUNTBLANK($B84:$O84)=13,COUNTBLANK($P84:$Q84)=1,COUNTBLANK($R84:$U84)=3,COUNTBLANK($V84:$X84)=2,COUNTBLANK($Y84:$AE84)=6,COUNTBLANK($AF84:$AJ84)=4,COUNTBLANK($AK84:AN84)=3,COUNTBLANK($AO84:$AQ84)=2,COUNTBLANK($AR84:$AS84)=1,COUNTBLANK($AT84:$AU84)=1),IF(Data!$B84&lt;&gt;"",Scoring!$P$7)+IF(Data!$C84&lt;&gt;"",Scoring!$P$8)+IF(Data!$D84&lt;&gt;"",Scoring!$P$9)+IF(Data!$E84&lt;&gt;"",Scoring!$P$10)+IF(Data!$F84&lt;&gt;"",Scoring!$P$11)+IF(Data!$G84&lt;&gt;"",Scoring!$P$12)+IF(Data!$H84&lt;&gt;"",Scoring!$P$13)+IF(Data!$I84&lt;&gt;"",Scoring!$P$14)+IF(Data!$J84&lt;&gt;"",Scoring!$P$15)+IF(Data!$K84&lt;&gt;"",Scoring!$P$16)+IF(Data!$L84&lt;&gt;"",Scoring!$P$17)+IF(Data!$M84&lt;&gt;"",Scoring!$P$18)+IF(Data!$N84&lt;&gt;"",Scoring!$P$19)+IF(Data!$O84&lt;&gt;"",Scoring!$P$20)+IF(Data!$P84&lt;&gt;"",Scoring!$P$21)+IF(Data!$Q84&lt;&gt;"",Scoring!$P$22)+IF(Data!$R84&lt;&gt;"",Scoring!$P$23)+IF(Data!$S84&lt;&gt;"",Scoring!$P$24)+IF(Data!$T84&lt;&gt;"",Scoring!$P$25)+IF(Data!$U84&lt;&gt;"",Scoring!$P$26)+IF(Data!$V84&lt;&gt;"",Scoring!$P$27)+IF(Data!$W84&lt;&gt;"",Scoring!$P$28)+IF(Data!$X84&lt;&gt;"",Scoring!$P$29)+IF(Data!$Y84&lt;&gt;"",Scoring!$P$30)+IF(Data!$Z84&lt;&gt;"",Scoring!$P$31)+IF(Data!$AA84&lt;&gt;"",Scoring!$P$32)+IF(Data!$AB84&lt;&gt;"",Scoring!$P$33)+IF(Data!$AC84&lt;&gt;"",Scoring!$P$34)+IF(Data!$AD84&lt;&gt;"",Scoring!$P$35)+IF(Data!$AE84&lt;&gt;"",Scoring!$P$36)+IF(Data!$AF84&lt;&gt;"",Scoring!$P$37)+IF(Data!$AG84&lt;&gt;"",Scoring!$P$38)+IF(Data!$AH84&lt;&gt;"",Scoring!$P$39)+IF(Data!$AI84&lt;&gt;"",Scoring!$P$40)+IF(Data!$AJ84&lt;&gt;"",Scoring!$P$41)+IF(Data!$AK84&lt;&gt;"",Scoring!$P$42)+IF(Data!$AL84&lt;&gt;"",Scoring!$P$43)+IF(Data!$AM84&lt;&gt;"",Scoring!$P$44)+IF(Data!$AN84&lt;&gt;"",Scoring!$P$45)+IF(Data!$AO84&lt;&gt;"",Scoring!$P$46)+IF(Data!$AP84&lt;&gt;"",Scoring!$P$47)+IF(Data!$AQ84&lt;&gt;"",Scoring!$P$48)+IF(Data!$AR84&lt;&gt;"",Scoring!$P$49)+IF(Data!$AS84&lt;&gt;"",Scoring!$P$50)+IF(Data!$AT84&lt;&gt;"",Scoring!$P$51)+IF(Data!$AU84&lt;&gt;"",Scoring!$P$52),"")</f>
        <v/>
      </c>
      <c r="BU84" s="180" t="str">
        <f>IF(BT84&lt;&gt;"",LOOKUP(BT84,Likelihoods!$A$7:$A$107,Likelihoods!N$7:N$107),"")</f>
        <v/>
      </c>
      <c r="BV84" s="181" t="str">
        <f>IF(AND(COUNTBLANK($B84:$O84)=13,COUNTBLANK($P84:$Q84)=1,COUNTBLANK($R84:$U84)=3,COUNTBLANK($V84:$X84)=2,COUNTBLANK($Y84:$AE84)=6,COUNTBLANK($AF84:$AJ84)=4,COUNTBLANK($AK84:AN84)=3,COUNTBLANK($AO84:$AQ84)=2,COUNTBLANK($AR84:$AS84)=1,COUNTBLANK($AT84:$AU84)=1),IF(Data!$B84&lt;&gt;"",Scoring!$Q$7)+IF(Data!$C84&lt;&gt;"",Scoring!$Q$8)+IF(Data!$D84&lt;&gt;"",Scoring!$Q$9)+IF(Data!$E84&lt;&gt;"",Scoring!$Q$10)+IF(Data!$F84&lt;&gt;"",Scoring!$Q$11)+IF(Data!$G84&lt;&gt;"",Scoring!$Q$12)+IF(Data!$H84&lt;&gt;"",Scoring!$Q$13)+IF(Data!$I84&lt;&gt;"",Scoring!$Q$14)+IF(Data!$J84&lt;&gt;"",Scoring!$Q$15)+IF(Data!$K84&lt;&gt;"",Scoring!$Q$16)+IF(Data!$L84&lt;&gt;"",Scoring!$Q$17)+IF(Data!$M84&lt;&gt;"",Scoring!$Q$18)+IF(Data!$N84&lt;&gt;"",Scoring!$Q$19)+IF(Data!$O84&lt;&gt;"",Scoring!$Q$20)+IF(Data!$P84&lt;&gt;"",Scoring!$Q$21)+IF(Data!$Q84&lt;&gt;"",Scoring!$Q$22)+IF(Data!$R84&lt;&gt;"",Scoring!$Q$23)+IF(Data!$S84&lt;&gt;"",Scoring!$Q$24)+IF(Data!$T84&lt;&gt;"",Scoring!$Q$25)+IF(Data!$U84&lt;&gt;"",Scoring!$Q$26)+IF(Data!$V84&lt;&gt;"",Scoring!$Q$27)+IF(Data!$W84&lt;&gt;"",Scoring!$Q$28)+IF(Data!$X84&lt;&gt;"",Scoring!$Q$29)+IF(Data!$Y84&lt;&gt;"",Scoring!$Q$30)+IF(Data!$Z84&lt;&gt;"",Scoring!$Q$31)+IF(Data!$AA84&lt;&gt;"",Scoring!$Q$32)+IF(Data!$AB84&lt;&gt;"",Scoring!$Q$33)+IF(Data!$AC84&lt;&gt;"",Scoring!$Q$34)+IF(Data!$AD84&lt;&gt;"",Scoring!$Q$35)+IF(Data!$AE84&lt;&gt;"",Scoring!$Q$36)+IF(Data!$AF84&lt;&gt;"",Scoring!$Q$37)+IF(Data!$AG84&lt;&gt;"",Scoring!$Q$38)+IF(Data!$AH84&lt;&gt;"",Scoring!$Q$39)+IF(Data!$AI84&lt;&gt;"",Scoring!$Q$40)+IF(Data!$AJ84&lt;&gt;"",Scoring!$Q$41)+IF(Data!$AK84&lt;&gt;"",Scoring!$Q$42)+IF(Data!$AL84&lt;&gt;"",Scoring!$Q$43)+IF(Data!$AM84&lt;&gt;"",Scoring!$Q$44)+IF(Data!$AN84&lt;&gt;"",Scoring!$Q$45)+IF(Data!$AO84&lt;&gt;"",Scoring!$Q$46)+IF(Data!$AP84&lt;&gt;"",Scoring!$Q$47)+IF(Data!$AQ84&lt;&gt;"",Scoring!$Q$48)+IF(Data!$AR84&lt;&gt;"",Scoring!$Q$49)+IF(Data!$AS84&lt;&gt;"",Scoring!$Q$50)+IF(Data!$AT84&lt;&gt;"",Scoring!$Q$51)+IF(Data!$AU84&lt;&gt;"",Scoring!$Q$52),"")</f>
        <v/>
      </c>
      <c r="BW84" s="183" t="str">
        <f>IF(BV84&lt;&gt;"",LOOKUP(BV84,Likelihoods!$A$7:$A$107,Likelihoods!O$7:O$107),"")</f>
        <v/>
      </c>
      <c r="BX84" s="9"/>
      <c r="BY84" s="9"/>
      <c r="BZ84" s="9"/>
      <c r="CA84" s="9"/>
      <c r="CB84" s="9"/>
      <c r="CC84" s="9"/>
      <c r="CD84" s="9"/>
      <c r="CE84" s="9"/>
      <c r="CF84" s="9"/>
      <c r="CG84" s="9"/>
      <c r="CH84" s="9"/>
      <c r="CI84" s="9"/>
      <c r="CJ84" s="9"/>
      <c r="CK84" s="9"/>
    </row>
    <row r="85" spans="1:89" ht="14.25">
      <c r="A85" s="59"/>
      <c r="B85" s="76"/>
      <c r="C85" s="77"/>
      <c r="D85" s="77"/>
      <c r="E85" s="77"/>
      <c r="F85" s="77"/>
      <c r="G85" s="77"/>
      <c r="H85" s="77"/>
      <c r="I85" s="77"/>
      <c r="J85" s="77"/>
      <c r="K85" s="77"/>
      <c r="L85" s="77"/>
      <c r="M85" s="77"/>
      <c r="N85" s="77"/>
      <c r="O85" s="77"/>
      <c r="P85" s="76"/>
      <c r="Q85" s="78"/>
      <c r="R85" s="77"/>
      <c r="S85" s="77"/>
      <c r="T85" s="77"/>
      <c r="U85" s="77"/>
      <c r="V85" s="76"/>
      <c r="W85" s="77"/>
      <c r="X85" s="78"/>
      <c r="Y85" s="77"/>
      <c r="Z85" s="77"/>
      <c r="AA85" s="77"/>
      <c r="AB85" s="77"/>
      <c r="AC85" s="77"/>
      <c r="AD85" s="77"/>
      <c r="AE85" s="77"/>
      <c r="AF85" s="76"/>
      <c r="AG85" s="77"/>
      <c r="AH85" s="77"/>
      <c r="AI85" s="77"/>
      <c r="AJ85" s="78"/>
      <c r="AK85" s="77"/>
      <c r="AL85" s="77"/>
      <c r="AM85" s="77"/>
      <c r="AN85" s="77"/>
      <c r="AO85" s="76"/>
      <c r="AP85" s="77"/>
      <c r="AQ85" s="78"/>
      <c r="AR85" s="76"/>
      <c r="AS85" s="78"/>
      <c r="AT85" s="77"/>
      <c r="AU85" s="77"/>
      <c r="AV85" s="179" t="str">
        <f>IF(AND(COUNTBLANK($B85:$O85)=13,COUNTBLANK($P85:$Q85)=1,COUNTBLANK($R85:$U85)=3,COUNTBLANK($V85:$X85)=2,COUNTBLANK($Y85:$AE85)=6,COUNTBLANK($AF85:$AJ85)=4,COUNTBLANK($AK85:AN85)=3,COUNTBLANK($AO85:$AQ85)=2,COUNTBLANK($AR85:$AS85)=1,COUNTBLANK($AT85:$AU85)=1),IF(Data!$B85&lt;&gt;"",Scoring!$D$7)+IF(Data!$C85&lt;&gt;"",Scoring!$D$8)+IF(Data!$D85&lt;&gt;"",Scoring!$D$9)+IF(Data!$E85&lt;&gt;"",Scoring!$D$10)+IF(Data!$F85&lt;&gt;"",Scoring!$D$11)+IF(Data!$G85&lt;&gt;"",Scoring!$D$12)+IF(Data!$H85&lt;&gt;"",Scoring!$D$13)+IF(Data!$I85&lt;&gt;"",Scoring!$D$14)+IF(Data!$J85&lt;&gt;"",Scoring!$D$15)+IF(Data!$K85&lt;&gt;"",Scoring!$D$16)+IF(Data!$L85&lt;&gt;"",Scoring!$D$17)+IF(Data!$M85&lt;&gt;"",Scoring!$D$18)+IF(Data!$N85&lt;&gt;"",Scoring!$D$19)+IF(Data!$O85&lt;&gt;"",Scoring!$D$20)+IF(Data!$P85&lt;&gt;"",Scoring!$D$21)+IF(Data!$Q85&lt;&gt;"",Scoring!$D$22)+IF(Data!$R85&lt;&gt;"",Scoring!$D$23)+IF(Data!$S85&lt;&gt;"",Scoring!$D$24)+IF(Data!$T85&lt;&gt;"",Scoring!$D$25)+IF(Data!$U85&lt;&gt;"",Scoring!$D$26)+IF(Data!$V85&lt;&gt;"",Scoring!$D$27)+IF(Data!$W85&lt;&gt;"",Scoring!$D$28)+IF(Data!$X85&lt;&gt;"",Scoring!$D$29)+IF(Data!$Y85&lt;&gt;"",Scoring!$D$30)+IF(Data!$Z85&lt;&gt;"",Scoring!$D$31)+IF(Data!$AA85&lt;&gt;"",Scoring!$D$32)+IF(Data!$AB85&lt;&gt;"",Scoring!$D$33)+IF(Data!$AC85&lt;&gt;"",Scoring!$D$34)+IF(Data!$AD85&lt;&gt;"",Scoring!$D$35)+IF(Data!$AE85&lt;&gt;"",Scoring!$D$36)+IF(Data!$AF85&lt;&gt;"",Scoring!$D$37)+IF(Data!$AG85&lt;&gt;"",Scoring!$D$38)+IF(Data!$AH85&lt;&gt;"",Scoring!$D$39)+IF(Data!$AI85&lt;&gt;"",Scoring!$D$40)+IF(Data!$AJ85&lt;&gt;"",Scoring!$D$41)+IF(Data!$AK85&lt;&gt;"",Scoring!$D$42)+IF(Data!$AL85&lt;&gt;"",Scoring!$D$43)+IF(Data!$AM85&lt;&gt;"",Scoring!$D$44)+IF(Data!$AN85&lt;&gt;"",Scoring!$D$45)+IF(Data!$AO85&lt;&gt;"",Scoring!$D$46)+IF(Data!$AP85&lt;&gt;"",Scoring!$D$47)+IF(Data!$AQ85&lt;&gt;"",Scoring!$D$48)+IF(Data!$AR85&lt;&gt;"",Scoring!$D$49)+IF(Data!$AS85&lt;&gt;"",Scoring!$D$50)+IF(Data!$AT85&lt;&gt;"",Scoring!$D$51)+IF(Data!$AU85&lt;&gt;"",Scoring!$D$52),"")</f>
        <v/>
      </c>
      <c r="AW85" s="180" t="str">
        <f>IF(AV85&lt;&gt;"",LOOKUP(AV85,Likelihoods!$A$7:$A$107,Likelihoods!B$7:B$107),"")</f>
        <v/>
      </c>
      <c r="AX85" s="181" t="str">
        <f>IF(AND(COUNTBLANK($B85:$O85)=13,COUNTBLANK($P85:$Q85)=1,COUNTBLANK($R85:$U85)=3,COUNTBLANK($V85:$X85)=2,COUNTBLANK($Y85:$AE85)=6,COUNTBLANK($AF85:$AJ85)=4,COUNTBLANK($AK85:AN85)=3,COUNTBLANK($AO85:$AQ85)=2,COUNTBLANK($AR85:$AS85)=1,COUNTBLANK($AT85:$AU85)=1),IF(Data!$B85&lt;&gt;"",Scoring!$E$7)+IF(Data!$C85&lt;&gt;"",Scoring!$E$8)+IF(Data!$D85&lt;&gt;"",Scoring!$E$9)+IF(Data!$E85&lt;&gt;"",Scoring!$E$10)+IF(Data!$F85&lt;&gt;"",Scoring!$E$11)+IF(Data!$G85&lt;&gt;"",Scoring!$E$12)+IF(Data!$H85&lt;&gt;"",Scoring!$E$13)+IF(Data!$I85&lt;&gt;"",Scoring!$E$14)+IF(Data!$J85&lt;&gt;"",Scoring!$E$15)+IF(Data!$K85&lt;&gt;"",Scoring!$E$16)+IF(Data!$L85&lt;&gt;"",Scoring!$E$17)+IF(Data!$M85&lt;&gt;"",Scoring!$E$18)+IF(Data!$N85&lt;&gt;"",Scoring!$E$19)+IF(Data!$O85&lt;&gt;"",Scoring!$E$20)+IF(Data!$P85&lt;&gt;"",Scoring!$E$21)+IF(Data!$Q85&lt;&gt;"",Scoring!$E$22)+IF(Data!$R85&lt;&gt;"",Scoring!$E$23)+IF(Data!$S85&lt;&gt;"",Scoring!$E$24)+IF(Data!$T85&lt;&gt;"",Scoring!$E$25)+IF(Data!$U85&lt;&gt;"",Scoring!$E$26)+IF(Data!$V85&lt;&gt;"",Scoring!$E$27)+IF(Data!$W85&lt;&gt;"",Scoring!$E$28)+IF(Data!$X85&lt;&gt;"",Scoring!$E$29)+IF(Data!$Y85&lt;&gt;"",Scoring!$E$30)+IF(Data!$Z85&lt;&gt;"",Scoring!$E$31)+IF(Data!$AA85&lt;&gt;"",Scoring!$E$32)+IF(Data!$AB85&lt;&gt;"",Scoring!$E$33)+IF(Data!$AC85&lt;&gt;"",Scoring!$E$34)+IF(Data!$AD85&lt;&gt;"",Scoring!$E$35)+IF(Data!$AE85&lt;&gt;"",Scoring!$E$36)+IF(Data!$AF85&lt;&gt;"",Scoring!$E$37)+IF(Data!$AG85&lt;&gt;"",Scoring!$E$38)+IF(Data!$AH85&lt;&gt;"",Scoring!$E$39)+IF(Data!$AI85&lt;&gt;"",Scoring!$E$40)+IF(Data!$AJ85&lt;&gt;"",Scoring!$E$41)+IF(Data!$AK85&lt;&gt;"",Scoring!$E$42)+IF(Data!$AL85&lt;&gt;"",Scoring!$E$43)+IF(Data!$AM85&lt;&gt;"",Scoring!$E$44)+IF(Data!$AN85&lt;&gt;"",Scoring!$E$45)+IF(Data!$AO85&lt;&gt;"",Scoring!$E$46)+IF(Data!$AP85&lt;&gt;"",Scoring!$E$47)+IF(Data!$AQ85&lt;&gt;"",Scoring!$E$48)+IF(Data!$AR85&lt;&gt;"",Scoring!$E$49)+IF(Data!$AS85&lt;&gt;"",Scoring!$E$50)+IF(Data!$AT85&lt;&gt;"",Scoring!$E$51)+IF(Data!$AU85&lt;&gt;"",Scoring!$E$52),"")</f>
        <v/>
      </c>
      <c r="AY85" s="180" t="str">
        <f>IF(AX85&lt;&gt;"",LOOKUP(AX85,Likelihoods!$A$7:$A$107,Likelihoods!C$7:C$107),"")</f>
        <v/>
      </c>
      <c r="AZ85" s="182" t="str">
        <f>IF(AND(COUNTBLANK($B85:$O85)=13,COUNTBLANK($P85:$Q85)=1,COUNTBLANK($R85:$U85)=3,COUNTBLANK($V85:$X85)=2,COUNTBLANK($Y85:$AE85)=6,COUNTBLANK($AF85:$AJ85)=4,COUNTBLANK($AK85:AN85)=3,COUNTBLANK($AO85:$AQ85)=2,COUNTBLANK($AR85:$AS85)=1,COUNTBLANK($AT85:$AU85)=1),IF(Data!$B85&lt;&gt;"",Scoring!$F$7)+IF(Data!$C85&lt;&gt;"",Scoring!$F$8)+IF(Data!$D85&lt;&gt;"",Scoring!$F$9)+IF(Data!$E85&lt;&gt;"",Scoring!$F$10)+IF(Data!$F85&lt;&gt;"",Scoring!$F$11)+IF(Data!$G85&lt;&gt;"",Scoring!$F$12)+IF(Data!$H85&lt;&gt;"",Scoring!$F$13)+IF(Data!$I85&lt;&gt;"",Scoring!$F$14)+IF(Data!$J85&lt;&gt;"",Scoring!$F$15)+IF(Data!$K85&lt;&gt;"",Scoring!$F$16)+IF(Data!$L85&lt;&gt;"",Scoring!$F$17)+IF(Data!$M85&lt;&gt;"",Scoring!$F$18)+IF(Data!$N85&lt;&gt;"",Scoring!$F$19)+IF(Data!$O85&lt;&gt;"",Scoring!$F$20)+IF(Data!$P85&lt;&gt;"",Scoring!$F$21)+IF(Data!$Q85&lt;&gt;"",Scoring!$F$22)+IF(Data!$R85&lt;&gt;"",Scoring!$F$23)+IF(Data!$S85&lt;&gt;"",Scoring!$F$24)+IF(Data!$T85&lt;&gt;"",Scoring!$F$25)+IF(Data!$U85&lt;&gt;"",Scoring!$F$26)+IF(Data!$V85&lt;&gt;"",Scoring!$F$27)+IF(Data!$W85&lt;&gt;"",Scoring!$F$28)+IF(Data!$X85&lt;&gt;"",Scoring!$F$29)+IF(Data!$Y85&lt;&gt;"",Scoring!$F$30)+IF(Data!$Z85&lt;&gt;"",Scoring!$F$31)+IF(Data!$AA85&lt;&gt;"",Scoring!$F$32)+IF(Data!$AB85&lt;&gt;"",Scoring!$F$33)+IF(Data!$AC85&lt;&gt;"",Scoring!$F$34)+IF(Data!$AD85&lt;&gt;"",Scoring!$F$35)+IF(Data!$AE85&lt;&gt;"",Scoring!$F$36)+IF(Data!$AF85&lt;&gt;"",Scoring!$F$37)+IF(Data!$AG85&lt;&gt;"",Scoring!$F$38)+IF(Data!$AH85&lt;&gt;"",Scoring!$F$39)+IF(Data!$AI85&lt;&gt;"",Scoring!$F$40)+IF(Data!$AJ85&lt;&gt;"",Scoring!$F$41)+IF(Data!$AK85&lt;&gt;"",Scoring!$F$42)+IF(Data!$AL85&lt;&gt;"",Scoring!$F$43)+IF(Data!$AM85&lt;&gt;"",Scoring!$F$44)+IF(Data!$AN85&lt;&gt;"",Scoring!$F$45)+IF(Data!$AO85&lt;&gt;"",Scoring!$F$46)+IF(Data!$AP85&lt;&gt;"",Scoring!$F$47)+IF(Data!$AQ85&lt;&gt;"",Scoring!$F$48)+IF(Data!$AR85&lt;&gt;"",Scoring!$F$49)+IF(Data!$AS85&lt;&gt;"",Scoring!$F$50)+IF(Data!$AT85&lt;&gt;"",Scoring!$F$51)+IF(Data!$AU85&lt;&gt;"",Scoring!$F$52),"")</f>
        <v/>
      </c>
      <c r="BA85" s="183" t="str">
        <f>IF(AZ85&lt;&gt;"",LOOKUP(AZ85,Likelihoods!$A$7:$A$107,Likelihoods!D$7:D$107),"")</f>
        <v/>
      </c>
      <c r="BB85" s="181" t="str">
        <f>IF(AND(COUNTBLANK($B85:$O85)=13,COUNTBLANK($P85:$Q85)=1,COUNTBLANK($R85:$U85)=3,COUNTBLANK($V85:$X85)=2,COUNTBLANK($Y85:$AE85)=6,COUNTBLANK($AF85:$AJ85)=4,COUNTBLANK($AK85:AN85)=3,COUNTBLANK($AO85:$AQ85)=2,COUNTBLANK($AR85:$AS85)=1,COUNTBLANK($AT85:$AU85)=1),IF(Data!$B85&lt;&gt;"",Scoring!$G$7)+IF(Data!$C85&lt;&gt;"",Scoring!$G$8)+IF(Data!$D85&lt;&gt;"",Scoring!$G$9)+IF(Data!$E85&lt;&gt;"",Scoring!$G$10)+IF(Data!$F85&lt;&gt;"",Scoring!$G$11)+IF(Data!$G85&lt;&gt;"",Scoring!$G$12)+IF(Data!$H85&lt;&gt;"",Scoring!$G$13)+IF(Data!$I85&lt;&gt;"",Scoring!$G$14)+IF(Data!$J85&lt;&gt;"",Scoring!$G$15)+IF(Data!$K85&lt;&gt;"",Scoring!$G$16)+IF(Data!$L85&lt;&gt;"",Scoring!$G$17)+IF(Data!$M85&lt;&gt;"",Scoring!$G$18)+IF(Data!$N85&lt;&gt;"",Scoring!$G$19)+IF(Data!$O85&lt;&gt;"",Scoring!$G$20)+IF(Data!$P85&lt;&gt;"",Scoring!$G$21)+IF(Data!$Q85&lt;&gt;"",Scoring!$G$22)+IF(Data!$R85&lt;&gt;"",Scoring!$G$23)+IF(Data!$S85&lt;&gt;"",Scoring!$G$24)+IF(Data!$T85&lt;&gt;"",Scoring!$G$25)+IF(Data!$U85&lt;&gt;"",Scoring!$G$26)+IF(Data!$V85&lt;&gt;"",Scoring!$G$27)+IF(Data!$W85&lt;&gt;"",Scoring!$G$28)+IF(Data!$X85&lt;&gt;"",Scoring!$G$29)+IF(Data!$Y85&lt;&gt;"",Scoring!$G$30)+IF(Data!$Z85&lt;&gt;"",Scoring!$G$31)+IF(Data!$AA85&lt;&gt;"",Scoring!$G$32)+IF(Data!$AB85&lt;&gt;"",Scoring!$G$33)+IF(Data!$AC85&lt;&gt;"",Scoring!$G$34)+IF(Data!$AD85&lt;&gt;"",Scoring!$G$35)+IF(Data!$AE85&lt;&gt;"",Scoring!$G$36)+IF(Data!$AF85&lt;&gt;"",Scoring!$G$37)+IF(Data!$AG85&lt;&gt;"",Scoring!$G$38)+IF(Data!$AH85&lt;&gt;"",Scoring!$G$39)+IF(Data!$AI85&lt;&gt;"",Scoring!$G$40)+IF(Data!$AJ85&lt;&gt;"",Scoring!$G$41)+IF(Data!$AK85&lt;&gt;"",Scoring!$G$42)+IF(Data!$AL85&lt;&gt;"",Scoring!$G$43)+IF(Data!$AM85&lt;&gt;"",Scoring!$G$44)+IF(Data!$AN85&lt;&gt;"",Scoring!$G$45)+IF(Data!$AO85&lt;&gt;"",Scoring!$G$46)+IF(Data!$AP85&lt;&gt;"",Scoring!$G$47)+IF(Data!$AQ85&lt;&gt;"",Scoring!$G$48)+IF(Data!$AR85&lt;&gt;"",Scoring!$G$49)+IF(Data!$AS85&lt;&gt;"",Scoring!$G$50)+IF(Data!$AT85&lt;&gt;"",Scoring!$G$51)+IF(Data!$AU85&lt;&gt;"",Scoring!$G$52),"")</f>
        <v/>
      </c>
      <c r="BC85" s="184" t="str">
        <f>IF(BB85&lt;&gt;"",LOOKUP(BB85,Likelihoods!$A$7:$A$107,Likelihoods!E$7:E$107),"")</f>
        <v/>
      </c>
      <c r="BD85" s="185" t="str">
        <f>IF(AND(COUNTBLANK($B85:$O85)=13,COUNTBLANK($P85:$Q85)=1,COUNTBLANK($R85:$U85)=3,COUNTBLANK($V85:$X85)=2,COUNTBLANK($Y85:$AE85)=6,COUNTBLANK($AF85:$AJ85)=4,COUNTBLANK($AK85:AN85)=3,COUNTBLANK($AO85:$AQ85)=2,COUNTBLANK($AR85:$AS85)=1,COUNTBLANK($AT85:$AU85)=1),IF(Data!$B85&lt;&gt;"",Scoring!$H$7)+IF(Data!$C85&lt;&gt;"",Scoring!$H$8)+IF(Data!$D85&lt;&gt;"",Scoring!$H$9)+IF(Data!$E85&lt;&gt;"",Scoring!$H$10)+IF(Data!$F85&lt;&gt;"",Scoring!$H$11)+IF(Data!$G85&lt;&gt;"",Scoring!$H$12)+IF(Data!$H85&lt;&gt;"",Scoring!$H$13)+IF(Data!$I85&lt;&gt;"",Scoring!$H$14)+IF(Data!$J85&lt;&gt;"",Scoring!$H$15)+IF(Data!$K85&lt;&gt;"",Scoring!$H$16)+IF(Data!$L85&lt;&gt;"",Scoring!$H$17)+IF(Data!$M85&lt;&gt;"",Scoring!$H$18)+IF(Data!$N85&lt;&gt;"",Scoring!$H$19)+IF(Data!$O85&lt;&gt;"",Scoring!$H$20)+IF(Data!$P85&lt;&gt;"",Scoring!$H$21)+IF(Data!$Q85&lt;&gt;"",Scoring!$H$22)+IF(Data!$R85&lt;&gt;"",Scoring!$H$23)+IF(Data!$S85&lt;&gt;"",Scoring!$H$24)+IF(Data!$T85&lt;&gt;"",Scoring!$H$25)+IF(Data!$U85&lt;&gt;"",Scoring!$H$26)+IF(Data!$V85&lt;&gt;"",Scoring!$H$27)+IF(Data!$W85&lt;&gt;"",Scoring!$H$28)+IF(Data!$X85&lt;&gt;"",Scoring!$H$29)+IF(Data!$Y85&lt;&gt;"",Scoring!$H$30)+IF(Data!$Z85&lt;&gt;"",Scoring!$H$31)+IF(Data!$AA85&lt;&gt;"",Scoring!$H$32)+IF(Data!$AB85&lt;&gt;"",Scoring!$H$33)+IF(Data!$AC85&lt;&gt;"",Scoring!$H$34)+IF(Data!$AD85&lt;&gt;"",Scoring!$H$35)+IF(Data!$AE85&lt;&gt;"",Scoring!$H$36)+IF(Data!$AF85&lt;&gt;"",Scoring!$H$37)+IF(Data!$AG85&lt;&gt;"",Scoring!$H$38)+IF(Data!$AH85&lt;&gt;"",Scoring!$H$39)+IF(Data!$AI85&lt;&gt;"",Scoring!$H$40)+IF(Data!$AJ85&lt;&gt;"",Scoring!$H$41)+IF(Data!$AK85&lt;&gt;"",Scoring!$H$42)+IF(Data!$AL85&lt;&gt;"",Scoring!$H$43)+IF(Data!$AM85&lt;&gt;"",Scoring!$H$44)+IF(Data!$AN85&lt;&gt;"",Scoring!$H$45)+IF(Data!$AO85&lt;&gt;"",Scoring!$H$46)+IF(Data!$AP85&lt;&gt;"",Scoring!$H$47)+IF(Data!$AQ85&lt;&gt;"",Scoring!$H$48)+IF(Data!$AR85&lt;&gt;"",Scoring!$H$49)+IF(Data!$AS85&lt;&gt;"",Scoring!$H$50)+IF(Data!$AT85&lt;&gt;"",Scoring!$H$51)+IF(Data!$AU85&lt;&gt;"",Scoring!$H$52),"")</f>
        <v/>
      </c>
      <c r="BE85" s="186" t="str">
        <f>IF(BD85&lt;&gt;"",LOOKUP(BD85,Likelihoods!$A$7:$A$107,Likelihoods!F$7:F$107),"")</f>
        <v/>
      </c>
      <c r="BF85" s="181" t="str">
        <f>IF(AND(COUNTBLANK($B85:$O85)=13,COUNTBLANK($P85:$Q85)=1,COUNTBLANK($R85:$U85)=3,COUNTBLANK($V85:$X85)=2,COUNTBLANK($Y85:$AE85)=6,COUNTBLANK($AF85:$AJ85)=4,COUNTBLANK($AK85:AN85)=3,COUNTBLANK($AO85:$AQ85)=2,COUNTBLANK($AR85:$AS85)=1,COUNTBLANK($AT85:$AU85)=1),IF(Data!$B85&lt;&gt;"",Scoring!$I$7)+IF(Data!$C85&lt;&gt;"",Scoring!$I$8)+IF(Data!$D85&lt;&gt;"",Scoring!$I$9)+IF(Data!$E85&lt;&gt;"",Scoring!$I$10)+IF(Data!$F85&lt;&gt;"",Scoring!$I$11)+IF(Data!$G85&lt;&gt;"",Scoring!$I$12)+IF(Data!$H85&lt;&gt;"",Scoring!$I$13)+IF(Data!$I85&lt;&gt;"",Scoring!$I$14)+IF(Data!$J85&lt;&gt;"",Scoring!$I$15)+IF(Data!$K85&lt;&gt;"",Scoring!$I$16)+IF(Data!$L85&lt;&gt;"",Scoring!$I$17)+IF(Data!$M85&lt;&gt;"",Scoring!$I$18)+IF(Data!$N85&lt;&gt;"",Scoring!$I$19)+IF(Data!$O85&lt;&gt;"",Scoring!$I$20)+IF(Data!$P85&lt;&gt;"",Scoring!$I$21)+IF(Data!$Q85&lt;&gt;"",Scoring!$I$22)+IF(Data!$R85&lt;&gt;"",Scoring!$I$23)+IF(Data!$S85&lt;&gt;"",Scoring!$I$24)+IF(Data!$T85&lt;&gt;"",Scoring!$I$25)+IF(Data!$U85&lt;&gt;"",Scoring!$I$26)+IF(Data!$V85&lt;&gt;"",Scoring!$I$27)+IF(Data!$W85&lt;&gt;"",Scoring!$I$28)+IF(Data!$X85&lt;&gt;"",Scoring!$I$29)+IF(Data!$Y85&lt;&gt;"",Scoring!$I$30)+IF(Data!$Z85&lt;&gt;"",Scoring!$I$31)+IF(Data!$AA85&lt;&gt;"",Scoring!$I$32)+IF(Data!$AB85&lt;&gt;"",Scoring!$I$33)+IF(Data!$AC85&lt;&gt;"",Scoring!$I$34)+IF(Data!$AD85&lt;&gt;"",Scoring!$I$35)+IF(Data!$AE85&lt;&gt;"",Scoring!$I$36)+IF(Data!$AF85&lt;&gt;"",Scoring!$I$37)+IF(Data!$AG85&lt;&gt;"",Scoring!$I$38)+IF(Data!$AH85&lt;&gt;"",Scoring!$I$39)+IF(Data!$AI85&lt;&gt;"",Scoring!$I$40)+IF(Data!$AJ85&lt;&gt;"",Scoring!$I$41)+IF(Data!$AK85&lt;&gt;"",Scoring!$I$42)+IF(Data!$AL85&lt;&gt;"",Scoring!$I$43)+IF(Data!$AM85&lt;&gt;"",Scoring!$I$44)+IF(Data!$AN85&lt;&gt;"",Scoring!$I$45)+IF(Data!$AO85&lt;&gt;"",Scoring!$I$46)+IF(Data!$AP85&lt;&gt;"",Scoring!$I$47)+IF(Data!$AQ85&lt;&gt;"",Scoring!$I$48)+IF(Data!$AR85&lt;&gt;"",Scoring!$I$49)+IF(Data!$AS85&lt;&gt;"",Scoring!$I$50)+IF(Data!$AT85&lt;&gt;"",Scoring!$I$51)+IF(Data!$AU85&lt;&gt;"",Scoring!$I$52),"")</f>
        <v/>
      </c>
      <c r="BG85" s="180" t="str">
        <f>IF(BF85&lt;&gt;"",LOOKUP(BF85,Likelihoods!$A$7:$A$107,Likelihoods!G$7:G$107),"")</f>
        <v/>
      </c>
      <c r="BH85" s="187" t="str">
        <f>IF(AND(COUNTBLANK($B85:$O85)=13,COUNTBLANK($P85:$Q85)=1,COUNTBLANK($R85:$U85)=3,COUNTBLANK($V85:$X85)=2,COUNTBLANK($Y85:$AE85)=6,COUNTBLANK($AF85:$AJ85)=4,COUNTBLANK($AK85:AN85)=3,COUNTBLANK($AO85:$AQ85)=2,COUNTBLANK($AR85:$AS85)=1,COUNTBLANK($AT85:$AU85)=1),IF(Data!$B85&lt;&gt;"",Scoring!$J$7)+IF(Data!$C85&lt;&gt;"",Scoring!$J$8)+IF(Data!$D85&lt;&gt;"",Scoring!$J$9)+IF(Data!$E85&lt;&gt;"",Scoring!$J$10)+IF(Data!$F85&lt;&gt;"",Scoring!$J$11)+IF(Data!$G85&lt;&gt;"",Scoring!$J$12)+IF(Data!$H85&lt;&gt;"",Scoring!$J$13)+IF(Data!$I85&lt;&gt;"",Scoring!$J$14)+IF(Data!$J85&lt;&gt;"",Scoring!$J$15)+IF(Data!$K85&lt;&gt;"",Scoring!$J$16)+IF(Data!$L85&lt;&gt;"",Scoring!$J$17)+IF(Data!$M85&lt;&gt;"",Scoring!$J$18)+IF(Data!$N85&lt;&gt;"",Scoring!$J$19)+IF(Data!$O85&lt;&gt;"",Scoring!$J$20)+IF(Data!$P85&lt;&gt;"",Scoring!$J$21)+IF(Data!$Q85&lt;&gt;"",Scoring!$J$22)+IF(Data!$R85&lt;&gt;"",Scoring!$J$23)+IF(Data!$S85&lt;&gt;"",Scoring!$J$24)+IF(Data!$T85&lt;&gt;"",Scoring!$J$25)+IF(Data!$U85&lt;&gt;"",Scoring!$J$26)+IF(Data!$V85&lt;&gt;"",Scoring!$J$27)+IF(Data!$W85&lt;&gt;"",Scoring!$J$28)+IF(Data!$X85&lt;&gt;"",Scoring!$J$29)+IF(Data!$Y85&lt;&gt;"",Scoring!$J$30)+IF(Data!$Z85&lt;&gt;"",Scoring!$J$31)+IF(Data!$AA85&lt;&gt;"",Scoring!$J$32)+IF(Data!$AB85&lt;&gt;"",Scoring!$J$33)+IF(Data!$AC85&lt;&gt;"",Scoring!$J$34)+IF(Data!$AD85&lt;&gt;"",Scoring!$J$35)+IF(Data!$AE85&lt;&gt;"",Scoring!$J$36)+IF(Data!$AF85&lt;&gt;"",Scoring!$J$37)+IF(Data!$AG85&lt;&gt;"",Scoring!$J$38)+IF(Data!$AH85&lt;&gt;"",Scoring!$J$39)+IF(Data!$AI85&lt;&gt;"",Scoring!$J$40)+IF(Data!$AJ85&lt;&gt;"",Scoring!$J$41)+IF(Data!$AK85&lt;&gt;"",Scoring!$J$42)+IF(Data!$AL85&lt;&gt;"",Scoring!$J$43)+IF(Data!$AM85&lt;&gt;"",Scoring!$J$44)+IF(Data!$AN85&lt;&gt;"",Scoring!$J$45)+IF(Data!$AO85&lt;&gt;"",Scoring!$J$46)+IF(Data!$AP85&lt;&gt;"",Scoring!$J$47)+IF(Data!$AQ85&lt;&gt;"",Scoring!$J$48)+IF(Data!$AR85&lt;&gt;"",Scoring!$J$49)+IF(Data!$AS85&lt;&gt;"",Scoring!$J$50)+IF(Data!$AT85&lt;&gt;"",Scoring!$J$51)+IF(Data!$AU85&lt;&gt;"",Scoring!$J$52),"")</f>
        <v/>
      </c>
      <c r="BI85" s="183" t="str">
        <f>IF(BH85&lt;&gt;"",LOOKUP(BH85,Likelihoods!$A$7:$A$107,Likelihoods!H$7:H$107),"")</f>
        <v/>
      </c>
      <c r="BJ85" s="188" t="str">
        <f>IF(AND(COUNTBLANK($B85:$O85)=13,COUNTBLANK($P85:$Q85)=1,COUNTBLANK($R85:$U85)=3,COUNTBLANK($V85:$X85)=2,COUNTBLANK($Y85:$AE85)=6,COUNTBLANK($AF85:$AJ85)=4,COUNTBLANK($AK85:AN85)=3,COUNTBLANK($AO85:$AQ85)=2,COUNTBLANK($AR85:$AS85)=1,COUNTBLANK($AT85:$AU85)=1),IF(Data!$B85&lt;&gt;"",Scoring!$K$7)+IF(Data!$C85&lt;&gt;"",Scoring!$K$8)+IF(Data!$D85&lt;&gt;"",Scoring!$K$9)+IF(Data!$E85&lt;&gt;"",Scoring!$K$10)+IF(Data!$F85&lt;&gt;"",Scoring!$K$11)+IF(Data!$G85&lt;&gt;"",Scoring!$K$12)+IF(Data!$H85&lt;&gt;"",Scoring!$K$13)+IF(Data!$I85&lt;&gt;"",Scoring!$K$14)+IF(Data!$J85&lt;&gt;"",Scoring!$K$15)+IF(Data!$K85&lt;&gt;"",Scoring!$K$16)+IF(Data!$L85&lt;&gt;"",Scoring!$K$17)+IF(Data!$M85&lt;&gt;"",Scoring!$K$18)+IF(Data!$N85&lt;&gt;"",Scoring!$K$19)+IF(Data!$O85&lt;&gt;"",Scoring!$K$20)+IF(Data!$P85&lt;&gt;"",Scoring!$K$21)+IF(Data!$Q85&lt;&gt;"",Scoring!$K$22)+IF(Data!$R85&lt;&gt;"",Scoring!$K$23)+IF(Data!$S85&lt;&gt;"",Scoring!$K$24)+IF(Data!$T85&lt;&gt;"",Scoring!$K$25)+IF(Data!$U85&lt;&gt;"",Scoring!$K$26)+IF(Data!$V85&lt;&gt;"",Scoring!$K$27)+IF(Data!$W85&lt;&gt;"",Scoring!$K$28)+IF(Data!$X85&lt;&gt;"",Scoring!$K$29)+IF(Data!$Y85&lt;&gt;"",Scoring!$K$30)+IF(Data!$Z85&lt;&gt;"",Scoring!$K$31)+IF(Data!$AA85&lt;&gt;"",Scoring!$K$32)+IF(Data!$AB85&lt;&gt;"",Scoring!$K$33)+IF(Data!$AC85&lt;&gt;"",Scoring!$K$34)+IF(Data!$AD85&lt;&gt;"",Scoring!$K$35)+IF(Data!$AE85&lt;&gt;"",Scoring!$K$36)+IF(Data!$AF85&lt;&gt;"",Scoring!$K$37)+IF(Data!$AG85&lt;&gt;"",Scoring!$K$38)+IF(Data!$AH85&lt;&gt;"",Scoring!$K$39)+IF(Data!$AI85&lt;&gt;"",Scoring!$K$40)+IF(Data!$AJ85&lt;&gt;"",Scoring!$K$41)+IF(Data!$AK85&lt;&gt;"",Scoring!$K$42)+IF(Data!$AL85&lt;&gt;"",Scoring!$K$43)+IF(Data!$AM85&lt;&gt;"",Scoring!$K$44)+IF(Data!$AN85&lt;&gt;"",Scoring!$K$45)+IF(Data!$AO85&lt;&gt;"",Scoring!$K$46)+IF(Data!$AP85&lt;&gt;"",Scoring!$K$47)+IF(Data!$AQ85&lt;&gt;"",Scoring!$K$48)+IF(Data!$AR85&lt;&gt;"",Scoring!$K$49)+IF(Data!$AS85&lt;&gt;"",Scoring!$K$50)+IF(Data!$AT85&lt;&gt;"",Scoring!$K$51)+IF(Data!$AU85&lt;&gt;"",Scoring!$K$52),"")</f>
        <v/>
      </c>
      <c r="BK85" s="184" t="str">
        <f>IF(BJ85&lt;&gt;"",LOOKUP(BJ85,Likelihoods!$A$7:$A$107,Likelihoods!I$7:I$107),"")</f>
        <v/>
      </c>
      <c r="BL85" s="187" t="str">
        <f>IF(AND(COUNTBLANK($B85:$O85)=13,COUNTBLANK($P85:$Q85)=1,COUNTBLANK($R85:$U85)=3,COUNTBLANK($V85:$X85)=2,COUNTBLANK($Y85:$AE85)=6,COUNTBLANK($AF85:$AJ85)=4,COUNTBLANK($AK85:AN85)=3,COUNTBLANK($AO85:$AQ85)=2,COUNTBLANK($AR85:$AS85)=1,COUNTBLANK($AT85:$AU85)=1),IF(Data!$B85&lt;&gt;"",Scoring!$L$7)+IF(Data!$C85&lt;&gt;"",Scoring!$L$8)+IF(Data!$D85&lt;&gt;"",Scoring!$L$9)+IF(Data!$E85&lt;&gt;"",Scoring!$L$10)+IF(Data!$F85&lt;&gt;"",Scoring!$L$11)+IF(Data!$G85&lt;&gt;"",Scoring!$L$12)+IF(Data!$H85&lt;&gt;"",Scoring!$L$13)+IF(Data!$I85&lt;&gt;"",Scoring!$L$14)+IF(Data!$J85&lt;&gt;"",Scoring!$L$15)+IF(Data!$K85&lt;&gt;"",Scoring!$L$16)+IF(Data!$L85&lt;&gt;"",Scoring!$L$17)+IF(Data!$M85&lt;&gt;"",Scoring!$L$18)+IF(Data!$N85&lt;&gt;"",Scoring!$L$19)+IF(Data!$O85&lt;&gt;"",Scoring!$L$20)+IF(Data!$P85&lt;&gt;"",Scoring!$L$21)+IF(Data!$Q85&lt;&gt;"",Scoring!$L$22)+IF(Data!$R85&lt;&gt;"",Scoring!$L$23)+IF(Data!$S85&lt;&gt;"",Scoring!$L$24)+IF(Data!$T85&lt;&gt;"",Scoring!$L$25)+IF(Data!$U85&lt;&gt;"",Scoring!$L$26)+IF(Data!$V85&lt;&gt;"",Scoring!$L$27)+IF(Data!$W85&lt;&gt;"",Scoring!$L$28)+IF(Data!$X85&lt;&gt;"",Scoring!$L$29)+IF(Data!$Y85&lt;&gt;"",Scoring!$L$30)+IF(Data!$Z85&lt;&gt;"",Scoring!$L$31)+IF(Data!$AA85&lt;&gt;"",Scoring!$L$32)+IF(Data!$AB85&lt;&gt;"",Scoring!$L$33)+IF(Data!$AC85&lt;&gt;"",Scoring!$L$34)+IF(Data!$AD85&lt;&gt;"",Scoring!$L$35)+IF(Data!$AE85&lt;&gt;"",Scoring!$L$36)+IF(Data!$AF85&lt;&gt;"",Scoring!$L$37)+IF(Data!$AG85&lt;&gt;"",Scoring!$L$38)+IF(Data!$AH85&lt;&gt;"",Scoring!$L$39)+IF(Data!$AI85&lt;&gt;"",Scoring!$L$40)+IF(Data!$AJ85&lt;&gt;"",Scoring!$L$41)+IF(Data!$AK85&lt;&gt;"",Scoring!$L$42)+IF(Data!$AL85&lt;&gt;"",Scoring!$L$43)+IF(Data!$AM85&lt;&gt;"",Scoring!$L$44)+IF(Data!$AN85&lt;&gt;"",Scoring!$L$45)+IF(Data!$AO85&lt;&gt;"",Scoring!$L$46)+IF(Data!$AP85&lt;&gt;"",Scoring!$L$47)+IF(Data!$AQ85&lt;&gt;"",Scoring!$L$48)+IF(Data!$AR85&lt;&gt;"",Scoring!$L$49)+IF(Data!$AS85&lt;&gt;"",Scoring!$L$50)+IF(Data!$AT85&lt;&gt;"",Scoring!$L$51)+IF(Data!$AU85&lt;&gt;"",Scoring!$L$52),"")</f>
        <v/>
      </c>
      <c r="BM85" s="180" t="str">
        <f>IF(BL85&lt;&gt;"",LOOKUP(BL85,Likelihoods!$A$7:$A$107,Likelihoods!J$7:J$107),"")</f>
        <v/>
      </c>
      <c r="BN85" s="181" t="str">
        <f>IF(AND(COUNTBLANK($B85:$O85)=13,COUNTBLANK($P85:$Q85)=1,COUNTBLANK($R85:$U85)=3,COUNTBLANK($V85:$X85)=2,COUNTBLANK($Y85:$AE85)=6,COUNTBLANK($AF85:$AJ85)=4,COUNTBLANK($AK85:AN85)=3,COUNTBLANK($AO85:$AQ85)=2,COUNTBLANK($AR85:$AS85)=1,COUNTBLANK($AT85:$AU85)=1),IF(Data!$B85&lt;&gt;"",Scoring!$M$7)+IF(Data!$C85&lt;&gt;"",Scoring!$M$8)+IF(Data!$D85&lt;&gt;"",Scoring!$M$9)+IF(Data!$E85&lt;&gt;"",Scoring!$M$10)+IF(Data!$F85&lt;&gt;"",Scoring!$M$11)+IF(Data!$G85&lt;&gt;"",Scoring!$M$12)+IF(Data!$H85&lt;&gt;"",Scoring!$M$13)+IF(Data!$I85&lt;&gt;"",Scoring!$M$14)+IF(Data!$J85&lt;&gt;"",Scoring!$M$15)+IF(Data!$K85&lt;&gt;"",Scoring!$M$16)+IF(Data!$L85&lt;&gt;"",Scoring!$M$17)+IF(Data!$M85&lt;&gt;"",Scoring!$M$18)+IF(Data!$N85&lt;&gt;"",Scoring!$M$19)+IF(Data!$O85&lt;&gt;"",Scoring!$M$20)+IF(Data!$P85&lt;&gt;"",Scoring!$M$21)+IF(Data!$Q85&lt;&gt;"",Scoring!$M$22)+IF(Data!$R85&lt;&gt;"",Scoring!$M$23)+IF(Data!$S85&lt;&gt;"",Scoring!$M$24)+IF(Data!$T85&lt;&gt;"",Scoring!$M$25)+IF(Data!$U85&lt;&gt;"",Scoring!$M$26)+IF(Data!$V85&lt;&gt;"",Scoring!$M$27)+IF(Data!$W85&lt;&gt;"",Scoring!$M$28)+IF(Data!$X85&lt;&gt;"",Scoring!$M$29)+IF(Data!$Y85&lt;&gt;"",Scoring!$M$30)+IF(Data!$Z85&lt;&gt;"",Scoring!$M$31)+IF(Data!$AA85&lt;&gt;"",Scoring!$M$32)+IF(Data!$AB85&lt;&gt;"",Scoring!$M$33)+IF(Data!$AC85&lt;&gt;"",Scoring!$M$34)+IF(Data!$AD85&lt;&gt;"",Scoring!$M$35)+IF(Data!$AE85&lt;&gt;"",Scoring!$M$36)+IF(Data!$AF85&lt;&gt;"",Scoring!$M$37)+IF(Data!$AG85&lt;&gt;"",Scoring!$M$38)+IF(Data!$AH85&lt;&gt;"",Scoring!$M$39)+IF(Data!$AI85&lt;&gt;"",Scoring!$M$40)+IF(Data!$AJ85&lt;&gt;"",Scoring!$M$41)+IF(Data!$AK85&lt;&gt;"",Scoring!$M$42)+IF(Data!$AL85&lt;&gt;"",Scoring!$M$43)+IF(Data!$AM85&lt;&gt;"",Scoring!$M$44)+IF(Data!$AN85&lt;&gt;"",Scoring!$M$45)+IF(Data!$AO85&lt;&gt;"",Scoring!$M$46)+IF(Data!$AP85&lt;&gt;"",Scoring!$M$47)+IF(Data!$AQ85&lt;&gt;"",Scoring!$M$48)+IF(Data!$AR85&lt;&gt;"",Scoring!$M$49)+IF(Data!$AS85&lt;&gt;"",Scoring!$M$50)+IF(Data!$AT85&lt;&gt;"",Scoring!$M$51)+IF(Data!$AU85&lt;&gt;"",Scoring!$M$52),"")</f>
        <v/>
      </c>
      <c r="BO85" s="184" t="str">
        <f>IF(BN85&lt;&gt;"",LOOKUP(BN85,Likelihoods!$A$7:$A$107,Likelihoods!K$7:K$107),"")</f>
        <v/>
      </c>
      <c r="BP85" s="179" t="str">
        <f>IF(AND(COUNTBLANK($B85:$O85)=13,COUNTBLANK($P85:$Q85)=1,COUNTBLANK($R85:$U85)=3,COUNTBLANK($V85:$X85)=2,COUNTBLANK($Y85:$AE85)=6,COUNTBLANK($AF85:$AJ85)=4,COUNTBLANK($AK85:AN85)=3,COUNTBLANK($AO85:$AQ85)=2,COUNTBLANK($AR85:$AS85)=1,COUNTBLANK($AT85:$AU85)=1),IF(Data!$B85&lt;&gt;"",Scoring!$N$7)+IF(Data!$C85&lt;&gt;"",Scoring!$N$8)+IF(Data!$D85&lt;&gt;"",Scoring!$N$9)+IF(Data!$E85&lt;&gt;"",Scoring!$N$10)+IF(Data!$F85&lt;&gt;"",Scoring!$N$11)+IF(Data!$G85&lt;&gt;"",Scoring!$N$12)+IF(Data!$H85&lt;&gt;"",Scoring!$N$13)+IF(Data!$I85&lt;&gt;"",Scoring!$N$14)+IF(Data!$J85&lt;&gt;"",Scoring!$N$15)+IF(Data!$K85&lt;&gt;"",Scoring!$N$16)+IF(Data!$L85&lt;&gt;"",Scoring!$N$17)+IF(Data!$M85&lt;&gt;"",Scoring!$N$18)+IF(Data!$N85&lt;&gt;"",Scoring!$N$19)+IF(Data!$O85&lt;&gt;"",Scoring!$N$20)+IF(Data!$P85&lt;&gt;"",Scoring!$N$21)+IF(Data!$Q85&lt;&gt;"",Scoring!$N$22)+IF(Data!$R85&lt;&gt;"",Scoring!$N$23)+IF(Data!$S85&lt;&gt;"",Scoring!$N$24)+IF(Data!$T85&lt;&gt;"",Scoring!$N$25)+IF(Data!$U85&lt;&gt;"",Scoring!$N$26)+IF(Data!$V85&lt;&gt;"",Scoring!$N$27)+IF(Data!$W85&lt;&gt;"",Scoring!$N$28)+IF(Data!$X85&lt;&gt;"",Scoring!$N$29)+IF(Data!$Y85&lt;&gt;"",Scoring!$N$30)+IF(Data!$Z85&lt;&gt;"",Scoring!$N$31)+IF(Data!$AA85&lt;&gt;"",Scoring!$N$32)+IF(Data!$AB85&lt;&gt;"",Scoring!$N$33)+IF(Data!$AC85&lt;&gt;"",Scoring!$N$34)+IF(Data!$AD85&lt;&gt;"",Scoring!$N$35)+IF(Data!$AE85&lt;&gt;"",Scoring!$N$36)+IF(Data!$AF85&lt;&gt;"",Scoring!$N$37)+IF(Data!$AG85&lt;&gt;"",Scoring!$N$38)+IF(Data!$AH85&lt;&gt;"",Scoring!$N$39)+IF(Data!$AI85&lt;&gt;"",Scoring!$N$40)+IF(Data!$AJ85&lt;&gt;"",Scoring!$N$41)+IF(Data!$AK85&lt;&gt;"",Scoring!$N$42)+IF(Data!$AL85&lt;&gt;"",Scoring!$N$43)+IF(Data!$AM85&lt;&gt;"",Scoring!$N$44)+IF(Data!$AN85&lt;&gt;"",Scoring!$N$45)+IF(Data!$AO85&lt;&gt;"",Scoring!$N$46)+IF(Data!$AP85&lt;&gt;"",Scoring!$N$47)+IF(Data!$AQ85&lt;&gt;"",Scoring!$N$48)+IF(Data!$AR85&lt;&gt;"",Scoring!$N$49)+IF(Data!$AS85&lt;&gt;"",Scoring!$N$50)+IF(Data!$AT85&lt;&gt;"",Scoring!$N$51)+IF(Data!$AU85&lt;&gt;"",Scoring!$N$52),"")</f>
        <v/>
      </c>
      <c r="BQ85" s="189" t="str">
        <f>IF(BP85&lt;&gt;"",LOOKUP(BP85,Likelihoods!$A$7:$A$107,Likelihoods!L$7:L$107),"")</f>
        <v/>
      </c>
      <c r="BR85" s="181" t="str">
        <f>IF(AND(COUNTBLANK($B85:$O85)=13,COUNTBLANK($P85:$Q85)=1,COUNTBLANK($R85:$U85)=3,COUNTBLANK($V85:$X85)=2,COUNTBLANK($Y85:$AE85)=6,COUNTBLANK($AF85:$AJ85)=4,COUNTBLANK($AK85:AN85)=3,COUNTBLANK($AO85:$AQ85)=2,COUNTBLANK($AR85:$AS85)=1,COUNTBLANK($AT85:$AU85)=1),IF(Data!$B85&lt;&gt;"",Scoring!$O$7)+IF(Data!$C85&lt;&gt;"",Scoring!$O$8)+IF(Data!$D85&lt;&gt;"",Scoring!$O$9)+IF(Data!$E85&lt;&gt;"",Scoring!$O$10)+IF(Data!$F85&lt;&gt;"",Scoring!$O$11)+IF(Data!$G85&lt;&gt;"",Scoring!$O$12)+IF(Data!$H85&lt;&gt;"",Scoring!$O$13)+IF(Data!$I85&lt;&gt;"",Scoring!$O$14)+IF(Data!$J85&lt;&gt;"",Scoring!$O$15)+IF(Data!$K85&lt;&gt;"",Scoring!$O$16)+IF(Data!$L85&lt;&gt;"",Scoring!$O$17)+IF(Data!$M85&lt;&gt;"",Scoring!$O$18)+IF(Data!$N85&lt;&gt;"",Scoring!$O$19)+IF(Data!$O85&lt;&gt;"",Scoring!$O$20)+IF(Data!$P85&lt;&gt;"",Scoring!$O$21)+IF(Data!$Q85&lt;&gt;"",Scoring!$O$22)+IF(Data!$R85&lt;&gt;"",Scoring!$O$23)+IF(Data!$S85&lt;&gt;"",Scoring!$O$24)+IF(Data!$T85&lt;&gt;"",Scoring!$O$25)+IF(Data!$U85&lt;&gt;"",Scoring!$O$26)+IF(Data!$V85&lt;&gt;"",Scoring!$O$27)+IF(Data!$W85&lt;&gt;"",Scoring!$O$28)+IF(Data!$X85&lt;&gt;"",Scoring!$O$29)+IF(Data!$Y85&lt;&gt;"",Scoring!$O$30)+IF(Data!$Z85&lt;&gt;"",Scoring!$O$31)+IF(Data!$AA85&lt;&gt;"",Scoring!$O$32)+IF(Data!$AB85&lt;&gt;"",Scoring!$O$33)+IF(Data!$AC85&lt;&gt;"",Scoring!$O$34)+IF(Data!$AD85&lt;&gt;"",Scoring!$O$35)+IF(Data!$AE85&lt;&gt;"",Scoring!$O$36)+IF(Data!$AF85&lt;&gt;"",Scoring!$O$37)+IF(Data!$AG85&lt;&gt;"",Scoring!$O$38)+IF(Data!$AH85&lt;&gt;"",Scoring!$O$39)+IF(Data!$AI85&lt;&gt;"",Scoring!$O$40)+IF(Data!$AJ85&lt;&gt;"",Scoring!$O$41)+IF(Data!$AK85&lt;&gt;"",Scoring!$O$42)+IF(Data!$AL85&lt;&gt;"",Scoring!$O$43)+IF(Data!$AM85&lt;&gt;"",Scoring!$O$44)+IF(Data!$AN85&lt;&gt;"",Scoring!$O$45)+IF(Data!$AO85&lt;&gt;"",Scoring!$O$46)+IF(Data!$AP85&lt;&gt;"",Scoring!$O$47)+IF(Data!$AQ85&lt;&gt;"",Scoring!$O$48)+IF(Data!$AR85&lt;&gt;"",Scoring!$O$49)+IF(Data!$AS85&lt;&gt;"",Scoring!$O$50)+IF(Data!$AT85&lt;&gt;"",Scoring!$O$51)+IF(Data!$AU85&lt;&gt;"",Scoring!$O$52),"")</f>
        <v/>
      </c>
      <c r="BS85" s="184" t="str">
        <f>IF(BR85&lt;&gt;"",LOOKUP(BR85,Likelihoods!$A$7:$A$107,Likelihoods!M$7:M$107),"")</f>
        <v/>
      </c>
      <c r="BT85" s="181" t="str">
        <f>IF(AND(COUNTBLANK($B85:$O85)=13,COUNTBLANK($P85:$Q85)=1,COUNTBLANK($R85:$U85)=3,COUNTBLANK($V85:$X85)=2,COUNTBLANK($Y85:$AE85)=6,COUNTBLANK($AF85:$AJ85)=4,COUNTBLANK($AK85:AN85)=3,COUNTBLANK($AO85:$AQ85)=2,COUNTBLANK($AR85:$AS85)=1,COUNTBLANK($AT85:$AU85)=1),IF(Data!$B85&lt;&gt;"",Scoring!$P$7)+IF(Data!$C85&lt;&gt;"",Scoring!$P$8)+IF(Data!$D85&lt;&gt;"",Scoring!$P$9)+IF(Data!$E85&lt;&gt;"",Scoring!$P$10)+IF(Data!$F85&lt;&gt;"",Scoring!$P$11)+IF(Data!$G85&lt;&gt;"",Scoring!$P$12)+IF(Data!$H85&lt;&gt;"",Scoring!$P$13)+IF(Data!$I85&lt;&gt;"",Scoring!$P$14)+IF(Data!$J85&lt;&gt;"",Scoring!$P$15)+IF(Data!$K85&lt;&gt;"",Scoring!$P$16)+IF(Data!$L85&lt;&gt;"",Scoring!$P$17)+IF(Data!$M85&lt;&gt;"",Scoring!$P$18)+IF(Data!$N85&lt;&gt;"",Scoring!$P$19)+IF(Data!$O85&lt;&gt;"",Scoring!$P$20)+IF(Data!$P85&lt;&gt;"",Scoring!$P$21)+IF(Data!$Q85&lt;&gt;"",Scoring!$P$22)+IF(Data!$R85&lt;&gt;"",Scoring!$P$23)+IF(Data!$S85&lt;&gt;"",Scoring!$P$24)+IF(Data!$T85&lt;&gt;"",Scoring!$P$25)+IF(Data!$U85&lt;&gt;"",Scoring!$P$26)+IF(Data!$V85&lt;&gt;"",Scoring!$P$27)+IF(Data!$W85&lt;&gt;"",Scoring!$P$28)+IF(Data!$X85&lt;&gt;"",Scoring!$P$29)+IF(Data!$Y85&lt;&gt;"",Scoring!$P$30)+IF(Data!$Z85&lt;&gt;"",Scoring!$P$31)+IF(Data!$AA85&lt;&gt;"",Scoring!$P$32)+IF(Data!$AB85&lt;&gt;"",Scoring!$P$33)+IF(Data!$AC85&lt;&gt;"",Scoring!$P$34)+IF(Data!$AD85&lt;&gt;"",Scoring!$P$35)+IF(Data!$AE85&lt;&gt;"",Scoring!$P$36)+IF(Data!$AF85&lt;&gt;"",Scoring!$P$37)+IF(Data!$AG85&lt;&gt;"",Scoring!$P$38)+IF(Data!$AH85&lt;&gt;"",Scoring!$P$39)+IF(Data!$AI85&lt;&gt;"",Scoring!$P$40)+IF(Data!$AJ85&lt;&gt;"",Scoring!$P$41)+IF(Data!$AK85&lt;&gt;"",Scoring!$P$42)+IF(Data!$AL85&lt;&gt;"",Scoring!$P$43)+IF(Data!$AM85&lt;&gt;"",Scoring!$P$44)+IF(Data!$AN85&lt;&gt;"",Scoring!$P$45)+IF(Data!$AO85&lt;&gt;"",Scoring!$P$46)+IF(Data!$AP85&lt;&gt;"",Scoring!$P$47)+IF(Data!$AQ85&lt;&gt;"",Scoring!$P$48)+IF(Data!$AR85&lt;&gt;"",Scoring!$P$49)+IF(Data!$AS85&lt;&gt;"",Scoring!$P$50)+IF(Data!$AT85&lt;&gt;"",Scoring!$P$51)+IF(Data!$AU85&lt;&gt;"",Scoring!$P$52),"")</f>
        <v/>
      </c>
      <c r="BU85" s="180" t="str">
        <f>IF(BT85&lt;&gt;"",LOOKUP(BT85,Likelihoods!$A$7:$A$107,Likelihoods!N$7:N$107),"")</f>
        <v/>
      </c>
      <c r="BV85" s="181" t="str">
        <f>IF(AND(COUNTBLANK($B85:$O85)=13,COUNTBLANK($P85:$Q85)=1,COUNTBLANK($R85:$U85)=3,COUNTBLANK($V85:$X85)=2,COUNTBLANK($Y85:$AE85)=6,COUNTBLANK($AF85:$AJ85)=4,COUNTBLANK($AK85:AN85)=3,COUNTBLANK($AO85:$AQ85)=2,COUNTBLANK($AR85:$AS85)=1,COUNTBLANK($AT85:$AU85)=1),IF(Data!$B85&lt;&gt;"",Scoring!$Q$7)+IF(Data!$C85&lt;&gt;"",Scoring!$Q$8)+IF(Data!$D85&lt;&gt;"",Scoring!$Q$9)+IF(Data!$E85&lt;&gt;"",Scoring!$Q$10)+IF(Data!$F85&lt;&gt;"",Scoring!$Q$11)+IF(Data!$G85&lt;&gt;"",Scoring!$Q$12)+IF(Data!$H85&lt;&gt;"",Scoring!$Q$13)+IF(Data!$I85&lt;&gt;"",Scoring!$Q$14)+IF(Data!$J85&lt;&gt;"",Scoring!$Q$15)+IF(Data!$K85&lt;&gt;"",Scoring!$Q$16)+IF(Data!$L85&lt;&gt;"",Scoring!$Q$17)+IF(Data!$M85&lt;&gt;"",Scoring!$Q$18)+IF(Data!$N85&lt;&gt;"",Scoring!$Q$19)+IF(Data!$O85&lt;&gt;"",Scoring!$Q$20)+IF(Data!$P85&lt;&gt;"",Scoring!$Q$21)+IF(Data!$Q85&lt;&gt;"",Scoring!$Q$22)+IF(Data!$R85&lt;&gt;"",Scoring!$Q$23)+IF(Data!$S85&lt;&gt;"",Scoring!$Q$24)+IF(Data!$T85&lt;&gt;"",Scoring!$Q$25)+IF(Data!$U85&lt;&gt;"",Scoring!$Q$26)+IF(Data!$V85&lt;&gt;"",Scoring!$Q$27)+IF(Data!$W85&lt;&gt;"",Scoring!$Q$28)+IF(Data!$X85&lt;&gt;"",Scoring!$Q$29)+IF(Data!$Y85&lt;&gt;"",Scoring!$Q$30)+IF(Data!$Z85&lt;&gt;"",Scoring!$Q$31)+IF(Data!$AA85&lt;&gt;"",Scoring!$Q$32)+IF(Data!$AB85&lt;&gt;"",Scoring!$Q$33)+IF(Data!$AC85&lt;&gt;"",Scoring!$Q$34)+IF(Data!$AD85&lt;&gt;"",Scoring!$Q$35)+IF(Data!$AE85&lt;&gt;"",Scoring!$Q$36)+IF(Data!$AF85&lt;&gt;"",Scoring!$Q$37)+IF(Data!$AG85&lt;&gt;"",Scoring!$Q$38)+IF(Data!$AH85&lt;&gt;"",Scoring!$Q$39)+IF(Data!$AI85&lt;&gt;"",Scoring!$Q$40)+IF(Data!$AJ85&lt;&gt;"",Scoring!$Q$41)+IF(Data!$AK85&lt;&gt;"",Scoring!$Q$42)+IF(Data!$AL85&lt;&gt;"",Scoring!$Q$43)+IF(Data!$AM85&lt;&gt;"",Scoring!$Q$44)+IF(Data!$AN85&lt;&gt;"",Scoring!$Q$45)+IF(Data!$AO85&lt;&gt;"",Scoring!$Q$46)+IF(Data!$AP85&lt;&gt;"",Scoring!$Q$47)+IF(Data!$AQ85&lt;&gt;"",Scoring!$Q$48)+IF(Data!$AR85&lt;&gt;"",Scoring!$Q$49)+IF(Data!$AS85&lt;&gt;"",Scoring!$Q$50)+IF(Data!$AT85&lt;&gt;"",Scoring!$Q$51)+IF(Data!$AU85&lt;&gt;"",Scoring!$Q$52),"")</f>
        <v/>
      </c>
      <c r="BW85" s="183" t="str">
        <f>IF(BV85&lt;&gt;"",LOOKUP(BV85,Likelihoods!$A$7:$A$107,Likelihoods!O$7:O$107),"")</f>
        <v/>
      </c>
      <c r="BX85" s="9"/>
      <c r="BY85" s="9"/>
      <c r="BZ85" s="9"/>
      <c r="CA85" s="9"/>
      <c r="CB85" s="9"/>
      <c r="CC85" s="9"/>
      <c r="CD85" s="9"/>
      <c r="CE85" s="9"/>
      <c r="CF85" s="9"/>
      <c r="CG85" s="9"/>
      <c r="CH85" s="9"/>
      <c r="CI85" s="9"/>
      <c r="CJ85" s="9"/>
      <c r="CK85" s="9"/>
    </row>
    <row r="86" spans="1:89" ht="14.25">
      <c r="A86" s="59"/>
      <c r="B86" s="76"/>
      <c r="C86" s="77"/>
      <c r="D86" s="77"/>
      <c r="E86" s="77"/>
      <c r="F86" s="77"/>
      <c r="G86" s="77"/>
      <c r="H86" s="77"/>
      <c r="I86" s="77"/>
      <c r="J86" s="77"/>
      <c r="K86" s="77"/>
      <c r="L86" s="77"/>
      <c r="M86" s="77"/>
      <c r="N86" s="77"/>
      <c r="O86" s="77"/>
      <c r="P86" s="76"/>
      <c r="Q86" s="78"/>
      <c r="R86" s="77"/>
      <c r="S86" s="77"/>
      <c r="T86" s="77"/>
      <c r="U86" s="77"/>
      <c r="V86" s="76"/>
      <c r="W86" s="77"/>
      <c r="X86" s="78"/>
      <c r="Y86" s="77"/>
      <c r="Z86" s="77"/>
      <c r="AA86" s="77"/>
      <c r="AB86" s="77"/>
      <c r="AC86" s="77"/>
      <c r="AD86" s="77"/>
      <c r="AE86" s="77"/>
      <c r="AF86" s="76"/>
      <c r="AG86" s="77"/>
      <c r="AH86" s="77"/>
      <c r="AI86" s="77"/>
      <c r="AJ86" s="78"/>
      <c r="AK86" s="77"/>
      <c r="AL86" s="77"/>
      <c r="AM86" s="77"/>
      <c r="AN86" s="77"/>
      <c r="AO86" s="76"/>
      <c r="AP86" s="77"/>
      <c r="AQ86" s="78"/>
      <c r="AR86" s="76"/>
      <c r="AS86" s="78"/>
      <c r="AT86" s="77"/>
      <c r="AU86" s="77"/>
      <c r="AV86" s="179" t="str">
        <f>IF(AND(COUNTBLANK($B86:$O86)=13,COUNTBLANK($P86:$Q86)=1,COUNTBLANK($R86:$U86)=3,COUNTBLANK($V86:$X86)=2,COUNTBLANK($Y86:$AE86)=6,COUNTBLANK($AF86:$AJ86)=4,COUNTBLANK($AK86:AN86)=3,COUNTBLANK($AO86:$AQ86)=2,COUNTBLANK($AR86:$AS86)=1,COUNTBLANK($AT86:$AU86)=1),IF(Data!$B86&lt;&gt;"",Scoring!$D$7)+IF(Data!$C86&lt;&gt;"",Scoring!$D$8)+IF(Data!$D86&lt;&gt;"",Scoring!$D$9)+IF(Data!$E86&lt;&gt;"",Scoring!$D$10)+IF(Data!$F86&lt;&gt;"",Scoring!$D$11)+IF(Data!$G86&lt;&gt;"",Scoring!$D$12)+IF(Data!$H86&lt;&gt;"",Scoring!$D$13)+IF(Data!$I86&lt;&gt;"",Scoring!$D$14)+IF(Data!$J86&lt;&gt;"",Scoring!$D$15)+IF(Data!$K86&lt;&gt;"",Scoring!$D$16)+IF(Data!$L86&lt;&gt;"",Scoring!$D$17)+IF(Data!$M86&lt;&gt;"",Scoring!$D$18)+IF(Data!$N86&lt;&gt;"",Scoring!$D$19)+IF(Data!$O86&lt;&gt;"",Scoring!$D$20)+IF(Data!$P86&lt;&gt;"",Scoring!$D$21)+IF(Data!$Q86&lt;&gt;"",Scoring!$D$22)+IF(Data!$R86&lt;&gt;"",Scoring!$D$23)+IF(Data!$S86&lt;&gt;"",Scoring!$D$24)+IF(Data!$T86&lt;&gt;"",Scoring!$D$25)+IF(Data!$U86&lt;&gt;"",Scoring!$D$26)+IF(Data!$V86&lt;&gt;"",Scoring!$D$27)+IF(Data!$W86&lt;&gt;"",Scoring!$D$28)+IF(Data!$X86&lt;&gt;"",Scoring!$D$29)+IF(Data!$Y86&lt;&gt;"",Scoring!$D$30)+IF(Data!$Z86&lt;&gt;"",Scoring!$D$31)+IF(Data!$AA86&lt;&gt;"",Scoring!$D$32)+IF(Data!$AB86&lt;&gt;"",Scoring!$D$33)+IF(Data!$AC86&lt;&gt;"",Scoring!$D$34)+IF(Data!$AD86&lt;&gt;"",Scoring!$D$35)+IF(Data!$AE86&lt;&gt;"",Scoring!$D$36)+IF(Data!$AF86&lt;&gt;"",Scoring!$D$37)+IF(Data!$AG86&lt;&gt;"",Scoring!$D$38)+IF(Data!$AH86&lt;&gt;"",Scoring!$D$39)+IF(Data!$AI86&lt;&gt;"",Scoring!$D$40)+IF(Data!$AJ86&lt;&gt;"",Scoring!$D$41)+IF(Data!$AK86&lt;&gt;"",Scoring!$D$42)+IF(Data!$AL86&lt;&gt;"",Scoring!$D$43)+IF(Data!$AM86&lt;&gt;"",Scoring!$D$44)+IF(Data!$AN86&lt;&gt;"",Scoring!$D$45)+IF(Data!$AO86&lt;&gt;"",Scoring!$D$46)+IF(Data!$AP86&lt;&gt;"",Scoring!$D$47)+IF(Data!$AQ86&lt;&gt;"",Scoring!$D$48)+IF(Data!$AR86&lt;&gt;"",Scoring!$D$49)+IF(Data!$AS86&lt;&gt;"",Scoring!$D$50)+IF(Data!$AT86&lt;&gt;"",Scoring!$D$51)+IF(Data!$AU86&lt;&gt;"",Scoring!$D$52),"")</f>
        <v/>
      </c>
      <c r="AW86" s="180" t="str">
        <f>IF(AV86&lt;&gt;"",LOOKUP(AV86,Likelihoods!$A$7:$A$107,Likelihoods!B$7:B$107),"")</f>
        <v/>
      </c>
      <c r="AX86" s="181" t="str">
        <f>IF(AND(COUNTBLANK($B86:$O86)=13,COUNTBLANK($P86:$Q86)=1,COUNTBLANK($R86:$U86)=3,COUNTBLANK($V86:$X86)=2,COUNTBLANK($Y86:$AE86)=6,COUNTBLANK($AF86:$AJ86)=4,COUNTBLANK($AK86:AN86)=3,COUNTBLANK($AO86:$AQ86)=2,COUNTBLANK($AR86:$AS86)=1,COUNTBLANK($AT86:$AU86)=1),IF(Data!$B86&lt;&gt;"",Scoring!$E$7)+IF(Data!$C86&lt;&gt;"",Scoring!$E$8)+IF(Data!$D86&lt;&gt;"",Scoring!$E$9)+IF(Data!$E86&lt;&gt;"",Scoring!$E$10)+IF(Data!$F86&lt;&gt;"",Scoring!$E$11)+IF(Data!$G86&lt;&gt;"",Scoring!$E$12)+IF(Data!$H86&lt;&gt;"",Scoring!$E$13)+IF(Data!$I86&lt;&gt;"",Scoring!$E$14)+IF(Data!$J86&lt;&gt;"",Scoring!$E$15)+IF(Data!$K86&lt;&gt;"",Scoring!$E$16)+IF(Data!$L86&lt;&gt;"",Scoring!$E$17)+IF(Data!$M86&lt;&gt;"",Scoring!$E$18)+IF(Data!$N86&lt;&gt;"",Scoring!$E$19)+IF(Data!$O86&lt;&gt;"",Scoring!$E$20)+IF(Data!$P86&lt;&gt;"",Scoring!$E$21)+IF(Data!$Q86&lt;&gt;"",Scoring!$E$22)+IF(Data!$R86&lt;&gt;"",Scoring!$E$23)+IF(Data!$S86&lt;&gt;"",Scoring!$E$24)+IF(Data!$T86&lt;&gt;"",Scoring!$E$25)+IF(Data!$U86&lt;&gt;"",Scoring!$E$26)+IF(Data!$V86&lt;&gt;"",Scoring!$E$27)+IF(Data!$W86&lt;&gt;"",Scoring!$E$28)+IF(Data!$X86&lt;&gt;"",Scoring!$E$29)+IF(Data!$Y86&lt;&gt;"",Scoring!$E$30)+IF(Data!$Z86&lt;&gt;"",Scoring!$E$31)+IF(Data!$AA86&lt;&gt;"",Scoring!$E$32)+IF(Data!$AB86&lt;&gt;"",Scoring!$E$33)+IF(Data!$AC86&lt;&gt;"",Scoring!$E$34)+IF(Data!$AD86&lt;&gt;"",Scoring!$E$35)+IF(Data!$AE86&lt;&gt;"",Scoring!$E$36)+IF(Data!$AF86&lt;&gt;"",Scoring!$E$37)+IF(Data!$AG86&lt;&gt;"",Scoring!$E$38)+IF(Data!$AH86&lt;&gt;"",Scoring!$E$39)+IF(Data!$AI86&lt;&gt;"",Scoring!$E$40)+IF(Data!$AJ86&lt;&gt;"",Scoring!$E$41)+IF(Data!$AK86&lt;&gt;"",Scoring!$E$42)+IF(Data!$AL86&lt;&gt;"",Scoring!$E$43)+IF(Data!$AM86&lt;&gt;"",Scoring!$E$44)+IF(Data!$AN86&lt;&gt;"",Scoring!$E$45)+IF(Data!$AO86&lt;&gt;"",Scoring!$E$46)+IF(Data!$AP86&lt;&gt;"",Scoring!$E$47)+IF(Data!$AQ86&lt;&gt;"",Scoring!$E$48)+IF(Data!$AR86&lt;&gt;"",Scoring!$E$49)+IF(Data!$AS86&lt;&gt;"",Scoring!$E$50)+IF(Data!$AT86&lt;&gt;"",Scoring!$E$51)+IF(Data!$AU86&lt;&gt;"",Scoring!$E$52),"")</f>
        <v/>
      </c>
      <c r="AY86" s="180" t="str">
        <f>IF(AX86&lt;&gt;"",LOOKUP(AX86,Likelihoods!$A$7:$A$107,Likelihoods!C$7:C$107),"")</f>
        <v/>
      </c>
      <c r="AZ86" s="182" t="str">
        <f>IF(AND(COUNTBLANK($B86:$O86)=13,COUNTBLANK($P86:$Q86)=1,COUNTBLANK($R86:$U86)=3,COUNTBLANK($V86:$X86)=2,COUNTBLANK($Y86:$AE86)=6,COUNTBLANK($AF86:$AJ86)=4,COUNTBLANK($AK86:AN86)=3,COUNTBLANK($AO86:$AQ86)=2,COUNTBLANK($AR86:$AS86)=1,COUNTBLANK($AT86:$AU86)=1),IF(Data!$B86&lt;&gt;"",Scoring!$F$7)+IF(Data!$C86&lt;&gt;"",Scoring!$F$8)+IF(Data!$D86&lt;&gt;"",Scoring!$F$9)+IF(Data!$E86&lt;&gt;"",Scoring!$F$10)+IF(Data!$F86&lt;&gt;"",Scoring!$F$11)+IF(Data!$G86&lt;&gt;"",Scoring!$F$12)+IF(Data!$H86&lt;&gt;"",Scoring!$F$13)+IF(Data!$I86&lt;&gt;"",Scoring!$F$14)+IF(Data!$J86&lt;&gt;"",Scoring!$F$15)+IF(Data!$K86&lt;&gt;"",Scoring!$F$16)+IF(Data!$L86&lt;&gt;"",Scoring!$F$17)+IF(Data!$M86&lt;&gt;"",Scoring!$F$18)+IF(Data!$N86&lt;&gt;"",Scoring!$F$19)+IF(Data!$O86&lt;&gt;"",Scoring!$F$20)+IF(Data!$P86&lt;&gt;"",Scoring!$F$21)+IF(Data!$Q86&lt;&gt;"",Scoring!$F$22)+IF(Data!$R86&lt;&gt;"",Scoring!$F$23)+IF(Data!$S86&lt;&gt;"",Scoring!$F$24)+IF(Data!$T86&lt;&gt;"",Scoring!$F$25)+IF(Data!$U86&lt;&gt;"",Scoring!$F$26)+IF(Data!$V86&lt;&gt;"",Scoring!$F$27)+IF(Data!$W86&lt;&gt;"",Scoring!$F$28)+IF(Data!$X86&lt;&gt;"",Scoring!$F$29)+IF(Data!$Y86&lt;&gt;"",Scoring!$F$30)+IF(Data!$Z86&lt;&gt;"",Scoring!$F$31)+IF(Data!$AA86&lt;&gt;"",Scoring!$F$32)+IF(Data!$AB86&lt;&gt;"",Scoring!$F$33)+IF(Data!$AC86&lt;&gt;"",Scoring!$F$34)+IF(Data!$AD86&lt;&gt;"",Scoring!$F$35)+IF(Data!$AE86&lt;&gt;"",Scoring!$F$36)+IF(Data!$AF86&lt;&gt;"",Scoring!$F$37)+IF(Data!$AG86&lt;&gt;"",Scoring!$F$38)+IF(Data!$AH86&lt;&gt;"",Scoring!$F$39)+IF(Data!$AI86&lt;&gt;"",Scoring!$F$40)+IF(Data!$AJ86&lt;&gt;"",Scoring!$F$41)+IF(Data!$AK86&lt;&gt;"",Scoring!$F$42)+IF(Data!$AL86&lt;&gt;"",Scoring!$F$43)+IF(Data!$AM86&lt;&gt;"",Scoring!$F$44)+IF(Data!$AN86&lt;&gt;"",Scoring!$F$45)+IF(Data!$AO86&lt;&gt;"",Scoring!$F$46)+IF(Data!$AP86&lt;&gt;"",Scoring!$F$47)+IF(Data!$AQ86&lt;&gt;"",Scoring!$F$48)+IF(Data!$AR86&lt;&gt;"",Scoring!$F$49)+IF(Data!$AS86&lt;&gt;"",Scoring!$F$50)+IF(Data!$AT86&lt;&gt;"",Scoring!$F$51)+IF(Data!$AU86&lt;&gt;"",Scoring!$F$52),"")</f>
        <v/>
      </c>
      <c r="BA86" s="183" t="str">
        <f>IF(AZ86&lt;&gt;"",LOOKUP(AZ86,Likelihoods!$A$7:$A$107,Likelihoods!D$7:D$107),"")</f>
        <v/>
      </c>
      <c r="BB86" s="181" t="str">
        <f>IF(AND(COUNTBLANK($B86:$O86)=13,COUNTBLANK($P86:$Q86)=1,COUNTBLANK($R86:$U86)=3,COUNTBLANK($V86:$X86)=2,COUNTBLANK($Y86:$AE86)=6,COUNTBLANK($AF86:$AJ86)=4,COUNTBLANK($AK86:AN86)=3,COUNTBLANK($AO86:$AQ86)=2,COUNTBLANK($AR86:$AS86)=1,COUNTBLANK($AT86:$AU86)=1),IF(Data!$B86&lt;&gt;"",Scoring!$G$7)+IF(Data!$C86&lt;&gt;"",Scoring!$G$8)+IF(Data!$D86&lt;&gt;"",Scoring!$G$9)+IF(Data!$E86&lt;&gt;"",Scoring!$G$10)+IF(Data!$F86&lt;&gt;"",Scoring!$G$11)+IF(Data!$G86&lt;&gt;"",Scoring!$G$12)+IF(Data!$H86&lt;&gt;"",Scoring!$G$13)+IF(Data!$I86&lt;&gt;"",Scoring!$G$14)+IF(Data!$J86&lt;&gt;"",Scoring!$G$15)+IF(Data!$K86&lt;&gt;"",Scoring!$G$16)+IF(Data!$L86&lt;&gt;"",Scoring!$G$17)+IF(Data!$M86&lt;&gt;"",Scoring!$G$18)+IF(Data!$N86&lt;&gt;"",Scoring!$G$19)+IF(Data!$O86&lt;&gt;"",Scoring!$G$20)+IF(Data!$P86&lt;&gt;"",Scoring!$G$21)+IF(Data!$Q86&lt;&gt;"",Scoring!$G$22)+IF(Data!$R86&lt;&gt;"",Scoring!$G$23)+IF(Data!$S86&lt;&gt;"",Scoring!$G$24)+IF(Data!$T86&lt;&gt;"",Scoring!$G$25)+IF(Data!$U86&lt;&gt;"",Scoring!$G$26)+IF(Data!$V86&lt;&gt;"",Scoring!$G$27)+IF(Data!$W86&lt;&gt;"",Scoring!$G$28)+IF(Data!$X86&lt;&gt;"",Scoring!$G$29)+IF(Data!$Y86&lt;&gt;"",Scoring!$G$30)+IF(Data!$Z86&lt;&gt;"",Scoring!$G$31)+IF(Data!$AA86&lt;&gt;"",Scoring!$G$32)+IF(Data!$AB86&lt;&gt;"",Scoring!$G$33)+IF(Data!$AC86&lt;&gt;"",Scoring!$G$34)+IF(Data!$AD86&lt;&gt;"",Scoring!$G$35)+IF(Data!$AE86&lt;&gt;"",Scoring!$G$36)+IF(Data!$AF86&lt;&gt;"",Scoring!$G$37)+IF(Data!$AG86&lt;&gt;"",Scoring!$G$38)+IF(Data!$AH86&lt;&gt;"",Scoring!$G$39)+IF(Data!$AI86&lt;&gt;"",Scoring!$G$40)+IF(Data!$AJ86&lt;&gt;"",Scoring!$G$41)+IF(Data!$AK86&lt;&gt;"",Scoring!$G$42)+IF(Data!$AL86&lt;&gt;"",Scoring!$G$43)+IF(Data!$AM86&lt;&gt;"",Scoring!$G$44)+IF(Data!$AN86&lt;&gt;"",Scoring!$G$45)+IF(Data!$AO86&lt;&gt;"",Scoring!$G$46)+IF(Data!$AP86&lt;&gt;"",Scoring!$G$47)+IF(Data!$AQ86&lt;&gt;"",Scoring!$G$48)+IF(Data!$AR86&lt;&gt;"",Scoring!$G$49)+IF(Data!$AS86&lt;&gt;"",Scoring!$G$50)+IF(Data!$AT86&lt;&gt;"",Scoring!$G$51)+IF(Data!$AU86&lt;&gt;"",Scoring!$G$52),"")</f>
        <v/>
      </c>
      <c r="BC86" s="184" t="str">
        <f>IF(BB86&lt;&gt;"",LOOKUP(BB86,Likelihoods!$A$7:$A$107,Likelihoods!E$7:E$107),"")</f>
        <v/>
      </c>
      <c r="BD86" s="185" t="str">
        <f>IF(AND(COUNTBLANK($B86:$O86)=13,COUNTBLANK($P86:$Q86)=1,COUNTBLANK($R86:$U86)=3,COUNTBLANK($V86:$X86)=2,COUNTBLANK($Y86:$AE86)=6,COUNTBLANK($AF86:$AJ86)=4,COUNTBLANK($AK86:AN86)=3,COUNTBLANK($AO86:$AQ86)=2,COUNTBLANK($AR86:$AS86)=1,COUNTBLANK($AT86:$AU86)=1),IF(Data!$B86&lt;&gt;"",Scoring!$H$7)+IF(Data!$C86&lt;&gt;"",Scoring!$H$8)+IF(Data!$D86&lt;&gt;"",Scoring!$H$9)+IF(Data!$E86&lt;&gt;"",Scoring!$H$10)+IF(Data!$F86&lt;&gt;"",Scoring!$H$11)+IF(Data!$G86&lt;&gt;"",Scoring!$H$12)+IF(Data!$H86&lt;&gt;"",Scoring!$H$13)+IF(Data!$I86&lt;&gt;"",Scoring!$H$14)+IF(Data!$J86&lt;&gt;"",Scoring!$H$15)+IF(Data!$K86&lt;&gt;"",Scoring!$H$16)+IF(Data!$L86&lt;&gt;"",Scoring!$H$17)+IF(Data!$M86&lt;&gt;"",Scoring!$H$18)+IF(Data!$N86&lt;&gt;"",Scoring!$H$19)+IF(Data!$O86&lt;&gt;"",Scoring!$H$20)+IF(Data!$P86&lt;&gt;"",Scoring!$H$21)+IF(Data!$Q86&lt;&gt;"",Scoring!$H$22)+IF(Data!$R86&lt;&gt;"",Scoring!$H$23)+IF(Data!$S86&lt;&gt;"",Scoring!$H$24)+IF(Data!$T86&lt;&gt;"",Scoring!$H$25)+IF(Data!$U86&lt;&gt;"",Scoring!$H$26)+IF(Data!$V86&lt;&gt;"",Scoring!$H$27)+IF(Data!$W86&lt;&gt;"",Scoring!$H$28)+IF(Data!$X86&lt;&gt;"",Scoring!$H$29)+IF(Data!$Y86&lt;&gt;"",Scoring!$H$30)+IF(Data!$Z86&lt;&gt;"",Scoring!$H$31)+IF(Data!$AA86&lt;&gt;"",Scoring!$H$32)+IF(Data!$AB86&lt;&gt;"",Scoring!$H$33)+IF(Data!$AC86&lt;&gt;"",Scoring!$H$34)+IF(Data!$AD86&lt;&gt;"",Scoring!$H$35)+IF(Data!$AE86&lt;&gt;"",Scoring!$H$36)+IF(Data!$AF86&lt;&gt;"",Scoring!$H$37)+IF(Data!$AG86&lt;&gt;"",Scoring!$H$38)+IF(Data!$AH86&lt;&gt;"",Scoring!$H$39)+IF(Data!$AI86&lt;&gt;"",Scoring!$H$40)+IF(Data!$AJ86&lt;&gt;"",Scoring!$H$41)+IF(Data!$AK86&lt;&gt;"",Scoring!$H$42)+IF(Data!$AL86&lt;&gt;"",Scoring!$H$43)+IF(Data!$AM86&lt;&gt;"",Scoring!$H$44)+IF(Data!$AN86&lt;&gt;"",Scoring!$H$45)+IF(Data!$AO86&lt;&gt;"",Scoring!$H$46)+IF(Data!$AP86&lt;&gt;"",Scoring!$H$47)+IF(Data!$AQ86&lt;&gt;"",Scoring!$H$48)+IF(Data!$AR86&lt;&gt;"",Scoring!$H$49)+IF(Data!$AS86&lt;&gt;"",Scoring!$H$50)+IF(Data!$AT86&lt;&gt;"",Scoring!$H$51)+IF(Data!$AU86&lt;&gt;"",Scoring!$H$52),"")</f>
        <v/>
      </c>
      <c r="BE86" s="186" t="str">
        <f>IF(BD86&lt;&gt;"",LOOKUP(BD86,Likelihoods!$A$7:$A$107,Likelihoods!F$7:F$107),"")</f>
        <v/>
      </c>
      <c r="BF86" s="181" t="str">
        <f>IF(AND(COUNTBLANK($B86:$O86)=13,COUNTBLANK($P86:$Q86)=1,COUNTBLANK($R86:$U86)=3,COUNTBLANK($V86:$X86)=2,COUNTBLANK($Y86:$AE86)=6,COUNTBLANK($AF86:$AJ86)=4,COUNTBLANK($AK86:AN86)=3,COUNTBLANK($AO86:$AQ86)=2,COUNTBLANK($AR86:$AS86)=1,COUNTBLANK($AT86:$AU86)=1),IF(Data!$B86&lt;&gt;"",Scoring!$I$7)+IF(Data!$C86&lt;&gt;"",Scoring!$I$8)+IF(Data!$D86&lt;&gt;"",Scoring!$I$9)+IF(Data!$E86&lt;&gt;"",Scoring!$I$10)+IF(Data!$F86&lt;&gt;"",Scoring!$I$11)+IF(Data!$G86&lt;&gt;"",Scoring!$I$12)+IF(Data!$H86&lt;&gt;"",Scoring!$I$13)+IF(Data!$I86&lt;&gt;"",Scoring!$I$14)+IF(Data!$J86&lt;&gt;"",Scoring!$I$15)+IF(Data!$K86&lt;&gt;"",Scoring!$I$16)+IF(Data!$L86&lt;&gt;"",Scoring!$I$17)+IF(Data!$M86&lt;&gt;"",Scoring!$I$18)+IF(Data!$N86&lt;&gt;"",Scoring!$I$19)+IF(Data!$O86&lt;&gt;"",Scoring!$I$20)+IF(Data!$P86&lt;&gt;"",Scoring!$I$21)+IF(Data!$Q86&lt;&gt;"",Scoring!$I$22)+IF(Data!$R86&lt;&gt;"",Scoring!$I$23)+IF(Data!$S86&lt;&gt;"",Scoring!$I$24)+IF(Data!$T86&lt;&gt;"",Scoring!$I$25)+IF(Data!$U86&lt;&gt;"",Scoring!$I$26)+IF(Data!$V86&lt;&gt;"",Scoring!$I$27)+IF(Data!$W86&lt;&gt;"",Scoring!$I$28)+IF(Data!$X86&lt;&gt;"",Scoring!$I$29)+IF(Data!$Y86&lt;&gt;"",Scoring!$I$30)+IF(Data!$Z86&lt;&gt;"",Scoring!$I$31)+IF(Data!$AA86&lt;&gt;"",Scoring!$I$32)+IF(Data!$AB86&lt;&gt;"",Scoring!$I$33)+IF(Data!$AC86&lt;&gt;"",Scoring!$I$34)+IF(Data!$AD86&lt;&gt;"",Scoring!$I$35)+IF(Data!$AE86&lt;&gt;"",Scoring!$I$36)+IF(Data!$AF86&lt;&gt;"",Scoring!$I$37)+IF(Data!$AG86&lt;&gt;"",Scoring!$I$38)+IF(Data!$AH86&lt;&gt;"",Scoring!$I$39)+IF(Data!$AI86&lt;&gt;"",Scoring!$I$40)+IF(Data!$AJ86&lt;&gt;"",Scoring!$I$41)+IF(Data!$AK86&lt;&gt;"",Scoring!$I$42)+IF(Data!$AL86&lt;&gt;"",Scoring!$I$43)+IF(Data!$AM86&lt;&gt;"",Scoring!$I$44)+IF(Data!$AN86&lt;&gt;"",Scoring!$I$45)+IF(Data!$AO86&lt;&gt;"",Scoring!$I$46)+IF(Data!$AP86&lt;&gt;"",Scoring!$I$47)+IF(Data!$AQ86&lt;&gt;"",Scoring!$I$48)+IF(Data!$AR86&lt;&gt;"",Scoring!$I$49)+IF(Data!$AS86&lt;&gt;"",Scoring!$I$50)+IF(Data!$AT86&lt;&gt;"",Scoring!$I$51)+IF(Data!$AU86&lt;&gt;"",Scoring!$I$52),"")</f>
        <v/>
      </c>
      <c r="BG86" s="180" t="str">
        <f>IF(BF86&lt;&gt;"",LOOKUP(BF86,Likelihoods!$A$7:$A$107,Likelihoods!G$7:G$107),"")</f>
        <v/>
      </c>
      <c r="BH86" s="187" t="str">
        <f>IF(AND(COUNTBLANK($B86:$O86)=13,COUNTBLANK($P86:$Q86)=1,COUNTBLANK($R86:$U86)=3,COUNTBLANK($V86:$X86)=2,COUNTBLANK($Y86:$AE86)=6,COUNTBLANK($AF86:$AJ86)=4,COUNTBLANK($AK86:AN86)=3,COUNTBLANK($AO86:$AQ86)=2,COUNTBLANK($AR86:$AS86)=1,COUNTBLANK($AT86:$AU86)=1),IF(Data!$B86&lt;&gt;"",Scoring!$J$7)+IF(Data!$C86&lt;&gt;"",Scoring!$J$8)+IF(Data!$D86&lt;&gt;"",Scoring!$J$9)+IF(Data!$E86&lt;&gt;"",Scoring!$J$10)+IF(Data!$F86&lt;&gt;"",Scoring!$J$11)+IF(Data!$G86&lt;&gt;"",Scoring!$J$12)+IF(Data!$H86&lt;&gt;"",Scoring!$J$13)+IF(Data!$I86&lt;&gt;"",Scoring!$J$14)+IF(Data!$J86&lt;&gt;"",Scoring!$J$15)+IF(Data!$K86&lt;&gt;"",Scoring!$J$16)+IF(Data!$L86&lt;&gt;"",Scoring!$J$17)+IF(Data!$M86&lt;&gt;"",Scoring!$J$18)+IF(Data!$N86&lt;&gt;"",Scoring!$J$19)+IF(Data!$O86&lt;&gt;"",Scoring!$J$20)+IF(Data!$P86&lt;&gt;"",Scoring!$J$21)+IF(Data!$Q86&lt;&gt;"",Scoring!$J$22)+IF(Data!$R86&lt;&gt;"",Scoring!$J$23)+IF(Data!$S86&lt;&gt;"",Scoring!$J$24)+IF(Data!$T86&lt;&gt;"",Scoring!$J$25)+IF(Data!$U86&lt;&gt;"",Scoring!$J$26)+IF(Data!$V86&lt;&gt;"",Scoring!$J$27)+IF(Data!$W86&lt;&gt;"",Scoring!$J$28)+IF(Data!$X86&lt;&gt;"",Scoring!$J$29)+IF(Data!$Y86&lt;&gt;"",Scoring!$J$30)+IF(Data!$Z86&lt;&gt;"",Scoring!$J$31)+IF(Data!$AA86&lt;&gt;"",Scoring!$J$32)+IF(Data!$AB86&lt;&gt;"",Scoring!$J$33)+IF(Data!$AC86&lt;&gt;"",Scoring!$J$34)+IF(Data!$AD86&lt;&gt;"",Scoring!$J$35)+IF(Data!$AE86&lt;&gt;"",Scoring!$J$36)+IF(Data!$AF86&lt;&gt;"",Scoring!$J$37)+IF(Data!$AG86&lt;&gt;"",Scoring!$J$38)+IF(Data!$AH86&lt;&gt;"",Scoring!$J$39)+IF(Data!$AI86&lt;&gt;"",Scoring!$J$40)+IF(Data!$AJ86&lt;&gt;"",Scoring!$J$41)+IF(Data!$AK86&lt;&gt;"",Scoring!$J$42)+IF(Data!$AL86&lt;&gt;"",Scoring!$J$43)+IF(Data!$AM86&lt;&gt;"",Scoring!$J$44)+IF(Data!$AN86&lt;&gt;"",Scoring!$J$45)+IF(Data!$AO86&lt;&gt;"",Scoring!$J$46)+IF(Data!$AP86&lt;&gt;"",Scoring!$J$47)+IF(Data!$AQ86&lt;&gt;"",Scoring!$J$48)+IF(Data!$AR86&lt;&gt;"",Scoring!$J$49)+IF(Data!$AS86&lt;&gt;"",Scoring!$J$50)+IF(Data!$AT86&lt;&gt;"",Scoring!$J$51)+IF(Data!$AU86&lt;&gt;"",Scoring!$J$52),"")</f>
        <v/>
      </c>
      <c r="BI86" s="183" t="str">
        <f>IF(BH86&lt;&gt;"",LOOKUP(BH86,Likelihoods!$A$7:$A$107,Likelihoods!H$7:H$107),"")</f>
        <v/>
      </c>
      <c r="BJ86" s="188" t="str">
        <f>IF(AND(COUNTBLANK($B86:$O86)=13,COUNTBLANK($P86:$Q86)=1,COUNTBLANK($R86:$U86)=3,COUNTBLANK($V86:$X86)=2,COUNTBLANK($Y86:$AE86)=6,COUNTBLANK($AF86:$AJ86)=4,COUNTBLANK($AK86:AN86)=3,COUNTBLANK($AO86:$AQ86)=2,COUNTBLANK($AR86:$AS86)=1,COUNTBLANK($AT86:$AU86)=1),IF(Data!$B86&lt;&gt;"",Scoring!$K$7)+IF(Data!$C86&lt;&gt;"",Scoring!$K$8)+IF(Data!$D86&lt;&gt;"",Scoring!$K$9)+IF(Data!$E86&lt;&gt;"",Scoring!$K$10)+IF(Data!$F86&lt;&gt;"",Scoring!$K$11)+IF(Data!$G86&lt;&gt;"",Scoring!$K$12)+IF(Data!$H86&lt;&gt;"",Scoring!$K$13)+IF(Data!$I86&lt;&gt;"",Scoring!$K$14)+IF(Data!$J86&lt;&gt;"",Scoring!$K$15)+IF(Data!$K86&lt;&gt;"",Scoring!$K$16)+IF(Data!$L86&lt;&gt;"",Scoring!$K$17)+IF(Data!$M86&lt;&gt;"",Scoring!$K$18)+IF(Data!$N86&lt;&gt;"",Scoring!$K$19)+IF(Data!$O86&lt;&gt;"",Scoring!$K$20)+IF(Data!$P86&lt;&gt;"",Scoring!$K$21)+IF(Data!$Q86&lt;&gt;"",Scoring!$K$22)+IF(Data!$R86&lt;&gt;"",Scoring!$K$23)+IF(Data!$S86&lt;&gt;"",Scoring!$K$24)+IF(Data!$T86&lt;&gt;"",Scoring!$K$25)+IF(Data!$U86&lt;&gt;"",Scoring!$K$26)+IF(Data!$V86&lt;&gt;"",Scoring!$K$27)+IF(Data!$W86&lt;&gt;"",Scoring!$K$28)+IF(Data!$X86&lt;&gt;"",Scoring!$K$29)+IF(Data!$Y86&lt;&gt;"",Scoring!$K$30)+IF(Data!$Z86&lt;&gt;"",Scoring!$K$31)+IF(Data!$AA86&lt;&gt;"",Scoring!$K$32)+IF(Data!$AB86&lt;&gt;"",Scoring!$K$33)+IF(Data!$AC86&lt;&gt;"",Scoring!$K$34)+IF(Data!$AD86&lt;&gt;"",Scoring!$K$35)+IF(Data!$AE86&lt;&gt;"",Scoring!$K$36)+IF(Data!$AF86&lt;&gt;"",Scoring!$K$37)+IF(Data!$AG86&lt;&gt;"",Scoring!$K$38)+IF(Data!$AH86&lt;&gt;"",Scoring!$K$39)+IF(Data!$AI86&lt;&gt;"",Scoring!$K$40)+IF(Data!$AJ86&lt;&gt;"",Scoring!$K$41)+IF(Data!$AK86&lt;&gt;"",Scoring!$K$42)+IF(Data!$AL86&lt;&gt;"",Scoring!$K$43)+IF(Data!$AM86&lt;&gt;"",Scoring!$K$44)+IF(Data!$AN86&lt;&gt;"",Scoring!$K$45)+IF(Data!$AO86&lt;&gt;"",Scoring!$K$46)+IF(Data!$AP86&lt;&gt;"",Scoring!$K$47)+IF(Data!$AQ86&lt;&gt;"",Scoring!$K$48)+IF(Data!$AR86&lt;&gt;"",Scoring!$K$49)+IF(Data!$AS86&lt;&gt;"",Scoring!$K$50)+IF(Data!$AT86&lt;&gt;"",Scoring!$K$51)+IF(Data!$AU86&lt;&gt;"",Scoring!$K$52),"")</f>
        <v/>
      </c>
      <c r="BK86" s="184" t="str">
        <f>IF(BJ86&lt;&gt;"",LOOKUP(BJ86,Likelihoods!$A$7:$A$107,Likelihoods!I$7:I$107),"")</f>
        <v/>
      </c>
      <c r="BL86" s="187" t="str">
        <f>IF(AND(COUNTBLANK($B86:$O86)=13,COUNTBLANK($P86:$Q86)=1,COUNTBLANK($R86:$U86)=3,COUNTBLANK($V86:$X86)=2,COUNTBLANK($Y86:$AE86)=6,COUNTBLANK($AF86:$AJ86)=4,COUNTBLANK($AK86:AN86)=3,COUNTBLANK($AO86:$AQ86)=2,COUNTBLANK($AR86:$AS86)=1,COUNTBLANK($AT86:$AU86)=1),IF(Data!$B86&lt;&gt;"",Scoring!$L$7)+IF(Data!$C86&lt;&gt;"",Scoring!$L$8)+IF(Data!$D86&lt;&gt;"",Scoring!$L$9)+IF(Data!$E86&lt;&gt;"",Scoring!$L$10)+IF(Data!$F86&lt;&gt;"",Scoring!$L$11)+IF(Data!$G86&lt;&gt;"",Scoring!$L$12)+IF(Data!$H86&lt;&gt;"",Scoring!$L$13)+IF(Data!$I86&lt;&gt;"",Scoring!$L$14)+IF(Data!$J86&lt;&gt;"",Scoring!$L$15)+IF(Data!$K86&lt;&gt;"",Scoring!$L$16)+IF(Data!$L86&lt;&gt;"",Scoring!$L$17)+IF(Data!$M86&lt;&gt;"",Scoring!$L$18)+IF(Data!$N86&lt;&gt;"",Scoring!$L$19)+IF(Data!$O86&lt;&gt;"",Scoring!$L$20)+IF(Data!$P86&lt;&gt;"",Scoring!$L$21)+IF(Data!$Q86&lt;&gt;"",Scoring!$L$22)+IF(Data!$R86&lt;&gt;"",Scoring!$L$23)+IF(Data!$S86&lt;&gt;"",Scoring!$L$24)+IF(Data!$T86&lt;&gt;"",Scoring!$L$25)+IF(Data!$U86&lt;&gt;"",Scoring!$L$26)+IF(Data!$V86&lt;&gt;"",Scoring!$L$27)+IF(Data!$W86&lt;&gt;"",Scoring!$L$28)+IF(Data!$X86&lt;&gt;"",Scoring!$L$29)+IF(Data!$Y86&lt;&gt;"",Scoring!$L$30)+IF(Data!$Z86&lt;&gt;"",Scoring!$L$31)+IF(Data!$AA86&lt;&gt;"",Scoring!$L$32)+IF(Data!$AB86&lt;&gt;"",Scoring!$L$33)+IF(Data!$AC86&lt;&gt;"",Scoring!$L$34)+IF(Data!$AD86&lt;&gt;"",Scoring!$L$35)+IF(Data!$AE86&lt;&gt;"",Scoring!$L$36)+IF(Data!$AF86&lt;&gt;"",Scoring!$L$37)+IF(Data!$AG86&lt;&gt;"",Scoring!$L$38)+IF(Data!$AH86&lt;&gt;"",Scoring!$L$39)+IF(Data!$AI86&lt;&gt;"",Scoring!$L$40)+IF(Data!$AJ86&lt;&gt;"",Scoring!$L$41)+IF(Data!$AK86&lt;&gt;"",Scoring!$L$42)+IF(Data!$AL86&lt;&gt;"",Scoring!$L$43)+IF(Data!$AM86&lt;&gt;"",Scoring!$L$44)+IF(Data!$AN86&lt;&gt;"",Scoring!$L$45)+IF(Data!$AO86&lt;&gt;"",Scoring!$L$46)+IF(Data!$AP86&lt;&gt;"",Scoring!$L$47)+IF(Data!$AQ86&lt;&gt;"",Scoring!$L$48)+IF(Data!$AR86&lt;&gt;"",Scoring!$L$49)+IF(Data!$AS86&lt;&gt;"",Scoring!$L$50)+IF(Data!$AT86&lt;&gt;"",Scoring!$L$51)+IF(Data!$AU86&lt;&gt;"",Scoring!$L$52),"")</f>
        <v/>
      </c>
      <c r="BM86" s="180" t="str">
        <f>IF(BL86&lt;&gt;"",LOOKUP(BL86,Likelihoods!$A$7:$A$107,Likelihoods!J$7:J$107),"")</f>
        <v/>
      </c>
      <c r="BN86" s="181" t="str">
        <f>IF(AND(COUNTBLANK($B86:$O86)=13,COUNTBLANK($P86:$Q86)=1,COUNTBLANK($R86:$U86)=3,COUNTBLANK($V86:$X86)=2,COUNTBLANK($Y86:$AE86)=6,COUNTBLANK($AF86:$AJ86)=4,COUNTBLANK($AK86:AN86)=3,COUNTBLANK($AO86:$AQ86)=2,COUNTBLANK($AR86:$AS86)=1,COUNTBLANK($AT86:$AU86)=1),IF(Data!$B86&lt;&gt;"",Scoring!$M$7)+IF(Data!$C86&lt;&gt;"",Scoring!$M$8)+IF(Data!$D86&lt;&gt;"",Scoring!$M$9)+IF(Data!$E86&lt;&gt;"",Scoring!$M$10)+IF(Data!$F86&lt;&gt;"",Scoring!$M$11)+IF(Data!$G86&lt;&gt;"",Scoring!$M$12)+IF(Data!$H86&lt;&gt;"",Scoring!$M$13)+IF(Data!$I86&lt;&gt;"",Scoring!$M$14)+IF(Data!$J86&lt;&gt;"",Scoring!$M$15)+IF(Data!$K86&lt;&gt;"",Scoring!$M$16)+IF(Data!$L86&lt;&gt;"",Scoring!$M$17)+IF(Data!$M86&lt;&gt;"",Scoring!$M$18)+IF(Data!$N86&lt;&gt;"",Scoring!$M$19)+IF(Data!$O86&lt;&gt;"",Scoring!$M$20)+IF(Data!$P86&lt;&gt;"",Scoring!$M$21)+IF(Data!$Q86&lt;&gt;"",Scoring!$M$22)+IF(Data!$R86&lt;&gt;"",Scoring!$M$23)+IF(Data!$S86&lt;&gt;"",Scoring!$M$24)+IF(Data!$T86&lt;&gt;"",Scoring!$M$25)+IF(Data!$U86&lt;&gt;"",Scoring!$M$26)+IF(Data!$V86&lt;&gt;"",Scoring!$M$27)+IF(Data!$W86&lt;&gt;"",Scoring!$M$28)+IF(Data!$X86&lt;&gt;"",Scoring!$M$29)+IF(Data!$Y86&lt;&gt;"",Scoring!$M$30)+IF(Data!$Z86&lt;&gt;"",Scoring!$M$31)+IF(Data!$AA86&lt;&gt;"",Scoring!$M$32)+IF(Data!$AB86&lt;&gt;"",Scoring!$M$33)+IF(Data!$AC86&lt;&gt;"",Scoring!$M$34)+IF(Data!$AD86&lt;&gt;"",Scoring!$M$35)+IF(Data!$AE86&lt;&gt;"",Scoring!$M$36)+IF(Data!$AF86&lt;&gt;"",Scoring!$M$37)+IF(Data!$AG86&lt;&gt;"",Scoring!$M$38)+IF(Data!$AH86&lt;&gt;"",Scoring!$M$39)+IF(Data!$AI86&lt;&gt;"",Scoring!$M$40)+IF(Data!$AJ86&lt;&gt;"",Scoring!$M$41)+IF(Data!$AK86&lt;&gt;"",Scoring!$M$42)+IF(Data!$AL86&lt;&gt;"",Scoring!$M$43)+IF(Data!$AM86&lt;&gt;"",Scoring!$M$44)+IF(Data!$AN86&lt;&gt;"",Scoring!$M$45)+IF(Data!$AO86&lt;&gt;"",Scoring!$M$46)+IF(Data!$AP86&lt;&gt;"",Scoring!$M$47)+IF(Data!$AQ86&lt;&gt;"",Scoring!$M$48)+IF(Data!$AR86&lt;&gt;"",Scoring!$M$49)+IF(Data!$AS86&lt;&gt;"",Scoring!$M$50)+IF(Data!$AT86&lt;&gt;"",Scoring!$M$51)+IF(Data!$AU86&lt;&gt;"",Scoring!$M$52),"")</f>
        <v/>
      </c>
      <c r="BO86" s="184" t="str">
        <f>IF(BN86&lt;&gt;"",LOOKUP(BN86,Likelihoods!$A$7:$A$107,Likelihoods!K$7:K$107),"")</f>
        <v/>
      </c>
      <c r="BP86" s="179" t="str">
        <f>IF(AND(COUNTBLANK($B86:$O86)=13,COUNTBLANK($P86:$Q86)=1,COUNTBLANK($R86:$U86)=3,COUNTBLANK($V86:$X86)=2,COUNTBLANK($Y86:$AE86)=6,COUNTBLANK($AF86:$AJ86)=4,COUNTBLANK($AK86:AN86)=3,COUNTBLANK($AO86:$AQ86)=2,COUNTBLANK($AR86:$AS86)=1,COUNTBLANK($AT86:$AU86)=1),IF(Data!$B86&lt;&gt;"",Scoring!$N$7)+IF(Data!$C86&lt;&gt;"",Scoring!$N$8)+IF(Data!$D86&lt;&gt;"",Scoring!$N$9)+IF(Data!$E86&lt;&gt;"",Scoring!$N$10)+IF(Data!$F86&lt;&gt;"",Scoring!$N$11)+IF(Data!$G86&lt;&gt;"",Scoring!$N$12)+IF(Data!$H86&lt;&gt;"",Scoring!$N$13)+IF(Data!$I86&lt;&gt;"",Scoring!$N$14)+IF(Data!$J86&lt;&gt;"",Scoring!$N$15)+IF(Data!$K86&lt;&gt;"",Scoring!$N$16)+IF(Data!$L86&lt;&gt;"",Scoring!$N$17)+IF(Data!$M86&lt;&gt;"",Scoring!$N$18)+IF(Data!$N86&lt;&gt;"",Scoring!$N$19)+IF(Data!$O86&lt;&gt;"",Scoring!$N$20)+IF(Data!$P86&lt;&gt;"",Scoring!$N$21)+IF(Data!$Q86&lt;&gt;"",Scoring!$N$22)+IF(Data!$R86&lt;&gt;"",Scoring!$N$23)+IF(Data!$S86&lt;&gt;"",Scoring!$N$24)+IF(Data!$T86&lt;&gt;"",Scoring!$N$25)+IF(Data!$U86&lt;&gt;"",Scoring!$N$26)+IF(Data!$V86&lt;&gt;"",Scoring!$N$27)+IF(Data!$W86&lt;&gt;"",Scoring!$N$28)+IF(Data!$X86&lt;&gt;"",Scoring!$N$29)+IF(Data!$Y86&lt;&gt;"",Scoring!$N$30)+IF(Data!$Z86&lt;&gt;"",Scoring!$N$31)+IF(Data!$AA86&lt;&gt;"",Scoring!$N$32)+IF(Data!$AB86&lt;&gt;"",Scoring!$N$33)+IF(Data!$AC86&lt;&gt;"",Scoring!$N$34)+IF(Data!$AD86&lt;&gt;"",Scoring!$N$35)+IF(Data!$AE86&lt;&gt;"",Scoring!$N$36)+IF(Data!$AF86&lt;&gt;"",Scoring!$N$37)+IF(Data!$AG86&lt;&gt;"",Scoring!$N$38)+IF(Data!$AH86&lt;&gt;"",Scoring!$N$39)+IF(Data!$AI86&lt;&gt;"",Scoring!$N$40)+IF(Data!$AJ86&lt;&gt;"",Scoring!$N$41)+IF(Data!$AK86&lt;&gt;"",Scoring!$N$42)+IF(Data!$AL86&lt;&gt;"",Scoring!$N$43)+IF(Data!$AM86&lt;&gt;"",Scoring!$N$44)+IF(Data!$AN86&lt;&gt;"",Scoring!$N$45)+IF(Data!$AO86&lt;&gt;"",Scoring!$N$46)+IF(Data!$AP86&lt;&gt;"",Scoring!$N$47)+IF(Data!$AQ86&lt;&gt;"",Scoring!$N$48)+IF(Data!$AR86&lt;&gt;"",Scoring!$N$49)+IF(Data!$AS86&lt;&gt;"",Scoring!$N$50)+IF(Data!$AT86&lt;&gt;"",Scoring!$N$51)+IF(Data!$AU86&lt;&gt;"",Scoring!$N$52),"")</f>
        <v/>
      </c>
      <c r="BQ86" s="189" t="str">
        <f>IF(BP86&lt;&gt;"",LOOKUP(BP86,Likelihoods!$A$7:$A$107,Likelihoods!L$7:L$107),"")</f>
        <v/>
      </c>
      <c r="BR86" s="181" t="str">
        <f>IF(AND(COUNTBLANK($B86:$O86)=13,COUNTBLANK($P86:$Q86)=1,COUNTBLANK($R86:$U86)=3,COUNTBLANK($V86:$X86)=2,COUNTBLANK($Y86:$AE86)=6,COUNTBLANK($AF86:$AJ86)=4,COUNTBLANK($AK86:AN86)=3,COUNTBLANK($AO86:$AQ86)=2,COUNTBLANK($AR86:$AS86)=1,COUNTBLANK($AT86:$AU86)=1),IF(Data!$B86&lt;&gt;"",Scoring!$O$7)+IF(Data!$C86&lt;&gt;"",Scoring!$O$8)+IF(Data!$D86&lt;&gt;"",Scoring!$O$9)+IF(Data!$E86&lt;&gt;"",Scoring!$O$10)+IF(Data!$F86&lt;&gt;"",Scoring!$O$11)+IF(Data!$G86&lt;&gt;"",Scoring!$O$12)+IF(Data!$H86&lt;&gt;"",Scoring!$O$13)+IF(Data!$I86&lt;&gt;"",Scoring!$O$14)+IF(Data!$J86&lt;&gt;"",Scoring!$O$15)+IF(Data!$K86&lt;&gt;"",Scoring!$O$16)+IF(Data!$L86&lt;&gt;"",Scoring!$O$17)+IF(Data!$M86&lt;&gt;"",Scoring!$O$18)+IF(Data!$N86&lt;&gt;"",Scoring!$O$19)+IF(Data!$O86&lt;&gt;"",Scoring!$O$20)+IF(Data!$P86&lt;&gt;"",Scoring!$O$21)+IF(Data!$Q86&lt;&gt;"",Scoring!$O$22)+IF(Data!$R86&lt;&gt;"",Scoring!$O$23)+IF(Data!$S86&lt;&gt;"",Scoring!$O$24)+IF(Data!$T86&lt;&gt;"",Scoring!$O$25)+IF(Data!$U86&lt;&gt;"",Scoring!$O$26)+IF(Data!$V86&lt;&gt;"",Scoring!$O$27)+IF(Data!$W86&lt;&gt;"",Scoring!$O$28)+IF(Data!$X86&lt;&gt;"",Scoring!$O$29)+IF(Data!$Y86&lt;&gt;"",Scoring!$O$30)+IF(Data!$Z86&lt;&gt;"",Scoring!$O$31)+IF(Data!$AA86&lt;&gt;"",Scoring!$O$32)+IF(Data!$AB86&lt;&gt;"",Scoring!$O$33)+IF(Data!$AC86&lt;&gt;"",Scoring!$O$34)+IF(Data!$AD86&lt;&gt;"",Scoring!$O$35)+IF(Data!$AE86&lt;&gt;"",Scoring!$O$36)+IF(Data!$AF86&lt;&gt;"",Scoring!$O$37)+IF(Data!$AG86&lt;&gt;"",Scoring!$O$38)+IF(Data!$AH86&lt;&gt;"",Scoring!$O$39)+IF(Data!$AI86&lt;&gt;"",Scoring!$O$40)+IF(Data!$AJ86&lt;&gt;"",Scoring!$O$41)+IF(Data!$AK86&lt;&gt;"",Scoring!$O$42)+IF(Data!$AL86&lt;&gt;"",Scoring!$O$43)+IF(Data!$AM86&lt;&gt;"",Scoring!$O$44)+IF(Data!$AN86&lt;&gt;"",Scoring!$O$45)+IF(Data!$AO86&lt;&gt;"",Scoring!$O$46)+IF(Data!$AP86&lt;&gt;"",Scoring!$O$47)+IF(Data!$AQ86&lt;&gt;"",Scoring!$O$48)+IF(Data!$AR86&lt;&gt;"",Scoring!$O$49)+IF(Data!$AS86&lt;&gt;"",Scoring!$O$50)+IF(Data!$AT86&lt;&gt;"",Scoring!$O$51)+IF(Data!$AU86&lt;&gt;"",Scoring!$O$52),"")</f>
        <v/>
      </c>
      <c r="BS86" s="184" t="str">
        <f>IF(BR86&lt;&gt;"",LOOKUP(BR86,Likelihoods!$A$7:$A$107,Likelihoods!M$7:M$107),"")</f>
        <v/>
      </c>
      <c r="BT86" s="181" t="str">
        <f>IF(AND(COUNTBLANK($B86:$O86)=13,COUNTBLANK($P86:$Q86)=1,COUNTBLANK($R86:$U86)=3,COUNTBLANK($V86:$X86)=2,COUNTBLANK($Y86:$AE86)=6,COUNTBLANK($AF86:$AJ86)=4,COUNTBLANK($AK86:AN86)=3,COUNTBLANK($AO86:$AQ86)=2,COUNTBLANK($AR86:$AS86)=1,COUNTBLANK($AT86:$AU86)=1),IF(Data!$B86&lt;&gt;"",Scoring!$P$7)+IF(Data!$C86&lt;&gt;"",Scoring!$P$8)+IF(Data!$D86&lt;&gt;"",Scoring!$P$9)+IF(Data!$E86&lt;&gt;"",Scoring!$P$10)+IF(Data!$F86&lt;&gt;"",Scoring!$P$11)+IF(Data!$G86&lt;&gt;"",Scoring!$P$12)+IF(Data!$H86&lt;&gt;"",Scoring!$P$13)+IF(Data!$I86&lt;&gt;"",Scoring!$P$14)+IF(Data!$J86&lt;&gt;"",Scoring!$P$15)+IF(Data!$K86&lt;&gt;"",Scoring!$P$16)+IF(Data!$L86&lt;&gt;"",Scoring!$P$17)+IF(Data!$M86&lt;&gt;"",Scoring!$P$18)+IF(Data!$N86&lt;&gt;"",Scoring!$P$19)+IF(Data!$O86&lt;&gt;"",Scoring!$P$20)+IF(Data!$P86&lt;&gt;"",Scoring!$P$21)+IF(Data!$Q86&lt;&gt;"",Scoring!$P$22)+IF(Data!$R86&lt;&gt;"",Scoring!$P$23)+IF(Data!$S86&lt;&gt;"",Scoring!$P$24)+IF(Data!$T86&lt;&gt;"",Scoring!$P$25)+IF(Data!$U86&lt;&gt;"",Scoring!$P$26)+IF(Data!$V86&lt;&gt;"",Scoring!$P$27)+IF(Data!$W86&lt;&gt;"",Scoring!$P$28)+IF(Data!$X86&lt;&gt;"",Scoring!$P$29)+IF(Data!$Y86&lt;&gt;"",Scoring!$P$30)+IF(Data!$Z86&lt;&gt;"",Scoring!$P$31)+IF(Data!$AA86&lt;&gt;"",Scoring!$P$32)+IF(Data!$AB86&lt;&gt;"",Scoring!$P$33)+IF(Data!$AC86&lt;&gt;"",Scoring!$P$34)+IF(Data!$AD86&lt;&gt;"",Scoring!$P$35)+IF(Data!$AE86&lt;&gt;"",Scoring!$P$36)+IF(Data!$AF86&lt;&gt;"",Scoring!$P$37)+IF(Data!$AG86&lt;&gt;"",Scoring!$P$38)+IF(Data!$AH86&lt;&gt;"",Scoring!$P$39)+IF(Data!$AI86&lt;&gt;"",Scoring!$P$40)+IF(Data!$AJ86&lt;&gt;"",Scoring!$P$41)+IF(Data!$AK86&lt;&gt;"",Scoring!$P$42)+IF(Data!$AL86&lt;&gt;"",Scoring!$P$43)+IF(Data!$AM86&lt;&gt;"",Scoring!$P$44)+IF(Data!$AN86&lt;&gt;"",Scoring!$P$45)+IF(Data!$AO86&lt;&gt;"",Scoring!$P$46)+IF(Data!$AP86&lt;&gt;"",Scoring!$P$47)+IF(Data!$AQ86&lt;&gt;"",Scoring!$P$48)+IF(Data!$AR86&lt;&gt;"",Scoring!$P$49)+IF(Data!$AS86&lt;&gt;"",Scoring!$P$50)+IF(Data!$AT86&lt;&gt;"",Scoring!$P$51)+IF(Data!$AU86&lt;&gt;"",Scoring!$P$52),"")</f>
        <v/>
      </c>
      <c r="BU86" s="180" t="str">
        <f>IF(BT86&lt;&gt;"",LOOKUP(BT86,Likelihoods!$A$7:$A$107,Likelihoods!N$7:N$107),"")</f>
        <v/>
      </c>
      <c r="BV86" s="181" t="str">
        <f>IF(AND(COUNTBLANK($B86:$O86)=13,COUNTBLANK($P86:$Q86)=1,COUNTBLANK($R86:$U86)=3,COUNTBLANK($V86:$X86)=2,COUNTBLANK($Y86:$AE86)=6,COUNTBLANK($AF86:$AJ86)=4,COUNTBLANK($AK86:AN86)=3,COUNTBLANK($AO86:$AQ86)=2,COUNTBLANK($AR86:$AS86)=1,COUNTBLANK($AT86:$AU86)=1),IF(Data!$B86&lt;&gt;"",Scoring!$Q$7)+IF(Data!$C86&lt;&gt;"",Scoring!$Q$8)+IF(Data!$D86&lt;&gt;"",Scoring!$Q$9)+IF(Data!$E86&lt;&gt;"",Scoring!$Q$10)+IF(Data!$F86&lt;&gt;"",Scoring!$Q$11)+IF(Data!$G86&lt;&gt;"",Scoring!$Q$12)+IF(Data!$H86&lt;&gt;"",Scoring!$Q$13)+IF(Data!$I86&lt;&gt;"",Scoring!$Q$14)+IF(Data!$J86&lt;&gt;"",Scoring!$Q$15)+IF(Data!$K86&lt;&gt;"",Scoring!$Q$16)+IF(Data!$L86&lt;&gt;"",Scoring!$Q$17)+IF(Data!$M86&lt;&gt;"",Scoring!$Q$18)+IF(Data!$N86&lt;&gt;"",Scoring!$Q$19)+IF(Data!$O86&lt;&gt;"",Scoring!$Q$20)+IF(Data!$P86&lt;&gt;"",Scoring!$Q$21)+IF(Data!$Q86&lt;&gt;"",Scoring!$Q$22)+IF(Data!$R86&lt;&gt;"",Scoring!$Q$23)+IF(Data!$S86&lt;&gt;"",Scoring!$Q$24)+IF(Data!$T86&lt;&gt;"",Scoring!$Q$25)+IF(Data!$U86&lt;&gt;"",Scoring!$Q$26)+IF(Data!$V86&lt;&gt;"",Scoring!$Q$27)+IF(Data!$W86&lt;&gt;"",Scoring!$Q$28)+IF(Data!$X86&lt;&gt;"",Scoring!$Q$29)+IF(Data!$Y86&lt;&gt;"",Scoring!$Q$30)+IF(Data!$Z86&lt;&gt;"",Scoring!$Q$31)+IF(Data!$AA86&lt;&gt;"",Scoring!$Q$32)+IF(Data!$AB86&lt;&gt;"",Scoring!$Q$33)+IF(Data!$AC86&lt;&gt;"",Scoring!$Q$34)+IF(Data!$AD86&lt;&gt;"",Scoring!$Q$35)+IF(Data!$AE86&lt;&gt;"",Scoring!$Q$36)+IF(Data!$AF86&lt;&gt;"",Scoring!$Q$37)+IF(Data!$AG86&lt;&gt;"",Scoring!$Q$38)+IF(Data!$AH86&lt;&gt;"",Scoring!$Q$39)+IF(Data!$AI86&lt;&gt;"",Scoring!$Q$40)+IF(Data!$AJ86&lt;&gt;"",Scoring!$Q$41)+IF(Data!$AK86&lt;&gt;"",Scoring!$Q$42)+IF(Data!$AL86&lt;&gt;"",Scoring!$Q$43)+IF(Data!$AM86&lt;&gt;"",Scoring!$Q$44)+IF(Data!$AN86&lt;&gt;"",Scoring!$Q$45)+IF(Data!$AO86&lt;&gt;"",Scoring!$Q$46)+IF(Data!$AP86&lt;&gt;"",Scoring!$Q$47)+IF(Data!$AQ86&lt;&gt;"",Scoring!$Q$48)+IF(Data!$AR86&lt;&gt;"",Scoring!$Q$49)+IF(Data!$AS86&lt;&gt;"",Scoring!$Q$50)+IF(Data!$AT86&lt;&gt;"",Scoring!$Q$51)+IF(Data!$AU86&lt;&gt;"",Scoring!$Q$52),"")</f>
        <v/>
      </c>
      <c r="BW86" s="183" t="str">
        <f>IF(BV86&lt;&gt;"",LOOKUP(BV86,Likelihoods!$A$7:$A$107,Likelihoods!O$7:O$107),"")</f>
        <v/>
      </c>
      <c r="BX86" s="9"/>
      <c r="BY86" s="9"/>
      <c r="BZ86" s="9"/>
      <c r="CA86" s="9"/>
      <c r="CB86" s="9"/>
      <c r="CC86" s="9"/>
      <c r="CD86" s="9"/>
      <c r="CE86" s="9"/>
      <c r="CF86" s="9"/>
      <c r="CG86" s="9"/>
      <c r="CH86" s="9"/>
      <c r="CI86" s="9"/>
      <c r="CJ86" s="9"/>
      <c r="CK86" s="9"/>
    </row>
    <row r="87" spans="1:89" ht="14.25">
      <c r="A87" s="59"/>
      <c r="B87" s="76"/>
      <c r="C87" s="77"/>
      <c r="D87" s="77"/>
      <c r="E87" s="77"/>
      <c r="F87" s="77"/>
      <c r="G87" s="77"/>
      <c r="H87" s="77"/>
      <c r="I87" s="77"/>
      <c r="J87" s="77"/>
      <c r="K87" s="77"/>
      <c r="L87" s="77"/>
      <c r="M87" s="77"/>
      <c r="N87" s="77"/>
      <c r="O87" s="77"/>
      <c r="P87" s="76"/>
      <c r="Q87" s="78"/>
      <c r="R87" s="77"/>
      <c r="S87" s="77"/>
      <c r="T87" s="77"/>
      <c r="U87" s="77"/>
      <c r="V87" s="76"/>
      <c r="W87" s="77"/>
      <c r="X87" s="78"/>
      <c r="Y87" s="77"/>
      <c r="Z87" s="77"/>
      <c r="AA87" s="77"/>
      <c r="AB87" s="77"/>
      <c r="AC87" s="77"/>
      <c r="AD87" s="77"/>
      <c r="AE87" s="77"/>
      <c r="AF87" s="76"/>
      <c r="AG87" s="77"/>
      <c r="AH87" s="77"/>
      <c r="AI87" s="77"/>
      <c r="AJ87" s="78"/>
      <c r="AK87" s="77"/>
      <c r="AL87" s="77"/>
      <c r="AM87" s="77"/>
      <c r="AN87" s="77"/>
      <c r="AO87" s="76"/>
      <c r="AP87" s="77"/>
      <c r="AQ87" s="78"/>
      <c r="AR87" s="76"/>
      <c r="AS87" s="78"/>
      <c r="AT87" s="77"/>
      <c r="AU87" s="77"/>
      <c r="AV87" s="179" t="str">
        <f>IF(AND(COUNTBLANK($B87:$O87)=13,COUNTBLANK($P87:$Q87)=1,COUNTBLANK($R87:$U87)=3,COUNTBLANK($V87:$X87)=2,COUNTBLANK($Y87:$AE87)=6,COUNTBLANK($AF87:$AJ87)=4,COUNTBLANK($AK87:AN87)=3,COUNTBLANK($AO87:$AQ87)=2,COUNTBLANK($AR87:$AS87)=1,COUNTBLANK($AT87:$AU87)=1),IF(Data!$B87&lt;&gt;"",Scoring!$D$7)+IF(Data!$C87&lt;&gt;"",Scoring!$D$8)+IF(Data!$D87&lt;&gt;"",Scoring!$D$9)+IF(Data!$E87&lt;&gt;"",Scoring!$D$10)+IF(Data!$F87&lt;&gt;"",Scoring!$D$11)+IF(Data!$G87&lt;&gt;"",Scoring!$D$12)+IF(Data!$H87&lt;&gt;"",Scoring!$D$13)+IF(Data!$I87&lt;&gt;"",Scoring!$D$14)+IF(Data!$J87&lt;&gt;"",Scoring!$D$15)+IF(Data!$K87&lt;&gt;"",Scoring!$D$16)+IF(Data!$L87&lt;&gt;"",Scoring!$D$17)+IF(Data!$M87&lt;&gt;"",Scoring!$D$18)+IF(Data!$N87&lt;&gt;"",Scoring!$D$19)+IF(Data!$O87&lt;&gt;"",Scoring!$D$20)+IF(Data!$P87&lt;&gt;"",Scoring!$D$21)+IF(Data!$Q87&lt;&gt;"",Scoring!$D$22)+IF(Data!$R87&lt;&gt;"",Scoring!$D$23)+IF(Data!$S87&lt;&gt;"",Scoring!$D$24)+IF(Data!$T87&lt;&gt;"",Scoring!$D$25)+IF(Data!$U87&lt;&gt;"",Scoring!$D$26)+IF(Data!$V87&lt;&gt;"",Scoring!$D$27)+IF(Data!$W87&lt;&gt;"",Scoring!$D$28)+IF(Data!$X87&lt;&gt;"",Scoring!$D$29)+IF(Data!$Y87&lt;&gt;"",Scoring!$D$30)+IF(Data!$Z87&lt;&gt;"",Scoring!$D$31)+IF(Data!$AA87&lt;&gt;"",Scoring!$D$32)+IF(Data!$AB87&lt;&gt;"",Scoring!$D$33)+IF(Data!$AC87&lt;&gt;"",Scoring!$D$34)+IF(Data!$AD87&lt;&gt;"",Scoring!$D$35)+IF(Data!$AE87&lt;&gt;"",Scoring!$D$36)+IF(Data!$AF87&lt;&gt;"",Scoring!$D$37)+IF(Data!$AG87&lt;&gt;"",Scoring!$D$38)+IF(Data!$AH87&lt;&gt;"",Scoring!$D$39)+IF(Data!$AI87&lt;&gt;"",Scoring!$D$40)+IF(Data!$AJ87&lt;&gt;"",Scoring!$D$41)+IF(Data!$AK87&lt;&gt;"",Scoring!$D$42)+IF(Data!$AL87&lt;&gt;"",Scoring!$D$43)+IF(Data!$AM87&lt;&gt;"",Scoring!$D$44)+IF(Data!$AN87&lt;&gt;"",Scoring!$D$45)+IF(Data!$AO87&lt;&gt;"",Scoring!$D$46)+IF(Data!$AP87&lt;&gt;"",Scoring!$D$47)+IF(Data!$AQ87&lt;&gt;"",Scoring!$D$48)+IF(Data!$AR87&lt;&gt;"",Scoring!$D$49)+IF(Data!$AS87&lt;&gt;"",Scoring!$D$50)+IF(Data!$AT87&lt;&gt;"",Scoring!$D$51)+IF(Data!$AU87&lt;&gt;"",Scoring!$D$52),"")</f>
        <v/>
      </c>
      <c r="AW87" s="180" t="str">
        <f>IF(AV87&lt;&gt;"",LOOKUP(AV87,Likelihoods!$A$7:$A$107,Likelihoods!B$7:B$107),"")</f>
        <v/>
      </c>
      <c r="AX87" s="181" t="str">
        <f>IF(AND(COUNTBLANK($B87:$O87)=13,COUNTBLANK($P87:$Q87)=1,COUNTBLANK($R87:$U87)=3,COUNTBLANK($V87:$X87)=2,COUNTBLANK($Y87:$AE87)=6,COUNTBLANK($AF87:$AJ87)=4,COUNTBLANK($AK87:AN87)=3,COUNTBLANK($AO87:$AQ87)=2,COUNTBLANK($AR87:$AS87)=1,COUNTBLANK($AT87:$AU87)=1),IF(Data!$B87&lt;&gt;"",Scoring!$E$7)+IF(Data!$C87&lt;&gt;"",Scoring!$E$8)+IF(Data!$D87&lt;&gt;"",Scoring!$E$9)+IF(Data!$E87&lt;&gt;"",Scoring!$E$10)+IF(Data!$F87&lt;&gt;"",Scoring!$E$11)+IF(Data!$G87&lt;&gt;"",Scoring!$E$12)+IF(Data!$H87&lt;&gt;"",Scoring!$E$13)+IF(Data!$I87&lt;&gt;"",Scoring!$E$14)+IF(Data!$J87&lt;&gt;"",Scoring!$E$15)+IF(Data!$K87&lt;&gt;"",Scoring!$E$16)+IF(Data!$L87&lt;&gt;"",Scoring!$E$17)+IF(Data!$M87&lt;&gt;"",Scoring!$E$18)+IF(Data!$N87&lt;&gt;"",Scoring!$E$19)+IF(Data!$O87&lt;&gt;"",Scoring!$E$20)+IF(Data!$P87&lt;&gt;"",Scoring!$E$21)+IF(Data!$Q87&lt;&gt;"",Scoring!$E$22)+IF(Data!$R87&lt;&gt;"",Scoring!$E$23)+IF(Data!$S87&lt;&gt;"",Scoring!$E$24)+IF(Data!$T87&lt;&gt;"",Scoring!$E$25)+IF(Data!$U87&lt;&gt;"",Scoring!$E$26)+IF(Data!$V87&lt;&gt;"",Scoring!$E$27)+IF(Data!$W87&lt;&gt;"",Scoring!$E$28)+IF(Data!$X87&lt;&gt;"",Scoring!$E$29)+IF(Data!$Y87&lt;&gt;"",Scoring!$E$30)+IF(Data!$Z87&lt;&gt;"",Scoring!$E$31)+IF(Data!$AA87&lt;&gt;"",Scoring!$E$32)+IF(Data!$AB87&lt;&gt;"",Scoring!$E$33)+IF(Data!$AC87&lt;&gt;"",Scoring!$E$34)+IF(Data!$AD87&lt;&gt;"",Scoring!$E$35)+IF(Data!$AE87&lt;&gt;"",Scoring!$E$36)+IF(Data!$AF87&lt;&gt;"",Scoring!$E$37)+IF(Data!$AG87&lt;&gt;"",Scoring!$E$38)+IF(Data!$AH87&lt;&gt;"",Scoring!$E$39)+IF(Data!$AI87&lt;&gt;"",Scoring!$E$40)+IF(Data!$AJ87&lt;&gt;"",Scoring!$E$41)+IF(Data!$AK87&lt;&gt;"",Scoring!$E$42)+IF(Data!$AL87&lt;&gt;"",Scoring!$E$43)+IF(Data!$AM87&lt;&gt;"",Scoring!$E$44)+IF(Data!$AN87&lt;&gt;"",Scoring!$E$45)+IF(Data!$AO87&lt;&gt;"",Scoring!$E$46)+IF(Data!$AP87&lt;&gt;"",Scoring!$E$47)+IF(Data!$AQ87&lt;&gt;"",Scoring!$E$48)+IF(Data!$AR87&lt;&gt;"",Scoring!$E$49)+IF(Data!$AS87&lt;&gt;"",Scoring!$E$50)+IF(Data!$AT87&lt;&gt;"",Scoring!$E$51)+IF(Data!$AU87&lt;&gt;"",Scoring!$E$52),"")</f>
        <v/>
      </c>
      <c r="AY87" s="180" t="str">
        <f>IF(AX87&lt;&gt;"",LOOKUP(AX87,Likelihoods!$A$7:$A$107,Likelihoods!C$7:C$107),"")</f>
        <v/>
      </c>
      <c r="AZ87" s="182" t="str">
        <f>IF(AND(COUNTBLANK($B87:$O87)=13,COUNTBLANK($P87:$Q87)=1,COUNTBLANK($R87:$U87)=3,COUNTBLANK($V87:$X87)=2,COUNTBLANK($Y87:$AE87)=6,COUNTBLANK($AF87:$AJ87)=4,COUNTBLANK($AK87:AN87)=3,COUNTBLANK($AO87:$AQ87)=2,COUNTBLANK($AR87:$AS87)=1,COUNTBLANK($AT87:$AU87)=1),IF(Data!$B87&lt;&gt;"",Scoring!$F$7)+IF(Data!$C87&lt;&gt;"",Scoring!$F$8)+IF(Data!$D87&lt;&gt;"",Scoring!$F$9)+IF(Data!$E87&lt;&gt;"",Scoring!$F$10)+IF(Data!$F87&lt;&gt;"",Scoring!$F$11)+IF(Data!$G87&lt;&gt;"",Scoring!$F$12)+IF(Data!$H87&lt;&gt;"",Scoring!$F$13)+IF(Data!$I87&lt;&gt;"",Scoring!$F$14)+IF(Data!$J87&lt;&gt;"",Scoring!$F$15)+IF(Data!$K87&lt;&gt;"",Scoring!$F$16)+IF(Data!$L87&lt;&gt;"",Scoring!$F$17)+IF(Data!$M87&lt;&gt;"",Scoring!$F$18)+IF(Data!$N87&lt;&gt;"",Scoring!$F$19)+IF(Data!$O87&lt;&gt;"",Scoring!$F$20)+IF(Data!$P87&lt;&gt;"",Scoring!$F$21)+IF(Data!$Q87&lt;&gt;"",Scoring!$F$22)+IF(Data!$R87&lt;&gt;"",Scoring!$F$23)+IF(Data!$S87&lt;&gt;"",Scoring!$F$24)+IF(Data!$T87&lt;&gt;"",Scoring!$F$25)+IF(Data!$U87&lt;&gt;"",Scoring!$F$26)+IF(Data!$V87&lt;&gt;"",Scoring!$F$27)+IF(Data!$W87&lt;&gt;"",Scoring!$F$28)+IF(Data!$X87&lt;&gt;"",Scoring!$F$29)+IF(Data!$Y87&lt;&gt;"",Scoring!$F$30)+IF(Data!$Z87&lt;&gt;"",Scoring!$F$31)+IF(Data!$AA87&lt;&gt;"",Scoring!$F$32)+IF(Data!$AB87&lt;&gt;"",Scoring!$F$33)+IF(Data!$AC87&lt;&gt;"",Scoring!$F$34)+IF(Data!$AD87&lt;&gt;"",Scoring!$F$35)+IF(Data!$AE87&lt;&gt;"",Scoring!$F$36)+IF(Data!$AF87&lt;&gt;"",Scoring!$F$37)+IF(Data!$AG87&lt;&gt;"",Scoring!$F$38)+IF(Data!$AH87&lt;&gt;"",Scoring!$F$39)+IF(Data!$AI87&lt;&gt;"",Scoring!$F$40)+IF(Data!$AJ87&lt;&gt;"",Scoring!$F$41)+IF(Data!$AK87&lt;&gt;"",Scoring!$F$42)+IF(Data!$AL87&lt;&gt;"",Scoring!$F$43)+IF(Data!$AM87&lt;&gt;"",Scoring!$F$44)+IF(Data!$AN87&lt;&gt;"",Scoring!$F$45)+IF(Data!$AO87&lt;&gt;"",Scoring!$F$46)+IF(Data!$AP87&lt;&gt;"",Scoring!$F$47)+IF(Data!$AQ87&lt;&gt;"",Scoring!$F$48)+IF(Data!$AR87&lt;&gt;"",Scoring!$F$49)+IF(Data!$AS87&lt;&gt;"",Scoring!$F$50)+IF(Data!$AT87&lt;&gt;"",Scoring!$F$51)+IF(Data!$AU87&lt;&gt;"",Scoring!$F$52),"")</f>
        <v/>
      </c>
      <c r="BA87" s="183" t="str">
        <f>IF(AZ87&lt;&gt;"",LOOKUP(AZ87,Likelihoods!$A$7:$A$107,Likelihoods!D$7:D$107),"")</f>
        <v/>
      </c>
      <c r="BB87" s="181" t="str">
        <f>IF(AND(COUNTBLANK($B87:$O87)=13,COUNTBLANK($P87:$Q87)=1,COUNTBLANK($R87:$U87)=3,COUNTBLANK($V87:$X87)=2,COUNTBLANK($Y87:$AE87)=6,COUNTBLANK($AF87:$AJ87)=4,COUNTBLANK($AK87:AN87)=3,COUNTBLANK($AO87:$AQ87)=2,COUNTBLANK($AR87:$AS87)=1,COUNTBLANK($AT87:$AU87)=1),IF(Data!$B87&lt;&gt;"",Scoring!$G$7)+IF(Data!$C87&lt;&gt;"",Scoring!$G$8)+IF(Data!$D87&lt;&gt;"",Scoring!$G$9)+IF(Data!$E87&lt;&gt;"",Scoring!$G$10)+IF(Data!$F87&lt;&gt;"",Scoring!$G$11)+IF(Data!$G87&lt;&gt;"",Scoring!$G$12)+IF(Data!$H87&lt;&gt;"",Scoring!$G$13)+IF(Data!$I87&lt;&gt;"",Scoring!$G$14)+IF(Data!$J87&lt;&gt;"",Scoring!$G$15)+IF(Data!$K87&lt;&gt;"",Scoring!$G$16)+IF(Data!$L87&lt;&gt;"",Scoring!$G$17)+IF(Data!$M87&lt;&gt;"",Scoring!$G$18)+IF(Data!$N87&lt;&gt;"",Scoring!$G$19)+IF(Data!$O87&lt;&gt;"",Scoring!$G$20)+IF(Data!$P87&lt;&gt;"",Scoring!$G$21)+IF(Data!$Q87&lt;&gt;"",Scoring!$G$22)+IF(Data!$R87&lt;&gt;"",Scoring!$G$23)+IF(Data!$S87&lt;&gt;"",Scoring!$G$24)+IF(Data!$T87&lt;&gt;"",Scoring!$G$25)+IF(Data!$U87&lt;&gt;"",Scoring!$G$26)+IF(Data!$V87&lt;&gt;"",Scoring!$G$27)+IF(Data!$W87&lt;&gt;"",Scoring!$G$28)+IF(Data!$X87&lt;&gt;"",Scoring!$G$29)+IF(Data!$Y87&lt;&gt;"",Scoring!$G$30)+IF(Data!$Z87&lt;&gt;"",Scoring!$G$31)+IF(Data!$AA87&lt;&gt;"",Scoring!$G$32)+IF(Data!$AB87&lt;&gt;"",Scoring!$G$33)+IF(Data!$AC87&lt;&gt;"",Scoring!$G$34)+IF(Data!$AD87&lt;&gt;"",Scoring!$G$35)+IF(Data!$AE87&lt;&gt;"",Scoring!$G$36)+IF(Data!$AF87&lt;&gt;"",Scoring!$G$37)+IF(Data!$AG87&lt;&gt;"",Scoring!$G$38)+IF(Data!$AH87&lt;&gt;"",Scoring!$G$39)+IF(Data!$AI87&lt;&gt;"",Scoring!$G$40)+IF(Data!$AJ87&lt;&gt;"",Scoring!$G$41)+IF(Data!$AK87&lt;&gt;"",Scoring!$G$42)+IF(Data!$AL87&lt;&gt;"",Scoring!$G$43)+IF(Data!$AM87&lt;&gt;"",Scoring!$G$44)+IF(Data!$AN87&lt;&gt;"",Scoring!$G$45)+IF(Data!$AO87&lt;&gt;"",Scoring!$G$46)+IF(Data!$AP87&lt;&gt;"",Scoring!$G$47)+IF(Data!$AQ87&lt;&gt;"",Scoring!$G$48)+IF(Data!$AR87&lt;&gt;"",Scoring!$G$49)+IF(Data!$AS87&lt;&gt;"",Scoring!$G$50)+IF(Data!$AT87&lt;&gt;"",Scoring!$G$51)+IF(Data!$AU87&lt;&gt;"",Scoring!$G$52),"")</f>
        <v/>
      </c>
      <c r="BC87" s="184" t="str">
        <f>IF(BB87&lt;&gt;"",LOOKUP(BB87,Likelihoods!$A$7:$A$107,Likelihoods!E$7:E$107),"")</f>
        <v/>
      </c>
      <c r="BD87" s="185" t="str">
        <f>IF(AND(COUNTBLANK($B87:$O87)=13,COUNTBLANK($P87:$Q87)=1,COUNTBLANK($R87:$U87)=3,COUNTBLANK($V87:$X87)=2,COUNTBLANK($Y87:$AE87)=6,COUNTBLANK($AF87:$AJ87)=4,COUNTBLANK($AK87:AN87)=3,COUNTBLANK($AO87:$AQ87)=2,COUNTBLANK($AR87:$AS87)=1,COUNTBLANK($AT87:$AU87)=1),IF(Data!$B87&lt;&gt;"",Scoring!$H$7)+IF(Data!$C87&lt;&gt;"",Scoring!$H$8)+IF(Data!$D87&lt;&gt;"",Scoring!$H$9)+IF(Data!$E87&lt;&gt;"",Scoring!$H$10)+IF(Data!$F87&lt;&gt;"",Scoring!$H$11)+IF(Data!$G87&lt;&gt;"",Scoring!$H$12)+IF(Data!$H87&lt;&gt;"",Scoring!$H$13)+IF(Data!$I87&lt;&gt;"",Scoring!$H$14)+IF(Data!$J87&lt;&gt;"",Scoring!$H$15)+IF(Data!$K87&lt;&gt;"",Scoring!$H$16)+IF(Data!$L87&lt;&gt;"",Scoring!$H$17)+IF(Data!$M87&lt;&gt;"",Scoring!$H$18)+IF(Data!$N87&lt;&gt;"",Scoring!$H$19)+IF(Data!$O87&lt;&gt;"",Scoring!$H$20)+IF(Data!$P87&lt;&gt;"",Scoring!$H$21)+IF(Data!$Q87&lt;&gt;"",Scoring!$H$22)+IF(Data!$R87&lt;&gt;"",Scoring!$H$23)+IF(Data!$S87&lt;&gt;"",Scoring!$H$24)+IF(Data!$T87&lt;&gt;"",Scoring!$H$25)+IF(Data!$U87&lt;&gt;"",Scoring!$H$26)+IF(Data!$V87&lt;&gt;"",Scoring!$H$27)+IF(Data!$W87&lt;&gt;"",Scoring!$H$28)+IF(Data!$X87&lt;&gt;"",Scoring!$H$29)+IF(Data!$Y87&lt;&gt;"",Scoring!$H$30)+IF(Data!$Z87&lt;&gt;"",Scoring!$H$31)+IF(Data!$AA87&lt;&gt;"",Scoring!$H$32)+IF(Data!$AB87&lt;&gt;"",Scoring!$H$33)+IF(Data!$AC87&lt;&gt;"",Scoring!$H$34)+IF(Data!$AD87&lt;&gt;"",Scoring!$H$35)+IF(Data!$AE87&lt;&gt;"",Scoring!$H$36)+IF(Data!$AF87&lt;&gt;"",Scoring!$H$37)+IF(Data!$AG87&lt;&gt;"",Scoring!$H$38)+IF(Data!$AH87&lt;&gt;"",Scoring!$H$39)+IF(Data!$AI87&lt;&gt;"",Scoring!$H$40)+IF(Data!$AJ87&lt;&gt;"",Scoring!$H$41)+IF(Data!$AK87&lt;&gt;"",Scoring!$H$42)+IF(Data!$AL87&lt;&gt;"",Scoring!$H$43)+IF(Data!$AM87&lt;&gt;"",Scoring!$H$44)+IF(Data!$AN87&lt;&gt;"",Scoring!$H$45)+IF(Data!$AO87&lt;&gt;"",Scoring!$H$46)+IF(Data!$AP87&lt;&gt;"",Scoring!$H$47)+IF(Data!$AQ87&lt;&gt;"",Scoring!$H$48)+IF(Data!$AR87&lt;&gt;"",Scoring!$H$49)+IF(Data!$AS87&lt;&gt;"",Scoring!$H$50)+IF(Data!$AT87&lt;&gt;"",Scoring!$H$51)+IF(Data!$AU87&lt;&gt;"",Scoring!$H$52),"")</f>
        <v/>
      </c>
      <c r="BE87" s="186" t="str">
        <f>IF(BD87&lt;&gt;"",LOOKUP(BD87,Likelihoods!$A$7:$A$107,Likelihoods!F$7:F$107),"")</f>
        <v/>
      </c>
      <c r="BF87" s="181" t="str">
        <f>IF(AND(COUNTBLANK($B87:$O87)=13,COUNTBLANK($P87:$Q87)=1,COUNTBLANK($R87:$U87)=3,COUNTBLANK($V87:$X87)=2,COUNTBLANK($Y87:$AE87)=6,COUNTBLANK($AF87:$AJ87)=4,COUNTBLANK($AK87:AN87)=3,COUNTBLANK($AO87:$AQ87)=2,COUNTBLANK($AR87:$AS87)=1,COUNTBLANK($AT87:$AU87)=1),IF(Data!$B87&lt;&gt;"",Scoring!$I$7)+IF(Data!$C87&lt;&gt;"",Scoring!$I$8)+IF(Data!$D87&lt;&gt;"",Scoring!$I$9)+IF(Data!$E87&lt;&gt;"",Scoring!$I$10)+IF(Data!$F87&lt;&gt;"",Scoring!$I$11)+IF(Data!$G87&lt;&gt;"",Scoring!$I$12)+IF(Data!$H87&lt;&gt;"",Scoring!$I$13)+IF(Data!$I87&lt;&gt;"",Scoring!$I$14)+IF(Data!$J87&lt;&gt;"",Scoring!$I$15)+IF(Data!$K87&lt;&gt;"",Scoring!$I$16)+IF(Data!$L87&lt;&gt;"",Scoring!$I$17)+IF(Data!$M87&lt;&gt;"",Scoring!$I$18)+IF(Data!$N87&lt;&gt;"",Scoring!$I$19)+IF(Data!$O87&lt;&gt;"",Scoring!$I$20)+IF(Data!$P87&lt;&gt;"",Scoring!$I$21)+IF(Data!$Q87&lt;&gt;"",Scoring!$I$22)+IF(Data!$R87&lt;&gt;"",Scoring!$I$23)+IF(Data!$S87&lt;&gt;"",Scoring!$I$24)+IF(Data!$T87&lt;&gt;"",Scoring!$I$25)+IF(Data!$U87&lt;&gt;"",Scoring!$I$26)+IF(Data!$V87&lt;&gt;"",Scoring!$I$27)+IF(Data!$W87&lt;&gt;"",Scoring!$I$28)+IF(Data!$X87&lt;&gt;"",Scoring!$I$29)+IF(Data!$Y87&lt;&gt;"",Scoring!$I$30)+IF(Data!$Z87&lt;&gt;"",Scoring!$I$31)+IF(Data!$AA87&lt;&gt;"",Scoring!$I$32)+IF(Data!$AB87&lt;&gt;"",Scoring!$I$33)+IF(Data!$AC87&lt;&gt;"",Scoring!$I$34)+IF(Data!$AD87&lt;&gt;"",Scoring!$I$35)+IF(Data!$AE87&lt;&gt;"",Scoring!$I$36)+IF(Data!$AF87&lt;&gt;"",Scoring!$I$37)+IF(Data!$AG87&lt;&gt;"",Scoring!$I$38)+IF(Data!$AH87&lt;&gt;"",Scoring!$I$39)+IF(Data!$AI87&lt;&gt;"",Scoring!$I$40)+IF(Data!$AJ87&lt;&gt;"",Scoring!$I$41)+IF(Data!$AK87&lt;&gt;"",Scoring!$I$42)+IF(Data!$AL87&lt;&gt;"",Scoring!$I$43)+IF(Data!$AM87&lt;&gt;"",Scoring!$I$44)+IF(Data!$AN87&lt;&gt;"",Scoring!$I$45)+IF(Data!$AO87&lt;&gt;"",Scoring!$I$46)+IF(Data!$AP87&lt;&gt;"",Scoring!$I$47)+IF(Data!$AQ87&lt;&gt;"",Scoring!$I$48)+IF(Data!$AR87&lt;&gt;"",Scoring!$I$49)+IF(Data!$AS87&lt;&gt;"",Scoring!$I$50)+IF(Data!$AT87&lt;&gt;"",Scoring!$I$51)+IF(Data!$AU87&lt;&gt;"",Scoring!$I$52),"")</f>
        <v/>
      </c>
      <c r="BG87" s="180" t="str">
        <f>IF(BF87&lt;&gt;"",LOOKUP(BF87,Likelihoods!$A$7:$A$107,Likelihoods!G$7:G$107),"")</f>
        <v/>
      </c>
      <c r="BH87" s="187" t="str">
        <f>IF(AND(COUNTBLANK($B87:$O87)=13,COUNTBLANK($P87:$Q87)=1,COUNTBLANK($R87:$U87)=3,COUNTBLANK($V87:$X87)=2,COUNTBLANK($Y87:$AE87)=6,COUNTBLANK($AF87:$AJ87)=4,COUNTBLANK($AK87:AN87)=3,COUNTBLANK($AO87:$AQ87)=2,COUNTBLANK($AR87:$AS87)=1,COUNTBLANK($AT87:$AU87)=1),IF(Data!$B87&lt;&gt;"",Scoring!$J$7)+IF(Data!$C87&lt;&gt;"",Scoring!$J$8)+IF(Data!$D87&lt;&gt;"",Scoring!$J$9)+IF(Data!$E87&lt;&gt;"",Scoring!$J$10)+IF(Data!$F87&lt;&gt;"",Scoring!$J$11)+IF(Data!$G87&lt;&gt;"",Scoring!$J$12)+IF(Data!$H87&lt;&gt;"",Scoring!$J$13)+IF(Data!$I87&lt;&gt;"",Scoring!$J$14)+IF(Data!$J87&lt;&gt;"",Scoring!$J$15)+IF(Data!$K87&lt;&gt;"",Scoring!$J$16)+IF(Data!$L87&lt;&gt;"",Scoring!$J$17)+IF(Data!$M87&lt;&gt;"",Scoring!$J$18)+IF(Data!$N87&lt;&gt;"",Scoring!$J$19)+IF(Data!$O87&lt;&gt;"",Scoring!$J$20)+IF(Data!$P87&lt;&gt;"",Scoring!$J$21)+IF(Data!$Q87&lt;&gt;"",Scoring!$J$22)+IF(Data!$R87&lt;&gt;"",Scoring!$J$23)+IF(Data!$S87&lt;&gt;"",Scoring!$J$24)+IF(Data!$T87&lt;&gt;"",Scoring!$J$25)+IF(Data!$U87&lt;&gt;"",Scoring!$J$26)+IF(Data!$V87&lt;&gt;"",Scoring!$J$27)+IF(Data!$W87&lt;&gt;"",Scoring!$J$28)+IF(Data!$X87&lt;&gt;"",Scoring!$J$29)+IF(Data!$Y87&lt;&gt;"",Scoring!$J$30)+IF(Data!$Z87&lt;&gt;"",Scoring!$J$31)+IF(Data!$AA87&lt;&gt;"",Scoring!$J$32)+IF(Data!$AB87&lt;&gt;"",Scoring!$J$33)+IF(Data!$AC87&lt;&gt;"",Scoring!$J$34)+IF(Data!$AD87&lt;&gt;"",Scoring!$J$35)+IF(Data!$AE87&lt;&gt;"",Scoring!$J$36)+IF(Data!$AF87&lt;&gt;"",Scoring!$J$37)+IF(Data!$AG87&lt;&gt;"",Scoring!$J$38)+IF(Data!$AH87&lt;&gt;"",Scoring!$J$39)+IF(Data!$AI87&lt;&gt;"",Scoring!$J$40)+IF(Data!$AJ87&lt;&gt;"",Scoring!$J$41)+IF(Data!$AK87&lt;&gt;"",Scoring!$J$42)+IF(Data!$AL87&lt;&gt;"",Scoring!$J$43)+IF(Data!$AM87&lt;&gt;"",Scoring!$J$44)+IF(Data!$AN87&lt;&gt;"",Scoring!$J$45)+IF(Data!$AO87&lt;&gt;"",Scoring!$J$46)+IF(Data!$AP87&lt;&gt;"",Scoring!$J$47)+IF(Data!$AQ87&lt;&gt;"",Scoring!$J$48)+IF(Data!$AR87&lt;&gt;"",Scoring!$J$49)+IF(Data!$AS87&lt;&gt;"",Scoring!$J$50)+IF(Data!$AT87&lt;&gt;"",Scoring!$J$51)+IF(Data!$AU87&lt;&gt;"",Scoring!$J$52),"")</f>
        <v/>
      </c>
      <c r="BI87" s="183" t="str">
        <f>IF(BH87&lt;&gt;"",LOOKUP(BH87,Likelihoods!$A$7:$A$107,Likelihoods!H$7:H$107),"")</f>
        <v/>
      </c>
      <c r="BJ87" s="188" t="str">
        <f>IF(AND(COUNTBLANK($B87:$O87)=13,COUNTBLANK($P87:$Q87)=1,COUNTBLANK($R87:$U87)=3,COUNTBLANK($V87:$X87)=2,COUNTBLANK($Y87:$AE87)=6,COUNTBLANK($AF87:$AJ87)=4,COUNTBLANK($AK87:AN87)=3,COUNTBLANK($AO87:$AQ87)=2,COUNTBLANK($AR87:$AS87)=1,COUNTBLANK($AT87:$AU87)=1),IF(Data!$B87&lt;&gt;"",Scoring!$K$7)+IF(Data!$C87&lt;&gt;"",Scoring!$K$8)+IF(Data!$D87&lt;&gt;"",Scoring!$K$9)+IF(Data!$E87&lt;&gt;"",Scoring!$K$10)+IF(Data!$F87&lt;&gt;"",Scoring!$K$11)+IF(Data!$G87&lt;&gt;"",Scoring!$K$12)+IF(Data!$H87&lt;&gt;"",Scoring!$K$13)+IF(Data!$I87&lt;&gt;"",Scoring!$K$14)+IF(Data!$J87&lt;&gt;"",Scoring!$K$15)+IF(Data!$K87&lt;&gt;"",Scoring!$K$16)+IF(Data!$L87&lt;&gt;"",Scoring!$K$17)+IF(Data!$M87&lt;&gt;"",Scoring!$K$18)+IF(Data!$N87&lt;&gt;"",Scoring!$K$19)+IF(Data!$O87&lt;&gt;"",Scoring!$K$20)+IF(Data!$P87&lt;&gt;"",Scoring!$K$21)+IF(Data!$Q87&lt;&gt;"",Scoring!$K$22)+IF(Data!$R87&lt;&gt;"",Scoring!$K$23)+IF(Data!$S87&lt;&gt;"",Scoring!$K$24)+IF(Data!$T87&lt;&gt;"",Scoring!$K$25)+IF(Data!$U87&lt;&gt;"",Scoring!$K$26)+IF(Data!$V87&lt;&gt;"",Scoring!$K$27)+IF(Data!$W87&lt;&gt;"",Scoring!$K$28)+IF(Data!$X87&lt;&gt;"",Scoring!$K$29)+IF(Data!$Y87&lt;&gt;"",Scoring!$K$30)+IF(Data!$Z87&lt;&gt;"",Scoring!$K$31)+IF(Data!$AA87&lt;&gt;"",Scoring!$K$32)+IF(Data!$AB87&lt;&gt;"",Scoring!$K$33)+IF(Data!$AC87&lt;&gt;"",Scoring!$K$34)+IF(Data!$AD87&lt;&gt;"",Scoring!$K$35)+IF(Data!$AE87&lt;&gt;"",Scoring!$K$36)+IF(Data!$AF87&lt;&gt;"",Scoring!$K$37)+IF(Data!$AG87&lt;&gt;"",Scoring!$K$38)+IF(Data!$AH87&lt;&gt;"",Scoring!$K$39)+IF(Data!$AI87&lt;&gt;"",Scoring!$K$40)+IF(Data!$AJ87&lt;&gt;"",Scoring!$K$41)+IF(Data!$AK87&lt;&gt;"",Scoring!$K$42)+IF(Data!$AL87&lt;&gt;"",Scoring!$K$43)+IF(Data!$AM87&lt;&gt;"",Scoring!$K$44)+IF(Data!$AN87&lt;&gt;"",Scoring!$K$45)+IF(Data!$AO87&lt;&gt;"",Scoring!$K$46)+IF(Data!$AP87&lt;&gt;"",Scoring!$K$47)+IF(Data!$AQ87&lt;&gt;"",Scoring!$K$48)+IF(Data!$AR87&lt;&gt;"",Scoring!$K$49)+IF(Data!$AS87&lt;&gt;"",Scoring!$K$50)+IF(Data!$AT87&lt;&gt;"",Scoring!$K$51)+IF(Data!$AU87&lt;&gt;"",Scoring!$K$52),"")</f>
        <v/>
      </c>
      <c r="BK87" s="184" t="str">
        <f>IF(BJ87&lt;&gt;"",LOOKUP(BJ87,Likelihoods!$A$7:$A$107,Likelihoods!I$7:I$107),"")</f>
        <v/>
      </c>
      <c r="BL87" s="187" t="str">
        <f>IF(AND(COUNTBLANK($B87:$O87)=13,COUNTBLANK($P87:$Q87)=1,COUNTBLANK($R87:$U87)=3,COUNTBLANK($V87:$X87)=2,COUNTBLANK($Y87:$AE87)=6,COUNTBLANK($AF87:$AJ87)=4,COUNTBLANK($AK87:AN87)=3,COUNTBLANK($AO87:$AQ87)=2,COUNTBLANK($AR87:$AS87)=1,COUNTBLANK($AT87:$AU87)=1),IF(Data!$B87&lt;&gt;"",Scoring!$L$7)+IF(Data!$C87&lt;&gt;"",Scoring!$L$8)+IF(Data!$D87&lt;&gt;"",Scoring!$L$9)+IF(Data!$E87&lt;&gt;"",Scoring!$L$10)+IF(Data!$F87&lt;&gt;"",Scoring!$L$11)+IF(Data!$G87&lt;&gt;"",Scoring!$L$12)+IF(Data!$H87&lt;&gt;"",Scoring!$L$13)+IF(Data!$I87&lt;&gt;"",Scoring!$L$14)+IF(Data!$J87&lt;&gt;"",Scoring!$L$15)+IF(Data!$K87&lt;&gt;"",Scoring!$L$16)+IF(Data!$L87&lt;&gt;"",Scoring!$L$17)+IF(Data!$M87&lt;&gt;"",Scoring!$L$18)+IF(Data!$N87&lt;&gt;"",Scoring!$L$19)+IF(Data!$O87&lt;&gt;"",Scoring!$L$20)+IF(Data!$P87&lt;&gt;"",Scoring!$L$21)+IF(Data!$Q87&lt;&gt;"",Scoring!$L$22)+IF(Data!$R87&lt;&gt;"",Scoring!$L$23)+IF(Data!$S87&lt;&gt;"",Scoring!$L$24)+IF(Data!$T87&lt;&gt;"",Scoring!$L$25)+IF(Data!$U87&lt;&gt;"",Scoring!$L$26)+IF(Data!$V87&lt;&gt;"",Scoring!$L$27)+IF(Data!$W87&lt;&gt;"",Scoring!$L$28)+IF(Data!$X87&lt;&gt;"",Scoring!$L$29)+IF(Data!$Y87&lt;&gt;"",Scoring!$L$30)+IF(Data!$Z87&lt;&gt;"",Scoring!$L$31)+IF(Data!$AA87&lt;&gt;"",Scoring!$L$32)+IF(Data!$AB87&lt;&gt;"",Scoring!$L$33)+IF(Data!$AC87&lt;&gt;"",Scoring!$L$34)+IF(Data!$AD87&lt;&gt;"",Scoring!$L$35)+IF(Data!$AE87&lt;&gt;"",Scoring!$L$36)+IF(Data!$AF87&lt;&gt;"",Scoring!$L$37)+IF(Data!$AG87&lt;&gt;"",Scoring!$L$38)+IF(Data!$AH87&lt;&gt;"",Scoring!$L$39)+IF(Data!$AI87&lt;&gt;"",Scoring!$L$40)+IF(Data!$AJ87&lt;&gt;"",Scoring!$L$41)+IF(Data!$AK87&lt;&gt;"",Scoring!$L$42)+IF(Data!$AL87&lt;&gt;"",Scoring!$L$43)+IF(Data!$AM87&lt;&gt;"",Scoring!$L$44)+IF(Data!$AN87&lt;&gt;"",Scoring!$L$45)+IF(Data!$AO87&lt;&gt;"",Scoring!$L$46)+IF(Data!$AP87&lt;&gt;"",Scoring!$L$47)+IF(Data!$AQ87&lt;&gt;"",Scoring!$L$48)+IF(Data!$AR87&lt;&gt;"",Scoring!$L$49)+IF(Data!$AS87&lt;&gt;"",Scoring!$L$50)+IF(Data!$AT87&lt;&gt;"",Scoring!$L$51)+IF(Data!$AU87&lt;&gt;"",Scoring!$L$52),"")</f>
        <v/>
      </c>
      <c r="BM87" s="180" t="str">
        <f>IF(BL87&lt;&gt;"",LOOKUP(BL87,Likelihoods!$A$7:$A$107,Likelihoods!J$7:J$107),"")</f>
        <v/>
      </c>
      <c r="BN87" s="181" t="str">
        <f>IF(AND(COUNTBLANK($B87:$O87)=13,COUNTBLANK($P87:$Q87)=1,COUNTBLANK($R87:$U87)=3,COUNTBLANK($V87:$X87)=2,COUNTBLANK($Y87:$AE87)=6,COUNTBLANK($AF87:$AJ87)=4,COUNTBLANK($AK87:AN87)=3,COUNTBLANK($AO87:$AQ87)=2,COUNTBLANK($AR87:$AS87)=1,COUNTBLANK($AT87:$AU87)=1),IF(Data!$B87&lt;&gt;"",Scoring!$M$7)+IF(Data!$C87&lt;&gt;"",Scoring!$M$8)+IF(Data!$D87&lt;&gt;"",Scoring!$M$9)+IF(Data!$E87&lt;&gt;"",Scoring!$M$10)+IF(Data!$F87&lt;&gt;"",Scoring!$M$11)+IF(Data!$G87&lt;&gt;"",Scoring!$M$12)+IF(Data!$H87&lt;&gt;"",Scoring!$M$13)+IF(Data!$I87&lt;&gt;"",Scoring!$M$14)+IF(Data!$J87&lt;&gt;"",Scoring!$M$15)+IF(Data!$K87&lt;&gt;"",Scoring!$M$16)+IF(Data!$L87&lt;&gt;"",Scoring!$M$17)+IF(Data!$M87&lt;&gt;"",Scoring!$M$18)+IF(Data!$N87&lt;&gt;"",Scoring!$M$19)+IF(Data!$O87&lt;&gt;"",Scoring!$M$20)+IF(Data!$P87&lt;&gt;"",Scoring!$M$21)+IF(Data!$Q87&lt;&gt;"",Scoring!$M$22)+IF(Data!$R87&lt;&gt;"",Scoring!$M$23)+IF(Data!$S87&lt;&gt;"",Scoring!$M$24)+IF(Data!$T87&lt;&gt;"",Scoring!$M$25)+IF(Data!$U87&lt;&gt;"",Scoring!$M$26)+IF(Data!$V87&lt;&gt;"",Scoring!$M$27)+IF(Data!$W87&lt;&gt;"",Scoring!$M$28)+IF(Data!$X87&lt;&gt;"",Scoring!$M$29)+IF(Data!$Y87&lt;&gt;"",Scoring!$M$30)+IF(Data!$Z87&lt;&gt;"",Scoring!$M$31)+IF(Data!$AA87&lt;&gt;"",Scoring!$M$32)+IF(Data!$AB87&lt;&gt;"",Scoring!$M$33)+IF(Data!$AC87&lt;&gt;"",Scoring!$M$34)+IF(Data!$AD87&lt;&gt;"",Scoring!$M$35)+IF(Data!$AE87&lt;&gt;"",Scoring!$M$36)+IF(Data!$AF87&lt;&gt;"",Scoring!$M$37)+IF(Data!$AG87&lt;&gt;"",Scoring!$M$38)+IF(Data!$AH87&lt;&gt;"",Scoring!$M$39)+IF(Data!$AI87&lt;&gt;"",Scoring!$M$40)+IF(Data!$AJ87&lt;&gt;"",Scoring!$M$41)+IF(Data!$AK87&lt;&gt;"",Scoring!$M$42)+IF(Data!$AL87&lt;&gt;"",Scoring!$M$43)+IF(Data!$AM87&lt;&gt;"",Scoring!$M$44)+IF(Data!$AN87&lt;&gt;"",Scoring!$M$45)+IF(Data!$AO87&lt;&gt;"",Scoring!$M$46)+IF(Data!$AP87&lt;&gt;"",Scoring!$M$47)+IF(Data!$AQ87&lt;&gt;"",Scoring!$M$48)+IF(Data!$AR87&lt;&gt;"",Scoring!$M$49)+IF(Data!$AS87&lt;&gt;"",Scoring!$M$50)+IF(Data!$AT87&lt;&gt;"",Scoring!$M$51)+IF(Data!$AU87&lt;&gt;"",Scoring!$M$52),"")</f>
        <v/>
      </c>
      <c r="BO87" s="184" t="str">
        <f>IF(BN87&lt;&gt;"",LOOKUP(BN87,Likelihoods!$A$7:$A$107,Likelihoods!K$7:K$107),"")</f>
        <v/>
      </c>
      <c r="BP87" s="179" t="str">
        <f>IF(AND(COUNTBLANK($B87:$O87)=13,COUNTBLANK($P87:$Q87)=1,COUNTBLANK($R87:$U87)=3,COUNTBLANK($V87:$X87)=2,COUNTBLANK($Y87:$AE87)=6,COUNTBLANK($AF87:$AJ87)=4,COUNTBLANK($AK87:AN87)=3,COUNTBLANK($AO87:$AQ87)=2,COUNTBLANK($AR87:$AS87)=1,COUNTBLANK($AT87:$AU87)=1),IF(Data!$B87&lt;&gt;"",Scoring!$N$7)+IF(Data!$C87&lt;&gt;"",Scoring!$N$8)+IF(Data!$D87&lt;&gt;"",Scoring!$N$9)+IF(Data!$E87&lt;&gt;"",Scoring!$N$10)+IF(Data!$F87&lt;&gt;"",Scoring!$N$11)+IF(Data!$G87&lt;&gt;"",Scoring!$N$12)+IF(Data!$H87&lt;&gt;"",Scoring!$N$13)+IF(Data!$I87&lt;&gt;"",Scoring!$N$14)+IF(Data!$J87&lt;&gt;"",Scoring!$N$15)+IF(Data!$K87&lt;&gt;"",Scoring!$N$16)+IF(Data!$L87&lt;&gt;"",Scoring!$N$17)+IF(Data!$M87&lt;&gt;"",Scoring!$N$18)+IF(Data!$N87&lt;&gt;"",Scoring!$N$19)+IF(Data!$O87&lt;&gt;"",Scoring!$N$20)+IF(Data!$P87&lt;&gt;"",Scoring!$N$21)+IF(Data!$Q87&lt;&gt;"",Scoring!$N$22)+IF(Data!$R87&lt;&gt;"",Scoring!$N$23)+IF(Data!$S87&lt;&gt;"",Scoring!$N$24)+IF(Data!$T87&lt;&gt;"",Scoring!$N$25)+IF(Data!$U87&lt;&gt;"",Scoring!$N$26)+IF(Data!$V87&lt;&gt;"",Scoring!$N$27)+IF(Data!$W87&lt;&gt;"",Scoring!$N$28)+IF(Data!$X87&lt;&gt;"",Scoring!$N$29)+IF(Data!$Y87&lt;&gt;"",Scoring!$N$30)+IF(Data!$Z87&lt;&gt;"",Scoring!$N$31)+IF(Data!$AA87&lt;&gt;"",Scoring!$N$32)+IF(Data!$AB87&lt;&gt;"",Scoring!$N$33)+IF(Data!$AC87&lt;&gt;"",Scoring!$N$34)+IF(Data!$AD87&lt;&gt;"",Scoring!$N$35)+IF(Data!$AE87&lt;&gt;"",Scoring!$N$36)+IF(Data!$AF87&lt;&gt;"",Scoring!$N$37)+IF(Data!$AG87&lt;&gt;"",Scoring!$N$38)+IF(Data!$AH87&lt;&gt;"",Scoring!$N$39)+IF(Data!$AI87&lt;&gt;"",Scoring!$N$40)+IF(Data!$AJ87&lt;&gt;"",Scoring!$N$41)+IF(Data!$AK87&lt;&gt;"",Scoring!$N$42)+IF(Data!$AL87&lt;&gt;"",Scoring!$N$43)+IF(Data!$AM87&lt;&gt;"",Scoring!$N$44)+IF(Data!$AN87&lt;&gt;"",Scoring!$N$45)+IF(Data!$AO87&lt;&gt;"",Scoring!$N$46)+IF(Data!$AP87&lt;&gt;"",Scoring!$N$47)+IF(Data!$AQ87&lt;&gt;"",Scoring!$N$48)+IF(Data!$AR87&lt;&gt;"",Scoring!$N$49)+IF(Data!$AS87&lt;&gt;"",Scoring!$N$50)+IF(Data!$AT87&lt;&gt;"",Scoring!$N$51)+IF(Data!$AU87&lt;&gt;"",Scoring!$N$52),"")</f>
        <v/>
      </c>
      <c r="BQ87" s="189" t="str">
        <f>IF(BP87&lt;&gt;"",LOOKUP(BP87,Likelihoods!$A$7:$A$107,Likelihoods!L$7:L$107),"")</f>
        <v/>
      </c>
      <c r="BR87" s="181" t="str">
        <f>IF(AND(COUNTBLANK($B87:$O87)=13,COUNTBLANK($P87:$Q87)=1,COUNTBLANK($R87:$U87)=3,COUNTBLANK($V87:$X87)=2,COUNTBLANK($Y87:$AE87)=6,COUNTBLANK($AF87:$AJ87)=4,COUNTBLANK($AK87:AN87)=3,COUNTBLANK($AO87:$AQ87)=2,COUNTBLANK($AR87:$AS87)=1,COUNTBLANK($AT87:$AU87)=1),IF(Data!$B87&lt;&gt;"",Scoring!$O$7)+IF(Data!$C87&lt;&gt;"",Scoring!$O$8)+IF(Data!$D87&lt;&gt;"",Scoring!$O$9)+IF(Data!$E87&lt;&gt;"",Scoring!$O$10)+IF(Data!$F87&lt;&gt;"",Scoring!$O$11)+IF(Data!$G87&lt;&gt;"",Scoring!$O$12)+IF(Data!$H87&lt;&gt;"",Scoring!$O$13)+IF(Data!$I87&lt;&gt;"",Scoring!$O$14)+IF(Data!$J87&lt;&gt;"",Scoring!$O$15)+IF(Data!$K87&lt;&gt;"",Scoring!$O$16)+IF(Data!$L87&lt;&gt;"",Scoring!$O$17)+IF(Data!$M87&lt;&gt;"",Scoring!$O$18)+IF(Data!$N87&lt;&gt;"",Scoring!$O$19)+IF(Data!$O87&lt;&gt;"",Scoring!$O$20)+IF(Data!$P87&lt;&gt;"",Scoring!$O$21)+IF(Data!$Q87&lt;&gt;"",Scoring!$O$22)+IF(Data!$R87&lt;&gt;"",Scoring!$O$23)+IF(Data!$S87&lt;&gt;"",Scoring!$O$24)+IF(Data!$T87&lt;&gt;"",Scoring!$O$25)+IF(Data!$U87&lt;&gt;"",Scoring!$O$26)+IF(Data!$V87&lt;&gt;"",Scoring!$O$27)+IF(Data!$W87&lt;&gt;"",Scoring!$O$28)+IF(Data!$X87&lt;&gt;"",Scoring!$O$29)+IF(Data!$Y87&lt;&gt;"",Scoring!$O$30)+IF(Data!$Z87&lt;&gt;"",Scoring!$O$31)+IF(Data!$AA87&lt;&gt;"",Scoring!$O$32)+IF(Data!$AB87&lt;&gt;"",Scoring!$O$33)+IF(Data!$AC87&lt;&gt;"",Scoring!$O$34)+IF(Data!$AD87&lt;&gt;"",Scoring!$O$35)+IF(Data!$AE87&lt;&gt;"",Scoring!$O$36)+IF(Data!$AF87&lt;&gt;"",Scoring!$O$37)+IF(Data!$AG87&lt;&gt;"",Scoring!$O$38)+IF(Data!$AH87&lt;&gt;"",Scoring!$O$39)+IF(Data!$AI87&lt;&gt;"",Scoring!$O$40)+IF(Data!$AJ87&lt;&gt;"",Scoring!$O$41)+IF(Data!$AK87&lt;&gt;"",Scoring!$O$42)+IF(Data!$AL87&lt;&gt;"",Scoring!$O$43)+IF(Data!$AM87&lt;&gt;"",Scoring!$O$44)+IF(Data!$AN87&lt;&gt;"",Scoring!$O$45)+IF(Data!$AO87&lt;&gt;"",Scoring!$O$46)+IF(Data!$AP87&lt;&gt;"",Scoring!$O$47)+IF(Data!$AQ87&lt;&gt;"",Scoring!$O$48)+IF(Data!$AR87&lt;&gt;"",Scoring!$O$49)+IF(Data!$AS87&lt;&gt;"",Scoring!$O$50)+IF(Data!$AT87&lt;&gt;"",Scoring!$O$51)+IF(Data!$AU87&lt;&gt;"",Scoring!$O$52),"")</f>
        <v/>
      </c>
      <c r="BS87" s="184" t="str">
        <f>IF(BR87&lt;&gt;"",LOOKUP(BR87,Likelihoods!$A$7:$A$107,Likelihoods!M$7:M$107),"")</f>
        <v/>
      </c>
      <c r="BT87" s="181" t="str">
        <f>IF(AND(COUNTBLANK($B87:$O87)=13,COUNTBLANK($P87:$Q87)=1,COUNTBLANK($R87:$U87)=3,COUNTBLANK($V87:$X87)=2,COUNTBLANK($Y87:$AE87)=6,COUNTBLANK($AF87:$AJ87)=4,COUNTBLANK($AK87:AN87)=3,COUNTBLANK($AO87:$AQ87)=2,COUNTBLANK($AR87:$AS87)=1,COUNTBLANK($AT87:$AU87)=1),IF(Data!$B87&lt;&gt;"",Scoring!$P$7)+IF(Data!$C87&lt;&gt;"",Scoring!$P$8)+IF(Data!$D87&lt;&gt;"",Scoring!$P$9)+IF(Data!$E87&lt;&gt;"",Scoring!$P$10)+IF(Data!$F87&lt;&gt;"",Scoring!$P$11)+IF(Data!$G87&lt;&gt;"",Scoring!$P$12)+IF(Data!$H87&lt;&gt;"",Scoring!$P$13)+IF(Data!$I87&lt;&gt;"",Scoring!$P$14)+IF(Data!$J87&lt;&gt;"",Scoring!$P$15)+IF(Data!$K87&lt;&gt;"",Scoring!$P$16)+IF(Data!$L87&lt;&gt;"",Scoring!$P$17)+IF(Data!$M87&lt;&gt;"",Scoring!$P$18)+IF(Data!$N87&lt;&gt;"",Scoring!$P$19)+IF(Data!$O87&lt;&gt;"",Scoring!$P$20)+IF(Data!$P87&lt;&gt;"",Scoring!$P$21)+IF(Data!$Q87&lt;&gt;"",Scoring!$P$22)+IF(Data!$R87&lt;&gt;"",Scoring!$P$23)+IF(Data!$S87&lt;&gt;"",Scoring!$P$24)+IF(Data!$T87&lt;&gt;"",Scoring!$P$25)+IF(Data!$U87&lt;&gt;"",Scoring!$P$26)+IF(Data!$V87&lt;&gt;"",Scoring!$P$27)+IF(Data!$W87&lt;&gt;"",Scoring!$P$28)+IF(Data!$X87&lt;&gt;"",Scoring!$P$29)+IF(Data!$Y87&lt;&gt;"",Scoring!$P$30)+IF(Data!$Z87&lt;&gt;"",Scoring!$P$31)+IF(Data!$AA87&lt;&gt;"",Scoring!$P$32)+IF(Data!$AB87&lt;&gt;"",Scoring!$P$33)+IF(Data!$AC87&lt;&gt;"",Scoring!$P$34)+IF(Data!$AD87&lt;&gt;"",Scoring!$P$35)+IF(Data!$AE87&lt;&gt;"",Scoring!$P$36)+IF(Data!$AF87&lt;&gt;"",Scoring!$P$37)+IF(Data!$AG87&lt;&gt;"",Scoring!$P$38)+IF(Data!$AH87&lt;&gt;"",Scoring!$P$39)+IF(Data!$AI87&lt;&gt;"",Scoring!$P$40)+IF(Data!$AJ87&lt;&gt;"",Scoring!$P$41)+IF(Data!$AK87&lt;&gt;"",Scoring!$P$42)+IF(Data!$AL87&lt;&gt;"",Scoring!$P$43)+IF(Data!$AM87&lt;&gt;"",Scoring!$P$44)+IF(Data!$AN87&lt;&gt;"",Scoring!$P$45)+IF(Data!$AO87&lt;&gt;"",Scoring!$P$46)+IF(Data!$AP87&lt;&gt;"",Scoring!$P$47)+IF(Data!$AQ87&lt;&gt;"",Scoring!$P$48)+IF(Data!$AR87&lt;&gt;"",Scoring!$P$49)+IF(Data!$AS87&lt;&gt;"",Scoring!$P$50)+IF(Data!$AT87&lt;&gt;"",Scoring!$P$51)+IF(Data!$AU87&lt;&gt;"",Scoring!$P$52),"")</f>
        <v/>
      </c>
      <c r="BU87" s="180" t="str">
        <f>IF(BT87&lt;&gt;"",LOOKUP(BT87,Likelihoods!$A$7:$A$107,Likelihoods!N$7:N$107),"")</f>
        <v/>
      </c>
      <c r="BV87" s="181" t="str">
        <f>IF(AND(COUNTBLANK($B87:$O87)=13,COUNTBLANK($P87:$Q87)=1,COUNTBLANK($R87:$U87)=3,COUNTBLANK($V87:$X87)=2,COUNTBLANK($Y87:$AE87)=6,COUNTBLANK($AF87:$AJ87)=4,COUNTBLANK($AK87:AN87)=3,COUNTBLANK($AO87:$AQ87)=2,COUNTBLANK($AR87:$AS87)=1,COUNTBLANK($AT87:$AU87)=1),IF(Data!$B87&lt;&gt;"",Scoring!$Q$7)+IF(Data!$C87&lt;&gt;"",Scoring!$Q$8)+IF(Data!$D87&lt;&gt;"",Scoring!$Q$9)+IF(Data!$E87&lt;&gt;"",Scoring!$Q$10)+IF(Data!$F87&lt;&gt;"",Scoring!$Q$11)+IF(Data!$G87&lt;&gt;"",Scoring!$Q$12)+IF(Data!$H87&lt;&gt;"",Scoring!$Q$13)+IF(Data!$I87&lt;&gt;"",Scoring!$Q$14)+IF(Data!$J87&lt;&gt;"",Scoring!$Q$15)+IF(Data!$K87&lt;&gt;"",Scoring!$Q$16)+IF(Data!$L87&lt;&gt;"",Scoring!$Q$17)+IF(Data!$M87&lt;&gt;"",Scoring!$Q$18)+IF(Data!$N87&lt;&gt;"",Scoring!$Q$19)+IF(Data!$O87&lt;&gt;"",Scoring!$Q$20)+IF(Data!$P87&lt;&gt;"",Scoring!$Q$21)+IF(Data!$Q87&lt;&gt;"",Scoring!$Q$22)+IF(Data!$R87&lt;&gt;"",Scoring!$Q$23)+IF(Data!$S87&lt;&gt;"",Scoring!$Q$24)+IF(Data!$T87&lt;&gt;"",Scoring!$Q$25)+IF(Data!$U87&lt;&gt;"",Scoring!$Q$26)+IF(Data!$V87&lt;&gt;"",Scoring!$Q$27)+IF(Data!$W87&lt;&gt;"",Scoring!$Q$28)+IF(Data!$X87&lt;&gt;"",Scoring!$Q$29)+IF(Data!$Y87&lt;&gt;"",Scoring!$Q$30)+IF(Data!$Z87&lt;&gt;"",Scoring!$Q$31)+IF(Data!$AA87&lt;&gt;"",Scoring!$Q$32)+IF(Data!$AB87&lt;&gt;"",Scoring!$Q$33)+IF(Data!$AC87&lt;&gt;"",Scoring!$Q$34)+IF(Data!$AD87&lt;&gt;"",Scoring!$Q$35)+IF(Data!$AE87&lt;&gt;"",Scoring!$Q$36)+IF(Data!$AF87&lt;&gt;"",Scoring!$Q$37)+IF(Data!$AG87&lt;&gt;"",Scoring!$Q$38)+IF(Data!$AH87&lt;&gt;"",Scoring!$Q$39)+IF(Data!$AI87&lt;&gt;"",Scoring!$Q$40)+IF(Data!$AJ87&lt;&gt;"",Scoring!$Q$41)+IF(Data!$AK87&lt;&gt;"",Scoring!$Q$42)+IF(Data!$AL87&lt;&gt;"",Scoring!$Q$43)+IF(Data!$AM87&lt;&gt;"",Scoring!$Q$44)+IF(Data!$AN87&lt;&gt;"",Scoring!$Q$45)+IF(Data!$AO87&lt;&gt;"",Scoring!$Q$46)+IF(Data!$AP87&lt;&gt;"",Scoring!$Q$47)+IF(Data!$AQ87&lt;&gt;"",Scoring!$Q$48)+IF(Data!$AR87&lt;&gt;"",Scoring!$Q$49)+IF(Data!$AS87&lt;&gt;"",Scoring!$Q$50)+IF(Data!$AT87&lt;&gt;"",Scoring!$Q$51)+IF(Data!$AU87&lt;&gt;"",Scoring!$Q$52),"")</f>
        <v/>
      </c>
      <c r="BW87" s="183" t="str">
        <f>IF(BV87&lt;&gt;"",LOOKUP(BV87,Likelihoods!$A$7:$A$107,Likelihoods!O$7:O$107),"")</f>
        <v/>
      </c>
      <c r="BX87" s="9"/>
      <c r="BY87" s="9"/>
      <c r="BZ87" s="9"/>
      <c r="CA87" s="9"/>
      <c r="CB87" s="9"/>
      <c r="CC87" s="9"/>
      <c r="CD87" s="9"/>
      <c r="CE87" s="9"/>
      <c r="CF87" s="9"/>
      <c r="CG87" s="9"/>
      <c r="CH87" s="9"/>
      <c r="CI87" s="9"/>
      <c r="CJ87" s="9"/>
      <c r="CK87" s="9"/>
    </row>
    <row r="88" spans="1:89" ht="14.25">
      <c r="A88" s="59"/>
      <c r="B88" s="76"/>
      <c r="C88" s="77"/>
      <c r="D88" s="77"/>
      <c r="E88" s="77"/>
      <c r="F88" s="77"/>
      <c r="G88" s="77"/>
      <c r="H88" s="77"/>
      <c r="I88" s="77"/>
      <c r="J88" s="77"/>
      <c r="K88" s="77"/>
      <c r="L88" s="77"/>
      <c r="M88" s="77"/>
      <c r="N88" s="77"/>
      <c r="O88" s="77"/>
      <c r="P88" s="76"/>
      <c r="Q88" s="78"/>
      <c r="R88" s="77"/>
      <c r="S88" s="77"/>
      <c r="T88" s="77"/>
      <c r="U88" s="77"/>
      <c r="V88" s="76"/>
      <c r="W88" s="77"/>
      <c r="X88" s="78"/>
      <c r="Y88" s="77"/>
      <c r="Z88" s="77"/>
      <c r="AA88" s="77"/>
      <c r="AB88" s="77"/>
      <c r="AC88" s="77"/>
      <c r="AD88" s="77"/>
      <c r="AE88" s="77"/>
      <c r="AF88" s="76"/>
      <c r="AG88" s="77"/>
      <c r="AH88" s="77"/>
      <c r="AI88" s="77"/>
      <c r="AJ88" s="78"/>
      <c r="AK88" s="77"/>
      <c r="AL88" s="77"/>
      <c r="AM88" s="77"/>
      <c r="AN88" s="77"/>
      <c r="AO88" s="76"/>
      <c r="AP88" s="77"/>
      <c r="AQ88" s="78"/>
      <c r="AR88" s="76"/>
      <c r="AS88" s="78"/>
      <c r="AT88" s="77"/>
      <c r="AU88" s="77"/>
      <c r="AV88" s="179" t="str">
        <f>IF(AND(COUNTBLANK($B88:$O88)=13,COUNTBLANK($P88:$Q88)=1,COUNTBLANK($R88:$U88)=3,COUNTBLANK($V88:$X88)=2,COUNTBLANK($Y88:$AE88)=6,COUNTBLANK($AF88:$AJ88)=4,COUNTBLANK($AK88:AN88)=3,COUNTBLANK($AO88:$AQ88)=2,COUNTBLANK($AR88:$AS88)=1,COUNTBLANK($AT88:$AU88)=1),IF(Data!$B88&lt;&gt;"",Scoring!$D$7)+IF(Data!$C88&lt;&gt;"",Scoring!$D$8)+IF(Data!$D88&lt;&gt;"",Scoring!$D$9)+IF(Data!$E88&lt;&gt;"",Scoring!$D$10)+IF(Data!$F88&lt;&gt;"",Scoring!$D$11)+IF(Data!$G88&lt;&gt;"",Scoring!$D$12)+IF(Data!$H88&lt;&gt;"",Scoring!$D$13)+IF(Data!$I88&lt;&gt;"",Scoring!$D$14)+IF(Data!$J88&lt;&gt;"",Scoring!$D$15)+IF(Data!$K88&lt;&gt;"",Scoring!$D$16)+IF(Data!$L88&lt;&gt;"",Scoring!$D$17)+IF(Data!$M88&lt;&gt;"",Scoring!$D$18)+IF(Data!$N88&lt;&gt;"",Scoring!$D$19)+IF(Data!$O88&lt;&gt;"",Scoring!$D$20)+IF(Data!$P88&lt;&gt;"",Scoring!$D$21)+IF(Data!$Q88&lt;&gt;"",Scoring!$D$22)+IF(Data!$R88&lt;&gt;"",Scoring!$D$23)+IF(Data!$S88&lt;&gt;"",Scoring!$D$24)+IF(Data!$T88&lt;&gt;"",Scoring!$D$25)+IF(Data!$U88&lt;&gt;"",Scoring!$D$26)+IF(Data!$V88&lt;&gt;"",Scoring!$D$27)+IF(Data!$W88&lt;&gt;"",Scoring!$D$28)+IF(Data!$X88&lt;&gt;"",Scoring!$D$29)+IF(Data!$Y88&lt;&gt;"",Scoring!$D$30)+IF(Data!$Z88&lt;&gt;"",Scoring!$D$31)+IF(Data!$AA88&lt;&gt;"",Scoring!$D$32)+IF(Data!$AB88&lt;&gt;"",Scoring!$D$33)+IF(Data!$AC88&lt;&gt;"",Scoring!$D$34)+IF(Data!$AD88&lt;&gt;"",Scoring!$D$35)+IF(Data!$AE88&lt;&gt;"",Scoring!$D$36)+IF(Data!$AF88&lt;&gt;"",Scoring!$D$37)+IF(Data!$AG88&lt;&gt;"",Scoring!$D$38)+IF(Data!$AH88&lt;&gt;"",Scoring!$D$39)+IF(Data!$AI88&lt;&gt;"",Scoring!$D$40)+IF(Data!$AJ88&lt;&gt;"",Scoring!$D$41)+IF(Data!$AK88&lt;&gt;"",Scoring!$D$42)+IF(Data!$AL88&lt;&gt;"",Scoring!$D$43)+IF(Data!$AM88&lt;&gt;"",Scoring!$D$44)+IF(Data!$AN88&lt;&gt;"",Scoring!$D$45)+IF(Data!$AO88&lt;&gt;"",Scoring!$D$46)+IF(Data!$AP88&lt;&gt;"",Scoring!$D$47)+IF(Data!$AQ88&lt;&gt;"",Scoring!$D$48)+IF(Data!$AR88&lt;&gt;"",Scoring!$D$49)+IF(Data!$AS88&lt;&gt;"",Scoring!$D$50)+IF(Data!$AT88&lt;&gt;"",Scoring!$D$51)+IF(Data!$AU88&lt;&gt;"",Scoring!$D$52),"")</f>
        <v/>
      </c>
      <c r="AW88" s="180" t="str">
        <f>IF(AV88&lt;&gt;"",LOOKUP(AV88,Likelihoods!$A$7:$A$107,Likelihoods!B$7:B$107),"")</f>
        <v/>
      </c>
      <c r="AX88" s="181" t="str">
        <f>IF(AND(COUNTBLANK($B88:$O88)=13,COUNTBLANK($P88:$Q88)=1,COUNTBLANK($R88:$U88)=3,COUNTBLANK($V88:$X88)=2,COUNTBLANK($Y88:$AE88)=6,COUNTBLANK($AF88:$AJ88)=4,COUNTBLANK($AK88:AN88)=3,COUNTBLANK($AO88:$AQ88)=2,COUNTBLANK($AR88:$AS88)=1,COUNTBLANK($AT88:$AU88)=1),IF(Data!$B88&lt;&gt;"",Scoring!$E$7)+IF(Data!$C88&lt;&gt;"",Scoring!$E$8)+IF(Data!$D88&lt;&gt;"",Scoring!$E$9)+IF(Data!$E88&lt;&gt;"",Scoring!$E$10)+IF(Data!$F88&lt;&gt;"",Scoring!$E$11)+IF(Data!$G88&lt;&gt;"",Scoring!$E$12)+IF(Data!$H88&lt;&gt;"",Scoring!$E$13)+IF(Data!$I88&lt;&gt;"",Scoring!$E$14)+IF(Data!$J88&lt;&gt;"",Scoring!$E$15)+IF(Data!$K88&lt;&gt;"",Scoring!$E$16)+IF(Data!$L88&lt;&gt;"",Scoring!$E$17)+IF(Data!$M88&lt;&gt;"",Scoring!$E$18)+IF(Data!$N88&lt;&gt;"",Scoring!$E$19)+IF(Data!$O88&lt;&gt;"",Scoring!$E$20)+IF(Data!$P88&lt;&gt;"",Scoring!$E$21)+IF(Data!$Q88&lt;&gt;"",Scoring!$E$22)+IF(Data!$R88&lt;&gt;"",Scoring!$E$23)+IF(Data!$S88&lt;&gt;"",Scoring!$E$24)+IF(Data!$T88&lt;&gt;"",Scoring!$E$25)+IF(Data!$U88&lt;&gt;"",Scoring!$E$26)+IF(Data!$V88&lt;&gt;"",Scoring!$E$27)+IF(Data!$W88&lt;&gt;"",Scoring!$E$28)+IF(Data!$X88&lt;&gt;"",Scoring!$E$29)+IF(Data!$Y88&lt;&gt;"",Scoring!$E$30)+IF(Data!$Z88&lt;&gt;"",Scoring!$E$31)+IF(Data!$AA88&lt;&gt;"",Scoring!$E$32)+IF(Data!$AB88&lt;&gt;"",Scoring!$E$33)+IF(Data!$AC88&lt;&gt;"",Scoring!$E$34)+IF(Data!$AD88&lt;&gt;"",Scoring!$E$35)+IF(Data!$AE88&lt;&gt;"",Scoring!$E$36)+IF(Data!$AF88&lt;&gt;"",Scoring!$E$37)+IF(Data!$AG88&lt;&gt;"",Scoring!$E$38)+IF(Data!$AH88&lt;&gt;"",Scoring!$E$39)+IF(Data!$AI88&lt;&gt;"",Scoring!$E$40)+IF(Data!$AJ88&lt;&gt;"",Scoring!$E$41)+IF(Data!$AK88&lt;&gt;"",Scoring!$E$42)+IF(Data!$AL88&lt;&gt;"",Scoring!$E$43)+IF(Data!$AM88&lt;&gt;"",Scoring!$E$44)+IF(Data!$AN88&lt;&gt;"",Scoring!$E$45)+IF(Data!$AO88&lt;&gt;"",Scoring!$E$46)+IF(Data!$AP88&lt;&gt;"",Scoring!$E$47)+IF(Data!$AQ88&lt;&gt;"",Scoring!$E$48)+IF(Data!$AR88&lt;&gt;"",Scoring!$E$49)+IF(Data!$AS88&lt;&gt;"",Scoring!$E$50)+IF(Data!$AT88&lt;&gt;"",Scoring!$E$51)+IF(Data!$AU88&lt;&gt;"",Scoring!$E$52),"")</f>
        <v/>
      </c>
      <c r="AY88" s="180" t="str">
        <f>IF(AX88&lt;&gt;"",LOOKUP(AX88,Likelihoods!$A$7:$A$107,Likelihoods!C$7:C$107),"")</f>
        <v/>
      </c>
      <c r="AZ88" s="182" t="str">
        <f>IF(AND(COUNTBLANK($B88:$O88)=13,COUNTBLANK($P88:$Q88)=1,COUNTBLANK($R88:$U88)=3,COUNTBLANK($V88:$X88)=2,COUNTBLANK($Y88:$AE88)=6,COUNTBLANK($AF88:$AJ88)=4,COUNTBLANK($AK88:AN88)=3,COUNTBLANK($AO88:$AQ88)=2,COUNTBLANK($AR88:$AS88)=1,COUNTBLANK($AT88:$AU88)=1),IF(Data!$B88&lt;&gt;"",Scoring!$F$7)+IF(Data!$C88&lt;&gt;"",Scoring!$F$8)+IF(Data!$D88&lt;&gt;"",Scoring!$F$9)+IF(Data!$E88&lt;&gt;"",Scoring!$F$10)+IF(Data!$F88&lt;&gt;"",Scoring!$F$11)+IF(Data!$G88&lt;&gt;"",Scoring!$F$12)+IF(Data!$H88&lt;&gt;"",Scoring!$F$13)+IF(Data!$I88&lt;&gt;"",Scoring!$F$14)+IF(Data!$J88&lt;&gt;"",Scoring!$F$15)+IF(Data!$K88&lt;&gt;"",Scoring!$F$16)+IF(Data!$L88&lt;&gt;"",Scoring!$F$17)+IF(Data!$M88&lt;&gt;"",Scoring!$F$18)+IF(Data!$N88&lt;&gt;"",Scoring!$F$19)+IF(Data!$O88&lt;&gt;"",Scoring!$F$20)+IF(Data!$P88&lt;&gt;"",Scoring!$F$21)+IF(Data!$Q88&lt;&gt;"",Scoring!$F$22)+IF(Data!$R88&lt;&gt;"",Scoring!$F$23)+IF(Data!$S88&lt;&gt;"",Scoring!$F$24)+IF(Data!$T88&lt;&gt;"",Scoring!$F$25)+IF(Data!$U88&lt;&gt;"",Scoring!$F$26)+IF(Data!$V88&lt;&gt;"",Scoring!$F$27)+IF(Data!$W88&lt;&gt;"",Scoring!$F$28)+IF(Data!$X88&lt;&gt;"",Scoring!$F$29)+IF(Data!$Y88&lt;&gt;"",Scoring!$F$30)+IF(Data!$Z88&lt;&gt;"",Scoring!$F$31)+IF(Data!$AA88&lt;&gt;"",Scoring!$F$32)+IF(Data!$AB88&lt;&gt;"",Scoring!$F$33)+IF(Data!$AC88&lt;&gt;"",Scoring!$F$34)+IF(Data!$AD88&lt;&gt;"",Scoring!$F$35)+IF(Data!$AE88&lt;&gt;"",Scoring!$F$36)+IF(Data!$AF88&lt;&gt;"",Scoring!$F$37)+IF(Data!$AG88&lt;&gt;"",Scoring!$F$38)+IF(Data!$AH88&lt;&gt;"",Scoring!$F$39)+IF(Data!$AI88&lt;&gt;"",Scoring!$F$40)+IF(Data!$AJ88&lt;&gt;"",Scoring!$F$41)+IF(Data!$AK88&lt;&gt;"",Scoring!$F$42)+IF(Data!$AL88&lt;&gt;"",Scoring!$F$43)+IF(Data!$AM88&lt;&gt;"",Scoring!$F$44)+IF(Data!$AN88&lt;&gt;"",Scoring!$F$45)+IF(Data!$AO88&lt;&gt;"",Scoring!$F$46)+IF(Data!$AP88&lt;&gt;"",Scoring!$F$47)+IF(Data!$AQ88&lt;&gt;"",Scoring!$F$48)+IF(Data!$AR88&lt;&gt;"",Scoring!$F$49)+IF(Data!$AS88&lt;&gt;"",Scoring!$F$50)+IF(Data!$AT88&lt;&gt;"",Scoring!$F$51)+IF(Data!$AU88&lt;&gt;"",Scoring!$F$52),"")</f>
        <v/>
      </c>
      <c r="BA88" s="183" t="str">
        <f>IF(AZ88&lt;&gt;"",LOOKUP(AZ88,Likelihoods!$A$7:$A$107,Likelihoods!D$7:D$107),"")</f>
        <v/>
      </c>
      <c r="BB88" s="181" t="str">
        <f>IF(AND(COUNTBLANK($B88:$O88)=13,COUNTBLANK($P88:$Q88)=1,COUNTBLANK($R88:$U88)=3,COUNTBLANK($V88:$X88)=2,COUNTBLANK($Y88:$AE88)=6,COUNTBLANK($AF88:$AJ88)=4,COUNTBLANK($AK88:AN88)=3,COUNTBLANK($AO88:$AQ88)=2,COUNTBLANK($AR88:$AS88)=1,COUNTBLANK($AT88:$AU88)=1),IF(Data!$B88&lt;&gt;"",Scoring!$G$7)+IF(Data!$C88&lt;&gt;"",Scoring!$G$8)+IF(Data!$D88&lt;&gt;"",Scoring!$G$9)+IF(Data!$E88&lt;&gt;"",Scoring!$G$10)+IF(Data!$F88&lt;&gt;"",Scoring!$G$11)+IF(Data!$G88&lt;&gt;"",Scoring!$G$12)+IF(Data!$H88&lt;&gt;"",Scoring!$G$13)+IF(Data!$I88&lt;&gt;"",Scoring!$G$14)+IF(Data!$J88&lt;&gt;"",Scoring!$G$15)+IF(Data!$K88&lt;&gt;"",Scoring!$G$16)+IF(Data!$L88&lt;&gt;"",Scoring!$G$17)+IF(Data!$M88&lt;&gt;"",Scoring!$G$18)+IF(Data!$N88&lt;&gt;"",Scoring!$G$19)+IF(Data!$O88&lt;&gt;"",Scoring!$G$20)+IF(Data!$P88&lt;&gt;"",Scoring!$G$21)+IF(Data!$Q88&lt;&gt;"",Scoring!$G$22)+IF(Data!$R88&lt;&gt;"",Scoring!$G$23)+IF(Data!$S88&lt;&gt;"",Scoring!$G$24)+IF(Data!$T88&lt;&gt;"",Scoring!$G$25)+IF(Data!$U88&lt;&gt;"",Scoring!$G$26)+IF(Data!$V88&lt;&gt;"",Scoring!$G$27)+IF(Data!$W88&lt;&gt;"",Scoring!$G$28)+IF(Data!$X88&lt;&gt;"",Scoring!$G$29)+IF(Data!$Y88&lt;&gt;"",Scoring!$G$30)+IF(Data!$Z88&lt;&gt;"",Scoring!$G$31)+IF(Data!$AA88&lt;&gt;"",Scoring!$G$32)+IF(Data!$AB88&lt;&gt;"",Scoring!$G$33)+IF(Data!$AC88&lt;&gt;"",Scoring!$G$34)+IF(Data!$AD88&lt;&gt;"",Scoring!$G$35)+IF(Data!$AE88&lt;&gt;"",Scoring!$G$36)+IF(Data!$AF88&lt;&gt;"",Scoring!$G$37)+IF(Data!$AG88&lt;&gt;"",Scoring!$G$38)+IF(Data!$AH88&lt;&gt;"",Scoring!$G$39)+IF(Data!$AI88&lt;&gt;"",Scoring!$G$40)+IF(Data!$AJ88&lt;&gt;"",Scoring!$G$41)+IF(Data!$AK88&lt;&gt;"",Scoring!$G$42)+IF(Data!$AL88&lt;&gt;"",Scoring!$G$43)+IF(Data!$AM88&lt;&gt;"",Scoring!$G$44)+IF(Data!$AN88&lt;&gt;"",Scoring!$G$45)+IF(Data!$AO88&lt;&gt;"",Scoring!$G$46)+IF(Data!$AP88&lt;&gt;"",Scoring!$G$47)+IF(Data!$AQ88&lt;&gt;"",Scoring!$G$48)+IF(Data!$AR88&lt;&gt;"",Scoring!$G$49)+IF(Data!$AS88&lt;&gt;"",Scoring!$G$50)+IF(Data!$AT88&lt;&gt;"",Scoring!$G$51)+IF(Data!$AU88&lt;&gt;"",Scoring!$G$52),"")</f>
        <v/>
      </c>
      <c r="BC88" s="184" t="str">
        <f>IF(BB88&lt;&gt;"",LOOKUP(BB88,Likelihoods!$A$7:$A$107,Likelihoods!E$7:E$107),"")</f>
        <v/>
      </c>
      <c r="BD88" s="185" t="str">
        <f>IF(AND(COUNTBLANK($B88:$O88)=13,COUNTBLANK($P88:$Q88)=1,COUNTBLANK($R88:$U88)=3,COUNTBLANK($V88:$X88)=2,COUNTBLANK($Y88:$AE88)=6,COUNTBLANK($AF88:$AJ88)=4,COUNTBLANK($AK88:AN88)=3,COUNTBLANK($AO88:$AQ88)=2,COUNTBLANK($AR88:$AS88)=1,COUNTBLANK($AT88:$AU88)=1),IF(Data!$B88&lt;&gt;"",Scoring!$H$7)+IF(Data!$C88&lt;&gt;"",Scoring!$H$8)+IF(Data!$D88&lt;&gt;"",Scoring!$H$9)+IF(Data!$E88&lt;&gt;"",Scoring!$H$10)+IF(Data!$F88&lt;&gt;"",Scoring!$H$11)+IF(Data!$G88&lt;&gt;"",Scoring!$H$12)+IF(Data!$H88&lt;&gt;"",Scoring!$H$13)+IF(Data!$I88&lt;&gt;"",Scoring!$H$14)+IF(Data!$J88&lt;&gt;"",Scoring!$H$15)+IF(Data!$K88&lt;&gt;"",Scoring!$H$16)+IF(Data!$L88&lt;&gt;"",Scoring!$H$17)+IF(Data!$M88&lt;&gt;"",Scoring!$H$18)+IF(Data!$N88&lt;&gt;"",Scoring!$H$19)+IF(Data!$O88&lt;&gt;"",Scoring!$H$20)+IF(Data!$P88&lt;&gt;"",Scoring!$H$21)+IF(Data!$Q88&lt;&gt;"",Scoring!$H$22)+IF(Data!$R88&lt;&gt;"",Scoring!$H$23)+IF(Data!$S88&lt;&gt;"",Scoring!$H$24)+IF(Data!$T88&lt;&gt;"",Scoring!$H$25)+IF(Data!$U88&lt;&gt;"",Scoring!$H$26)+IF(Data!$V88&lt;&gt;"",Scoring!$H$27)+IF(Data!$W88&lt;&gt;"",Scoring!$H$28)+IF(Data!$X88&lt;&gt;"",Scoring!$H$29)+IF(Data!$Y88&lt;&gt;"",Scoring!$H$30)+IF(Data!$Z88&lt;&gt;"",Scoring!$H$31)+IF(Data!$AA88&lt;&gt;"",Scoring!$H$32)+IF(Data!$AB88&lt;&gt;"",Scoring!$H$33)+IF(Data!$AC88&lt;&gt;"",Scoring!$H$34)+IF(Data!$AD88&lt;&gt;"",Scoring!$H$35)+IF(Data!$AE88&lt;&gt;"",Scoring!$H$36)+IF(Data!$AF88&lt;&gt;"",Scoring!$H$37)+IF(Data!$AG88&lt;&gt;"",Scoring!$H$38)+IF(Data!$AH88&lt;&gt;"",Scoring!$H$39)+IF(Data!$AI88&lt;&gt;"",Scoring!$H$40)+IF(Data!$AJ88&lt;&gt;"",Scoring!$H$41)+IF(Data!$AK88&lt;&gt;"",Scoring!$H$42)+IF(Data!$AL88&lt;&gt;"",Scoring!$H$43)+IF(Data!$AM88&lt;&gt;"",Scoring!$H$44)+IF(Data!$AN88&lt;&gt;"",Scoring!$H$45)+IF(Data!$AO88&lt;&gt;"",Scoring!$H$46)+IF(Data!$AP88&lt;&gt;"",Scoring!$H$47)+IF(Data!$AQ88&lt;&gt;"",Scoring!$H$48)+IF(Data!$AR88&lt;&gt;"",Scoring!$H$49)+IF(Data!$AS88&lt;&gt;"",Scoring!$H$50)+IF(Data!$AT88&lt;&gt;"",Scoring!$H$51)+IF(Data!$AU88&lt;&gt;"",Scoring!$H$52),"")</f>
        <v/>
      </c>
      <c r="BE88" s="186" t="str">
        <f>IF(BD88&lt;&gt;"",LOOKUP(BD88,Likelihoods!$A$7:$A$107,Likelihoods!F$7:F$107),"")</f>
        <v/>
      </c>
      <c r="BF88" s="181" t="str">
        <f>IF(AND(COUNTBLANK($B88:$O88)=13,COUNTBLANK($P88:$Q88)=1,COUNTBLANK($R88:$U88)=3,COUNTBLANK($V88:$X88)=2,COUNTBLANK($Y88:$AE88)=6,COUNTBLANK($AF88:$AJ88)=4,COUNTBLANK($AK88:AN88)=3,COUNTBLANK($AO88:$AQ88)=2,COUNTBLANK($AR88:$AS88)=1,COUNTBLANK($AT88:$AU88)=1),IF(Data!$B88&lt;&gt;"",Scoring!$I$7)+IF(Data!$C88&lt;&gt;"",Scoring!$I$8)+IF(Data!$D88&lt;&gt;"",Scoring!$I$9)+IF(Data!$E88&lt;&gt;"",Scoring!$I$10)+IF(Data!$F88&lt;&gt;"",Scoring!$I$11)+IF(Data!$G88&lt;&gt;"",Scoring!$I$12)+IF(Data!$H88&lt;&gt;"",Scoring!$I$13)+IF(Data!$I88&lt;&gt;"",Scoring!$I$14)+IF(Data!$J88&lt;&gt;"",Scoring!$I$15)+IF(Data!$K88&lt;&gt;"",Scoring!$I$16)+IF(Data!$L88&lt;&gt;"",Scoring!$I$17)+IF(Data!$M88&lt;&gt;"",Scoring!$I$18)+IF(Data!$N88&lt;&gt;"",Scoring!$I$19)+IF(Data!$O88&lt;&gt;"",Scoring!$I$20)+IF(Data!$P88&lt;&gt;"",Scoring!$I$21)+IF(Data!$Q88&lt;&gt;"",Scoring!$I$22)+IF(Data!$R88&lt;&gt;"",Scoring!$I$23)+IF(Data!$S88&lt;&gt;"",Scoring!$I$24)+IF(Data!$T88&lt;&gt;"",Scoring!$I$25)+IF(Data!$U88&lt;&gt;"",Scoring!$I$26)+IF(Data!$V88&lt;&gt;"",Scoring!$I$27)+IF(Data!$W88&lt;&gt;"",Scoring!$I$28)+IF(Data!$X88&lt;&gt;"",Scoring!$I$29)+IF(Data!$Y88&lt;&gt;"",Scoring!$I$30)+IF(Data!$Z88&lt;&gt;"",Scoring!$I$31)+IF(Data!$AA88&lt;&gt;"",Scoring!$I$32)+IF(Data!$AB88&lt;&gt;"",Scoring!$I$33)+IF(Data!$AC88&lt;&gt;"",Scoring!$I$34)+IF(Data!$AD88&lt;&gt;"",Scoring!$I$35)+IF(Data!$AE88&lt;&gt;"",Scoring!$I$36)+IF(Data!$AF88&lt;&gt;"",Scoring!$I$37)+IF(Data!$AG88&lt;&gt;"",Scoring!$I$38)+IF(Data!$AH88&lt;&gt;"",Scoring!$I$39)+IF(Data!$AI88&lt;&gt;"",Scoring!$I$40)+IF(Data!$AJ88&lt;&gt;"",Scoring!$I$41)+IF(Data!$AK88&lt;&gt;"",Scoring!$I$42)+IF(Data!$AL88&lt;&gt;"",Scoring!$I$43)+IF(Data!$AM88&lt;&gt;"",Scoring!$I$44)+IF(Data!$AN88&lt;&gt;"",Scoring!$I$45)+IF(Data!$AO88&lt;&gt;"",Scoring!$I$46)+IF(Data!$AP88&lt;&gt;"",Scoring!$I$47)+IF(Data!$AQ88&lt;&gt;"",Scoring!$I$48)+IF(Data!$AR88&lt;&gt;"",Scoring!$I$49)+IF(Data!$AS88&lt;&gt;"",Scoring!$I$50)+IF(Data!$AT88&lt;&gt;"",Scoring!$I$51)+IF(Data!$AU88&lt;&gt;"",Scoring!$I$52),"")</f>
        <v/>
      </c>
      <c r="BG88" s="180" t="str">
        <f>IF(BF88&lt;&gt;"",LOOKUP(BF88,Likelihoods!$A$7:$A$107,Likelihoods!G$7:G$107),"")</f>
        <v/>
      </c>
      <c r="BH88" s="187" t="str">
        <f>IF(AND(COUNTBLANK($B88:$O88)=13,COUNTBLANK($P88:$Q88)=1,COUNTBLANK($R88:$U88)=3,COUNTBLANK($V88:$X88)=2,COUNTBLANK($Y88:$AE88)=6,COUNTBLANK($AF88:$AJ88)=4,COUNTBLANK($AK88:AN88)=3,COUNTBLANK($AO88:$AQ88)=2,COUNTBLANK($AR88:$AS88)=1,COUNTBLANK($AT88:$AU88)=1),IF(Data!$B88&lt;&gt;"",Scoring!$J$7)+IF(Data!$C88&lt;&gt;"",Scoring!$J$8)+IF(Data!$D88&lt;&gt;"",Scoring!$J$9)+IF(Data!$E88&lt;&gt;"",Scoring!$J$10)+IF(Data!$F88&lt;&gt;"",Scoring!$J$11)+IF(Data!$G88&lt;&gt;"",Scoring!$J$12)+IF(Data!$H88&lt;&gt;"",Scoring!$J$13)+IF(Data!$I88&lt;&gt;"",Scoring!$J$14)+IF(Data!$J88&lt;&gt;"",Scoring!$J$15)+IF(Data!$K88&lt;&gt;"",Scoring!$J$16)+IF(Data!$L88&lt;&gt;"",Scoring!$J$17)+IF(Data!$M88&lt;&gt;"",Scoring!$J$18)+IF(Data!$N88&lt;&gt;"",Scoring!$J$19)+IF(Data!$O88&lt;&gt;"",Scoring!$J$20)+IF(Data!$P88&lt;&gt;"",Scoring!$J$21)+IF(Data!$Q88&lt;&gt;"",Scoring!$J$22)+IF(Data!$R88&lt;&gt;"",Scoring!$J$23)+IF(Data!$S88&lt;&gt;"",Scoring!$J$24)+IF(Data!$T88&lt;&gt;"",Scoring!$J$25)+IF(Data!$U88&lt;&gt;"",Scoring!$J$26)+IF(Data!$V88&lt;&gt;"",Scoring!$J$27)+IF(Data!$W88&lt;&gt;"",Scoring!$J$28)+IF(Data!$X88&lt;&gt;"",Scoring!$J$29)+IF(Data!$Y88&lt;&gt;"",Scoring!$J$30)+IF(Data!$Z88&lt;&gt;"",Scoring!$J$31)+IF(Data!$AA88&lt;&gt;"",Scoring!$J$32)+IF(Data!$AB88&lt;&gt;"",Scoring!$J$33)+IF(Data!$AC88&lt;&gt;"",Scoring!$J$34)+IF(Data!$AD88&lt;&gt;"",Scoring!$J$35)+IF(Data!$AE88&lt;&gt;"",Scoring!$J$36)+IF(Data!$AF88&lt;&gt;"",Scoring!$J$37)+IF(Data!$AG88&lt;&gt;"",Scoring!$J$38)+IF(Data!$AH88&lt;&gt;"",Scoring!$J$39)+IF(Data!$AI88&lt;&gt;"",Scoring!$J$40)+IF(Data!$AJ88&lt;&gt;"",Scoring!$J$41)+IF(Data!$AK88&lt;&gt;"",Scoring!$J$42)+IF(Data!$AL88&lt;&gt;"",Scoring!$J$43)+IF(Data!$AM88&lt;&gt;"",Scoring!$J$44)+IF(Data!$AN88&lt;&gt;"",Scoring!$J$45)+IF(Data!$AO88&lt;&gt;"",Scoring!$J$46)+IF(Data!$AP88&lt;&gt;"",Scoring!$J$47)+IF(Data!$AQ88&lt;&gt;"",Scoring!$J$48)+IF(Data!$AR88&lt;&gt;"",Scoring!$J$49)+IF(Data!$AS88&lt;&gt;"",Scoring!$J$50)+IF(Data!$AT88&lt;&gt;"",Scoring!$J$51)+IF(Data!$AU88&lt;&gt;"",Scoring!$J$52),"")</f>
        <v/>
      </c>
      <c r="BI88" s="183" t="str">
        <f>IF(BH88&lt;&gt;"",LOOKUP(BH88,Likelihoods!$A$7:$A$107,Likelihoods!H$7:H$107),"")</f>
        <v/>
      </c>
      <c r="BJ88" s="188" t="str">
        <f>IF(AND(COUNTBLANK($B88:$O88)=13,COUNTBLANK($P88:$Q88)=1,COUNTBLANK($R88:$U88)=3,COUNTBLANK($V88:$X88)=2,COUNTBLANK($Y88:$AE88)=6,COUNTBLANK($AF88:$AJ88)=4,COUNTBLANK($AK88:AN88)=3,COUNTBLANK($AO88:$AQ88)=2,COUNTBLANK($AR88:$AS88)=1,COUNTBLANK($AT88:$AU88)=1),IF(Data!$B88&lt;&gt;"",Scoring!$K$7)+IF(Data!$C88&lt;&gt;"",Scoring!$K$8)+IF(Data!$D88&lt;&gt;"",Scoring!$K$9)+IF(Data!$E88&lt;&gt;"",Scoring!$K$10)+IF(Data!$F88&lt;&gt;"",Scoring!$K$11)+IF(Data!$G88&lt;&gt;"",Scoring!$K$12)+IF(Data!$H88&lt;&gt;"",Scoring!$K$13)+IF(Data!$I88&lt;&gt;"",Scoring!$K$14)+IF(Data!$J88&lt;&gt;"",Scoring!$K$15)+IF(Data!$K88&lt;&gt;"",Scoring!$K$16)+IF(Data!$L88&lt;&gt;"",Scoring!$K$17)+IF(Data!$M88&lt;&gt;"",Scoring!$K$18)+IF(Data!$N88&lt;&gt;"",Scoring!$K$19)+IF(Data!$O88&lt;&gt;"",Scoring!$K$20)+IF(Data!$P88&lt;&gt;"",Scoring!$K$21)+IF(Data!$Q88&lt;&gt;"",Scoring!$K$22)+IF(Data!$R88&lt;&gt;"",Scoring!$K$23)+IF(Data!$S88&lt;&gt;"",Scoring!$K$24)+IF(Data!$T88&lt;&gt;"",Scoring!$K$25)+IF(Data!$U88&lt;&gt;"",Scoring!$K$26)+IF(Data!$V88&lt;&gt;"",Scoring!$K$27)+IF(Data!$W88&lt;&gt;"",Scoring!$K$28)+IF(Data!$X88&lt;&gt;"",Scoring!$K$29)+IF(Data!$Y88&lt;&gt;"",Scoring!$K$30)+IF(Data!$Z88&lt;&gt;"",Scoring!$K$31)+IF(Data!$AA88&lt;&gt;"",Scoring!$K$32)+IF(Data!$AB88&lt;&gt;"",Scoring!$K$33)+IF(Data!$AC88&lt;&gt;"",Scoring!$K$34)+IF(Data!$AD88&lt;&gt;"",Scoring!$K$35)+IF(Data!$AE88&lt;&gt;"",Scoring!$K$36)+IF(Data!$AF88&lt;&gt;"",Scoring!$K$37)+IF(Data!$AG88&lt;&gt;"",Scoring!$K$38)+IF(Data!$AH88&lt;&gt;"",Scoring!$K$39)+IF(Data!$AI88&lt;&gt;"",Scoring!$K$40)+IF(Data!$AJ88&lt;&gt;"",Scoring!$K$41)+IF(Data!$AK88&lt;&gt;"",Scoring!$K$42)+IF(Data!$AL88&lt;&gt;"",Scoring!$K$43)+IF(Data!$AM88&lt;&gt;"",Scoring!$K$44)+IF(Data!$AN88&lt;&gt;"",Scoring!$K$45)+IF(Data!$AO88&lt;&gt;"",Scoring!$K$46)+IF(Data!$AP88&lt;&gt;"",Scoring!$K$47)+IF(Data!$AQ88&lt;&gt;"",Scoring!$K$48)+IF(Data!$AR88&lt;&gt;"",Scoring!$K$49)+IF(Data!$AS88&lt;&gt;"",Scoring!$K$50)+IF(Data!$AT88&lt;&gt;"",Scoring!$K$51)+IF(Data!$AU88&lt;&gt;"",Scoring!$K$52),"")</f>
        <v/>
      </c>
      <c r="BK88" s="184" t="str">
        <f>IF(BJ88&lt;&gt;"",LOOKUP(BJ88,Likelihoods!$A$7:$A$107,Likelihoods!I$7:I$107),"")</f>
        <v/>
      </c>
      <c r="BL88" s="187" t="str">
        <f>IF(AND(COUNTBLANK($B88:$O88)=13,COUNTBLANK($P88:$Q88)=1,COUNTBLANK($R88:$U88)=3,COUNTBLANK($V88:$X88)=2,COUNTBLANK($Y88:$AE88)=6,COUNTBLANK($AF88:$AJ88)=4,COUNTBLANK($AK88:AN88)=3,COUNTBLANK($AO88:$AQ88)=2,COUNTBLANK($AR88:$AS88)=1,COUNTBLANK($AT88:$AU88)=1),IF(Data!$B88&lt;&gt;"",Scoring!$L$7)+IF(Data!$C88&lt;&gt;"",Scoring!$L$8)+IF(Data!$D88&lt;&gt;"",Scoring!$L$9)+IF(Data!$E88&lt;&gt;"",Scoring!$L$10)+IF(Data!$F88&lt;&gt;"",Scoring!$L$11)+IF(Data!$G88&lt;&gt;"",Scoring!$L$12)+IF(Data!$H88&lt;&gt;"",Scoring!$L$13)+IF(Data!$I88&lt;&gt;"",Scoring!$L$14)+IF(Data!$J88&lt;&gt;"",Scoring!$L$15)+IF(Data!$K88&lt;&gt;"",Scoring!$L$16)+IF(Data!$L88&lt;&gt;"",Scoring!$L$17)+IF(Data!$M88&lt;&gt;"",Scoring!$L$18)+IF(Data!$N88&lt;&gt;"",Scoring!$L$19)+IF(Data!$O88&lt;&gt;"",Scoring!$L$20)+IF(Data!$P88&lt;&gt;"",Scoring!$L$21)+IF(Data!$Q88&lt;&gt;"",Scoring!$L$22)+IF(Data!$R88&lt;&gt;"",Scoring!$L$23)+IF(Data!$S88&lt;&gt;"",Scoring!$L$24)+IF(Data!$T88&lt;&gt;"",Scoring!$L$25)+IF(Data!$U88&lt;&gt;"",Scoring!$L$26)+IF(Data!$V88&lt;&gt;"",Scoring!$L$27)+IF(Data!$W88&lt;&gt;"",Scoring!$L$28)+IF(Data!$X88&lt;&gt;"",Scoring!$L$29)+IF(Data!$Y88&lt;&gt;"",Scoring!$L$30)+IF(Data!$Z88&lt;&gt;"",Scoring!$L$31)+IF(Data!$AA88&lt;&gt;"",Scoring!$L$32)+IF(Data!$AB88&lt;&gt;"",Scoring!$L$33)+IF(Data!$AC88&lt;&gt;"",Scoring!$L$34)+IF(Data!$AD88&lt;&gt;"",Scoring!$L$35)+IF(Data!$AE88&lt;&gt;"",Scoring!$L$36)+IF(Data!$AF88&lt;&gt;"",Scoring!$L$37)+IF(Data!$AG88&lt;&gt;"",Scoring!$L$38)+IF(Data!$AH88&lt;&gt;"",Scoring!$L$39)+IF(Data!$AI88&lt;&gt;"",Scoring!$L$40)+IF(Data!$AJ88&lt;&gt;"",Scoring!$L$41)+IF(Data!$AK88&lt;&gt;"",Scoring!$L$42)+IF(Data!$AL88&lt;&gt;"",Scoring!$L$43)+IF(Data!$AM88&lt;&gt;"",Scoring!$L$44)+IF(Data!$AN88&lt;&gt;"",Scoring!$L$45)+IF(Data!$AO88&lt;&gt;"",Scoring!$L$46)+IF(Data!$AP88&lt;&gt;"",Scoring!$L$47)+IF(Data!$AQ88&lt;&gt;"",Scoring!$L$48)+IF(Data!$AR88&lt;&gt;"",Scoring!$L$49)+IF(Data!$AS88&lt;&gt;"",Scoring!$L$50)+IF(Data!$AT88&lt;&gt;"",Scoring!$L$51)+IF(Data!$AU88&lt;&gt;"",Scoring!$L$52),"")</f>
        <v/>
      </c>
      <c r="BM88" s="180" t="str">
        <f>IF(BL88&lt;&gt;"",LOOKUP(BL88,Likelihoods!$A$7:$A$107,Likelihoods!J$7:J$107),"")</f>
        <v/>
      </c>
      <c r="BN88" s="181" t="str">
        <f>IF(AND(COUNTBLANK($B88:$O88)=13,COUNTBLANK($P88:$Q88)=1,COUNTBLANK($R88:$U88)=3,COUNTBLANK($V88:$X88)=2,COUNTBLANK($Y88:$AE88)=6,COUNTBLANK($AF88:$AJ88)=4,COUNTBLANK($AK88:AN88)=3,COUNTBLANK($AO88:$AQ88)=2,COUNTBLANK($AR88:$AS88)=1,COUNTBLANK($AT88:$AU88)=1),IF(Data!$B88&lt;&gt;"",Scoring!$M$7)+IF(Data!$C88&lt;&gt;"",Scoring!$M$8)+IF(Data!$D88&lt;&gt;"",Scoring!$M$9)+IF(Data!$E88&lt;&gt;"",Scoring!$M$10)+IF(Data!$F88&lt;&gt;"",Scoring!$M$11)+IF(Data!$G88&lt;&gt;"",Scoring!$M$12)+IF(Data!$H88&lt;&gt;"",Scoring!$M$13)+IF(Data!$I88&lt;&gt;"",Scoring!$M$14)+IF(Data!$J88&lt;&gt;"",Scoring!$M$15)+IF(Data!$K88&lt;&gt;"",Scoring!$M$16)+IF(Data!$L88&lt;&gt;"",Scoring!$M$17)+IF(Data!$M88&lt;&gt;"",Scoring!$M$18)+IF(Data!$N88&lt;&gt;"",Scoring!$M$19)+IF(Data!$O88&lt;&gt;"",Scoring!$M$20)+IF(Data!$P88&lt;&gt;"",Scoring!$M$21)+IF(Data!$Q88&lt;&gt;"",Scoring!$M$22)+IF(Data!$R88&lt;&gt;"",Scoring!$M$23)+IF(Data!$S88&lt;&gt;"",Scoring!$M$24)+IF(Data!$T88&lt;&gt;"",Scoring!$M$25)+IF(Data!$U88&lt;&gt;"",Scoring!$M$26)+IF(Data!$V88&lt;&gt;"",Scoring!$M$27)+IF(Data!$W88&lt;&gt;"",Scoring!$M$28)+IF(Data!$X88&lt;&gt;"",Scoring!$M$29)+IF(Data!$Y88&lt;&gt;"",Scoring!$M$30)+IF(Data!$Z88&lt;&gt;"",Scoring!$M$31)+IF(Data!$AA88&lt;&gt;"",Scoring!$M$32)+IF(Data!$AB88&lt;&gt;"",Scoring!$M$33)+IF(Data!$AC88&lt;&gt;"",Scoring!$M$34)+IF(Data!$AD88&lt;&gt;"",Scoring!$M$35)+IF(Data!$AE88&lt;&gt;"",Scoring!$M$36)+IF(Data!$AF88&lt;&gt;"",Scoring!$M$37)+IF(Data!$AG88&lt;&gt;"",Scoring!$M$38)+IF(Data!$AH88&lt;&gt;"",Scoring!$M$39)+IF(Data!$AI88&lt;&gt;"",Scoring!$M$40)+IF(Data!$AJ88&lt;&gt;"",Scoring!$M$41)+IF(Data!$AK88&lt;&gt;"",Scoring!$M$42)+IF(Data!$AL88&lt;&gt;"",Scoring!$M$43)+IF(Data!$AM88&lt;&gt;"",Scoring!$M$44)+IF(Data!$AN88&lt;&gt;"",Scoring!$M$45)+IF(Data!$AO88&lt;&gt;"",Scoring!$M$46)+IF(Data!$AP88&lt;&gt;"",Scoring!$M$47)+IF(Data!$AQ88&lt;&gt;"",Scoring!$M$48)+IF(Data!$AR88&lt;&gt;"",Scoring!$M$49)+IF(Data!$AS88&lt;&gt;"",Scoring!$M$50)+IF(Data!$AT88&lt;&gt;"",Scoring!$M$51)+IF(Data!$AU88&lt;&gt;"",Scoring!$M$52),"")</f>
        <v/>
      </c>
      <c r="BO88" s="184" t="str">
        <f>IF(BN88&lt;&gt;"",LOOKUP(BN88,Likelihoods!$A$7:$A$107,Likelihoods!K$7:K$107),"")</f>
        <v/>
      </c>
      <c r="BP88" s="179" t="str">
        <f>IF(AND(COUNTBLANK($B88:$O88)=13,COUNTBLANK($P88:$Q88)=1,COUNTBLANK($R88:$U88)=3,COUNTBLANK($V88:$X88)=2,COUNTBLANK($Y88:$AE88)=6,COUNTBLANK($AF88:$AJ88)=4,COUNTBLANK($AK88:AN88)=3,COUNTBLANK($AO88:$AQ88)=2,COUNTBLANK($AR88:$AS88)=1,COUNTBLANK($AT88:$AU88)=1),IF(Data!$B88&lt;&gt;"",Scoring!$N$7)+IF(Data!$C88&lt;&gt;"",Scoring!$N$8)+IF(Data!$D88&lt;&gt;"",Scoring!$N$9)+IF(Data!$E88&lt;&gt;"",Scoring!$N$10)+IF(Data!$F88&lt;&gt;"",Scoring!$N$11)+IF(Data!$G88&lt;&gt;"",Scoring!$N$12)+IF(Data!$H88&lt;&gt;"",Scoring!$N$13)+IF(Data!$I88&lt;&gt;"",Scoring!$N$14)+IF(Data!$J88&lt;&gt;"",Scoring!$N$15)+IF(Data!$K88&lt;&gt;"",Scoring!$N$16)+IF(Data!$L88&lt;&gt;"",Scoring!$N$17)+IF(Data!$M88&lt;&gt;"",Scoring!$N$18)+IF(Data!$N88&lt;&gt;"",Scoring!$N$19)+IF(Data!$O88&lt;&gt;"",Scoring!$N$20)+IF(Data!$P88&lt;&gt;"",Scoring!$N$21)+IF(Data!$Q88&lt;&gt;"",Scoring!$N$22)+IF(Data!$R88&lt;&gt;"",Scoring!$N$23)+IF(Data!$S88&lt;&gt;"",Scoring!$N$24)+IF(Data!$T88&lt;&gt;"",Scoring!$N$25)+IF(Data!$U88&lt;&gt;"",Scoring!$N$26)+IF(Data!$V88&lt;&gt;"",Scoring!$N$27)+IF(Data!$W88&lt;&gt;"",Scoring!$N$28)+IF(Data!$X88&lt;&gt;"",Scoring!$N$29)+IF(Data!$Y88&lt;&gt;"",Scoring!$N$30)+IF(Data!$Z88&lt;&gt;"",Scoring!$N$31)+IF(Data!$AA88&lt;&gt;"",Scoring!$N$32)+IF(Data!$AB88&lt;&gt;"",Scoring!$N$33)+IF(Data!$AC88&lt;&gt;"",Scoring!$N$34)+IF(Data!$AD88&lt;&gt;"",Scoring!$N$35)+IF(Data!$AE88&lt;&gt;"",Scoring!$N$36)+IF(Data!$AF88&lt;&gt;"",Scoring!$N$37)+IF(Data!$AG88&lt;&gt;"",Scoring!$N$38)+IF(Data!$AH88&lt;&gt;"",Scoring!$N$39)+IF(Data!$AI88&lt;&gt;"",Scoring!$N$40)+IF(Data!$AJ88&lt;&gt;"",Scoring!$N$41)+IF(Data!$AK88&lt;&gt;"",Scoring!$N$42)+IF(Data!$AL88&lt;&gt;"",Scoring!$N$43)+IF(Data!$AM88&lt;&gt;"",Scoring!$N$44)+IF(Data!$AN88&lt;&gt;"",Scoring!$N$45)+IF(Data!$AO88&lt;&gt;"",Scoring!$N$46)+IF(Data!$AP88&lt;&gt;"",Scoring!$N$47)+IF(Data!$AQ88&lt;&gt;"",Scoring!$N$48)+IF(Data!$AR88&lt;&gt;"",Scoring!$N$49)+IF(Data!$AS88&lt;&gt;"",Scoring!$N$50)+IF(Data!$AT88&lt;&gt;"",Scoring!$N$51)+IF(Data!$AU88&lt;&gt;"",Scoring!$N$52),"")</f>
        <v/>
      </c>
      <c r="BQ88" s="189" t="str">
        <f>IF(BP88&lt;&gt;"",LOOKUP(BP88,Likelihoods!$A$7:$A$107,Likelihoods!L$7:L$107),"")</f>
        <v/>
      </c>
      <c r="BR88" s="181" t="str">
        <f>IF(AND(COUNTBLANK($B88:$O88)=13,COUNTBLANK($P88:$Q88)=1,COUNTBLANK($R88:$U88)=3,COUNTBLANK($V88:$X88)=2,COUNTBLANK($Y88:$AE88)=6,COUNTBLANK($AF88:$AJ88)=4,COUNTBLANK($AK88:AN88)=3,COUNTBLANK($AO88:$AQ88)=2,COUNTBLANK($AR88:$AS88)=1,COUNTBLANK($AT88:$AU88)=1),IF(Data!$B88&lt;&gt;"",Scoring!$O$7)+IF(Data!$C88&lt;&gt;"",Scoring!$O$8)+IF(Data!$D88&lt;&gt;"",Scoring!$O$9)+IF(Data!$E88&lt;&gt;"",Scoring!$O$10)+IF(Data!$F88&lt;&gt;"",Scoring!$O$11)+IF(Data!$G88&lt;&gt;"",Scoring!$O$12)+IF(Data!$H88&lt;&gt;"",Scoring!$O$13)+IF(Data!$I88&lt;&gt;"",Scoring!$O$14)+IF(Data!$J88&lt;&gt;"",Scoring!$O$15)+IF(Data!$K88&lt;&gt;"",Scoring!$O$16)+IF(Data!$L88&lt;&gt;"",Scoring!$O$17)+IF(Data!$M88&lt;&gt;"",Scoring!$O$18)+IF(Data!$N88&lt;&gt;"",Scoring!$O$19)+IF(Data!$O88&lt;&gt;"",Scoring!$O$20)+IF(Data!$P88&lt;&gt;"",Scoring!$O$21)+IF(Data!$Q88&lt;&gt;"",Scoring!$O$22)+IF(Data!$R88&lt;&gt;"",Scoring!$O$23)+IF(Data!$S88&lt;&gt;"",Scoring!$O$24)+IF(Data!$T88&lt;&gt;"",Scoring!$O$25)+IF(Data!$U88&lt;&gt;"",Scoring!$O$26)+IF(Data!$V88&lt;&gt;"",Scoring!$O$27)+IF(Data!$W88&lt;&gt;"",Scoring!$O$28)+IF(Data!$X88&lt;&gt;"",Scoring!$O$29)+IF(Data!$Y88&lt;&gt;"",Scoring!$O$30)+IF(Data!$Z88&lt;&gt;"",Scoring!$O$31)+IF(Data!$AA88&lt;&gt;"",Scoring!$O$32)+IF(Data!$AB88&lt;&gt;"",Scoring!$O$33)+IF(Data!$AC88&lt;&gt;"",Scoring!$O$34)+IF(Data!$AD88&lt;&gt;"",Scoring!$O$35)+IF(Data!$AE88&lt;&gt;"",Scoring!$O$36)+IF(Data!$AF88&lt;&gt;"",Scoring!$O$37)+IF(Data!$AG88&lt;&gt;"",Scoring!$O$38)+IF(Data!$AH88&lt;&gt;"",Scoring!$O$39)+IF(Data!$AI88&lt;&gt;"",Scoring!$O$40)+IF(Data!$AJ88&lt;&gt;"",Scoring!$O$41)+IF(Data!$AK88&lt;&gt;"",Scoring!$O$42)+IF(Data!$AL88&lt;&gt;"",Scoring!$O$43)+IF(Data!$AM88&lt;&gt;"",Scoring!$O$44)+IF(Data!$AN88&lt;&gt;"",Scoring!$O$45)+IF(Data!$AO88&lt;&gt;"",Scoring!$O$46)+IF(Data!$AP88&lt;&gt;"",Scoring!$O$47)+IF(Data!$AQ88&lt;&gt;"",Scoring!$O$48)+IF(Data!$AR88&lt;&gt;"",Scoring!$O$49)+IF(Data!$AS88&lt;&gt;"",Scoring!$O$50)+IF(Data!$AT88&lt;&gt;"",Scoring!$O$51)+IF(Data!$AU88&lt;&gt;"",Scoring!$O$52),"")</f>
        <v/>
      </c>
      <c r="BS88" s="184" t="str">
        <f>IF(BR88&lt;&gt;"",LOOKUP(BR88,Likelihoods!$A$7:$A$107,Likelihoods!M$7:M$107),"")</f>
        <v/>
      </c>
      <c r="BT88" s="181" t="str">
        <f>IF(AND(COUNTBLANK($B88:$O88)=13,COUNTBLANK($P88:$Q88)=1,COUNTBLANK($R88:$U88)=3,COUNTBLANK($V88:$X88)=2,COUNTBLANK($Y88:$AE88)=6,COUNTBLANK($AF88:$AJ88)=4,COUNTBLANK($AK88:AN88)=3,COUNTBLANK($AO88:$AQ88)=2,COUNTBLANK($AR88:$AS88)=1,COUNTBLANK($AT88:$AU88)=1),IF(Data!$B88&lt;&gt;"",Scoring!$P$7)+IF(Data!$C88&lt;&gt;"",Scoring!$P$8)+IF(Data!$D88&lt;&gt;"",Scoring!$P$9)+IF(Data!$E88&lt;&gt;"",Scoring!$P$10)+IF(Data!$F88&lt;&gt;"",Scoring!$P$11)+IF(Data!$G88&lt;&gt;"",Scoring!$P$12)+IF(Data!$H88&lt;&gt;"",Scoring!$P$13)+IF(Data!$I88&lt;&gt;"",Scoring!$P$14)+IF(Data!$J88&lt;&gt;"",Scoring!$P$15)+IF(Data!$K88&lt;&gt;"",Scoring!$P$16)+IF(Data!$L88&lt;&gt;"",Scoring!$P$17)+IF(Data!$M88&lt;&gt;"",Scoring!$P$18)+IF(Data!$N88&lt;&gt;"",Scoring!$P$19)+IF(Data!$O88&lt;&gt;"",Scoring!$P$20)+IF(Data!$P88&lt;&gt;"",Scoring!$P$21)+IF(Data!$Q88&lt;&gt;"",Scoring!$P$22)+IF(Data!$R88&lt;&gt;"",Scoring!$P$23)+IF(Data!$S88&lt;&gt;"",Scoring!$P$24)+IF(Data!$T88&lt;&gt;"",Scoring!$P$25)+IF(Data!$U88&lt;&gt;"",Scoring!$P$26)+IF(Data!$V88&lt;&gt;"",Scoring!$P$27)+IF(Data!$W88&lt;&gt;"",Scoring!$P$28)+IF(Data!$X88&lt;&gt;"",Scoring!$P$29)+IF(Data!$Y88&lt;&gt;"",Scoring!$P$30)+IF(Data!$Z88&lt;&gt;"",Scoring!$P$31)+IF(Data!$AA88&lt;&gt;"",Scoring!$P$32)+IF(Data!$AB88&lt;&gt;"",Scoring!$P$33)+IF(Data!$AC88&lt;&gt;"",Scoring!$P$34)+IF(Data!$AD88&lt;&gt;"",Scoring!$P$35)+IF(Data!$AE88&lt;&gt;"",Scoring!$P$36)+IF(Data!$AF88&lt;&gt;"",Scoring!$P$37)+IF(Data!$AG88&lt;&gt;"",Scoring!$P$38)+IF(Data!$AH88&lt;&gt;"",Scoring!$P$39)+IF(Data!$AI88&lt;&gt;"",Scoring!$P$40)+IF(Data!$AJ88&lt;&gt;"",Scoring!$P$41)+IF(Data!$AK88&lt;&gt;"",Scoring!$P$42)+IF(Data!$AL88&lt;&gt;"",Scoring!$P$43)+IF(Data!$AM88&lt;&gt;"",Scoring!$P$44)+IF(Data!$AN88&lt;&gt;"",Scoring!$P$45)+IF(Data!$AO88&lt;&gt;"",Scoring!$P$46)+IF(Data!$AP88&lt;&gt;"",Scoring!$P$47)+IF(Data!$AQ88&lt;&gt;"",Scoring!$P$48)+IF(Data!$AR88&lt;&gt;"",Scoring!$P$49)+IF(Data!$AS88&lt;&gt;"",Scoring!$P$50)+IF(Data!$AT88&lt;&gt;"",Scoring!$P$51)+IF(Data!$AU88&lt;&gt;"",Scoring!$P$52),"")</f>
        <v/>
      </c>
      <c r="BU88" s="180" t="str">
        <f>IF(BT88&lt;&gt;"",LOOKUP(BT88,Likelihoods!$A$7:$A$107,Likelihoods!N$7:N$107),"")</f>
        <v/>
      </c>
      <c r="BV88" s="181" t="str">
        <f>IF(AND(COUNTBLANK($B88:$O88)=13,COUNTBLANK($P88:$Q88)=1,COUNTBLANK($R88:$U88)=3,COUNTBLANK($V88:$X88)=2,COUNTBLANK($Y88:$AE88)=6,COUNTBLANK($AF88:$AJ88)=4,COUNTBLANK($AK88:AN88)=3,COUNTBLANK($AO88:$AQ88)=2,COUNTBLANK($AR88:$AS88)=1,COUNTBLANK($AT88:$AU88)=1),IF(Data!$B88&lt;&gt;"",Scoring!$Q$7)+IF(Data!$C88&lt;&gt;"",Scoring!$Q$8)+IF(Data!$D88&lt;&gt;"",Scoring!$Q$9)+IF(Data!$E88&lt;&gt;"",Scoring!$Q$10)+IF(Data!$F88&lt;&gt;"",Scoring!$Q$11)+IF(Data!$G88&lt;&gt;"",Scoring!$Q$12)+IF(Data!$H88&lt;&gt;"",Scoring!$Q$13)+IF(Data!$I88&lt;&gt;"",Scoring!$Q$14)+IF(Data!$J88&lt;&gt;"",Scoring!$Q$15)+IF(Data!$K88&lt;&gt;"",Scoring!$Q$16)+IF(Data!$L88&lt;&gt;"",Scoring!$Q$17)+IF(Data!$M88&lt;&gt;"",Scoring!$Q$18)+IF(Data!$N88&lt;&gt;"",Scoring!$Q$19)+IF(Data!$O88&lt;&gt;"",Scoring!$Q$20)+IF(Data!$P88&lt;&gt;"",Scoring!$Q$21)+IF(Data!$Q88&lt;&gt;"",Scoring!$Q$22)+IF(Data!$R88&lt;&gt;"",Scoring!$Q$23)+IF(Data!$S88&lt;&gt;"",Scoring!$Q$24)+IF(Data!$T88&lt;&gt;"",Scoring!$Q$25)+IF(Data!$U88&lt;&gt;"",Scoring!$Q$26)+IF(Data!$V88&lt;&gt;"",Scoring!$Q$27)+IF(Data!$W88&lt;&gt;"",Scoring!$Q$28)+IF(Data!$X88&lt;&gt;"",Scoring!$Q$29)+IF(Data!$Y88&lt;&gt;"",Scoring!$Q$30)+IF(Data!$Z88&lt;&gt;"",Scoring!$Q$31)+IF(Data!$AA88&lt;&gt;"",Scoring!$Q$32)+IF(Data!$AB88&lt;&gt;"",Scoring!$Q$33)+IF(Data!$AC88&lt;&gt;"",Scoring!$Q$34)+IF(Data!$AD88&lt;&gt;"",Scoring!$Q$35)+IF(Data!$AE88&lt;&gt;"",Scoring!$Q$36)+IF(Data!$AF88&lt;&gt;"",Scoring!$Q$37)+IF(Data!$AG88&lt;&gt;"",Scoring!$Q$38)+IF(Data!$AH88&lt;&gt;"",Scoring!$Q$39)+IF(Data!$AI88&lt;&gt;"",Scoring!$Q$40)+IF(Data!$AJ88&lt;&gt;"",Scoring!$Q$41)+IF(Data!$AK88&lt;&gt;"",Scoring!$Q$42)+IF(Data!$AL88&lt;&gt;"",Scoring!$Q$43)+IF(Data!$AM88&lt;&gt;"",Scoring!$Q$44)+IF(Data!$AN88&lt;&gt;"",Scoring!$Q$45)+IF(Data!$AO88&lt;&gt;"",Scoring!$Q$46)+IF(Data!$AP88&lt;&gt;"",Scoring!$Q$47)+IF(Data!$AQ88&lt;&gt;"",Scoring!$Q$48)+IF(Data!$AR88&lt;&gt;"",Scoring!$Q$49)+IF(Data!$AS88&lt;&gt;"",Scoring!$Q$50)+IF(Data!$AT88&lt;&gt;"",Scoring!$Q$51)+IF(Data!$AU88&lt;&gt;"",Scoring!$Q$52),"")</f>
        <v/>
      </c>
      <c r="BW88" s="183" t="str">
        <f>IF(BV88&lt;&gt;"",LOOKUP(BV88,Likelihoods!$A$7:$A$107,Likelihoods!O$7:O$107),"")</f>
        <v/>
      </c>
      <c r="BX88" s="9"/>
      <c r="BY88" s="9"/>
      <c r="BZ88" s="9"/>
      <c r="CA88" s="9"/>
      <c r="CB88" s="9"/>
      <c r="CC88" s="9"/>
      <c r="CD88" s="9"/>
      <c r="CE88" s="9"/>
      <c r="CF88" s="9"/>
      <c r="CG88" s="9"/>
      <c r="CH88" s="9"/>
      <c r="CI88" s="9"/>
      <c r="CJ88" s="9"/>
      <c r="CK88" s="9"/>
    </row>
    <row r="89" spans="1:89" ht="14.25">
      <c r="A89" s="59"/>
      <c r="B89" s="76"/>
      <c r="C89" s="77"/>
      <c r="D89" s="77"/>
      <c r="E89" s="77"/>
      <c r="F89" s="77"/>
      <c r="G89" s="77"/>
      <c r="H89" s="77"/>
      <c r="I89" s="77"/>
      <c r="J89" s="77"/>
      <c r="K89" s="77"/>
      <c r="L89" s="77"/>
      <c r="M89" s="77"/>
      <c r="N89" s="77"/>
      <c r="O89" s="77"/>
      <c r="P89" s="76"/>
      <c r="Q89" s="78"/>
      <c r="R89" s="77"/>
      <c r="S89" s="77"/>
      <c r="T89" s="77"/>
      <c r="U89" s="77"/>
      <c r="V89" s="76"/>
      <c r="W89" s="77"/>
      <c r="X89" s="78"/>
      <c r="Y89" s="77"/>
      <c r="Z89" s="77"/>
      <c r="AA89" s="77"/>
      <c r="AB89" s="77"/>
      <c r="AC89" s="77"/>
      <c r="AD89" s="77"/>
      <c r="AE89" s="77"/>
      <c r="AF89" s="76"/>
      <c r="AG89" s="77"/>
      <c r="AH89" s="77"/>
      <c r="AI89" s="77"/>
      <c r="AJ89" s="78"/>
      <c r="AK89" s="77"/>
      <c r="AL89" s="77"/>
      <c r="AM89" s="77"/>
      <c r="AN89" s="77"/>
      <c r="AO89" s="76"/>
      <c r="AP89" s="77"/>
      <c r="AQ89" s="78"/>
      <c r="AR89" s="76"/>
      <c r="AS89" s="78"/>
      <c r="AT89" s="77"/>
      <c r="AU89" s="77"/>
      <c r="AV89" s="179" t="str">
        <f>IF(AND(COUNTBLANK($B89:$O89)=13,COUNTBLANK($P89:$Q89)=1,COUNTBLANK($R89:$U89)=3,COUNTBLANK($V89:$X89)=2,COUNTBLANK($Y89:$AE89)=6,COUNTBLANK($AF89:$AJ89)=4,COUNTBLANK($AK89:AN89)=3,COUNTBLANK($AO89:$AQ89)=2,COUNTBLANK($AR89:$AS89)=1,COUNTBLANK($AT89:$AU89)=1),IF(Data!$B89&lt;&gt;"",Scoring!$D$7)+IF(Data!$C89&lt;&gt;"",Scoring!$D$8)+IF(Data!$D89&lt;&gt;"",Scoring!$D$9)+IF(Data!$E89&lt;&gt;"",Scoring!$D$10)+IF(Data!$F89&lt;&gt;"",Scoring!$D$11)+IF(Data!$G89&lt;&gt;"",Scoring!$D$12)+IF(Data!$H89&lt;&gt;"",Scoring!$D$13)+IF(Data!$I89&lt;&gt;"",Scoring!$D$14)+IF(Data!$J89&lt;&gt;"",Scoring!$D$15)+IF(Data!$K89&lt;&gt;"",Scoring!$D$16)+IF(Data!$L89&lt;&gt;"",Scoring!$D$17)+IF(Data!$M89&lt;&gt;"",Scoring!$D$18)+IF(Data!$N89&lt;&gt;"",Scoring!$D$19)+IF(Data!$O89&lt;&gt;"",Scoring!$D$20)+IF(Data!$P89&lt;&gt;"",Scoring!$D$21)+IF(Data!$Q89&lt;&gt;"",Scoring!$D$22)+IF(Data!$R89&lt;&gt;"",Scoring!$D$23)+IF(Data!$S89&lt;&gt;"",Scoring!$D$24)+IF(Data!$T89&lt;&gt;"",Scoring!$D$25)+IF(Data!$U89&lt;&gt;"",Scoring!$D$26)+IF(Data!$V89&lt;&gt;"",Scoring!$D$27)+IF(Data!$W89&lt;&gt;"",Scoring!$D$28)+IF(Data!$X89&lt;&gt;"",Scoring!$D$29)+IF(Data!$Y89&lt;&gt;"",Scoring!$D$30)+IF(Data!$Z89&lt;&gt;"",Scoring!$D$31)+IF(Data!$AA89&lt;&gt;"",Scoring!$D$32)+IF(Data!$AB89&lt;&gt;"",Scoring!$D$33)+IF(Data!$AC89&lt;&gt;"",Scoring!$D$34)+IF(Data!$AD89&lt;&gt;"",Scoring!$D$35)+IF(Data!$AE89&lt;&gt;"",Scoring!$D$36)+IF(Data!$AF89&lt;&gt;"",Scoring!$D$37)+IF(Data!$AG89&lt;&gt;"",Scoring!$D$38)+IF(Data!$AH89&lt;&gt;"",Scoring!$D$39)+IF(Data!$AI89&lt;&gt;"",Scoring!$D$40)+IF(Data!$AJ89&lt;&gt;"",Scoring!$D$41)+IF(Data!$AK89&lt;&gt;"",Scoring!$D$42)+IF(Data!$AL89&lt;&gt;"",Scoring!$D$43)+IF(Data!$AM89&lt;&gt;"",Scoring!$D$44)+IF(Data!$AN89&lt;&gt;"",Scoring!$D$45)+IF(Data!$AO89&lt;&gt;"",Scoring!$D$46)+IF(Data!$AP89&lt;&gt;"",Scoring!$D$47)+IF(Data!$AQ89&lt;&gt;"",Scoring!$D$48)+IF(Data!$AR89&lt;&gt;"",Scoring!$D$49)+IF(Data!$AS89&lt;&gt;"",Scoring!$D$50)+IF(Data!$AT89&lt;&gt;"",Scoring!$D$51)+IF(Data!$AU89&lt;&gt;"",Scoring!$D$52),"")</f>
        <v/>
      </c>
      <c r="AW89" s="180" t="str">
        <f>IF(AV89&lt;&gt;"",LOOKUP(AV89,Likelihoods!$A$7:$A$107,Likelihoods!B$7:B$107),"")</f>
        <v/>
      </c>
      <c r="AX89" s="181" t="str">
        <f>IF(AND(COUNTBLANK($B89:$O89)=13,COUNTBLANK($P89:$Q89)=1,COUNTBLANK($R89:$U89)=3,COUNTBLANK($V89:$X89)=2,COUNTBLANK($Y89:$AE89)=6,COUNTBLANK($AF89:$AJ89)=4,COUNTBLANK($AK89:AN89)=3,COUNTBLANK($AO89:$AQ89)=2,COUNTBLANK($AR89:$AS89)=1,COUNTBLANK($AT89:$AU89)=1),IF(Data!$B89&lt;&gt;"",Scoring!$E$7)+IF(Data!$C89&lt;&gt;"",Scoring!$E$8)+IF(Data!$D89&lt;&gt;"",Scoring!$E$9)+IF(Data!$E89&lt;&gt;"",Scoring!$E$10)+IF(Data!$F89&lt;&gt;"",Scoring!$E$11)+IF(Data!$G89&lt;&gt;"",Scoring!$E$12)+IF(Data!$H89&lt;&gt;"",Scoring!$E$13)+IF(Data!$I89&lt;&gt;"",Scoring!$E$14)+IF(Data!$J89&lt;&gt;"",Scoring!$E$15)+IF(Data!$K89&lt;&gt;"",Scoring!$E$16)+IF(Data!$L89&lt;&gt;"",Scoring!$E$17)+IF(Data!$M89&lt;&gt;"",Scoring!$E$18)+IF(Data!$N89&lt;&gt;"",Scoring!$E$19)+IF(Data!$O89&lt;&gt;"",Scoring!$E$20)+IF(Data!$P89&lt;&gt;"",Scoring!$E$21)+IF(Data!$Q89&lt;&gt;"",Scoring!$E$22)+IF(Data!$R89&lt;&gt;"",Scoring!$E$23)+IF(Data!$S89&lt;&gt;"",Scoring!$E$24)+IF(Data!$T89&lt;&gt;"",Scoring!$E$25)+IF(Data!$U89&lt;&gt;"",Scoring!$E$26)+IF(Data!$V89&lt;&gt;"",Scoring!$E$27)+IF(Data!$W89&lt;&gt;"",Scoring!$E$28)+IF(Data!$X89&lt;&gt;"",Scoring!$E$29)+IF(Data!$Y89&lt;&gt;"",Scoring!$E$30)+IF(Data!$Z89&lt;&gt;"",Scoring!$E$31)+IF(Data!$AA89&lt;&gt;"",Scoring!$E$32)+IF(Data!$AB89&lt;&gt;"",Scoring!$E$33)+IF(Data!$AC89&lt;&gt;"",Scoring!$E$34)+IF(Data!$AD89&lt;&gt;"",Scoring!$E$35)+IF(Data!$AE89&lt;&gt;"",Scoring!$E$36)+IF(Data!$AF89&lt;&gt;"",Scoring!$E$37)+IF(Data!$AG89&lt;&gt;"",Scoring!$E$38)+IF(Data!$AH89&lt;&gt;"",Scoring!$E$39)+IF(Data!$AI89&lt;&gt;"",Scoring!$E$40)+IF(Data!$AJ89&lt;&gt;"",Scoring!$E$41)+IF(Data!$AK89&lt;&gt;"",Scoring!$E$42)+IF(Data!$AL89&lt;&gt;"",Scoring!$E$43)+IF(Data!$AM89&lt;&gt;"",Scoring!$E$44)+IF(Data!$AN89&lt;&gt;"",Scoring!$E$45)+IF(Data!$AO89&lt;&gt;"",Scoring!$E$46)+IF(Data!$AP89&lt;&gt;"",Scoring!$E$47)+IF(Data!$AQ89&lt;&gt;"",Scoring!$E$48)+IF(Data!$AR89&lt;&gt;"",Scoring!$E$49)+IF(Data!$AS89&lt;&gt;"",Scoring!$E$50)+IF(Data!$AT89&lt;&gt;"",Scoring!$E$51)+IF(Data!$AU89&lt;&gt;"",Scoring!$E$52),"")</f>
        <v/>
      </c>
      <c r="AY89" s="180" t="str">
        <f>IF(AX89&lt;&gt;"",LOOKUP(AX89,Likelihoods!$A$7:$A$107,Likelihoods!C$7:C$107),"")</f>
        <v/>
      </c>
      <c r="AZ89" s="182" t="str">
        <f>IF(AND(COUNTBLANK($B89:$O89)=13,COUNTBLANK($P89:$Q89)=1,COUNTBLANK($R89:$U89)=3,COUNTBLANK($V89:$X89)=2,COUNTBLANK($Y89:$AE89)=6,COUNTBLANK($AF89:$AJ89)=4,COUNTBLANK($AK89:AN89)=3,COUNTBLANK($AO89:$AQ89)=2,COUNTBLANK($AR89:$AS89)=1,COUNTBLANK($AT89:$AU89)=1),IF(Data!$B89&lt;&gt;"",Scoring!$F$7)+IF(Data!$C89&lt;&gt;"",Scoring!$F$8)+IF(Data!$D89&lt;&gt;"",Scoring!$F$9)+IF(Data!$E89&lt;&gt;"",Scoring!$F$10)+IF(Data!$F89&lt;&gt;"",Scoring!$F$11)+IF(Data!$G89&lt;&gt;"",Scoring!$F$12)+IF(Data!$H89&lt;&gt;"",Scoring!$F$13)+IF(Data!$I89&lt;&gt;"",Scoring!$F$14)+IF(Data!$J89&lt;&gt;"",Scoring!$F$15)+IF(Data!$K89&lt;&gt;"",Scoring!$F$16)+IF(Data!$L89&lt;&gt;"",Scoring!$F$17)+IF(Data!$M89&lt;&gt;"",Scoring!$F$18)+IF(Data!$N89&lt;&gt;"",Scoring!$F$19)+IF(Data!$O89&lt;&gt;"",Scoring!$F$20)+IF(Data!$P89&lt;&gt;"",Scoring!$F$21)+IF(Data!$Q89&lt;&gt;"",Scoring!$F$22)+IF(Data!$R89&lt;&gt;"",Scoring!$F$23)+IF(Data!$S89&lt;&gt;"",Scoring!$F$24)+IF(Data!$T89&lt;&gt;"",Scoring!$F$25)+IF(Data!$U89&lt;&gt;"",Scoring!$F$26)+IF(Data!$V89&lt;&gt;"",Scoring!$F$27)+IF(Data!$W89&lt;&gt;"",Scoring!$F$28)+IF(Data!$X89&lt;&gt;"",Scoring!$F$29)+IF(Data!$Y89&lt;&gt;"",Scoring!$F$30)+IF(Data!$Z89&lt;&gt;"",Scoring!$F$31)+IF(Data!$AA89&lt;&gt;"",Scoring!$F$32)+IF(Data!$AB89&lt;&gt;"",Scoring!$F$33)+IF(Data!$AC89&lt;&gt;"",Scoring!$F$34)+IF(Data!$AD89&lt;&gt;"",Scoring!$F$35)+IF(Data!$AE89&lt;&gt;"",Scoring!$F$36)+IF(Data!$AF89&lt;&gt;"",Scoring!$F$37)+IF(Data!$AG89&lt;&gt;"",Scoring!$F$38)+IF(Data!$AH89&lt;&gt;"",Scoring!$F$39)+IF(Data!$AI89&lt;&gt;"",Scoring!$F$40)+IF(Data!$AJ89&lt;&gt;"",Scoring!$F$41)+IF(Data!$AK89&lt;&gt;"",Scoring!$F$42)+IF(Data!$AL89&lt;&gt;"",Scoring!$F$43)+IF(Data!$AM89&lt;&gt;"",Scoring!$F$44)+IF(Data!$AN89&lt;&gt;"",Scoring!$F$45)+IF(Data!$AO89&lt;&gt;"",Scoring!$F$46)+IF(Data!$AP89&lt;&gt;"",Scoring!$F$47)+IF(Data!$AQ89&lt;&gt;"",Scoring!$F$48)+IF(Data!$AR89&lt;&gt;"",Scoring!$F$49)+IF(Data!$AS89&lt;&gt;"",Scoring!$F$50)+IF(Data!$AT89&lt;&gt;"",Scoring!$F$51)+IF(Data!$AU89&lt;&gt;"",Scoring!$F$52),"")</f>
        <v/>
      </c>
      <c r="BA89" s="183" t="str">
        <f>IF(AZ89&lt;&gt;"",LOOKUP(AZ89,Likelihoods!$A$7:$A$107,Likelihoods!D$7:D$107),"")</f>
        <v/>
      </c>
      <c r="BB89" s="181" t="str">
        <f>IF(AND(COUNTBLANK($B89:$O89)=13,COUNTBLANK($P89:$Q89)=1,COUNTBLANK($R89:$U89)=3,COUNTBLANK($V89:$X89)=2,COUNTBLANK($Y89:$AE89)=6,COUNTBLANK($AF89:$AJ89)=4,COUNTBLANK($AK89:AN89)=3,COUNTBLANK($AO89:$AQ89)=2,COUNTBLANK($AR89:$AS89)=1,COUNTBLANK($AT89:$AU89)=1),IF(Data!$B89&lt;&gt;"",Scoring!$G$7)+IF(Data!$C89&lt;&gt;"",Scoring!$G$8)+IF(Data!$D89&lt;&gt;"",Scoring!$G$9)+IF(Data!$E89&lt;&gt;"",Scoring!$G$10)+IF(Data!$F89&lt;&gt;"",Scoring!$G$11)+IF(Data!$G89&lt;&gt;"",Scoring!$G$12)+IF(Data!$H89&lt;&gt;"",Scoring!$G$13)+IF(Data!$I89&lt;&gt;"",Scoring!$G$14)+IF(Data!$J89&lt;&gt;"",Scoring!$G$15)+IF(Data!$K89&lt;&gt;"",Scoring!$G$16)+IF(Data!$L89&lt;&gt;"",Scoring!$G$17)+IF(Data!$M89&lt;&gt;"",Scoring!$G$18)+IF(Data!$N89&lt;&gt;"",Scoring!$G$19)+IF(Data!$O89&lt;&gt;"",Scoring!$G$20)+IF(Data!$P89&lt;&gt;"",Scoring!$G$21)+IF(Data!$Q89&lt;&gt;"",Scoring!$G$22)+IF(Data!$R89&lt;&gt;"",Scoring!$G$23)+IF(Data!$S89&lt;&gt;"",Scoring!$G$24)+IF(Data!$T89&lt;&gt;"",Scoring!$G$25)+IF(Data!$U89&lt;&gt;"",Scoring!$G$26)+IF(Data!$V89&lt;&gt;"",Scoring!$G$27)+IF(Data!$W89&lt;&gt;"",Scoring!$G$28)+IF(Data!$X89&lt;&gt;"",Scoring!$G$29)+IF(Data!$Y89&lt;&gt;"",Scoring!$G$30)+IF(Data!$Z89&lt;&gt;"",Scoring!$G$31)+IF(Data!$AA89&lt;&gt;"",Scoring!$G$32)+IF(Data!$AB89&lt;&gt;"",Scoring!$G$33)+IF(Data!$AC89&lt;&gt;"",Scoring!$G$34)+IF(Data!$AD89&lt;&gt;"",Scoring!$G$35)+IF(Data!$AE89&lt;&gt;"",Scoring!$G$36)+IF(Data!$AF89&lt;&gt;"",Scoring!$G$37)+IF(Data!$AG89&lt;&gt;"",Scoring!$G$38)+IF(Data!$AH89&lt;&gt;"",Scoring!$G$39)+IF(Data!$AI89&lt;&gt;"",Scoring!$G$40)+IF(Data!$AJ89&lt;&gt;"",Scoring!$G$41)+IF(Data!$AK89&lt;&gt;"",Scoring!$G$42)+IF(Data!$AL89&lt;&gt;"",Scoring!$G$43)+IF(Data!$AM89&lt;&gt;"",Scoring!$G$44)+IF(Data!$AN89&lt;&gt;"",Scoring!$G$45)+IF(Data!$AO89&lt;&gt;"",Scoring!$G$46)+IF(Data!$AP89&lt;&gt;"",Scoring!$G$47)+IF(Data!$AQ89&lt;&gt;"",Scoring!$G$48)+IF(Data!$AR89&lt;&gt;"",Scoring!$G$49)+IF(Data!$AS89&lt;&gt;"",Scoring!$G$50)+IF(Data!$AT89&lt;&gt;"",Scoring!$G$51)+IF(Data!$AU89&lt;&gt;"",Scoring!$G$52),"")</f>
        <v/>
      </c>
      <c r="BC89" s="184" t="str">
        <f>IF(BB89&lt;&gt;"",LOOKUP(BB89,Likelihoods!$A$7:$A$107,Likelihoods!E$7:E$107),"")</f>
        <v/>
      </c>
      <c r="BD89" s="185" t="str">
        <f>IF(AND(COUNTBLANK($B89:$O89)=13,COUNTBLANK($P89:$Q89)=1,COUNTBLANK($R89:$U89)=3,COUNTBLANK($V89:$X89)=2,COUNTBLANK($Y89:$AE89)=6,COUNTBLANK($AF89:$AJ89)=4,COUNTBLANK($AK89:AN89)=3,COUNTBLANK($AO89:$AQ89)=2,COUNTBLANK($AR89:$AS89)=1,COUNTBLANK($AT89:$AU89)=1),IF(Data!$B89&lt;&gt;"",Scoring!$H$7)+IF(Data!$C89&lt;&gt;"",Scoring!$H$8)+IF(Data!$D89&lt;&gt;"",Scoring!$H$9)+IF(Data!$E89&lt;&gt;"",Scoring!$H$10)+IF(Data!$F89&lt;&gt;"",Scoring!$H$11)+IF(Data!$G89&lt;&gt;"",Scoring!$H$12)+IF(Data!$H89&lt;&gt;"",Scoring!$H$13)+IF(Data!$I89&lt;&gt;"",Scoring!$H$14)+IF(Data!$J89&lt;&gt;"",Scoring!$H$15)+IF(Data!$K89&lt;&gt;"",Scoring!$H$16)+IF(Data!$L89&lt;&gt;"",Scoring!$H$17)+IF(Data!$M89&lt;&gt;"",Scoring!$H$18)+IF(Data!$N89&lt;&gt;"",Scoring!$H$19)+IF(Data!$O89&lt;&gt;"",Scoring!$H$20)+IF(Data!$P89&lt;&gt;"",Scoring!$H$21)+IF(Data!$Q89&lt;&gt;"",Scoring!$H$22)+IF(Data!$R89&lt;&gt;"",Scoring!$H$23)+IF(Data!$S89&lt;&gt;"",Scoring!$H$24)+IF(Data!$T89&lt;&gt;"",Scoring!$H$25)+IF(Data!$U89&lt;&gt;"",Scoring!$H$26)+IF(Data!$V89&lt;&gt;"",Scoring!$H$27)+IF(Data!$W89&lt;&gt;"",Scoring!$H$28)+IF(Data!$X89&lt;&gt;"",Scoring!$H$29)+IF(Data!$Y89&lt;&gt;"",Scoring!$H$30)+IF(Data!$Z89&lt;&gt;"",Scoring!$H$31)+IF(Data!$AA89&lt;&gt;"",Scoring!$H$32)+IF(Data!$AB89&lt;&gt;"",Scoring!$H$33)+IF(Data!$AC89&lt;&gt;"",Scoring!$H$34)+IF(Data!$AD89&lt;&gt;"",Scoring!$H$35)+IF(Data!$AE89&lt;&gt;"",Scoring!$H$36)+IF(Data!$AF89&lt;&gt;"",Scoring!$H$37)+IF(Data!$AG89&lt;&gt;"",Scoring!$H$38)+IF(Data!$AH89&lt;&gt;"",Scoring!$H$39)+IF(Data!$AI89&lt;&gt;"",Scoring!$H$40)+IF(Data!$AJ89&lt;&gt;"",Scoring!$H$41)+IF(Data!$AK89&lt;&gt;"",Scoring!$H$42)+IF(Data!$AL89&lt;&gt;"",Scoring!$H$43)+IF(Data!$AM89&lt;&gt;"",Scoring!$H$44)+IF(Data!$AN89&lt;&gt;"",Scoring!$H$45)+IF(Data!$AO89&lt;&gt;"",Scoring!$H$46)+IF(Data!$AP89&lt;&gt;"",Scoring!$H$47)+IF(Data!$AQ89&lt;&gt;"",Scoring!$H$48)+IF(Data!$AR89&lt;&gt;"",Scoring!$H$49)+IF(Data!$AS89&lt;&gt;"",Scoring!$H$50)+IF(Data!$AT89&lt;&gt;"",Scoring!$H$51)+IF(Data!$AU89&lt;&gt;"",Scoring!$H$52),"")</f>
        <v/>
      </c>
      <c r="BE89" s="186" t="str">
        <f>IF(BD89&lt;&gt;"",LOOKUP(BD89,Likelihoods!$A$7:$A$107,Likelihoods!F$7:F$107),"")</f>
        <v/>
      </c>
      <c r="BF89" s="181" t="str">
        <f>IF(AND(COUNTBLANK($B89:$O89)=13,COUNTBLANK($P89:$Q89)=1,COUNTBLANK($R89:$U89)=3,COUNTBLANK($V89:$X89)=2,COUNTBLANK($Y89:$AE89)=6,COUNTBLANK($AF89:$AJ89)=4,COUNTBLANK($AK89:AN89)=3,COUNTBLANK($AO89:$AQ89)=2,COUNTBLANK($AR89:$AS89)=1,COUNTBLANK($AT89:$AU89)=1),IF(Data!$B89&lt;&gt;"",Scoring!$I$7)+IF(Data!$C89&lt;&gt;"",Scoring!$I$8)+IF(Data!$D89&lt;&gt;"",Scoring!$I$9)+IF(Data!$E89&lt;&gt;"",Scoring!$I$10)+IF(Data!$F89&lt;&gt;"",Scoring!$I$11)+IF(Data!$G89&lt;&gt;"",Scoring!$I$12)+IF(Data!$H89&lt;&gt;"",Scoring!$I$13)+IF(Data!$I89&lt;&gt;"",Scoring!$I$14)+IF(Data!$J89&lt;&gt;"",Scoring!$I$15)+IF(Data!$K89&lt;&gt;"",Scoring!$I$16)+IF(Data!$L89&lt;&gt;"",Scoring!$I$17)+IF(Data!$M89&lt;&gt;"",Scoring!$I$18)+IF(Data!$N89&lt;&gt;"",Scoring!$I$19)+IF(Data!$O89&lt;&gt;"",Scoring!$I$20)+IF(Data!$P89&lt;&gt;"",Scoring!$I$21)+IF(Data!$Q89&lt;&gt;"",Scoring!$I$22)+IF(Data!$R89&lt;&gt;"",Scoring!$I$23)+IF(Data!$S89&lt;&gt;"",Scoring!$I$24)+IF(Data!$T89&lt;&gt;"",Scoring!$I$25)+IF(Data!$U89&lt;&gt;"",Scoring!$I$26)+IF(Data!$V89&lt;&gt;"",Scoring!$I$27)+IF(Data!$W89&lt;&gt;"",Scoring!$I$28)+IF(Data!$X89&lt;&gt;"",Scoring!$I$29)+IF(Data!$Y89&lt;&gt;"",Scoring!$I$30)+IF(Data!$Z89&lt;&gt;"",Scoring!$I$31)+IF(Data!$AA89&lt;&gt;"",Scoring!$I$32)+IF(Data!$AB89&lt;&gt;"",Scoring!$I$33)+IF(Data!$AC89&lt;&gt;"",Scoring!$I$34)+IF(Data!$AD89&lt;&gt;"",Scoring!$I$35)+IF(Data!$AE89&lt;&gt;"",Scoring!$I$36)+IF(Data!$AF89&lt;&gt;"",Scoring!$I$37)+IF(Data!$AG89&lt;&gt;"",Scoring!$I$38)+IF(Data!$AH89&lt;&gt;"",Scoring!$I$39)+IF(Data!$AI89&lt;&gt;"",Scoring!$I$40)+IF(Data!$AJ89&lt;&gt;"",Scoring!$I$41)+IF(Data!$AK89&lt;&gt;"",Scoring!$I$42)+IF(Data!$AL89&lt;&gt;"",Scoring!$I$43)+IF(Data!$AM89&lt;&gt;"",Scoring!$I$44)+IF(Data!$AN89&lt;&gt;"",Scoring!$I$45)+IF(Data!$AO89&lt;&gt;"",Scoring!$I$46)+IF(Data!$AP89&lt;&gt;"",Scoring!$I$47)+IF(Data!$AQ89&lt;&gt;"",Scoring!$I$48)+IF(Data!$AR89&lt;&gt;"",Scoring!$I$49)+IF(Data!$AS89&lt;&gt;"",Scoring!$I$50)+IF(Data!$AT89&lt;&gt;"",Scoring!$I$51)+IF(Data!$AU89&lt;&gt;"",Scoring!$I$52),"")</f>
        <v/>
      </c>
      <c r="BG89" s="180" t="str">
        <f>IF(BF89&lt;&gt;"",LOOKUP(BF89,Likelihoods!$A$7:$A$107,Likelihoods!G$7:G$107),"")</f>
        <v/>
      </c>
      <c r="BH89" s="187" t="str">
        <f>IF(AND(COUNTBLANK($B89:$O89)=13,COUNTBLANK($P89:$Q89)=1,COUNTBLANK($R89:$U89)=3,COUNTBLANK($V89:$X89)=2,COUNTBLANK($Y89:$AE89)=6,COUNTBLANK($AF89:$AJ89)=4,COUNTBLANK($AK89:AN89)=3,COUNTBLANK($AO89:$AQ89)=2,COUNTBLANK($AR89:$AS89)=1,COUNTBLANK($AT89:$AU89)=1),IF(Data!$B89&lt;&gt;"",Scoring!$J$7)+IF(Data!$C89&lt;&gt;"",Scoring!$J$8)+IF(Data!$D89&lt;&gt;"",Scoring!$J$9)+IF(Data!$E89&lt;&gt;"",Scoring!$J$10)+IF(Data!$F89&lt;&gt;"",Scoring!$J$11)+IF(Data!$G89&lt;&gt;"",Scoring!$J$12)+IF(Data!$H89&lt;&gt;"",Scoring!$J$13)+IF(Data!$I89&lt;&gt;"",Scoring!$J$14)+IF(Data!$J89&lt;&gt;"",Scoring!$J$15)+IF(Data!$K89&lt;&gt;"",Scoring!$J$16)+IF(Data!$L89&lt;&gt;"",Scoring!$J$17)+IF(Data!$M89&lt;&gt;"",Scoring!$J$18)+IF(Data!$N89&lt;&gt;"",Scoring!$J$19)+IF(Data!$O89&lt;&gt;"",Scoring!$J$20)+IF(Data!$P89&lt;&gt;"",Scoring!$J$21)+IF(Data!$Q89&lt;&gt;"",Scoring!$J$22)+IF(Data!$R89&lt;&gt;"",Scoring!$J$23)+IF(Data!$S89&lt;&gt;"",Scoring!$J$24)+IF(Data!$T89&lt;&gt;"",Scoring!$J$25)+IF(Data!$U89&lt;&gt;"",Scoring!$J$26)+IF(Data!$V89&lt;&gt;"",Scoring!$J$27)+IF(Data!$W89&lt;&gt;"",Scoring!$J$28)+IF(Data!$X89&lt;&gt;"",Scoring!$J$29)+IF(Data!$Y89&lt;&gt;"",Scoring!$J$30)+IF(Data!$Z89&lt;&gt;"",Scoring!$J$31)+IF(Data!$AA89&lt;&gt;"",Scoring!$J$32)+IF(Data!$AB89&lt;&gt;"",Scoring!$J$33)+IF(Data!$AC89&lt;&gt;"",Scoring!$J$34)+IF(Data!$AD89&lt;&gt;"",Scoring!$J$35)+IF(Data!$AE89&lt;&gt;"",Scoring!$J$36)+IF(Data!$AF89&lt;&gt;"",Scoring!$J$37)+IF(Data!$AG89&lt;&gt;"",Scoring!$J$38)+IF(Data!$AH89&lt;&gt;"",Scoring!$J$39)+IF(Data!$AI89&lt;&gt;"",Scoring!$J$40)+IF(Data!$AJ89&lt;&gt;"",Scoring!$J$41)+IF(Data!$AK89&lt;&gt;"",Scoring!$J$42)+IF(Data!$AL89&lt;&gt;"",Scoring!$J$43)+IF(Data!$AM89&lt;&gt;"",Scoring!$J$44)+IF(Data!$AN89&lt;&gt;"",Scoring!$J$45)+IF(Data!$AO89&lt;&gt;"",Scoring!$J$46)+IF(Data!$AP89&lt;&gt;"",Scoring!$J$47)+IF(Data!$AQ89&lt;&gt;"",Scoring!$J$48)+IF(Data!$AR89&lt;&gt;"",Scoring!$J$49)+IF(Data!$AS89&lt;&gt;"",Scoring!$J$50)+IF(Data!$AT89&lt;&gt;"",Scoring!$J$51)+IF(Data!$AU89&lt;&gt;"",Scoring!$J$52),"")</f>
        <v/>
      </c>
      <c r="BI89" s="183" t="str">
        <f>IF(BH89&lt;&gt;"",LOOKUP(BH89,Likelihoods!$A$7:$A$107,Likelihoods!H$7:H$107),"")</f>
        <v/>
      </c>
      <c r="BJ89" s="188" t="str">
        <f>IF(AND(COUNTBLANK($B89:$O89)=13,COUNTBLANK($P89:$Q89)=1,COUNTBLANK($R89:$U89)=3,COUNTBLANK($V89:$X89)=2,COUNTBLANK($Y89:$AE89)=6,COUNTBLANK($AF89:$AJ89)=4,COUNTBLANK($AK89:AN89)=3,COUNTBLANK($AO89:$AQ89)=2,COUNTBLANK($AR89:$AS89)=1,COUNTBLANK($AT89:$AU89)=1),IF(Data!$B89&lt;&gt;"",Scoring!$K$7)+IF(Data!$C89&lt;&gt;"",Scoring!$K$8)+IF(Data!$D89&lt;&gt;"",Scoring!$K$9)+IF(Data!$E89&lt;&gt;"",Scoring!$K$10)+IF(Data!$F89&lt;&gt;"",Scoring!$K$11)+IF(Data!$G89&lt;&gt;"",Scoring!$K$12)+IF(Data!$H89&lt;&gt;"",Scoring!$K$13)+IF(Data!$I89&lt;&gt;"",Scoring!$K$14)+IF(Data!$J89&lt;&gt;"",Scoring!$K$15)+IF(Data!$K89&lt;&gt;"",Scoring!$K$16)+IF(Data!$L89&lt;&gt;"",Scoring!$K$17)+IF(Data!$M89&lt;&gt;"",Scoring!$K$18)+IF(Data!$N89&lt;&gt;"",Scoring!$K$19)+IF(Data!$O89&lt;&gt;"",Scoring!$K$20)+IF(Data!$P89&lt;&gt;"",Scoring!$K$21)+IF(Data!$Q89&lt;&gt;"",Scoring!$K$22)+IF(Data!$R89&lt;&gt;"",Scoring!$K$23)+IF(Data!$S89&lt;&gt;"",Scoring!$K$24)+IF(Data!$T89&lt;&gt;"",Scoring!$K$25)+IF(Data!$U89&lt;&gt;"",Scoring!$K$26)+IF(Data!$V89&lt;&gt;"",Scoring!$K$27)+IF(Data!$W89&lt;&gt;"",Scoring!$K$28)+IF(Data!$X89&lt;&gt;"",Scoring!$K$29)+IF(Data!$Y89&lt;&gt;"",Scoring!$K$30)+IF(Data!$Z89&lt;&gt;"",Scoring!$K$31)+IF(Data!$AA89&lt;&gt;"",Scoring!$K$32)+IF(Data!$AB89&lt;&gt;"",Scoring!$K$33)+IF(Data!$AC89&lt;&gt;"",Scoring!$K$34)+IF(Data!$AD89&lt;&gt;"",Scoring!$K$35)+IF(Data!$AE89&lt;&gt;"",Scoring!$K$36)+IF(Data!$AF89&lt;&gt;"",Scoring!$K$37)+IF(Data!$AG89&lt;&gt;"",Scoring!$K$38)+IF(Data!$AH89&lt;&gt;"",Scoring!$K$39)+IF(Data!$AI89&lt;&gt;"",Scoring!$K$40)+IF(Data!$AJ89&lt;&gt;"",Scoring!$K$41)+IF(Data!$AK89&lt;&gt;"",Scoring!$K$42)+IF(Data!$AL89&lt;&gt;"",Scoring!$K$43)+IF(Data!$AM89&lt;&gt;"",Scoring!$K$44)+IF(Data!$AN89&lt;&gt;"",Scoring!$K$45)+IF(Data!$AO89&lt;&gt;"",Scoring!$K$46)+IF(Data!$AP89&lt;&gt;"",Scoring!$K$47)+IF(Data!$AQ89&lt;&gt;"",Scoring!$K$48)+IF(Data!$AR89&lt;&gt;"",Scoring!$K$49)+IF(Data!$AS89&lt;&gt;"",Scoring!$K$50)+IF(Data!$AT89&lt;&gt;"",Scoring!$K$51)+IF(Data!$AU89&lt;&gt;"",Scoring!$K$52),"")</f>
        <v/>
      </c>
      <c r="BK89" s="184" t="str">
        <f>IF(BJ89&lt;&gt;"",LOOKUP(BJ89,Likelihoods!$A$7:$A$107,Likelihoods!I$7:I$107),"")</f>
        <v/>
      </c>
      <c r="BL89" s="187" t="str">
        <f>IF(AND(COUNTBLANK($B89:$O89)=13,COUNTBLANK($P89:$Q89)=1,COUNTBLANK($R89:$U89)=3,COUNTBLANK($V89:$X89)=2,COUNTBLANK($Y89:$AE89)=6,COUNTBLANK($AF89:$AJ89)=4,COUNTBLANK($AK89:AN89)=3,COUNTBLANK($AO89:$AQ89)=2,COUNTBLANK($AR89:$AS89)=1,COUNTBLANK($AT89:$AU89)=1),IF(Data!$B89&lt;&gt;"",Scoring!$L$7)+IF(Data!$C89&lt;&gt;"",Scoring!$L$8)+IF(Data!$D89&lt;&gt;"",Scoring!$L$9)+IF(Data!$E89&lt;&gt;"",Scoring!$L$10)+IF(Data!$F89&lt;&gt;"",Scoring!$L$11)+IF(Data!$G89&lt;&gt;"",Scoring!$L$12)+IF(Data!$H89&lt;&gt;"",Scoring!$L$13)+IF(Data!$I89&lt;&gt;"",Scoring!$L$14)+IF(Data!$J89&lt;&gt;"",Scoring!$L$15)+IF(Data!$K89&lt;&gt;"",Scoring!$L$16)+IF(Data!$L89&lt;&gt;"",Scoring!$L$17)+IF(Data!$M89&lt;&gt;"",Scoring!$L$18)+IF(Data!$N89&lt;&gt;"",Scoring!$L$19)+IF(Data!$O89&lt;&gt;"",Scoring!$L$20)+IF(Data!$P89&lt;&gt;"",Scoring!$L$21)+IF(Data!$Q89&lt;&gt;"",Scoring!$L$22)+IF(Data!$R89&lt;&gt;"",Scoring!$L$23)+IF(Data!$S89&lt;&gt;"",Scoring!$L$24)+IF(Data!$T89&lt;&gt;"",Scoring!$L$25)+IF(Data!$U89&lt;&gt;"",Scoring!$L$26)+IF(Data!$V89&lt;&gt;"",Scoring!$L$27)+IF(Data!$W89&lt;&gt;"",Scoring!$L$28)+IF(Data!$X89&lt;&gt;"",Scoring!$L$29)+IF(Data!$Y89&lt;&gt;"",Scoring!$L$30)+IF(Data!$Z89&lt;&gt;"",Scoring!$L$31)+IF(Data!$AA89&lt;&gt;"",Scoring!$L$32)+IF(Data!$AB89&lt;&gt;"",Scoring!$L$33)+IF(Data!$AC89&lt;&gt;"",Scoring!$L$34)+IF(Data!$AD89&lt;&gt;"",Scoring!$L$35)+IF(Data!$AE89&lt;&gt;"",Scoring!$L$36)+IF(Data!$AF89&lt;&gt;"",Scoring!$L$37)+IF(Data!$AG89&lt;&gt;"",Scoring!$L$38)+IF(Data!$AH89&lt;&gt;"",Scoring!$L$39)+IF(Data!$AI89&lt;&gt;"",Scoring!$L$40)+IF(Data!$AJ89&lt;&gt;"",Scoring!$L$41)+IF(Data!$AK89&lt;&gt;"",Scoring!$L$42)+IF(Data!$AL89&lt;&gt;"",Scoring!$L$43)+IF(Data!$AM89&lt;&gt;"",Scoring!$L$44)+IF(Data!$AN89&lt;&gt;"",Scoring!$L$45)+IF(Data!$AO89&lt;&gt;"",Scoring!$L$46)+IF(Data!$AP89&lt;&gt;"",Scoring!$L$47)+IF(Data!$AQ89&lt;&gt;"",Scoring!$L$48)+IF(Data!$AR89&lt;&gt;"",Scoring!$L$49)+IF(Data!$AS89&lt;&gt;"",Scoring!$L$50)+IF(Data!$AT89&lt;&gt;"",Scoring!$L$51)+IF(Data!$AU89&lt;&gt;"",Scoring!$L$52),"")</f>
        <v/>
      </c>
      <c r="BM89" s="180" t="str">
        <f>IF(BL89&lt;&gt;"",LOOKUP(BL89,Likelihoods!$A$7:$A$107,Likelihoods!J$7:J$107),"")</f>
        <v/>
      </c>
      <c r="BN89" s="181" t="str">
        <f>IF(AND(COUNTBLANK($B89:$O89)=13,COUNTBLANK($P89:$Q89)=1,COUNTBLANK($R89:$U89)=3,COUNTBLANK($V89:$X89)=2,COUNTBLANK($Y89:$AE89)=6,COUNTBLANK($AF89:$AJ89)=4,COUNTBLANK($AK89:AN89)=3,COUNTBLANK($AO89:$AQ89)=2,COUNTBLANK($AR89:$AS89)=1,COUNTBLANK($AT89:$AU89)=1),IF(Data!$B89&lt;&gt;"",Scoring!$M$7)+IF(Data!$C89&lt;&gt;"",Scoring!$M$8)+IF(Data!$D89&lt;&gt;"",Scoring!$M$9)+IF(Data!$E89&lt;&gt;"",Scoring!$M$10)+IF(Data!$F89&lt;&gt;"",Scoring!$M$11)+IF(Data!$G89&lt;&gt;"",Scoring!$M$12)+IF(Data!$H89&lt;&gt;"",Scoring!$M$13)+IF(Data!$I89&lt;&gt;"",Scoring!$M$14)+IF(Data!$J89&lt;&gt;"",Scoring!$M$15)+IF(Data!$K89&lt;&gt;"",Scoring!$M$16)+IF(Data!$L89&lt;&gt;"",Scoring!$M$17)+IF(Data!$M89&lt;&gt;"",Scoring!$M$18)+IF(Data!$N89&lt;&gt;"",Scoring!$M$19)+IF(Data!$O89&lt;&gt;"",Scoring!$M$20)+IF(Data!$P89&lt;&gt;"",Scoring!$M$21)+IF(Data!$Q89&lt;&gt;"",Scoring!$M$22)+IF(Data!$R89&lt;&gt;"",Scoring!$M$23)+IF(Data!$S89&lt;&gt;"",Scoring!$M$24)+IF(Data!$T89&lt;&gt;"",Scoring!$M$25)+IF(Data!$U89&lt;&gt;"",Scoring!$M$26)+IF(Data!$V89&lt;&gt;"",Scoring!$M$27)+IF(Data!$W89&lt;&gt;"",Scoring!$M$28)+IF(Data!$X89&lt;&gt;"",Scoring!$M$29)+IF(Data!$Y89&lt;&gt;"",Scoring!$M$30)+IF(Data!$Z89&lt;&gt;"",Scoring!$M$31)+IF(Data!$AA89&lt;&gt;"",Scoring!$M$32)+IF(Data!$AB89&lt;&gt;"",Scoring!$M$33)+IF(Data!$AC89&lt;&gt;"",Scoring!$M$34)+IF(Data!$AD89&lt;&gt;"",Scoring!$M$35)+IF(Data!$AE89&lt;&gt;"",Scoring!$M$36)+IF(Data!$AF89&lt;&gt;"",Scoring!$M$37)+IF(Data!$AG89&lt;&gt;"",Scoring!$M$38)+IF(Data!$AH89&lt;&gt;"",Scoring!$M$39)+IF(Data!$AI89&lt;&gt;"",Scoring!$M$40)+IF(Data!$AJ89&lt;&gt;"",Scoring!$M$41)+IF(Data!$AK89&lt;&gt;"",Scoring!$M$42)+IF(Data!$AL89&lt;&gt;"",Scoring!$M$43)+IF(Data!$AM89&lt;&gt;"",Scoring!$M$44)+IF(Data!$AN89&lt;&gt;"",Scoring!$M$45)+IF(Data!$AO89&lt;&gt;"",Scoring!$M$46)+IF(Data!$AP89&lt;&gt;"",Scoring!$M$47)+IF(Data!$AQ89&lt;&gt;"",Scoring!$M$48)+IF(Data!$AR89&lt;&gt;"",Scoring!$M$49)+IF(Data!$AS89&lt;&gt;"",Scoring!$M$50)+IF(Data!$AT89&lt;&gt;"",Scoring!$M$51)+IF(Data!$AU89&lt;&gt;"",Scoring!$M$52),"")</f>
        <v/>
      </c>
      <c r="BO89" s="184" t="str">
        <f>IF(BN89&lt;&gt;"",LOOKUP(BN89,Likelihoods!$A$7:$A$107,Likelihoods!K$7:K$107),"")</f>
        <v/>
      </c>
      <c r="BP89" s="179" t="str">
        <f>IF(AND(COUNTBLANK($B89:$O89)=13,COUNTBLANK($P89:$Q89)=1,COUNTBLANK($R89:$U89)=3,COUNTBLANK($V89:$X89)=2,COUNTBLANK($Y89:$AE89)=6,COUNTBLANK($AF89:$AJ89)=4,COUNTBLANK($AK89:AN89)=3,COUNTBLANK($AO89:$AQ89)=2,COUNTBLANK($AR89:$AS89)=1,COUNTBLANK($AT89:$AU89)=1),IF(Data!$B89&lt;&gt;"",Scoring!$N$7)+IF(Data!$C89&lt;&gt;"",Scoring!$N$8)+IF(Data!$D89&lt;&gt;"",Scoring!$N$9)+IF(Data!$E89&lt;&gt;"",Scoring!$N$10)+IF(Data!$F89&lt;&gt;"",Scoring!$N$11)+IF(Data!$G89&lt;&gt;"",Scoring!$N$12)+IF(Data!$H89&lt;&gt;"",Scoring!$N$13)+IF(Data!$I89&lt;&gt;"",Scoring!$N$14)+IF(Data!$J89&lt;&gt;"",Scoring!$N$15)+IF(Data!$K89&lt;&gt;"",Scoring!$N$16)+IF(Data!$L89&lt;&gt;"",Scoring!$N$17)+IF(Data!$M89&lt;&gt;"",Scoring!$N$18)+IF(Data!$N89&lt;&gt;"",Scoring!$N$19)+IF(Data!$O89&lt;&gt;"",Scoring!$N$20)+IF(Data!$P89&lt;&gt;"",Scoring!$N$21)+IF(Data!$Q89&lt;&gt;"",Scoring!$N$22)+IF(Data!$R89&lt;&gt;"",Scoring!$N$23)+IF(Data!$S89&lt;&gt;"",Scoring!$N$24)+IF(Data!$T89&lt;&gt;"",Scoring!$N$25)+IF(Data!$U89&lt;&gt;"",Scoring!$N$26)+IF(Data!$V89&lt;&gt;"",Scoring!$N$27)+IF(Data!$W89&lt;&gt;"",Scoring!$N$28)+IF(Data!$X89&lt;&gt;"",Scoring!$N$29)+IF(Data!$Y89&lt;&gt;"",Scoring!$N$30)+IF(Data!$Z89&lt;&gt;"",Scoring!$N$31)+IF(Data!$AA89&lt;&gt;"",Scoring!$N$32)+IF(Data!$AB89&lt;&gt;"",Scoring!$N$33)+IF(Data!$AC89&lt;&gt;"",Scoring!$N$34)+IF(Data!$AD89&lt;&gt;"",Scoring!$N$35)+IF(Data!$AE89&lt;&gt;"",Scoring!$N$36)+IF(Data!$AF89&lt;&gt;"",Scoring!$N$37)+IF(Data!$AG89&lt;&gt;"",Scoring!$N$38)+IF(Data!$AH89&lt;&gt;"",Scoring!$N$39)+IF(Data!$AI89&lt;&gt;"",Scoring!$N$40)+IF(Data!$AJ89&lt;&gt;"",Scoring!$N$41)+IF(Data!$AK89&lt;&gt;"",Scoring!$N$42)+IF(Data!$AL89&lt;&gt;"",Scoring!$N$43)+IF(Data!$AM89&lt;&gt;"",Scoring!$N$44)+IF(Data!$AN89&lt;&gt;"",Scoring!$N$45)+IF(Data!$AO89&lt;&gt;"",Scoring!$N$46)+IF(Data!$AP89&lt;&gt;"",Scoring!$N$47)+IF(Data!$AQ89&lt;&gt;"",Scoring!$N$48)+IF(Data!$AR89&lt;&gt;"",Scoring!$N$49)+IF(Data!$AS89&lt;&gt;"",Scoring!$N$50)+IF(Data!$AT89&lt;&gt;"",Scoring!$N$51)+IF(Data!$AU89&lt;&gt;"",Scoring!$N$52),"")</f>
        <v/>
      </c>
      <c r="BQ89" s="189" t="str">
        <f>IF(BP89&lt;&gt;"",LOOKUP(BP89,Likelihoods!$A$7:$A$107,Likelihoods!L$7:L$107),"")</f>
        <v/>
      </c>
      <c r="BR89" s="181" t="str">
        <f>IF(AND(COUNTBLANK($B89:$O89)=13,COUNTBLANK($P89:$Q89)=1,COUNTBLANK($R89:$U89)=3,COUNTBLANK($V89:$X89)=2,COUNTBLANK($Y89:$AE89)=6,COUNTBLANK($AF89:$AJ89)=4,COUNTBLANK($AK89:AN89)=3,COUNTBLANK($AO89:$AQ89)=2,COUNTBLANK($AR89:$AS89)=1,COUNTBLANK($AT89:$AU89)=1),IF(Data!$B89&lt;&gt;"",Scoring!$O$7)+IF(Data!$C89&lt;&gt;"",Scoring!$O$8)+IF(Data!$D89&lt;&gt;"",Scoring!$O$9)+IF(Data!$E89&lt;&gt;"",Scoring!$O$10)+IF(Data!$F89&lt;&gt;"",Scoring!$O$11)+IF(Data!$G89&lt;&gt;"",Scoring!$O$12)+IF(Data!$H89&lt;&gt;"",Scoring!$O$13)+IF(Data!$I89&lt;&gt;"",Scoring!$O$14)+IF(Data!$J89&lt;&gt;"",Scoring!$O$15)+IF(Data!$K89&lt;&gt;"",Scoring!$O$16)+IF(Data!$L89&lt;&gt;"",Scoring!$O$17)+IF(Data!$M89&lt;&gt;"",Scoring!$O$18)+IF(Data!$N89&lt;&gt;"",Scoring!$O$19)+IF(Data!$O89&lt;&gt;"",Scoring!$O$20)+IF(Data!$P89&lt;&gt;"",Scoring!$O$21)+IF(Data!$Q89&lt;&gt;"",Scoring!$O$22)+IF(Data!$R89&lt;&gt;"",Scoring!$O$23)+IF(Data!$S89&lt;&gt;"",Scoring!$O$24)+IF(Data!$T89&lt;&gt;"",Scoring!$O$25)+IF(Data!$U89&lt;&gt;"",Scoring!$O$26)+IF(Data!$V89&lt;&gt;"",Scoring!$O$27)+IF(Data!$W89&lt;&gt;"",Scoring!$O$28)+IF(Data!$X89&lt;&gt;"",Scoring!$O$29)+IF(Data!$Y89&lt;&gt;"",Scoring!$O$30)+IF(Data!$Z89&lt;&gt;"",Scoring!$O$31)+IF(Data!$AA89&lt;&gt;"",Scoring!$O$32)+IF(Data!$AB89&lt;&gt;"",Scoring!$O$33)+IF(Data!$AC89&lt;&gt;"",Scoring!$O$34)+IF(Data!$AD89&lt;&gt;"",Scoring!$O$35)+IF(Data!$AE89&lt;&gt;"",Scoring!$O$36)+IF(Data!$AF89&lt;&gt;"",Scoring!$O$37)+IF(Data!$AG89&lt;&gt;"",Scoring!$O$38)+IF(Data!$AH89&lt;&gt;"",Scoring!$O$39)+IF(Data!$AI89&lt;&gt;"",Scoring!$O$40)+IF(Data!$AJ89&lt;&gt;"",Scoring!$O$41)+IF(Data!$AK89&lt;&gt;"",Scoring!$O$42)+IF(Data!$AL89&lt;&gt;"",Scoring!$O$43)+IF(Data!$AM89&lt;&gt;"",Scoring!$O$44)+IF(Data!$AN89&lt;&gt;"",Scoring!$O$45)+IF(Data!$AO89&lt;&gt;"",Scoring!$O$46)+IF(Data!$AP89&lt;&gt;"",Scoring!$O$47)+IF(Data!$AQ89&lt;&gt;"",Scoring!$O$48)+IF(Data!$AR89&lt;&gt;"",Scoring!$O$49)+IF(Data!$AS89&lt;&gt;"",Scoring!$O$50)+IF(Data!$AT89&lt;&gt;"",Scoring!$O$51)+IF(Data!$AU89&lt;&gt;"",Scoring!$O$52),"")</f>
        <v/>
      </c>
      <c r="BS89" s="184" t="str">
        <f>IF(BR89&lt;&gt;"",LOOKUP(BR89,Likelihoods!$A$7:$A$107,Likelihoods!M$7:M$107),"")</f>
        <v/>
      </c>
      <c r="BT89" s="181" t="str">
        <f>IF(AND(COUNTBLANK($B89:$O89)=13,COUNTBLANK($P89:$Q89)=1,COUNTBLANK($R89:$U89)=3,COUNTBLANK($V89:$X89)=2,COUNTBLANK($Y89:$AE89)=6,COUNTBLANK($AF89:$AJ89)=4,COUNTBLANK($AK89:AN89)=3,COUNTBLANK($AO89:$AQ89)=2,COUNTBLANK($AR89:$AS89)=1,COUNTBLANK($AT89:$AU89)=1),IF(Data!$B89&lt;&gt;"",Scoring!$P$7)+IF(Data!$C89&lt;&gt;"",Scoring!$P$8)+IF(Data!$D89&lt;&gt;"",Scoring!$P$9)+IF(Data!$E89&lt;&gt;"",Scoring!$P$10)+IF(Data!$F89&lt;&gt;"",Scoring!$P$11)+IF(Data!$G89&lt;&gt;"",Scoring!$P$12)+IF(Data!$H89&lt;&gt;"",Scoring!$P$13)+IF(Data!$I89&lt;&gt;"",Scoring!$P$14)+IF(Data!$J89&lt;&gt;"",Scoring!$P$15)+IF(Data!$K89&lt;&gt;"",Scoring!$P$16)+IF(Data!$L89&lt;&gt;"",Scoring!$P$17)+IF(Data!$M89&lt;&gt;"",Scoring!$P$18)+IF(Data!$N89&lt;&gt;"",Scoring!$P$19)+IF(Data!$O89&lt;&gt;"",Scoring!$P$20)+IF(Data!$P89&lt;&gt;"",Scoring!$P$21)+IF(Data!$Q89&lt;&gt;"",Scoring!$P$22)+IF(Data!$R89&lt;&gt;"",Scoring!$P$23)+IF(Data!$S89&lt;&gt;"",Scoring!$P$24)+IF(Data!$T89&lt;&gt;"",Scoring!$P$25)+IF(Data!$U89&lt;&gt;"",Scoring!$P$26)+IF(Data!$V89&lt;&gt;"",Scoring!$P$27)+IF(Data!$W89&lt;&gt;"",Scoring!$P$28)+IF(Data!$X89&lt;&gt;"",Scoring!$P$29)+IF(Data!$Y89&lt;&gt;"",Scoring!$P$30)+IF(Data!$Z89&lt;&gt;"",Scoring!$P$31)+IF(Data!$AA89&lt;&gt;"",Scoring!$P$32)+IF(Data!$AB89&lt;&gt;"",Scoring!$P$33)+IF(Data!$AC89&lt;&gt;"",Scoring!$P$34)+IF(Data!$AD89&lt;&gt;"",Scoring!$P$35)+IF(Data!$AE89&lt;&gt;"",Scoring!$P$36)+IF(Data!$AF89&lt;&gt;"",Scoring!$P$37)+IF(Data!$AG89&lt;&gt;"",Scoring!$P$38)+IF(Data!$AH89&lt;&gt;"",Scoring!$P$39)+IF(Data!$AI89&lt;&gt;"",Scoring!$P$40)+IF(Data!$AJ89&lt;&gt;"",Scoring!$P$41)+IF(Data!$AK89&lt;&gt;"",Scoring!$P$42)+IF(Data!$AL89&lt;&gt;"",Scoring!$P$43)+IF(Data!$AM89&lt;&gt;"",Scoring!$P$44)+IF(Data!$AN89&lt;&gt;"",Scoring!$P$45)+IF(Data!$AO89&lt;&gt;"",Scoring!$P$46)+IF(Data!$AP89&lt;&gt;"",Scoring!$P$47)+IF(Data!$AQ89&lt;&gt;"",Scoring!$P$48)+IF(Data!$AR89&lt;&gt;"",Scoring!$P$49)+IF(Data!$AS89&lt;&gt;"",Scoring!$P$50)+IF(Data!$AT89&lt;&gt;"",Scoring!$P$51)+IF(Data!$AU89&lt;&gt;"",Scoring!$P$52),"")</f>
        <v/>
      </c>
      <c r="BU89" s="180" t="str">
        <f>IF(BT89&lt;&gt;"",LOOKUP(BT89,Likelihoods!$A$7:$A$107,Likelihoods!N$7:N$107),"")</f>
        <v/>
      </c>
      <c r="BV89" s="181" t="str">
        <f>IF(AND(COUNTBLANK($B89:$O89)=13,COUNTBLANK($P89:$Q89)=1,COUNTBLANK($R89:$U89)=3,COUNTBLANK($V89:$X89)=2,COUNTBLANK($Y89:$AE89)=6,COUNTBLANK($AF89:$AJ89)=4,COUNTBLANK($AK89:AN89)=3,COUNTBLANK($AO89:$AQ89)=2,COUNTBLANK($AR89:$AS89)=1,COUNTBLANK($AT89:$AU89)=1),IF(Data!$B89&lt;&gt;"",Scoring!$Q$7)+IF(Data!$C89&lt;&gt;"",Scoring!$Q$8)+IF(Data!$D89&lt;&gt;"",Scoring!$Q$9)+IF(Data!$E89&lt;&gt;"",Scoring!$Q$10)+IF(Data!$F89&lt;&gt;"",Scoring!$Q$11)+IF(Data!$G89&lt;&gt;"",Scoring!$Q$12)+IF(Data!$H89&lt;&gt;"",Scoring!$Q$13)+IF(Data!$I89&lt;&gt;"",Scoring!$Q$14)+IF(Data!$J89&lt;&gt;"",Scoring!$Q$15)+IF(Data!$K89&lt;&gt;"",Scoring!$Q$16)+IF(Data!$L89&lt;&gt;"",Scoring!$Q$17)+IF(Data!$M89&lt;&gt;"",Scoring!$Q$18)+IF(Data!$N89&lt;&gt;"",Scoring!$Q$19)+IF(Data!$O89&lt;&gt;"",Scoring!$Q$20)+IF(Data!$P89&lt;&gt;"",Scoring!$Q$21)+IF(Data!$Q89&lt;&gt;"",Scoring!$Q$22)+IF(Data!$R89&lt;&gt;"",Scoring!$Q$23)+IF(Data!$S89&lt;&gt;"",Scoring!$Q$24)+IF(Data!$T89&lt;&gt;"",Scoring!$Q$25)+IF(Data!$U89&lt;&gt;"",Scoring!$Q$26)+IF(Data!$V89&lt;&gt;"",Scoring!$Q$27)+IF(Data!$W89&lt;&gt;"",Scoring!$Q$28)+IF(Data!$X89&lt;&gt;"",Scoring!$Q$29)+IF(Data!$Y89&lt;&gt;"",Scoring!$Q$30)+IF(Data!$Z89&lt;&gt;"",Scoring!$Q$31)+IF(Data!$AA89&lt;&gt;"",Scoring!$Q$32)+IF(Data!$AB89&lt;&gt;"",Scoring!$Q$33)+IF(Data!$AC89&lt;&gt;"",Scoring!$Q$34)+IF(Data!$AD89&lt;&gt;"",Scoring!$Q$35)+IF(Data!$AE89&lt;&gt;"",Scoring!$Q$36)+IF(Data!$AF89&lt;&gt;"",Scoring!$Q$37)+IF(Data!$AG89&lt;&gt;"",Scoring!$Q$38)+IF(Data!$AH89&lt;&gt;"",Scoring!$Q$39)+IF(Data!$AI89&lt;&gt;"",Scoring!$Q$40)+IF(Data!$AJ89&lt;&gt;"",Scoring!$Q$41)+IF(Data!$AK89&lt;&gt;"",Scoring!$Q$42)+IF(Data!$AL89&lt;&gt;"",Scoring!$Q$43)+IF(Data!$AM89&lt;&gt;"",Scoring!$Q$44)+IF(Data!$AN89&lt;&gt;"",Scoring!$Q$45)+IF(Data!$AO89&lt;&gt;"",Scoring!$Q$46)+IF(Data!$AP89&lt;&gt;"",Scoring!$Q$47)+IF(Data!$AQ89&lt;&gt;"",Scoring!$Q$48)+IF(Data!$AR89&lt;&gt;"",Scoring!$Q$49)+IF(Data!$AS89&lt;&gt;"",Scoring!$Q$50)+IF(Data!$AT89&lt;&gt;"",Scoring!$Q$51)+IF(Data!$AU89&lt;&gt;"",Scoring!$Q$52),"")</f>
        <v/>
      </c>
      <c r="BW89" s="183" t="str">
        <f>IF(BV89&lt;&gt;"",LOOKUP(BV89,Likelihoods!$A$7:$A$107,Likelihoods!O$7:O$107),"")</f>
        <v/>
      </c>
      <c r="BX89" s="9"/>
      <c r="BY89" s="9"/>
      <c r="BZ89" s="9"/>
      <c r="CA89" s="9"/>
      <c r="CB89" s="9"/>
      <c r="CC89" s="9"/>
      <c r="CD89" s="9"/>
      <c r="CE89" s="9"/>
      <c r="CF89" s="9"/>
      <c r="CG89" s="9"/>
      <c r="CH89" s="9"/>
      <c r="CI89" s="9"/>
      <c r="CJ89" s="9"/>
      <c r="CK89" s="9"/>
    </row>
    <row r="90" spans="1:89" ht="14.25">
      <c r="A90" s="59"/>
      <c r="B90" s="76"/>
      <c r="C90" s="77"/>
      <c r="D90" s="77"/>
      <c r="E90" s="77"/>
      <c r="F90" s="77"/>
      <c r="G90" s="77"/>
      <c r="H90" s="77"/>
      <c r="I90" s="77"/>
      <c r="J90" s="77"/>
      <c r="K90" s="77"/>
      <c r="L90" s="77"/>
      <c r="M90" s="77"/>
      <c r="N90" s="77"/>
      <c r="O90" s="77"/>
      <c r="P90" s="76"/>
      <c r="Q90" s="78"/>
      <c r="R90" s="77"/>
      <c r="S90" s="77"/>
      <c r="T90" s="77"/>
      <c r="U90" s="77"/>
      <c r="V90" s="76"/>
      <c r="W90" s="77"/>
      <c r="X90" s="78"/>
      <c r="Y90" s="77"/>
      <c r="Z90" s="77"/>
      <c r="AA90" s="77"/>
      <c r="AB90" s="77"/>
      <c r="AC90" s="77"/>
      <c r="AD90" s="77"/>
      <c r="AE90" s="77"/>
      <c r="AF90" s="76"/>
      <c r="AG90" s="77"/>
      <c r="AH90" s="77"/>
      <c r="AI90" s="77"/>
      <c r="AJ90" s="78"/>
      <c r="AK90" s="77"/>
      <c r="AL90" s="77"/>
      <c r="AM90" s="77"/>
      <c r="AN90" s="77"/>
      <c r="AO90" s="76"/>
      <c r="AP90" s="77"/>
      <c r="AQ90" s="78"/>
      <c r="AR90" s="76"/>
      <c r="AS90" s="78"/>
      <c r="AT90" s="77"/>
      <c r="AU90" s="77"/>
      <c r="AV90" s="179" t="str">
        <f>IF(AND(COUNTBLANK($B90:$O90)=13,COUNTBLANK($P90:$Q90)=1,COUNTBLANK($R90:$U90)=3,COUNTBLANK($V90:$X90)=2,COUNTBLANK($Y90:$AE90)=6,COUNTBLANK($AF90:$AJ90)=4,COUNTBLANK($AK90:AN90)=3,COUNTBLANK($AO90:$AQ90)=2,COUNTBLANK($AR90:$AS90)=1,COUNTBLANK($AT90:$AU90)=1),IF(Data!$B90&lt;&gt;"",Scoring!$D$7)+IF(Data!$C90&lt;&gt;"",Scoring!$D$8)+IF(Data!$D90&lt;&gt;"",Scoring!$D$9)+IF(Data!$E90&lt;&gt;"",Scoring!$D$10)+IF(Data!$F90&lt;&gt;"",Scoring!$D$11)+IF(Data!$G90&lt;&gt;"",Scoring!$D$12)+IF(Data!$H90&lt;&gt;"",Scoring!$D$13)+IF(Data!$I90&lt;&gt;"",Scoring!$D$14)+IF(Data!$J90&lt;&gt;"",Scoring!$D$15)+IF(Data!$K90&lt;&gt;"",Scoring!$D$16)+IF(Data!$L90&lt;&gt;"",Scoring!$D$17)+IF(Data!$M90&lt;&gt;"",Scoring!$D$18)+IF(Data!$N90&lt;&gt;"",Scoring!$D$19)+IF(Data!$O90&lt;&gt;"",Scoring!$D$20)+IF(Data!$P90&lt;&gt;"",Scoring!$D$21)+IF(Data!$Q90&lt;&gt;"",Scoring!$D$22)+IF(Data!$R90&lt;&gt;"",Scoring!$D$23)+IF(Data!$S90&lt;&gt;"",Scoring!$D$24)+IF(Data!$T90&lt;&gt;"",Scoring!$D$25)+IF(Data!$U90&lt;&gt;"",Scoring!$D$26)+IF(Data!$V90&lt;&gt;"",Scoring!$D$27)+IF(Data!$W90&lt;&gt;"",Scoring!$D$28)+IF(Data!$X90&lt;&gt;"",Scoring!$D$29)+IF(Data!$Y90&lt;&gt;"",Scoring!$D$30)+IF(Data!$Z90&lt;&gt;"",Scoring!$D$31)+IF(Data!$AA90&lt;&gt;"",Scoring!$D$32)+IF(Data!$AB90&lt;&gt;"",Scoring!$D$33)+IF(Data!$AC90&lt;&gt;"",Scoring!$D$34)+IF(Data!$AD90&lt;&gt;"",Scoring!$D$35)+IF(Data!$AE90&lt;&gt;"",Scoring!$D$36)+IF(Data!$AF90&lt;&gt;"",Scoring!$D$37)+IF(Data!$AG90&lt;&gt;"",Scoring!$D$38)+IF(Data!$AH90&lt;&gt;"",Scoring!$D$39)+IF(Data!$AI90&lt;&gt;"",Scoring!$D$40)+IF(Data!$AJ90&lt;&gt;"",Scoring!$D$41)+IF(Data!$AK90&lt;&gt;"",Scoring!$D$42)+IF(Data!$AL90&lt;&gt;"",Scoring!$D$43)+IF(Data!$AM90&lt;&gt;"",Scoring!$D$44)+IF(Data!$AN90&lt;&gt;"",Scoring!$D$45)+IF(Data!$AO90&lt;&gt;"",Scoring!$D$46)+IF(Data!$AP90&lt;&gt;"",Scoring!$D$47)+IF(Data!$AQ90&lt;&gt;"",Scoring!$D$48)+IF(Data!$AR90&lt;&gt;"",Scoring!$D$49)+IF(Data!$AS90&lt;&gt;"",Scoring!$D$50)+IF(Data!$AT90&lt;&gt;"",Scoring!$D$51)+IF(Data!$AU90&lt;&gt;"",Scoring!$D$52),"")</f>
        <v/>
      </c>
      <c r="AW90" s="180" t="str">
        <f>IF(AV90&lt;&gt;"",LOOKUP(AV90,Likelihoods!$A$7:$A$107,Likelihoods!B$7:B$107),"")</f>
        <v/>
      </c>
      <c r="AX90" s="181" t="str">
        <f>IF(AND(COUNTBLANK($B90:$O90)=13,COUNTBLANK($P90:$Q90)=1,COUNTBLANK($R90:$U90)=3,COUNTBLANK($V90:$X90)=2,COUNTBLANK($Y90:$AE90)=6,COUNTBLANK($AF90:$AJ90)=4,COUNTBLANK($AK90:AN90)=3,COUNTBLANK($AO90:$AQ90)=2,COUNTBLANK($AR90:$AS90)=1,COUNTBLANK($AT90:$AU90)=1),IF(Data!$B90&lt;&gt;"",Scoring!$E$7)+IF(Data!$C90&lt;&gt;"",Scoring!$E$8)+IF(Data!$D90&lt;&gt;"",Scoring!$E$9)+IF(Data!$E90&lt;&gt;"",Scoring!$E$10)+IF(Data!$F90&lt;&gt;"",Scoring!$E$11)+IF(Data!$G90&lt;&gt;"",Scoring!$E$12)+IF(Data!$H90&lt;&gt;"",Scoring!$E$13)+IF(Data!$I90&lt;&gt;"",Scoring!$E$14)+IF(Data!$J90&lt;&gt;"",Scoring!$E$15)+IF(Data!$K90&lt;&gt;"",Scoring!$E$16)+IF(Data!$L90&lt;&gt;"",Scoring!$E$17)+IF(Data!$M90&lt;&gt;"",Scoring!$E$18)+IF(Data!$N90&lt;&gt;"",Scoring!$E$19)+IF(Data!$O90&lt;&gt;"",Scoring!$E$20)+IF(Data!$P90&lt;&gt;"",Scoring!$E$21)+IF(Data!$Q90&lt;&gt;"",Scoring!$E$22)+IF(Data!$R90&lt;&gt;"",Scoring!$E$23)+IF(Data!$S90&lt;&gt;"",Scoring!$E$24)+IF(Data!$T90&lt;&gt;"",Scoring!$E$25)+IF(Data!$U90&lt;&gt;"",Scoring!$E$26)+IF(Data!$V90&lt;&gt;"",Scoring!$E$27)+IF(Data!$W90&lt;&gt;"",Scoring!$E$28)+IF(Data!$X90&lt;&gt;"",Scoring!$E$29)+IF(Data!$Y90&lt;&gt;"",Scoring!$E$30)+IF(Data!$Z90&lt;&gt;"",Scoring!$E$31)+IF(Data!$AA90&lt;&gt;"",Scoring!$E$32)+IF(Data!$AB90&lt;&gt;"",Scoring!$E$33)+IF(Data!$AC90&lt;&gt;"",Scoring!$E$34)+IF(Data!$AD90&lt;&gt;"",Scoring!$E$35)+IF(Data!$AE90&lt;&gt;"",Scoring!$E$36)+IF(Data!$AF90&lt;&gt;"",Scoring!$E$37)+IF(Data!$AG90&lt;&gt;"",Scoring!$E$38)+IF(Data!$AH90&lt;&gt;"",Scoring!$E$39)+IF(Data!$AI90&lt;&gt;"",Scoring!$E$40)+IF(Data!$AJ90&lt;&gt;"",Scoring!$E$41)+IF(Data!$AK90&lt;&gt;"",Scoring!$E$42)+IF(Data!$AL90&lt;&gt;"",Scoring!$E$43)+IF(Data!$AM90&lt;&gt;"",Scoring!$E$44)+IF(Data!$AN90&lt;&gt;"",Scoring!$E$45)+IF(Data!$AO90&lt;&gt;"",Scoring!$E$46)+IF(Data!$AP90&lt;&gt;"",Scoring!$E$47)+IF(Data!$AQ90&lt;&gt;"",Scoring!$E$48)+IF(Data!$AR90&lt;&gt;"",Scoring!$E$49)+IF(Data!$AS90&lt;&gt;"",Scoring!$E$50)+IF(Data!$AT90&lt;&gt;"",Scoring!$E$51)+IF(Data!$AU90&lt;&gt;"",Scoring!$E$52),"")</f>
        <v/>
      </c>
      <c r="AY90" s="180" t="str">
        <f>IF(AX90&lt;&gt;"",LOOKUP(AX90,Likelihoods!$A$7:$A$107,Likelihoods!C$7:C$107),"")</f>
        <v/>
      </c>
      <c r="AZ90" s="182" t="str">
        <f>IF(AND(COUNTBLANK($B90:$O90)=13,COUNTBLANK($P90:$Q90)=1,COUNTBLANK($R90:$U90)=3,COUNTBLANK($V90:$X90)=2,COUNTBLANK($Y90:$AE90)=6,COUNTBLANK($AF90:$AJ90)=4,COUNTBLANK($AK90:AN90)=3,COUNTBLANK($AO90:$AQ90)=2,COUNTBLANK($AR90:$AS90)=1,COUNTBLANK($AT90:$AU90)=1),IF(Data!$B90&lt;&gt;"",Scoring!$F$7)+IF(Data!$C90&lt;&gt;"",Scoring!$F$8)+IF(Data!$D90&lt;&gt;"",Scoring!$F$9)+IF(Data!$E90&lt;&gt;"",Scoring!$F$10)+IF(Data!$F90&lt;&gt;"",Scoring!$F$11)+IF(Data!$G90&lt;&gt;"",Scoring!$F$12)+IF(Data!$H90&lt;&gt;"",Scoring!$F$13)+IF(Data!$I90&lt;&gt;"",Scoring!$F$14)+IF(Data!$J90&lt;&gt;"",Scoring!$F$15)+IF(Data!$K90&lt;&gt;"",Scoring!$F$16)+IF(Data!$L90&lt;&gt;"",Scoring!$F$17)+IF(Data!$M90&lt;&gt;"",Scoring!$F$18)+IF(Data!$N90&lt;&gt;"",Scoring!$F$19)+IF(Data!$O90&lt;&gt;"",Scoring!$F$20)+IF(Data!$P90&lt;&gt;"",Scoring!$F$21)+IF(Data!$Q90&lt;&gt;"",Scoring!$F$22)+IF(Data!$R90&lt;&gt;"",Scoring!$F$23)+IF(Data!$S90&lt;&gt;"",Scoring!$F$24)+IF(Data!$T90&lt;&gt;"",Scoring!$F$25)+IF(Data!$U90&lt;&gt;"",Scoring!$F$26)+IF(Data!$V90&lt;&gt;"",Scoring!$F$27)+IF(Data!$W90&lt;&gt;"",Scoring!$F$28)+IF(Data!$X90&lt;&gt;"",Scoring!$F$29)+IF(Data!$Y90&lt;&gt;"",Scoring!$F$30)+IF(Data!$Z90&lt;&gt;"",Scoring!$F$31)+IF(Data!$AA90&lt;&gt;"",Scoring!$F$32)+IF(Data!$AB90&lt;&gt;"",Scoring!$F$33)+IF(Data!$AC90&lt;&gt;"",Scoring!$F$34)+IF(Data!$AD90&lt;&gt;"",Scoring!$F$35)+IF(Data!$AE90&lt;&gt;"",Scoring!$F$36)+IF(Data!$AF90&lt;&gt;"",Scoring!$F$37)+IF(Data!$AG90&lt;&gt;"",Scoring!$F$38)+IF(Data!$AH90&lt;&gt;"",Scoring!$F$39)+IF(Data!$AI90&lt;&gt;"",Scoring!$F$40)+IF(Data!$AJ90&lt;&gt;"",Scoring!$F$41)+IF(Data!$AK90&lt;&gt;"",Scoring!$F$42)+IF(Data!$AL90&lt;&gt;"",Scoring!$F$43)+IF(Data!$AM90&lt;&gt;"",Scoring!$F$44)+IF(Data!$AN90&lt;&gt;"",Scoring!$F$45)+IF(Data!$AO90&lt;&gt;"",Scoring!$F$46)+IF(Data!$AP90&lt;&gt;"",Scoring!$F$47)+IF(Data!$AQ90&lt;&gt;"",Scoring!$F$48)+IF(Data!$AR90&lt;&gt;"",Scoring!$F$49)+IF(Data!$AS90&lt;&gt;"",Scoring!$F$50)+IF(Data!$AT90&lt;&gt;"",Scoring!$F$51)+IF(Data!$AU90&lt;&gt;"",Scoring!$F$52),"")</f>
        <v/>
      </c>
      <c r="BA90" s="183" t="str">
        <f>IF(AZ90&lt;&gt;"",LOOKUP(AZ90,Likelihoods!$A$7:$A$107,Likelihoods!D$7:D$107),"")</f>
        <v/>
      </c>
      <c r="BB90" s="181" t="str">
        <f>IF(AND(COUNTBLANK($B90:$O90)=13,COUNTBLANK($P90:$Q90)=1,COUNTBLANK($R90:$U90)=3,COUNTBLANK($V90:$X90)=2,COUNTBLANK($Y90:$AE90)=6,COUNTBLANK($AF90:$AJ90)=4,COUNTBLANK($AK90:AN90)=3,COUNTBLANK($AO90:$AQ90)=2,COUNTBLANK($AR90:$AS90)=1,COUNTBLANK($AT90:$AU90)=1),IF(Data!$B90&lt;&gt;"",Scoring!$G$7)+IF(Data!$C90&lt;&gt;"",Scoring!$G$8)+IF(Data!$D90&lt;&gt;"",Scoring!$G$9)+IF(Data!$E90&lt;&gt;"",Scoring!$G$10)+IF(Data!$F90&lt;&gt;"",Scoring!$G$11)+IF(Data!$G90&lt;&gt;"",Scoring!$G$12)+IF(Data!$H90&lt;&gt;"",Scoring!$G$13)+IF(Data!$I90&lt;&gt;"",Scoring!$G$14)+IF(Data!$J90&lt;&gt;"",Scoring!$G$15)+IF(Data!$K90&lt;&gt;"",Scoring!$G$16)+IF(Data!$L90&lt;&gt;"",Scoring!$G$17)+IF(Data!$M90&lt;&gt;"",Scoring!$G$18)+IF(Data!$N90&lt;&gt;"",Scoring!$G$19)+IF(Data!$O90&lt;&gt;"",Scoring!$G$20)+IF(Data!$P90&lt;&gt;"",Scoring!$G$21)+IF(Data!$Q90&lt;&gt;"",Scoring!$G$22)+IF(Data!$R90&lt;&gt;"",Scoring!$G$23)+IF(Data!$S90&lt;&gt;"",Scoring!$G$24)+IF(Data!$T90&lt;&gt;"",Scoring!$G$25)+IF(Data!$U90&lt;&gt;"",Scoring!$G$26)+IF(Data!$V90&lt;&gt;"",Scoring!$G$27)+IF(Data!$W90&lt;&gt;"",Scoring!$G$28)+IF(Data!$X90&lt;&gt;"",Scoring!$G$29)+IF(Data!$Y90&lt;&gt;"",Scoring!$G$30)+IF(Data!$Z90&lt;&gt;"",Scoring!$G$31)+IF(Data!$AA90&lt;&gt;"",Scoring!$G$32)+IF(Data!$AB90&lt;&gt;"",Scoring!$G$33)+IF(Data!$AC90&lt;&gt;"",Scoring!$G$34)+IF(Data!$AD90&lt;&gt;"",Scoring!$G$35)+IF(Data!$AE90&lt;&gt;"",Scoring!$G$36)+IF(Data!$AF90&lt;&gt;"",Scoring!$G$37)+IF(Data!$AG90&lt;&gt;"",Scoring!$G$38)+IF(Data!$AH90&lt;&gt;"",Scoring!$G$39)+IF(Data!$AI90&lt;&gt;"",Scoring!$G$40)+IF(Data!$AJ90&lt;&gt;"",Scoring!$G$41)+IF(Data!$AK90&lt;&gt;"",Scoring!$G$42)+IF(Data!$AL90&lt;&gt;"",Scoring!$G$43)+IF(Data!$AM90&lt;&gt;"",Scoring!$G$44)+IF(Data!$AN90&lt;&gt;"",Scoring!$G$45)+IF(Data!$AO90&lt;&gt;"",Scoring!$G$46)+IF(Data!$AP90&lt;&gt;"",Scoring!$G$47)+IF(Data!$AQ90&lt;&gt;"",Scoring!$G$48)+IF(Data!$AR90&lt;&gt;"",Scoring!$G$49)+IF(Data!$AS90&lt;&gt;"",Scoring!$G$50)+IF(Data!$AT90&lt;&gt;"",Scoring!$G$51)+IF(Data!$AU90&lt;&gt;"",Scoring!$G$52),"")</f>
        <v/>
      </c>
      <c r="BC90" s="184" t="str">
        <f>IF(BB90&lt;&gt;"",LOOKUP(BB90,Likelihoods!$A$7:$A$107,Likelihoods!E$7:E$107),"")</f>
        <v/>
      </c>
      <c r="BD90" s="185" t="str">
        <f>IF(AND(COUNTBLANK($B90:$O90)=13,COUNTBLANK($P90:$Q90)=1,COUNTBLANK($R90:$U90)=3,COUNTBLANK($V90:$X90)=2,COUNTBLANK($Y90:$AE90)=6,COUNTBLANK($AF90:$AJ90)=4,COUNTBLANK($AK90:AN90)=3,COUNTBLANK($AO90:$AQ90)=2,COUNTBLANK($AR90:$AS90)=1,COUNTBLANK($AT90:$AU90)=1),IF(Data!$B90&lt;&gt;"",Scoring!$H$7)+IF(Data!$C90&lt;&gt;"",Scoring!$H$8)+IF(Data!$D90&lt;&gt;"",Scoring!$H$9)+IF(Data!$E90&lt;&gt;"",Scoring!$H$10)+IF(Data!$F90&lt;&gt;"",Scoring!$H$11)+IF(Data!$G90&lt;&gt;"",Scoring!$H$12)+IF(Data!$H90&lt;&gt;"",Scoring!$H$13)+IF(Data!$I90&lt;&gt;"",Scoring!$H$14)+IF(Data!$J90&lt;&gt;"",Scoring!$H$15)+IF(Data!$K90&lt;&gt;"",Scoring!$H$16)+IF(Data!$L90&lt;&gt;"",Scoring!$H$17)+IF(Data!$M90&lt;&gt;"",Scoring!$H$18)+IF(Data!$N90&lt;&gt;"",Scoring!$H$19)+IF(Data!$O90&lt;&gt;"",Scoring!$H$20)+IF(Data!$P90&lt;&gt;"",Scoring!$H$21)+IF(Data!$Q90&lt;&gt;"",Scoring!$H$22)+IF(Data!$R90&lt;&gt;"",Scoring!$H$23)+IF(Data!$S90&lt;&gt;"",Scoring!$H$24)+IF(Data!$T90&lt;&gt;"",Scoring!$H$25)+IF(Data!$U90&lt;&gt;"",Scoring!$H$26)+IF(Data!$V90&lt;&gt;"",Scoring!$H$27)+IF(Data!$W90&lt;&gt;"",Scoring!$H$28)+IF(Data!$X90&lt;&gt;"",Scoring!$H$29)+IF(Data!$Y90&lt;&gt;"",Scoring!$H$30)+IF(Data!$Z90&lt;&gt;"",Scoring!$H$31)+IF(Data!$AA90&lt;&gt;"",Scoring!$H$32)+IF(Data!$AB90&lt;&gt;"",Scoring!$H$33)+IF(Data!$AC90&lt;&gt;"",Scoring!$H$34)+IF(Data!$AD90&lt;&gt;"",Scoring!$H$35)+IF(Data!$AE90&lt;&gt;"",Scoring!$H$36)+IF(Data!$AF90&lt;&gt;"",Scoring!$H$37)+IF(Data!$AG90&lt;&gt;"",Scoring!$H$38)+IF(Data!$AH90&lt;&gt;"",Scoring!$H$39)+IF(Data!$AI90&lt;&gt;"",Scoring!$H$40)+IF(Data!$AJ90&lt;&gt;"",Scoring!$H$41)+IF(Data!$AK90&lt;&gt;"",Scoring!$H$42)+IF(Data!$AL90&lt;&gt;"",Scoring!$H$43)+IF(Data!$AM90&lt;&gt;"",Scoring!$H$44)+IF(Data!$AN90&lt;&gt;"",Scoring!$H$45)+IF(Data!$AO90&lt;&gt;"",Scoring!$H$46)+IF(Data!$AP90&lt;&gt;"",Scoring!$H$47)+IF(Data!$AQ90&lt;&gt;"",Scoring!$H$48)+IF(Data!$AR90&lt;&gt;"",Scoring!$H$49)+IF(Data!$AS90&lt;&gt;"",Scoring!$H$50)+IF(Data!$AT90&lt;&gt;"",Scoring!$H$51)+IF(Data!$AU90&lt;&gt;"",Scoring!$H$52),"")</f>
        <v/>
      </c>
      <c r="BE90" s="186" t="str">
        <f>IF(BD90&lt;&gt;"",LOOKUP(BD90,Likelihoods!$A$7:$A$107,Likelihoods!F$7:F$107),"")</f>
        <v/>
      </c>
      <c r="BF90" s="181" t="str">
        <f>IF(AND(COUNTBLANK($B90:$O90)=13,COUNTBLANK($P90:$Q90)=1,COUNTBLANK($R90:$U90)=3,COUNTBLANK($V90:$X90)=2,COUNTBLANK($Y90:$AE90)=6,COUNTBLANK($AF90:$AJ90)=4,COUNTBLANK($AK90:AN90)=3,COUNTBLANK($AO90:$AQ90)=2,COUNTBLANK($AR90:$AS90)=1,COUNTBLANK($AT90:$AU90)=1),IF(Data!$B90&lt;&gt;"",Scoring!$I$7)+IF(Data!$C90&lt;&gt;"",Scoring!$I$8)+IF(Data!$D90&lt;&gt;"",Scoring!$I$9)+IF(Data!$E90&lt;&gt;"",Scoring!$I$10)+IF(Data!$F90&lt;&gt;"",Scoring!$I$11)+IF(Data!$G90&lt;&gt;"",Scoring!$I$12)+IF(Data!$H90&lt;&gt;"",Scoring!$I$13)+IF(Data!$I90&lt;&gt;"",Scoring!$I$14)+IF(Data!$J90&lt;&gt;"",Scoring!$I$15)+IF(Data!$K90&lt;&gt;"",Scoring!$I$16)+IF(Data!$L90&lt;&gt;"",Scoring!$I$17)+IF(Data!$M90&lt;&gt;"",Scoring!$I$18)+IF(Data!$N90&lt;&gt;"",Scoring!$I$19)+IF(Data!$O90&lt;&gt;"",Scoring!$I$20)+IF(Data!$P90&lt;&gt;"",Scoring!$I$21)+IF(Data!$Q90&lt;&gt;"",Scoring!$I$22)+IF(Data!$R90&lt;&gt;"",Scoring!$I$23)+IF(Data!$S90&lt;&gt;"",Scoring!$I$24)+IF(Data!$T90&lt;&gt;"",Scoring!$I$25)+IF(Data!$U90&lt;&gt;"",Scoring!$I$26)+IF(Data!$V90&lt;&gt;"",Scoring!$I$27)+IF(Data!$W90&lt;&gt;"",Scoring!$I$28)+IF(Data!$X90&lt;&gt;"",Scoring!$I$29)+IF(Data!$Y90&lt;&gt;"",Scoring!$I$30)+IF(Data!$Z90&lt;&gt;"",Scoring!$I$31)+IF(Data!$AA90&lt;&gt;"",Scoring!$I$32)+IF(Data!$AB90&lt;&gt;"",Scoring!$I$33)+IF(Data!$AC90&lt;&gt;"",Scoring!$I$34)+IF(Data!$AD90&lt;&gt;"",Scoring!$I$35)+IF(Data!$AE90&lt;&gt;"",Scoring!$I$36)+IF(Data!$AF90&lt;&gt;"",Scoring!$I$37)+IF(Data!$AG90&lt;&gt;"",Scoring!$I$38)+IF(Data!$AH90&lt;&gt;"",Scoring!$I$39)+IF(Data!$AI90&lt;&gt;"",Scoring!$I$40)+IF(Data!$AJ90&lt;&gt;"",Scoring!$I$41)+IF(Data!$AK90&lt;&gt;"",Scoring!$I$42)+IF(Data!$AL90&lt;&gt;"",Scoring!$I$43)+IF(Data!$AM90&lt;&gt;"",Scoring!$I$44)+IF(Data!$AN90&lt;&gt;"",Scoring!$I$45)+IF(Data!$AO90&lt;&gt;"",Scoring!$I$46)+IF(Data!$AP90&lt;&gt;"",Scoring!$I$47)+IF(Data!$AQ90&lt;&gt;"",Scoring!$I$48)+IF(Data!$AR90&lt;&gt;"",Scoring!$I$49)+IF(Data!$AS90&lt;&gt;"",Scoring!$I$50)+IF(Data!$AT90&lt;&gt;"",Scoring!$I$51)+IF(Data!$AU90&lt;&gt;"",Scoring!$I$52),"")</f>
        <v/>
      </c>
      <c r="BG90" s="180" t="str">
        <f>IF(BF90&lt;&gt;"",LOOKUP(BF90,Likelihoods!$A$7:$A$107,Likelihoods!G$7:G$107),"")</f>
        <v/>
      </c>
      <c r="BH90" s="187" t="str">
        <f>IF(AND(COUNTBLANK($B90:$O90)=13,COUNTBLANK($P90:$Q90)=1,COUNTBLANK($R90:$U90)=3,COUNTBLANK($V90:$X90)=2,COUNTBLANK($Y90:$AE90)=6,COUNTBLANK($AF90:$AJ90)=4,COUNTBLANK($AK90:AN90)=3,COUNTBLANK($AO90:$AQ90)=2,COUNTBLANK($AR90:$AS90)=1,COUNTBLANK($AT90:$AU90)=1),IF(Data!$B90&lt;&gt;"",Scoring!$J$7)+IF(Data!$C90&lt;&gt;"",Scoring!$J$8)+IF(Data!$D90&lt;&gt;"",Scoring!$J$9)+IF(Data!$E90&lt;&gt;"",Scoring!$J$10)+IF(Data!$F90&lt;&gt;"",Scoring!$J$11)+IF(Data!$G90&lt;&gt;"",Scoring!$J$12)+IF(Data!$H90&lt;&gt;"",Scoring!$J$13)+IF(Data!$I90&lt;&gt;"",Scoring!$J$14)+IF(Data!$J90&lt;&gt;"",Scoring!$J$15)+IF(Data!$K90&lt;&gt;"",Scoring!$J$16)+IF(Data!$L90&lt;&gt;"",Scoring!$J$17)+IF(Data!$M90&lt;&gt;"",Scoring!$J$18)+IF(Data!$N90&lt;&gt;"",Scoring!$J$19)+IF(Data!$O90&lt;&gt;"",Scoring!$J$20)+IF(Data!$P90&lt;&gt;"",Scoring!$J$21)+IF(Data!$Q90&lt;&gt;"",Scoring!$J$22)+IF(Data!$R90&lt;&gt;"",Scoring!$J$23)+IF(Data!$S90&lt;&gt;"",Scoring!$J$24)+IF(Data!$T90&lt;&gt;"",Scoring!$J$25)+IF(Data!$U90&lt;&gt;"",Scoring!$J$26)+IF(Data!$V90&lt;&gt;"",Scoring!$J$27)+IF(Data!$W90&lt;&gt;"",Scoring!$J$28)+IF(Data!$X90&lt;&gt;"",Scoring!$J$29)+IF(Data!$Y90&lt;&gt;"",Scoring!$J$30)+IF(Data!$Z90&lt;&gt;"",Scoring!$J$31)+IF(Data!$AA90&lt;&gt;"",Scoring!$J$32)+IF(Data!$AB90&lt;&gt;"",Scoring!$J$33)+IF(Data!$AC90&lt;&gt;"",Scoring!$J$34)+IF(Data!$AD90&lt;&gt;"",Scoring!$J$35)+IF(Data!$AE90&lt;&gt;"",Scoring!$J$36)+IF(Data!$AF90&lt;&gt;"",Scoring!$J$37)+IF(Data!$AG90&lt;&gt;"",Scoring!$J$38)+IF(Data!$AH90&lt;&gt;"",Scoring!$J$39)+IF(Data!$AI90&lt;&gt;"",Scoring!$J$40)+IF(Data!$AJ90&lt;&gt;"",Scoring!$J$41)+IF(Data!$AK90&lt;&gt;"",Scoring!$J$42)+IF(Data!$AL90&lt;&gt;"",Scoring!$J$43)+IF(Data!$AM90&lt;&gt;"",Scoring!$J$44)+IF(Data!$AN90&lt;&gt;"",Scoring!$J$45)+IF(Data!$AO90&lt;&gt;"",Scoring!$J$46)+IF(Data!$AP90&lt;&gt;"",Scoring!$J$47)+IF(Data!$AQ90&lt;&gt;"",Scoring!$J$48)+IF(Data!$AR90&lt;&gt;"",Scoring!$J$49)+IF(Data!$AS90&lt;&gt;"",Scoring!$J$50)+IF(Data!$AT90&lt;&gt;"",Scoring!$J$51)+IF(Data!$AU90&lt;&gt;"",Scoring!$J$52),"")</f>
        <v/>
      </c>
      <c r="BI90" s="183" t="str">
        <f>IF(BH90&lt;&gt;"",LOOKUP(BH90,Likelihoods!$A$7:$A$107,Likelihoods!H$7:H$107),"")</f>
        <v/>
      </c>
      <c r="BJ90" s="188" t="str">
        <f>IF(AND(COUNTBLANK($B90:$O90)=13,COUNTBLANK($P90:$Q90)=1,COUNTBLANK($R90:$U90)=3,COUNTBLANK($V90:$X90)=2,COUNTBLANK($Y90:$AE90)=6,COUNTBLANK($AF90:$AJ90)=4,COUNTBLANK($AK90:AN90)=3,COUNTBLANK($AO90:$AQ90)=2,COUNTBLANK($AR90:$AS90)=1,COUNTBLANK($AT90:$AU90)=1),IF(Data!$B90&lt;&gt;"",Scoring!$K$7)+IF(Data!$C90&lt;&gt;"",Scoring!$K$8)+IF(Data!$D90&lt;&gt;"",Scoring!$K$9)+IF(Data!$E90&lt;&gt;"",Scoring!$K$10)+IF(Data!$F90&lt;&gt;"",Scoring!$K$11)+IF(Data!$G90&lt;&gt;"",Scoring!$K$12)+IF(Data!$H90&lt;&gt;"",Scoring!$K$13)+IF(Data!$I90&lt;&gt;"",Scoring!$K$14)+IF(Data!$J90&lt;&gt;"",Scoring!$K$15)+IF(Data!$K90&lt;&gt;"",Scoring!$K$16)+IF(Data!$L90&lt;&gt;"",Scoring!$K$17)+IF(Data!$M90&lt;&gt;"",Scoring!$K$18)+IF(Data!$N90&lt;&gt;"",Scoring!$K$19)+IF(Data!$O90&lt;&gt;"",Scoring!$K$20)+IF(Data!$P90&lt;&gt;"",Scoring!$K$21)+IF(Data!$Q90&lt;&gt;"",Scoring!$K$22)+IF(Data!$R90&lt;&gt;"",Scoring!$K$23)+IF(Data!$S90&lt;&gt;"",Scoring!$K$24)+IF(Data!$T90&lt;&gt;"",Scoring!$K$25)+IF(Data!$U90&lt;&gt;"",Scoring!$K$26)+IF(Data!$V90&lt;&gt;"",Scoring!$K$27)+IF(Data!$W90&lt;&gt;"",Scoring!$K$28)+IF(Data!$X90&lt;&gt;"",Scoring!$K$29)+IF(Data!$Y90&lt;&gt;"",Scoring!$K$30)+IF(Data!$Z90&lt;&gt;"",Scoring!$K$31)+IF(Data!$AA90&lt;&gt;"",Scoring!$K$32)+IF(Data!$AB90&lt;&gt;"",Scoring!$K$33)+IF(Data!$AC90&lt;&gt;"",Scoring!$K$34)+IF(Data!$AD90&lt;&gt;"",Scoring!$K$35)+IF(Data!$AE90&lt;&gt;"",Scoring!$K$36)+IF(Data!$AF90&lt;&gt;"",Scoring!$K$37)+IF(Data!$AG90&lt;&gt;"",Scoring!$K$38)+IF(Data!$AH90&lt;&gt;"",Scoring!$K$39)+IF(Data!$AI90&lt;&gt;"",Scoring!$K$40)+IF(Data!$AJ90&lt;&gt;"",Scoring!$K$41)+IF(Data!$AK90&lt;&gt;"",Scoring!$K$42)+IF(Data!$AL90&lt;&gt;"",Scoring!$K$43)+IF(Data!$AM90&lt;&gt;"",Scoring!$K$44)+IF(Data!$AN90&lt;&gt;"",Scoring!$K$45)+IF(Data!$AO90&lt;&gt;"",Scoring!$K$46)+IF(Data!$AP90&lt;&gt;"",Scoring!$K$47)+IF(Data!$AQ90&lt;&gt;"",Scoring!$K$48)+IF(Data!$AR90&lt;&gt;"",Scoring!$K$49)+IF(Data!$AS90&lt;&gt;"",Scoring!$K$50)+IF(Data!$AT90&lt;&gt;"",Scoring!$K$51)+IF(Data!$AU90&lt;&gt;"",Scoring!$K$52),"")</f>
        <v/>
      </c>
      <c r="BK90" s="184" t="str">
        <f>IF(BJ90&lt;&gt;"",LOOKUP(BJ90,Likelihoods!$A$7:$A$107,Likelihoods!I$7:I$107),"")</f>
        <v/>
      </c>
      <c r="BL90" s="187" t="str">
        <f>IF(AND(COUNTBLANK($B90:$O90)=13,COUNTBLANK($P90:$Q90)=1,COUNTBLANK($R90:$U90)=3,COUNTBLANK($V90:$X90)=2,COUNTBLANK($Y90:$AE90)=6,COUNTBLANK($AF90:$AJ90)=4,COUNTBLANK($AK90:AN90)=3,COUNTBLANK($AO90:$AQ90)=2,COUNTBLANK($AR90:$AS90)=1,COUNTBLANK($AT90:$AU90)=1),IF(Data!$B90&lt;&gt;"",Scoring!$L$7)+IF(Data!$C90&lt;&gt;"",Scoring!$L$8)+IF(Data!$D90&lt;&gt;"",Scoring!$L$9)+IF(Data!$E90&lt;&gt;"",Scoring!$L$10)+IF(Data!$F90&lt;&gt;"",Scoring!$L$11)+IF(Data!$G90&lt;&gt;"",Scoring!$L$12)+IF(Data!$H90&lt;&gt;"",Scoring!$L$13)+IF(Data!$I90&lt;&gt;"",Scoring!$L$14)+IF(Data!$J90&lt;&gt;"",Scoring!$L$15)+IF(Data!$K90&lt;&gt;"",Scoring!$L$16)+IF(Data!$L90&lt;&gt;"",Scoring!$L$17)+IF(Data!$M90&lt;&gt;"",Scoring!$L$18)+IF(Data!$N90&lt;&gt;"",Scoring!$L$19)+IF(Data!$O90&lt;&gt;"",Scoring!$L$20)+IF(Data!$P90&lt;&gt;"",Scoring!$L$21)+IF(Data!$Q90&lt;&gt;"",Scoring!$L$22)+IF(Data!$R90&lt;&gt;"",Scoring!$L$23)+IF(Data!$S90&lt;&gt;"",Scoring!$L$24)+IF(Data!$T90&lt;&gt;"",Scoring!$L$25)+IF(Data!$U90&lt;&gt;"",Scoring!$L$26)+IF(Data!$V90&lt;&gt;"",Scoring!$L$27)+IF(Data!$W90&lt;&gt;"",Scoring!$L$28)+IF(Data!$X90&lt;&gt;"",Scoring!$L$29)+IF(Data!$Y90&lt;&gt;"",Scoring!$L$30)+IF(Data!$Z90&lt;&gt;"",Scoring!$L$31)+IF(Data!$AA90&lt;&gt;"",Scoring!$L$32)+IF(Data!$AB90&lt;&gt;"",Scoring!$L$33)+IF(Data!$AC90&lt;&gt;"",Scoring!$L$34)+IF(Data!$AD90&lt;&gt;"",Scoring!$L$35)+IF(Data!$AE90&lt;&gt;"",Scoring!$L$36)+IF(Data!$AF90&lt;&gt;"",Scoring!$L$37)+IF(Data!$AG90&lt;&gt;"",Scoring!$L$38)+IF(Data!$AH90&lt;&gt;"",Scoring!$L$39)+IF(Data!$AI90&lt;&gt;"",Scoring!$L$40)+IF(Data!$AJ90&lt;&gt;"",Scoring!$L$41)+IF(Data!$AK90&lt;&gt;"",Scoring!$L$42)+IF(Data!$AL90&lt;&gt;"",Scoring!$L$43)+IF(Data!$AM90&lt;&gt;"",Scoring!$L$44)+IF(Data!$AN90&lt;&gt;"",Scoring!$L$45)+IF(Data!$AO90&lt;&gt;"",Scoring!$L$46)+IF(Data!$AP90&lt;&gt;"",Scoring!$L$47)+IF(Data!$AQ90&lt;&gt;"",Scoring!$L$48)+IF(Data!$AR90&lt;&gt;"",Scoring!$L$49)+IF(Data!$AS90&lt;&gt;"",Scoring!$L$50)+IF(Data!$AT90&lt;&gt;"",Scoring!$L$51)+IF(Data!$AU90&lt;&gt;"",Scoring!$L$52),"")</f>
        <v/>
      </c>
      <c r="BM90" s="180" t="str">
        <f>IF(BL90&lt;&gt;"",LOOKUP(BL90,Likelihoods!$A$7:$A$107,Likelihoods!J$7:J$107),"")</f>
        <v/>
      </c>
      <c r="BN90" s="181" t="str">
        <f>IF(AND(COUNTBLANK($B90:$O90)=13,COUNTBLANK($P90:$Q90)=1,COUNTBLANK($R90:$U90)=3,COUNTBLANK($V90:$X90)=2,COUNTBLANK($Y90:$AE90)=6,COUNTBLANK($AF90:$AJ90)=4,COUNTBLANK($AK90:AN90)=3,COUNTBLANK($AO90:$AQ90)=2,COUNTBLANK($AR90:$AS90)=1,COUNTBLANK($AT90:$AU90)=1),IF(Data!$B90&lt;&gt;"",Scoring!$M$7)+IF(Data!$C90&lt;&gt;"",Scoring!$M$8)+IF(Data!$D90&lt;&gt;"",Scoring!$M$9)+IF(Data!$E90&lt;&gt;"",Scoring!$M$10)+IF(Data!$F90&lt;&gt;"",Scoring!$M$11)+IF(Data!$G90&lt;&gt;"",Scoring!$M$12)+IF(Data!$H90&lt;&gt;"",Scoring!$M$13)+IF(Data!$I90&lt;&gt;"",Scoring!$M$14)+IF(Data!$J90&lt;&gt;"",Scoring!$M$15)+IF(Data!$K90&lt;&gt;"",Scoring!$M$16)+IF(Data!$L90&lt;&gt;"",Scoring!$M$17)+IF(Data!$M90&lt;&gt;"",Scoring!$M$18)+IF(Data!$N90&lt;&gt;"",Scoring!$M$19)+IF(Data!$O90&lt;&gt;"",Scoring!$M$20)+IF(Data!$P90&lt;&gt;"",Scoring!$M$21)+IF(Data!$Q90&lt;&gt;"",Scoring!$M$22)+IF(Data!$R90&lt;&gt;"",Scoring!$M$23)+IF(Data!$S90&lt;&gt;"",Scoring!$M$24)+IF(Data!$T90&lt;&gt;"",Scoring!$M$25)+IF(Data!$U90&lt;&gt;"",Scoring!$M$26)+IF(Data!$V90&lt;&gt;"",Scoring!$M$27)+IF(Data!$W90&lt;&gt;"",Scoring!$M$28)+IF(Data!$X90&lt;&gt;"",Scoring!$M$29)+IF(Data!$Y90&lt;&gt;"",Scoring!$M$30)+IF(Data!$Z90&lt;&gt;"",Scoring!$M$31)+IF(Data!$AA90&lt;&gt;"",Scoring!$M$32)+IF(Data!$AB90&lt;&gt;"",Scoring!$M$33)+IF(Data!$AC90&lt;&gt;"",Scoring!$M$34)+IF(Data!$AD90&lt;&gt;"",Scoring!$M$35)+IF(Data!$AE90&lt;&gt;"",Scoring!$M$36)+IF(Data!$AF90&lt;&gt;"",Scoring!$M$37)+IF(Data!$AG90&lt;&gt;"",Scoring!$M$38)+IF(Data!$AH90&lt;&gt;"",Scoring!$M$39)+IF(Data!$AI90&lt;&gt;"",Scoring!$M$40)+IF(Data!$AJ90&lt;&gt;"",Scoring!$M$41)+IF(Data!$AK90&lt;&gt;"",Scoring!$M$42)+IF(Data!$AL90&lt;&gt;"",Scoring!$M$43)+IF(Data!$AM90&lt;&gt;"",Scoring!$M$44)+IF(Data!$AN90&lt;&gt;"",Scoring!$M$45)+IF(Data!$AO90&lt;&gt;"",Scoring!$M$46)+IF(Data!$AP90&lt;&gt;"",Scoring!$M$47)+IF(Data!$AQ90&lt;&gt;"",Scoring!$M$48)+IF(Data!$AR90&lt;&gt;"",Scoring!$M$49)+IF(Data!$AS90&lt;&gt;"",Scoring!$M$50)+IF(Data!$AT90&lt;&gt;"",Scoring!$M$51)+IF(Data!$AU90&lt;&gt;"",Scoring!$M$52),"")</f>
        <v/>
      </c>
      <c r="BO90" s="184" t="str">
        <f>IF(BN90&lt;&gt;"",LOOKUP(BN90,Likelihoods!$A$7:$A$107,Likelihoods!K$7:K$107),"")</f>
        <v/>
      </c>
      <c r="BP90" s="179" t="str">
        <f>IF(AND(COUNTBLANK($B90:$O90)=13,COUNTBLANK($P90:$Q90)=1,COUNTBLANK($R90:$U90)=3,COUNTBLANK($V90:$X90)=2,COUNTBLANK($Y90:$AE90)=6,COUNTBLANK($AF90:$AJ90)=4,COUNTBLANK($AK90:AN90)=3,COUNTBLANK($AO90:$AQ90)=2,COUNTBLANK($AR90:$AS90)=1,COUNTBLANK($AT90:$AU90)=1),IF(Data!$B90&lt;&gt;"",Scoring!$N$7)+IF(Data!$C90&lt;&gt;"",Scoring!$N$8)+IF(Data!$D90&lt;&gt;"",Scoring!$N$9)+IF(Data!$E90&lt;&gt;"",Scoring!$N$10)+IF(Data!$F90&lt;&gt;"",Scoring!$N$11)+IF(Data!$G90&lt;&gt;"",Scoring!$N$12)+IF(Data!$H90&lt;&gt;"",Scoring!$N$13)+IF(Data!$I90&lt;&gt;"",Scoring!$N$14)+IF(Data!$J90&lt;&gt;"",Scoring!$N$15)+IF(Data!$K90&lt;&gt;"",Scoring!$N$16)+IF(Data!$L90&lt;&gt;"",Scoring!$N$17)+IF(Data!$M90&lt;&gt;"",Scoring!$N$18)+IF(Data!$N90&lt;&gt;"",Scoring!$N$19)+IF(Data!$O90&lt;&gt;"",Scoring!$N$20)+IF(Data!$P90&lt;&gt;"",Scoring!$N$21)+IF(Data!$Q90&lt;&gt;"",Scoring!$N$22)+IF(Data!$R90&lt;&gt;"",Scoring!$N$23)+IF(Data!$S90&lt;&gt;"",Scoring!$N$24)+IF(Data!$T90&lt;&gt;"",Scoring!$N$25)+IF(Data!$U90&lt;&gt;"",Scoring!$N$26)+IF(Data!$V90&lt;&gt;"",Scoring!$N$27)+IF(Data!$W90&lt;&gt;"",Scoring!$N$28)+IF(Data!$X90&lt;&gt;"",Scoring!$N$29)+IF(Data!$Y90&lt;&gt;"",Scoring!$N$30)+IF(Data!$Z90&lt;&gt;"",Scoring!$N$31)+IF(Data!$AA90&lt;&gt;"",Scoring!$N$32)+IF(Data!$AB90&lt;&gt;"",Scoring!$N$33)+IF(Data!$AC90&lt;&gt;"",Scoring!$N$34)+IF(Data!$AD90&lt;&gt;"",Scoring!$N$35)+IF(Data!$AE90&lt;&gt;"",Scoring!$N$36)+IF(Data!$AF90&lt;&gt;"",Scoring!$N$37)+IF(Data!$AG90&lt;&gt;"",Scoring!$N$38)+IF(Data!$AH90&lt;&gt;"",Scoring!$N$39)+IF(Data!$AI90&lt;&gt;"",Scoring!$N$40)+IF(Data!$AJ90&lt;&gt;"",Scoring!$N$41)+IF(Data!$AK90&lt;&gt;"",Scoring!$N$42)+IF(Data!$AL90&lt;&gt;"",Scoring!$N$43)+IF(Data!$AM90&lt;&gt;"",Scoring!$N$44)+IF(Data!$AN90&lt;&gt;"",Scoring!$N$45)+IF(Data!$AO90&lt;&gt;"",Scoring!$N$46)+IF(Data!$AP90&lt;&gt;"",Scoring!$N$47)+IF(Data!$AQ90&lt;&gt;"",Scoring!$N$48)+IF(Data!$AR90&lt;&gt;"",Scoring!$N$49)+IF(Data!$AS90&lt;&gt;"",Scoring!$N$50)+IF(Data!$AT90&lt;&gt;"",Scoring!$N$51)+IF(Data!$AU90&lt;&gt;"",Scoring!$N$52),"")</f>
        <v/>
      </c>
      <c r="BQ90" s="189" t="str">
        <f>IF(BP90&lt;&gt;"",LOOKUP(BP90,Likelihoods!$A$7:$A$107,Likelihoods!L$7:L$107),"")</f>
        <v/>
      </c>
      <c r="BR90" s="181" t="str">
        <f>IF(AND(COUNTBLANK($B90:$O90)=13,COUNTBLANK($P90:$Q90)=1,COUNTBLANK($R90:$U90)=3,COUNTBLANK($V90:$X90)=2,COUNTBLANK($Y90:$AE90)=6,COUNTBLANK($AF90:$AJ90)=4,COUNTBLANK($AK90:AN90)=3,COUNTBLANK($AO90:$AQ90)=2,COUNTBLANK($AR90:$AS90)=1,COUNTBLANK($AT90:$AU90)=1),IF(Data!$B90&lt;&gt;"",Scoring!$O$7)+IF(Data!$C90&lt;&gt;"",Scoring!$O$8)+IF(Data!$D90&lt;&gt;"",Scoring!$O$9)+IF(Data!$E90&lt;&gt;"",Scoring!$O$10)+IF(Data!$F90&lt;&gt;"",Scoring!$O$11)+IF(Data!$G90&lt;&gt;"",Scoring!$O$12)+IF(Data!$H90&lt;&gt;"",Scoring!$O$13)+IF(Data!$I90&lt;&gt;"",Scoring!$O$14)+IF(Data!$J90&lt;&gt;"",Scoring!$O$15)+IF(Data!$K90&lt;&gt;"",Scoring!$O$16)+IF(Data!$L90&lt;&gt;"",Scoring!$O$17)+IF(Data!$M90&lt;&gt;"",Scoring!$O$18)+IF(Data!$N90&lt;&gt;"",Scoring!$O$19)+IF(Data!$O90&lt;&gt;"",Scoring!$O$20)+IF(Data!$P90&lt;&gt;"",Scoring!$O$21)+IF(Data!$Q90&lt;&gt;"",Scoring!$O$22)+IF(Data!$R90&lt;&gt;"",Scoring!$O$23)+IF(Data!$S90&lt;&gt;"",Scoring!$O$24)+IF(Data!$T90&lt;&gt;"",Scoring!$O$25)+IF(Data!$U90&lt;&gt;"",Scoring!$O$26)+IF(Data!$V90&lt;&gt;"",Scoring!$O$27)+IF(Data!$W90&lt;&gt;"",Scoring!$O$28)+IF(Data!$X90&lt;&gt;"",Scoring!$O$29)+IF(Data!$Y90&lt;&gt;"",Scoring!$O$30)+IF(Data!$Z90&lt;&gt;"",Scoring!$O$31)+IF(Data!$AA90&lt;&gt;"",Scoring!$O$32)+IF(Data!$AB90&lt;&gt;"",Scoring!$O$33)+IF(Data!$AC90&lt;&gt;"",Scoring!$O$34)+IF(Data!$AD90&lt;&gt;"",Scoring!$O$35)+IF(Data!$AE90&lt;&gt;"",Scoring!$O$36)+IF(Data!$AF90&lt;&gt;"",Scoring!$O$37)+IF(Data!$AG90&lt;&gt;"",Scoring!$O$38)+IF(Data!$AH90&lt;&gt;"",Scoring!$O$39)+IF(Data!$AI90&lt;&gt;"",Scoring!$O$40)+IF(Data!$AJ90&lt;&gt;"",Scoring!$O$41)+IF(Data!$AK90&lt;&gt;"",Scoring!$O$42)+IF(Data!$AL90&lt;&gt;"",Scoring!$O$43)+IF(Data!$AM90&lt;&gt;"",Scoring!$O$44)+IF(Data!$AN90&lt;&gt;"",Scoring!$O$45)+IF(Data!$AO90&lt;&gt;"",Scoring!$O$46)+IF(Data!$AP90&lt;&gt;"",Scoring!$O$47)+IF(Data!$AQ90&lt;&gt;"",Scoring!$O$48)+IF(Data!$AR90&lt;&gt;"",Scoring!$O$49)+IF(Data!$AS90&lt;&gt;"",Scoring!$O$50)+IF(Data!$AT90&lt;&gt;"",Scoring!$O$51)+IF(Data!$AU90&lt;&gt;"",Scoring!$O$52),"")</f>
        <v/>
      </c>
      <c r="BS90" s="184" t="str">
        <f>IF(BR90&lt;&gt;"",LOOKUP(BR90,Likelihoods!$A$7:$A$107,Likelihoods!M$7:M$107),"")</f>
        <v/>
      </c>
      <c r="BT90" s="181" t="str">
        <f>IF(AND(COUNTBLANK($B90:$O90)=13,COUNTBLANK($P90:$Q90)=1,COUNTBLANK($R90:$U90)=3,COUNTBLANK($V90:$X90)=2,COUNTBLANK($Y90:$AE90)=6,COUNTBLANK($AF90:$AJ90)=4,COUNTBLANK($AK90:AN90)=3,COUNTBLANK($AO90:$AQ90)=2,COUNTBLANK($AR90:$AS90)=1,COUNTBLANK($AT90:$AU90)=1),IF(Data!$B90&lt;&gt;"",Scoring!$P$7)+IF(Data!$C90&lt;&gt;"",Scoring!$P$8)+IF(Data!$D90&lt;&gt;"",Scoring!$P$9)+IF(Data!$E90&lt;&gt;"",Scoring!$P$10)+IF(Data!$F90&lt;&gt;"",Scoring!$P$11)+IF(Data!$G90&lt;&gt;"",Scoring!$P$12)+IF(Data!$H90&lt;&gt;"",Scoring!$P$13)+IF(Data!$I90&lt;&gt;"",Scoring!$P$14)+IF(Data!$J90&lt;&gt;"",Scoring!$P$15)+IF(Data!$K90&lt;&gt;"",Scoring!$P$16)+IF(Data!$L90&lt;&gt;"",Scoring!$P$17)+IF(Data!$M90&lt;&gt;"",Scoring!$P$18)+IF(Data!$N90&lt;&gt;"",Scoring!$P$19)+IF(Data!$O90&lt;&gt;"",Scoring!$P$20)+IF(Data!$P90&lt;&gt;"",Scoring!$P$21)+IF(Data!$Q90&lt;&gt;"",Scoring!$P$22)+IF(Data!$R90&lt;&gt;"",Scoring!$P$23)+IF(Data!$S90&lt;&gt;"",Scoring!$P$24)+IF(Data!$T90&lt;&gt;"",Scoring!$P$25)+IF(Data!$U90&lt;&gt;"",Scoring!$P$26)+IF(Data!$V90&lt;&gt;"",Scoring!$P$27)+IF(Data!$W90&lt;&gt;"",Scoring!$P$28)+IF(Data!$X90&lt;&gt;"",Scoring!$P$29)+IF(Data!$Y90&lt;&gt;"",Scoring!$P$30)+IF(Data!$Z90&lt;&gt;"",Scoring!$P$31)+IF(Data!$AA90&lt;&gt;"",Scoring!$P$32)+IF(Data!$AB90&lt;&gt;"",Scoring!$P$33)+IF(Data!$AC90&lt;&gt;"",Scoring!$P$34)+IF(Data!$AD90&lt;&gt;"",Scoring!$P$35)+IF(Data!$AE90&lt;&gt;"",Scoring!$P$36)+IF(Data!$AF90&lt;&gt;"",Scoring!$P$37)+IF(Data!$AG90&lt;&gt;"",Scoring!$P$38)+IF(Data!$AH90&lt;&gt;"",Scoring!$P$39)+IF(Data!$AI90&lt;&gt;"",Scoring!$P$40)+IF(Data!$AJ90&lt;&gt;"",Scoring!$P$41)+IF(Data!$AK90&lt;&gt;"",Scoring!$P$42)+IF(Data!$AL90&lt;&gt;"",Scoring!$P$43)+IF(Data!$AM90&lt;&gt;"",Scoring!$P$44)+IF(Data!$AN90&lt;&gt;"",Scoring!$P$45)+IF(Data!$AO90&lt;&gt;"",Scoring!$P$46)+IF(Data!$AP90&lt;&gt;"",Scoring!$P$47)+IF(Data!$AQ90&lt;&gt;"",Scoring!$P$48)+IF(Data!$AR90&lt;&gt;"",Scoring!$P$49)+IF(Data!$AS90&lt;&gt;"",Scoring!$P$50)+IF(Data!$AT90&lt;&gt;"",Scoring!$P$51)+IF(Data!$AU90&lt;&gt;"",Scoring!$P$52),"")</f>
        <v/>
      </c>
      <c r="BU90" s="180" t="str">
        <f>IF(BT90&lt;&gt;"",LOOKUP(BT90,Likelihoods!$A$7:$A$107,Likelihoods!N$7:N$107),"")</f>
        <v/>
      </c>
      <c r="BV90" s="181" t="str">
        <f>IF(AND(COUNTBLANK($B90:$O90)=13,COUNTBLANK($P90:$Q90)=1,COUNTBLANK($R90:$U90)=3,COUNTBLANK($V90:$X90)=2,COUNTBLANK($Y90:$AE90)=6,COUNTBLANK($AF90:$AJ90)=4,COUNTBLANK($AK90:AN90)=3,COUNTBLANK($AO90:$AQ90)=2,COUNTBLANK($AR90:$AS90)=1,COUNTBLANK($AT90:$AU90)=1),IF(Data!$B90&lt;&gt;"",Scoring!$Q$7)+IF(Data!$C90&lt;&gt;"",Scoring!$Q$8)+IF(Data!$D90&lt;&gt;"",Scoring!$Q$9)+IF(Data!$E90&lt;&gt;"",Scoring!$Q$10)+IF(Data!$F90&lt;&gt;"",Scoring!$Q$11)+IF(Data!$G90&lt;&gt;"",Scoring!$Q$12)+IF(Data!$H90&lt;&gt;"",Scoring!$Q$13)+IF(Data!$I90&lt;&gt;"",Scoring!$Q$14)+IF(Data!$J90&lt;&gt;"",Scoring!$Q$15)+IF(Data!$K90&lt;&gt;"",Scoring!$Q$16)+IF(Data!$L90&lt;&gt;"",Scoring!$Q$17)+IF(Data!$M90&lt;&gt;"",Scoring!$Q$18)+IF(Data!$N90&lt;&gt;"",Scoring!$Q$19)+IF(Data!$O90&lt;&gt;"",Scoring!$Q$20)+IF(Data!$P90&lt;&gt;"",Scoring!$Q$21)+IF(Data!$Q90&lt;&gt;"",Scoring!$Q$22)+IF(Data!$R90&lt;&gt;"",Scoring!$Q$23)+IF(Data!$S90&lt;&gt;"",Scoring!$Q$24)+IF(Data!$T90&lt;&gt;"",Scoring!$Q$25)+IF(Data!$U90&lt;&gt;"",Scoring!$Q$26)+IF(Data!$V90&lt;&gt;"",Scoring!$Q$27)+IF(Data!$W90&lt;&gt;"",Scoring!$Q$28)+IF(Data!$X90&lt;&gt;"",Scoring!$Q$29)+IF(Data!$Y90&lt;&gt;"",Scoring!$Q$30)+IF(Data!$Z90&lt;&gt;"",Scoring!$Q$31)+IF(Data!$AA90&lt;&gt;"",Scoring!$Q$32)+IF(Data!$AB90&lt;&gt;"",Scoring!$Q$33)+IF(Data!$AC90&lt;&gt;"",Scoring!$Q$34)+IF(Data!$AD90&lt;&gt;"",Scoring!$Q$35)+IF(Data!$AE90&lt;&gt;"",Scoring!$Q$36)+IF(Data!$AF90&lt;&gt;"",Scoring!$Q$37)+IF(Data!$AG90&lt;&gt;"",Scoring!$Q$38)+IF(Data!$AH90&lt;&gt;"",Scoring!$Q$39)+IF(Data!$AI90&lt;&gt;"",Scoring!$Q$40)+IF(Data!$AJ90&lt;&gt;"",Scoring!$Q$41)+IF(Data!$AK90&lt;&gt;"",Scoring!$Q$42)+IF(Data!$AL90&lt;&gt;"",Scoring!$Q$43)+IF(Data!$AM90&lt;&gt;"",Scoring!$Q$44)+IF(Data!$AN90&lt;&gt;"",Scoring!$Q$45)+IF(Data!$AO90&lt;&gt;"",Scoring!$Q$46)+IF(Data!$AP90&lt;&gt;"",Scoring!$Q$47)+IF(Data!$AQ90&lt;&gt;"",Scoring!$Q$48)+IF(Data!$AR90&lt;&gt;"",Scoring!$Q$49)+IF(Data!$AS90&lt;&gt;"",Scoring!$Q$50)+IF(Data!$AT90&lt;&gt;"",Scoring!$Q$51)+IF(Data!$AU90&lt;&gt;"",Scoring!$Q$52),"")</f>
        <v/>
      </c>
      <c r="BW90" s="183" t="str">
        <f>IF(BV90&lt;&gt;"",LOOKUP(BV90,Likelihoods!$A$7:$A$107,Likelihoods!O$7:O$107),"")</f>
        <v/>
      </c>
      <c r="BX90" s="9"/>
      <c r="BY90" s="9"/>
      <c r="BZ90" s="9"/>
      <c r="CA90" s="9"/>
      <c r="CB90" s="9"/>
      <c r="CC90" s="9"/>
      <c r="CD90" s="9"/>
      <c r="CE90" s="9"/>
      <c r="CF90" s="9"/>
      <c r="CG90" s="9"/>
      <c r="CH90" s="9"/>
      <c r="CI90" s="9"/>
      <c r="CJ90" s="9"/>
      <c r="CK90" s="9"/>
    </row>
    <row r="91" spans="1:89" ht="14.25">
      <c r="A91" s="59"/>
      <c r="B91" s="76"/>
      <c r="C91" s="77"/>
      <c r="D91" s="77"/>
      <c r="E91" s="77"/>
      <c r="F91" s="77"/>
      <c r="G91" s="77"/>
      <c r="H91" s="77"/>
      <c r="I91" s="77"/>
      <c r="J91" s="77"/>
      <c r="K91" s="77"/>
      <c r="L91" s="77"/>
      <c r="M91" s="77"/>
      <c r="N91" s="77"/>
      <c r="O91" s="77"/>
      <c r="P91" s="76"/>
      <c r="Q91" s="78"/>
      <c r="R91" s="77"/>
      <c r="S91" s="77"/>
      <c r="T91" s="77"/>
      <c r="U91" s="77"/>
      <c r="V91" s="76"/>
      <c r="W91" s="77"/>
      <c r="X91" s="78"/>
      <c r="Y91" s="77"/>
      <c r="Z91" s="77"/>
      <c r="AA91" s="77"/>
      <c r="AB91" s="77"/>
      <c r="AC91" s="77"/>
      <c r="AD91" s="77"/>
      <c r="AE91" s="77"/>
      <c r="AF91" s="76"/>
      <c r="AG91" s="77"/>
      <c r="AH91" s="77"/>
      <c r="AI91" s="77"/>
      <c r="AJ91" s="78"/>
      <c r="AK91" s="77"/>
      <c r="AL91" s="77"/>
      <c r="AM91" s="77"/>
      <c r="AN91" s="77"/>
      <c r="AO91" s="76"/>
      <c r="AP91" s="77"/>
      <c r="AQ91" s="78"/>
      <c r="AR91" s="76"/>
      <c r="AS91" s="78"/>
      <c r="AT91" s="77"/>
      <c r="AU91" s="77"/>
      <c r="AV91" s="179" t="str">
        <f>IF(AND(COUNTBLANK($B91:$O91)=13,COUNTBLANK($P91:$Q91)=1,COUNTBLANK($R91:$U91)=3,COUNTBLANK($V91:$X91)=2,COUNTBLANK($Y91:$AE91)=6,COUNTBLANK($AF91:$AJ91)=4,COUNTBLANK($AK91:AN91)=3,COUNTBLANK($AO91:$AQ91)=2,COUNTBLANK($AR91:$AS91)=1,COUNTBLANK($AT91:$AU91)=1),IF(Data!$B91&lt;&gt;"",Scoring!$D$7)+IF(Data!$C91&lt;&gt;"",Scoring!$D$8)+IF(Data!$D91&lt;&gt;"",Scoring!$D$9)+IF(Data!$E91&lt;&gt;"",Scoring!$D$10)+IF(Data!$F91&lt;&gt;"",Scoring!$D$11)+IF(Data!$G91&lt;&gt;"",Scoring!$D$12)+IF(Data!$H91&lt;&gt;"",Scoring!$D$13)+IF(Data!$I91&lt;&gt;"",Scoring!$D$14)+IF(Data!$J91&lt;&gt;"",Scoring!$D$15)+IF(Data!$K91&lt;&gt;"",Scoring!$D$16)+IF(Data!$L91&lt;&gt;"",Scoring!$D$17)+IF(Data!$M91&lt;&gt;"",Scoring!$D$18)+IF(Data!$N91&lt;&gt;"",Scoring!$D$19)+IF(Data!$O91&lt;&gt;"",Scoring!$D$20)+IF(Data!$P91&lt;&gt;"",Scoring!$D$21)+IF(Data!$Q91&lt;&gt;"",Scoring!$D$22)+IF(Data!$R91&lt;&gt;"",Scoring!$D$23)+IF(Data!$S91&lt;&gt;"",Scoring!$D$24)+IF(Data!$T91&lt;&gt;"",Scoring!$D$25)+IF(Data!$U91&lt;&gt;"",Scoring!$D$26)+IF(Data!$V91&lt;&gt;"",Scoring!$D$27)+IF(Data!$W91&lt;&gt;"",Scoring!$D$28)+IF(Data!$X91&lt;&gt;"",Scoring!$D$29)+IF(Data!$Y91&lt;&gt;"",Scoring!$D$30)+IF(Data!$Z91&lt;&gt;"",Scoring!$D$31)+IF(Data!$AA91&lt;&gt;"",Scoring!$D$32)+IF(Data!$AB91&lt;&gt;"",Scoring!$D$33)+IF(Data!$AC91&lt;&gt;"",Scoring!$D$34)+IF(Data!$AD91&lt;&gt;"",Scoring!$D$35)+IF(Data!$AE91&lt;&gt;"",Scoring!$D$36)+IF(Data!$AF91&lt;&gt;"",Scoring!$D$37)+IF(Data!$AG91&lt;&gt;"",Scoring!$D$38)+IF(Data!$AH91&lt;&gt;"",Scoring!$D$39)+IF(Data!$AI91&lt;&gt;"",Scoring!$D$40)+IF(Data!$AJ91&lt;&gt;"",Scoring!$D$41)+IF(Data!$AK91&lt;&gt;"",Scoring!$D$42)+IF(Data!$AL91&lt;&gt;"",Scoring!$D$43)+IF(Data!$AM91&lt;&gt;"",Scoring!$D$44)+IF(Data!$AN91&lt;&gt;"",Scoring!$D$45)+IF(Data!$AO91&lt;&gt;"",Scoring!$D$46)+IF(Data!$AP91&lt;&gt;"",Scoring!$D$47)+IF(Data!$AQ91&lt;&gt;"",Scoring!$D$48)+IF(Data!$AR91&lt;&gt;"",Scoring!$D$49)+IF(Data!$AS91&lt;&gt;"",Scoring!$D$50)+IF(Data!$AT91&lt;&gt;"",Scoring!$D$51)+IF(Data!$AU91&lt;&gt;"",Scoring!$D$52),"")</f>
        <v/>
      </c>
      <c r="AW91" s="180" t="str">
        <f>IF(AV91&lt;&gt;"",LOOKUP(AV91,Likelihoods!$A$7:$A$107,Likelihoods!B$7:B$107),"")</f>
        <v/>
      </c>
      <c r="AX91" s="181" t="str">
        <f>IF(AND(COUNTBLANK($B91:$O91)=13,COUNTBLANK($P91:$Q91)=1,COUNTBLANK($R91:$U91)=3,COUNTBLANK($V91:$X91)=2,COUNTBLANK($Y91:$AE91)=6,COUNTBLANK($AF91:$AJ91)=4,COUNTBLANK($AK91:AN91)=3,COUNTBLANK($AO91:$AQ91)=2,COUNTBLANK($AR91:$AS91)=1,COUNTBLANK($AT91:$AU91)=1),IF(Data!$B91&lt;&gt;"",Scoring!$E$7)+IF(Data!$C91&lt;&gt;"",Scoring!$E$8)+IF(Data!$D91&lt;&gt;"",Scoring!$E$9)+IF(Data!$E91&lt;&gt;"",Scoring!$E$10)+IF(Data!$F91&lt;&gt;"",Scoring!$E$11)+IF(Data!$G91&lt;&gt;"",Scoring!$E$12)+IF(Data!$H91&lt;&gt;"",Scoring!$E$13)+IF(Data!$I91&lt;&gt;"",Scoring!$E$14)+IF(Data!$J91&lt;&gt;"",Scoring!$E$15)+IF(Data!$K91&lt;&gt;"",Scoring!$E$16)+IF(Data!$L91&lt;&gt;"",Scoring!$E$17)+IF(Data!$M91&lt;&gt;"",Scoring!$E$18)+IF(Data!$N91&lt;&gt;"",Scoring!$E$19)+IF(Data!$O91&lt;&gt;"",Scoring!$E$20)+IF(Data!$P91&lt;&gt;"",Scoring!$E$21)+IF(Data!$Q91&lt;&gt;"",Scoring!$E$22)+IF(Data!$R91&lt;&gt;"",Scoring!$E$23)+IF(Data!$S91&lt;&gt;"",Scoring!$E$24)+IF(Data!$T91&lt;&gt;"",Scoring!$E$25)+IF(Data!$U91&lt;&gt;"",Scoring!$E$26)+IF(Data!$V91&lt;&gt;"",Scoring!$E$27)+IF(Data!$W91&lt;&gt;"",Scoring!$E$28)+IF(Data!$X91&lt;&gt;"",Scoring!$E$29)+IF(Data!$Y91&lt;&gt;"",Scoring!$E$30)+IF(Data!$Z91&lt;&gt;"",Scoring!$E$31)+IF(Data!$AA91&lt;&gt;"",Scoring!$E$32)+IF(Data!$AB91&lt;&gt;"",Scoring!$E$33)+IF(Data!$AC91&lt;&gt;"",Scoring!$E$34)+IF(Data!$AD91&lt;&gt;"",Scoring!$E$35)+IF(Data!$AE91&lt;&gt;"",Scoring!$E$36)+IF(Data!$AF91&lt;&gt;"",Scoring!$E$37)+IF(Data!$AG91&lt;&gt;"",Scoring!$E$38)+IF(Data!$AH91&lt;&gt;"",Scoring!$E$39)+IF(Data!$AI91&lt;&gt;"",Scoring!$E$40)+IF(Data!$AJ91&lt;&gt;"",Scoring!$E$41)+IF(Data!$AK91&lt;&gt;"",Scoring!$E$42)+IF(Data!$AL91&lt;&gt;"",Scoring!$E$43)+IF(Data!$AM91&lt;&gt;"",Scoring!$E$44)+IF(Data!$AN91&lt;&gt;"",Scoring!$E$45)+IF(Data!$AO91&lt;&gt;"",Scoring!$E$46)+IF(Data!$AP91&lt;&gt;"",Scoring!$E$47)+IF(Data!$AQ91&lt;&gt;"",Scoring!$E$48)+IF(Data!$AR91&lt;&gt;"",Scoring!$E$49)+IF(Data!$AS91&lt;&gt;"",Scoring!$E$50)+IF(Data!$AT91&lt;&gt;"",Scoring!$E$51)+IF(Data!$AU91&lt;&gt;"",Scoring!$E$52),"")</f>
        <v/>
      </c>
      <c r="AY91" s="180" t="str">
        <f>IF(AX91&lt;&gt;"",LOOKUP(AX91,Likelihoods!$A$7:$A$107,Likelihoods!C$7:C$107),"")</f>
        <v/>
      </c>
      <c r="AZ91" s="182" t="str">
        <f>IF(AND(COUNTBLANK($B91:$O91)=13,COUNTBLANK($P91:$Q91)=1,COUNTBLANK($R91:$U91)=3,COUNTBLANK($V91:$X91)=2,COUNTBLANK($Y91:$AE91)=6,COUNTBLANK($AF91:$AJ91)=4,COUNTBLANK($AK91:AN91)=3,COUNTBLANK($AO91:$AQ91)=2,COUNTBLANK($AR91:$AS91)=1,COUNTBLANK($AT91:$AU91)=1),IF(Data!$B91&lt;&gt;"",Scoring!$F$7)+IF(Data!$C91&lt;&gt;"",Scoring!$F$8)+IF(Data!$D91&lt;&gt;"",Scoring!$F$9)+IF(Data!$E91&lt;&gt;"",Scoring!$F$10)+IF(Data!$F91&lt;&gt;"",Scoring!$F$11)+IF(Data!$G91&lt;&gt;"",Scoring!$F$12)+IF(Data!$H91&lt;&gt;"",Scoring!$F$13)+IF(Data!$I91&lt;&gt;"",Scoring!$F$14)+IF(Data!$J91&lt;&gt;"",Scoring!$F$15)+IF(Data!$K91&lt;&gt;"",Scoring!$F$16)+IF(Data!$L91&lt;&gt;"",Scoring!$F$17)+IF(Data!$M91&lt;&gt;"",Scoring!$F$18)+IF(Data!$N91&lt;&gt;"",Scoring!$F$19)+IF(Data!$O91&lt;&gt;"",Scoring!$F$20)+IF(Data!$P91&lt;&gt;"",Scoring!$F$21)+IF(Data!$Q91&lt;&gt;"",Scoring!$F$22)+IF(Data!$R91&lt;&gt;"",Scoring!$F$23)+IF(Data!$S91&lt;&gt;"",Scoring!$F$24)+IF(Data!$T91&lt;&gt;"",Scoring!$F$25)+IF(Data!$U91&lt;&gt;"",Scoring!$F$26)+IF(Data!$V91&lt;&gt;"",Scoring!$F$27)+IF(Data!$W91&lt;&gt;"",Scoring!$F$28)+IF(Data!$X91&lt;&gt;"",Scoring!$F$29)+IF(Data!$Y91&lt;&gt;"",Scoring!$F$30)+IF(Data!$Z91&lt;&gt;"",Scoring!$F$31)+IF(Data!$AA91&lt;&gt;"",Scoring!$F$32)+IF(Data!$AB91&lt;&gt;"",Scoring!$F$33)+IF(Data!$AC91&lt;&gt;"",Scoring!$F$34)+IF(Data!$AD91&lt;&gt;"",Scoring!$F$35)+IF(Data!$AE91&lt;&gt;"",Scoring!$F$36)+IF(Data!$AF91&lt;&gt;"",Scoring!$F$37)+IF(Data!$AG91&lt;&gt;"",Scoring!$F$38)+IF(Data!$AH91&lt;&gt;"",Scoring!$F$39)+IF(Data!$AI91&lt;&gt;"",Scoring!$F$40)+IF(Data!$AJ91&lt;&gt;"",Scoring!$F$41)+IF(Data!$AK91&lt;&gt;"",Scoring!$F$42)+IF(Data!$AL91&lt;&gt;"",Scoring!$F$43)+IF(Data!$AM91&lt;&gt;"",Scoring!$F$44)+IF(Data!$AN91&lt;&gt;"",Scoring!$F$45)+IF(Data!$AO91&lt;&gt;"",Scoring!$F$46)+IF(Data!$AP91&lt;&gt;"",Scoring!$F$47)+IF(Data!$AQ91&lt;&gt;"",Scoring!$F$48)+IF(Data!$AR91&lt;&gt;"",Scoring!$F$49)+IF(Data!$AS91&lt;&gt;"",Scoring!$F$50)+IF(Data!$AT91&lt;&gt;"",Scoring!$F$51)+IF(Data!$AU91&lt;&gt;"",Scoring!$F$52),"")</f>
        <v/>
      </c>
      <c r="BA91" s="183" t="str">
        <f>IF(AZ91&lt;&gt;"",LOOKUP(AZ91,Likelihoods!$A$7:$A$107,Likelihoods!D$7:D$107),"")</f>
        <v/>
      </c>
      <c r="BB91" s="181" t="str">
        <f>IF(AND(COUNTBLANK($B91:$O91)=13,COUNTBLANK($P91:$Q91)=1,COUNTBLANK($R91:$U91)=3,COUNTBLANK($V91:$X91)=2,COUNTBLANK($Y91:$AE91)=6,COUNTBLANK($AF91:$AJ91)=4,COUNTBLANK($AK91:AN91)=3,COUNTBLANK($AO91:$AQ91)=2,COUNTBLANK($AR91:$AS91)=1,COUNTBLANK($AT91:$AU91)=1),IF(Data!$B91&lt;&gt;"",Scoring!$G$7)+IF(Data!$C91&lt;&gt;"",Scoring!$G$8)+IF(Data!$D91&lt;&gt;"",Scoring!$G$9)+IF(Data!$E91&lt;&gt;"",Scoring!$G$10)+IF(Data!$F91&lt;&gt;"",Scoring!$G$11)+IF(Data!$G91&lt;&gt;"",Scoring!$G$12)+IF(Data!$H91&lt;&gt;"",Scoring!$G$13)+IF(Data!$I91&lt;&gt;"",Scoring!$G$14)+IF(Data!$J91&lt;&gt;"",Scoring!$G$15)+IF(Data!$K91&lt;&gt;"",Scoring!$G$16)+IF(Data!$L91&lt;&gt;"",Scoring!$G$17)+IF(Data!$M91&lt;&gt;"",Scoring!$G$18)+IF(Data!$N91&lt;&gt;"",Scoring!$G$19)+IF(Data!$O91&lt;&gt;"",Scoring!$G$20)+IF(Data!$P91&lt;&gt;"",Scoring!$G$21)+IF(Data!$Q91&lt;&gt;"",Scoring!$G$22)+IF(Data!$R91&lt;&gt;"",Scoring!$G$23)+IF(Data!$S91&lt;&gt;"",Scoring!$G$24)+IF(Data!$T91&lt;&gt;"",Scoring!$G$25)+IF(Data!$U91&lt;&gt;"",Scoring!$G$26)+IF(Data!$V91&lt;&gt;"",Scoring!$G$27)+IF(Data!$W91&lt;&gt;"",Scoring!$G$28)+IF(Data!$X91&lt;&gt;"",Scoring!$G$29)+IF(Data!$Y91&lt;&gt;"",Scoring!$G$30)+IF(Data!$Z91&lt;&gt;"",Scoring!$G$31)+IF(Data!$AA91&lt;&gt;"",Scoring!$G$32)+IF(Data!$AB91&lt;&gt;"",Scoring!$G$33)+IF(Data!$AC91&lt;&gt;"",Scoring!$G$34)+IF(Data!$AD91&lt;&gt;"",Scoring!$G$35)+IF(Data!$AE91&lt;&gt;"",Scoring!$G$36)+IF(Data!$AF91&lt;&gt;"",Scoring!$G$37)+IF(Data!$AG91&lt;&gt;"",Scoring!$G$38)+IF(Data!$AH91&lt;&gt;"",Scoring!$G$39)+IF(Data!$AI91&lt;&gt;"",Scoring!$G$40)+IF(Data!$AJ91&lt;&gt;"",Scoring!$G$41)+IF(Data!$AK91&lt;&gt;"",Scoring!$G$42)+IF(Data!$AL91&lt;&gt;"",Scoring!$G$43)+IF(Data!$AM91&lt;&gt;"",Scoring!$G$44)+IF(Data!$AN91&lt;&gt;"",Scoring!$G$45)+IF(Data!$AO91&lt;&gt;"",Scoring!$G$46)+IF(Data!$AP91&lt;&gt;"",Scoring!$G$47)+IF(Data!$AQ91&lt;&gt;"",Scoring!$G$48)+IF(Data!$AR91&lt;&gt;"",Scoring!$G$49)+IF(Data!$AS91&lt;&gt;"",Scoring!$G$50)+IF(Data!$AT91&lt;&gt;"",Scoring!$G$51)+IF(Data!$AU91&lt;&gt;"",Scoring!$G$52),"")</f>
        <v/>
      </c>
      <c r="BC91" s="184" t="str">
        <f>IF(BB91&lt;&gt;"",LOOKUP(BB91,Likelihoods!$A$7:$A$107,Likelihoods!E$7:E$107),"")</f>
        <v/>
      </c>
      <c r="BD91" s="185" t="str">
        <f>IF(AND(COUNTBLANK($B91:$O91)=13,COUNTBLANK($P91:$Q91)=1,COUNTBLANK($R91:$U91)=3,COUNTBLANK($V91:$X91)=2,COUNTBLANK($Y91:$AE91)=6,COUNTBLANK($AF91:$AJ91)=4,COUNTBLANK($AK91:AN91)=3,COUNTBLANK($AO91:$AQ91)=2,COUNTBLANK($AR91:$AS91)=1,COUNTBLANK($AT91:$AU91)=1),IF(Data!$B91&lt;&gt;"",Scoring!$H$7)+IF(Data!$C91&lt;&gt;"",Scoring!$H$8)+IF(Data!$D91&lt;&gt;"",Scoring!$H$9)+IF(Data!$E91&lt;&gt;"",Scoring!$H$10)+IF(Data!$F91&lt;&gt;"",Scoring!$H$11)+IF(Data!$G91&lt;&gt;"",Scoring!$H$12)+IF(Data!$H91&lt;&gt;"",Scoring!$H$13)+IF(Data!$I91&lt;&gt;"",Scoring!$H$14)+IF(Data!$J91&lt;&gt;"",Scoring!$H$15)+IF(Data!$K91&lt;&gt;"",Scoring!$H$16)+IF(Data!$L91&lt;&gt;"",Scoring!$H$17)+IF(Data!$M91&lt;&gt;"",Scoring!$H$18)+IF(Data!$N91&lt;&gt;"",Scoring!$H$19)+IF(Data!$O91&lt;&gt;"",Scoring!$H$20)+IF(Data!$P91&lt;&gt;"",Scoring!$H$21)+IF(Data!$Q91&lt;&gt;"",Scoring!$H$22)+IF(Data!$R91&lt;&gt;"",Scoring!$H$23)+IF(Data!$S91&lt;&gt;"",Scoring!$H$24)+IF(Data!$T91&lt;&gt;"",Scoring!$H$25)+IF(Data!$U91&lt;&gt;"",Scoring!$H$26)+IF(Data!$V91&lt;&gt;"",Scoring!$H$27)+IF(Data!$W91&lt;&gt;"",Scoring!$H$28)+IF(Data!$X91&lt;&gt;"",Scoring!$H$29)+IF(Data!$Y91&lt;&gt;"",Scoring!$H$30)+IF(Data!$Z91&lt;&gt;"",Scoring!$H$31)+IF(Data!$AA91&lt;&gt;"",Scoring!$H$32)+IF(Data!$AB91&lt;&gt;"",Scoring!$H$33)+IF(Data!$AC91&lt;&gt;"",Scoring!$H$34)+IF(Data!$AD91&lt;&gt;"",Scoring!$H$35)+IF(Data!$AE91&lt;&gt;"",Scoring!$H$36)+IF(Data!$AF91&lt;&gt;"",Scoring!$H$37)+IF(Data!$AG91&lt;&gt;"",Scoring!$H$38)+IF(Data!$AH91&lt;&gt;"",Scoring!$H$39)+IF(Data!$AI91&lt;&gt;"",Scoring!$H$40)+IF(Data!$AJ91&lt;&gt;"",Scoring!$H$41)+IF(Data!$AK91&lt;&gt;"",Scoring!$H$42)+IF(Data!$AL91&lt;&gt;"",Scoring!$H$43)+IF(Data!$AM91&lt;&gt;"",Scoring!$H$44)+IF(Data!$AN91&lt;&gt;"",Scoring!$H$45)+IF(Data!$AO91&lt;&gt;"",Scoring!$H$46)+IF(Data!$AP91&lt;&gt;"",Scoring!$H$47)+IF(Data!$AQ91&lt;&gt;"",Scoring!$H$48)+IF(Data!$AR91&lt;&gt;"",Scoring!$H$49)+IF(Data!$AS91&lt;&gt;"",Scoring!$H$50)+IF(Data!$AT91&lt;&gt;"",Scoring!$H$51)+IF(Data!$AU91&lt;&gt;"",Scoring!$H$52),"")</f>
        <v/>
      </c>
      <c r="BE91" s="186" t="str">
        <f>IF(BD91&lt;&gt;"",LOOKUP(BD91,Likelihoods!$A$7:$A$107,Likelihoods!F$7:F$107),"")</f>
        <v/>
      </c>
      <c r="BF91" s="181" t="str">
        <f>IF(AND(COUNTBLANK($B91:$O91)=13,COUNTBLANK($P91:$Q91)=1,COUNTBLANK($R91:$U91)=3,COUNTBLANK($V91:$X91)=2,COUNTBLANK($Y91:$AE91)=6,COUNTBLANK($AF91:$AJ91)=4,COUNTBLANK($AK91:AN91)=3,COUNTBLANK($AO91:$AQ91)=2,COUNTBLANK($AR91:$AS91)=1,COUNTBLANK($AT91:$AU91)=1),IF(Data!$B91&lt;&gt;"",Scoring!$I$7)+IF(Data!$C91&lt;&gt;"",Scoring!$I$8)+IF(Data!$D91&lt;&gt;"",Scoring!$I$9)+IF(Data!$E91&lt;&gt;"",Scoring!$I$10)+IF(Data!$F91&lt;&gt;"",Scoring!$I$11)+IF(Data!$G91&lt;&gt;"",Scoring!$I$12)+IF(Data!$H91&lt;&gt;"",Scoring!$I$13)+IF(Data!$I91&lt;&gt;"",Scoring!$I$14)+IF(Data!$J91&lt;&gt;"",Scoring!$I$15)+IF(Data!$K91&lt;&gt;"",Scoring!$I$16)+IF(Data!$L91&lt;&gt;"",Scoring!$I$17)+IF(Data!$M91&lt;&gt;"",Scoring!$I$18)+IF(Data!$N91&lt;&gt;"",Scoring!$I$19)+IF(Data!$O91&lt;&gt;"",Scoring!$I$20)+IF(Data!$P91&lt;&gt;"",Scoring!$I$21)+IF(Data!$Q91&lt;&gt;"",Scoring!$I$22)+IF(Data!$R91&lt;&gt;"",Scoring!$I$23)+IF(Data!$S91&lt;&gt;"",Scoring!$I$24)+IF(Data!$T91&lt;&gt;"",Scoring!$I$25)+IF(Data!$U91&lt;&gt;"",Scoring!$I$26)+IF(Data!$V91&lt;&gt;"",Scoring!$I$27)+IF(Data!$W91&lt;&gt;"",Scoring!$I$28)+IF(Data!$X91&lt;&gt;"",Scoring!$I$29)+IF(Data!$Y91&lt;&gt;"",Scoring!$I$30)+IF(Data!$Z91&lt;&gt;"",Scoring!$I$31)+IF(Data!$AA91&lt;&gt;"",Scoring!$I$32)+IF(Data!$AB91&lt;&gt;"",Scoring!$I$33)+IF(Data!$AC91&lt;&gt;"",Scoring!$I$34)+IF(Data!$AD91&lt;&gt;"",Scoring!$I$35)+IF(Data!$AE91&lt;&gt;"",Scoring!$I$36)+IF(Data!$AF91&lt;&gt;"",Scoring!$I$37)+IF(Data!$AG91&lt;&gt;"",Scoring!$I$38)+IF(Data!$AH91&lt;&gt;"",Scoring!$I$39)+IF(Data!$AI91&lt;&gt;"",Scoring!$I$40)+IF(Data!$AJ91&lt;&gt;"",Scoring!$I$41)+IF(Data!$AK91&lt;&gt;"",Scoring!$I$42)+IF(Data!$AL91&lt;&gt;"",Scoring!$I$43)+IF(Data!$AM91&lt;&gt;"",Scoring!$I$44)+IF(Data!$AN91&lt;&gt;"",Scoring!$I$45)+IF(Data!$AO91&lt;&gt;"",Scoring!$I$46)+IF(Data!$AP91&lt;&gt;"",Scoring!$I$47)+IF(Data!$AQ91&lt;&gt;"",Scoring!$I$48)+IF(Data!$AR91&lt;&gt;"",Scoring!$I$49)+IF(Data!$AS91&lt;&gt;"",Scoring!$I$50)+IF(Data!$AT91&lt;&gt;"",Scoring!$I$51)+IF(Data!$AU91&lt;&gt;"",Scoring!$I$52),"")</f>
        <v/>
      </c>
      <c r="BG91" s="180" t="str">
        <f>IF(BF91&lt;&gt;"",LOOKUP(BF91,Likelihoods!$A$7:$A$107,Likelihoods!G$7:G$107),"")</f>
        <v/>
      </c>
      <c r="BH91" s="187" t="str">
        <f>IF(AND(COUNTBLANK($B91:$O91)=13,COUNTBLANK($P91:$Q91)=1,COUNTBLANK($R91:$U91)=3,COUNTBLANK($V91:$X91)=2,COUNTBLANK($Y91:$AE91)=6,COUNTBLANK($AF91:$AJ91)=4,COUNTBLANK($AK91:AN91)=3,COUNTBLANK($AO91:$AQ91)=2,COUNTBLANK($AR91:$AS91)=1,COUNTBLANK($AT91:$AU91)=1),IF(Data!$B91&lt;&gt;"",Scoring!$J$7)+IF(Data!$C91&lt;&gt;"",Scoring!$J$8)+IF(Data!$D91&lt;&gt;"",Scoring!$J$9)+IF(Data!$E91&lt;&gt;"",Scoring!$J$10)+IF(Data!$F91&lt;&gt;"",Scoring!$J$11)+IF(Data!$G91&lt;&gt;"",Scoring!$J$12)+IF(Data!$H91&lt;&gt;"",Scoring!$J$13)+IF(Data!$I91&lt;&gt;"",Scoring!$J$14)+IF(Data!$J91&lt;&gt;"",Scoring!$J$15)+IF(Data!$K91&lt;&gt;"",Scoring!$J$16)+IF(Data!$L91&lt;&gt;"",Scoring!$J$17)+IF(Data!$M91&lt;&gt;"",Scoring!$J$18)+IF(Data!$N91&lt;&gt;"",Scoring!$J$19)+IF(Data!$O91&lt;&gt;"",Scoring!$J$20)+IF(Data!$P91&lt;&gt;"",Scoring!$J$21)+IF(Data!$Q91&lt;&gt;"",Scoring!$J$22)+IF(Data!$R91&lt;&gt;"",Scoring!$J$23)+IF(Data!$S91&lt;&gt;"",Scoring!$J$24)+IF(Data!$T91&lt;&gt;"",Scoring!$J$25)+IF(Data!$U91&lt;&gt;"",Scoring!$J$26)+IF(Data!$V91&lt;&gt;"",Scoring!$J$27)+IF(Data!$W91&lt;&gt;"",Scoring!$J$28)+IF(Data!$X91&lt;&gt;"",Scoring!$J$29)+IF(Data!$Y91&lt;&gt;"",Scoring!$J$30)+IF(Data!$Z91&lt;&gt;"",Scoring!$J$31)+IF(Data!$AA91&lt;&gt;"",Scoring!$J$32)+IF(Data!$AB91&lt;&gt;"",Scoring!$J$33)+IF(Data!$AC91&lt;&gt;"",Scoring!$J$34)+IF(Data!$AD91&lt;&gt;"",Scoring!$J$35)+IF(Data!$AE91&lt;&gt;"",Scoring!$J$36)+IF(Data!$AF91&lt;&gt;"",Scoring!$J$37)+IF(Data!$AG91&lt;&gt;"",Scoring!$J$38)+IF(Data!$AH91&lt;&gt;"",Scoring!$J$39)+IF(Data!$AI91&lt;&gt;"",Scoring!$J$40)+IF(Data!$AJ91&lt;&gt;"",Scoring!$J$41)+IF(Data!$AK91&lt;&gt;"",Scoring!$J$42)+IF(Data!$AL91&lt;&gt;"",Scoring!$J$43)+IF(Data!$AM91&lt;&gt;"",Scoring!$J$44)+IF(Data!$AN91&lt;&gt;"",Scoring!$J$45)+IF(Data!$AO91&lt;&gt;"",Scoring!$J$46)+IF(Data!$AP91&lt;&gt;"",Scoring!$J$47)+IF(Data!$AQ91&lt;&gt;"",Scoring!$J$48)+IF(Data!$AR91&lt;&gt;"",Scoring!$J$49)+IF(Data!$AS91&lt;&gt;"",Scoring!$J$50)+IF(Data!$AT91&lt;&gt;"",Scoring!$J$51)+IF(Data!$AU91&lt;&gt;"",Scoring!$J$52),"")</f>
        <v/>
      </c>
      <c r="BI91" s="183" t="str">
        <f>IF(BH91&lt;&gt;"",LOOKUP(BH91,Likelihoods!$A$7:$A$107,Likelihoods!H$7:H$107),"")</f>
        <v/>
      </c>
      <c r="BJ91" s="188" t="str">
        <f>IF(AND(COUNTBLANK($B91:$O91)=13,COUNTBLANK($P91:$Q91)=1,COUNTBLANK($R91:$U91)=3,COUNTBLANK($V91:$X91)=2,COUNTBLANK($Y91:$AE91)=6,COUNTBLANK($AF91:$AJ91)=4,COUNTBLANK($AK91:AN91)=3,COUNTBLANK($AO91:$AQ91)=2,COUNTBLANK($AR91:$AS91)=1,COUNTBLANK($AT91:$AU91)=1),IF(Data!$B91&lt;&gt;"",Scoring!$K$7)+IF(Data!$C91&lt;&gt;"",Scoring!$K$8)+IF(Data!$D91&lt;&gt;"",Scoring!$K$9)+IF(Data!$E91&lt;&gt;"",Scoring!$K$10)+IF(Data!$F91&lt;&gt;"",Scoring!$K$11)+IF(Data!$G91&lt;&gt;"",Scoring!$K$12)+IF(Data!$H91&lt;&gt;"",Scoring!$K$13)+IF(Data!$I91&lt;&gt;"",Scoring!$K$14)+IF(Data!$J91&lt;&gt;"",Scoring!$K$15)+IF(Data!$K91&lt;&gt;"",Scoring!$K$16)+IF(Data!$L91&lt;&gt;"",Scoring!$K$17)+IF(Data!$M91&lt;&gt;"",Scoring!$K$18)+IF(Data!$N91&lt;&gt;"",Scoring!$K$19)+IF(Data!$O91&lt;&gt;"",Scoring!$K$20)+IF(Data!$P91&lt;&gt;"",Scoring!$K$21)+IF(Data!$Q91&lt;&gt;"",Scoring!$K$22)+IF(Data!$R91&lt;&gt;"",Scoring!$K$23)+IF(Data!$S91&lt;&gt;"",Scoring!$K$24)+IF(Data!$T91&lt;&gt;"",Scoring!$K$25)+IF(Data!$U91&lt;&gt;"",Scoring!$K$26)+IF(Data!$V91&lt;&gt;"",Scoring!$K$27)+IF(Data!$W91&lt;&gt;"",Scoring!$K$28)+IF(Data!$X91&lt;&gt;"",Scoring!$K$29)+IF(Data!$Y91&lt;&gt;"",Scoring!$K$30)+IF(Data!$Z91&lt;&gt;"",Scoring!$K$31)+IF(Data!$AA91&lt;&gt;"",Scoring!$K$32)+IF(Data!$AB91&lt;&gt;"",Scoring!$K$33)+IF(Data!$AC91&lt;&gt;"",Scoring!$K$34)+IF(Data!$AD91&lt;&gt;"",Scoring!$K$35)+IF(Data!$AE91&lt;&gt;"",Scoring!$K$36)+IF(Data!$AF91&lt;&gt;"",Scoring!$K$37)+IF(Data!$AG91&lt;&gt;"",Scoring!$K$38)+IF(Data!$AH91&lt;&gt;"",Scoring!$K$39)+IF(Data!$AI91&lt;&gt;"",Scoring!$K$40)+IF(Data!$AJ91&lt;&gt;"",Scoring!$K$41)+IF(Data!$AK91&lt;&gt;"",Scoring!$K$42)+IF(Data!$AL91&lt;&gt;"",Scoring!$K$43)+IF(Data!$AM91&lt;&gt;"",Scoring!$K$44)+IF(Data!$AN91&lt;&gt;"",Scoring!$K$45)+IF(Data!$AO91&lt;&gt;"",Scoring!$K$46)+IF(Data!$AP91&lt;&gt;"",Scoring!$K$47)+IF(Data!$AQ91&lt;&gt;"",Scoring!$K$48)+IF(Data!$AR91&lt;&gt;"",Scoring!$K$49)+IF(Data!$AS91&lt;&gt;"",Scoring!$K$50)+IF(Data!$AT91&lt;&gt;"",Scoring!$K$51)+IF(Data!$AU91&lt;&gt;"",Scoring!$K$52),"")</f>
        <v/>
      </c>
      <c r="BK91" s="184" t="str">
        <f>IF(BJ91&lt;&gt;"",LOOKUP(BJ91,Likelihoods!$A$7:$A$107,Likelihoods!I$7:I$107),"")</f>
        <v/>
      </c>
      <c r="BL91" s="187" t="str">
        <f>IF(AND(COUNTBLANK($B91:$O91)=13,COUNTBLANK($P91:$Q91)=1,COUNTBLANK($R91:$U91)=3,COUNTBLANK($V91:$X91)=2,COUNTBLANK($Y91:$AE91)=6,COUNTBLANK($AF91:$AJ91)=4,COUNTBLANK($AK91:AN91)=3,COUNTBLANK($AO91:$AQ91)=2,COUNTBLANK($AR91:$AS91)=1,COUNTBLANK($AT91:$AU91)=1),IF(Data!$B91&lt;&gt;"",Scoring!$L$7)+IF(Data!$C91&lt;&gt;"",Scoring!$L$8)+IF(Data!$D91&lt;&gt;"",Scoring!$L$9)+IF(Data!$E91&lt;&gt;"",Scoring!$L$10)+IF(Data!$F91&lt;&gt;"",Scoring!$L$11)+IF(Data!$G91&lt;&gt;"",Scoring!$L$12)+IF(Data!$H91&lt;&gt;"",Scoring!$L$13)+IF(Data!$I91&lt;&gt;"",Scoring!$L$14)+IF(Data!$J91&lt;&gt;"",Scoring!$L$15)+IF(Data!$K91&lt;&gt;"",Scoring!$L$16)+IF(Data!$L91&lt;&gt;"",Scoring!$L$17)+IF(Data!$M91&lt;&gt;"",Scoring!$L$18)+IF(Data!$N91&lt;&gt;"",Scoring!$L$19)+IF(Data!$O91&lt;&gt;"",Scoring!$L$20)+IF(Data!$P91&lt;&gt;"",Scoring!$L$21)+IF(Data!$Q91&lt;&gt;"",Scoring!$L$22)+IF(Data!$R91&lt;&gt;"",Scoring!$L$23)+IF(Data!$S91&lt;&gt;"",Scoring!$L$24)+IF(Data!$T91&lt;&gt;"",Scoring!$L$25)+IF(Data!$U91&lt;&gt;"",Scoring!$L$26)+IF(Data!$V91&lt;&gt;"",Scoring!$L$27)+IF(Data!$W91&lt;&gt;"",Scoring!$L$28)+IF(Data!$X91&lt;&gt;"",Scoring!$L$29)+IF(Data!$Y91&lt;&gt;"",Scoring!$L$30)+IF(Data!$Z91&lt;&gt;"",Scoring!$L$31)+IF(Data!$AA91&lt;&gt;"",Scoring!$L$32)+IF(Data!$AB91&lt;&gt;"",Scoring!$L$33)+IF(Data!$AC91&lt;&gt;"",Scoring!$L$34)+IF(Data!$AD91&lt;&gt;"",Scoring!$L$35)+IF(Data!$AE91&lt;&gt;"",Scoring!$L$36)+IF(Data!$AF91&lt;&gt;"",Scoring!$L$37)+IF(Data!$AG91&lt;&gt;"",Scoring!$L$38)+IF(Data!$AH91&lt;&gt;"",Scoring!$L$39)+IF(Data!$AI91&lt;&gt;"",Scoring!$L$40)+IF(Data!$AJ91&lt;&gt;"",Scoring!$L$41)+IF(Data!$AK91&lt;&gt;"",Scoring!$L$42)+IF(Data!$AL91&lt;&gt;"",Scoring!$L$43)+IF(Data!$AM91&lt;&gt;"",Scoring!$L$44)+IF(Data!$AN91&lt;&gt;"",Scoring!$L$45)+IF(Data!$AO91&lt;&gt;"",Scoring!$L$46)+IF(Data!$AP91&lt;&gt;"",Scoring!$L$47)+IF(Data!$AQ91&lt;&gt;"",Scoring!$L$48)+IF(Data!$AR91&lt;&gt;"",Scoring!$L$49)+IF(Data!$AS91&lt;&gt;"",Scoring!$L$50)+IF(Data!$AT91&lt;&gt;"",Scoring!$L$51)+IF(Data!$AU91&lt;&gt;"",Scoring!$L$52),"")</f>
        <v/>
      </c>
      <c r="BM91" s="180" t="str">
        <f>IF(BL91&lt;&gt;"",LOOKUP(BL91,Likelihoods!$A$7:$A$107,Likelihoods!J$7:J$107),"")</f>
        <v/>
      </c>
      <c r="BN91" s="181" t="str">
        <f>IF(AND(COUNTBLANK($B91:$O91)=13,COUNTBLANK($P91:$Q91)=1,COUNTBLANK($R91:$U91)=3,COUNTBLANK($V91:$X91)=2,COUNTBLANK($Y91:$AE91)=6,COUNTBLANK($AF91:$AJ91)=4,COUNTBLANK($AK91:AN91)=3,COUNTBLANK($AO91:$AQ91)=2,COUNTBLANK($AR91:$AS91)=1,COUNTBLANK($AT91:$AU91)=1),IF(Data!$B91&lt;&gt;"",Scoring!$M$7)+IF(Data!$C91&lt;&gt;"",Scoring!$M$8)+IF(Data!$D91&lt;&gt;"",Scoring!$M$9)+IF(Data!$E91&lt;&gt;"",Scoring!$M$10)+IF(Data!$F91&lt;&gt;"",Scoring!$M$11)+IF(Data!$G91&lt;&gt;"",Scoring!$M$12)+IF(Data!$H91&lt;&gt;"",Scoring!$M$13)+IF(Data!$I91&lt;&gt;"",Scoring!$M$14)+IF(Data!$J91&lt;&gt;"",Scoring!$M$15)+IF(Data!$K91&lt;&gt;"",Scoring!$M$16)+IF(Data!$L91&lt;&gt;"",Scoring!$M$17)+IF(Data!$M91&lt;&gt;"",Scoring!$M$18)+IF(Data!$N91&lt;&gt;"",Scoring!$M$19)+IF(Data!$O91&lt;&gt;"",Scoring!$M$20)+IF(Data!$P91&lt;&gt;"",Scoring!$M$21)+IF(Data!$Q91&lt;&gt;"",Scoring!$M$22)+IF(Data!$R91&lt;&gt;"",Scoring!$M$23)+IF(Data!$S91&lt;&gt;"",Scoring!$M$24)+IF(Data!$T91&lt;&gt;"",Scoring!$M$25)+IF(Data!$U91&lt;&gt;"",Scoring!$M$26)+IF(Data!$V91&lt;&gt;"",Scoring!$M$27)+IF(Data!$W91&lt;&gt;"",Scoring!$M$28)+IF(Data!$X91&lt;&gt;"",Scoring!$M$29)+IF(Data!$Y91&lt;&gt;"",Scoring!$M$30)+IF(Data!$Z91&lt;&gt;"",Scoring!$M$31)+IF(Data!$AA91&lt;&gt;"",Scoring!$M$32)+IF(Data!$AB91&lt;&gt;"",Scoring!$M$33)+IF(Data!$AC91&lt;&gt;"",Scoring!$M$34)+IF(Data!$AD91&lt;&gt;"",Scoring!$M$35)+IF(Data!$AE91&lt;&gt;"",Scoring!$M$36)+IF(Data!$AF91&lt;&gt;"",Scoring!$M$37)+IF(Data!$AG91&lt;&gt;"",Scoring!$M$38)+IF(Data!$AH91&lt;&gt;"",Scoring!$M$39)+IF(Data!$AI91&lt;&gt;"",Scoring!$M$40)+IF(Data!$AJ91&lt;&gt;"",Scoring!$M$41)+IF(Data!$AK91&lt;&gt;"",Scoring!$M$42)+IF(Data!$AL91&lt;&gt;"",Scoring!$M$43)+IF(Data!$AM91&lt;&gt;"",Scoring!$M$44)+IF(Data!$AN91&lt;&gt;"",Scoring!$M$45)+IF(Data!$AO91&lt;&gt;"",Scoring!$M$46)+IF(Data!$AP91&lt;&gt;"",Scoring!$M$47)+IF(Data!$AQ91&lt;&gt;"",Scoring!$M$48)+IF(Data!$AR91&lt;&gt;"",Scoring!$M$49)+IF(Data!$AS91&lt;&gt;"",Scoring!$M$50)+IF(Data!$AT91&lt;&gt;"",Scoring!$M$51)+IF(Data!$AU91&lt;&gt;"",Scoring!$M$52),"")</f>
        <v/>
      </c>
      <c r="BO91" s="184" t="str">
        <f>IF(BN91&lt;&gt;"",LOOKUP(BN91,Likelihoods!$A$7:$A$107,Likelihoods!K$7:K$107),"")</f>
        <v/>
      </c>
      <c r="BP91" s="179" t="str">
        <f>IF(AND(COUNTBLANK($B91:$O91)=13,COUNTBLANK($P91:$Q91)=1,COUNTBLANK($R91:$U91)=3,COUNTBLANK($V91:$X91)=2,COUNTBLANK($Y91:$AE91)=6,COUNTBLANK($AF91:$AJ91)=4,COUNTBLANK($AK91:AN91)=3,COUNTBLANK($AO91:$AQ91)=2,COUNTBLANK($AR91:$AS91)=1,COUNTBLANK($AT91:$AU91)=1),IF(Data!$B91&lt;&gt;"",Scoring!$N$7)+IF(Data!$C91&lt;&gt;"",Scoring!$N$8)+IF(Data!$D91&lt;&gt;"",Scoring!$N$9)+IF(Data!$E91&lt;&gt;"",Scoring!$N$10)+IF(Data!$F91&lt;&gt;"",Scoring!$N$11)+IF(Data!$G91&lt;&gt;"",Scoring!$N$12)+IF(Data!$H91&lt;&gt;"",Scoring!$N$13)+IF(Data!$I91&lt;&gt;"",Scoring!$N$14)+IF(Data!$J91&lt;&gt;"",Scoring!$N$15)+IF(Data!$K91&lt;&gt;"",Scoring!$N$16)+IF(Data!$L91&lt;&gt;"",Scoring!$N$17)+IF(Data!$M91&lt;&gt;"",Scoring!$N$18)+IF(Data!$N91&lt;&gt;"",Scoring!$N$19)+IF(Data!$O91&lt;&gt;"",Scoring!$N$20)+IF(Data!$P91&lt;&gt;"",Scoring!$N$21)+IF(Data!$Q91&lt;&gt;"",Scoring!$N$22)+IF(Data!$R91&lt;&gt;"",Scoring!$N$23)+IF(Data!$S91&lt;&gt;"",Scoring!$N$24)+IF(Data!$T91&lt;&gt;"",Scoring!$N$25)+IF(Data!$U91&lt;&gt;"",Scoring!$N$26)+IF(Data!$V91&lt;&gt;"",Scoring!$N$27)+IF(Data!$W91&lt;&gt;"",Scoring!$N$28)+IF(Data!$X91&lt;&gt;"",Scoring!$N$29)+IF(Data!$Y91&lt;&gt;"",Scoring!$N$30)+IF(Data!$Z91&lt;&gt;"",Scoring!$N$31)+IF(Data!$AA91&lt;&gt;"",Scoring!$N$32)+IF(Data!$AB91&lt;&gt;"",Scoring!$N$33)+IF(Data!$AC91&lt;&gt;"",Scoring!$N$34)+IF(Data!$AD91&lt;&gt;"",Scoring!$N$35)+IF(Data!$AE91&lt;&gt;"",Scoring!$N$36)+IF(Data!$AF91&lt;&gt;"",Scoring!$N$37)+IF(Data!$AG91&lt;&gt;"",Scoring!$N$38)+IF(Data!$AH91&lt;&gt;"",Scoring!$N$39)+IF(Data!$AI91&lt;&gt;"",Scoring!$N$40)+IF(Data!$AJ91&lt;&gt;"",Scoring!$N$41)+IF(Data!$AK91&lt;&gt;"",Scoring!$N$42)+IF(Data!$AL91&lt;&gt;"",Scoring!$N$43)+IF(Data!$AM91&lt;&gt;"",Scoring!$N$44)+IF(Data!$AN91&lt;&gt;"",Scoring!$N$45)+IF(Data!$AO91&lt;&gt;"",Scoring!$N$46)+IF(Data!$AP91&lt;&gt;"",Scoring!$N$47)+IF(Data!$AQ91&lt;&gt;"",Scoring!$N$48)+IF(Data!$AR91&lt;&gt;"",Scoring!$N$49)+IF(Data!$AS91&lt;&gt;"",Scoring!$N$50)+IF(Data!$AT91&lt;&gt;"",Scoring!$N$51)+IF(Data!$AU91&lt;&gt;"",Scoring!$N$52),"")</f>
        <v/>
      </c>
      <c r="BQ91" s="189" t="str">
        <f>IF(BP91&lt;&gt;"",LOOKUP(BP91,Likelihoods!$A$7:$A$107,Likelihoods!L$7:L$107),"")</f>
        <v/>
      </c>
      <c r="BR91" s="181" t="str">
        <f>IF(AND(COUNTBLANK($B91:$O91)=13,COUNTBLANK($P91:$Q91)=1,COUNTBLANK($R91:$U91)=3,COUNTBLANK($V91:$X91)=2,COUNTBLANK($Y91:$AE91)=6,COUNTBLANK($AF91:$AJ91)=4,COUNTBLANK($AK91:AN91)=3,COUNTBLANK($AO91:$AQ91)=2,COUNTBLANK($AR91:$AS91)=1,COUNTBLANK($AT91:$AU91)=1),IF(Data!$B91&lt;&gt;"",Scoring!$O$7)+IF(Data!$C91&lt;&gt;"",Scoring!$O$8)+IF(Data!$D91&lt;&gt;"",Scoring!$O$9)+IF(Data!$E91&lt;&gt;"",Scoring!$O$10)+IF(Data!$F91&lt;&gt;"",Scoring!$O$11)+IF(Data!$G91&lt;&gt;"",Scoring!$O$12)+IF(Data!$H91&lt;&gt;"",Scoring!$O$13)+IF(Data!$I91&lt;&gt;"",Scoring!$O$14)+IF(Data!$J91&lt;&gt;"",Scoring!$O$15)+IF(Data!$K91&lt;&gt;"",Scoring!$O$16)+IF(Data!$L91&lt;&gt;"",Scoring!$O$17)+IF(Data!$M91&lt;&gt;"",Scoring!$O$18)+IF(Data!$N91&lt;&gt;"",Scoring!$O$19)+IF(Data!$O91&lt;&gt;"",Scoring!$O$20)+IF(Data!$P91&lt;&gt;"",Scoring!$O$21)+IF(Data!$Q91&lt;&gt;"",Scoring!$O$22)+IF(Data!$R91&lt;&gt;"",Scoring!$O$23)+IF(Data!$S91&lt;&gt;"",Scoring!$O$24)+IF(Data!$T91&lt;&gt;"",Scoring!$O$25)+IF(Data!$U91&lt;&gt;"",Scoring!$O$26)+IF(Data!$V91&lt;&gt;"",Scoring!$O$27)+IF(Data!$W91&lt;&gt;"",Scoring!$O$28)+IF(Data!$X91&lt;&gt;"",Scoring!$O$29)+IF(Data!$Y91&lt;&gt;"",Scoring!$O$30)+IF(Data!$Z91&lt;&gt;"",Scoring!$O$31)+IF(Data!$AA91&lt;&gt;"",Scoring!$O$32)+IF(Data!$AB91&lt;&gt;"",Scoring!$O$33)+IF(Data!$AC91&lt;&gt;"",Scoring!$O$34)+IF(Data!$AD91&lt;&gt;"",Scoring!$O$35)+IF(Data!$AE91&lt;&gt;"",Scoring!$O$36)+IF(Data!$AF91&lt;&gt;"",Scoring!$O$37)+IF(Data!$AG91&lt;&gt;"",Scoring!$O$38)+IF(Data!$AH91&lt;&gt;"",Scoring!$O$39)+IF(Data!$AI91&lt;&gt;"",Scoring!$O$40)+IF(Data!$AJ91&lt;&gt;"",Scoring!$O$41)+IF(Data!$AK91&lt;&gt;"",Scoring!$O$42)+IF(Data!$AL91&lt;&gt;"",Scoring!$O$43)+IF(Data!$AM91&lt;&gt;"",Scoring!$O$44)+IF(Data!$AN91&lt;&gt;"",Scoring!$O$45)+IF(Data!$AO91&lt;&gt;"",Scoring!$O$46)+IF(Data!$AP91&lt;&gt;"",Scoring!$O$47)+IF(Data!$AQ91&lt;&gt;"",Scoring!$O$48)+IF(Data!$AR91&lt;&gt;"",Scoring!$O$49)+IF(Data!$AS91&lt;&gt;"",Scoring!$O$50)+IF(Data!$AT91&lt;&gt;"",Scoring!$O$51)+IF(Data!$AU91&lt;&gt;"",Scoring!$O$52),"")</f>
        <v/>
      </c>
      <c r="BS91" s="184" t="str">
        <f>IF(BR91&lt;&gt;"",LOOKUP(BR91,Likelihoods!$A$7:$A$107,Likelihoods!M$7:M$107),"")</f>
        <v/>
      </c>
      <c r="BT91" s="181" t="str">
        <f>IF(AND(COUNTBLANK($B91:$O91)=13,COUNTBLANK($P91:$Q91)=1,COUNTBLANK($R91:$U91)=3,COUNTBLANK($V91:$X91)=2,COUNTBLANK($Y91:$AE91)=6,COUNTBLANK($AF91:$AJ91)=4,COUNTBLANK($AK91:AN91)=3,COUNTBLANK($AO91:$AQ91)=2,COUNTBLANK($AR91:$AS91)=1,COUNTBLANK($AT91:$AU91)=1),IF(Data!$B91&lt;&gt;"",Scoring!$P$7)+IF(Data!$C91&lt;&gt;"",Scoring!$P$8)+IF(Data!$D91&lt;&gt;"",Scoring!$P$9)+IF(Data!$E91&lt;&gt;"",Scoring!$P$10)+IF(Data!$F91&lt;&gt;"",Scoring!$P$11)+IF(Data!$G91&lt;&gt;"",Scoring!$P$12)+IF(Data!$H91&lt;&gt;"",Scoring!$P$13)+IF(Data!$I91&lt;&gt;"",Scoring!$P$14)+IF(Data!$J91&lt;&gt;"",Scoring!$P$15)+IF(Data!$K91&lt;&gt;"",Scoring!$P$16)+IF(Data!$L91&lt;&gt;"",Scoring!$P$17)+IF(Data!$M91&lt;&gt;"",Scoring!$P$18)+IF(Data!$N91&lt;&gt;"",Scoring!$P$19)+IF(Data!$O91&lt;&gt;"",Scoring!$P$20)+IF(Data!$P91&lt;&gt;"",Scoring!$P$21)+IF(Data!$Q91&lt;&gt;"",Scoring!$P$22)+IF(Data!$R91&lt;&gt;"",Scoring!$P$23)+IF(Data!$S91&lt;&gt;"",Scoring!$P$24)+IF(Data!$T91&lt;&gt;"",Scoring!$P$25)+IF(Data!$U91&lt;&gt;"",Scoring!$P$26)+IF(Data!$V91&lt;&gt;"",Scoring!$P$27)+IF(Data!$W91&lt;&gt;"",Scoring!$P$28)+IF(Data!$X91&lt;&gt;"",Scoring!$P$29)+IF(Data!$Y91&lt;&gt;"",Scoring!$P$30)+IF(Data!$Z91&lt;&gt;"",Scoring!$P$31)+IF(Data!$AA91&lt;&gt;"",Scoring!$P$32)+IF(Data!$AB91&lt;&gt;"",Scoring!$P$33)+IF(Data!$AC91&lt;&gt;"",Scoring!$P$34)+IF(Data!$AD91&lt;&gt;"",Scoring!$P$35)+IF(Data!$AE91&lt;&gt;"",Scoring!$P$36)+IF(Data!$AF91&lt;&gt;"",Scoring!$P$37)+IF(Data!$AG91&lt;&gt;"",Scoring!$P$38)+IF(Data!$AH91&lt;&gt;"",Scoring!$P$39)+IF(Data!$AI91&lt;&gt;"",Scoring!$P$40)+IF(Data!$AJ91&lt;&gt;"",Scoring!$P$41)+IF(Data!$AK91&lt;&gt;"",Scoring!$P$42)+IF(Data!$AL91&lt;&gt;"",Scoring!$P$43)+IF(Data!$AM91&lt;&gt;"",Scoring!$P$44)+IF(Data!$AN91&lt;&gt;"",Scoring!$P$45)+IF(Data!$AO91&lt;&gt;"",Scoring!$P$46)+IF(Data!$AP91&lt;&gt;"",Scoring!$P$47)+IF(Data!$AQ91&lt;&gt;"",Scoring!$P$48)+IF(Data!$AR91&lt;&gt;"",Scoring!$P$49)+IF(Data!$AS91&lt;&gt;"",Scoring!$P$50)+IF(Data!$AT91&lt;&gt;"",Scoring!$P$51)+IF(Data!$AU91&lt;&gt;"",Scoring!$P$52),"")</f>
        <v/>
      </c>
      <c r="BU91" s="180" t="str">
        <f>IF(BT91&lt;&gt;"",LOOKUP(BT91,Likelihoods!$A$7:$A$107,Likelihoods!N$7:N$107),"")</f>
        <v/>
      </c>
      <c r="BV91" s="181" t="str">
        <f>IF(AND(COUNTBLANK($B91:$O91)=13,COUNTBLANK($P91:$Q91)=1,COUNTBLANK($R91:$U91)=3,COUNTBLANK($V91:$X91)=2,COUNTBLANK($Y91:$AE91)=6,COUNTBLANK($AF91:$AJ91)=4,COUNTBLANK($AK91:AN91)=3,COUNTBLANK($AO91:$AQ91)=2,COUNTBLANK($AR91:$AS91)=1,COUNTBLANK($AT91:$AU91)=1),IF(Data!$B91&lt;&gt;"",Scoring!$Q$7)+IF(Data!$C91&lt;&gt;"",Scoring!$Q$8)+IF(Data!$D91&lt;&gt;"",Scoring!$Q$9)+IF(Data!$E91&lt;&gt;"",Scoring!$Q$10)+IF(Data!$F91&lt;&gt;"",Scoring!$Q$11)+IF(Data!$G91&lt;&gt;"",Scoring!$Q$12)+IF(Data!$H91&lt;&gt;"",Scoring!$Q$13)+IF(Data!$I91&lt;&gt;"",Scoring!$Q$14)+IF(Data!$J91&lt;&gt;"",Scoring!$Q$15)+IF(Data!$K91&lt;&gt;"",Scoring!$Q$16)+IF(Data!$L91&lt;&gt;"",Scoring!$Q$17)+IF(Data!$M91&lt;&gt;"",Scoring!$Q$18)+IF(Data!$N91&lt;&gt;"",Scoring!$Q$19)+IF(Data!$O91&lt;&gt;"",Scoring!$Q$20)+IF(Data!$P91&lt;&gt;"",Scoring!$Q$21)+IF(Data!$Q91&lt;&gt;"",Scoring!$Q$22)+IF(Data!$R91&lt;&gt;"",Scoring!$Q$23)+IF(Data!$S91&lt;&gt;"",Scoring!$Q$24)+IF(Data!$T91&lt;&gt;"",Scoring!$Q$25)+IF(Data!$U91&lt;&gt;"",Scoring!$Q$26)+IF(Data!$V91&lt;&gt;"",Scoring!$Q$27)+IF(Data!$W91&lt;&gt;"",Scoring!$Q$28)+IF(Data!$X91&lt;&gt;"",Scoring!$Q$29)+IF(Data!$Y91&lt;&gt;"",Scoring!$Q$30)+IF(Data!$Z91&lt;&gt;"",Scoring!$Q$31)+IF(Data!$AA91&lt;&gt;"",Scoring!$Q$32)+IF(Data!$AB91&lt;&gt;"",Scoring!$Q$33)+IF(Data!$AC91&lt;&gt;"",Scoring!$Q$34)+IF(Data!$AD91&lt;&gt;"",Scoring!$Q$35)+IF(Data!$AE91&lt;&gt;"",Scoring!$Q$36)+IF(Data!$AF91&lt;&gt;"",Scoring!$Q$37)+IF(Data!$AG91&lt;&gt;"",Scoring!$Q$38)+IF(Data!$AH91&lt;&gt;"",Scoring!$Q$39)+IF(Data!$AI91&lt;&gt;"",Scoring!$Q$40)+IF(Data!$AJ91&lt;&gt;"",Scoring!$Q$41)+IF(Data!$AK91&lt;&gt;"",Scoring!$Q$42)+IF(Data!$AL91&lt;&gt;"",Scoring!$Q$43)+IF(Data!$AM91&lt;&gt;"",Scoring!$Q$44)+IF(Data!$AN91&lt;&gt;"",Scoring!$Q$45)+IF(Data!$AO91&lt;&gt;"",Scoring!$Q$46)+IF(Data!$AP91&lt;&gt;"",Scoring!$Q$47)+IF(Data!$AQ91&lt;&gt;"",Scoring!$Q$48)+IF(Data!$AR91&lt;&gt;"",Scoring!$Q$49)+IF(Data!$AS91&lt;&gt;"",Scoring!$Q$50)+IF(Data!$AT91&lt;&gt;"",Scoring!$Q$51)+IF(Data!$AU91&lt;&gt;"",Scoring!$Q$52),"")</f>
        <v/>
      </c>
      <c r="BW91" s="183" t="str">
        <f>IF(BV91&lt;&gt;"",LOOKUP(BV91,Likelihoods!$A$7:$A$107,Likelihoods!O$7:O$107),"")</f>
        <v/>
      </c>
      <c r="BX91" s="9"/>
      <c r="BY91" s="9"/>
      <c r="BZ91" s="9"/>
      <c r="CA91" s="9"/>
      <c r="CB91" s="9"/>
      <c r="CC91" s="9"/>
      <c r="CD91" s="9"/>
      <c r="CE91" s="9"/>
      <c r="CF91" s="9"/>
      <c r="CG91" s="9"/>
      <c r="CH91" s="9"/>
      <c r="CI91" s="9"/>
      <c r="CJ91" s="9"/>
      <c r="CK91" s="9"/>
    </row>
    <row r="92" spans="1:89" ht="14.25">
      <c r="A92" s="59"/>
      <c r="B92" s="76"/>
      <c r="C92" s="77"/>
      <c r="D92" s="77"/>
      <c r="E92" s="77"/>
      <c r="F92" s="77"/>
      <c r="G92" s="77"/>
      <c r="H92" s="77"/>
      <c r="I92" s="77"/>
      <c r="J92" s="77"/>
      <c r="K92" s="77"/>
      <c r="L92" s="77"/>
      <c r="M92" s="77"/>
      <c r="N92" s="77"/>
      <c r="O92" s="77"/>
      <c r="P92" s="76"/>
      <c r="Q92" s="78"/>
      <c r="R92" s="77"/>
      <c r="S92" s="77"/>
      <c r="T92" s="77"/>
      <c r="U92" s="77"/>
      <c r="V92" s="76"/>
      <c r="W92" s="77"/>
      <c r="X92" s="78"/>
      <c r="Y92" s="77"/>
      <c r="Z92" s="77"/>
      <c r="AA92" s="77"/>
      <c r="AB92" s="77"/>
      <c r="AC92" s="77"/>
      <c r="AD92" s="77"/>
      <c r="AE92" s="77"/>
      <c r="AF92" s="76"/>
      <c r="AG92" s="77"/>
      <c r="AH92" s="77"/>
      <c r="AI92" s="77"/>
      <c r="AJ92" s="78"/>
      <c r="AK92" s="77"/>
      <c r="AL92" s="77"/>
      <c r="AM92" s="77"/>
      <c r="AN92" s="77"/>
      <c r="AO92" s="76"/>
      <c r="AP92" s="77"/>
      <c r="AQ92" s="78"/>
      <c r="AR92" s="76"/>
      <c r="AS92" s="78"/>
      <c r="AT92" s="77"/>
      <c r="AU92" s="77"/>
      <c r="AV92" s="179" t="str">
        <f>IF(AND(COUNTBLANK($B92:$O92)=13,COUNTBLANK($P92:$Q92)=1,COUNTBLANK($R92:$U92)=3,COUNTBLANK($V92:$X92)=2,COUNTBLANK($Y92:$AE92)=6,COUNTBLANK($AF92:$AJ92)=4,COUNTBLANK($AK92:AN92)=3,COUNTBLANK($AO92:$AQ92)=2,COUNTBLANK($AR92:$AS92)=1,COUNTBLANK($AT92:$AU92)=1),IF(Data!$B92&lt;&gt;"",Scoring!$D$7)+IF(Data!$C92&lt;&gt;"",Scoring!$D$8)+IF(Data!$D92&lt;&gt;"",Scoring!$D$9)+IF(Data!$E92&lt;&gt;"",Scoring!$D$10)+IF(Data!$F92&lt;&gt;"",Scoring!$D$11)+IF(Data!$G92&lt;&gt;"",Scoring!$D$12)+IF(Data!$H92&lt;&gt;"",Scoring!$D$13)+IF(Data!$I92&lt;&gt;"",Scoring!$D$14)+IF(Data!$J92&lt;&gt;"",Scoring!$D$15)+IF(Data!$K92&lt;&gt;"",Scoring!$D$16)+IF(Data!$L92&lt;&gt;"",Scoring!$D$17)+IF(Data!$M92&lt;&gt;"",Scoring!$D$18)+IF(Data!$N92&lt;&gt;"",Scoring!$D$19)+IF(Data!$O92&lt;&gt;"",Scoring!$D$20)+IF(Data!$P92&lt;&gt;"",Scoring!$D$21)+IF(Data!$Q92&lt;&gt;"",Scoring!$D$22)+IF(Data!$R92&lt;&gt;"",Scoring!$D$23)+IF(Data!$S92&lt;&gt;"",Scoring!$D$24)+IF(Data!$T92&lt;&gt;"",Scoring!$D$25)+IF(Data!$U92&lt;&gt;"",Scoring!$D$26)+IF(Data!$V92&lt;&gt;"",Scoring!$D$27)+IF(Data!$W92&lt;&gt;"",Scoring!$D$28)+IF(Data!$X92&lt;&gt;"",Scoring!$D$29)+IF(Data!$Y92&lt;&gt;"",Scoring!$D$30)+IF(Data!$Z92&lt;&gt;"",Scoring!$D$31)+IF(Data!$AA92&lt;&gt;"",Scoring!$D$32)+IF(Data!$AB92&lt;&gt;"",Scoring!$D$33)+IF(Data!$AC92&lt;&gt;"",Scoring!$D$34)+IF(Data!$AD92&lt;&gt;"",Scoring!$D$35)+IF(Data!$AE92&lt;&gt;"",Scoring!$D$36)+IF(Data!$AF92&lt;&gt;"",Scoring!$D$37)+IF(Data!$AG92&lt;&gt;"",Scoring!$D$38)+IF(Data!$AH92&lt;&gt;"",Scoring!$D$39)+IF(Data!$AI92&lt;&gt;"",Scoring!$D$40)+IF(Data!$AJ92&lt;&gt;"",Scoring!$D$41)+IF(Data!$AK92&lt;&gt;"",Scoring!$D$42)+IF(Data!$AL92&lt;&gt;"",Scoring!$D$43)+IF(Data!$AM92&lt;&gt;"",Scoring!$D$44)+IF(Data!$AN92&lt;&gt;"",Scoring!$D$45)+IF(Data!$AO92&lt;&gt;"",Scoring!$D$46)+IF(Data!$AP92&lt;&gt;"",Scoring!$D$47)+IF(Data!$AQ92&lt;&gt;"",Scoring!$D$48)+IF(Data!$AR92&lt;&gt;"",Scoring!$D$49)+IF(Data!$AS92&lt;&gt;"",Scoring!$D$50)+IF(Data!$AT92&lt;&gt;"",Scoring!$D$51)+IF(Data!$AU92&lt;&gt;"",Scoring!$D$52),"")</f>
        <v/>
      </c>
      <c r="AW92" s="180" t="str">
        <f>IF(AV92&lt;&gt;"",LOOKUP(AV92,Likelihoods!$A$7:$A$107,Likelihoods!B$7:B$107),"")</f>
        <v/>
      </c>
      <c r="AX92" s="181" t="str">
        <f>IF(AND(COUNTBLANK($B92:$O92)=13,COUNTBLANK($P92:$Q92)=1,COUNTBLANK($R92:$U92)=3,COUNTBLANK($V92:$X92)=2,COUNTBLANK($Y92:$AE92)=6,COUNTBLANK($AF92:$AJ92)=4,COUNTBLANK($AK92:AN92)=3,COUNTBLANK($AO92:$AQ92)=2,COUNTBLANK($AR92:$AS92)=1,COUNTBLANK($AT92:$AU92)=1),IF(Data!$B92&lt;&gt;"",Scoring!$E$7)+IF(Data!$C92&lt;&gt;"",Scoring!$E$8)+IF(Data!$D92&lt;&gt;"",Scoring!$E$9)+IF(Data!$E92&lt;&gt;"",Scoring!$E$10)+IF(Data!$F92&lt;&gt;"",Scoring!$E$11)+IF(Data!$G92&lt;&gt;"",Scoring!$E$12)+IF(Data!$H92&lt;&gt;"",Scoring!$E$13)+IF(Data!$I92&lt;&gt;"",Scoring!$E$14)+IF(Data!$J92&lt;&gt;"",Scoring!$E$15)+IF(Data!$K92&lt;&gt;"",Scoring!$E$16)+IF(Data!$L92&lt;&gt;"",Scoring!$E$17)+IF(Data!$M92&lt;&gt;"",Scoring!$E$18)+IF(Data!$N92&lt;&gt;"",Scoring!$E$19)+IF(Data!$O92&lt;&gt;"",Scoring!$E$20)+IF(Data!$P92&lt;&gt;"",Scoring!$E$21)+IF(Data!$Q92&lt;&gt;"",Scoring!$E$22)+IF(Data!$R92&lt;&gt;"",Scoring!$E$23)+IF(Data!$S92&lt;&gt;"",Scoring!$E$24)+IF(Data!$T92&lt;&gt;"",Scoring!$E$25)+IF(Data!$U92&lt;&gt;"",Scoring!$E$26)+IF(Data!$V92&lt;&gt;"",Scoring!$E$27)+IF(Data!$W92&lt;&gt;"",Scoring!$E$28)+IF(Data!$X92&lt;&gt;"",Scoring!$E$29)+IF(Data!$Y92&lt;&gt;"",Scoring!$E$30)+IF(Data!$Z92&lt;&gt;"",Scoring!$E$31)+IF(Data!$AA92&lt;&gt;"",Scoring!$E$32)+IF(Data!$AB92&lt;&gt;"",Scoring!$E$33)+IF(Data!$AC92&lt;&gt;"",Scoring!$E$34)+IF(Data!$AD92&lt;&gt;"",Scoring!$E$35)+IF(Data!$AE92&lt;&gt;"",Scoring!$E$36)+IF(Data!$AF92&lt;&gt;"",Scoring!$E$37)+IF(Data!$AG92&lt;&gt;"",Scoring!$E$38)+IF(Data!$AH92&lt;&gt;"",Scoring!$E$39)+IF(Data!$AI92&lt;&gt;"",Scoring!$E$40)+IF(Data!$AJ92&lt;&gt;"",Scoring!$E$41)+IF(Data!$AK92&lt;&gt;"",Scoring!$E$42)+IF(Data!$AL92&lt;&gt;"",Scoring!$E$43)+IF(Data!$AM92&lt;&gt;"",Scoring!$E$44)+IF(Data!$AN92&lt;&gt;"",Scoring!$E$45)+IF(Data!$AO92&lt;&gt;"",Scoring!$E$46)+IF(Data!$AP92&lt;&gt;"",Scoring!$E$47)+IF(Data!$AQ92&lt;&gt;"",Scoring!$E$48)+IF(Data!$AR92&lt;&gt;"",Scoring!$E$49)+IF(Data!$AS92&lt;&gt;"",Scoring!$E$50)+IF(Data!$AT92&lt;&gt;"",Scoring!$E$51)+IF(Data!$AU92&lt;&gt;"",Scoring!$E$52),"")</f>
        <v/>
      </c>
      <c r="AY92" s="180" t="str">
        <f>IF(AX92&lt;&gt;"",LOOKUP(AX92,Likelihoods!$A$7:$A$107,Likelihoods!C$7:C$107),"")</f>
        <v/>
      </c>
      <c r="AZ92" s="182" t="str">
        <f>IF(AND(COUNTBLANK($B92:$O92)=13,COUNTBLANK($P92:$Q92)=1,COUNTBLANK($R92:$U92)=3,COUNTBLANK($V92:$X92)=2,COUNTBLANK($Y92:$AE92)=6,COUNTBLANK($AF92:$AJ92)=4,COUNTBLANK($AK92:AN92)=3,COUNTBLANK($AO92:$AQ92)=2,COUNTBLANK($AR92:$AS92)=1,COUNTBLANK($AT92:$AU92)=1),IF(Data!$B92&lt;&gt;"",Scoring!$F$7)+IF(Data!$C92&lt;&gt;"",Scoring!$F$8)+IF(Data!$D92&lt;&gt;"",Scoring!$F$9)+IF(Data!$E92&lt;&gt;"",Scoring!$F$10)+IF(Data!$F92&lt;&gt;"",Scoring!$F$11)+IF(Data!$G92&lt;&gt;"",Scoring!$F$12)+IF(Data!$H92&lt;&gt;"",Scoring!$F$13)+IF(Data!$I92&lt;&gt;"",Scoring!$F$14)+IF(Data!$J92&lt;&gt;"",Scoring!$F$15)+IF(Data!$K92&lt;&gt;"",Scoring!$F$16)+IF(Data!$L92&lt;&gt;"",Scoring!$F$17)+IF(Data!$M92&lt;&gt;"",Scoring!$F$18)+IF(Data!$N92&lt;&gt;"",Scoring!$F$19)+IF(Data!$O92&lt;&gt;"",Scoring!$F$20)+IF(Data!$P92&lt;&gt;"",Scoring!$F$21)+IF(Data!$Q92&lt;&gt;"",Scoring!$F$22)+IF(Data!$R92&lt;&gt;"",Scoring!$F$23)+IF(Data!$S92&lt;&gt;"",Scoring!$F$24)+IF(Data!$T92&lt;&gt;"",Scoring!$F$25)+IF(Data!$U92&lt;&gt;"",Scoring!$F$26)+IF(Data!$V92&lt;&gt;"",Scoring!$F$27)+IF(Data!$W92&lt;&gt;"",Scoring!$F$28)+IF(Data!$X92&lt;&gt;"",Scoring!$F$29)+IF(Data!$Y92&lt;&gt;"",Scoring!$F$30)+IF(Data!$Z92&lt;&gt;"",Scoring!$F$31)+IF(Data!$AA92&lt;&gt;"",Scoring!$F$32)+IF(Data!$AB92&lt;&gt;"",Scoring!$F$33)+IF(Data!$AC92&lt;&gt;"",Scoring!$F$34)+IF(Data!$AD92&lt;&gt;"",Scoring!$F$35)+IF(Data!$AE92&lt;&gt;"",Scoring!$F$36)+IF(Data!$AF92&lt;&gt;"",Scoring!$F$37)+IF(Data!$AG92&lt;&gt;"",Scoring!$F$38)+IF(Data!$AH92&lt;&gt;"",Scoring!$F$39)+IF(Data!$AI92&lt;&gt;"",Scoring!$F$40)+IF(Data!$AJ92&lt;&gt;"",Scoring!$F$41)+IF(Data!$AK92&lt;&gt;"",Scoring!$F$42)+IF(Data!$AL92&lt;&gt;"",Scoring!$F$43)+IF(Data!$AM92&lt;&gt;"",Scoring!$F$44)+IF(Data!$AN92&lt;&gt;"",Scoring!$F$45)+IF(Data!$AO92&lt;&gt;"",Scoring!$F$46)+IF(Data!$AP92&lt;&gt;"",Scoring!$F$47)+IF(Data!$AQ92&lt;&gt;"",Scoring!$F$48)+IF(Data!$AR92&lt;&gt;"",Scoring!$F$49)+IF(Data!$AS92&lt;&gt;"",Scoring!$F$50)+IF(Data!$AT92&lt;&gt;"",Scoring!$F$51)+IF(Data!$AU92&lt;&gt;"",Scoring!$F$52),"")</f>
        <v/>
      </c>
      <c r="BA92" s="183" t="str">
        <f>IF(AZ92&lt;&gt;"",LOOKUP(AZ92,Likelihoods!$A$7:$A$107,Likelihoods!D$7:D$107),"")</f>
        <v/>
      </c>
      <c r="BB92" s="181" t="str">
        <f>IF(AND(COUNTBLANK($B92:$O92)=13,COUNTBLANK($P92:$Q92)=1,COUNTBLANK($R92:$U92)=3,COUNTBLANK($V92:$X92)=2,COUNTBLANK($Y92:$AE92)=6,COUNTBLANK($AF92:$AJ92)=4,COUNTBLANK($AK92:AN92)=3,COUNTBLANK($AO92:$AQ92)=2,COUNTBLANK($AR92:$AS92)=1,COUNTBLANK($AT92:$AU92)=1),IF(Data!$B92&lt;&gt;"",Scoring!$G$7)+IF(Data!$C92&lt;&gt;"",Scoring!$G$8)+IF(Data!$D92&lt;&gt;"",Scoring!$G$9)+IF(Data!$E92&lt;&gt;"",Scoring!$G$10)+IF(Data!$F92&lt;&gt;"",Scoring!$G$11)+IF(Data!$G92&lt;&gt;"",Scoring!$G$12)+IF(Data!$H92&lt;&gt;"",Scoring!$G$13)+IF(Data!$I92&lt;&gt;"",Scoring!$G$14)+IF(Data!$J92&lt;&gt;"",Scoring!$G$15)+IF(Data!$K92&lt;&gt;"",Scoring!$G$16)+IF(Data!$L92&lt;&gt;"",Scoring!$G$17)+IF(Data!$M92&lt;&gt;"",Scoring!$G$18)+IF(Data!$N92&lt;&gt;"",Scoring!$G$19)+IF(Data!$O92&lt;&gt;"",Scoring!$G$20)+IF(Data!$P92&lt;&gt;"",Scoring!$G$21)+IF(Data!$Q92&lt;&gt;"",Scoring!$G$22)+IF(Data!$R92&lt;&gt;"",Scoring!$G$23)+IF(Data!$S92&lt;&gt;"",Scoring!$G$24)+IF(Data!$T92&lt;&gt;"",Scoring!$G$25)+IF(Data!$U92&lt;&gt;"",Scoring!$G$26)+IF(Data!$V92&lt;&gt;"",Scoring!$G$27)+IF(Data!$W92&lt;&gt;"",Scoring!$G$28)+IF(Data!$X92&lt;&gt;"",Scoring!$G$29)+IF(Data!$Y92&lt;&gt;"",Scoring!$G$30)+IF(Data!$Z92&lt;&gt;"",Scoring!$G$31)+IF(Data!$AA92&lt;&gt;"",Scoring!$G$32)+IF(Data!$AB92&lt;&gt;"",Scoring!$G$33)+IF(Data!$AC92&lt;&gt;"",Scoring!$G$34)+IF(Data!$AD92&lt;&gt;"",Scoring!$G$35)+IF(Data!$AE92&lt;&gt;"",Scoring!$G$36)+IF(Data!$AF92&lt;&gt;"",Scoring!$G$37)+IF(Data!$AG92&lt;&gt;"",Scoring!$G$38)+IF(Data!$AH92&lt;&gt;"",Scoring!$G$39)+IF(Data!$AI92&lt;&gt;"",Scoring!$G$40)+IF(Data!$AJ92&lt;&gt;"",Scoring!$G$41)+IF(Data!$AK92&lt;&gt;"",Scoring!$G$42)+IF(Data!$AL92&lt;&gt;"",Scoring!$G$43)+IF(Data!$AM92&lt;&gt;"",Scoring!$G$44)+IF(Data!$AN92&lt;&gt;"",Scoring!$G$45)+IF(Data!$AO92&lt;&gt;"",Scoring!$G$46)+IF(Data!$AP92&lt;&gt;"",Scoring!$G$47)+IF(Data!$AQ92&lt;&gt;"",Scoring!$G$48)+IF(Data!$AR92&lt;&gt;"",Scoring!$G$49)+IF(Data!$AS92&lt;&gt;"",Scoring!$G$50)+IF(Data!$AT92&lt;&gt;"",Scoring!$G$51)+IF(Data!$AU92&lt;&gt;"",Scoring!$G$52),"")</f>
        <v/>
      </c>
      <c r="BC92" s="184" t="str">
        <f>IF(BB92&lt;&gt;"",LOOKUP(BB92,Likelihoods!$A$7:$A$107,Likelihoods!E$7:E$107),"")</f>
        <v/>
      </c>
      <c r="BD92" s="185" t="str">
        <f>IF(AND(COUNTBLANK($B92:$O92)=13,COUNTBLANK($P92:$Q92)=1,COUNTBLANK($R92:$U92)=3,COUNTBLANK($V92:$X92)=2,COUNTBLANK($Y92:$AE92)=6,COUNTBLANK($AF92:$AJ92)=4,COUNTBLANK($AK92:AN92)=3,COUNTBLANK($AO92:$AQ92)=2,COUNTBLANK($AR92:$AS92)=1,COUNTBLANK($AT92:$AU92)=1),IF(Data!$B92&lt;&gt;"",Scoring!$H$7)+IF(Data!$C92&lt;&gt;"",Scoring!$H$8)+IF(Data!$D92&lt;&gt;"",Scoring!$H$9)+IF(Data!$E92&lt;&gt;"",Scoring!$H$10)+IF(Data!$F92&lt;&gt;"",Scoring!$H$11)+IF(Data!$G92&lt;&gt;"",Scoring!$H$12)+IF(Data!$H92&lt;&gt;"",Scoring!$H$13)+IF(Data!$I92&lt;&gt;"",Scoring!$H$14)+IF(Data!$J92&lt;&gt;"",Scoring!$H$15)+IF(Data!$K92&lt;&gt;"",Scoring!$H$16)+IF(Data!$L92&lt;&gt;"",Scoring!$H$17)+IF(Data!$M92&lt;&gt;"",Scoring!$H$18)+IF(Data!$N92&lt;&gt;"",Scoring!$H$19)+IF(Data!$O92&lt;&gt;"",Scoring!$H$20)+IF(Data!$P92&lt;&gt;"",Scoring!$H$21)+IF(Data!$Q92&lt;&gt;"",Scoring!$H$22)+IF(Data!$R92&lt;&gt;"",Scoring!$H$23)+IF(Data!$S92&lt;&gt;"",Scoring!$H$24)+IF(Data!$T92&lt;&gt;"",Scoring!$H$25)+IF(Data!$U92&lt;&gt;"",Scoring!$H$26)+IF(Data!$V92&lt;&gt;"",Scoring!$H$27)+IF(Data!$W92&lt;&gt;"",Scoring!$H$28)+IF(Data!$X92&lt;&gt;"",Scoring!$H$29)+IF(Data!$Y92&lt;&gt;"",Scoring!$H$30)+IF(Data!$Z92&lt;&gt;"",Scoring!$H$31)+IF(Data!$AA92&lt;&gt;"",Scoring!$H$32)+IF(Data!$AB92&lt;&gt;"",Scoring!$H$33)+IF(Data!$AC92&lt;&gt;"",Scoring!$H$34)+IF(Data!$AD92&lt;&gt;"",Scoring!$H$35)+IF(Data!$AE92&lt;&gt;"",Scoring!$H$36)+IF(Data!$AF92&lt;&gt;"",Scoring!$H$37)+IF(Data!$AG92&lt;&gt;"",Scoring!$H$38)+IF(Data!$AH92&lt;&gt;"",Scoring!$H$39)+IF(Data!$AI92&lt;&gt;"",Scoring!$H$40)+IF(Data!$AJ92&lt;&gt;"",Scoring!$H$41)+IF(Data!$AK92&lt;&gt;"",Scoring!$H$42)+IF(Data!$AL92&lt;&gt;"",Scoring!$H$43)+IF(Data!$AM92&lt;&gt;"",Scoring!$H$44)+IF(Data!$AN92&lt;&gt;"",Scoring!$H$45)+IF(Data!$AO92&lt;&gt;"",Scoring!$H$46)+IF(Data!$AP92&lt;&gt;"",Scoring!$H$47)+IF(Data!$AQ92&lt;&gt;"",Scoring!$H$48)+IF(Data!$AR92&lt;&gt;"",Scoring!$H$49)+IF(Data!$AS92&lt;&gt;"",Scoring!$H$50)+IF(Data!$AT92&lt;&gt;"",Scoring!$H$51)+IF(Data!$AU92&lt;&gt;"",Scoring!$H$52),"")</f>
        <v/>
      </c>
      <c r="BE92" s="186" t="str">
        <f>IF(BD92&lt;&gt;"",LOOKUP(BD92,Likelihoods!$A$7:$A$107,Likelihoods!F$7:F$107),"")</f>
        <v/>
      </c>
      <c r="BF92" s="181" t="str">
        <f>IF(AND(COUNTBLANK($B92:$O92)=13,COUNTBLANK($P92:$Q92)=1,COUNTBLANK($R92:$U92)=3,COUNTBLANK($V92:$X92)=2,COUNTBLANK($Y92:$AE92)=6,COUNTBLANK($AF92:$AJ92)=4,COUNTBLANK($AK92:AN92)=3,COUNTBLANK($AO92:$AQ92)=2,COUNTBLANK($AR92:$AS92)=1,COUNTBLANK($AT92:$AU92)=1),IF(Data!$B92&lt;&gt;"",Scoring!$I$7)+IF(Data!$C92&lt;&gt;"",Scoring!$I$8)+IF(Data!$D92&lt;&gt;"",Scoring!$I$9)+IF(Data!$E92&lt;&gt;"",Scoring!$I$10)+IF(Data!$F92&lt;&gt;"",Scoring!$I$11)+IF(Data!$G92&lt;&gt;"",Scoring!$I$12)+IF(Data!$H92&lt;&gt;"",Scoring!$I$13)+IF(Data!$I92&lt;&gt;"",Scoring!$I$14)+IF(Data!$J92&lt;&gt;"",Scoring!$I$15)+IF(Data!$K92&lt;&gt;"",Scoring!$I$16)+IF(Data!$L92&lt;&gt;"",Scoring!$I$17)+IF(Data!$M92&lt;&gt;"",Scoring!$I$18)+IF(Data!$N92&lt;&gt;"",Scoring!$I$19)+IF(Data!$O92&lt;&gt;"",Scoring!$I$20)+IF(Data!$P92&lt;&gt;"",Scoring!$I$21)+IF(Data!$Q92&lt;&gt;"",Scoring!$I$22)+IF(Data!$R92&lt;&gt;"",Scoring!$I$23)+IF(Data!$S92&lt;&gt;"",Scoring!$I$24)+IF(Data!$T92&lt;&gt;"",Scoring!$I$25)+IF(Data!$U92&lt;&gt;"",Scoring!$I$26)+IF(Data!$V92&lt;&gt;"",Scoring!$I$27)+IF(Data!$W92&lt;&gt;"",Scoring!$I$28)+IF(Data!$X92&lt;&gt;"",Scoring!$I$29)+IF(Data!$Y92&lt;&gt;"",Scoring!$I$30)+IF(Data!$Z92&lt;&gt;"",Scoring!$I$31)+IF(Data!$AA92&lt;&gt;"",Scoring!$I$32)+IF(Data!$AB92&lt;&gt;"",Scoring!$I$33)+IF(Data!$AC92&lt;&gt;"",Scoring!$I$34)+IF(Data!$AD92&lt;&gt;"",Scoring!$I$35)+IF(Data!$AE92&lt;&gt;"",Scoring!$I$36)+IF(Data!$AF92&lt;&gt;"",Scoring!$I$37)+IF(Data!$AG92&lt;&gt;"",Scoring!$I$38)+IF(Data!$AH92&lt;&gt;"",Scoring!$I$39)+IF(Data!$AI92&lt;&gt;"",Scoring!$I$40)+IF(Data!$AJ92&lt;&gt;"",Scoring!$I$41)+IF(Data!$AK92&lt;&gt;"",Scoring!$I$42)+IF(Data!$AL92&lt;&gt;"",Scoring!$I$43)+IF(Data!$AM92&lt;&gt;"",Scoring!$I$44)+IF(Data!$AN92&lt;&gt;"",Scoring!$I$45)+IF(Data!$AO92&lt;&gt;"",Scoring!$I$46)+IF(Data!$AP92&lt;&gt;"",Scoring!$I$47)+IF(Data!$AQ92&lt;&gt;"",Scoring!$I$48)+IF(Data!$AR92&lt;&gt;"",Scoring!$I$49)+IF(Data!$AS92&lt;&gt;"",Scoring!$I$50)+IF(Data!$AT92&lt;&gt;"",Scoring!$I$51)+IF(Data!$AU92&lt;&gt;"",Scoring!$I$52),"")</f>
        <v/>
      </c>
      <c r="BG92" s="180" t="str">
        <f>IF(BF92&lt;&gt;"",LOOKUP(BF92,Likelihoods!$A$7:$A$107,Likelihoods!G$7:G$107),"")</f>
        <v/>
      </c>
      <c r="BH92" s="187" t="str">
        <f>IF(AND(COUNTBLANK($B92:$O92)=13,COUNTBLANK($P92:$Q92)=1,COUNTBLANK($R92:$U92)=3,COUNTBLANK($V92:$X92)=2,COUNTBLANK($Y92:$AE92)=6,COUNTBLANK($AF92:$AJ92)=4,COUNTBLANK($AK92:AN92)=3,COUNTBLANK($AO92:$AQ92)=2,COUNTBLANK($AR92:$AS92)=1,COUNTBLANK($AT92:$AU92)=1),IF(Data!$B92&lt;&gt;"",Scoring!$J$7)+IF(Data!$C92&lt;&gt;"",Scoring!$J$8)+IF(Data!$D92&lt;&gt;"",Scoring!$J$9)+IF(Data!$E92&lt;&gt;"",Scoring!$J$10)+IF(Data!$F92&lt;&gt;"",Scoring!$J$11)+IF(Data!$G92&lt;&gt;"",Scoring!$J$12)+IF(Data!$H92&lt;&gt;"",Scoring!$J$13)+IF(Data!$I92&lt;&gt;"",Scoring!$J$14)+IF(Data!$J92&lt;&gt;"",Scoring!$J$15)+IF(Data!$K92&lt;&gt;"",Scoring!$J$16)+IF(Data!$L92&lt;&gt;"",Scoring!$J$17)+IF(Data!$M92&lt;&gt;"",Scoring!$J$18)+IF(Data!$N92&lt;&gt;"",Scoring!$J$19)+IF(Data!$O92&lt;&gt;"",Scoring!$J$20)+IF(Data!$P92&lt;&gt;"",Scoring!$J$21)+IF(Data!$Q92&lt;&gt;"",Scoring!$J$22)+IF(Data!$R92&lt;&gt;"",Scoring!$J$23)+IF(Data!$S92&lt;&gt;"",Scoring!$J$24)+IF(Data!$T92&lt;&gt;"",Scoring!$J$25)+IF(Data!$U92&lt;&gt;"",Scoring!$J$26)+IF(Data!$V92&lt;&gt;"",Scoring!$J$27)+IF(Data!$W92&lt;&gt;"",Scoring!$J$28)+IF(Data!$X92&lt;&gt;"",Scoring!$J$29)+IF(Data!$Y92&lt;&gt;"",Scoring!$J$30)+IF(Data!$Z92&lt;&gt;"",Scoring!$J$31)+IF(Data!$AA92&lt;&gt;"",Scoring!$J$32)+IF(Data!$AB92&lt;&gt;"",Scoring!$J$33)+IF(Data!$AC92&lt;&gt;"",Scoring!$J$34)+IF(Data!$AD92&lt;&gt;"",Scoring!$J$35)+IF(Data!$AE92&lt;&gt;"",Scoring!$J$36)+IF(Data!$AF92&lt;&gt;"",Scoring!$J$37)+IF(Data!$AG92&lt;&gt;"",Scoring!$J$38)+IF(Data!$AH92&lt;&gt;"",Scoring!$J$39)+IF(Data!$AI92&lt;&gt;"",Scoring!$J$40)+IF(Data!$AJ92&lt;&gt;"",Scoring!$J$41)+IF(Data!$AK92&lt;&gt;"",Scoring!$J$42)+IF(Data!$AL92&lt;&gt;"",Scoring!$J$43)+IF(Data!$AM92&lt;&gt;"",Scoring!$J$44)+IF(Data!$AN92&lt;&gt;"",Scoring!$J$45)+IF(Data!$AO92&lt;&gt;"",Scoring!$J$46)+IF(Data!$AP92&lt;&gt;"",Scoring!$J$47)+IF(Data!$AQ92&lt;&gt;"",Scoring!$J$48)+IF(Data!$AR92&lt;&gt;"",Scoring!$J$49)+IF(Data!$AS92&lt;&gt;"",Scoring!$J$50)+IF(Data!$AT92&lt;&gt;"",Scoring!$J$51)+IF(Data!$AU92&lt;&gt;"",Scoring!$J$52),"")</f>
        <v/>
      </c>
      <c r="BI92" s="183" t="str">
        <f>IF(BH92&lt;&gt;"",LOOKUP(BH92,Likelihoods!$A$7:$A$107,Likelihoods!H$7:H$107),"")</f>
        <v/>
      </c>
      <c r="BJ92" s="188" t="str">
        <f>IF(AND(COUNTBLANK($B92:$O92)=13,COUNTBLANK($P92:$Q92)=1,COUNTBLANK($R92:$U92)=3,COUNTBLANK($V92:$X92)=2,COUNTBLANK($Y92:$AE92)=6,COUNTBLANK($AF92:$AJ92)=4,COUNTBLANK($AK92:AN92)=3,COUNTBLANK($AO92:$AQ92)=2,COUNTBLANK($AR92:$AS92)=1,COUNTBLANK($AT92:$AU92)=1),IF(Data!$B92&lt;&gt;"",Scoring!$K$7)+IF(Data!$C92&lt;&gt;"",Scoring!$K$8)+IF(Data!$D92&lt;&gt;"",Scoring!$K$9)+IF(Data!$E92&lt;&gt;"",Scoring!$K$10)+IF(Data!$F92&lt;&gt;"",Scoring!$K$11)+IF(Data!$G92&lt;&gt;"",Scoring!$K$12)+IF(Data!$H92&lt;&gt;"",Scoring!$K$13)+IF(Data!$I92&lt;&gt;"",Scoring!$K$14)+IF(Data!$J92&lt;&gt;"",Scoring!$K$15)+IF(Data!$K92&lt;&gt;"",Scoring!$K$16)+IF(Data!$L92&lt;&gt;"",Scoring!$K$17)+IF(Data!$M92&lt;&gt;"",Scoring!$K$18)+IF(Data!$N92&lt;&gt;"",Scoring!$K$19)+IF(Data!$O92&lt;&gt;"",Scoring!$K$20)+IF(Data!$P92&lt;&gt;"",Scoring!$K$21)+IF(Data!$Q92&lt;&gt;"",Scoring!$K$22)+IF(Data!$R92&lt;&gt;"",Scoring!$K$23)+IF(Data!$S92&lt;&gt;"",Scoring!$K$24)+IF(Data!$T92&lt;&gt;"",Scoring!$K$25)+IF(Data!$U92&lt;&gt;"",Scoring!$K$26)+IF(Data!$V92&lt;&gt;"",Scoring!$K$27)+IF(Data!$W92&lt;&gt;"",Scoring!$K$28)+IF(Data!$X92&lt;&gt;"",Scoring!$K$29)+IF(Data!$Y92&lt;&gt;"",Scoring!$K$30)+IF(Data!$Z92&lt;&gt;"",Scoring!$K$31)+IF(Data!$AA92&lt;&gt;"",Scoring!$K$32)+IF(Data!$AB92&lt;&gt;"",Scoring!$K$33)+IF(Data!$AC92&lt;&gt;"",Scoring!$K$34)+IF(Data!$AD92&lt;&gt;"",Scoring!$K$35)+IF(Data!$AE92&lt;&gt;"",Scoring!$K$36)+IF(Data!$AF92&lt;&gt;"",Scoring!$K$37)+IF(Data!$AG92&lt;&gt;"",Scoring!$K$38)+IF(Data!$AH92&lt;&gt;"",Scoring!$K$39)+IF(Data!$AI92&lt;&gt;"",Scoring!$K$40)+IF(Data!$AJ92&lt;&gt;"",Scoring!$K$41)+IF(Data!$AK92&lt;&gt;"",Scoring!$K$42)+IF(Data!$AL92&lt;&gt;"",Scoring!$K$43)+IF(Data!$AM92&lt;&gt;"",Scoring!$K$44)+IF(Data!$AN92&lt;&gt;"",Scoring!$K$45)+IF(Data!$AO92&lt;&gt;"",Scoring!$K$46)+IF(Data!$AP92&lt;&gt;"",Scoring!$K$47)+IF(Data!$AQ92&lt;&gt;"",Scoring!$K$48)+IF(Data!$AR92&lt;&gt;"",Scoring!$K$49)+IF(Data!$AS92&lt;&gt;"",Scoring!$K$50)+IF(Data!$AT92&lt;&gt;"",Scoring!$K$51)+IF(Data!$AU92&lt;&gt;"",Scoring!$K$52),"")</f>
        <v/>
      </c>
      <c r="BK92" s="184" t="str">
        <f>IF(BJ92&lt;&gt;"",LOOKUP(BJ92,Likelihoods!$A$7:$A$107,Likelihoods!I$7:I$107),"")</f>
        <v/>
      </c>
      <c r="BL92" s="187" t="str">
        <f>IF(AND(COUNTBLANK($B92:$O92)=13,COUNTBLANK($P92:$Q92)=1,COUNTBLANK($R92:$U92)=3,COUNTBLANK($V92:$X92)=2,COUNTBLANK($Y92:$AE92)=6,COUNTBLANK($AF92:$AJ92)=4,COUNTBLANK($AK92:AN92)=3,COUNTBLANK($AO92:$AQ92)=2,COUNTBLANK($AR92:$AS92)=1,COUNTBLANK($AT92:$AU92)=1),IF(Data!$B92&lt;&gt;"",Scoring!$L$7)+IF(Data!$C92&lt;&gt;"",Scoring!$L$8)+IF(Data!$D92&lt;&gt;"",Scoring!$L$9)+IF(Data!$E92&lt;&gt;"",Scoring!$L$10)+IF(Data!$F92&lt;&gt;"",Scoring!$L$11)+IF(Data!$G92&lt;&gt;"",Scoring!$L$12)+IF(Data!$H92&lt;&gt;"",Scoring!$L$13)+IF(Data!$I92&lt;&gt;"",Scoring!$L$14)+IF(Data!$J92&lt;&gt;"",Scoring!$L$15)+IF(Data!$K92&lt;&gt;"",Scoring!$L$16)+IF(Data!$L92&lt;&gt;"",Scoring!$L$17)+IF(Data!$M92&lt;&gt;"",Scoring!$L$18)+IF(Data!$N92&lt;&gt;"",Scoring!$L$19)+IF(Data!$O92&lt;&gt;"",Scoring!$L$20)+IF(Data!$P92&lt;&gt;"",Scoring!$L$21)+IF(Data!$Q92&lt;&gt;"",Scoring!$L$22)+IF(Data!$R92&lt;&gt;"",Scoring!$L$23)+IF(Data!$S92&lt;&gt;"",Scoring!$L$24)+IF(Data!$T92&lt;&gt;"",Scoring!$L$25)+IF(Data!$U92&lt;&gt;"",Scoring!$L$26)+IF(Data!$V92&lt;&gt;"",Scoring!$L$27)+IF(Data!$W92&lt;&gt;"",Scoring!$L$28)+IF(Data!$X92&lt;&gt;"",Scoring!$L$29)+IF(Data!$Y92&lt;&gt;"",Scoring!$L$30)+IF(Data!$Z92&lt;&gt;"",Scoring!$L$31)+IF(Data!$AA92&lt;&gt;"",Scoring!$L$32)+IF(Data!$AB92&lt;&gt;"",Scoring!$L$33)+IF(Data!$AC92&lt;&gt;"",Scoring!$L$34)+IF(Data!$AD92&lt;&gt;"",Scoring!$L$35)+IF(Data!$AE92&lt;&gt;"",Scoring!$L$36)+IF(Data!$AF92&lt;&gt;"",Scoring!$L$37)+IF(Data!$AG92&lt;&gt;"",Scoring!$L$38)+IF(Data!$AH92&lt;&gt;"",Scoring!$L$39)+IF(Data!$AI92&lt;&gt;"",Scoring!$L$40)+IF(Data!$AJ92&lt;&gt;"",Scoring!$L$41)+IF(Data!$AK92&lt;&gt;"",Scoring!$L$42)+IF(Data!$AL92&lt;&gt;"",Scoring!$L$43)+IF(Data!$AM92&lt;&gt;"",Scoring!$L$44)+IF(Data!$AN92&lt;&gt;"",Scoring!$L$45)+IF(Data!$AO92&lt;&gt;"",Scoring!$L$46)+IF(Data!$AP92&lt;&gt;"",Scoring!$L$47)+IF(Data!$AQ92&lt;&gt;"",Scoring!$L$48)+IF(Data!$AR92&lt;&gt;"",Scoring!$L$49)+IF(Data!$AS92&lt;&gt;"",Scoring!$L$50)+IF(Data!$AT92&lt;&gt;"",Scoring!$L$51)+IF(Data!$AU92&lt;&gt;"",Scoring!$L$52),"")</f>
        <v/>
      </c>
      <c r="BM92" s="180" t="str">
        <f>IF(BL92&lt;&gt;"",LOOKUP(BL92,Likelihoods!$A$7:$A$107,Likelihoods!J$7:J$107),"")</f>
        <v/>
      </c>
      <c r="BN92" s="181" t="str">
        <f>IF(AND(COUNTBLANK($B92:$O92)=13,COUNTBLANK($P92:$Q92)=1,COUNTBLANK($R92:$U92)=3,COUNTBLANK($V92:$X92)=2,COUNTBLANK($Y92:$AE92)=6,COUNTBLANK($AF92:$AJ92)=4,COUNTBLANK($AK92:AN92)=3,COUNTBLANK($AO92:$AQ92)=2,COUNTBLANK($AR92:$AS92)=1,COUNTBLANK($AT92:$AU92)=1),IF(Data!$B92&lt;&gt;"",Scoring!$M$7)+IF(Data!$C92&lt;&gt;"",Scoring!$M$8)+IF(Data!$D92&lt;&gt;"",Scoring!$M$9)+IF(Data!$E92&lt;&gt;"",Scoring!$M$10)+IF(Data!$F92&lt;&gt;"",Scoring!$M$11)+IF(Data!$G92&lt;&gt;"",Scoring!$M$12)+IF(Data!$H92&lt;&gt;"",Scoring!$M$13)+IF(Data!$I92&lt;&gt;"",Scoring!$M$14)+IF(Data!$J92&lt;&gt;"",Scoring!$M$15)+IF(Data!$K92&lt;&gt;"",Scoring!$M$16)+IF(Data!$L92&lt;&gt;"",Scoring!$M$17)+IF(Data!$M92&lt;&gt;"",Scoring!$M$18)+IF(Data!$N92&lt;&gt;"",Scoring!$M$19)+IF(Data!$O92&lt;&gt;"",Scoring!$M$20)+IF(Data!$P92&lt;&gt;"",Scoring!$M$21)+IF(Data!$Q92&lt;&gt;"",Scoring!$M$22)+IF(Data!$R92&lt;&gt;"",Scoring!$M$23)+IF(Data!$S92&lt;&gt;"",Scoring!$M$24)+IF(Data!$T92&lt;&gt;"",Scoring!$M$25)+IF(Data!$U92&lt;&gt;"",Scoring!$M$26)+IF(Data!$V92&lt;&gt;"",Scoring!$M$27)+IF(Data!$W92&lt;&gt;"",Scoring!$M$28)+IF(Data!$X92&lt;&gt;"",Scoring!$M$29)+IF(Data!$Y92&lt;&gt;"",Scoring!$M$30)+IF(Data!$Z92&lt;&gt;"",Scoring!$M$31)+IF(Data!$AA92&lt;&gt;"",Scoring!$M$32)+IF(Data!$AB92&lt;&gt;"",Scoring!$M$33)+IF(Data!$AC92&lt;&gt;"",Scoring!$M$34)+IF(Data!$AD92&lt;&gt;"",Scoring!$M$35)+IF(Data!$AE92&lt;&gt;"",Scoring!$M$36)+IF(Data!$AF92&lt;&gt;"",Scoring!$M$37)+IF(Data!$AG92&lt;&gt;"",Scoring!$M$38)+IF(Data!$AH92&lt;&gt;"",Scoring!$M$39)+IF(Data!$AI92&lt;&gt;"",Scoring!$M$40)+IF(Data!$AJ92&lt;&gt;"",Scoring!$M$41)+IF(Data!$AK92&lt;&gt;"",Scoring!$M$42)+IF(Data!$AL92&lt;&gt;"",Scoring!$M$43)+IF(Data!$AM92&lt;&gt;"",Scoring!$M$44)+IF(Data!$AN92&lt;&gt;"",Scoring!$M$45)+IF(Data!$AO92&lt;&gt;"",Scoring!$M$46)+IF(Data!$AP92&lt;&gt;"",Scoring!$M$47)+IF(Data!$AQ92&lt;&gt;"",Scoring!$M$48)+IF(Data!$AR92&lt;&gt;"",Scoring!$M$49)+IF(Data!$AS92&lt;&gt;"",Scoring!$M$50)+IF(Data!$AT92&lt;&gt;"",Scoring!$M$51)+IF(Data!$AU92&lt;&gt;"",Scoring!$M$52),"")</f>
        <v/>
      </c>
      <c r="BO92" s="184" t="str">
        <f>IF(BN92&lt;&gt;"",LOOKUP(BN92,Likelihoods!$A$7:$A$107,Likelihoods!K$7:K$107),"")</f>
        <v/>
      </c>
      <c r="BP92" s="179" t="str">
        <f>IF(AND(COUNTBLANK($B92:$O92)=13,COUNTBLANK($P92:$Q92)=1,COUNTBLANK($R92:$U92)=3,COUNTBLANK($V92:$X92)=2,COUNTBLANK($Y92:$AE92)=6,COUNTBLANK($AF92:$AJ92)=4,COUNTBLANK($AK92:AN92)=3,COUNTBLANK($AO92:$AQ92)=2,COUNTBLANK($AR92:$AS92)=1,COUNTBLANK($AT92:$AU92)=1),IF(Data!$B92&lt;&gt;"",Scoring!$N$7)+IF(Data!$C92&lt;&gt;"",Scoring!$N$8)+IF(Data!$D92&lt;&gt;"",Scoring!$N$9)+IF(Data!$E92&lt;&gt;"",Scoring!$N$10)+IF(Data!$F92&lt;&gt;"",Scoring!$N$11)+IF(Data!$G92&lt;&gt;"",Scoring!$N$12)+IF(Data!$H92&lt;&gt;"",Scoring!$N$13)+IF(Data!$I92&lt;&gt;"",Scoring!$N$14)+IF(Data!$J92&lt;&gt;"",Scoring!$N$15)+IF(Data!$K92&lt;&gt;"",Scoring!$N$16)+IF(Data!$L92&lt;&gt;"",Scoring!$N$17)+IF(Data!$M92&lt;&gt;"",Scoring!$N$18)+IF(Data!$N92&lt;&gt;"",Scoring!$N$19)+IF(Data!$O92&lt;&gt;"",Scoring!$N$20)+IF(Data!$P92&lt;&gt;"",Scoring!$N$21)+IF(Data!$Q92&lt;&gt;"",Scoring!$N$22)+IF(Data!$R92&lt;&gt;"",Scoring!$N$23)+IF(Data!$S92&lt;&gt;"",Scoring!$N$24)+IF(Data!$T92&lt;&gt;"",Scoring!$N$25)+IF(Data!$U92&lt;&gt;"",Scoring!$N$26)+IF(Data!$V92&lt;&gt;"",Scoring!$N$27)+IF(Data!$W92&lt;&gt;"",Scoring!$N$28)+IF(Data!$X92&lt;&gt;"",Scoring!$N$29)+IF(Data!$Y92&lt;&gt;"",Scoring!$N$30)+IF(Data!$Z92&lt;&gt;"",Scoring!$N$31)+IF(Data!$AA92&lt;&gt;"",Scoring!$N$32)+IF(Data!$AB92&lt;&gt;"",Scoring!$N$33)+IF(Data!$AC92&lt;&gt;"",Scoring!$N$34)+IF(Data!$AD92&lt;&gt;"",Scoring!$N$35)+IF(Data!$AE92&lt;&gt;"",Scoring!$N$36)+IF(Data!$AF92&lt;&gt;"",Scoring!$N$37)+IF(Data!$AG92&lt;&gt;"",Scoring!$N$38)+IF(Data!$AH92&lt;&gt;"",Scoring!$N$39)+IF(Data!$AI92&lt;&gt;"",Scoring!$N$40)+IF(Data!$AJ92&lt;&gt;"",Scoring!$N$41)+IF(Data!$AK92&lt;&gt;"",Scoring!$N$42)+IF(Data!$AL92&lt;&gt;"",Scoring!$N$43)+IF(Data!$AM92&lt;&gt;"",Scoring!$N$44)+IF(Data!$AN92&lt;&gt;"",Scoring!$N$45)+IF(Data!$AO92&lt;&gt;"",Scoring!$N$46)+IF(Data!$AP92&lt;&gt;"",Scoring!$N$47)+IF(Data!$AQ92&lt;&gt;"",Scoring!$N$48)+IF(Data!$AR92&lt;&gt;"",Scoring!$N$49)+IF(Data!$AS92&lt;&gt;"",Scoring!$N$50)+IF(Data!$AT92&lt;&gt;"",Scoring!$N$51)+IF(Data!$AU92&lt;&gt;"",Scoring!$N$52),"")</f>
        <v/>
      </c>
      <c r="BQ92" s="189" t="str">
        <f>IF(BP92&lt;&gt;"",LOOKUP(BP92,Likelihoods!$A$7:$A$107,Likelihoods!L$7:L$107),"")</f>
        <v/>
      </c>
      <c r="BR92" s="181" t="str">
        <f>IF(AND(COUNTBLANK($B92:$O92)=13,COUNTBLANK($P92:$Q92)=1,COUNTBLANK($R92:$U92)=3,COUNTBLANK($V92:$X92)=2,COUNTBLANK($Y92:$AE92)=6,COUNTBLANK($AF92:$AJ92)=4,COUNTBLANK($AK92:AN92)=3,COUNTBLANK($AO92:$AQ92)=2,COUNTBLANK($AR92:$AS92)=1,COUNTBLANK($AT92:$AU92)=1),IF(Data!$B92&lt;&gt;"",Scoring!$O$7)+IF(Data!$C92&lt;&gt;"",Scoring!$O$8)+IF(Data!$D92&lt;&gt;"",Scoring!$O$9)+IF(Data!$E92&lt;&gt;"",Scoring!$O$10)+IF(Data!$F92&lt;&gt;"",Scoring!$O$11)+IF(Data!$G92&lt;&gt;"",Scoring!$O$12)+IF(Data!$H92&lt;&gt;"",Scoring!$O$13)+IF(Data!$I92&lt;&gt;"",Scoring!$O$14)+IF(Data!$J92&lt;&gt;"",Scoring!$O$15)+IF(Data!$K92&lt;&gt;"",Scoring!$O$16)+IF(Data!$L92&lt;&gt;"",Scoring!$O$17)+IF(Data!$M92&lt;&gt;"",Scoring!$O$18)+IF(Data!$N92&lt;&gt;"",Scoring!$O$19)+IF(Data!$O92&lt;&gt;"",Scoring!$O$20)+IF(Data!$P92&lt;&gt;"",Scoring!$O$21)+IF(Data!$Q92&lt;&gt;"",Scoring!$O$22)+IF(Data!$R92&lt;&gt;"",Scoring!$O$23)+IF(Data!$S92&lt;&gt;"",Scoring!$O$24)+IF(Data!$T92&lt;&gt;"",Scoring!$O$25)+IF(Data!$U92&lt;&gt;"",Scoring!$O$26)+IF(Data!$V92&lt;&gt;"",Scoring!$O$27)+IF(Data!$W92&lt;&gt;"",Scoring!$O$28)+IF(Data!$X92&lt;&gt;"",Scoring!$O$29)+IF(Data!$Y92&lt;&gt;"",Scoring!$O$30)+IF(Data!$Z92&lt;&gt;"",Scoring!$O$31)+IF(Data!$AA92&lt;&gt;"",Scoring!$O$32)+IF(Data!$AB92&lt;&gt;"",Scoring!$O$33)+IF(Data!$AC92&lt;&gt;"",Scoring!$O$34)+IF(Data!$AD92&lt;&gt;"",Scoring!$O$35)+IF(Data!$AE92&lt;&gt;"",Scoring!$O$36)+IF(Data!$AF92&lt;&gt;"",Scoring!$O$37)+IF(Data!$AG92&lt;&gt;"",Scoring!$O$38)+IF(Data!$AH92&lt;&gt;"",Scoring!$O$39)+IF(Data!$AI92&lt;&gt;"",Scoring!$O$40)+IF(Data!$AJ92&lt;&gt;"",Scoring!$O$41)+IF(Data!$AK92&lt;&gt;"",Scoring!$O$42)+IF(Data!$AL92&lt;&gt;"",Scoring!$O$43)+IF(Data!$AM92&lt;&gt;"",Scoring!$O$44)+IF(Data!$AN92&lt;&gt;"",Scoring!$O$45)+IF(Data!$AO92&lt;&gt;"",Scoring!$O$46)+IF(Data!$AP92&lt;&gt;"",Scoring!$O$47)+IF(Data!$AQ92&lt;&gt;"",Scoring!$O$48)+IF(Data!$AR92&lt;&gt;"",Scoring!$O$49)+IF(Data!$AS92&lt;&gt;"",Scoring!$O$50)+IF(Data!$AT92&lt;&gt;"",Scoring!$O$51)+IF(Data!$AU92&lt;&gt;"",Scoring!$O$52),"")</f>
        <v/>
      </c>
      <c r="BS92" s="184" t="str">
        <f>IF(BR92&lt;&gt;"",LOOKUP(BR92,Likelihoods!$A$7:$A$107,Likelihoods!M$7:M$107),"")</f>
        <v/>
      </c>
      <c r="BT92" s="181" t="str">
        <f>IF(AND(COUNTBLANK($B92:$O92)=13,COUNTBLANK($P92:$Q92)=1,COUNTBLANK($R92:$U92)=3,COUNTBLANK($V92:$X92)=2,COUNTBLANK($Y92:$AE92)=6,COUNTBLANK($AF92:$AJ92)=4,COUNTBLANK($AK92:AN92)=3,COUNTBLANK($AO92:$AQ92)=2,COUNTBLANK($AR92:$AS92)=1,COUNTBLANK($AT92:$AU92)=1),IF(Data!$B92&lt;&gt;"",Scoring!$P$7)+IF(Data!$C92&lt;&gt;"",Scoring!$P$8)+IF(Data!$D92&lt;&gt;"",Scoring!$P$9)+IF(Data!$E92&lt;&gt;"",Scoring!$P$10)+IF(Data!$F92&lt;&gt;"",Scoring!$P$11)+IF(Data!$G92&lt;&gt;"",Scoring!$P$12)+IF(Data!$H92&lt;&gt;"",Scoring!$P$13)+IF(Data!$I92&lt;&gt;"",Scoring!$P$14)+IF(Data!$J92&lt;&gt;"",Scoring!$P$15)+IF(Data!$K92&lt;&gt;"",Scoring!$P$16)+IF(Data!$L92&lt;&gt;"",Scoring!$P$17)+IF(Data!$M92&lt;&gt;"",Scoring!$P$18)+IF(Data!$N92&lt;&gt;"",Scoring!$P$19)+IF(Data!$O92&lt;&gt;"",Scoring!$P$20)+IF(Data!$P92&lt;&gt;"",Scoring!$P$21)+IF(Data!$Q92&lt;&gt;"",Scoring!$P$22)+IF(Data!$R92&lt;&gt;"",Scoring!$P$23)+IF(Data!$S92&lt;&gt;"",Scoring!$P$24)+IF(Data!$T92&lt;&gt;"",Scoring!$P$25)+IF(Data!$U92&lt;&gt;"",Scoring!$P$26)+IF(Data!$V92&lt;&gt;"",Scoring!$P$27)+IF(Data!$W92&lt;&gt;"",Scoring!$P$28)+IF(Data!$X92&lt;&gt;"",Scoring!$P$29)+IF(Data!$Y92&lt;&gt;"",Scoring!$P$30)+IF(Data!$Z92&lt;&gt;"",Scoring!$P$31)+IF(Data!$AA92&lt;&gt;"",Scoring!$P$32)+IF(Data!$AB92&lt;&gt;"",Scoring!$P$33)+IF(Data!$AC92&lt;&gt;"",Scoring!$P$34)+IF(Data!$AD92&lt;&gt;"",Scoring!$P$35)+IF(Data!$AE92&lt;&gt;"",Scoring!$P$36)+IF(Data!$AF92&lt;&gt;"",Scoring!$P$37)+IF(Data!$AG92&lt;&gt;"",Scoring!$P$38)+IF(Data!$AH92&lt;&gt;"",Scoring!$P$39)+IF(Data!$AI92&lt;&gt;"",Scoring!$P$40)+IF(Data!$AJ92&lt;&gt;"",Scoring!$P$41)+IF(Data!$AK92&lt;&gt;"",Scoring!$P$42)+IF(Data!$AL92&lt;&gt;"",Scoring!$P$43)+IF(Data!$AM92&lt;&gt;"",Scoring!$P$44)+IF(Data!$AN92&lt;&gt;"",Scoring!$P$45)+IF(Data!$AO92&lt;&gt;"",Scoring!$P$46)+IF(Data!$AP92&lt;&gt;"",Scoring!$P$47)+IF(Data!$AQ92&lt;&gt;"",Scoring!$P$48)+IF(Data!$AR92&lt;&gt;"",Scoring!$P$49)+IF(Data!$AS92&lt;&gt;"",Scoring!$P$50)+IF(Data!$AT92&lt;&gt;"",Scoring!$P$51)+IF(Data!$AU92&lt;&gt;"",Scoring!$P$52),"")</f>
        <v/>
      </c>
      <c r="BU92" s="180" t="str">
        <f>IF(BT92&lt;&gt;"",LOOKUP(BT92,Likelihoods!$A$7:$A$107,Likelihoods!N$7:N$107),"")</f>
        <v/>
      </c>
      <c r="BV92" s="181" t="str">
        <f>IF(AND(COUNTBLANK($B92:$O92)=13,COUNTBLANK($P92:$Q92)=1,COUNTBLANK($R92:$U92)=3,COUNTBLANK($V92:$X92)=2,COUNTBLANK($Y92:$AE92)=6,COUNTBLANK($AF92:$AJ92)=4,COUNTBLANK($AK92:AN92)=3,COUNTBLANK($AO92:$AQ92)=2,COUNTBLANK($AR92:$AS92)=1,COUNTBLANK($AT92:$AU92)=1),IF(Data!$B92&lt;&gt;"",Scoring!$Q$7)+IF(Data!$C92&lt;&gt;"",Scoring!$Q$8)+IF(Data!$D92&lt;&gt;"",Scoring!$Q$9)+IF(Data!$E92&lt;&gt;"",Scoring!$Q$10)+IF(Data!$F92&lt;&gt;"",Scoring!$Q$11)+IF(Data!$G92&lt;&gt;"",Scoring!$Q$12)+IF(Data!$H92&lt;&gt;"",Scoring!$Q$13)+IF(Data!$I92&lt;&gt;"",Scoring!$Q$14)+IF(Data!$J92&lt;&gt;"",Scoring!$Q$15)+IF(Data!$K92&lt;&gt;"",Scoring!$Q$16)+IF(Data!$L92&lt;&gt;"",Scoring!$Q$17)+IF(Data!$M92&lt;&gt;"",Scoring!$Q$18)+IF(Data!$N92&lt;&gt;"",Scoring!$Q$19)+IF(Data!$O92&lt;&gt;"",Scoring!$Q$20)+IF(Data!$P92&lt;&gt;"",Scoring!$Q$21)+IF(Data!$Q92&lt;&gt;"",Scoring!$Q$22)+IF(Data!$R92&lt;&gt;"",Scoring!$Q$23)+IF(Data!$S92&lt;&gt;"",Scoring!$Q$24)+IF(Data!$T92&lt;&gt;"",Scoring!$Q$25)+IF(Data!$U92&lt;&gt;"",Scoring!$Q$26)+IF(Data!$V92&lt;&gt;"",Scoring!$Q$27)+IF(Data!$W92&lt;&gt;"",Scoring!$Q$28)+IF(Data!$X92&lt;&gt;"",Scoring!$Q$29)+IF(Data!$Y92&lt;&gt;"",Scoring!$Q$30)+IF(Data!$Z92&lt;&gt;"",Scoring!$Q$31)+IF(Data!$AA92&lt;&gt;"",Scoring!$Q$32)+IF(Data!$AB92&lt;&gt;"",Scoring!$Q$33)+IF(Data!$AC92&lt;&gt;"",Scoring!$Q$34)+IF(Data!$AD92&lt;&gt;"",Scoring!$Q$35)+IF(Data!$AE92&lt;&gt;"",Scoring!$Q$36)+IF(Data!$AF92&lt;&gt;"",Scoring!$Q$37)+IF(Data!$AG92&lt;&gt;"",Scoring!$Q$38)+IF(Data!$AH92&lt;&gt;"",Scoring!$Q$39)+IF(Data!$AI92&lt;&gt;"",Scoring!$Q$40)+IF(Data!$AJ92&lt;&gt;"",Scoring!$Q$41)+IF(Data!$AK92&lt;&gt;"",Scoring!$Q$42)+IF(Data!$AL92&lt;&gt;"",Scoring!$Q$43)+IF(Data!$AM92&lt;&gt;"",Scoring!$Q$44)+IF(Data!$AN92&lt;&gt;"",Scoring!$Q$45)+IF(Data!$AO92&lt;&gt;"",Scoring!$Q$46)+IF(Data!$AP92&lt;&gt;"",Scoring!$Q$47)+IF(Data!$AQ92&lt;&gt;"",Scoring!$Q$48)+IF(Data!$AR92&lt;&gt;"",Scoring!$Q$49)+IF(Data!$AS92&lt;&gt;"",Scoring!$Q$50)+IF(Data!$AT92&lt;&gt;"",Scoring!$Q$51)+IF(Data!$AU92&lt;&gt;"",Scoring!$Q$52),"")</f>
        <v/>
      </c>
      <c r="BW92" s="183" t="str">
        <f>IF(BV92&lt;&gt;"",LOOKUP(BV92,Likelihoods!$A$7:$A$107,Likelihoods!O$7:O$107),"")</f>
        <v/>
      </c>
      <c r="BX92" s="9"/>
      <c r="BY92" s="9"/>
      <c r="BZ92" s="9"/>
      <c r="CA92" s="9"/>
      <c r="CB92" s="9"/>
      <c r="CC92" s="9"/>
      <c r="CD92" s="9"/>
      <c r="CE92" s="9"/>
      <c r="CF92" s="9"/>
      <c r="CG92" s="9"/>
      <c r="CH92" s="9"/>
      <c r="CI92" s="9"/>
      <c r="CJ92" s="9"/>
      <c r="CK92" s="9"/>
    </row>
    <row r="93" spans="1:89" ht="14.25">
      <c r="A93" s="59"/>
      <c r="B93" s="76"/>
      <c r="C93" s="77"/>
      <c r="D93" s="77"/>
      <c r="E93" s="77"/>
      <c r="F93" s="77"/>
      <c r="G93" s="77"/>
      <c r="H93" s="77"/>
      <c r="I93" s="77"/>
      <c r="J93" s="77"/>
      <c r="K93" s="77"/>
      <c r="L93" s="77"/>
      <c r="M93" s="77"/>
      <c r="N93" s="77"/>
      <c r="O93" s="77"/>
      <c r="P93" s="76"/>
      <c r="Q93" s="78"/>
      <c r="R93" s="77"/>
      <c r="S93" s="77"/>
      <c r="T93" s="77"/>
      <c r="U93" s="77"/>
      <c r="V93" s="76"/>
      <c r="W93" s="77"/>
      <c r="X93" s="78"/>
      <c r="Y93" s="77"/>
      <c r="Z93" s="77"/>
      <c r="AA93" s="77"/>
      <c r="AB93" s="77"/>
      <c r="AC93" s="77"/>
      <c r="AD93" s="77"/>
      <c r="AE93" s="77"/>
      <c r="AF93" s="76"/>
      <c r="AG93" s="77"/>
      <c r="AH93" s="77"/>
      <c r="AI93" s="77"/>
      <c r="AJ93" s="78"/>
      <c r="AK93" s="77"/>
      <c r="AL93" s="77"/>
      <c r="AM93" s="77"/>
      <c r="AN93" s="77"/>
      <c r="AO93" s="76"/>
      <c r="AP93" s="77"/>
      <c r="AQ93" s="78"/>
      <c r="AR93" s="76"/>
      <c r="AS93" s="78"/>
      <c r="AT93" s="77"/>
      <c r="AU93" s="77"/>
      <c r="AV93" s="179" t="str">
        <f>IF(AND(COUNTBLANK($B93:$O93)=13,COUNTBLANK($P93:$Q93)=1,COUNTBLANK($R93:$U93)=3,COUNTBLANK($V93:$X93)=2,COUNTBLANK($Y93:$AE93)=6,COUNTBLANK($AF93:$AJ93)=4,COUNTBLANK($AK93:AN93)=3,COUNTBLANK($AO93:$AQ93)=2,COUNTBLANK($AR93:$AS93)=1,COUNTBLANK($AT93:$AU93)=1),IF(Data!$B93&lt;&gt;"",Scoring!$D$7)+IF(Data!$C93&lt;&gt;"",Scoring!$D$8)+IF(Data!$D93&lt;&gt;"",Scoring!$D$9)+IF(Data!$E93&lt;&gt;"",Scoring!$D$10)+IF(Data!$F93&lt;&gt;"",Scoring!$D$11)+IF(Data!$G93&lt;&gt;"",Scoring!$D$12)+IF(Data!$H93&lt;&gt;"",Scoring!$D$13)+IF(Data!$I93&lt;&gt;"",Scoring!$D$14)+IF(Data!$J93&lt;&gt;"",Scoring!$D$15)+IF(Data!$K93&lt;&gt;"",Scoring!$D$16)+IF(Data!$L93&lt;&gt;"",Scoring!$D$17)+IF(Data!$M93&lt;&gt;"",Scoring!$D$18)+IF(Data!$N93&lt;&gt;"",Scoring!$D$19)+IF(Data!$O93&lt;&gt;"",Scoring!$D$20)+IF(Data!$P93&lt;&gt;"",Scoring!$D$21)+IF(Data!$Q93&lt;&gt;"",Scoring!$D$22)+IF(Data!$R93&lt;&gt;"",Scoring!$D$23)+IF(Data!$S93&lt;&gt;"",Scoring!$D$24)+IF(Data!$T93&lt;&gt;"",Scoring!$D$25)+IF(Data!$U93&lt;&gt;"",Scoring!$D$26)+IF(Data!$V93&lt;&gt;"",Scoring!$D$27)+IF(Data!$W93&lt;&gt;"",Scoring!$D$28)+IF(Data!$X93&lt;&gt;"",Scoring!$D$29)+IF(Data!$Y93&lt;&gt;"",Scoring!$D$30)+IF(Data!$Z93&lt;&gt;"",Scoring!$D$31)+IF(Data!$AA93&lt;&gt;"",Scoring!$D$32)+IF(Data!$AB93&lt;&gt;"",Scoring!$D$33)+IF(Data!$AC93&lt;&gt;"",Scoring!$D$34)+IF(Data!$AD93&lt;&gt;"",Scoring!$D$35)+IF(Data!$AE93&lt;&gt;"",Scoring!$D$36)+IF(Data!$AF93&lt;&gt;"",Scoring!$D$37)+IF(Data!$AG93&lt;&gt;"",Scoring!$D$38)+IF(Data!$AH93&lt;&gt;"",Scoring!$D$39)+IF(Data!$AI93&lt;&gt;"",Scoring!$D$40)+IF(Data!$AJ93&lt;&gt;"",Scoring!$D$41)+IF(Data!$AK93&lt;&gt;"",Scoring!$D$42)+IF(Data!$AL93&lt;&gt;"",Scoring!$D$43)+IF(Data!$AM93&lt;&gt;"",Scoring!$D$44)+IF(Data!$AN93&lt;&gt;"",Scoring!$D$45)+IF(Data!$AO93&lt;&gt;"",Scoring!$D$46)+IF(Data!$AP93&lt;&gt;"",Scoring!$D$47)+IF(Data!$AQ93&lt;&gt;"",Scoring!$D$48)+IF(Data!$AR93&lt;&gt;"",Scoring!$D$49)+IF(Data!$AS93&lt;&gt;"",Scoring!$D$50)+IF(Data!$AT93&lt;&gt;"",Scoring!$D$51)+IF(Data!$AU93&lt;&gt;"",Scoring!$D$52),"")</f>
        <v/>
      </c>
      <c r="AW93" s="180" t="str">
        <f>IF(AV93&lt;&gt;"",LOOKUP(AV93,Likelihoods!$A$7:$A$107,Likelihoods!B$7:B$107),"")</f>
        <v/>
      </c>
      <c r="AX93" s="181" t="str">
        <f>IF(AND(COUNTBLANK($B93:$O93)=13,COUNTBLANK($P93:$Q93)=1,COUNTBLANK($R93:$U93)=3,COUNTBLANK($V93:$X93)=2,COUNTBLANK($Y93:$AE93)=6,COUNTBLANK($AF93:$AJ93)=4,COUNTBLANK($AK93:AN93)=3,COUNTBLANK($AO93:$AQ93)=2,COUNTBLANK($AR93:$AS93)=1,COUNTBLANK($AT93:$AU93)=1),IF(Data!$B93&lt;&gt;"",Scoring!$E$7)+IF(Data!$C93&lt;&gt;"",Scoring!$E$8)+IF(Data!$D93&lt;&gt;"",Scoring!$E$9)+IF(Data!$E93&lt;&gt;"",Scoring!$E$10)+IF(Data!$F93&lt;&gt;"",Scoring!$E$11)+IF(Data!$G93&lt;&gt;"",Scoring!$E$12)+IF(Data!$H93&lt;&gt;"",Scoring!$E$13)+IF(Data!$I93&lt;&gt;"",Scoring!$E$14)+IF(Data!$J93&lt;&gt;"",Scoring!$E$15)+IF(Data!$K93&lt;&gt;"",Scoring!$E$16)+IF(Data!$L93&lt;&gt;"",Scoring!$E$17)+IF(Data!$M93&lt;&gt;"",Scoring!$E$18)+IF(Data!$N93&lt;&gt;"",Scoring!$E$19)+IF(Data!$O93&lt;&gt;"",Scoring!$E$20)+IF(Data!$P93&lt;&gt;"",Scoring!$E$21)+IF(Data!$Q93&lt;&gt;"",Scoring!$E$22)+IF(Data!$R93&lt;&gt;"",Scoring!$E$23)+IF(Data!$S93&lt;&gt;"",Scoring!$E$24)+IF(Data!$T93&lt;&gt;"",Scoring!$E$25)+IF(Data!$U93&lt;&gt;"",Scoring!$E$26)+IF(Data!$V93&lt;&gt;"",Scoring!$E$27)+IF(Data!$W93&lt;&gt;"",Scoring!$E$28)+IF(Data!$X93&lt;&gt;"",Scoring!$E$29)+IF(Data!$Y93&lt;&gt;"",Scoring!$E$30)+IF(Data!$Z93&lt;&gt;"",Scoring!$E$31)+IF(Data!$AA93&lt;&gt;"",Scoring!$E$32)+IF(Data!$AB93&lt;&gt;"",Scoring!$E$33)+IF(Data!$AC93&lt;&gt;"",Scoring!$E$34)+IF(Data!$AD93&lt;&gt;"",Scoring!$E$35)+IF(Data!$AE93&lt;&gt;"",Scoring!$E$36)+IF(Data!$AF93&lt;&gt;"",Scoring!$E$37)+IF(Data!$AG93&lt;&gt;"",Scoring!$E$38)+IF(Data!$AH93&lt;&gt;"",Scoring!$E$39)+IF(Data!$AI93&lt;&gt;"",Scoring!$E$40)+IF(Data!$AJ93&lt;&gt;"",Scoring!$E$41)+IF(Data!$AK93&lt;&gt;"",Scoring!$E$42)+IF(Data!$AL93&lt;&gt;"",Scoring!$E$43)+IF(Data!$AM93&lt;&gt;"",Scoring!$E$44)+IF(Data!$AN93&lt;&gt;"",Scoring!$E$45)+IF(Data!$AO93&lt;&gt;"",Scoring!$E$46)+IF(Data!$AP93&lt;&gt;"",Scoring!$E$47)+IF(Data!$AQ93&lt;&gt;"",Scoring!$E$48)+IF(Data!$AR93&lt;&gt;"",Scoring!$E$49)+IF(Data!$AS93&lt;&gt;"",Scoring!$E$50)+IF(Data!$AT93&lt;&gt;"",Scoring!$E$51)+IF(Data!$AU93&lt;&gt;"",Scoring!$E$52),"")</f>
        <v/>
      </c>
      <c r="AY93" s="180" t="str">
        <f>IF(AX93&lt;&gt;"",LOOKUP(AX93,Likelihoods!$A$7:$A$107,Likelihoods!C$7:C$107),"")</f>
        <v/>
      </c>
      <c r="AZ93" s="182" t="str">
        <f>IF(AND(COUNTBLANK($B93:$O93)=13,COUNTBLANK($P93:$Q93)=1,COUNTBLANK($R93:$U93)=3,COUNTBLANK($V93:$X93)=2,COUNTBLANK($Y93:$AE93)=6,COUNTBLANK($AF93:$AJ93)=4,COUNTBLANK($AK93:AN93)=3,COUNTBLANK($AO93:$AQ93)=2,COUNTBLANK($AR93:$AS93)=1,COUNTBLANK($AT93:$AU93)=1),IF(Data!$B93&lt;&gt;"",Scoring!$F$7)+IF(Data!$C93&lt;&gt;"",Scoring!$F$8)+IF(Data!$D93&lt;&gt;"",Scoring!$F$9)+IF(Data!$E93&lt;&gt;"",Scoring!$F$10)+IF(Data!$F93&lt;&gt;"",Scoring!$F$11)+IF(Data!$G93&lt;&gt;"",Scoring!$F$12)+IF(Data!$H93&lt;&gt;"",Scoring!$F$13)+IF(Data!$I93&lt;&gt;"",Scoring!$F$14)+IF(Data!$J93&lt;&gt;"",Scoring!$F$15)+IF(Data!$K93&lt;&gt;"",Scoring!$F$16)+IF(Data!$L93&lt;&gt;"",Scoring!$F$17)+IF(Data!$M93&lt;&gt;"",Scoring!$F$18)+IF(Data!$N93&lt;&gt;"",Scoring!$F$19)+IF(Data!$O93&lt;&gt;"",Scoring!$F$20)+IF(Data!$P93&lt;&gt;"",Scoring!$F$21)+IF(Data!$Q93&lt;&gt;"",Scoring!$F$22)+IF(Data!$R93&lt;&gt;"",Scoring!$F$23)+IF(Data!$S93&lt;&gt;"",Scoring!$F$24)+IF(Data!$T93&lt;&gt;"",Scoring!$F$25)+IF(Data!$U93&lt;&gt;"",Scoring!$F$26)+IF(Data!$V93&lt;&gt;"",Scoring!$F$27)+IF(Data!$W93&lt;&gt;"",Scoring!$F$28)+IF(Data!$X93&lt;&gt;"",Scoring!$F$29)+IF(Data!$Y93&lt;&gt;"",Scoring!$F$30)+IF(Data!$Z93&lt;&gt;"",Scoring!$F$31)+IF(Data!$AA93&lt;&gt;"",Scoring!$F$32)+IF(Data!$AB93&lt;&gt;"",Scoring!$F$33)+IF(Data!$AC93&lt;&gt;"",Scoring!$F$34)+IF(Data!$AD93&lt;&gt;"",Scoring!$F$35)+IF(Data!$AE93&lt;&gt;"",Scoring!$F$36)+IF(Data!$AF93&lt;&gt;"",Scoring!$F$37)+IF(Data!$AG93&lt;&gt;"",Scoring!$F$38)+IF(Data!$AH93&lt;&gt;"",Scoring!$F$39)+IF(Data!$AI93&lt;&gt;"",Scoring!$F$40)+IF(Data!$AJ93&lt;&gt;"",Scoring!$F$41)+IF(Data!$AK93&lt;&gt;"",Scoring!$F$42)+IF(Data!$AL93&lt;&gt;"",Scoring!$F$43)+IF(Data!$AM93&lt;&gt;"",Scoring!$F$44)+IF(Data!$AN93&lt;&gt;"",Scoring!$F$45)+IF(Data!$AO93&lt;&gt;"",Scoring!$F$46)+IF(Data!$AP93&lt;&gt;"",Scoring!$F$47)+IF(Data!$AQ93&lt;&gt;"",Scoring!$F$48)+IF(Data!$AR93&lt;&gt;"",Scoring!$F$49)+IF(Data!$AS93&lt;&gt;"",Scoring!$F$50)+IF(Data!$AT93&lt;&gt;"",Scoring!$F$51)+IF(Data!$AU93&lt;&gt;"",Scoring!$F$52),"")</f>
        <v/>
      </c>
      <c r="BA93" s="183" t="str">
        <f>IF(AZ93&lt;&gt;"",LOOKUP(AZ93,Likelihoods!$A$7:$A$107,Likelihoods!D$7:D$107),"")</f>
        <v/>
      </c>
      <c r="BB93" s="181" t="str">
        <f>IF(AND(COUNTBLANK($B93:$O93)=13,COUNTBLANK($P93:$Q93)=1,COUNTBLANK($R93:$U93)=3,COUNTBLANK($V93:$X93)=2,COUNTBLANK($Y93:$AE93)=6,COUNTBLANK($AF93:$AJ93)=4,COUNTBLANK($AK93:AN93)=3,COUNTBLANK($AO93:$AQ93)=2,COUNTBLANK($AR93:$AS93)=1,COUNTBLANK($AT93:$AU93)=1),IF(Data!$B93&lt;&gt;"",Scoring!$G$7)+IF(Data!$C93&lt;&gt;"",Scoring!$G$8)+IF(Data!$D93&lt;&gt;"",Scoring!$G$9)+IF(Data!$E93&lt;&gt;"",Scoring!$G$10)+IF(Data!$F93&lt;&gt;"",Scoring!$G$11)+IF(Data!$G93&lt;&gt;"",Scoring!$G$12)+IF(Data!$H93&lt;&gt;"",Scoring!$G$13)+IF(Data!$I93&lt;&gt;"",Scoring!$G$14)+IF(Data!$J93&lt;&gt;"",Scoring!$G$15)+IF(Data!$K93&lt;&gt;"",Scoring!$G$16)+IF(Data!$L93&lt;&gt;"",Scoring!$G$17)+IF(Data!$M93&lt;&gt;"",Scoring!$G$18)+IF(Data!$N93&lt;&gt;"",Scoring!$G$19)+IF(Data!$O93&lt;&gt;"",Scoring!$G$20)+IF(Data!$P93&lt;&gt;"",Scoring!$G$21)+IF(Data!$Q93&lt;&gt;"",Scoring!$G$22)+IF(Data!$R93&lt;&gt;"",Scoring!$G$23)+IF(Data!$S93&lt;&gt;"",Scoring!$G$24)+IF(Data!$T93&lt;&gt;"",Scoring!$G$25)+IF(Data!$U93&lt;&gt;"",Scoring!$G$26)+IF(Data!$V93&lt;&gt;"",Scoring!$G$27)+IF(Data!$W93&lt;&gt;"",Scoring!$G$28)+IF(Data!$X93&lt;&gt;"",Scoring!$G$29)+IF(Data!$Y93&lt;&gt;"",Scoring!$G$30)+IF(Data!$Z93&lt;&gt;"",Scoring!$G$31)+IF(Data!$AA93&lt;&gt;"",Scoring!$G$32)+IF(Data!$AB93&lt;&gt;"",Scoring!$G$33)+IF(Data!$AC93&lt;&gt;"",Scoring!$G$34)+IF(Data!$AD93&lt;&gt;"",Scoring!$G$35)+IF(Data!$AE93&lt;&gt;"",Scoring!$G$36)+IF(Data!$AF93&lt;&gt;"",Scoring!$G$37)+IF(Data!$AG93&lt;&gt;"",Scoring!$G$38)+IF(Data!$AH93&lt;&gt;"",Scoring!$G$39)+IF(Data!$AI93&lt;&gt;"",Scoring!$G$40)+IF(Data!$AJ93&lt;&gt;"",Scoring!$G$41)+IF(Data!$AK93&lt;&gt;"",Scoring!$G$42)+IF(Data!$AL93&lt;&gt;"",Scoring!$G$43)+IF(Data!$AM93&lt;&gt;"",Scoring!$G$44)+IF(Data!$AN93&lt;&gt;"",Scoring!$G$45)+IF(Data!$AO93&lt;&gt;"",Scoring!$G$46)+IF(Data!$AP93&lt;&gt;"",Scoring!$G$47)+IF(Data!$AQ93&lt;&gt;"",Scoring!$G$48)+IF(Data!$AR93&lt;&gt;"",Scoring!$G$49)+IF(Data!$AS93&lt;&gt;"",Scoring!$G$50)+IF(Data!$AT93&lt;&gt;"",Scoring!$G$51)+IF(Data!$AU93&lt;&gt;"",Scoring!$G$52),"")</f>
        <v/>
      </c>
      <c r="BC93" s="184" t="str">
        <f>IF(BB93&lt;&gt;"",LOOKUP(BB93,Likelihoods!$A$7:$A$107,Likelihoods!E$7:E$107),"")</f>
        <v/>
      </c>
      <c r="BD93" s="185" t="str">
        <f>IF(AND(COUNTBLANK($B93:$O93)=13,COUNTBLANK($P93:$Q93)=1,COUNTBLANK($R93:$U93)=3,COUNTBLANK($V93:$X93)=2,COUNTBLANK($Y93:$AE93)=6,COUNTBLANK($AF93:$AJ93)=4,COUNTBLANK($AK93:AN93)=3,COUNTBLANK($AO93:$AQ93)=2,COUNTBLANK($AR93:$AS93)=1,COUNTBLANK($AT93:$AU93)=1),IF(Data!$B93&lt;&gt;"",Scoring!$H$7)+IF(Data!$C93&lt;&gt;"",Scoring!$H$8)+IF(Data!$D93&lt;&gt;"",Scoring!$H$9)+IF(Data!$E93&lt;&gt;"",Scoring!$H$10)+IF(Data!$F93&lt;&gt;"",Scoring!$H$11)+IF(Data!$G93&lt;&gt;"",Scoring!$H$12)+IF(Data!$H93&lt;&gt;"",Scoring!$H$13)+IF(Data!$I93&lt;&gt;"",Scoring!$H$14)+IF(Data!$J93&lt;&gt;"",Scoring!$H$15)+IF(Data!$K93&lt;&gt;"",Scoring!$H$16)+IF(Data!$L93&lt;&gt;"",Scoring!$H$17)+IF(Data!$M93&lt;&gt;"",Scoring!$H$18)+IF(Data!$N93&lt;&gt;"",Scoring!$H$19)+IF(Data!$O93&lt;&gt;"",Scoring!$H$20)+IF(Data!$P93&lt;&gt;"",Scoring!$H$21)+IF(Data!$Q93&lt;&gt;"",Scoring!$H$22)+IF(Data!$R93&lt;&gt;"",Scoring!$H$23)+IF(Data!$S93&lt;&gt;"",Scoring!$H$24)+IF(Data!$T93&lt;&gt;"",Scoring!$H$25)+IF(Data!$U93&lt;&gt;"",Scoring!$H$26)+IF(Data!$V93&lt;&gt;"",Scoring!$H$27)+IF(Data!$W93&lt;&gt;"",Scoring!$H$28)+IF(Data!$X93&lt;&gt;"",Scoring!$H$29)+IF(Data!$Y93&lt;&gt;"",Scoring!$H$30)+IF(Data!$Z93&lt;&gt;"",Scoring!$H$31)+IF(Data!$AA93&lt;&gt;"",Scoring!$H$32)+IF(Data!$AB93&lt;&gt;"",Scoring!$H$33)+IF(Data!$AC93&lt;&gt;"",Scoring!$H$34)+IF(Data!$AD93&lt;&gt;"",Scoring!$H$35)+IF(Data!$AE93&lt;&gt;"",Scoring!$H$36)+IF(Data!$AF93&lt;&gt;"",Scoring!$H$37)+IF(Data!$AG93&lt;&gt;"",Scoring!$H$38)+IF(Data!$AH93&lt;&gt;"",Scoring!$H$39)+IF(Data!$AI93&lt;&gt;"",Scoring!$H$40)+IF(Data!$AJ93&lt;&gt;"",Scoring!$H$41)+IF(Data!$AK93&lt;&gt;"",Scoring!$H$42)+IF(Data!$AL93&lt;&gt;"",Scoring!$H$43)+IF(Data!$AM93&lt;&gt;"",Scoring!$H$44)+IF(Data!$AN93&lt;&gt;"",Scoring!$H$45)+IF(Data!$AO93&lt;&gt;"",Scoring!$H$46)+IF(Data!$AP93&lt;&gt;"",Scoring!$H$47)+IF(Data!$AQ93&lt;&gt;"",Scoring!$H$48)+IF(Data!$AR93&lt;&gt;"",Scoring!$H$49)+IF(Data!$AS93&lt;&gt;"",Scoring!$H$50)+IF(Data!$AT93&lt;&gt;"",Scoring!$H$51)+IF(Data!$AU93&lt;&gt;"",Scoring!$H$52),"")</f>
        <v/>
      </c>
      <c r="BE93" s="186" t="str">
        <f>IF(BD93&lt;&gt;"",LOOKUP(BD93,Likelihoods!$A$7:$A$107,Likelihoods!F$7:F$107),"")</f>
        <v/>
      </c>
      <c r="BF93" s="181" t="str">
        <f>IF(AND(COUNTBLANK($B93:$O93)=13,COUNTBLANK($P93:$Q93)=1,COUNTBLANK($R93:$U93)=3,COUNTBLANK($V93:$X93)=2,COUNTBLANK($Y93:$AE93)=6,COUNTBLANK($AF93:$AJ93)=4,COUNTBLANK($AK93:AN93)=3,COUNTBLANK($AO93:$AQ93)=2,COUNTBLANK($AR93:$AS93)=1,COUNTBLANK($AT93:$AU93)=1),IF(Data!$B93&lt;&gt;"",Scoring!$I$7)+IF(Data!$C93&lt;&gt;"",Scoring!$I$8)+IF(Data!$D93&lt;&gt;"",Scoring!$I$9)+IF(Data!$E93&lt;&gt;"",Scoring!$I$10)+IF(Data!$F93&lt;&gt;"",Scoring!$I$11)+IF(Data!$G93&lt;&gt;"",Scoring!$I$12)+IF(Data!$H93&lt;&gt;"",Scoring!$I$13)+IF(Data!$I93&lt;&gt;"",Scoring!$I$14)+IF(Data!$J93&lt;&gt;"",Scoring!$I$15)+IF(Data!$K93&lt;&gt;"",Scoring!$I$16)+IF(Data!$L93&lt;&gt;"",Scoring!$I$17)+IF(Data!$M93&lt;&gt;"",Scoring!$I$18)+IF(Data!$N93&lt;&gt;"",Scoring!$I$19)+IF(Data!$O93&lt;&gt;"",Scoring!$I$20)+IF(Data!$P93&lt;&gt;"",Scoring!$I$21)+IF(Data!$Q93&lt;&gt;"",Scoring!$I$22)+IF(Data!$R93&lt;&gt;"",Scoring!$I$23)+IF(Data!$S93&lt;&gt;"",Scoring!$I$24)+IF(Data!$T93&lt;&gt;"",Scoring!$I$25)+IF(Data!$U93&lt;&gt;"",Scoring!$I$26)+IF(Data!$V93&lt;&gt;"",Scoring!$I$27)+IF(Data!$W93&lt;&gt;"",Scoring!$I$28)+IF(Data!$X93&lt;&gt;"",Scoring!$I$29)+IF(Data!$Y93&lt;&gt;"",Scoring!$I$30)+IF(Data!$Z93&lt;&gt;"",Scoring!$I$31)+IF(Data!$AA93&lt;&gt;"",Scoring!$I$32)+IF(Data!$AB93&lt;&gt;"",Scoring!$I$33)+IF(Data!$AC93&lt;&gt;"",Scoring!$I$34)+IF(Data!$AD93&lt;&gt;"",Scoring!$I$35)+IF(Data!$AE93&lt;&gt;"",Scoring!$I$36)+IF(Data!$AF93&lt;&gt;"",Scoring!$I$37)+IF(Data!$AG93&lt;&gt;"",Scoring!$I$38)+IF(Data!$AH93&lt;&gt;"",Scoring!$I$39)+IF(Data!$AI93&lt;&gt;"",Scoring!$I$40)+IF(Data!$AJ93&lt;&gt;"",Scoring!$I$41)+IF(Data!$AK93&lt;&gt;"",Scoring!$I$42)+IF(Data!$AL93&lt;&gt;"",Scoring!$I$43)+IF(Data!$AM93&lt;&gt;"",Scoring!$I$44)+IF(Data!$AN93&lt;&gt;"",Scoring!$I$45)+IF(Data!$AO93&lt;&gt;"",Scoring!$I$46)+IF(Data!$AP93&lt;&gt;"",Scoring!$I$47)+IF(Data!$AQ93&lt;&gt;"",Scoring!$I$48)+IF(Data!$AR93&lt;&gt;"",Scoring!$I$49)+IF(Data!$AS93&lt;&gt;"",Scoring!$I$50)+IF(Data!$AT93&lt;&gt;"",Scoring!$I$51)+IF(Data!$AU93&lt;&gt;"",Scoring!$I$52),"")</f>
        <v/>
      </c>
      <c r="BG93" s="180" t="str">
        <f>IF(BF93&lt;&gt;"",LOOKUP(BF93,Likelihoods!$A$7:$A$107,Likelihoods!G$7:G$107),"")</f>
        <v/>
      </c>
      <c r="BH93" s="187" t="str">
        <f>IF(AND(COUNTBLANK($B93:$O93)=13,COUNTBLANK($P93:$Q93)=1,COUNTBLANK($R93:$U93)=3,COUNTBLANK($V93:$X93)=2,COUNTBLANK($Y93:$AE93)=6,COUNTBLANK($AF93:$AJ93)=4,COUNTBLANK($AK93:AN93)=3,COUNTBLANK($AO93:$AQ93)=2,COUNTBLANK($AR93:$AS93)=1,COUNTBLANK($AT93:$AU93)=1),IF(Data!$B93&lt;&gt;"",Scoring!$J$7)+IF(Data!$C93&lt;&gt;"",Scoring!$J$8)+IF(Data!$D93&lt;&gt;"",Scoring!$J$9)+IF(Data!$E93&lt;&gt;"",Scoring!$J$10)+IF(Data!$F93&lt;&gt;"",Scoring!$J$11)+IF(Data!$G93&lt;&gt;"",Scoring!$J$12)+IF(Data!$H93&lt;&gt;"",Scoring!$J$13)+IF(Data!$I93&lt;&gt;"",Scoring!$J$14)+IF(Data!$J93&lt;&gt;"",Scoring!$J$15)+IF(Data!$K93&lt;&gt;"",Scoring!$J$16)+IF(Data!$L93&lt;&gt;"",Scoring!$J$17)+IF(Data!$M93&lt;&gt;"",Scoring!$J$18)+IF(Data!$N93&lt;&gt;"",Scoring!$J$19)+IF(Data!$O93&lt;&gt;"",Scoring!$J$20)+IF(Data!$P93&lt;&gt;"",Scoring!$J$21)+IF(Data!$Q93&lt;&gt;"",Scoring!$J$22)+IF(Data!$R93&lt;&gt;"",Scoring!$J$23)+IF(Data!$S93&lt;&gt;"",Scoring!$J$24)+IF(Data!$T93&lt;&gt;"",Scoring!$J$25)+IF(Data!$U93&lt;&gt;"",Scoring!$J$26)+IF(Data!$V93&lt;&gt;"",Scoring!$J$27)+IF(Data!$W93&lt;&gt;"",Scoring!$J$28)+IF(Data!$X93&lt;&gt;"",Scoring!$J$29)+IF(Data!$Y93&lt;&gt;"",Scoring!$J$30)+IF(Data!$Z93&lt;&gt;"",Scoring!$J$31)+IF(Data!$AA93&lt;&gt;"",Scoring!$J$32)+IF(Data!$AB93&lt;&gt;"",Scoring!$J$33)+IF(Data!$AC93&lt;&gt;"",Scoring!$J$34)+IF(Data!$AD93&lt;&gt;"",Scoring!$J$35)+IF(Data!$AE93&lt;&gt;"",Scoring!$J$36)+IF(Data!$AF93&lt;&gt;"",Scoring!$J$37)+IF(Data!$AG93&lt;&gt;"",Scoring!$J$38)+IF(Data!$AH93&lt;&gt;"",Scoring!$J$39)+IF(Data!$AI93&lt;&gt;"",Scoring!$J$40)+IF(Data!$AJ93&lt;&gt;"",Scoring!$J$41)+IF(Data!$AK93&lt;&gt;"",Scoring!$J$42)+IF(Data!$AL93&lt;&gt;"",Scoring!$J$43)+IF(Data!$AM93&lt;&gt;"",Scoring!$J$44)+IF(Data!$AN93&lt;&gt;"",Scoring!$J$45)+IF(Data!$AO93&lt;&gt;"",Scoring!$J$46)+IF(Data!$AP93&lt;&gt;"",Scoring!$J$47)+IF(Data!$AQ93&lt;&gt;"",Scoring!$J$48)+IF(Data!$AR93&lt;&gt;"",Scoring!$J$49)+IF(Data!$AS93&lt;&gt;"",Scoring!$J$50)+IF(Data!$AT93&lt;&gt;"",Scoring!$J$51)+IF(Data!$AU93&lt;&gt;"",Scoring!$J$52),"")</f>
        <v/>
      </c>
      <c r="BI93" s="183" t="str">
        <f>IF(BH93&lt;&gt;"",LOOKUP(BH93,Likelihoods!$A$7:$A$107,Likelihoods!H$7:H$107),"")</f>
        <v/>
      </c>
      <c r="BJ93" s="188" t="str">
        <f>IF(AND(COUNTBLANK($B93:$O93)=13,COUNTBLANK($P93:$Q93)=1,COUNTBLANK($R93:$U93)=3,COUNTBLANK($V93:$X93)=2,COUNTBLANK($Y93:$AE93)=6,COUNTBLANK($AF93:$AJ93)=4,COUNTBLANK($AK93:AN93)=3,COUNTBLANK($AO93:$AQ93)=2,COUNTBLANK($AR93:$AS93)=1,COUNTBLANK($AT93:$AU93)=1),IF(Data!$B93&lt;&gt;"",Scoring!$K$7)+IF(Data!$C93&lt;&gt;"",Scoring!$K$8)+IF(Data!$D93&lt;&gt;"",Scoring!$K$9)+IF(Data!$E93&lt;&gt;"",Scoring!$K$10)+IF(Data!$F93&lt;&gt;"",Scoring!$K$11)+IF(Data!$G93&lt;&gt;"",Scoring!$K$12)+IF(Data!$H93&lt;&gt;"",Scoring!$K$13)+IF(Data!$I93&lt;&gt;"",Scoring!$K$14)+IF(Data!$J93&lt;&gt;"",Scoring!$K$15)+IF(Data!$K93&lt;&gt;"",Scoring!$K$16)+IF(Data!$L93&lt;&gt;"",Scoring!$K$17)+IF(Data!$M93&lt;&gt;"",Scoring!$K$18)+IF(Data!$N93&lt;&gt;"",Scoring!$K$19)+IF(Data!$O93&lt;&gt;"",Scoring!$K$20)+IF(Data!$P93&lt;&gt;"",Scoring!$K$21)+IF(Data!$Q93&lt;&gt;"",Scoring!$K$22)+IF(Data!$R93&lt;&gt;"",Scoring!$K$23)+IF(Data!$S93&lt;&gt;"",Scoring!$K$24)+IF(Data!$T93&lt;&gt;"",Scoring!$K$25)+IF(Data!$U93&lt;&gt;"",Scoring!$K$26)+IF(Data!$V93&lt;&gt;"",Scoring!$K$27)+IF(Data!$W93&lt;&gt;"",Scoring!$K$28)+IF(Data!$X93&lt;&gt;"",Scoring!$K$29)+IF(Data!$Y93&lt;&gt;"",Scoring!$K$30)+IF(Data!$Z93&lt;&gt;"",Scoring!$K$31)+IF(Data!$AA93&lt;&gt;"",Scoring!$K$32)+IF(Data!$AB93&lt;&gt;"",Scoring!$K$33)+IF(Data!$AC93&lt;&gt;"",Scoring!$K$34)+IF(Data!$AD93&lt;&gt;"",Scoring!$K$35)+IF(Data!$AE93&lt;&gt;"",Scoring!$K$36)+IF(Data!$AF93&lt;&gt;"",Scoring!$K$37)+IF(Data!$AG93&lt;&gt;"",Scoring!$K$38)+IF(Data!$AH93&lt;&gt;"",Scoring!$K$39)+IF(Data!$AI93&lt;&gt;"",Scoring!$K$40)+IF(Data!$AJ93&lt;&gt;"",Scoring!$K$41)+IF(Data!$AK93&lt;&gt;"",Scoring!$K$42)+IF(Data!$AL93&lt;&gt;"",Scoring!$K$43)+IF(Data!$AM93&lt;&gt;"",Scoring!$K$44)+IF(Data!$AN93&lt;&gt;"",Scoring!$K$45)+IF(Data!$AO93&lt;&gt;"",Scoring!$K$46)+IF(Data!$AP93&lt;&gt;"",Scoring!$K$47)+IF(Data!$AQ93&lt;&gt;"",Scoring!$K$48)+IF(Data!$AR93&lt;&gt;"",Scoring!$K$49)+IF(Data!$AS93&lt;&gt;"",Scoring!$K$50)+IF(Data!$AT93&lt;&gt;"",Scoring!$K$51)+IF(Data!$AU93&lt;&gt;"",Scoring!$K$52),"")</f>
        <v/>
      </c>
      <c r="BK93" s="184" t="str">
        <f>IF(BJ93&lt;&gt;"",LOOKUP(BJ93,Likelihoods!$A$7:$A$107,Likelihoods!I$7:I$107),"")</f>
        <v/>
      </c>
      <c r="BL93" s="187" t="str">
        <f>IF(AND(COUNTBLANK($B93:$O93)=13,COUNTBLANK($P93:$Q93)=1,COUNTBLANK($R93:$U93)=3,COUNTBLANK($V93:$X93)=2,COUNTBLANK($Y93:$AE93)=6,COUNTBLANK($AF93:$AJ93)=4,COUNTBLANK($AK93:AN93)=3,COUNTBLANK($AO93:$AQ93)=2,COUNTBLANK($AR93:$AS93)=1,COUNTBLANK($AT93:$AU93)=1),IF(Data!$B93&lt;&gt;"",Scoring!$L$7)+IF(Data!$C93&lt;&gt;"",Scoring!$L$8)+IF(Data!$D93&lt;&gt;"",Scoring!$L$9)+IF(Data!$E93&lt;&gt;"",Scoring!$L$10)+IF(Data!$F93&lt;&gt;"",Scoring!$L$11)+IF(Data!$G93&lt;&gt;"",Scoring!$L$12)+IF(Data!$H93&lt;&gt;"",Scoring!$L$13)+IF(Data!$I93&lt;&gt;"",Scoring!$L$14)+IF(Data!$J93&lt;&gt;"",Scoring!$L$15)+IF(Data!$K93&lt;&gt;"",Scoring!$L$16)+IF(Data!$L93&lt;&gt;"",Scoring!$L$17)+IF(Data!$M93&lt;&gt;"",Scoring!$L$18)+IF(Data!$N93&lt;&gt;"",Scoring!$L$19)+IF(Data!$O93&lt;&gt;"",Scoring!$L$20)+IF(Data!$P93&lt;&gt;"",Scoring!$L$21)+IF(Data!$Q93&lt;&gt;"",Scoring!$L$22)+IF(Data!$R93&lt;&gt;"",Scoring!$L$23)+IF(Data!$S93&lt;&gt;"",Scoring!$L$24)+IF(Data!$T93&lt;&gt;"",Scoring!$L$25)+IF(Data!$U93&lt;&gt;"",Scoring!$L$26)+IF(Data!$V93&lt;&gt;"",Scoring!$L$27)+IF(Data!$W93&lt;&gt;"",Scoring!$L$28)+IF(Data!$X93&lt;&gt;"",Scoring!$L$29)+IF(Data!$Y93&lt;&gt;"",Scoring!$L$30)+IF(Data!$Z93&lt;&gt;"",Scoring!$L$31)+IF(Data!$AA93&lt;&gt;"",Scoring!$L$32)+IF(Data!$AB93&lt;&gt;"",Scoring!$L$33)+IF(Data!$AC93&lt;&gt;"",Scoring!$L$34)+IF(Data!$AD93&lt;&gt;"",Scoring!$L$35)+IF(Data!$AE93&lt;&gt;"",Scoring!$L$36)+IF(Data!$AF93&lt;&gt;"",Scoring!$L$37)+IF(Data!$AG93&lt;&gt;"",Scoring!$L$38)+IF(Data!$AH93&lt;&gt;"",Scoring!$L$39)+IF(Data!$AI93&lt;&gt;"",Scoring!$L$40)+IF(Data!$AJ93&lt;&gt;"",Scoring!$L$41)+IF(Data!$AK93&lt;&gt;"",Scoring!$L$42)+IF(Data!$AL93&lt;&gt;"",Scoring!$L$43)+IF(Data!$AM93&lt;&gt;"",Scoring!$L$44)+IF(Data!$AN93&lt;&gt;"",Scoring!$L$45)+IF(Data!$AO93&lt;&gt;"",Scoring!$L$46)+IF(Data!$AP93&lt;&gt;"",Scoring!$L$47)+IF(Data!$AQ93&lt;&gt;"",Scoring!$L$48)+IF(Data!$AR93&lt;&gt;"",Scoring!$L$49)+IF(Data!$AS93&lt;&gt;"",Scoring!$L$50)+IF(Data!$AT93&lt;&gt;"",Scoring!$L$51)+IF(Data!$AU93&lt;&gt;"",Scoring!$L$52),"")</f>
        <v/>
      </c>
      <c r="BM93" s="180" t="str">
        <f>IF(BL93&lt;&gt;"",LOOKUP(BL93,Likelihoods!$A$7:$A$107,Likelihoods!J$7:J$107),"")</f>
        <v/>
      </c>
      <c r="BN93" s="181" t="str">
        <f>IF(AND(COUNTBLANK($B93:$O93)=13,COUNTBLANK($P93:$Q93)=1,COUNTBLANK($R93:$U93)=3,COUNTBLANK($V93:$X93)=2,COUNTBLANK($Y93:$AE93)=6,COUNTBLANK($AF93:$AJ93)=4,COUNTBLANK($AK93:AN93)=3,COUNTBLANK($AO93:$AQ93)=2,COUNTBLANK($AR93:$AS93)=1,COUNTBLANK($AT93:$AU93)=1),IF(Data!$B93&lt;&gt;"",Scoring!$M$7)+IF(Data!$C93&lt;&gt;"",Scoring!$M$8)+IF(Data!$D93&lt;&gt;"",Scoring!$M$9)+IF(Data!$E93&lt;&gt;"",Scoring!$M$10)+IF(Data!$F93&lt;&gt;"",Scoring!$M$11)+IF(Data!$G93&lt;&gt;"",Scoring!$M$12)+IF(Data!$H93&lt;&gt;"",Scoring!$M$13)+IF(Data!$I93&lt;&gt;"",Scoring!$M$14)+IF(Data!$J93&lt;&gt;"",Scoring!$M$15)+IF(Data!$K93&lt;&gt;"",Scoring!$M$16)+IF(Data!$L93&lt;&gt;"",Scoring!$M$17)+IF(Data!$M93&lt;&gt;"",Scoring!$M$18)+IF(Data!$N93&lt;&gt;"",Scoring!$M$19)+IF(Data!$O93&lt;&gt;"",Scoring!$M$20)+IF(Data!$P93&lt;&gt;"",Scoring!$M$21)+IF(Data!$Q93&lt;&gt;"",Scoring!$M$22)+IF(Data!$R93&lt;&gt;"",Scoring!$M$23)+IF(Data!$S93&lt;&gt;"",Scoring!$M$24)+IF(Data!$T93&lt;&gt;"",Scoring!$M$25)+IF(Data!$U93&lt;&gt;"",Scoring!$M$26)+IF(Data!$V93&lt;&gt;"",Scoring!$M$27)+IF(Data!$W93&lt;&gt;"",Scoring!$M$28)+IF(Data!$X93&lt;&gt;"",Scoring!$M$29)+IF(Data!$Y93&lt;&gt;"",Scoring!$M$30)+IF(Data!$Z93&lt;&gt;"",Scoring!$M$31)+IF(Data!$AA93&lt;&gt;"",Scoring!$M$32)+IF(Data!$AB93&lt;&gt;"",Scoring!$M$33)+IF(Data!$AC93&lt;&gt;"",Scoring!$M$34)+IF(Data!$AD93&lt;&gt;"",Scoring!$M$35)+IF(Data!$AE93&lt;&gt;"",Scoring!$M$36)+IF(Data!$AF93&lt;&gt;"",Scoring!$M$37)+IF(Data!$AG93&lt;&gt;"",Scoring!$M$38)+IF(Data!$AH93&lt;&gt;"",Scoring!$M$39)+IF(Data!$AI93&lt;&gt;"",Scoring!$M$40)+IF(Data!$AJ93&lt;&gt;"",Scoring!$M$41)+IF(Data!$AK93&lt;&gt;"",Scoring!$M$42)+IF(Data!$AL93&lt;&gt;"",Scoring!$M$43)+IF(Data!$AM93&lt;&gt;"",Scoring!$M$44)+IF(Data!$AN93&lt;&gt;"",Scoring!$M$45)+IF(Data!$AO93&lt;&gt;"",Scoring!$M$46)+IF(Data!$AP93&lt;&gt;"",Scoring!$M$47)+IF(Data!$AQ93&lt;&gt;"",Scoring!$M$48)+IF(Data!$AR93&lt;&gt;"",Scoring!$M$49)+IF(Data!$AS93&lt;&gt;"",Scoring!$M$50)+IF(Data!$AT93&lt;&gt;"",Scoring!$M$51)+IF(Data!$AU93&lt;&gt;"",Scoring!$M$52),"")</f>
        <v/>
      </c>
      <c r="BO93" s="184" t="str">
        <f>IF(BN93&lt;&gt;"",LOOKUP(BN93,Likelihoods!$A$7:$A$107,Likelihoods!K$7:K$107),"")</f>
        <v/>
      </c>
      <c r="BP93" s="179" t="str">
        <f>IF(AND(COUNTBLANK($B93:$O93)=13,COUNTBLANK($P93:$Q93)=1,COUNTBLANK($R93:$U93)=3,COUNTBLANK($V93:$X93)=2,COUNTBLANK($Y93:$AE93)=6,COUNTBLANK($AF93:$AJ93)=4,COUNTBLANK($AK93:AN93)=3,COUNTBLANK($AO93:$AQ93)=2,COUNTBLANK($AR93:$AS93)=1,COUNTBLANK($AT93:$AU93)=1),IF(Data!$B93&lt;&gt;"",Scoring!$N$7)+IF(Data!$C93&lt;&gt;"",Scoring!$N$8)+IF(Data!$D93&lt;&gt;"",Scoring!$N$9)+IF(Data!$E93&lt;&gt;"",Scoring!$N$10)+IF(Data!$F93&lt;&gt;"",Scoring!$N$11)+IF(Data!$G93&lt;&gt;"",Scoring!$N$12)+IF(Data!$H93&lt;&gt;"",Scoring!$N$13)+IF(Data!$I93&lt;&gt;"",Scoring!$N$14)+IF(Data!$J93&lt;&gt;"",Scoring!$N$15)+IF(Data!$K93&lt;&gt;"",Scoring!$N$16)+IF(Data!$L93&lt;&gt;"",Scoring!$N$17)+IF(Data!$M93&lt;&gt;"",Scoring!$N$18)+IF(Data!$N93&lt;&gt;"",Scoring!$N$19)+IF(Data!$O93&lt;&gt;"",Scoring!$N$20)+IF(Data!$P93&lt;&gt;"",Scoring!$N$21)+IF(Data!$Q93&lt;&gt;"",Scoring!$N$22)+IF(Data!$R93&lt;&gt;"",Scoring!$N$23)+IF(Data!$S93&lt;&gt;"",Scoring!$N$24)+IF(Data!$T93&lt;&gt;"",Scoring!$N$25)+IF(Data!$U93&lt;&gt;"",Scoring!$N$26)+IF(Data!$V93&lt;&gt;"",Scoring!$N$27)+IF(Data!$W93&lt;&gt;"",Scoring!$N$28)+IF(Data!$X93&lt;&gt;"",Scoring!$N$29)+IF(Data!$Y93&lt;&gt;"",Scoring!$N$30)+IF(Data!$Z93&lt;&gt;"",Scoring!$N$31)+IF(Data!$AA93&lt;&gt;"",Scoring!$N$32)+IF(Data!$AB93&lt;&gt;"",Scoring!$N$33)+IF(Data!$AC93&lt;&gt;"",Scoring!$N$34)+IF(Data!$AD93&lt;&gt;"",Scoring!$N$35)+IF(Data!$AE93&lt;&gt;"",Scoring!$N$36)+IF(Data!$AF93&lt;&gt;"",Scoring!$N$37)+IF(Data!$AG93&lt;&gt;"",Scoring!$N$38)+IF(Data!$AH93&lt;&gt;"",Scoring!$N$39)+IF(Data!$AI93&lt;&gt;"",Scoring!$N$40)+IF(Data!$AJ93&lt;&gt;"",Scoring!$N$41)+IF(Data!$AK93&lt;&gt;"",Scoring!$N$42)+IF(Data!$AL93&lt;&gt;"",Scoring!$N$43)+IF(Data!$AM93&lt;&gt;"",Scoring!$N$44)+IF(Data!$AN93&lt;&gt;"",Scoring!$N$45)+IF(Data!$AO93&lt;&gt;"",Scoring!$N$46)+IF(Data!$AP93&lt;&gt;"",Scoring!$N$47)+IF(Data!$AQ93&lt;&gt;"",Scoring!$N$48)+IF(Data!$AR93&lt;&gt;"",Scoring!$N$49)+IF(Data!$AS93&lt;&gt;"",Scoring!$N$50)+IF(Data!$AT93&lt;&gt;"",Scoring!$N$51)+IF(Data!$AU93&lt;&gt;"",Scoring!$N$52),"")</f>
        <v/>
      </c>
      <c r="BQ93" s="189" t="str">
        <f>IF(BP93&lt;&gt;"",LOOKUP(BP93,Likelihoods!$A$7:$A$107,Likelihoods!L$7:L$107),"")</f>
        <v/>
      </c>
      <c r="BR93" s="181" t="str">
        <f>IF(AND(COUNTBLANK($B93:$O93)=13,COUNTBLANK($P93:$Q93)=1,COUNTBLANK($R93:$U93)=3,COUNTBLANK($V93:$X93)=2,COUNTBLANK($Y93:$AE93)=6,COUNTBLANK($AF93:$AJ93)=4,COUNTBLANK($AK93:AN93)=3,COUNTBLANK($AO93:$AQ93)=2,COUNTBLANK($AR93:$AS93)=1,COUNTBLANK($AT93:$AU93)=1),IF(Data!$B93&lt;&gt;"",Scoring!$O$7)+IF(Data!$C93&lt;&gt;"",Scoring!$O$8)+IF(Data!$D93&lt;&gt;"",Scoring!$O$9)+IF(Data!$E93&lt;&gt;"",Scoring!$O$10)+IF(Data!$F93&lt;&gt;"",Scoring!$O$11)+IF(Data!$G93&lt;&gt;"",Scoring!$O$12)+IF(Data!$H93&lt;&gt;"",Scoring!$O$13)+IF(Data!$I93&lt;&gt;"",Scoring!$O$14)+IF(Data!$J93&lt;&gt;"",Scoring!$O$15)+IF(Data!$K93&lt;&gt;"",Scoring!$O$16)+IF(Data!$L93&lt;&gt;"",Scoring!$O$17)+IF(Data!$M93&lt;&gt;"",Scoring!$O$18)+IF(Data!$N93&lt;&gt;"",Scoring!$O$19)+IF(Data!$O93&lt;&gt;"",Scoring!$O$20)+IF(Data!$P93&lt;&gt;"",Scoring!$O$21)+IF(Data!$Q93&lt;&gt;"",Scoring!$O$22)+IF(Data!$R93&lt;&gt;"",Scoring!$O$23)+IF(Data!$S93&lt;&gt;"",Scoring!$O$24)+IF(Data!$T93&lt;&gt;"",Scoring!$O$25)+IF(Data!$U93&lt;&gt;"",Scoring!$O$26)+IF(Data!$V93&lt;&gt;"",Scoring!$O$27)+IF(Data!$W93&lt;&gt;"",Scoring!$O$28)+IF(Data!$X93&lt;&gt;"",Scoring!$O$29)+IF(Data!$Y93&lt;&gt;"",Scoring!$O$30)+IF(Data!$Z93&lt;&gt;"",Scoring!$O$31)+IF(Data!$AA93&lt;&gt;"",Scoring!$O$32)+IF(Data!$AB93&lt;&gt;"",Scoring!$O$33)+IF(Data!$AC93&lt;&gt;"",Scoring!$O$34)+IF(Data!$AD93&lt;&gt;"",Scoring!$O$35)+IF(Data!$AE93&lt;&gt;"",Scoring!$O$36)+IF(Data!$AF93&lt;&gt;"",Scoring!$O$37)+IF(Data!$AG93&lt;&gt;"",Scoring!$O$38)+IF(Data!$AH93&lt;&gt;"",Scoring!$O$39)+IF(Data!$AI93&lt;&gt;"",Scoring!$O$40)+IF(Data!$AJ93&lt;&gt;"",Scoring!$O$41)+IF(Data!$AK93&lt;&gt;"",Scoring!$O$42)+IF(Data!$AL93&lt;&gt;"",Scoring!$O$43)+IF(Data!$AM93&lt;&gt;"",Scoring!$O$44)+IF(Data!$AN93&lt;&gt;"",Scoring!$O$45)+IF(Data!$AO93&lt;&gt;"",Scoring!$O$46)+IF(Data!$AP93&lt;&gt;"",Scoring!$O$47)+IF(Data!$AQ93&lt;&gt;"",Scoring!$O$48)+IF(Data!$AR93&lt;&gt;"",Scoring!$O$49)+IF(Data!$AS93&lt;&gt;"",Scoring!$O$50)+IF(Data!$AT93&lt;&gt;"",Scoring!$O$51)+IF(Data!$AU93&lt;&gt;"",Scoring!$O$52),"")</f>
        <v/>
      </c>
      <c r="BS93" s="184" t="str">
        <f>IF(BR93&lt;&gt;"",LOOKUP(BR93,Likelihoods!$A$7:$A$107,Likelihoods!M$7:M$107),"")</f>
        <v/>
      </c>
      <c r="BT93" s="181" t="str">
        <f>IF(AND(COUNTBLANK($B93:$O93)=13,COUNTBLANK($P93:$Q93)=1,COUNTBLANK($R93:$U93)=3,COUNTBLANK($V93:$X93)=2,COUNTBLANK($Y93:$AE93)=6,COUNTBLANK($AF93:$AJ93)=4,COUNTBLANK($AK93:AN93)=3,COUNTBLANK($AO93:$AQ93)=2,COUNTBLANK($AR93:$AS93)=1,COUNTBLANK($AT93:$AU93)=1),IF(Data!$B93&lt;&gt;"",Scoring!$P$7)+IF(Data!$C93&lt;&gt;"",Scoring!$P$8)+IF(Data!$D93&lt;&gt;"",Scoring!$P$9)+IF(Data!$E93&lt;&gt;"",Scoring!$P$10)+IF(Data!$F93&lt;&gt;"",Scoring!$P$11)+IF(Data!$G93&lt;&gt;"",Scoring!$P$12)+IF(Data!$H93&lt;&gt;"",Scoring!$P$13)+IF(Data!$I93&lt;&gt;"",Scoring!$P$14)+IF(Data!$J93&lt;&gt;"",Scoring!$P$15)+IF(Data!$K93&lt;&gt;"",Scoring!$P$16)+IF(Data!$L93&lt;&gt;"",Scoring!$P$17)+IF(Data!$M93&lt;&gt;"",Scoring!$P$18)+IF(Data!$N93&lt;&gt;"",Scoring!$P$19)+IF(Data!$O93&lt;&gt;"",Scoring!$P$20)+IF(Data!$P93&lt;&gt;"",Scoring!$P$21)+IF(Data!$Q93&lt;&gt;"",Scoring!$P$22)+IF(Data!$R93&lt;&gt;"",Scoring!$P$23)+IF(Data!$S93&lt;&gt;"",Scoring!$P$24)+IF(Data!$T93&lt;&gt;"",Scoring!$P$25)+IF(Data!$U93&lt;&gt;"",Scoring!$P$26)+IF(Data!$V93&lt;&gt;"",Scoring!$P$27)+IF(Data!$W93&lt;&gt;"",Scoring!$P$28)+IF(Data!$X93&lt;&gt;"",Scoring!$P$29)+IF(Data!$Y93&lt;&gt;"",Scoring!$P$30)+IF(Data!$Z93&lt;&gt;"",Scoring!$P$31)+IF(Data!$AA93&lt;&gt;"",Scoring!$P$32)+IF(Data!$AB93&lt;&gt;"",Scoring!$P$33)+IF(Data!$AC93&lt;&gt;"",Scoring!$P$34)+IF(Data!$AD93&lt;&gt;"",Scoring!$P$35)+IF(Data!$AE93&lt;&gt;"",Scoring!$P$36)+IF(Data!$AF93&lt;&gt;"",Scoring!$P$37)+IF(Data!$AG93&lt;&gt;"",Scoring!$P$38)+IF(Data!$AH93&lt;&gt;"",Scoring!$P$39)+IF(Data!$AI93&lt;&gt;"",Scoring!$P$40)+IF(Data!$AJ93&lt;&gt;"",Scoring!$P$41)+IF(Data!$AK93&lt;&gt;"",Scoring!$P$42)+IF(Data!$AL93&lt;&gt;"",Scoring!$P$43)+IF(Data!$AM93&lt;&gt;"",Scoring!$P$44)+IF(Data!$AN93&lt;&gt;"",Scoring!$P$45)+IF(Data!$AO93&lt;&gt;"",Scoring!$P$46)+IF(Data!$AP93&lt;&gt;"",Scoring!$P$47)+IF(Data!$AQ93&lt;&gt;"",Scoring!$P$48)+IF(Data!$AR93&lt;&gt;"",Scoring!$P$49)+IF(Data!$AS93&lt;&gt;"",Scoring!$P$50)+IF(Data!$AT93&lt;&gt;"",Scoring!$P$51)+IF(Data!$AU93&lt;&gt;"",Scoring!$P$52),"")</f>
        <v/>
      </c>
      <c r="BU93" s="180" t="str">
        <f>IF(BT93&lt;&gt;"",LOOKUP(BT93,Likelihoods!$A$7:$A$107,Likelihoods!N$7:N$107),"")</f>
        <v/>
      </c>
      <c r="BV93" s="181" t="str">
        <f>IF(AND(COUNTBLANK($B93:$O93)=13,COUNTBLANK($P93:$Q93)=1,COUNTBLANK($R93:$U93)=3,COUNTBLANK($V93:$X93)=2,COUNTBLANK($Y93:$AE93)=6,COUNTBLANK($AF93:$AJ93)=4,COUNTBLANK($AK93:AN93)=3,COUNTBLANK($AO93:$AQ93)=2,COUNTBLANK($AR93:$AS93)=1,COUNTBLANK($AT93:$AU93)=1),IF(Data!$B93&lt;&gt;"",Scoring!$Q$7)+IF(Data!$C93&lt;&gt;"",Scoring!$Q$8)+IF(Data!$D93&lt;&gt;"",Scoring!$Q$9)+IF(Data!$E93&lt;&gt;"",Scoring!$Q$10)+IF(Data!$F93&lt;&gt;"",Scoring!$Q$11)+IF(Data!$G93&lt;&gt;"",Scoring!$Q$12)+IF(Data!$H93&lt;&gt;"",Scoring!$Q$13)+IF(Data!$I93&lt;&gt;"",Scoring!$Q$14)+IF(Data!$J93&lt;&gt;"",Scoring!$Q$15)+IF(Data!$K93&lt;&gt;"",Scoring!$Q$16)+IF(Data!$L93&lt;&gt;"",Scoring!$Q$17)+IF(Data!$M93&lt;&gt;"",Scoring!$Q$18)+IF(Data!$N93&lt;&gt;"",Scoring!$Q$19)+IF(Data!$O93&lt;&gt;"",Scoring!$Q$20)+IF(Data!$P93&lt;&gt;"",Scoring!$Q$21)+IF(Data!$Q93&lt;&gt;"",Scoring!$Q$22)+IF(Data!$R93&lt;&gt;"",Scoring!$Q$23)+IF(Data!$S93&lt;&gt;"",Scoring!$Q$24)+IF(Data!$T93&lt;&gt;"",Scoring!$Q$25)+IF(Data!$U93&lt;&gt;"",Scoring!$Q$26)+IF(Data!$V93&lt;&gt;"",Scoring!$Q$27)+IF(Data!$W93&lt;&gt;"",Scoring!$Q$28)+IF(Data!$X93&lt;&gt;"",Scoring!$Q$29)+IF(Data!$Y93&lt;&gt;"",Scoring!$Q$30)+IF(Data!$Z93&lt;&gt;"",Scoring!$Q$31)+IF(Data!$AA93&lt;&gt;"",Scoring!$Q$32)+IF(Data!$AB93&lt;&gt;"",Scoring!$Q$33)+IF(Data!$AC93&lt;&gt;"",Scoring!$Q$34)+IF(Data!$AD93&lt;&gt;"",Scoring!$Q$35)+IF(Data!$AE93&lt;&gt;"",Scoring!$Q$36)+IF(Data!$AF93&lt;&gt;"",Scoring!$Q$37)+IF(Data!$AG93&lt;&gt;"",Scoring!$Q$38)+IF(Data!$AH93&lt;&gt;"",Scoring!$Q$39)+IF(Data!$AI93&lt;&gt;"",Scoring!$Q$40)+IF(Data!$AJ93&lt;&gt;"",Scoring!$Q$41)+IF(Data!$AK93&lt;&gt;"",Scoring!$Q$42)+IF(Data!$AL93&lt;&gt;"",Scoring!$Q$43)+IF(Data!$AM93&lt;&gt;"",Scoring!$Q$44)+IF(Data!$AN93&lt;&gt;"",Scoring!$Q$45)+IF(Data!$AO93&lt;&gt;"",Scoring!$Q$46)+IF(Data!$AP93&lt;&gt;"",Scoring!$Q$47)+IF(Data!$AQ93&lt;&gt;"",Scoring!$Q$48)+IF(Data!$AR93&lt;&gt;"",Scoring!$Q$49)+IF(Data!$AS93&lt;&gt;"",Scoring!$Q$50)+IF(Data!$AT93&lt;&gt;"",Scoring!$Q$51)+IF(Data!$AU93&lt;&gt;"",Scoring!$Q$52),"")</f>
        <v/>
      </c>
      <c r="BW93" s="183" t="str">
        <f>IF(BV93&lt;&gt;"",LOOKUP(BV93,Likelihoods!$A$7:$A$107,Likelihoods!O$7:O$107),"")</f>
        <v/>
      </c>
      <c r="BX93" s="9"/>
      <c r="BY93" s="9"/>
      <c r="BZ93" s="9"/>
      <c r="CA93" s="9"/>
      <c r="CB93" s="9"/>
      <c r="CC93" s="9"/>
      <c r="CD93" s="9"/>
      <c r="CE93" s="9"/>
      <c r="CF93" s="9"/>
      <c r="CG93" s="9"/>
      <c r="CH93" s="9"/>
      <c r="CI93" s="9"/>
      <c r="CJ93" s="9"/>
      <c r="CK93" s="9"/>
    </row>
    <row r="94" spans="1:89" ht="14.25">
      <c r="A94" s="59"/>
      <c r="B94" s="76"/>
      <c r="C94" s="77"/>
      <c r="D94" s="77"/>
      <c r="E94" s="77"/>
      <c r="F94" s="77"/>
      <c r="G94" s="77"/>
      <c r="H94" s="77"/>
      <c r="I94" s="77"/>
      <c r="J94" s="77"/>
      <c r="K94" s="77"/>
      <c r="L94" s="77"/>
      <c r="M94" s="77"/>
      <c r="N94" s="77"/>
      <c r="O94" s="77"/>
      <c r="P94" s="76"/>
      <c r="Q94" s="78"/>
      <c r="R94" s="77"/>
      <c r="S94" s="77"/>
      <c r="T94" s="77"/>
      <c r="U94" s="77"/>
      <c r="V94" s="76"/>
      <c r="W94" s="77"/>
      <c r="X94" s="78"/>
      <c r="Y94" s="77"/>
      <c r="Z94" s="77"/>
      <c r="AA94" s="77"/>
      <c r="AB94" s="77"/>
      <c r="AC94" s="77"/>
      <c r="AD94" s="77"/>
      <c r="AE94" s="77"/>
      <c r="AF94" s="76"/>
      <c r="AG94" s="77"/>
      <c r="AH94" s="77"/>
      <c r="AI94" s="77"/>
      <c r="AJ94" s="78"/>
      <c r="AK94" s="77"/>
      <c r="AL94" s="77"/>
      <c r="AM94" s="77"/>
      <c r="AN94" s="77"/>
      <c r="AO94" s="76"/>
      <c r="AP94" s="77"/>
      <c r="AQ94" s="78"/>
      <c r="AR94" s="76"/>
      <c r="AS94" s="78"/>
      <c r="AT94" s="77"/>
      <c r="AU94" s="77"/>
      <c r="AV94" s="179" t="str">
        <f>IF(AND(COUNTBLANK($B94:$O94)=13,COUNTBLANK($P94:$Q94)=1,COUNTBLANK($R94:$U94)=3,COUNTBLANK($V94:$X94)=2,COUNTBLANK($Y94:$AE94)=6,COUNTBLANK($AF94:$AJ94)=4,COUNTBLANK($AK94:AN94)=3,COUNTBLANK($AO94:$AQ94)=2,COUNTBLANK($AR94:$AS94)=1,COUNTBLANK($AT94:$AU94)=1),IF(Data!$B94&lt;&gt;"",Scoring!$D$7)+IF(Data!$C94&lt;&gt;"",Scoring!$D$8)+IF(Data!$D94&lt;&gt;"",Scoring!$D$9)+IF(Data!$E94&lt;&gt;"",Scoring!$D$10)+IF(Data!$F94&lt;&gt;"",Scoring!$D$11)+IF(Data!$G94&lt;&gt;"",Scoring!$D$12)+IF(Data!$H94&lt;&gt;"",Scoring!$D$13)+IF(Data!$I94&lt;&gt;"",Scoring!$D$14)+IF(Data!$J94&lt;&gt;"",Scoring!$D$15)+IF(Data!$K94&lt;&gt;"",Scoring!$D$16)+IF(Data!$L94&lt;&gt;"",Scoring!$D$17)+IF(Data!$M94&lt;&gt;"",Scoring!$D$18)+IF(Data!$N94&lt;&gt;"",Scoring!$D$19)+IF(Data!$O94&lt;&gt;"",Scoring!$D$20)+IF(Data!$P94&lt;&gt;"",Scoring!$D$21)+IF(Data!$Q94&lt;&gt;"",Scoring!$D$22)+IF(Data!$R94&lt;&gt;"",Scoring!$D$23)+IF(Data!$S94&lt;&gt;"",Scoring!$D$24)+IF(Data!$T94&lt;&gt;"",Scoring!$D$25)+IF(Data!$U94&lt;&gt;"",Scoring!$D$26)+IF(Data!$V94&lt;&gt;"",Scoring!$D$27)+IF(Data!$W94&lt;&gt;"",Scoring!$D$28)+IF(Data!$X94&lt;&gt;"",Scoring!$D$29)+IF(Data!$Y94&lt;&gt;"",Scoring!$D$30)+IF(Data!$Z94&lt;&gt;"",Scoring!$D$31)+IF(Data!$AA94&lt;&gt;"",Scoring!$D$32)+IF(Data!$AB94&lt;&gt;"",Scoring!$D$33)+IF(Data!$AC94&lt;&gt;"",Scoring!$D$34)+IF(Data!$AD94&lt;&gt;"",Scoring!$D$35)+IF(Data!$AE94&lt;&gt;"",Scoring!$D$36)+IF(Data!$AF94&lt;&gt;"",Scoring!$D$37)+IF(Data!$AG94&lt;&gt;"",Scoring!$D$38)+IF(Data!$AH94&lt;&gt;"",Scoring!$D$39)+IF(Data!$AI94&lt;&gt;"",Scoring!$D$40)+IF(Data!$AJ94&lt;&gt;"",Scoring!$D$41)+IF(Data!$AK94&lt;&gt;"",Scoring!$D$42)+IF(Data!$AL94&lt;&gt;"",Scoring!$D$43)+IF(Data!$AM94&lt;&gt;"",Scoring!$D$44)+IF(Data!$AN94&lt;&gt;"",Scoring!$D$45)+IF(Data!$AO94&lt;&gt;"",Scoring!$D$46)+IF(Data!$AP94&lt;&gt;"",Scoring!$D$47)+IF(Data!$AQ94&lt;&gt;"",Scoring!$D$48)+IF(Data!$AR94&lt;&gt;"",Scoring!$D$49)+IF(Data!$AS94&lt;&gt;"",Scoring!$D$50)+IF(Data!$AT94&lt;&gt;"",Scoring!$D$51)+IF(Data!$AU94&lt;&gt;"",Scoring!$D$52),"")</f>
        <v/>
      </c>
      <c r="AW94" s="180" t="str">
        <f>IF(AV94&lt;&gt;"",LOOKUP(AV94,Likelihoods!$A$7:$A$107,Likelihoods!B$7:B$107),"")</f>
        <v/>
      </c>
      <c r="AX94" s="181" t="str">
        <f>IF(AND(COUNTBLANK($B94:$O94)=13,COUNTBLANK($P94:$Q94)=1,COUNTBLANK($R94:$U94)=3,COUNTBLANK($V94:$X94)=2,COUNTBLANK($Y94:$AE94)=6,COUNTBLANK($AF94:$AJ94)=4,COUNTBLANK($AK94:AN94)=3,COUNTBLANK($AO94:$AQ94)=2,COUNTBLANK($AR94:$AS94)=1,COUNTBLANK($AT94:$AU94)=1),IF(Data!$B94&lt;&gt;"",Scoring!$E$7)+IF(Data!$C94&lt;&gt;"",Scoring!$E$8)+IF(Data!$D94&lt;&gt;"",Scoring!$E$9)+IF(Data!$E94&lt;&gt;"",Scoring!$E$10)+IF(Data!$F94&lt;&gt;"",Scoring!$E$11)+IF(Data!$G94&lt;&gt;"",Scoring!$E$12)+IF(Data!$H94&lt;&gt;"",Scoring!$E$13)+IF(Data!$I94&lt;&gt;"",Scoring!$E$14)+IF(Data!$J94&lt;&gt;"",Scoring!$E$15)+IF(Data!$K94&lt;&gt;"",Scoring!$E$16)+IF(Data!$L94&lt;&gt;"",Scoring!$E$17)+IF(Data!$M94&lt;&gt;"",Scoring!$E$18)+IF(Data!$N94&lt;&gt;"",Scoring!$E$19)+IF(Data!$O94&lt;&gt;"",Scoring!$E$20)+IF(Data!$P94&lt;&gt;"",Scoring!$E$21)+IF(Data!$Q94&lt;&gt;"",Scoring!$E$22)+IF(Data!$R94&lt;&gt;"",Scoring!$E$23)+IF(Data!$S94&lt;&gt;"",Scoring!$E$24)+IF(Data!$T94&lt;&gt;"",Scoring!$E$25)+IF(Data!$U94&lt;&gt;"",Scoring!$E$26)+IF(Data!$V94&lt;&gt;"",Scoring!$E$27)+IF(Data!$W94&lt;&gt;"",Scoring!$E$28)+IF(Data!$X94&lt;&gt;"",Scoring!$E$29)+IF(Data!$Y94&lt;&gt;"",Scoring!$E$30)+IF(Data!$Z94&lt;&gt;"",Scoring!$E$31)+IF(Data!$AA94&lt;&gt;"",Scoring!$E$32)+IF(Data!$AB94&lt;&gt;"",Scoring!$E$33)+IF(Data!$AC94&lt;&gt;"",Scoring!$E$34)+IF(Data!$AD94&lt;&gt;"",Scoring!$E$35)+IF(Data!$AE94&lt;&gt;"",Scoring!$E$36)+IF(Data!$AF94&lt;&gt;"",Scoring!$E$37)+IF(Data!$AG94&lt;&gt;"",Scoring!$E$38)+IF(Data!$AH94&lt;&gt;"",Scoring!$E$39)+IF(Data!$AI94&lt;&gt;"",Scoring!$E$40)+IF(Data!$AJ94&lt;&gt;"",Scoring!$E$41)+IF(Data!$AK94&lt;&gt;"",Scoring!$E$42)+IF(Data!$AL94&lt;&gt;"",Scoring!$E$43)+IF(Data!$AM94&lt;&gt;"",Scoring!$E$44)+IF(Data!$AN94&lt;&gt;"",Scoring!$E$45)+IF(Data!$AO94&lt;&gt;"",Scoring!$E$46)+IF(Data!$AP94&lt;&gt;"",Scoring!$E$47)+IF(Data!$AQ94&lt;&gt;"",Scoring!$E$48)+IF(Data!$AR94&lt;&gt;"",Scoring!$E$49)+IF(Data!$AS94&lt;&gt;"",Scoring!$E$50)+IF(Data!$AT94&lt;&gt;"",Scoring!$E$51)+IF(Data!$AU94&lt;&gt;"",Scoring!$E$52),"")</f>
        <v/>
      </c>
      <c r="AY94" s="180" t="str">
        <f>IF(AX94&lt;&gt;"",LOOKUP(AX94,Likelihoods!$A$7:$A$107,Likelihoods!C$7:C$107),"")</f>
        <v/>
      </c>
      <c r="AZ94" s="182" t="str">
        <f>IF(AND(COUNTBLANK($B94:$O94)=13,COUNTBLANK($P94:$Q94)=1,COUNTBLANK($R94:$U94)=3,COUNTBLANK($V94:$X94)=2,COUNTBLANK($Y94:$AE94)=6,COUNTBLANK($AF94:$AJ94)=4,COUNTBLANK($AK94:AN94)=3,COUNTBLANK($AO94:$AQ94)=2,COUNTBLANK($AR94:$AS94)=1,COUNTBLANK($AT94:$AU94)=1),IF(Data!$B94&lt;&gt;"",Scoring!$F$7)+IF(Data!$C94&lt;&gt;"",Scoring!$F$8)+IF(Data!$D94&lt;&gt;"",Scoring!$F$9)+IF(Data!$E94&lt;&gt;"",Scoring!$F$10)+IF(Data!$F94&lt;&gt;"",Scoring!$F$11)+IF(Data!$G94&lt;&gt;"",Scoring!$F$12)+IF(Data!$H94&lt;&gt;"",Scoring!$F$13)+IF(Data!$I94&lt;&gt;"",Scoring!$F$14)+IF(Data!$J94&lt;&gt;"",Scoring!$F$15)+IF(Data!$K94&lt;&gt;"",Scoring!$F$16)+IF(Data!$L94&lt;&gt;"",Scoring!$F$17)+IF(Data!$M94&lt;&gt;"",Scoring!$F$18)+IF(Data!$N94&lt;&gt;"",Scoring!$F$19)+IF(Data!$O94&lt;&gt;"",Scoring!$F$20)+IF(Data!$P94&lt;&gt;"",Scoring!$F$21)+IF(Data!$Q94&lt;&gt;"",Scoring!$F$22)+IF(Data!$R94&lt;&gt;"",Scoring!$F$23)+IF(Data!$S94&lt;&gt;"",Scoring!$F$24)+IF(Data!$T94&lt;&gt;"",Scoring!$F$25)+IF(Data!$U94&lt;&gt;"",Scoring!$F$26)+IF(Data!$V94&lt;&gt;"",Scoring!$F$27)+IF(Data!$W94&lt;&gt;"",Scoring!$F$28)+IF(Data!$X94&lt;&gt;"",Scoring!$F$29)+IF(Data!$Y94&lt;&gt;"",Scoring!$F$30)+IF(Data!$Z94&lt;&gt;"",Scoring!$F$31)+IF(Data!$AA94&lt;&gt;"",Scoring!$F$32)+IF(Data!$AB94&lt;&gt;"",Scoring!$F$33)+IF(Data!$AC94&lt;&gt;"",Scoring!$F$34)+IF(Data!$AD94&lt;&gt;"",Scoring!$F$35)+IF(Data!$AE94&lt;&gt;"",Scoring!$F$36)+IF(Data!$AF94&lt;&gt;"",Scoring!$F$37)+IF(Data!$AG94&lt;&gt;"",Scoring!$F$38)+IF(Data!$AH94&lt;&gt;"",Scoring!$F$39)+IF(Data!$AI94&lt;&gt;"",Scoring!$F$40)+IF(Data!$AJ94&lt;&gt;"",Scoring!$F$41)+IF(Data!$AK94&lt;&gt;"",Scoring!$F$42)+IF(Data!$AL94&lt;&gt;"",Scoring!$F$43)+IF(Data!$AM94&lt;&gt;"",Scoring!$F$44)+IF(Data!$AN94&lt;&gt;"",Scoring!$F$45)+IF(Data!$AO94&lt;&gt;"",Scoring!$F$46)+IF(Data!$AP94&lt;&gt;"",Scoring!$F$47)+IF(Data!$AQ94&lt;&gt;"",Scoring!$F$48)+IF(Data!$AR94&lt;&gt;"",Scoring!$F$49)+IF(Data!$AS94&lt;&gt;"",Scoring!$F$50)+IF(Data!$AT94&lt;&gt;"",Scoring!$F$51)+IF(Data!$AU94&lt;&gt;"",Scoring!$F$52),"")</f>
        <v/>
      </c>
      <c r="BA94" s="183" t="str">
        <f>IF(AZ94&lt;&gt;"",LOOKUP(AZ94,Likelihoods!$A$7:$A$107,Likelihoods!D$7:D$107),"")</f>
        <v/>
      </c>
      <c r="BB94" s="181" t="str">
        <f>IF(AND(COUNTBLANK($B94:$O94)=13,COUNTBLANK($P94:$Q94)=1,COUNTBLANK($R94:$U94)=3,COUNTBLANK($V94:$X94)=2,COUNTBLANK($Y94:$AE94)=6,COUNTBLANK($AF94:$AJ94)=4,COUNTBLANK($AK94:AN94)=3,COUNTBLANK($AO94:$AQ94)=2,COUNTBLANK($AR94:$AS94)=1,COUNTBLANK($AT94:$AU94)=1),IF(Data!$B94&lt;&gt;"",Scoring!$G$7)+IF(Data!$C94&lt;&gt;"",Scoring!$G$8)+IF(Data!$D94&lt;&gt;"",Scoring!$G$9)+IF(Data!$E94&lt;&gt;"",Scoring!$G$10)+IF(Data!$F94&lt;&gt;"",Scoring!$G$11)+IF(Data!$G94&lt;&gt;"",Scoring!$G$12)+IF(Data!$H94&lt;&gt;"",Scoring!$G$13)+IF(Data!$I94&lt;&gt;"",Scoring!$G$14)+IF(Data!$J94&lt;&gt;"",Scoring!$G$15)+IF(Data!$K94&lt;&gt;"",Scoring!$G$16)+IF(Data!$L94&lt;&gt;"",Scoring!$G$17)+IF(Data!$M94&lt;&gt;"",Scoring!$G$18)+IF(Data!$N94&lt;&gt;"",Scoring!$G$19)+IF(Data!$O94&lt;&gt;"",Scoring!$G$20)+IF(Data!$P94&lt;&gt;"",Scoring!$G$21)+IF(Data!$Q94&lt;&gt;"",Scoring!$G$22)+IF(Data!$R94&lt;&gt;"",Scoring!$G$23)+IF(Data!$S94&lt;&gt;"",Scoring!$G$24)+IF(Data!$T94&lt;&gt;"",Scoring!$G$25)+IF(Data!$U94&lt;&gt;"",Scoring!$G$26)+IF(Data!$V94&lt;&gt;"",Scoring!$G$27)+IF(Data!$W94&lt;&gt;"",Scoring!$G$28)+IF(Data!$X94&lt;&gt;"",Scoring!$G$29)+IF(Data!$Y94&lt;&gt;"",Scoring!$G$30)+IF(Data!$Z94&lt;&gt;"",Scoring!$G$31)+IF(Data!$AA94&lt;&gt;"",Scoring!$G$32)+IF(Data!$AB94&lt;&gt;"",Scoring!$G$33)+IF(Data!$AC94&lt;&gt;"",Scoring!$G$34)+IF(Data!$AD94&lt;&gt;"",Scoring!$G$35)+IF(Data!$AE94&lt;&gt;"",Scoring!$G$36)+IF(Data!$AF94&lt;&gt;"",Scoring!$G$37)+IF(Data!$AG94&lt;&gt;"",Scoring!$G$38)+IF(Data!$AH94&lt;&gt;"",Scoring!$G$39)+IF(Data!$AI94&lt;&gt;"",Scoring!$G$40)+IF(Data!$AJ94&lt;&gt;"",Scoring!$G$41)+IF(Data!$AK94&lt;&gt;"",Scoring!$G$42)+IF(Data!$AL94&lt;&gt;"",Scoring!$G$43)+IF(Data!$AM94&lt;&gt;"",Scoring!$G$44)+IF(Data!$AN94&lt;&gt;"",Scoring!$G$45)+IF(Data!$AO94&lt;&gt;"",Scoring!$G$46)+IF(Data!$AP94&lt;&gt;"",Scoring!$G$47)+IF(Data!$AQ94&lt;&gt;"",Scoring!$G$48)+IF(Data!$AR94&lt;&gt;"",Scoring!$G$49)+IF(Data!$AS94&lt;&gt;"",Scoring!$G$50)+IF(Data!$AT94&lt;&gt;"",Scoring!$G$51)+IF(Data!$AU94&lt;&gt;"",Scoring!$G$52),"")</f>
        <v/>
      </c>
      <c r="BC94" s="184" t="str">
        <f>IF(BB94&lt;&gt;"",LOOKUP(BB94,Likelihoods!$A$7:$A$107,Likelihoods!E$7:E$107),"")</f>
        <v/>
      </c>
      <c r="BD94" s="185" t="str">
        <f>IF(AND(COUNTBLANK($B94:$O94)=13,COUNTBLANK($P94:$Q94)=1,COUNTBLANK($R94:$U94)=3,COUNTBLANK($V94:$X94)=2,COUNTBLANK($Y94:$AE94)=6,COUNTBLANK($AF94:$AJ94)=4,COUNTBLANK($AK94:AN94)=3,COUNTBLANK($AO94:$AQ94)=2,COUNTBLANK($AR94:$AS94)=1,COUNTBLANK($AT94:$AU94)=1),IF(Data!$B94&lt;&gt;"",Scoring!$H$7)+IF(Data!$C94&lt;&gt;"",Scoring!$H$8)+IF(Data!$D94&lt;&gt;"",Scoring!$H$9)+IF(Data!$E94&lt;&gt;"",Scoring!$H$10)+IF(Data!$F94&lt;&gt;"",Scoring!$H$11)+IF(Data!$G94&lt;&gt;"",Scoring!$H$12)+IF(Data!$H94&lt;&gt;"",Scoring!$H$13)+IF(Data!$I94&lt;&gt;"",Scoring!$H$14)+IF(Data!$J94&lt;&gt;"",Scoring!$H$15)+IF(Data!$K94&lt;&gt;"",Scoring!$H$16)+IF(Data!$L94&lt;&gt;"",Scoring!$H$17)+IF(Data!$M94&lt;&gt;"",Scoring!$H$18)+IF(Data!$N94&lt;&gt;"",Scoring!$H$19)+IF(Data!$O94&lt;&gt;"",Scoring!$H$20)+IF(Data!$P94&lt;&gt;"",Scoring!$H$21)+IF(Data!$Q94&lt;&gt;"",Scoring!$H$22)+IF(Data!$R94&lt;&gt;"",Scoring!$H$23)+IF(Data!$S94&lt;&gt;"",Scoring!$H$24)+IF(Data!$T94&lt;&gt;"",Scoring!$H$25)+IF(Data!$U94&lt;&gt;"",Scoring!$H$26)+IF(Data!$V94&lt;&gt;"",Scoring!$H$27)+IF(Data!$W94&lt;&gt;"",Scoring!$H$28)+IF(Data!$X94&lt;&gt;"",Scoring!$H$29)+IF(Data!$Y94&lt;&gt;"",Scoring!$H$30)+IF(Data!$Z94&lt;&gt;"",Scoring!$H$31)+IF(Data!$AA94&lt;&gt;"",Scoring!$H$32)+IF(Data!$AB94&lt;&gt;"",Scoring!$H$33)+IF(Data!$AC94&lt;&gt;"",Scoring!$H$34)+IF(Data!$AD94&lt;&gt;"",Scoring!$H$35)+IF(Data!$AE94&lt;&gt;"",Scoring!$H$36)+IF(Data!$AF94&lt;&gt;"",Scoring!$H$37)+IF(Data!$AG94&lt;&gt;"",Scoring!$H$38)+IF(Data!$AH94&lt;&gt;"",Scoring!$H$39)+IF(Data!$AI94&lt;&gt;"",Scoring!$H$40)+IF(Data!$AJ94&lt;&gt;"",Scoring!$H$41)+IF(Data!$AK94&lt;&gt;"",Scoring!$H$42)+IF(Data!$AL94&lt;&gt;"",Scoring!$H$43)+IF(Data!$AM94&lt;&gt;"",Scoring!$H$44)+IF(Data!$AN94&lt;&gt;"",Scoring!$H$45)+IF(Data!$AO94&lt;&gt;"",Scoring!$H$46)+IF(Data!$AP94&lt;&gt;"",Scoring!$H$47)+IF(Data!$AQ94&lt;&gt;"",Scoring!$H$48)+IF(Data!$AR94&lt;&gt;"",Scoring!$H$49)+IF(Data!$AS94&lt;&gt;"",Scoring!$H$50)+IF(Data!$AT94&lt;&gt;"",Scoring!$H$51)+IF(Data!$AU94&lt;&gt;"",Scoring!$H$52),"")</f>
        <v/>
      </c>
      <c r="BE94" s="186" t="str">
        <f>IF(BD94&lt;&gt;"",LOOKUP(BD94,Likelihoods!$A$7:$A$107,Likelihoods!F$7:F$107),"")</f>
        <v/>
      </c>
      <c r="BF94" s="181" t="str">
        <f>IF(AND(COUNTBLANK($B94:$O94)=13,COUNTBLANK($P94:$Q94)=1,COUNTBLANK($R94:$U94)=3,COUNTBLANK($V94:$X94)=2,COUNTBLANK($Y94:$AE94)=6,COUNTBLANK($AF94:$AJ94)=4,COUNTBLANK($AK94:AN94)=3,COUNTBLANK($AO94:$AQ94)=2,COUNTBLANK($AR94:$AS94)=1,COUNTBLANK($AT94:$AU94)=1),IF(Data!$B94&lt;&gt;"",Scoring!$I$7)+IF(Data!$C94&lt;&gt;"",Scoring!$I$8)+IF(Data!$D94&lt;&gt;"",Scoring!$I$9)+IF(Data!$E94&lt;&gt;"",Scoring!$I$10)+IF(Data!$F94&lt;&gt;"",Scoring!$I$11)+IF(Data!$G94&lt;&gt;"",Scoring!$I$12)+IF(Data!$H94&lt;&gt;"",Scoring!$I$13)+IF(Data!$I94&lt;&gt;"",Scoring!$I$14)+IF(Data!$J94&lt;&gt;"",Scoring!$I$15)+IF(Data!$K94&lt;&gt;"",Scoring!$I$16)+IF(Data!$L94&lt;&gt;"",Scoring!$I$17)+IF(Data!$M94&lt;&gt;"",Scoring!$I$18)+IF(Data!$N94&lt;&gt;"",Scoring!$I$19)+IF(Data!$O94&lt;&gt;"",Scoring!$I$20)+IF(Data!$P94&lt;&gt;"",Scoring!$I$21)+IF(Data!$Q94&lt;&gt;"",Scoring!$I$22)+IF(Data!$R94&lt;&gt;"",Scoring!$I$23)+IF(Data!$S94&lt;&gt;"",Scoring!$I$24)+IF(Data!$T94&lt;&gt;"",Scoring!$I$25)+IF(Data!$U94&lt;&gt;"",Scoring!$I$26)+IF(Data!$V94&lt;&gt;"",Scoring!$I$27)+IF(Data!$W94&lt;&gt;"",Scoring!$I$28)+IF(Data!$X94&lt;&gt;"",Scoring!$I$29)+IF(Data!$Y94&lt;&gt;"",Scoring!$I$30)+IF(Data!$Z94&lt;&gt;"",Scoring!$I$31)+IF(Data!$AA94&lt;&gt;"",Scoring!$I$32)+IF(Data!$AB94&lt;&gt;"",Scoring!$I$33)+IF(Data!$AC94&lt;&gt;"",Scoring!$I$34)+IF(Data!$AD94&lt;&gt;"",Scoring!$I$35)+IF(Data!$AE94&lt;&gt;"",Scoring!$I$36)+IF(Data!$AF94&lt;&gt;"",Scoring!$I$37)+IF(Data!$AG94&lt;&gt;"",Scoring!$I$38)+IF(Data!$AH94&lt;&gt;"",Scoring!$I$39)+IF(Data!$AI94&lt;&gt;"",Scoring!$I$40)+IF(Data!$AJ94&lt;&gt;"",Scoring!$I$41)+IF(Data!$AK94&lt;&gt;"",Scoring!$I$42)+IF(Data!$AL94&lt;&gt;"",Scoring!$I$43)+IF(Data!$AM94&lt;&gt;"",Scoring!$I$44)+IF(Data!$AN94&lt;&gt;"",Scoring!$I$45)+IF(Data!$AO94&lt;&gt;"",Scoring!$I$46)+IF(Data!$AP94&lt;&gt;"",Scoring!$I$47)+IF(Data!$AQ94&lt;&gt;"",Scoring!$I$48)+IF(Data!$AR94&lt;&gt;"",Scoring!$I$49)+IF(Data!$AS94&lt;&gt;"",Scoring!$I$50)+IF(Data!$AT94&lt;&gt;"",Scoring!$I$51)+IF(Data!$AU94&lt;&gt;"",Scoring!$I$52),"")</f>
        <v/>
      </c>
      <c r="BG94" s="180" t="str">
        <f>IF(BF94&lt;&gt;"",LOOKUP(BF94,Likelihoods!$A$7:$A$107,Likelihoods!G$7:G$107),"")</f>
        <v/>
      </c>
      <c r="BH94" s="187" t="str">
        <f>IF(AND(COUNTBLANK($B94:$O94)=13,COUNTBLANK($P94:$Q94)=1,COUNTBLANK($R94:$U94)=3,COUNTBLANK($V94:$X94)=2,COUNTBLANK($Y94:$AE94)=6,COUNTBLANK($AF94:$AJ94)=4,COUNTBLANK($AK94:AN94)=3,COUNTBLANK($AO94:$AQ94)=2,COUNTBLANK($AR94:$AS94)=1,COUNTBLANK($AT94:$AU94)=1),IF(Data!$B94&lt;&gt;"",Scoring!$J$7)+IF(Data!$C94&lt;&gt;"",Scoring!$J$8)+IF(Data!$D94&lt;&gt;"",Scoring!$J$9)+IF(Data!$E94&lt;&gt;"",Scoring!$J$10)+IF(Data!$F94&lt;&gt;"",Scoring!$J$11)+IF(Data!$G94&lt;&gt;"",Scoring!$J$12)+IF(Data!$H94&lt;&gt;"",Scoring!$J$13)+IF(Data!$I94&lt;&gt;"",Scoring!$J$14)+IF(Data!$J94&lt;&gt;"",Scoring!$J$15)+IF(Data!$K94&lt;&gt;"",Scoring!$J$16)+IF(Data!$L94&lt;&gt;"",Scoring!$J$17)+IF(Data!$M94&lt;&gt;"",Scoring!$J$18)+IF(Data!$N94&lt;&gt;"",Scoring!$J$19)+IF(Data!$O94&lt;&gt;"",Scoring!$J$20)+IF(Data!$P94&lt;&gt;"",Scoring!$J$21)+IF(Data!$Q94&lt;&gt;"",Scoring!$J$22)+IF(Data!$R94&lt;&gt;"",Scoring!$J$23)+IF(Data!$S94&lt;&gt;"",Scoring!$J$24)+IF(Data!$T94&lt;&gt;"",Scoring!$J$25)+IF(Data!$U94&lt;&gt;"",Scoring!$J$26)+IF(Data!$V94&lt;&gt;"",Scoring!$J$27)+IF(Data!$W94&lt;&gt;"",Scoring!$J$28)+IF(Data!$X94&lt;&gt;"",Scoring!$J$29)+IF(Data!$Y94&lt;&gt;"",Scoring!$J$30)+IF(Data!$Z94&lt;&gt;"",Scoring!$J$31)+IF(Data!$AA94&lt;&gt;"",Scoring!$J$32)+IF(Data!$AB94&lt;&gt;"",Scoring!$J$33)+IF(Data!$AC94&lt;&gt;"",Scoring!$J$34)+IF(Data!$AD94&lt;&gt;"",Scoring!$J$35)+IF(Data!$AE94&lt;&gt;"",Scoring!$J$36)+IF(Data!$AF94&lt;&gt;"",Scoring!$J$37)+IF(Data!$AG94&lt;&gt;"",Scoring!$J$38)+IF(Data!$AH94&lt;&gt;"",Scoring!$J$39)+IF(Data!$AI94&lt;&gt;"",Scoring!$J$40)+IF(Data!$AJ94&lt;&gt;"",Scoring!$J$41)+IF(Data!$AK94&lt;&gt;"",Scoring!$J$42)+IF(Data!$AL94&lt;&gt;"",Scoring!$J$43)+IF(Data!$AM94&lt;&gt;"",Scoring!$J$44)+IF(Data!$AN94&lt;&gt;"",Scoring!$J$45)+IF(Data!$AO94&lt;&gt;"",Scoring!$J$46)+IF(Data!$AP94&lt;&gt;"",Scoring!$J$47)+IF(Data!$AQ94&lt;&gt;"",Scoring!$J$48)+IF(Data!$AR94&lt;&gt;"",Scoring!$J$49)+IF(Data!$AS94&lt;&gt;"",Scoring!$J$50)+IF(Data!$AT94&lt;&gt;"",Scoring!$J$51)+IF(Data!$AU94&lt;&gt;"",Scoring!$J$52),"")</f>
        <v/>
      </c>
      <c r="BI94" s="183" t="str">
        <f>IF(BH94&lt;&gt;"",LOOKUP(BH94,Likelihoods!$A$7:$A$107,Likelihoods!H$7:H$107),"")</f>
        <v/>
      </c>
      <c r="BJ94" s="188" t="str">
        <f>IF(AND(COUNTBLANK($B94:$O94)=13,COUNTBLANK($P94:$Q94)=1,COUNTBLANK($R94:$U94)=3,COUNTBLANK($V94:$X94)=2,COUNTBLANK($Y94:$AE94)=6,COUNTBLANK($AF94:$AJ94)=4,COUNTBLANK($AK94:AN94)=3,COUNTBLANK($AO94:$AQ94)=2,COUNTBLANK($AR94:$AS94)=1,COUNTBLANK($AT94:$AU94)=1),IF(Data!$B94&lt;&gt;"",Scoring!$K$7)+IF(Data!$C94&lt;&gt;"",Scoring!$K$8)+IF(Data!$D94&lt;&gt;"",Scoring!$K$9)+IF(Data!$E94&lt;&gt;"",Scoring!$K$10)+IF(Data!$F94&lt;&gt;"",Scoring!$K$11)+IF(Data!$G94&lt;&gt;"",Scoring!$K$12)+IF(Data!$H94&lt;&gt;"",Scoring!$K$13)+IF(Data!$I94&lt;&gt;"",Scoring!$K$14)+IF(Data!$J94&lt;&gt;"",Scoring!$K$15)+IF(Data!$K94&lt;&gt;"",Scoring!$K$16)+IF(Data!$L94&lt;&gt;"",Scoring!$K$17)+IF(Data!$M94&lt;&gt;"",Scoring!$K$18)+IF(Data!$N94&lt;&gt;"",Scoring!$K$19)+IF(Data!$O94&lt;&gt;"",Scoring!$K$20)+IF(Data!$P94&lt;&gt;"",Scoring!$K$21)+IF(Data!$Q94&lt;&gt;"",Scoring!$K$22)+IF(Data!$R94&lt;&gt;"",Scoring!$K$23)+IF(Data!$S94&lt;&gt;"",Scoring!$K$24)+IF(Data!$T94&lt;&gt;"",Scoring!$K$25)+IF(Data!$U94&lt;&gt;"",Scoring!$K$26)+IF(Data!$V94&lt;&gt;"",Scoring!$K$27)+IF(Data!$W94&lt;&gt;"",Scoring!$K$28)+IF(Data!$X94&lt;&gt;"",Scoring!$K$29)+IF(Data!$Y94&lt;&gt;"",Scoring!$K$30)+IF(Data!$Z94&lt;&gt;"",Scoring!$K$31)+IF(Data!$AA94&lt;&gt;"",Scoring!$K$32)+IF(Data!$AB94&lt;&gt;"",Scoring!$K$33)+IF(Data!$AC94&lt;&gt;"",Scoring!$K$34)+IF(Data!$AD94&lt;&gt;"",Scoring!$K$35)+IF(Data!$AE94&lt;&gt;"",Scoring!$K$36)+IF(Data!$AF94&lt;&gt;"",Scoring!$K$37)+IF(Data!$AG94&lt;&gt;"",Scoring!$K$38)+IF(Data!$AH94&lt;&gt;"",Scoring!$K$39)+IF(Data!$AI94&lt;&gt;"",Scoring!$K$40)+IF(Data!$AJ94&lt;&gt;"",Scoring!$K$41)+IF(Data!$AK94&lt;&gt;"",Scoring!$K$42)+IF(Data!$AL94&lt;&gt;"",Scoring!$K$43)+IF(Data!$AM94&lt;&gt;"",Scoring!$K$44)+IF(Data!$AN94&lt;&gt;"",Scoring!$K$45)+IF(Data!$AO94&lt;&gt;"",Scoring!$K$46)+IF(Data!$AP94&lt;&gt;"",Scoring!$K$47)+IF(Data!$AQ94&lt;&gt;"",Scoring!$K$48)+IF(Data!$AR94&lt;&gt;"",Scoring!$K$49)+IF(Data!$AS94&lt;&gt;"",Scoring!$K$50)+IF(Data!$AT94&lt;&gt;"",Scoring!$K$51)+IF(Data!$AU94&lt;&gt;"",Scoring!$K$52),"")</f>
        <v/>
      </c>
      <c r="BK94" s="184" t="str">
        <f>IF(BJ94&lt;&gt;"",LOOKUP(BJ94,Likelihoods!$A$7:$A$107,Likelihoods!I$7:I$107),"")</f>
        <v/>
      </c>
      <c r="BL94" s="187" t="str">
        <f>IF(AND(COUNTBLANK($B94:$O94)=13,COUNTBLANK($P94:$Q94)=1,COUNTBLANK($R94:$U94)=3,COUNTBLANK($V94:$X94)=2,COUNTBLANK($Y94:$AE94)=6,COUNTBLANK($AF94:$AJ94)=4,COUNTBLANK($AK94:AN94)=3,COUNTBLANK($AO94:$AQ94)=2,COUNTBLANK($AR94:$AS94)=1,COUNTBLANK($AT94:$AU94)=1),IF(Data!$B94&lt;&gt;"",Scoring!$L$7)+IF(Data!$C94&lt;&gt;"",Scoring!$L$8)+IF(Data!$D94&lt;&gt;"",Scoring!$L$9)+IF(Data!$E94&lt;&gt;"",Scoring!$L$10)+IF(Data!$F94&lt;&gt;"",Scoring!$L$11)+IF(Data!$G94&lt;&gt;"",Scoring!$L$12)+IF(Data!$H94&lt;&gt;"",Scoring!$L$13)+IF(Data!$I94&lt;&gt;"",Scoring!$L$14)+IF(Data!$J94&lt;&gt;"",Scoring!$L$15)+IF(Data!$K94&lt;&gt;"",Scoring!$L$16)+IF(Data!$L94&lt;&gt;"",Scoring!$L$17)+IF(Data!$M94&lt;&gt;"",Scoring!$L$18)+IF(Data!$N94&lt;&gt;"",Scoring!$L$19)+IF(Data!$O94&lt;&gt;"",Scoring!$L$20)+IF(Data!$P94&lt;&gt;"",Scoring!$L$21)+IF(Data!$Q94&lt;&gt;"",Scoring!$L$22)+IF(Data!$R94&lt;&gt;"",Scoring!$L$23)+IF(Data!$S94&lt;&gt;"",Scoring!$L$24)+IF(Data!$T94&lt;&gt;"",Scoring!$L$25)+IF(Data!$U94&lt;&gt;"",Scoring!$L$26)+IF(Data!$V94&lt;&gt;"",Scoring!$L$27)+IF(Data!$W94&lt;&gt;"",Scoring!$L$28)+IF(Data!$X94&lt;&gt;"",Scoring!$L$29)+IF(Data!$Y94&lt;&gt;"",Scoring!$L$30)+IF(Data!$Z94&lt;&gt;"",Scoring!$L$31)+IF(Data!$AA94&lt;&gt;"",Scoring!$L$32)+IF(Data!$AB94&lt;&gt;"",Scoring!$L$33)+IF(Data!$AC94&lt;&gt;"",Scoring!$L$34)+IF(Data!$AD94&lt;&gt;"",Scoring!$L$35)+IF(Data!$AE94&lt;&gt;"",Scoring!$L$36)+IF(Data!$AF94&lt;&gt;"",Scoring!$L$37)+IF(Data!$AG94&lt;&gt;"",Scoring!$L$38)+IF(Data!$AH94&lt;&gt;"",Scoring!$L$39)+IF(Data!$AI94&lt;&gt;"",Scoring!$L$40)+IF(Data!$AJ94&lt;&gt;"",Scoring!$L$41)+IF(Data!$AK94&lt;&gt;"",Scoring!$L$42)+IF(Data!$AL94&lt;&gt;"",Scoring!$L$43)+IF(Data!$AM94&lt;&gt;"",Scoring!$L$44)+IF(Data!$AN94&lt;&gt;"",Scoring!$L$45)+IF(Data!$AO94&lt;&gt;"",Scoring!$L$46)+IF(Data!$AP94&lt;&gt;"",Scoring!$L$47)+IF(Data!$AQ94&lt;&gt;"",Scoring!$L$48)+IF(Data!$AR94&lt;&gt;"",Scoring!$L$49)+IF(Data!$AS94&lt;&gt;"",Scoring!$L$50)+IF(Data!$AT94&lt;&gt;"",Scoring!$L$51)+IF(Data!$AU94&lt;&gt;"",Scoring!$L$52),"")</f>
        <v/>
      </c>
      <c r="BM94" s="180" t="str">
        <f>IF(BL94&lt;&gt;"",LOOKUP(BL94,Likelihoods!$A$7:$A$107,Likelihoods!J$7:J$107),"")</f>
        <v/>
      </c>
      <c r="BN94" s="181" t="str">
        <f>IF(AND(COUNTBLANK($B94:$O94)=13,COUNTBLANK($P94:$Q94)=1,COUNTBLANK($R94:$U94)=3,COUNTBLANK($V94:$X94)=2,COUNTBLANK($Y94:$AE94)=6,COUNTBLANK($AF94:$AJ94)=4,COUNTBLANK($AK94:AN94)=3,COUNTBLANK($AO94:$AQ94)=2,COUNTBLANK($AR94:$AS94)=1,COUNTBLANK($AT94:$AU94)=1),IF(Data!$B94&lt;&gt;"",Scoring!$M$7)+IF(Data!$C94&lt;&gt;"",Scoring!$M$8)+IF(Data!$D94&lt;&gt;"",Scoring!$M$9)+IF(Data!$E94&lt;&gt;"",Scoring!$M$10)+IF(Data!$F94&lt;&gt;"",Scoring!$M$11)+IF(Data!$G94&lt;&gt;"",Scoring!$M$12)+IF(Data!$H94&lt;&gt;"",Scoring!$M$13)+IF(Data!$I94&lt;&gt;"",Scoring!$M$14)+IF(Data!$J94&lt;&gt;"",Scoring!$M$15)+IF(Data!$K94&lt;&gt;"",Scoring!$M$16)+IF(Data!$L94&lt;&gt;"",Scoring!$M$17)+IF(Data!$M94&lt;&gt;"",Scoring!$M$18)+IF(Data!$N94&lt;&gt;"",Scoring!$M$19)+IF(Data!$O94&lt;&gt;"",Scoring!$M$20)+IF(Data!$P94&lt;&gt;"",Scoring!$M$21)+IF(Data!$Q94&lt;&gt;"",Scoring!$M$22)+IF(Data!$R94&lt;&gt;"",Scoring!$M$23)+IF(Data!$S94&lt;&gt;"",Scoring!$M$24)+IF(Data!$T94&lt;&gt;"",Scoring!$M$25)+IF(Data!$U94&lt;&gt;"",Scoring!$M$26)+IF(Data!$V94&lt;&gt;"",Scoring!$M$27)+IF(Data!$W94&lt;&gt;"",Scoring!$M$28)+IF(Data!$X94&lt;&gt;"",Scoring!$M$29)+IF(Data!$Y94&lt;&gt;"",Scoring!$M$30)+IF(Data!$Z94&lt;&gt;"",Scoring!$M$31)+IF(Data!$AA94&lt;&gt;"",Scoring!$M$32)+IF(Data!$AB94&lt;&gt;"",Scoring!$M$33)+IF(Data!$AC94&lt;&gt;"",Scoring!$M$34)+IF(Data!$AD94&lt;&gt;"",Scoring!$M$35)+IF(Data!$AE94&lt;&gt;"",Scoring!$M$36)+IF(Data!$AF94&lt;&gt;"",Scoring!$M$37)+IF(Data!$AG94&lt;&gt;"",Scoring!$M$38)+IF(Data!$AH94&lt;&gt;"",Scoring!$M$39)+IF(Data!$AI94&lt;&gt;"",Scoring!$M$40)+IF(Data!$AJ94&lt;&gt;"",Scoring!$M$41)+IF(Data!$AK94&lt;&gt;"",Scoring!$M$42)+IF(Data!$AL94&lt;&gt;"",Scoring!$M$43)+IF(Data!$AM94&lt;&gt;"",Scoring!$M$44)+IF(Data!$AN94&lt;&gt;"",Scoring!$M$45)+IF(Data!$AO94&lt;&gt;"",Scoring!$M$46)+IF(Data!$AP94&lt;&gt;"",Scoring!$M$47)+IF(Data!$AQ94&lt;&gt;"",Scoring!$M$48)+IF(Data!$AR94&lt;&gt;"",Scoring!$M$49)+IF(Data!$AS94&lt;&gt;"",Scoring!$M$50)+IF(Data!$AT94&lt;&gt;"",Scoring!$M$51)+IF(Data!$AU94&lt;&gt;"",Scoring!$M$52),"")</f>
        <v/>
      </c>
      <c r="BO94" s="184" t="str">
        <f>IF(BN94&lt;&gt;"",LOOKUP(BN94,Likelihoods!$A$7:$A$107,Likelihoods!K$7:K$107),"")</f>
        <v/>
      </c>
      <c r="BP94" s="179" t="str">
        <f>IF(AND(COUNTBLANK($B94:$O94)=13,COUNTBLANK($P94:$Q94)=1,COUNTBLANK($R94:$U94)=3,COUNTBLANK($V94:$X94)=2,COUNTBLANK($Y94:$AE94)=6,COUNTBLANK($AF94:$AJ94)=4,COUNTBLANK($AK94:AN94)=3,COUNTBLANK($AO94:$AQ94)=2,COUNTBLANK($AR94:$AS94)=1,COUNTBLANK($AT94:$AU94)=1),IF(Data!$B94&lt;&gt;"",Scoring!$N$7)+IF(Data!$C94&lt;&gt;"",Scoring!$N$8)+IF(Data!$D94&lt;&gt;"",Scoring!$N$9)+IF(Data!$E94&lt;&gt;"",Scoring!$N$10)+IF(Data!$F94&lt;&gt;"",Scoring!$N$11)+IF(Data!$G94&lt;&gt;"",Scoring!$N$12)+IF(Data!$H94&lt;&gt;"",Scoring!$N$13)+IF(Data!$I94&lt;&gt;"",Scoring!$N$14)+IF(Data!$J94&lt;&gt;"",Scoring!$N$15)+IF(Data!$K94&lt;&gt;"",Scoring!$N$16)+IF(Data!$L94&lt;&gt;"",Scoring!$N$17)+IF(Data!$M94&lt;&gt;"",Scoring!$N$18)+IF(Data!$N94&lt;&gt;"",Scoring!$N$19)+IF(Data!$O94&lt;&gt;"",Scoring!$N$20)+IF(Data!$P94&lt;&gt;"",Scoring!$N$21)+IF(Data!$Q94&lt;&gt;"",Scoring!$N$22)+IF(Data!$R94&lt;&gt;"",Scoring!$N$23)+IF(Data!$S94&lt;&gt;"",Scoring!$N$24)+IF(Data!$T94&lt;&gt;"",Scoring!$N$25)+IF(Data!$U94&lt;&gt;"",Scoring!$N$26)+IF(Data!$V94&lt;&gt;"",Scoring!$N$27)+IF(Data!$W94&lt;&gt;"",Scoring!$N$28)+IF(Data!$X94&lt;&gt;"",Scoring!$N$29)+IF(Data!$Y94&lt;&gt;"",Scoring!$N$30)+IF(Data!$Z94&lt;&gt;"",Scoring!$N$31)+IF(Data!$AA94&lt;&gt;"",Scoring!$N$32)+IF(Data!$AB94&lt;&gt;"",Scoring!$N$33)+IF(Data!$AC94&lt;&gt;"",Scoring!$N$34)+IF(Data!$AD94&lt;&gt;"",Scoring!$N$35)+IF(Data!$AE94&lt;&gt;"",Scoring!$N$36)+IF(Data!$AF94&lt;&gt;"",Scoring!$N$37)+IF(Data!$AG94&lt;&gt;"",Scoring!$N$38)+IF(Data!$AH94&lt;&gt;"",Scoring!$N$39)+IF(Data!$AI94&lt;&gt;"",Scoring!$N$40)+IF(Data!$AJ94&lt;&gt;"",Scoring!$N$41)+IF(Data!$AK94&lt;&gt;"",Scoring!$N$42)+IF(Data!$AL94&lt;&gt;"",Scoring!$N$43)+IF(Data!$AM94&lt;&gt;"",Scoring!$N$44)+IF(Data!$AN94&lt;&gt;"",Scoring!$N$45)+IF(Data!$AO94&lt;&gt;"",Scoring!$N$46)+IF(Data!$AP94&lt;&gt;"",Scoring!$N$47)+IF(Data!$AQ94&lt;&gt;"",Scoring!$N$48)+IF(Data!$AR94&lt;&gt;"",Scoring!$N$49)+IF(Data!$AS94&lt;&gt;"",Scoring!$N$50)+IF(Data!$AT94&lt;&gt;"",Scoring!$N$51)+IF(Data!$AU94&lt;&gt;"",Scoring!$N$52),"")</f>
        <v/>
      </c>
      <c r="BQ94" s="189" t="str">
        <f>IF(BP94&lt;&gt;"",LOOKUP(BP94,Likelihoods!$A$7:$A$107,Likelihoods!L$7:L$107),"")</f>
        <v/>
      </c>
      <c r="BR94" s="181" t="str">
        <f>IF(AND(COUNTBLANK($B94:$O94)=13,COUNTBLANK($P94:$Q94)=1,COUNTBLANK($R94:$U94)=3,COUNTBLANK($V94:$X94)=2,COUNTBLANK($Y94:$AE94)=6,COUNTBLANK($AF94:$AJ94)=4,COUNTBLANK($AK94:AN94)=3,COUNTBLANK($AO94:$AQ94)=2,COUNTBLANK($AR94:$AS94)=1,COUNTBLANK($AT94:$AU94)=1),IF(Data!$B94&lt;&gt;"",Scoring!$O$7)+IF(Data!$C94&lt;&gt;"",Scoring!$O$8)+IF(Data!$D94&lt;&gt;"",Scoring!$O$9)+IF(Data!$E94&lt;&gt;"",Scoring!$O$10)+IF(Data!$F94&lt;&gt;"",Scoring!$O$11)+IF(Data!$G94&lt;&gt;"",Scoring!$O$12)+IF(Data!$H94&lt;&gt;"",Scoring!$O$13)+IF(Data!$I94&lt;&gt;"",Scoring!$O$14)+IF(Data!$J94&lt;&gt;"",Scoring!$O$15)+IF(Data!$K94&lt;&gt;"",Scoring!$O$16)+IF(Data!$L94&lt;&gt;"",Scoring!$O$17)+IF(Data!$M94&lt;&gt;"",Scoring!$O$18)+IF(Data!$N94&lt;&gt;"",Scoring!$O$19)+IF(Data!$O94&lt;&gt;"",Scoring!$O$20)+IF(Data!$P94&lt;&gt;"",Scoring!$O$21)+IF(Data!$Q94&lt;&gt;"",Scoring!$O$22)+IF(Data!$R94&lt;&gt;"",Scoring!$O$23)+IF(Data!$S94&lt;&gt;"",Scoring!$O$24)+IF(Data!$T94&lt;&gt;"",Scoring!$O$25)+IF(Data!$U94&lt;&gt;"",Scoring!$O$26)+IF(Data!$V94&lt;&gt;"",Scoring!$O$27)+IF(Data!$W94&lt;&gt;"",Scoring!$O$28)+IF(Data!$X94&lt;&gt;"",Scoring!$O$29)+IF(Data!$Y94&lt;&gt;"",Scoring!$O$30)+IF(Data!$Z94&lt;&gt;"",Scoring!$O$31)+IF(Data!$AA94&lt;&gt;"",Scoring!$O$32)+IF(Data!$AB94&lt;&gt;"",Scoring!$O$33)+IF(Data!$AC94&lt;&gt;"",Scoring!$O$34)+IF(Data!$AD94&lt;&gt;"",Scoring!$O$35)+IF(Data!$AE94&lt;&gt;"",Scoring!$O$36)+IF(Data!$AF94&lt;&gt;"",Scoring!$O$37)+IF(Data!$AG94&lt;&gt;"",Scoring!$O$38)+IF(Data!$AH94&lt;&gt;"",Scoring!$O$39)+IF(Data!$AI94&lt;&gt;"",Scoring!$O$40)+IF(Data!$AJ94&lt;&gt;"",Scoring!$O$41)+IF(Data!$AK94&lt;&gt;"",Scoring!$O$42)+IF(Data!$AL94&lt;&gt;"",Scoring!$O$43)+IF(Data!$AM94&lt;&gt;"",Scoring!$O$44)+IF(Data!$AN94&lt;&gt;"",Scoring!$O$45)+IF(Data!$AO94&lt;&gt;"",Scoring!$O$46)+IF(Data!$AP94&lt;&gt;"",Scoring!$O$47)+IF(Data!$AQ94&lt;&gt;"",Scoring!$O$48)+IF(Data!$AR94&lt;&gt;"",Scoring!$O$49)+IF(Data!$AS94&lt;&gt;"",Scoring!$O$50)+IF(Data!$AT94&lt;&gt;"",Scoring!$O$51)+IF(Data!$AU94&lt;&gt;"",Scoring!$O$52),"")</f>
        <v/>
      </c>
      <c r="BS94" s="184" t="str">
        <f>IF(BR94&lt;&gt;"",LOOKUP(BR94,Likelihoods!$A$7:$A$107,Likelihoods!M$7:M$107),"")</f>
        <v/>
      </c>
      <c r="BT94" s="181" t="str">
        <f>IF(AND(COUNTBLANK($B94:$O94)=13,COUNTBLANK($P94:$Q94)=1,COUNTBLANK($R94:$U94)=3,COUNTBLANK($V94:$X94)=2,COUNTBLANK($Y94:$AE94)=6,COUNTBLANK($AF94:$AJ94)=4,COUNTBLANK($AK94:AN94)=3,COUNTBLANK($AO94:$AQ94)=2,COUNTBLANK($AR94:$AS94)=1,COUNTBLANK($AT94:$AU94)=1),IF(Data!$B94&lt;&gt;"",Scoring!$P$7)+IF(Data!$C94&lt;&gt;"",Scoring!$P$8)+IF(Data!$D94&lt;&gt;"",Scoring!$P$9)+IF(Data!$E94&lt;&gt;"",Scoring!$P$10)+IF(Data!$F94&lt;&gt;"",Scoring!$P$11)+IF(Data!$G94&lt;&gt;"",Scoring!$P$12)+IF(Data!$H94&lt;&gt;"",Scoring!$P$13)+IF(Data!$I94&lt;&gt;"",Scoring!$P$14)+IF(Data!$J94&lt;&gt;"",Scoring!$P$15)+IF(Data!$K94&lt;&gt;"",Scoring!$P$16)+IF(Data!$L94&lt;&gt;"",Scoring!$P$17)+IF(Data!$M94&lt;&gt;"",Scoring!$P$18)+IF(Data!$N94&lt;&gt;"",Scoring!$P$19)+IF(Data!$O94&lt;&gt;"",Scoring!$P$20)+IF(Data!$P94&lt;&gt;"",Scoring!$P$21)+IF(Data!$Q94&lt;&gt;"",Scoring!$P$22)+IF(Data!$R94&lt;&gt;"",Scoring!$P$23)+IF(Data!$S94&lt;&gt;"",Scoring!$P$24)+IF(Data!$T94&lt;&gt;"",Scoring!$P$25)+IF(Data!$U94&lt;&gt;"",Scoring!$P$26)+IF(Data!$V94&lt;&gt;"",Scoring!$P$27)+IF(Data!$W94&lt;&gt;"",Scoring!$P$28)+IF(Data!$X94&lt;&gt;"",Scoring!$P$29)+IF(Data!$Y94&lt;&gt;"",Scoring!$P$30)+IF(Data!$Z94&lt;&gt;"",Scoring!$P$31)+IF(Data!$AA94&lt;&gt;"",Scoring!$P$32)+IF(Data!$AB94&lt;&gt;"",Scoring!$P$33)+IF(Data!$AC94&lt;&gt;"",Scoring!$P$34)+IF(Data!$AD94&lt;&gt;"",Scoring!$P$35)+IF(Data!$AE94&lt;&gt;"",Scoring!$P$36)+IF(Data!$AF94&lt;&gt;"",Scoring!$P$37)+IF(Data!$AG94&lt;&gt;"",Scoring!$P$38)+IF(Data!$AH94&lt;&gt;"",Scoring!$P$39)+IF(Data!$AI94&lt;&gt;"",Scoring!$P$40)+IF(Data!$AJ94&lt;&gt;"",Scoring!$P$41)+IF(Data!$AK94&lt;&gt;"",Scoring!$P$42)+IF(Data!$AL94&lt;&gt;"",Scoring!$P$43)+IF(Data!$AM94&lt;&gt;"",Scoring!$P$44)+IF(Data!$AN94&lt;&gt;"",Scoring!$P$45)+IF(Data!$AO94&lt;&gt;"",Scoring!$P$46)+IF(Data!$AP94&lt;&gt;"",Scoring!$P$47)+IF(Data!$AQ94&lt;&gt;"",Scoring!$P$48)+IF(Data!$AR94&lt;&gt;"",Scoring!$P$49)+IF(Data!$AS94&lt;&gt;"",Scoring!$P$50)+IF(Data!$AT94&lt;&gt;"",Scoring!$P$51)+IF(Data!$AU94&lt;&gt;"",Scoring!$P$52),"")</f>
        <v/>
      </c>
      <c r="BU94" s="180" t="str">
        <f>IF(BT94&lt;&gt;"",LOOKUP(BT94,Likelihoods!$A$7:$A$107,Likelihoods!N$7:N$107),"")</f>
        <v/>
      </c>
      <c r="BV94" s="181" t="str">
        <f>IF(AND(COUNTBLANK($B94:$O94)=13,COUNTBLANK($P94:$Q94)=1,COUNTBLANK($R94:$U94)=3,COUNTBLANK($V94:$X94)=2,COUNTBLANK($Y94:$AE94)=6,COUNTBLANK($AF94:$AJ94)=4,COUNTBLANK($AK94:AN94)=3,COUNTBLANK($AO94:$AQ94)=2,COUNTBLANK($AR94:$AS94)=1,COUNTBLANK($AT94:$AU94)=1),IF(Data!$B94&lt;&gt;"",Scoring!$Q$7)+IF(Data!$C94&lt;&gt;"",Scoring!$Q$8)+IF(Data!$D94&lt;&gt;"",Scoring!$Q$9)+IF(Data!$E94&lt;&gt;"",Scoring!$Q$10)+IF(Data!$F94&lt;&gt;"",Scoring!$Q$11)+IF(Data!$G94&lt;&gt;"",Scoring!$Q$12)+IF(Data!$H94&lt;&gt;"",Scoring!$Q$13)+IF(Data!$I94&lt;&gt;"",Scoring!$Q$14)+IF(Data!$J94&lt;&gt;"",Scoring!$Q$15)+IF(Data!$K94&lt;&gt;"",Scoring!$Q$16)+IF(Data!$L94&lt;&gt;"",Scoring!$Q$17)+IF(Data!$M94&lt;&gt;"",Scoring!$Q$18)+IF(Data!$N94&lt;&gt;"",Scoring!$Q$19)+IF(Data!$O94&lt;&gt;"",Scoring!$Q$20)+IF(Data!$P94&lt;&gt;"",Scoring!$Q$21)+IF(Data!$Q94&lt;&gt;"",Scoring!$Q$22)+IF(Data!$R94&lt;&gt;"",Scoring!$Q$23)+IF(Data!$S94&lt;&gt;"",Scoring!$Q$24)+IF(Data!$T94&lt;&gt;"",Scoring!$Q$25)+IF(Data!$U94&lt;&gt;"",Scoring!$Q$26)+IF(Data!$V94&lt;&gt;"",Scoring!$Q$27)+IF(Data!$W94&lt;&gt;"",Scoring!$Q$28)+IF(Data!$X94&lt;&gt;"",Scoring!$Q$29)+IF(Data!$Y94&lt;&gt;"",Scoring!$Q$30)+IF(Data!$Z94&lt;&gt;"",Scoring!$Q$31)+IF(Data!$AA94&lt;&gt;"",Scoring!$Q$32)+IF(Data!$AB94&lt;&gt;"",Scoring!$Q$33)+IF(Data!$AC94&lt;&gt;"",Scoring!$Q$34)+IF(Data!$AD94&lt;&gt;"",Scoring!$Q$35)+IF(Data!$AE94&lt;&gt;"",Scoring!$Q$36)+IF(Data!$AF94&lt;&gt;"",Scoring!$Q$37)+IF(Data!$AG94&lt;&gt;"",Scoring!$Q$38)+IF(Data!$AH94&lt;&gt;"",Scoring!$Q$39)+IF(Data!$AI94&lt;&gt;"",Scoring!$Q$40)+IF(Data!$AJ94&lt;&gt;"",Scoring!$Q$41)+IF(Data!$AK94&lt;&gt;"",Scoring!$Q$42)+IF(Data!$AL94&lt;&gt;"",Scoring!$Q$43)+IF(Data!$AM94&lt;&gt;"",Scoring!$Q$44)+IF(Data!$AN94&lt;&gt;"",Scoring!$Q$45)+IF(Data!$AO94&lt;&gt;"",Scoring!$Q$46)+IF(Data!$AP94&lt;&gt;"",Scoring!$Q$47)+IF(Data!$AQ94&lt;&gt;"",Scoring!$Q$48)+IF(Data!$AR94&lt;&gt;"",Scoring!$Q$49)+IF(Data!$AS94&lt;&gt;"",Scoring!$Q$50)+IF(Data!$AT94&lt;&gt;"",Scoring!$Q$51)+IF(Data!$AU94&lt;&gt;"",Scoring!$Q$52),"")</f>
        <v/>
      </c>
      <c r="BW94" s="183" t="str">
        <f>IF(BV94&lt;&gt;"",LOOKUP(BV94,Likelihoods!$A$7:$A$107,Likelihoods!O$7:O$107),"")</f>
        <v/>
      </c>
      <c r="BX94" s="9"/>
      <c r="BY94" s="9"/>
      <c r="BZ94" s="9"/>
      <c r="CA94" s="9"/>
      <c r="CB94" s="9"/>
      <c r="CC94" s="9"/>
      <c r="CD94" s="9"/>
      <c r="CE94" s="9"/>
      <c r="CF94" s="9"/>
      <c r="CG94" s="9"/>
      <c r="CH94" s="9"/>
      <c r="CI94" s="9"/>
      <c r="CJ94" s="9"/>
      <c r="CK94" s="9"/>
    </row>
    <row r="95" spans="1:89" ht="14.25">
      <c r="A95" s="59"/>
      <c r="B95" s="76"/>
      <c r="C95" s="77"/>
      <c r="D95" s="77"/>
      <c r="E95" s="77"/>
      <c r="F95" s="77"/>
      <c r="G95" s="77"/>
      <c r="H95" s="77"/>
      <c r="I95" s="77"/>
      <c r="J95" s="77"/>
      <c r="K95" s="77"/>
      <c r="L95" s="77"/>
      <c r="M95" s="77"/>
      <c r="N95" s="77"/>
      <c r="O95" s="77"/>
      <c r="P95" s="76"/>
      <c r="Q95" s="78"/>
      <c r="R95" s="77"/>
      <c r="S95" s="77"/>
      <c r="T95" s="77"/>
      <c r="U95" s="77"/>
      <c r="V95" s="76"/>
      <c r="W95" s="77"/>
      <c r="X95" s="78"/>
      <c r="Y95" s="77"/>
      <c r="Z95" s="77"/>
      <c r="AA95" s="77"/>
      <c r="AB95" s="77"/>
      <c r="AC95" s="77"/>
      <c r="AD95" s="77"/>
      <c r="AE95" s="77"/>
      <c r="AF95" s="76"/>
      <c r="AG95" s="77"/>
      <c r="AH95" s="77"/>
      <c r="AI95" s="77"/>
      <c r="AJ95" s="78"/>
      <c r="AK95" s="77"/>
      <c r="AL95" s="77"/>
      <c r="AM95" s="77"/>
      <c r="AN95" s="77"/>
      <c r="AO95" s="76"/>
      <c r="AP95" s="77"/>
      <c r="AQ95" s="78"/>
      <c r="AR95" s="76"/>
      <c r="AS95" s="78"/>
      <c r="AT95" s="77"/>
      <c r="AU95" s="77"/>
      <c r="AV95" s="179" t="str">
        <f>IF(AND(COUNTBLANK($B95:$O95)=13,COUNTBLANK($P95:$Q95)=1,COUNTBLANK($R95:$U95)=3,COUNTBLANK($V95:$X95)=2,COUNTBLANK($Y95:$AE95)=6,COUNTBLANK($AF95:$AJ95)=4,COUNTBLANK($AK95:AN95)=3,COUNTBLANK($AO95:$AQ95)=2,COUNTBLANK($AR95:$AS95)=1,COUNTBLANK($AT95:$AU95)=1),IF(Data!$B95&lt;&gt;"",Scoring!$D$7)+IF(Data!$C95&lt;&gt;"",Scoring!$D$8)+IF(Data!$D95&lt;&gt;"",Scoring!$D$9)+IF(Data!$E95&lt;&gt;"",Scoring!$D$10)+IF(Data!$F95&lt;&gt;"",Scoring!$D$11)+IF(Data!$G95&lt;&gt;"",Scoring!$D$12)+IF(Data!$H95&lt;&gt;"",Scoring!$D$13)+IF(Data!$I95&lt;&gt;"",Scoring!$D$14)+IF(Data!$J95&lt;&gt;"",Scoring!$D$15)+IF(Data!$K95&lt;&gt;"",Scoring!$D$16)+IF(Data!$L95&lt;&gt;"",Scoring!$D$17)+IF(Data!$M95&lt;&gt;"",Scoring!$D$18)+IF(Data!$N95&lt;&gt;"",Scoring!$D$19)+IF(Data!$O95&lt;&gt;"",Scoring!$D$20)+IF(Data!$P95&lt;&gt;"",Scoring!$D$21)+IF(Data!$Q95&lt;&gt;"",Scoring!$D$22)+IF(Data!$R95&lt;&gt;"",Scoring!$D$23)+IF(Data!$S95&lt;&gt;"",Scoring!$D$24)+IF(Data!$T95&lt;&gt;"",Scoring!$D$25)+IF(Data!$U95&lt;&gt;"",Scoring!$D$26)+IF(Data!$V95&lt;&gt;"",Scoring!$D$27)+IF(Data!$W95&lt;&gt;"",Scoring!$D$28)+IF(Data!$X95&lt;&gt;"",Scoring!$D$29)+IF(Data!$Y95&lt;&gt;"",Scoring!$D$30)+IF(Data!$Z95&lt;&gt;"",Scoring!$D$31)+IF(Data!$AA95&lt;&gt;"",Scoring!$D$32)+IF(Data!$AB95&lt;&gt;"",Scoring!$D$33)+IF(Data!$AC95&lt;&gt;"",Scoring!$D$34)+IF(Data!$AD95&lt;&gt;"",Scoring!$D$35)+IF(Data!$AE95&lt;&gt;"",Scoring!$D$36)+IF(Data!$AF95&lt;&gt;"",Scoring!$D$37)+IF(Data!$AG95&lt;&gt;"",Scoring!$D$38)+IF(Data!$AH95&lt;&gt;"",Scoring!$D$39)+IF(Data!$AI95&lt;&gt;"",Scoring!$D$40)+IF(Data!$AJ95&lt;&gt;"",Scoring!$D$41)+IF(Data!$AK95&lt;&gt;"",Scoring!$D$42)+IF(Data!$AL95&lt;&gt;"",Scoring!$D$43)+IF(Data!$AM95&lt;&gt;"",Scoring!$D$44)+IF(Data!$AN95&lt;&gt;"",Scoring!$D$45)+IF(Data!$AO95&lt;&gt;"",Scoring!$D$46)+IF(Data!$AP95&lt;&gt;"",Scoring!$D$47)+IF(Data!$AQ95&lt;&gt;"",Scoring!$D$48)+IF(Data!$AR95&lt;&gt;"",Scoring!$D$49)+IF(Data!$AS95&lt;&gt;"",Scoring!$D$50)+IF(Data!$AT95&lt;&gt;"",Scoring!$D$51)+IF(Data!$AU95&lt;&gt;"",Scoring!$D$52),"")</f>
        <v/>
      </c>
      <c r="AW95" s="180" t="str">
        <f>IF(AV95&lt;&gt;"",LOOKUP(AV95,Likelihoods!$A$7:$A$107,Likelihoods!B$7:B$107),"")</f>
        <v/>
      </c>
      <c r="AX95" s="181" t="str">
        <f>IF(AND(COUNTBLANK($B95:$O95)=13,COUNTBLANK($P95:$Q95)=1,COUNTBLANK($R95:$U95)=3,COUNTBLANK($V95:$X95)=2,COUNTBLANK($Y95:$AE95)=6,COUNTBLANK($AF95:$AJ95)=4,COUNTBLANK($AK95:AN95)=3,COUNTBLANK($AO95:$AQ95)=2,COUNTBLANK($AR95:$AS95)=1,COUNTBLANK($AT95:$AU95)=1),IF(Data!$B95&lt;&gt;"",Scoring!$E$7)+IF(Data!$C95&lt;&gt;"",Scoring!$E$8)+IF(Data!$D95&lt;&gt;"",Scoring!$E$9)+IF(Data!$E95&lt;&gt;"",Scoring!$E$10)+IF(Data!$F95&lt;&gt;"",Scoring!$E$11)+IF(Data!$G95&lt;&gt;"",Scoring!$E$12)+IF(Data!$H95&lt;&gt;"",Scoring!$E$13)+IF(Data!$I95&lt;&gt;"",Scoring!$E$14)+IF(Data!$J95&lt;&gt;"",Scoring!$E$15)+IF(Data!$K95&lt;&gt;"",Scoring!$E$16)+IF(Data!$L95&lt;&gt;"",Scoring!$E$17)+IF(Data!$M95&lt;&gt;"",Scoring!$E$18)+IF(Data!$N95&lt;&gt;"",Scoring!$E$19)+IF(Data!$O95&lt;&gt;"",Scoring!$E$20)+IF(Data!$P95&lt;&gt;"",Scoring!$E$21)+IF(Data!$Q95&lt;&gt;"",Scoring!$E$22)+IF(Data!$R95&lt;&gt;"",Scoring!$E$23)+IF(Data!$S95&lt;&gt;"",Scoring!$E$24)+IF(Data!$T95&lt;&gt;"",Scoring!$E$25)+IF(Data!$U95&lt;&gt;"",Scoring!$E$26)+IF(Data!$V95&lt;&gt;"",Scoring!$E$27)+IF(Data!$W95&lt;&gt;"",Scoring!$E$28)+IF(Data!$X95&lt;&gt;"",Scoring!$E$29)+IF(Data!$Y95&lt;&gt;"",Scoring!$E$30)+IF(Data!$Z95&lt;&gt;"",Scoring!$E$31)+IF(Data!$AA95&lt;&gt;"",Scoring!$E$32)+IF(Data!$AB95&lt;&gt;"",Scoring!$E$33)+IF(Data!$AC95&lt;&gt;"",Scoring!$E$34)+IF(Data!$AD95&lt;&gt;"",Scoring!$E$35)+IF(Data!$AE95&lt;&gt;"",Scoring!$E$36)+IF(Data!$AF95&lt;&gt;"",Scoring!$E$37)+IF(Data!$AG95&lt;&gt;"",Scoring!$E$38)+IF(Data!$AH95&lt;&gt;"",Scoring!$E$39)+IF(Data!$AI95&lt;&gt;"",Scoring!$E$40)+IF(Data!$AJ95&lt;&gt;"",Scoring!$E$41)+IF(Data!$AK95&lt;&gt;"",Scoring!$E$42)+IF(Data!$AL95&lt;&gt;"",Scoring!$E$43)+IF(Data!$AM95&lt;&gt;"",Scoring!$E$44)+IF(Data!$AN95&lt;&gt;"",Scoring!$E$45)+IF(Data!$AO95&lt;&gt;"",Scoring!$E$46)+IF(Data!$AP95&lt;&gt;"",Scoring!$E$47)+IF(Data!$AQ95&lt;&gt;"",Scoring!$E$48)+IF(Data!$AR95&lt;&gt;"",Scoring!$E$49)+IF(Data!$AS95&lt;&gt;"",Scoring!$E$50)+IF(Data!$AT95&lt;&gt;"",Scoring!$E$51)+IF(Data!$AU95&lt;&gt;"",Scoring!$E$52),"")</f>
        <v/>
      </c>
      <c r="AY95" s="180" t="str">
        <f>IF(AX95&lt;&gt;"",LOOKUP(AX95,Likelihoods!$A$7:$A$107,Likelihoods!C$7:C$107),"")</f>
        <v/>
      </c>
      <c r="AZ95" s="182" t="str">
        <f>IF(AND(COUNTBLANK($B95:$O95)=13,COUNTBLANK($P95:$Q95)=1,COUNTBLANK($R95:$U95)=3,COUNTBLANK($V95:$X95)=2,COUNTBLANK($Y95:$AE95)=6,COUNTBLANK($AF95:$AJ95)=4,COUNTBLANK($AK95:AN95)=3,COUNTBLANK($AO95:$AQ95)=2,COUNTBLANK($AR95:$AS95)=1,COUNTBLANK($AT95:$AU95)=1),IF(Data!$B95&lt;&gt;"",Scoring!$F$7)+IF(Data!$C95&lt;&gt;"",Scoring!$F$8)+IF(Data!$D95&lt;&gt;"",Scoring!$F$9)+IF(Data!$E95&lt;&gt;"",Scoring!$F$10)+IF(Data!$F95&lt;&gt;"",Scoring!$F$11)+IF(Data!$G95&lt;&gt;"",Scoring!$F$12)+IF(Data!$H95&lt;&gt;"",Scoring!$F$13)+IF(Data!$I95&lt;&gt;"",Scoring!$F$14)+IF(Data!$J95&lt;&gt;"",Scoring!$F$15)+IF(Data!$K95&lt;&gt;"",Scoring!$F$16)+IF(Data!$L95&lt;&gt;"",Scoring!$F$17)+IF(Data!$M95&lt;&gt;"",Scoring!$F$18)+IF(Data!$N95&lt;&gt;"",Scoring!$F$19)+IF(Data!$O95&lt;&gt;"",Scoring!$F$20)+IF(Data!$P95&lt;&gt;"",Scoring!$F$21)+IF(Data!$Q95&lt;&gt;"",Scoring!$F$22)+IF(Data!$R95&lt;&gt;"",Scoring!$F$23)+IF(Data!$S95&lt;&gt;"",Scoring!$F$24)+IF(Data!$T95&lt;&gt;"",Scoring!$F$25)+IF(Data!$U95&lt;&gt;"",Scoring!$F$26)+IF(Data!$V95&lt;&gt;"",Scoring!$F$27)+IF(Data!$W95&lt;&gt;"",Scoring!$F$28)+IF(Data!$X95&lt;&gt;"",Scoring!$F$29)+IF(Data!$Y95&lt;&gt;"",Scoring!$F$30)+IF(Data!$Z95&lt;&gt;"",Scoring!$F$31)+IF(Data!$AA95&lt;&gt;"",Scoring!$F$32)+IF(Data!$AB95&lt;&gt;"",Scoring!$F$33)+IF(Data!$AC95&lt;&gt;"",Scoring!$F$34)+IF(Data!$AD95&lt;&gt;"",Scoring!$F$35)+IF(Data!$AE95&lt;&gt;"",Scoring!$F$36)+IF(Data!$AF95&lt;&gt;"",Scoring!$F$37)+IF(Data!$AG95&lt;&gt;"",Scoring!$F$38)+IF(Data!$AH95&lt;&gt;"",Scoring!$F$39)+IF(Data!$AI95&lt;&gt;"",Scoring!$F$40)+IF(Data!$AJ95&lt;&gt;"",Scoring!$F$41)+IF(Data!$AK95&lt;&gt;"",Scoring!$F$42)+IF(Data!$AL95&lt;&gt;"",Scoring!$F$43)+IF(Data!$AM95&lt;&gt;"",Scoring!$F$44)+IF(Data!$AN95&lt;&gt;"",Scoring!$F$45)+IF(Data!$AO95&lt;&gt;"",Scoring!$F$46)+IF(Data!$AP95&lt;&gt;"",Scoring!$F$47)+IF(Data!$AQ95&lt;&gt;"",Scoring!$F$48)+IF(Data!$AR95&lt;&gt;"",Scoring!$F$49)+IF(Data!$AS95&lt;&gt;"",Scoring!$F$50)+IF(Data!$AT95&lt;&gt;"",Scoring!$F$51)+IF(Data!$AU95&lt;&gt;"",Scoring!$F$52),"")</f>
        <v/>
      </c>
      <c r="BA95" s="183" t="str">
        <f>IF(AZ95&lt;&gt;"",LOOKUP(AZ95,Likelihoods!$A$7:$A$107,Likelihoods!D$7:D$107),"")</f>
        <v/>
      </c>
      <c r="BB95" s="181" t="str">
        <f>IF(AND(COUNTBLANK($B95:$O95)=13,COUNTBLANK($P95:$Q95)=1,COUNTBLANK($R95:$U95)=3,COUNTBLANK($V95:$X95)=2,COUNTBLANK($Y95:$AE95)=6,COUNTBLANK($AF95:$AJ95)=4,COUNTBLANK($AK95:AN95)=3,COUNTBLANK($AO95:$AQ95)=2,COUNTBLANK($AR95:$AS95)=1,COUNTBLANK($AT95:$AU95)=1),IF(Data!$B95&lt;&gt;"",Scoring!$G$7)+IF(Data!$C95&lt;&gt;"",Scoring!$G$8)+IF(Data!$D95&lt;&gt;"",Scoring!$G$9)+IF(Data!$E95&lt;&gt;"",Scoring!$G$10)+IF(Data!$F95&lt;&gt;"",Scoring!$G$11)+IF(Data!$G95&lt;&gt;"",Scoring!$G$12)+IF(Data!$H95&lt;&gt;"",Scoring!$G$13)+IF(Data!$I95&lt;&gt;"",Scoring!$G$14)+IF(Data!$J95&lt;&gt;"",Scoring!$G$15)+IF(Data!$K95&lt;&gt;"",Scoring!$G$16)+IF(Data!$L95&lt;&gt;"",Scoring!$G$17)+IF(Data!$M95&lt;&gt;"",Scoring!$G$18)+IF(Data!$N95&lt;&gt;"",Scoring!$G$19)+IF(Data!$O95&lt;&gt;"",Scoring!$G$20)+IF(Data!$P95&lt;&gt;"",Scoring!$G$21)+IF(Data!$Q95&lt;&gt;"",Scoring!$G$22)+IF(Data!$R95&lt;&gt;"",Scoring!$G$23)+IF(Data!$S95&lt;&gt;"",Scoring!$G$24)+IF(Data!$T95&lt;&gt;"",Scoring!$G$25)+IF(Data!$U95&lt;&gt;"",Scoring!$G$26)+IF(Data!$V95&lt;&gt;"",Scoring!$G$27)+IF(Data!$W95&lt;&gt;"",Scoring!$G$28)+IF(Data!$X95&lt;&gt;"",Scoring!$G$29)+IF(Data!$Y95&lt;&gt;"",Scoring!$G$30)+IF(Data!$Z95&lt;&gt;"",Scoring!$G$31)+IF(Data!$AA95&lt;&gt;"",Scoring!$G$32)+IF(Data!$AB95&lt;&gt;"",Scoring!$G$33)+IF(Data!$AC95&lt;&gt;"",Scoring!$G$34)+IF(Data!$AD95&lt;&gt;"",Scoring!$G$35)+IF(Data!$AE95&lt;&gt;"",Scoring!$G$36)+IF(Data!$AF95&lt;&gt;"",Scoring!$G$37)+IF(Data!$AG95&lt;&gt;"",Scoring!$G$38)+IF(Data!$AH95&lt;&gt;"",Scoring!$G$39)+IF(Data!$AI95&lt;&gt;"",Scoring!$G$40)+IF(Data!$AJ95&lt;&gt;"",Scoring!$G$41)+IF(Data!$AK95&lt;&gt;"",Scoring!$G$42)+IF(Data!$AL95&lt;&gt;"",Scoring!$G$43)+IF(Data!$AM95&lt;&gt;"",Scoring!$G$44)+IF(Data!$AN95&lt;&gt;"",Scoring!$G$45)+IF(Data!$AO95&lt;&gt;"",Scoring!$G$46)+IF(Data!$AP95&lt;&gt;"",Scoring!$G$47)+IF(Data!$AQ95&lt;&gt;"",Scoring!$G$48)+IF(Data!$AR95&lt;&gt;"",Scoring!$G$49)+IF(Data!$AS95&lt;&gt;"",Scoring!$G$50)+IF(Data!$AT95&lt;&gt;"",Scoring!$G$51)+IF(Data!$AU95&lt;&gt;"",Scoring!$G$52),"")</f>
        <v/>
      </c>
      <c r="BC95" s="184" t="str">
        <f>IF(BB95&lt;&gt;"",LOOKUP(BB95,Likelihoods!$A$7:$A$107,Likelihoods!E$7:E$107),"")</f>
        <v/>
      </c>
      <c r="BD95" s="185" t="str">
        <f>IF(AND(COUNTBLANK($B95:$O95)=13,COUNTBLANK($P95:$Q95)=1,COUNTBLANK($R95:$U95)=3,COUNTBLANK($V95:$X95)=2,COUNTBLANK($Y95:$AE95)=6,COUNTBLANK($AF95:$AJ95)=4,COUNTBLANK($AK95:AN95)=3,COUNTBLANK($AO95:$AQ95)=2,COUNTBLANK($AR95:$AS95)=1,COUNTBLANK($AT95:$AU95)=1),IF(Data!$B95&lt;&gt;"",Scoring!$H$7)+IF(Data!$C95&lt;&gt;"",Scoring!$H$8)+IF(Data!$D95&lt;&gt;"",Scoring!$H$9)+IF(Data!$E95&lt;&gt;"",Scoring!$H$10)+IF(Data!$F95&lt;&gt;"",Scoring!$H$11)+IF(Data!$G95&lt;&gt;"",Scoring!$H$12)+IF(Data!$H95&lt;&gt;"",Scoring!$H$13)+IF(Data!$I95&lt;&gt;"",Scoring!$H$14)+IF(Data!$J95&lt;&gt;"",Scoring!$H$15)+IF(Data!$K95&lt;&gt;"",Scoring!$H$16)+IF(Data!$L95&lt;&gt;"",Scoring!$H$17)+IF(Data!$M95&lt;&gt;"",Scoring!$H$18)+IF(Data!$N95&lt;&gt;"",Scoring!$H$19)+IF(Data!$O95&lt;&gt;"",Scoring!$H$20)+IF(Data!$P95&lt;&gt;"",Scoring!$H$21)+IF(Data!$Q95&lt;&gt;"",Scoring!$H$22)+IF(Data!$R95&lt;&gt;"",Scoring!$H$23)+IF(Data!$S95&lt;&gt;"",Scoring!$H$24)+IF(Data!$T95&lt;&gt;"",Scoring!$H$25)+IF(Data!$U95&lt;&gt;"",Scoring!$H$26)+IF(Data!$V95&lt;&gt;"",Scoring!$H$27)+IF(Data!$W95&lt;&gt;"",Scoring!$H$28)+IF(Data!$X95&lt;&gt;"",Scoring!$H$29)+IF(Data!$Y95&lt;&gt;"",Scoring!$H$30)+IF(Data!$Z95&lt;&gt;"",Scoring!$H$31)+IF(Data!$AA95&lt;&gt;"",Scoring!$H$32)+IF(Data!$AB95&lt;&gt;"",Scoring!$H$33)+IF(Data!$AC95&lt;&gt;"",Scoring!$H$34)+IF(Data!$AD95&lt;&gt;"",Scoring!$H$35)+IF(Data!$AE95&lt;&gt;"",Scoring!$H$36)+IF(Data!$AF95&lt;&gt;"",Scoring!$H$37)+IF(Data!$AG95&lt;&gt;"",Scoring!$H$38)+IF(Data!$AH95&lt;&gt;"",Scoring!$H$39)+IF(Data!$AI95&lt;&gt;"",Scoring!$H$40)+IF(Data!$AJ95&lt;&gt;"",Scoring!$H$41)+IF(Data!$AK95&lt;&gt;"",Scoring!$H$42)+IF(Data!$AL95&lt;&gt;"",Scoring!$H$43)+IF(Data!$AM95&lt;&gt;"",Scoring!$H$44)+IF(Data!$AN95&lt;&gt;"",Scoring!$H$45)+IF(Data!$AO95&lt;&gt;"",Scoring!$H$46)+IF(Data!$AP95&lt;&gt;"",Scoring!$H$47)+IF(Data!$AQ95&lt;&gt;"",Scoring!$H$48)+IF(Data!$AR95&lt;&gt;"",Scoring!$H$49)+IF(Data!$AS95&lt;&gt;"",Scoring!$H$50)+IF(Data!$AT95&lt;&gt;"",Scoring!$H$51)+IF(Data!$AU95&lt;&gt;"",Scoring!$H$52),"")</f>
        <v/>
      </c>
      <c r="BE95" s="186" t="str">
        <f>IF(BD95&lt;&gt;"",LOOKUP(BD95,Likelihoods!$A$7:$A$107,Likelihoods!F$7:F$107),"")</f>
        <v/>
      </c>
      <c r="BF95" s="181" t="str">
        <f>IF(AND(COUNTBLANK($B95:$O95)=13,COUNTBLANK($P95:$Q95)=1,COUNTBLANK($R95:$U95)=3,COUNTBLANK($V95:$X95)=2,COUNTBLANK($Y95:$AE95)=6,COUNTBLANK($AF95:$AJ95)=4,COUNTBLANK($AK95:AN95)=3,COUNTBLANK($AO95:$AQ95)=2,COUNTBLANK($AR95:$AS95)=1,COUNTBLANK($AT95:$AU95)=1),IF(Data!$B95&lt;&gt;"",Scoring!$I$7)+IF(Data!$C95&lt;&gt;"",Scoring!$I$8)+IF(Data!$D95&lt;&gt;"",Scoring!$I$9)+IF(Data!$E95&lt;&gt;"",Scoring!$I$10)+IF(Data!$F95&lt;&gt;"",Scoring!$I$11)+IF(Data!$G95&lt;&gt;"",Scoring!$I$12)+IF(Data!$H95&lt;&gt;"",Scoring!$I$13)+IF(Data!$I95&lt;&gt;"",Scoring!$I$14)+IF(Data!$J95&lt;&gt;"",Scoring!$I$15)+IF(Data!$K95&lt;&gt;"",Scoring!$I$16)+IF(Data!$L95&lt;&gt;"",Scoring!$I$17)+IF(Data!$M95&lt;&gt;"",Scoring!$I$18)+IF(Data!$N95&lt;&gt;"",Scoring!$I$19)+IF(Data!$O95&lt;&gt;"",Scoring!$I$20)+IF(Data!$P95&lt;&gt;"",Scoring!$I$21)+IF(Data!$Q95&lt;&gt;"",Scoring!$I$22)+IF(Data!$R95&lt;&gt;"",Scoring!$I$23)+IF(Data!$S95&lt;&gt;"",Scoring!$I$24)+IF(Data!$T95&lt;&gt;"",Scoring!$I$25)+IF(Data!$U95&lt;&gt;"",Scoring!$I$26)+IF(Data!$V95&lt;&gt;"",Scoring!$I$27)+IF(Data!$W95&lt;&gt;"",Scoring!$I$28)+IF(Data!$X95&lt;&gt;"",Scoring!$I$29)+IF(Data!$Y95&lt;&gt;"",Scoring!$I$30)+IF(Data!$Z95&lt;&gt;"",Scoring!$I$31)+IF(Data!$AA95&lt;&gt;"",Scoring!$I$32)+IF(Data!$AB95&lt;&gt;"",Scoring!$I$33)+IF(Data!$AC95&lt;&gt;"",Scoring!$I$34)+IF(Data!$AD95&lt;&gt;"",Scoring!$I$35)+IF(Data!$AE95&lt;&gt;"",Scoring!$I$36)+IF(Data!$AF95&lt;&gt;"",Scoring!$I$37)+IF(Data!$AG95&lt;&gt;"",Scoring!$I$38)+IF(Data!$AH95&lt;&gt;"",Scoring!$I$39)+IF(Data!$AI95&lt;&gt;"",Scoring!$I$40)+IF(Data!$AJ95&lt;&gt;"",Scoring!$I$41)+IF(Data!$AK95&lt;&gt;"",Scoring!$I$42)+IF(Data!$AL95&lt;&gt;"",Scoring!$I$43)+IF(Data!$AM95&lt;&gt;"",Scoring!$I$44)+IF(Data!$AN95&lt;&gt;"",Scoring!$I$45)+IF(Data!$AO95&lt;&gt;"",Scoring!$I$46)+IF(Data!$AP95&lt;&gt;"",Scoring!$I$47)+IF(Data!$AQ95&lt;&gt;"",Scoring!$I$48)+IF(Data!$AR95&lt;&gt;"",Scoring!$I$49)+IF(Data!$AS95&lt;&gt;"",Scoring!$I$50)+IF(Data!$AT95&lt;&gt;"",Scoring!$I$51)+IF(Data!$AU95&lt;&gt;"",Scoring!$I$52),"")</f>
        <v/>
      </c>
      <c r="BG95" s="180" t="str">
        <f>IF(BF95&lt;&gt;"",LOOKUP(BF95,Likelihoods!$A$7:$A$107,Likelihoods!G$7:G$107),"")</f>
        <v/>
      </c>
      <c r="BH95" s="187" t="str">
        <f>IF(AND(COUNTBLANK($B95:$O95)=13,COUNTBLANK($P95:$Q95)=1,COUNTBLANK($R95:$U95)=3,COUNTBLANK($V95:$X95)=2,COUNTBLANK($Y95:$AE95)=6,COUNTBLANK($AF95:$AJ95)=4,COUNTBLANK($AK95:AN95)=3,COUNTBLANK($AO95:$AQ95)=2,COUNTBLANK($AR95:$AS95)=1,COUNTBLANK($AT95:$AU95)=1),IF(Data!$B95&lt;&gt;"",Scoring!$J$7)+IF(Data!$C95&lt;&gt;"",Scoring!$J$8)+IF(Data!$D95&lt;&gt;"",Scoring!$J$9)+IF(Data!$E95&lt;&gt;"",Scoring!$J$10)+IF(Data!$F95&lt;&gt;"",Scoring!$J$11)+IF(Data!$G95&lt;&gt;"",Scoring!$J$12)+IF(Data!$H95&lt;&gt;"",Scoring!$J$13)+IF(Data!$I95&lt;&gt;"",Scoring!$J$14)+IF(Data!$J95&lt;&gt;"",Scoring!$J$15)+IF(Data!$K95&lt;&gt;"",Scoring!$J$16)+IF(Data!$L95&lt;&gt;"",Scoring!$J$17)+IF(Data!$M95&lt;&gt;"",Scoring!$J$18)+IF(Data!$N95&lt;&gt;"",Scoring!$J$19)+IF(Data!$O95&lt;&gt;"",Scoring!$J$20)+IF(Data!$P95&lt;&gt;"",Scoring!$J$21)+IF(Data!$Q95&lt;&gt;"",Scoring!$J$22)+IF(Data!$R95&lt;&gt;"",Scoring!$J$23)+IF(Data!$S95&lt;&gt;"",Scoring!$J$24)+IF(Data!$T95&lt;&gt;"",Scoring!$J$25)+IF(Data!$U95&lt;&gt;"",Scoring!$J$26)+IF(Data!$V95&lt;&gt;"",Scoring!$J$27)+IF(Data!$W95&lt;&gt;"",Scoring!$J$28)+IF(Data!$X95&lt;&gt;"",Scoring!$J$29)+IF(Data!$Y95&lt;&gt;"",Scoring!$J$30)+IF(Data!$Z95&lt;&gt;"",Scoring!$J$31)+IF(Data!$AA95&lt;&gt;"",Scoring!$J$32)+IF(Data!$AB95&lt;&gt;"",Scoring!$J$33)+IF(Data!$AC95&lt;&gt;"",Scoring!$J$34)+IF(Data!$AD95&lt;&gt;"",Scoring!$J$35)+IF(Data!$AE95&lt;&gt;"",Scoring!$J$36)+IF(Data!$AF95&lt;&gt;"",Scoring!$J$37)+IF(Data!$AG95&lt;&gt;"",Scoring!$J$38)+IF(Data!$AH95&lt;&gt;"",Scoring!$J$39)+IF(Data!$AI95&lt;&gt;"",Scoring!$J$40)+IF(Data!$AJ95&lt;&gt;"",Scoring!$J$41)+IF(Data!$AK95&lt;&gt;"",Scoring!$J$42)+IF(Data!$AL95&lt;&gt;"",Scoring!$J$43)+IF(Data!$AM95&lt;&gt;"",Scoring!$J$44)+IF(Data!$AN95&lt;&gt;"",Scoring!$J$45)+IF(Data!$AO95&lt;&gt;"",Scoring!$J$46)+IF(Data!$AP95&lt;&gt;"",Scoring!$J$47)+IF(Data!$AQ95&lt;&gt;"",Scoring!$J$48)+IF(Data!$AR95&lt;&gt;"",Scoring!$J$49)+IF(Data!$AS95&lt;&gt;"",Scoring!$J$50)+IF(Data!$AT95&lt;&gt;"",Scoring!$J$51)+IF(Data!$AU95&lt;&gt;"",Scoring!$J$52),"")</f>
        <v/>
      </c>
      <c r="BI95" s="183" t="str">
        <f>IF(BH95&lt;&gt;"",LOOKUP(BH95,Likelihoods!$A$7:$A$107,Likelihoods!H$7:H$107),"")</f>
        <v/>
      </c>
      <c r="BJ95" s="188" t="str">
        <f>IF(AND(COUNTBLANK($B95:$O95)=13,COUNTBLANK($P95:$Q95)=1,COUNTBLANK($R95:$U95)=3,COUNTBLANK($V95:$X95)=2,COUNTBLANK($Y95:$AE95)=6,COUNTBLANK($AF95:$AJ95)=4,COUNTBLANK($AK95:AN95)=3,COUNTBLANK($AO95:$AQ95)=2,COUNTBLANK($AR95:$AS95)=1,COUNTBLANK($AT95:$AU95)=1),IF(Data!$B95&lt;&gt;"",Scoring!$K$7)+IF(Data!$C95&lt;&gt;"",Scoring!$K$8)+IF(Data!$D95&lt;&gt;"",Scoring!$K$9)+IF(Data!$E95&lt;&gt;"",Scoring!$K$10)+IF(Data!$F95&lt;&gt;"",Scoring!$K$11)+IF(Data!$G95&lt;&gt;"",Scoring!$K$12)+IF(Data!$H95&lt;&gt;"",Scoring!$K$13)+IF(Data!$I95&lt;&gt;"",Scoring!$K$14)+IF(Data!$J95&lt;&gt;"",Scoring!$K$15)+IF(Data!$K95&lt;&gt;"",Scoring!$K$16)+IF(Data!$L95&lt;&gt;"",Scoring!$K$17)+IF(Data!$M95&lt;&gt;"",Scoring!$K$18)+IF(Data!$N95&lt;&gt;"",Scoring!$K$19)+IF(Data!$O95&lt;&gt;"",Scoring!$K$20)+IF(Data!$P95&lt;&gt;"",Scoring!$K$21)+IF(Data!$Q95&lt;&gt;"",Scoring!$K$22)+IF(Data!$R95&lt;&gt;"",Scoring!$K$23)+IF(Data!$S95&lt;&gt;"",Scoring!$K$24)+IF(Data!$T95&lt;&gt;"",Scoring!$K$25)+IF(Data!$U95&lt;&gt;"",Scoring!$K$26)+IF(Data!$V95&lt;&gt;"",Scoring!$K$27)+IF(Data!$W95&lt;&gt;"",Scoring!$K$28)+IF(Data!$X95&lt;&gt;"",Scoring!$K$29)+IF(Data!$Y95&lt;&gt;"",Scoring!$K$30)+IF(Data!$Z95&lt;&gt;"",Scoring!$K$31)+IF(Data!$AA95&lt;&gt;"",Scoring!$K$32)+IF(Data!$AB95&lt;&gt;"",Scoring!$K$33)+IF(Data!$AC95&lt;&gt;"",Scoring!$K$34)+IF(Data!$AD95&lt;&gt;"",Scoring!$K$35)+IF(Data!$AE95&lt;&gt;"",Scoring!$K$36)+IF(Data!$AF95&lt;&gt;"",Scoring!$K$37)+IF(Data!$AG95&lt;&gt;"",Scoring!$K$38)+IF(Data!$AH95&lt;&gt;"",Scoring!$K$39)+IF(Data!$AI95&lt;&gt;"",Scoring!$K$40)+IF(Data!$AJ95&lt;&gt;"",Scoring!$K$41)+IF(Data!$AK95&lt;&gt;"",Scoring!$K$42)+IF(Data!$AL95&lt;&gt;"",Scoring!$K$43)+IF(Data!$AM95&lt;&gt;"",Scoring!$K$44)+IF(Data!$AN95&lt;&gt;"",Scoring!$K$45)+IF(Data!$AO95&lt;&gt;"",Scoring!$K$46)+IF(Data!$AP95&lt;&gt;"",Scoring!$K$47)+IF(Data!$AQ95&lt;&gt;"",Scoring!$K$48)+IF(Data!$AR95&lt;&gt;"",Scoring!$K$49)+IF(Data!$AS95&lt;&gt;"",Scoring!$K$50)+IF(Data!$AT95&lt;&gt;"",Scoring!$K$51)+IF(Data!$AU95&lt;&gt;"",Scoring!$K$52),"")</f>
        <v/>
      </c>
      <c r="BK95" s="184" t="str">
        <f>IF(BJ95&lt;&gt;"",LOOKUP(BJ95,Likelihoods!$A$7:$A$107,Likelihoods!I$7:I$107),"")</f>
        <v/>
      </c>
      <c r="BL95" s="187" t="str">
        <f>IF(AND(COUNTBLANK($B95:$O95)=13,COUNTBLANK($P95:$Q95)=1,COUNTBLANK($R95:$U95)=3,COUNTBLANK($V95:$X95)=2,COUNTBLANK($Y95:$AE95)=6,COUNTBLANK($AF95:$AJ95)=4,COUNTBLANK($AK95:AN95)=3,COUNTBLANK($AO95:$AQ95)=2,COUNTBLANK($AR95:$AS95)=1,COUNTBLANK($AT95:$AU95)=1),IF(Data!$B95&lt;&gt;"",Scoring!$L$7)+IF(Data!$C95&lt;&gt;"",Scoring!$L$8)+IF(Data!$D95&lt;&gt;"",Scoring!$L$9)+IF(Data!$E95&lt;&gt;"",Scoring!$L$10)+IF(Data!$F95&lt;&gt;"",Scoring!$L$11)+IF(Data!$G95&lt;&gt;"",Scoring!$L$12)+IF(Data!$H95&lt;&gt;"",Scoring!$L$13)+IF(Data!$I95&lt;&gt;"",Scoring!$L$14)+IF(Data!$J95&lt;&gt;"",Scoring!$L$15)+IF(Data!$K95&lt;&gt;"",Scoring!$L$16)+IF(Data!$L95&lt;&gt;"",Scoring!$L$17)+IF(Data!$M95&lt;&gt;"",Scoring!$L$18)+IF(Data!$N95&lt;&gt;"",Scoring!$L$19)+IF(Data!$O95&lt;&gt;"",Scoring!$L$20)+IF(Data!$P95&lt;&gt;"",Scoring!$L$21)+IF(Data!$Q95&lt;&gt;"",Scoring!$L$22)+IF(Data!$R95&lt;&gt;"",Scoring!$L$23)+IF(Data!$S95&lt;&gt;"",Scoring!$L$24)+IF(Data!$T95&lt;&gt;"",Scoring!$L$25)+IF(Data!$U95&lt;&gt;"",Scoring!$L$26)+IF(Data!$V95&lt;&gt;"",Scoring!$L$27)+IF(Data!$W95&lt;&gt;"",Scoring!$L$28)+IF(Data!$X95&lt;&gt;"",Scoring!$L$29)+IF(Data!$Y95&lt;&gt;"",Scoring!$L$30)+IF(Data!$Z95&lt;&gt;"",Scoring!$L$31)+IF(Data!$AA95&lt;&gt;"",Scoring!$L$32)+IF(Data!$AB95&lt;&gt;"",Scoring!$L$33)+IF(Data!$AC95&lt;&gt;"",Scoring!$L$34)+IF(Data!$AD95&lt;&gt;"",Scoring!$L$35)+IF(Data!$AE95&lt;&gt;"",Scoring!$L$36)+IF(Data!$AF95&lt;&gt;"",Scoring!$L$37)+IF(Data!$AG95&lt;&gt;"",Scoring!$L$38)+IF(Data!$AH95&lt;&gt;"",Scoring!$L$39)+IF(Data!$AI95&lt;&gt;"",Scoring!$L$40)+IF(Data!$AJ95&lt;&gt;"",Scoring!$L$41)+IF(Data!$AK95&lt;&gt;"",Scoring!$L$42)+IF(Data!$AL95&lt;&gt;"",Scoring!$L$43)+IF(Data!$AM95&lt;&gt;"",Scoring!$L$44)+IF(Data!$AN95&lt;&gt;"",Scoring!$L$45)+IF(Data!$AO95&lt;&gt;"",Scoring!$L$46)+IF(Data!$AP95&lt;&gt;"",Scoring!$L$47)+IF(Data!$AQ95&lt;&gt;"",Scoring!$L$48)+IF(Data!$AR95&lt;&gt;"",Scoring!$L$49)+IF(Data!$AS95&lt;&gt;"",Scoring!$L$50)+IF(Data!$AT95&lt;&gt;"",Scoring!$L$51)+IF(Data!$AU95&lt;&gt;"",Scoring!$L$52),"")</f>
        <v/>
      </c>
      <c r="BM95" s="180" t="str">
        <f>IF(BL95&lt;&gt;"",LOOKUP(BL95,Likelihoods!$A$7:$A$107,Likelihoods!J$7:J$107),"")</f>
        <v/>
      </c>
      <c r="BN95" s="181" t="str">
        <f>IF(AND(COUNTBLANK($B95:$O95)=13,COUNTBLANK($P95:$Q95)=1,COUNTBLANK($R95:$U95)=3,COUNTBLANK($V95:$X95)=2,COUNTBLANK($Y95:$AE95)=6,COUNTBLANK($AF95:$AJ95)=4,COUNTBLANK($AK95:AN95)=3,COUNTBLANK($AO95:$AQ95)=2,COUNTBLANK($AR95:$AS95)=1,COUNTBLANK($AT95:$AU95)=1),IF(Data!$B95&lt;&gt;"",Scoring!$M$7)+IF(Data!$C95&lt;&gt;"",Scoring!$M$8)+IF(Data!$D95&lt;&gt;"",Scoring!$M$9)+IF(Data!$E95&lt;&gt;"",Scoring!$M$10)+IF(Data!$F95&lt;&gt;"",Scoring!$M$11)+IF(Data!$G95&lt;&gt;"",Scoring!$M$12)+IF(Data!$H95&lt;&gt;"",Scoring!$M$13)+IF(Data!$I95&lt;&gt;"",Scoring!$M$14)+IF(Data!$J95&lt;&gt;"",Scoring!$M$15)+IF(Data!$K95&lt;&gt;"",Scoring!$M$16)+IF(Data!$L95&lt;&gt;"",Scoring!$M$17)+IF(Data!$M95&lt;&gt;"",Scoring!$M$18)+IF(Data!$N95&lt;&gt;"",Scoring!$M$19)+IF(Data!$O95&lt;&gt;"",Scoring!$M$20)+IF(Data!$P95&lt;&gt;"",Scoring!$M$21)+IF(Data!$Q95&lt;&gt;"",Scoring!$M$22)+IF(Data!$R95&lt;&gt;"",Scoring!$M$23)+IF(Data!$S95&lt;&gt;"",Scoring!$M$24)+IF(Data!$T95&lt;&gt;"",Scoring!$M$25)+IF(Data!$U95&lt;&gt;"",Scoring!$M$26)+IF(Data!$V95&lt;&gt;"",Scoring!$M$27)+IF(Data!$W95&lt;&gt;"",Scoring!$M$28)+IF(Data!$X95&lt;&gt;"",Scoring!$M$29)+IF(Data!$Y95&lt;&gt;"",Scoring!$M$30)+IF(Data!$Z95&lt;&gt;"",Scoring!$M$31)+IF(Data!$AA95&lt;&gt;"",Scoring!$M$32)+IF(Data!$AB95&lt;&gt;"",Scoring!$M$33)+IF(Data!$AC95&lt;&gt;"",Scoring!$M$34)+IF(Data!$AD95&lt;&gt;"",Scoring!$M$35)+IF(Data!$AE95&lt;&gt;"",Scoring!$M$36)+IF(Data!$AF95&lt;&gt;"",Scoring!$M$37)+IF(Data!$AG95&lt;&gt;"",Scoring!$M$38)+IF(Data!$AH95&lt;&gt;"",Scoring!$M$39)+IF(Data!$AI95&lt;&gt;"",Scoring!$M$40)+IF(Data!$AJ95&lt;&gt;"",Scoring!$M$41)+IF(Data!$AK95&lt;&gt;"",Scoring!$M$42)+IF(Data!$AL95&lt;&gt;"",Scoring!$M$43)+IF(Data!$AM95&lt;&gt;"",Scoring!$M$44)+IF(Data!$AN95&lt;&gt;"",Scoring!$M$45)+IF(Data!$AO95&lt;&gt;"",Scoring!$M$46)+IF(Data!$AP95&lt;&gt;"",Scoring!$M$47)+IF(Data!$AQ95&lt;&gt;"",Scoring!$M$48)+IF(Data!$AR95&lt;&gt;"",Scoring!$M$49)+IF(Data!$AS95&lt;&gt;"",Scoring!$M$50)+IF(Data!$AT95&lt;&gt;"",Scoring!$M$51)+IF(Data!$AU95&lt;&gt;"",Scoring!$M$52),"")</f>
        <v/>
      </c>
      <c r="BO95" s="184" t="str">
        <f>IF(BN95&lt;&gt;"",LOOKUP(BN95,Likelihoods!$A$7:$A$107,Likelihoods!K$7:K$107),"")</f>
        <v/>
      </c>
      <c r="BP95" s="179" t="str">
        <f>IF(AND(COUNTBLANK($B95:$O95)=13,COUNTBLANK($P95:$Q95)=1,COUNTBLANK($R95:$U95)=3,COUNTBLANK($V95:$X95)=2,COUNTBLANK($Y95:$AE95)=6,COUNTBLANK($AF95:$AJ95)=4,COUNTBLANK($AK95:AN95)=3,COUNTBLANK($AO95:$AQ95)=2,COUNTBLANK($AR95:$AS95)=1,COUNTBLANK($AT95:$AU95)=1),IF(Data!$B95&lt;&gt;"",Scoring!$N$7)+IF(Data!$C95&lt;&gt;"",Scoring!$N$8)+IF(Data!$D95&lt;&gt;"",Scoring!$N$9)+IF(Data!$E95&lt;&gt;"",Scoring!$N$10)+IF(Data!$F95&lt;&gt;"",Scoring!$N$11)+IF(Data!$G95&lt;&gt;"",Scoring!$N$12)+IF(Data!$H95&lt;&gt;"",Scoring!$N$13)+IF(Data!$I95&lt;&gt;"",Scoring!$N$14)+IF(Data!$J95&lt;&gt;"",Scoring!$N$15)+IF(Data!$K95&lt;&gt;"",Scoring!$N$16)+IF(Data!$L95&lt;&gt;"",Scoring!$N$17)+IF(Data!$M95&lt;&gt;"",Scoring!$N$18)+IF(Data!$N95&lt;&gt;"",Scoring!$N$19)+IF(Data!$O95&lt;&gt;"",Scoring!$N$20)+IF(Data!$P95&lt;&gt;"",Scoring!$N$21)+IF(Data!$Q95&lt;&gt;"",Scoring!$N$22)+IF(Data!$R95&lt;&gt;"",Scoring!$N$23)+IF(Data!$S95&lt;&gt;"",Scoring!$N$24)+IF(Data!$T95&lt;&gt;"",Scoring!$N$25)+IF(Data!$U95&lt;&gt;"",Scoring!$N$26)+IF(Data!$V95&lt;&gt;"",Scoring!$N$27)+IF(Data!$W95&lt;&gt;"",Scoring!$N$28)+IF(Data!$X95&lt;&gt;"",Scoring!$N$29)+IF(Data!$Y95&lt;&gt;"",Scoring!$N$30)+IF(Data!$Z95&lt;&gt;"",Scoring!$N$31)+IF(Data!$AA95&lt;&gt;"",Scoring!$N$32)+IF(Data!$AB95&lt;&gt;"",Scoring!$N$33)+IF(Data!$AC95&lt;&gt;"",Scoring!$N$34)+IF(Data!$AD95&lt;&gt;"",Scoring!$N$35)+IF(Data!$AE95&lt;&gt;"",Scoring!$N$36)+IF(Data!$AF95&lt;&gt;"",Scoring!$N$37)+IF(Data!$AG95&lt;&gt;"",Scoring!$N$38)+IF(Data!$AH95&lt;&gt;"",Scoring!$N$39)+IF(Data!$AI95&lt;&gt;"",Scoring!$N$40)+IF(Data!$AJ95&lt;&gt;"",Scoring!$N$41)+IF(Data!$AK95&lt;&gt;"",Scoring!$N$42)+IF(Data!$AL95&lt;&gt;"",Scoring!$N$43)+IF(Data!$AM95&lt;&gt;"",Scoring!$N$44)+IF(Data!$AN95&lt;&gt;"",Scoring!$N$45)+IF(Data!$AO95&lt;&gt;"",Scoring!$N$46)+IF(Data!$AP95&lt;&gt;"",Scoring!$N$47)+IF(Data!$AQ95&lt;&gt;"",Scoring!$N$48)+IF(Data!$AR95&lt;&gt;"",Scoring!$N$49)+IF(Data!$AS95&lt;&gt;"",Scoring!$N$50)+IF(Data!$AT95&lt;&gt;"",Scoring!$N$51)+IF(Data!$AU95&lt;&gt;"",Scoring!$N$52),"")</f>
        <v/>
      </c>
      <c r="BQ95" s="189" t="str">
        <f>IF(BP95&lt;&gt;"",LOOKUP(BP95,Likelihoods!$A$7:$A$107,Likelihoods!L$7:L$107),"")</f>
        <v/>
      </c>
      <c r="BR95" s="181" t="str">
        <f>IF(AND(COUNTBLANK($B95:$O95)=13,COUNTBLANK($P95:$Q95)=1,COUNTBLANK($R95:$U95)=3,COUNTBLANK($V95:$X95)=2,COUNTBLANK($Y95:$AE95)=6,COUNTBLANK($AF95:$AJ95)=4,COUNTBLANK($AK95:AN95)=3,COUNTBLANK($AO95:$AQ95)=2,COUNTBLANK($AR95:$AS95)=1,COUNTBLANK($AT95:$AU95)=1),IF(Data!$B95&lt;&gt;"",Scoring!$O$7)+IF(Data!$C95&lt;&gt;"",Scoring!$O$8)+IF(Data!$D95&lt;&gt;"",Scoring!$O$9)+IF(Data!$E95&lt;&gt;"",Scoring!$O$10)+IF(Data!$F95&lt;&gt;"",Scoring!$O$11)+IF(Data!$G95&lt;&gt;"",Scoring!$O$12)+IF(Data!$H95&lt;&gt;"",Scoring!$O$13)+IF(Data!$I95&lt;&gt;"",Scoring!$O$14)+IF(Data!$J95&lt;&gt;"",Scoring!$O$15)+IF(Data!$K95&lt;&gt;"",Scoring!$O$16)+IF(Data!$L95&lt;&gt;"",Scoring!$O$17)+IF(Data!$M95&lt;&gt;"",Scoring!$O$18)+IF(Data!$N95&lt;&gt;"",Scoring!$O$19)+IF(Data!$O95&lt;&gt;"",Scoring!$O$20)+IF(Data!$P95&lt;&gt;"",Scoring!$O$21)+IF(Data!$Q95&lt;&gt;"",Scoring!$O$22)+IF(Data!$R95&lt;&gt;"",Scoring!$O$23)+IF(Data!$S95&lt;&gt;"",Scoring!$O$24)+IF(Data!$T95&lt;&gt;"",Scoring!$O$25)+IF(Data!$U95&lt;&gt;"",Scoring!$O$26)+IF(Data!$V95&lt;&gt;"",Scoring!$O$27)+IF(Data!$W95&lt;&gt;"",Scoring!$O$28)+IF(Data!$X95&lt;&gt;"",Scoring!$O$29)+IF(Data!$Y95&lt;&gt;"",Scoring!$O$30)+IF(Data!$Z95&lt;&gt;"",Scoring!$O$31)+IF(Data!$AA95&lt;&gt;"",Scoring!$O$32)+IF(Data!$AB95&lt;&gt;"",Scoring!$O$33)+IF(Data!$AC95&lt;&gt;"",Scoring!$O$34)+IF(Data!$AD95&lt;&gt;"",Scoring!$O$35)+IF(Data!$AE95&lt;&gt;"",Scoring!$O$36)+IF(Data!$AF95&lt;&gt;"",Scoring!$O$37)+IF(Data!$AG95&lt;&gt;"",Scoring!$O$38)+IF(Data!$AH95&lt;&gt;"",Scoring!$O$39)+IF(Data!$AI95&lt;&gt;"",Scoring!$O$40)+IF(Data!$AJ95&lt;&gt;"",Scoring!$O$41)+IF(Data!$AK95&lt;&gt;"",Scoring!$O$42)+IF(Data!$AL95&lt;&gt;"",Scoring!$O$43)+IF(Data!$AM95&lt;&gt;"",Scoring!$O$44)+IF(Data!$AN95&lt;&gt;"",Scoring!$O$45)+IF(Data!$AO95&lt;&gt;"",Scoring!$O$46)+IF(Data!$AP95&lt;&gt;"",Scoring!$O$47)+IF(Data!$AQ95&lt;&gt;"",Scoring!$O$48)+IF(Data!$AR95&lt;&gt;"",Scoring!$O$49)+IF(Data!$AS95&lt;&gt;"",Scoring!$O$50)+IF(Data!$AT95&lt;&gt;"",Scoring!$O$51)+IF(Data!$AU95&lt;&gt;"",Scoring!$O$52),"")</f>
        <v/>
      </c>
      <c r="BS95" s="184" t="str">
        <f>IF(BR95&lt;&gt;"",LOOKUP(BR95,Likelihoods!$A$7:$A$107,Likelihoods!M$7:M$107),"")</f>
        <v/>
      </c>
      <c r="BT95" s="181" t="str">
        <f>IF(AND(COUNTBLANK($B95:$O95)=13,COUNTBLANK($P95:$Q95)=1,COUNTBLANK($R95:$U95)=3,COUNTBLANK($V95:$X95)=2,COUNTBLANK($Y95:$AE95)=6,COUNTBLANK($AF95:$AJ95)=4,COUNTBLANK($AK95:AN95)=3,COUNTBLANK($AO95:$AQ95)=2,COUNTBLANK($AR95:$AS95)=1,COUNTBLANK($AT95:$AU95)=1),IF(Data!$B95&lt;&gt;"",Scoring!$P$7)+IF(Data!$C95&lt;&gt;"",Scoring!$P$8)+IF(Data!$D95&lt;&gt;"",Scoring!$P$9)+IF(Data!$E95&lt;&gt;"",Scoring!$P$10)+IF(Data!$F95&lt;&gt;"",Scoring!$P$11)+IF(Data!$G95&lt;&gt;"",Scoring!$P$12)+IF(Data!$H95&lt;&gt;"",Scoring!$P$13)+IF(Data!$I95&lt;&gt;"",Scoring!$P$14)+IF(Data!$J95&lt;&gt;"",Scoring!$P$15)+IF(Data!$K95&lt;&gt;"",Scoring!$P$16)+IF(Data!$L95&lt;&gt;"",Scoring!$P$17)+IF(Data!$M95&lt;&gt;"",Scoring!$P$18)+IF(Data!$N95&lt;&gt;"",Scoring!$P$19)+IF(Data!$O95&lt;&gt;"",Scoring!$P$20)+IF(Data!$P95&lt;&gt;"",Scoring!$P$21)+IF(Data!$Q95&lt;&gt;"",Scoring!$P$22)+IF(Data!$R95&lt;&gt;"",Scoring!$P$23)+IF(Data!$S95&lt;&gt;"",Scoring!$P$24)+IF(Data!$T95&lt;&gt;"",Scoring!$P$25)+IF(Data!$U95&lt;&gt;"",Scoring!$P$26)+IF(Data!$V95&lt;&gt;"",Scoring!$P$27)+IF(Data!$W95&lt;&gt;"",Scoring!$P$28)+IF(Data!$X95&lt;&gt;"",Scoring!$P$29)+IF(Data!$Y95&lt;&gt;"",Scoring!$P$30)+IF(Data!$Z95&lt;&gt;"",Scoring!$P$31)+IF(Data!$AA95&lt;&gt;"",Scoring!$P$32)+IF(Data!$AB95&lt;&gt;"",Scoring!$P$33)+IF(Data!$AC95&lt;&gt;"",Scoring!$P$34)+IF(Data!$AD95&lt;&gt;"",Scoring!$P$35)+IF(Data!$AE95&lt;&gt;"",Scoring!$P$36)+IF(Data!$AF95&lt;&gt;"",Scoring!$P$37)+IF(Data!$AG95&lt;&gt;"",Scoring!$P$38)+IF(Data!$AH95&lt;&gt;"",Scoring!$P$39)+IF(Data!$AI95&lt;&gt;"",Scoring!$P$40)+IF(Data!$AJ95&lt;&gt;"",Scoring!$P$41)+IF(Data!$AK95&lt;&gt;"",Scoring!$P$42)+IF(Data!$AL95&lt;&gt;"",Scoring!$P$43)+IF(Data!$AM95&lt;&gt;"",Scoring!$P$44)+IF(Data!$AN95&lt;&gt;"",Scoring!$P$45)+IF(Data!$AO95&lt;&gt;"",Scoring!$P$46)+IF(Data!$AP95&lt;&gt;"",Scoring!$P$47)+IF(Data!$AQ95&lt;&gt;"",Scoring!$P$48)+IF(Data!$AR95&lt;&gt;"",Scoring!$P$49)+IF(Data!$AS95&lt;&gt;"",Scoring!$P$50)+IF(Data!$AT95&lt;&gt;"",Scoring!$P$51)+IF(Data!$AU95&lt;&gt;"",Scoring!$P$52),"")</f>
        <v/>
      </c>
      <c r="BU95" s="180" t="str">
        <f>IF(BT95&lt;&gt;"",LOOKUP(BT95,Likelihoods!$A$7:$A$107,Likelihoods!N$7:N$107),"")</f>
        <v/>
      </c>
      <c r="BV95" s="181" t="str">
        <f>IF(AND(COUNTBLANK($B95:$O95)=13,COUNTBLANK($P95:$Q95)=1,COUNTBLANK($R95:$U95)=3,COUNTBLANK($V95:$X95)=2,COUNTBLANK($Y95:$AE95)=6,COUNTBLANK($AF95:$AJ95)=4,COUNTBLANK($AK95:AN95)=3,COUNTBLANK($AO95:$AQ95)=2,COUNTBLANK($AR95:$AS95)=1,COUNTBLANK($AT95:$AU95)=1),IF(Data!$B95&lt;&gt;"",Scoring!$Q$7)+IF(Data!$C95&lt;&gt;"",Scoring!$Q$8)+IF(Data!$D95&lt;&gt;"",Scoring!$Q$9)+IF(Data!$E95&lt;&gt;"",Scoring!$Q$10)+IF(Data!$F95&lt;&gt;"",Scoring!$Q$11)+IF(Data!$G95&lt;&gt;"",Scoring!$Q$12)+IF(Data!$H95&lt;&gt;"",Scoring!$Q$13)+IF(Data!$I95&lt;&gt;"",Scoring!$Q$14)+IF(Data!$J95&lt;&gt;"",Scoring!$Q$15)+IF(Data!$K95&lt;&gt;"",Scoring!$Q$16)+IF(Data!$L95&lt;&gt;"",Scoring!$Q$17)+IF(Data!$M95&lt;&gt;"",Scoring!$Q$18)+IF(Data!$N95&lt;&gt;"",Scoring!$Q$19)+IF(Data!$O95&lt;&gt;"",Scoring!$Q$20)+IF(Data!$P95&lt;&gt;"",Scoring!$Q$21)+IF(Data!$Q95&lt;&gt;"",Scoring!$Q$22)+IF(Data!$R95&lt;&gt;"",Scoring!$Q$23)+IF(Data!$S95&lt;&gt;"",Scoring!$Q$24)+IF(Data!$T95&lt;&gt;"",Scoring!$Q$25)+IF(Data!$U95&lt;&gt;"",Scoring!$Q$26)+IF(Data!$V95&lt;&gt;"",Scoring!$Q$27)+IF(Data!$W95&lt;&gt;"",Scoring!$Q$28)+IF(Data!$X95&lt;&gt;"",Scoring!$Q$29)+IF(Data!$Y95&lt;&gt;"",Scoring!$Q$30)+IF(Data!$Z95&lt;&gt;"",Scoring!$Q$31)+IF(Data!$AA95&lt;&gt;"",Scoring!$Q$32)+IF(Data!$AB95&lt;&gt;"",Scoring!$Q$33)+IF(Data!$AC95&lt;&gt;"",Scoring!$Q$34)+IF(Data!$AD95&lt;&gt;"",Scoring!$Q$35)+IF(Data!$AE95&lt;&gt;"",Scoring!$Q$36)+IF(Data!$AF95&lt;&gt;"",Scoring!$Q$37)+IF(Data!$AG95&lt;&gt;"",Scoring!$Q$38)+IF(Data!$AH95&lt;&gt;"",Scoring!$Q$39)+IF(Data!$AI95&lt;&gt;"",Scoring!$Q$40)+IF(Data!$AJ95&lt;&gt;"",Scoring!$Q$41)+IF(Data!$AK95&lt;&gt;"",Scoring!$Q$42)+IF(Data!$AL95&lt;&gt;"",Scoring!$Q$43)+IF(Data!$AM95&lt;&gt;"",Scoring!$Q$44)+IF(Data!$AN95&lt;&gt;"",Scoring!$Q$45)+IF(Data!$AO95&lt;&gt;"",Scoring!$Q$46)+IF(Data!$AP95&lt;&gt;"",Scoring!$Q$47)+IF(Data!$AQ95&lt;&gt;"",Scoring!$Q$48)+IF(Data!$AR95&lt;&gt;"",Scoring!$Q$49)+IF(Data!$AS95&lt;&gt;"",Scoring!$Q$50)+IF(Data!$AT95&lt;&gt;"",Scoring!$Q$51)+IF(Data!$AU95&lt;&gt;"",Scoring!$Q$52),"")</f>
        <v/>
      </c>
      <c r="BW95" s="183" t="str">
        <f>IF(BV95&lt;&gt;"",LOOKUP(BV95,Likelihoods!$A$7:$A$107,Likelihoods!O$7:O$107),"")</f>
        <v/>
      </c>
      <c r="BX95" s="9"/>
      <c r="BY95" s="9"/>
      <c r="BZ95" s="9"/>
      <c r="CA95" s="9"/>
      <c r="CB95" s="9"/>
      <c r="CC95" s="9"/>
      <c r="CD95" s="9"/>
      <c r="CE95" s="9"/>
      <c r="CF95" s="9"/>
      <c r="CG95" s="9"/>
      <c r="CH95" s="9"/>
      <c r="CI95" s="9"/>
      <c r="CJ95" s="9"/>
      <c r="CK95" s="9"/>
    </row>
    <row r="96" spans="1:89" ht="14.25">
      <c r="A96" s="59"/>
      <c r="B96" s="76"/>
      <c r="C96" s="77"/>
      <c r="D96" s="77"/>
      <c r="E96" s="77"/>
      <c r="F96" s="77"/>
      <c r="G96" s="77"/>
      <c r="H96" s="77"/>
      <c r="I96" s="77"/>
      <c r="J96" s="77"/>
      <c r="K96" s="77"/>
      <c r="L96" s="77"/>
      <c r="M96" s="77"/>
      <c r="N96" s="77"/>
      <c r="O96" s="77"/>
      <c r="P96" s="76"/>
      <c r="Q96" s="78"/>
      <c r="R96" s="77"/>
      <c r="S96" s="77"/>
      <c r="T96" s="77"/>
      <c r="U96" s="77"/>
      <c r="V96" s="76"/>
      <c r="W96" s="77"/>
      <c r="X96" s="78"/>
      <c r="Y96" s="77"/>
      <c r="Z96" s="77"/>
      <c r="AA96" s="77"/>
      <c r="AB96" s="77"/>
      <c r="AC96" s="77"/>
      <c r="AD96" s="77"/>
      <c r="AE96" s="77"/>
      <c r="AF96" s="76"/>
      <c r="AG96" s="77"/>
      <c r="AH96" s="77"/>
      <c r="AI96" s="77"/>
      <c r="AJ96" s="78"/>
      <c r="AK96" s="77"/>
      <c r="AL96" s="77"/>
      <c r="AM96" s="77"/>
      <c r="AN96" s="77"/>
      <c r="AO96" s="76"/>
      <c r="AP96" s="77"/>
      <c r="AQ96" s="78"/>
      <c r="AR96" s="76"/>
      <c r="AS96" s="78"/>
      <c r="AT96" s="77"/>
      <c r="AU96" s="77"/>
      <c r="AV96" s="179" t="str">
        <f>IF(AND(COUNTBLANK($B96:$O96)=13,COUNTBLANK($P96:$Q96)=1,COUNTBLANK($R96:$U96)=3,COUNTBLANK($V96:$X96)=2,COUNTBLANK($Y96:$AE96)=6,COUNTBLANK($AF96:$AJ96)=4,COUNTBLANK($AK96:AN96)=3,COUNTBLANK($AO96:$AQ96)=2,COUNTBLANK($AR96:$AS96)=1,COUNTBLANK($AT96:$AU96)=1),IF(Data!$B96&lt;&gt;"",Scoring!$D$7)+IF(Data!$C96&lt;&gt;"",Scoring!$D$8)+IF(Data!$D96&lt;&gt;"",Scoring!$D$9)+IF(Data!$E96&lt;&gt;"",Scoring!$D$10)+IF(Data!$F96&lt;&gt;"",Scoring!$D$11)+IF(Data!$G96&lt;&gt;"",Scoring!$D$12)+IF(Data!$H96&lt;&gt;"",Scoring!$D$13)+IF(Data!$I96&lt;&gt;"",Scoring!$D$14)+IF(Data!$J96&lt;&gt;"",Scoring!$D$15)+IF(Data!$K96&lt;&gt;"",Scoring!$D$16)+IF(Data!$L96&lt;&gt;"",Scoring!$D$17)+IF(Data!$M96&lt;&gt;"",Scoring!$D$18)+IF(Data!$N96&lt;&gt;"",Scoring!$D$19)+IF(Data!$O96&lt;&gt;"",Scoring!$D$20)+IF(Data!$P96&lt;&gt;"",Scoring!$D$21)+IF(Data!$Q96&lt;&gt;"",Scoring!$D$22)+IF(Data!$R96&lt;&gt;"",Scoring!$D$23)+IF(Data!$S96&lt;&gt;"",Scoring!$D$24)+IF(Data!$T96&lt;&gt;"",Scoring!$D$25)+IF(Data!$U96&lt;&gt;"",Scoring!$D$26)+IF(Data!$V96&lt;&gt;"",Scoring!$D$27)+IF(Data!$W96&lt;&gt;"",Scoring!$D$28)+IF(Data!$X96&lt;&gt;"",Scoring!$D$29)+IF(Data!$Y96&lt;&gt;"",Scoring!$D$30)+IF(Data!$Z96&lt;&gt;"",Scoring!$D$31)+IF(Data!$AA96&lt;&gt;"",Scoring!$D$32)+IF(Data!$AB96&lt;&gt;"",Scoring!$D$33)+IF(Data!$AC96&lt;&gt;"",Scoring!$D$34)+IF(Data!$AD96&lt;&gt;"",Scoring!$D$35)+IF(Data!$AE96&lt;&gt;"",Scoring!$D$36)+IF(Data!$AF96&lt;&gt;"",Scoring!$D$37)+IF(Data!$AG96&lt;&gt;"",Scoring!$D$38)+IF(Data!$AH96&lt;&gt;"",Scoring!$D$39)+IF(Data!$AI96&lt;&gt;"",Scoring!$D$40)+IF(Data!$AJ96&lt;&gt;"",Scoring!$D$41)+IF(Data!$AK96&lt;&gt;"",Scoring!$D$42)+IF(Data!$AL96&lt;&gt;"",Scoring!$D$43)+IF(Data!$AM96&lt;&gt;"",Scoring!$D$44)+IF(Data!$AN96&lt;&gt;"",Scoring!$D$45)+IF(Data!$AO96&lt;&gt;"",Scoring!$D$46)+IF(Data!$AP96&lt;&gt;"",Scoring!$D$47)+IF(Data!$AQ96&lt;&gt;"",Scoring!$D$48)+IF(Data!$AR96&lt;&gt;"",Scoring!$D$49)+IF(Data!$AS96&lt;&gt;"",Scoring!$D$50)+IF(Data!$AT96&lt;&gt;"",Scoring!$D$51)+IF(Data!$AU96&lt;&gt;"",Scoring!$D$52),"")</f>
        <v/>
      </c>
      <c r="AW96" s="180" t="str">
        <f>IF(AV96&lt;&gt;"",LOOKUP(AV96,Likelihoods!$A$7:$A$107,Likelihoods!B$7:B$107),"")</f>
        <v/>
      </c>
      <c r="AX96" s="181" t="str">
        <f>IF(AND(COUNTBLANK($B96:$O96)=13,COUNTBLANK($P96:$Q96)=1,COUNTBLANK($R96:$U96)=3,COUNTBLANK($V96:$X96)=2,COUNTBLANK($Y96:$AE96)=6,COUNTBLANK($AF96:$AJ96)=4,COUNTBLANK($AK96:AN96)=3,COUNTBLANK($AO96:$AQ96)=2,COUNTBLANK($AR96:$AS96)=1,COUNTBLANK($AT96:$AU96)=1),IF(Data!$B96&lt;&gt;"",Scoring!$E$7)+IF(Data!$C96&lt;&gt;"",Scoring!$E$8)+IF(Data!$D96&lt;&gt;"",Scoring!$E$9)+IF(Data!$E96&lt;&gt;"",Scoring!$E$10)+IF(Data!$F96&lt;&gt;"",Scoring!$E$11)+IF(Data!$G96&lt;&gt;"",Scoring!$E$12)+IF(Data!$H96&lt;&gt;"",Scoring!$E$13)+IF(Data!$I96&lt;&gt;"",Scoring!$E$14)+IF(Data!$J96&lt;&gt;"",Scoring!$E$15)+IF(Data!$K96&lt;&gt;"",Scoring!$E$16)+IF(Data!$L96&lt;&gt;"",Scoring!$E$17)+IF(Data!$M96&lt;&gt;"",Scoring!$E$18)+IF(Data!$N96&lt;&gt;"",Scoring!$E$19)+IF(Data!$O96&lt;&gt;"",Scoring!$E$20)+IF(Data!$P96&lt;&gt;"",Scoring!$E$21)+IF(Data!$Q96&lt;&gt;"",Scoring!$E$22)+IF(Data!$R96&lt;&gt;"",Scoring!$E$23)+IF(Data!$S96&lt;&gt;"",Scoring!$E$24)+IF(Data!$T96&lt;&gt;"",Scoring!$E$25)+IF(Data!$U96&lt;&gt;"",Scoring!$E$26)+IF(Data!$V96&lt;&gt;"",Scoring!$E$27)+IF(Data!$W96&lt;&gt;"",Scoring!$E$28)+IF(Data!$X96&lt;&gt;"",Scoring!$E$29)+IF(Data!$Y96&lt;&gt;"",Scoring!$E$30)+IF(Data!$Z96&lt;&gt;"",Scoring!$E$31)+IF(Data!$AA96&lt;&gt;"",Scoring!$E$32)+IF(Data!$AB96&lt;&gt;"",Scoring!$E$33)+IF(Data!$AC96&lt;&gt;"",Scoring!$E$34)+IF(Data!$AD96&lt;&gt;"",Scoring!$E$35)+IF(Data!$AE96&lt;&gt;"",Scoring!$E$36)+IF(Data!$AF96&lt;&gt;"",Scoring!$E$37)+IF(Data!$AG96&lt;&gt;"",Scoring!$E$38)+IF(Data!$AH96&lt;&gt;"",Scoring!$E$39)+IF(Data!$AI96&lt;&gt;"",Scoring!$E$40)+IF(Data!$AJ96&lt;&gt;"",Scoring!$E$41)+IF(Data!$AK96&lt;&gt;"",Scoring!$E$42)+IF(Data!$AL96&lt;&gt;"",Scoring!$E$43)+IF(Data!$AM96&lt;&gt;"",Scoring!$E$44)+IF(Data!$AN96&lt;&gt;"",Scoring!$E$45)+IF(Data!$AO96&lt;&gt;"",Scoring!$E$46)+IF(Data!$AP96&lt;&gt;"",Scoring!$E$47)+IF(Data!$AQ96&lt;&gt;"",Scoring!$E$48)+IF(Data!$AR96&lt;&gt;"",Scoring!$E$49)+IF(Data!$AS96&lt;&gt;"",Scoring!$E$50)+IF(Data!$AT96&lt;&gt;"",Scoring!$E$51)+IF(Data!$AU96&lt;&gt;"",Scoring!$E$52),"")</f>
        <v/>
      </c>
      <c r="AY96" s="180" t="str">
        <f>IF(AX96&lt;&gt;"",LOOKUP(AX96,Likelihoods!$A$7:$A$107,Likelihoods!C$7:C$107),"")</f>
        <v/>
      </c>
      <c r="AZ96" s="182" t="str">
        <f>IF(AND(COUNTBLANK($B96:$O96)=13,COUNTBLANK($P96:$Q96)=1,COUNTBLANK($R96:$U96)=3,COUNTBLANK($V96:$X96)=2,COUNTBLANK($Y96:$AE96)=6,COUNTBLANK($AF96:$AJ96)=4,COUNTBLANK($AK96:AN96)=3,COUNTBLANK($AO96:$AQ96)=2,COUNTBLANK($AR96:$AS96)=1,COUNTBLANK($AT96:$AU96)=1),IF(Data!$B96&lt;&gt;"",Scoring!$F$7)+IF(Data!$C96&lt;&gt;"",Scoring!$F$8)+IF(Data!$D96&lt;&gt;"",Scoring!$F$9)+IF(Data!$E96&lt;&gt;"",Scoring!$F$10)+IF(Data!$F96&lt;&gt;"",Scoring!$F$11)+IF(Data!$G96&lt;&gt;"",Scoring!$F$12)+IF(Data!$H96&lt;&gt;"",Scoring!$F$13)+IF(Data!$I96&lt;&gt;"",Scoring!$F$14)+IF(Data!$J96&lt;&gt;"",Scoring!$F$15)+IF(Data!$K96&lt;&gt;"",Scoring!$F$16)+IF(Data!$L96&lt;&gt;"",Scoring!$F$17)+IF(Data!$M96&lt;&gt;"",Scoring!$F$18)+IF(Data!$N96&lt;&gt;"",Scoring!$F$19)+IF(Data!$O96&lt;&gt;"",Scoring!$F$20)+IF(Data!$P96&lt;&gt;"",Scoring!$F$21)+IF(Data!$Q96&lt;&gt;"",Scoring!$F$22)+IF(Data!$R96&lt;&gt;"",Scoring!$F$23)+IF(Data!$S96&lt;&gt;"",Scoring!$F$24)+IF(Data!$T96&lt;&gt;"",Scoring!$F$25)+IF(Data!$U96&lt;&gt;"",Scoring!$F$26)+IF(Data!$V96&lt;&gt;"",Scoring!$F$27)+IF(Data!$W96&lt;&gt;"",Scoring!$F$28)+IF(Data!$X96&lt;&gt;"",Scoring!$F$29)+IF(Data!$Y96&lt;&gt;"",Scoring!$F$30)+IF(Data!$Z96&lt;&gt;"",Scoring!$F$31)+IF(Data!$AA96&lt;&gt;"",Scoring!$F$32)+IF(Data!$AB96&lt;&gt;"",Scoring!$F$33)+IF(Data!$AC96&lt;&gt;"",Scoring!$F$34)+IF(Data!$AD96&lt;&gt;"",Scoring!$F$35)+IF(Data!$AE96&lt;&gt;"",Scoring!$F$36)+IF(Data!$AF96&lt;&gt;"",Scoring!$F$37)+IF(Data!$AG96&lt;&gt;"",Scoring!$F$38)+IF(Data!$AH96&lt;&gt;"",Scoring!$F$39)+IF(Data!$AI96&lt;&gt;"",Scoring!$F$40)+IF(Data!$AJ96&lt;&gt;"",Scoring!$F$41)+IF(Data!$AK96&lt;&gt;"",Scoring!$F$42)+IF(Data!$AL96&lt;&gt;"",Scoring!$F$43)+IF(Data!$AM96&lt;&gt;"",Scoring!$F$44)+IF(Data!$AN96&lt;&gt;"",Scoring!$F$45)+IF(Data!$AO96&lt;&gt;"",Scoring!$F$46)+IF(Data!$AP96&lt;&gt;"",Scoring!$F$47)+IF(Data!$AQ96&lt;&gt;"",Scoring!$F$48)+IF(Data!$AR96&lt;&gt;"",Scoring!$F$49)+IF(Data!$AS96&lt;&gt;"",Scoring!$F$50)+IF(Data!$AT96&lt;&gt;"",Scoring!$F$51)+IF(Data!$AU96&lt;&gt;"",Scoring!$F$52),"")</f>
        <v/>
      </c>
      <c r="BA96" s="183" t="str">
        <f>IF(AZ96&lt;&gt;"",LOOKUP(AZ96,Likelihoods!$A$7:$A$107,Likelihoods!D$7:D$107),"")</f>
        <v/>
      </c>
      <c r="BB96" s="181" t="str">
        <f>IF(AND(COUNTBLANK($B96:$O96)=13,COUNTBLANK($P96:$Q96)=1,COUNTBLANK($R96:$U96)=3,COUNTBLANK($V96:$X96)=2,COUNTBLANK($Y96:$AE96)=6,COUNTBLANK($AF96:$AJ96)=4,COUNTBLANK($AK96:AN96)=3,COUNTBLANK($AO96:$AQ96)=2,COUNTBLANK($AR96:$AS96)=1,COUNTBLANK($AT96:$AU96)=1),IF(Data!$B96&lt;&gt;"",Scoring!$G$7)+IF(Data!$C96&lt;&gt;"",Scoring!$G$8)+IF(Data!$D96&lt;&gt;"",Scoring!$G$9)+IF(Data!$E96&lt;&gt;"",Scoring!$G$10)+IF(Data!$F96&lt;&gt;"",Scoring!$G$11)+IF(Data!$G96&lt;&gt;"",Scoring!$G$12)+IF(Data!$H96&lt;&gt;"",Scoring!$G$13)+IF(Data!$I96&lt;&gt;"",Scoring!$G$14)+IF(Data!$J96&lt;&gt;"",Scoring!$G$15)+IF(Data!$K96&lt;&gt;"",Scoring!$G$16)+IF(Data!$L96&lt;&gt;"",Scoring!$G$17)+IF(Data!$M96&lt;&gt;"",Scoring!$G$18)+IF(Data!$N96&lt;&gt;"",Scoring!$G$19)+IF(Data!$O96&lt;&gt;"",Scoring!$G$20)+IF(Data!$P96&lt;&gt;"",Scoring!$G$21)+IF(Data!$Q96&lt;&gt;"",Scoring!$G$22)+IF(Data!$R96&lt;&gt;"",Scoring!$G$23)+IF(Data!$S96&lt;&gt;"",Scoring!$G$24)+IF(Data!$T96&lt;&gt;"",Scoring!$G$25)+IF(Data!$U96&lt;&gt;"",Scoring!$G$26)+IF(Data!$V96&lt;&gt;"",Scoring!$G$27)+IF(Data!$W96&lt;&gt;"",Scoring!$G$28)+IF(Data!$X96&lt;&gt;"",Scoring!$G$29)+IF(Data!$Y96&lt;&gt;"",Scoring!$G$30)+IF(Data!$Z96&lt;&gt;"",Scoring!$G$31)+IF(Data!$AA96&lt;&gt;"",Scoring!$G$32)+IF(Data!$AB96&lt;&gt;"",Scoring!$G$33)+IF(Data!$AC96&lt;&gt;"",Scoring!$G$34)+IF(Data!$AD96&lt;&gt;"",Scoring!$G$35)+IF(Data!$AE96&lt;&gt;"",Scoring!$G$36)+IF(Data!$AF96&lt;&gt;"",Scoring!$G$37)+IF(Data!$AG96&lt;&gt;"",Scoring!$G$38)+IF(Data!$AH96&lt;&gt;"",Scoring!$G$39)+IF(Data!$AI96&lt;&gt;"",Scoring!$G$40)+IF(Data!$AJ96&lt;&gt;"",Scoring!$G$41)+IF(Data!$AK96&lt;&gt;"",Scoring!$G$42)+IF(Data!$AL96&lt;&gt;"",Scoring!$G$43)+IF(Data!$AM96&lt;&gt;"",Scoring!$G$44)+IF(Data!$AN96&lt;&gt;"",Scoring!$G$45)+IF(Data!$AO96&lt;&gt;"",Scoring!$G$46)+IF(Data!$AP96&lt;&gt;"",Scoring!$G$47)+IF(Data!$AQ96&lt;&gt;"",Scoring!$G$48)+IF(Data!$AR96&lt;&gt;"",Scoring!$G$49)+IF(Data!$AS96&lt;&gt;"",Scoring!$G$50)+IF(Data!$AT96&lt;&gt;"",Scoring!$G$51)+IF(Data!$AU96&lt;&gt;"",Scoring!$G$52),"")</f>
        <v/>
      </c>
      <c r="BC96" s="184" t="str">
        <f>IF(BB96&lt;&gt;"",LOOKUP(BB96,Likelihoods!$A$7:$A$107,Likelihoods!E$7:E$107),"")</f>
        <v/>
      </c>
      <c r="BD96" s="185" t="str">
        <f>IF(AND(COUNTBLANK($B96:$O96)=13,COUNTBLANK($P96:$Q96)=1,COUNTBLANK($R96:$U96)=3,COUNTBLANK($V96:$X96)=2,COUNTBLANK($Y96:$AE96)=6,COUNTBLANK($AF96:$AJ96)=4,COUNTBLANK($AK96:AN96)=3,COUNTBLANK($AO96:$AQ96)=2,COUNTBLANK($AR96:$AS96)=1,COUNTBLANK($AT96:$AU96)=1),IF(Data!$B96&lt;&gt;"",Scoring!$H$7)+IF(Data!$C96&lt;&gt;"",Scoring!$H$8)+IF(Data!$D96&lt;&gt;"",Scoring!$H$9)+IF(Data!$E96&lt;&gt;"",Scoring!$H$10)+IF(Data!$F96&lt;&gt;"",Scoring!$H$11)+IF(Data!$G96&lt;&gt;"",Scoring!$H$12)+IF(Data!$H96&lt;&gt;"",Scoring!$H$13)+IF(Data!$I96&lt;&gt;"",Scoring!$H$14)+IF(Data!$J96&lt;&gt;"",Scoring!$H$15)+IF(Data!$K96&lt;&gt;"",Scoring!$H$16)+IF(Data!$L96&lt;&gt;"",Scoring!$H$17)+IF(Data!$M96&lt;&gt;"",Scoring!$H$18)+IF(Data!$N96&lt;&gt;"",Scoring!$H$19)+IF(Data!$O96&lt;&gt;"",Scoring!$H$20)+IF(Data!$P96&lt;&gt;"",Scoring!$H$21)+IF(Data!$Q96&lt;&gt;"",Scoring!$H$22)+IF(Data!$R96&lt;&gt;"",Scoring!$H$23)+IF(Data!$S96&lt;&gt;"",Scoring!$H$24)+IF(Data!$T96&lt;&gt;"",Scoring!$H$25)+IF(Data!$U96&lt;&gt;"",Scoring!$H$26)+IF(Data!$V96&lt;&gt;"",Scoring!$H$27)+IF(Data!$W96&lt;&gt;"",Scoring!$H$28)+IF(Data!$X96&lt;&gt;"",Scoring!$H$29)+IF(Data!$Y96&lt;&gt;"",Scoring!$H$30)+IF(Data!$Z96&lt;&gt;"",Scoring!$H$31)+IF(Data!$AA96&lt;&gt;"",Scoring!$H$32)+IF(Data!$AB96&lt;&gt;"",Scoring!$H$33)+IF(Data!$AC96&lt;&gt;"",Scoring!$H$34)+IF(Data!$AD96&lt;&gt;"",Scoring!$H$35)+IF(Data!$AE96&lt;&gt;"",Scoring!$H$36)+IF(Data!$AF96&lt;&gt;"",Scoring!$H$37)+IF(Data!$AG96&lt;&gt;"",Scoring!$H$38)+IF(Data!$AH96&lt;&gt;"",Scoring!$H$39)+IF(Data!$AI96&lt;&gt;"",Scoring!$H$40)+IF(Data!$AJ96&lt;&gt;"",Scoring!$H$41)+IF(Data!$AK96&lt;&gt;"",Scoring!$H$42)+IF(Data!$AL96&lt;&gt;"",Scoring!$H$43)+IF(Data!$AM96&lt;&gt;"",Scoring!$H$44)+IF(Data!$AN96&lt;&gt;"",Scoring!$H$45)+IF(Data!$AO96&lt;&gt;"",Scoring!$H$46)+IF(Data!$AP96&lt;&gt;"",Scoring!$H$47)+IF(Data!$AQ96&lt;&gt;"",Scoring!$H$48)+IF(Data!$AR96&lt;&gt;"",Scoring!$H$49)+IF(Data!$AS96&lt;&gt;"",Scoring!$H$50)+IF(Data!$AT96&lt;&gt;"",Scoring!$H$51)+IF(Data!$AU96&lt;&gt;"",Scoring!$H$52),"")</f>
        <v/>
      </c>
      <c r="BE96" s="186" t="str">
        <f>IF(BD96&lt;&gt;"",LOOKUP(BD96,Likelihoods!$A$7:$A$107,Likelihoods!F$7:F$107),"")</f>
        <v/>
      </c>
      <c r="BF96" s="181" t="str">
        <f>IF(AND(COUNTBLANK($B96:$O96)=13,COUNTBLANK($P96:$Q96)=1,COUNTBLANK($R96:$U96)=3,COUNTBLANK($V96:$X96)=2,COUNTBLANK($Y96:$AE96)=6,COUNTBLANK($AF96:$AJ96)=4,COUNTBLANK($AK96:AN96)=3,COUNTBLANK($AO96:$AQ96)=2,COUNTBLANK($AR96:$AS96)=1,COUNTBLANK($AT96:$AU96)=1),IF(Data!$B96&lt;&gt;"",Scoring!$I$7)+IF(Data!$C96&lt;&gt;"",Scoring!$I$8)+IF(Data!$D96&lt;&gt;"",Scoring!$I$9)+IF(Data!$E96&lt;&gt;"",Scoring!$I$10)+IF(Data!$F96&lt;&gt;"",Scoring!$I$11)+IF(Data!$G96&lt;&gt;"",Scoring!$I$12)+IF(Data!$H96&lt;&gt;"",Scoring!$I$13)+IF(Data!$I96&lt;&gt;"",Scoring!$I$14)+IF(Data!$J96&lt;&gt;"",Scoring!$I$15)+IF(Data!$K96&lt;&gt;"",Scoring!$I$16)+IF(Data!$L96&lt;&gt;"",Scoring!$I$17)+IF(Data!$M96&lt;&gt;"",Scoring!$I$18)+IF(Data!$N96&lt;&gt;"",Scoring!$I$19)+IF(Data!$O96&lt;&gt;"",Scoring!$I$20)+IF(Data!$P96&lt;&gt;"",Scoring!$I$21)+IF(Data!$Q96&lt;&gt;"",Scoring!$I$22)+IF(Data!$R96&lt;&gt;"",Scoring!$I$23)+IF(Data!$S96&lt;&gt;"",Scoring!$I$24)+IF(Data!$T96&lt;&gt;"",Scoring!$I$25)+IF(Data!$U96&lt;&gt;"",Scoring!$I$26)+IF(Data!$V96&lt;&gt;"",Scoring!$I$27)+IF(Data!$W96&lt;&gt;"",Scoring!$I$28)+IF(Data!$X96&lt;&gt;"",Scoring!$I$29)+IF(Data!$Y96&lt;&gt;"",Scoring!$I$30)+IF(Data!$Z96&lt;&gt;"",Scoring!$I$31)+IF(Data!$AA96&lt;&gt;"",Scoring!$I$32)+IF(Data!$AB96&lt;&gt;"",Scoring!$I$33)+IF(Data!$AC96&lt;&gt;"",Scoring!$I$34)+IF(Data!$AD96&lt;&gt;"",Scoring!$I$35)+IF(Data!$AE96&lt;&gt;"",Scoring!$I$36)+IF(Data!$AF96&lt;&gt;"",Scoring!$I$37)+IF(Data!$AG96&lt;&gt;"",Scoring!$I$38)+IF(Data!$AH96&lt;&gt;"",Scoring!$I$39)+IF(Data!$AI96&lt;&gt;"",Scoring!$I$40)+IF(Data!$AJ96&lt;&gt;"",Scoring!$I$41)+IF(Data!$AK96&lt;&gt;"",Scoring!$I$42)+IF(Data!$AL96&lt;&gt;"",Scoring!$I$43)+IF(Data!$AM96&lt;&gt;"",Scoring!$I$44)+IF(Data!$AN96&lt;&gt;"",Scoring!$I$45)+IF(Data!$AO96&lt;&gt;"",Scoring!$I$46)+IF(Data!$AP96&lt;&gt;"",Scoring!$I$47)+IF(Data!$AQ96&lt;&gt;"",Scoring!$I$48)+IF(Data!$AR96&lt;&gt;"",Scoring!$I$49)+IF(Data!$AS96&lt;&gt;"",Scoring!$I$50)+IF(Data!$AT96&lt;&gt;"",Scoring!$I$51)+IF(Data!$AU96&lt;&gt;"",Scoring!$I$52),"")</f>
        <v/>
      </c>
      <c r="BG96" s="180" t="str">
        <f>IF(BF96&lt;&gt;"",LOOKUP(BF96,Likelihoods!$A$7:$A$107,Likelihoods!G$7:G$107),"")</f>
        <v/>
      </c>
      <c r="BH96" s="187" t="str">
        <f>IF(AND(COUNTBLANK($B96:$O96)=13,COUNTBLANK($P96:$Q96)=1,COUNTBLANK($R96:$U96)=3,COUNTBLANK($V96:$X96)=2,COUNTBLANK($Y96:$AE96)=6,COUNTBLANK($AF96:$AJ96)=4,COUNTBLANK($AK96:AN96)=3,COUNTBLANK($AO96:$AQ96)=2,COUNTBLANK($AR96:$AS96)=1,COUNTBLANK($AT96:$AU96)=1),IF(Data!$B96&lt;&gt;"",Scoring!$J$7)+IF(Data!$C96&lt;&gt;"",Scoring!$J$8)+IF(Data!$D96&lt;&gt;"",Scoring!$J$9)+IF(Data!$E96&lt;&gt;"",Scoring!$J$10)+IF(Data!$F96&lt;&gt;"",Scoring!$J$11)+IF(Data!$G96&lt;&gt;"",Scoring!$J$12)+IF(Data!$H96&lt;&gt;"",Scoring!$J$13)+IF(Data!$I96&lt;&gt;"",Scoring!$J$14)+IF(Data!$J96&lt;&gt;"",Scoring!$J$15)+IF(Data!$K96&lt;&gt;"",Scoring!$J$16)+IF(Data!$L96&lt;&gt;"",Scoring!$J$17)+IF(Data!$M96&lt;&gt;"",Scoring!$J$18)+IF(Data!$N96&lt;&gt;"",Scoring!$J$19)+IF(Data!$O96&lt;&gt;"",Scoring!$J$20)+IF(Data!$P96&lt;&gt;"",Scoring!$J$21)+IF(Data!$Q96&lt;&gt;"",Scoring!$J$22)+IF(Data!$R96&lt;&gt;"",Scoring!$J$23)+IF(Data!$S96&lt;&gt;"",Scoring!$J$24)+IF(Data!$T96&lt;&gt;"",Scoring!$J$25)+IF(Data!$U96&lt;&gt;"",Scoring!$J$26)+IF(Data!$V96&lt;&gt;"",Scoring!$J$27)+IF(Data!$W96&lt;&gt;"",Scoring!$J$28)+IF(Data!$X96&lt;&gt;"",Scoring!$J$29)+IF(Data!$Y96&lt;&gt;"",Scoring!$J$30)+IF(Data!$Z96&lt;&gt;"",Scoring!$J$31)+IF(Data!$AA96&lt;&gt;"",Scoring!$J$32)+IF(Data!$AB96&lt;&gt;"",Scoring!$J$33)+IF(Data!$AC96&lt;&gt;"",Scoring!$J$34)+IF(Data!$AD96&lt;&gt;"",Scoring!$J$35)+IF(Data!$AE96&lt;&gt;"",Scoring!$J$36)+IF(Data!$AF96&lt;&gt;"",Scoring!$J$37)+IF(Data!$AG96&lt;&gt;"",Scoring!$J$38)+IF(Data!$AH96&lt;&gt;"",Scoring!$J$39)+IF(Data!$AI96&lt;&gt;"",Scoring!$J$40)+IF(Data!$AJ96&lt;&gt;"",Scoring!$J$41)+IF(Data!$AK96&lt;&gt;"",Scoring!$J$42)+IF(Data!$AL96&lt;&gt;"",Scoring!$J$43)+IF(Data!$AM96&lt;&gt;"",Scoring!$J$44)+IF(Data!$AN96&lt;&gt;"",Scoring!$J$45)+IF(Data!$AO96&lt;&gt;"",Scoring!$J$46)+IF(Data!$AP96&lt;&gt;"",Scoring!$J$47)+IF(Data!$AQ96&lt;&gt;"",Scoring!$J$48)+IF(Data!$AR96&lt;&gt;"",Scoring!$J$49)+IF(Data!$AS96&lt;&gt;"",Scoring!$J$50)+IF(Data!$AT96&lt;&gt;"",Scoring!$J$51)+IF(Data!$AU96&lt;&gt;"",Scoring!$J$52),"")</f>
        <v/>
      </c>
      <c r="BI96" s="183" t="str">
        <f>IF(BH96&lt;&gt;"",LOOKUP(BH96,Likelihoods!$A$7:$A$107,Likelihoods!H$7:H$107),"")</f>
        <v/>
      </c>
      <c r="BJ96" s="188" t="str">
        <f>IF(AND(COUNTBLANK($B96:$O96)=13,COUNTBLANK($P96:$Q96)=1,COUNTBLANK($R96:$U96)=3,COUNTBLANK($V96:$X96)=2,COUNTBLANK($Y96:$AE96)=6,COUNTBLANK($AF96:$AJ96)=4,COUNTBLANK($AK96:AN96)=3,COUNTBLANK($AO96:$AQ96)=2,COUNTBLANK($AR96:$AS96)=1,COUNTBLANK($AT96:$AU96)=1),IF(Data!$B96&lt;&gt;"",Scoring!$K$7)+IF(Data!$C96&lt;&gt;"",Scoring!$K$8)+IF(Data!$D96&lt;&gt;"",Scoring!$K$9)+IF(Data!$E96&lt;&gt;"",Scoring!$K$10)+IF(Data!$F96&lt;&gt;"",Scoring!$K$11)+IF(Data!$G96&lt;&gt;"",Scoring!$K$12)+IF(Data!$H96&lt;&gt;"",Scoring!$K$13)+IF(Data!$I96&lt;&gt;"",Scoring!$K$14)+IF(Data!$J96&lt;&gt;"",Scoring!$K$15)+IF(Data!$K96&lt;&gt;"",Scoring!$K$16)+IF(Data!$L96&lt;&gt;"",Scoring!$K$17)+IF(Data!$M96&lt;&gt;"",Scoring!$K$18)+IF(Data!$N96&lt;&gt;"",Scoring!$K$19)+IF(Data!$O96&lt;&gt;"",Scoring!$K$20)+IF(Data!$P96&lt;&gt;"",Scoring!$K$21)+IF(Data!$Q96&lt;&gt;"",Scoring!$K$22)+IF(Data!$R96&lt;&gt;"",Scoring!$K$23)+IF(Data!$S96&lt;&gt;"",Scoring!$K$24)+IF(Data!$T96&lt;&gt;"",Scoring!$K$25)+IF(Data!$U96&lt;&gt;"",Scoring!$K$26)+IF(Data!$V96&lt;&gt;"",Scoring!$K$27)+IF(Data!$W96&lt;&gt;"",Scoring!$K$28)+IF(Data!$X96&lt;&gt;"",Scoring!$K$29)+IF(Data!$Y96&lt;&gt;"",Scoring!$K$30)+IF(Data!$Z96&lt;&gt;"",Scoring!$K$31)+IF(Data!$AA96&lt;&gt;"",Scoring!$K$32)+IF(Data!$AB96&lt;&gt;"",Scoring!$K$33)+IF(Data!$AC96&lt;&gt;"",Scoring!$K$34)+IF(Data!$AD96&lt;&gt;"",Scoring!$K$35)+IF(Data!$AE96&lt;&gt;"",Scoring!$K$36)+IF(Data!$AF96&lt;&gt;"",Scoring!$K$37)+IF(Data!$AG96&lt;&gt;"",Scoring!$K$38)+IF(Data!$AH96&lt;&gt;"",Scoring!$K$39)+IF(Data!$AI96&lt;&gt;"",Scoring!$K$40)+IF(Data!$AJ96&lt;&gt;"",Scoring!$K$41)+IF(Data!$AK96&lt;&gt;"",Scoring!$K$42)+IF(Data!$AL96&lt;&gt;"",Scoring!$K$43)+IF(Data!$AM96&lt;&gt;"",Scoring!$K$44)+IF(Data!$AN96&lt;&gt;"",Scoring!$K$45)+IF(Data!$AO96&lt;&gt;"",Scoring!$K$46)+IF(Data!$AP96&lt;&gt;"",Scoring!$K$47)+IF(Data!$AQ96&lt;&gt;"",Scoring!$K$48)+IF(Data!$AR96&lt;&gt;"",Scoring!$K$49)+IF(Data!$AS96&lt;&gt;"",Scoring!$K$50)+IF(Data!$AT96&lt;&gt;"",Scoring!$K$51)+IF(Data!$AU96&lt;&gt;"",Scoring!$K$52),"")</f>
        <v/>
      </c>
      <c r="BK96" s="184" t="str">
        <f>IF(BJ96&lt;&gt;"",LOOKUP(BJ96,Likelihoods!$A$7:$A$107,Likelihoods!I$7:I$107),"")</f>
        <v/>
      </c>
      <c r="BL96" s="187" t="str">
        <f>IF(AND(COUNTBLANK($B96:$O96)=13,COUNTBLANK($P96:$Q96)=1,COUNTBLANK($R96:$U96)=3,COUNTBLANK($V96:$X96)=2,COUNTBLANK($Y96:$AE96)=6,COUNTBLANK($AF96:$AJ96)=4,COUNTBLANK($AK96:AN96)=3,COUNTBLANK($AO96:$AQ96)=2,COUNTBLANK($AR96:$AS96)=1,COUNTBLANK($AT96:$AU96)=1),IF(Data!$B96&lt;&gt;"",Scoring!$L$7)+IF(Data!$C96&lt;&gt;"",Scoring!$L$8)+IF(Data!$D96&lt;&gt;"",Scoring!$L$9)+IF(Data!$E96&lt;&gt;"",Scoring!$L$10)+IF(Data!$F96&lt;&gt;"",Scoring!$L$11)+IF(Data!$G96&lt;&gt;"",Scoring!$L$12)+IF(Data!$H96&lt;&gt;"",Scoring!$L$13)+IF(Data!$I96&lt;&gt;"",Scoring!$L$14)+IF(Data!$J96&lt;&gt;"",Scoring!$L$15)+IF(Data!$K96&lt;&gt;"",Scoring!$L$16)+IF(Data!$L96&lt;&gt;"",Scoring!$L$17)+IF(Data!$M96&lt;&gt;"",Scoring!$L$18)+IF(Data!$N96&lt;&gt;"",Scoring!$L$19)+IF(Data!$O96&lt;&gt;"",Scoring!$L$20)+IF(Data!$P96&lt;&gt;"",Scoring!$L$21)+IF(Data!$Q96&lt;&gt;"",Scoring!$L$22)+IF(Data!$R96&lt;&gt;"",Scoring!$L$23)+IF(Data!$S96&lt;&gt;"",Scoring!$L$24)+IF(Data!$T96&lt;&gt;"",Scoring!$L$25)+IF(Data!$U96&lt;&gt;"",Scoring!$L$26)+IF(Data!$V96&lt;&gt;"",Scoring!$L$27)+IF(Data!$W96&lt;&gt;"",Scoring!$L$28)+IF(Data!$X96&lt;&gt;"",Scoring!$L$29)+IF(Data!$Y96&lt;&gt;"",Scoring!$L$30)+IF(Data!$Z96&lt;&gt;"",Scoring!$L$31)+IF(Data!$AA96&lt;&gt;"",Scoring!$L$32)+IF(Data!$AB96&lt;&gt;"",Scoring!$L$33)+IF(Data!$AC96&lt;&gt;"",Scoring!$L$34)+IF(Data!$AD96&lt;&gt;"",Scoring!$L$35)+IF(Data!$AE96&lt;&gt;"",Scoring!$L$36)+IF(Data!$AF96&lt;&gt;"",Scoring!$L$37)+IF(Data!$AG96&lt;&gt;"",Scoring!$L$38)+IF(Data!$AH96&lt;&gt;"",Scoring!$L$39)+IF(Data!$AI96&lt;&gt;"",Scoring!$L$40)+IF(Data!$AJ96&lt;&gt;"",Scoring!$L$41)+IF(Data!$AK96&lt;&gt;"",Scoring!$L$42)+IF(Data!$AL96&lt;&gt;"",Scoring!$L$43)+IF(Data!$AM96&lt;&gt;"",Scoring!$L$44)+IF(Data!$AN96&lt;&gt;"",Scoring!$L$45)+IF(Data!$AO96&lt;&gt;"",Scoring!$L$46)+IF(Data!$AP96&lt;&gt;"",Scoring!$L$47)+IF(Data!$AQ96&lt;&gt;"",Scoring!$L$48)+IF(Data!$AR96&lt;&gt;"",Scoring!$L$49)+IF(Data!$AS96&lt;&gt;"",Scoring!$L$50)+IF(Data!$AT96&lt;&gt;"",Scoring!$L$51)+IF(Data!$AU96&lt;&gt;"",Scoring!$L$52),"")</f>
        <v/>
      </c>
      <c r="BM96" s="180" t="str">
        <f>IF(BL96&lt;&gt;"",LOOKUP(BL96,Likelihoods!$A$7:$A$107,Likelihoods!J$7:J$107),"")</f>
        <v/>
      </c>
      <c r="BN96" s="181" t="str">
        <f>IF(AND(COUNTBLANK($B96:$O96)=13,COUNTBLANK($P96:$Q96)=1,COUNTBLANK($R96:$U96)=3,COUNTBLANK($V96:$X96)=2,COUNTBLANK($Y96:$AE96)=6,COUNTBLANK($AF96:$AJ96)=4,COUNTBLANK($AK96:AN96)=3,COUNTBLANK($AO96:$AQ96)=2,COUNTBLANK($AR96:$AS96)=1,COUNTBLANK($AT96:$AU96)=1),IF(Data!$B96&lt;&gt;"",Scoring!$M$7)+IF(Data!$C96&lt;&gt;"",Scoring!$M$8)+IF(Data!$D96&lt;&gt;"",Scoring!$M$9)+IF(Data!$E96&lt;&gt;"",Scoring!$M$10)+IF(Data!$F96&lt;&gt;"",Scoring!$M$11)+IF(Data!$G96&lt;&gt;"",Scoring!$M$12)+IF(Data!$H96&lt;&gt;"",Scoring!$M$13)+IF(Data!$I96&lt;&gt;"",Scoring!$M$14)+IF(Data!$J96&lt;&gt;"",Scoring!$M$15)+IF(Data!$K96&lt;&gt;"",Scoring!$M$16)+IF(Data!$L96&lt;&gt;"",Scoring!$M$17)+IF(Data!$M96&lt;&gt;"",Scoring!$M$18)+IF(Data!$N96&lt;&gt;"",Scoring!$M$19)+IF(Data!$O96&lt;&gt;"",Scoring!$M$20)+IF(Data!$P96&lt;&gt;"",Scoring!$M$21)+IF(Data!$Q96&lt;&gt;"",Scoring!$M$22)+IF(Data!$R96&lt;&gt;"",Scoring!$M$23)+IF(Data!$S96&lt;&gt;"",Scoring!$M$24)+IF(Data!$T96&lt;&gt;"",Scoring!$M$25)+IF(Data!$U96&lt;&gt;"",Scoring!$M$26)+IF(Data!$V96&lt;&gt;"",Scoring!$M$27)+IF(Data!$W96&lt;&gt;"",Scoring!$M$28)+IF(Data!$X96&lt;&gt;"",Scoring!$M$29)+IF(Data!$Y96&lt;&gt;"",Scoring!$M$30)+IF(Data!$Z96&lt;&gt;"",Scoring!$M$31)+IF(Data!$AA96&lt;&gt;"",Scoring!$M$32)+IF(Data!$AB96&lt;&gt;"",Scoring!$M$33)+IF(Data!$AC96&lt;&gt;"",Scoring!$M$34)+IF(Data!$AD96&lt;&gt;"",Scoring!$M$35)+IF(Data!$AE96&lt;&gt;"",Scoring!$M$36)+IF(Data!$AF96&lt;&gt;"",Scoring!$M$37)+IF(Data!$AG96&lt;&gt;"",Scoring!$M$38)+IF(Data!$AH96&lt;&gt;"",Scoring!$M$39)+IF(Data!$AI96&lt;&gt;"",Scoring!$M$40)+IF(Data!$AJ96&lt;&gt;"",Scoring!$M$41)+IF(Data!$AK96&lt;&gt;"",Scoring!$M$42)+IF(Data!$AL96&lt;&gt;"",Scoring!$M$43)+IF(Data!$AM96&lt;&gt;"",Scoring!$M$44)+IF(Data!$AN96&lt;&gt;"",Scoring!$M$45)+IF(Data!$AO96&lt;&gt;"",Scoring!$M$46)+IF(Data!$AP96&lt;&gt;"",Scoring!$M$47)+IF(Data!$AQ96&lt;&gt;"",Scoring!$M$48)+IF(Data!$AR96&lt;&gt;"",Scoring!$M$49)+IF(Data!$AS96&lt;&gt;"",Scoring!$M$50)+IF(Data!$AT96&lt;&gt;"",Scoring!$M$51)+IF(Data!$AU96&lt;&gt;"",Scoring!$M$52),"")</f>
        <v/>
      </c>
      <c r="BO96" s="184" t="str">
        <f>IF(BN96&lt;&gt;"",LOOKUP(BN96,Likelihoods!$A$7:$A$107,Likelihoods!K$7:K$107),"")</f>
        <v/>
      </c>
      <c r="BP96" s="179" t="str">
        <f>IF(AND(COUNTBLANK($B96:$O96)=13,COUNTBLANK($P96:$Q96)=1,COUNTBLANK($R96:$U96)=3,COUNTBLANK($V96:$X96)=2,COUNTBLANK($Y96:$AE96)=6,COUNTBLANK($AF96:$AJ96)=4,COUNTBLANK($AK96:AN96)=3,COUNTBLANK($AO96:$AQ96)=2,COUNTBLANK($AR96:$AS96)=1,COUNTBLANK($AT96:$AU96)=1),IF(Data!$B96&lt;&gt;"",Scoring!$N$7)+IF(Data!$C96&lt;&gt;"",Scoring!$N$8)+IF(Data!$D96&lt;&gt;"",Scoring!$N$9)+IF(Data!$E96&lt;&gt;"",Scoring!$N$10)+IF(Data!$F96&lt;&gt;"",Scoring!$N$11)+IF(Data!$G96&lt;&gt;"",Scoring!$N$12)+IF(Data!$H96&lt;&gt;"",Scoring!$N$13)+IF(Data!$I96&lt;&gt;"",Scoring!$N$14)+IF(Data!$J96&lt;&gt;"",Scoring!$N$15)+IF(Data!$K96&lt;&gt;"",Scoring!$N$16)+IF(Data!$L96&lt;&gt;"",Scoring!$N$17)+IF(Data!$M96&lt;&gt;"",Scoring!$N$18)+IF(Data!$N96&lt;&gt;"",Scoring!$N$19)+IF(Data!$O96&lt;&gt;"",Scoring!$N$20)+IF(Data!$P96&lt;&gt;"",Scoring!$N$21)+IF(Data!$Q96&lt;&gt;"",Scoring!$N$22)+IF(Data!$R96&lt;&gt;"",Scoring!$N$23)+IF(Data!$S96&lt;&gt;"",Scoring!$N$24)+IF(Data!$T96&lt;&gt;"",Scoring!$N$25)+IF(Data!$U96&lt;&gt;"",Scoring!$N$26)+IF(Data!$V96&lt;&gt;"",Scoring!$N$27)+IF(Data!$W96&lt;&gt;"",Scoring!$N$28)+IF(Data!$X96&lt;&gt;"",Scoring!$N$29)+IF(Data!$Y96&lt;&gt;"",Scoring!$N$30)+IF(Data!$Z96&lt;&gt;"",Scoring!$N$31)+IF(Data!$AA96&lt;&gt;"",Scoring!$N$32)+IF(Data!$AB96&lt;&gt;"",Scoring!$N$33)+IF(Data!$AC96&lt;&gt;"",Scoring!$N$34)+IF(Data!$AD96&lt;&gt;"",Scoring!$N$35)+IF(Data!$AE96&lt;&gt;"",Scoring!$N$36)+IF(Data!$AF96&lt;&gt;"",Scoring!$N$37)+IF(Data!$AG96&lt;&gt;"",Scoring!$N$38)+IF(Data!$AH96&lt;&gt;"",Scoring!$N$39)+IF(Data!$AI96&lt;&gt;"",Scoring!$N$40)+IF(Data!$AJ96&lt;&gt;"",Scoring!$N$41)+IF(Data!$AK96&lt;&gt;"",Scoring!$N$42)+IF(Data!$AL96&lt;&gt;"",Scoring!$N$43)+IF(Data!$AM96&lt;&gt;"",Scoring!$N$44)+IF(Data!$AN96&lt;&gt;"",Scoring!$N$45)+IF(Data!$AO96&lt;&gt;"",Scoring!$N$46)+IF(Data!$AP96&lt;&gt;"",Scoring!$N$47)+IF(Data!$AQ96&lt;&gt;"",Scoring!$N$48)+IF(Data!$AR96&lt;&gt;"",Scoring!$N$49)+IF(Data!$AS96&lt;&gt;"",Scoring!$N$50)+IF(Data!$AT96&lt;&gt;"",Scoring!$N$51)+IF(Data!$AU96&lt;&gt;"",Scoring!$N$52),"")</f>
        <v/>
      </c>
      <c r="BQ96" s="189" t="str">
        <f>IF(BP96&lt;&gt;"",LOOKUP(BP96,Likelihoods!$A$7:$A$107,Likelihoods!L$7:L$107),"")</f>
        <v/>
      </c>
      <c r="BR96" s="181" t="str">
        <f>IF(AND(COUNTBLANK($B96:$O96)=13,COUNTBLANK($P96:$Q96)=1,COUNTBLANK($R96:$U96)=3,COUNTBLANK($V96:$X96)=2,COUNTBLANK($Y96:$AE96)=6,COUNTBLANK($AF96:$AJ96)=4,COUNTBLANK($AK96:AN96)=3,COUNTBLANK($AO96:$AQ96)=2,COUNTBLANK($AR96:$AS96)=1,COUNTBLANK($AT96:$AU96)=1),IF(Data!$B96&lt;&gt;"",Scoring!$O$7)+IF(Data!$C96&lt;&gt;"",Scoring!$O$8)+IF(Data!$D96&lt;&gt;"",Scoring!$O$9)+IF(Data!$E96&lt;&gt;"",Scoring!$O$10)+IF(Data!$F96&lt;&gt;"",Scoring!$O$11)+IF(Data!$G96&lt;&gt;"",Scoring!$O$12)+IF(Data!$H96&lt;&gt;"",Scoring!$O$13)+IF(Data!$I96&lt;&gt;"",Scoring!$O$14)+IF(Data!$J96&lt;&gt;"",Scoring!$O$15)+IF(Data!$K96&lt;&gt;"",Scoring!$O$16)+IF(Data!$L96&lt;&gt;"",Scoring!$O$17)+IF(Data!$M96&lt;&gt;"",Scoring!$O$18)+IF(Data!$N96&lt;&gt;"",Scoring!$O$19)+IF(Data!$O96&lt;&gt;"",Scoring!$O$20)+IF(Data!$P96&lt;&gt;"",Scoring!$O$21)+IF(Data!$Q96&lt;&gt;"",Scoring!$O$22)+IF(Data!$R96&lt;&gt;"",Scoring!$O$23)+IF(Data!$S96&lt;&gt;"",Scoring!$O$24)+IF(Data!$T96&lt;&gt;"",Scoring!$O$25)+IF(Data!$U96&lt;&gt;"",Scoring!$O$26)+IF(Data!$V96&lt;&gt;"",Scoring!$O$27)+IF(Data!$W96&lt;&gt;"",Scoring!$O$28)+IF(Data!$X96&lt;&gt;"",Scoring!$O$29)+IF(Data!$Y96&lt;&gt;"",Scoring!$O$30)+IF(Data!$Z96&lt;&gt;"",Scoring!$O$31)+IF(Data!$AA96&lt;&gt;"",Scoring!$O$32)+IF(Data!$AB96&lt;&gt;"",Scoring!$O$33)+IF(Data!$AC96&lt;&gt;"",Scoring!$O$34)+IF(Data!$AD96&lt;&gt;"",Scoring!$O$35)+IF(Data!$AE96&lt;&gt;"",Scoring!$O$36)+IF(Data!$AF96&lt;&gt;"",Scoring!$O$37)+IF(Data!$AG96&lt;&gt;"",Scoring!$O$38)+IF(Data!$AH96&lt;&gt;"",Scoring!$O$39)+IF(Data!$AI96&lt;&gt;"",Scoring!$O$40)+IF(Data!$AJ96&lt;&gt;"",Scoring!$O$41)+IF(Data!$AK96&lt;&gt;"",Scoring!$O$42)+IF(Data!$AL96&lt;&gt;"",Scoring!$O$43)+IF(Data!$AM96&lt;&gt;"",Scoring!$O$44)+IF(Data!$AN96&lt;&gt;"",Scoring!$O$45)+IF(Data!$AO96&lt;&gt;"",Scoring!$O$46)+IF(Data!$AP96&lt;&gt;"",Scoring!$O$47)+IF(Data!$AQ96&lt;&gt;"",Scoring!$O$48)+IF(Data!$AR96&lt;&gt;"",Scoring!$O$49)+IF(Data!$AS96&lt;&gt;"",Scoring!$O$50)+IF(Data!$AT96&lt;&gt;"",Scoring!$O$51)+IF(Data!$AU96&lt;&gt;"",Scoring!$O$52),"")</f>
        <v/>
      </c>
      <c r="BS96" s="184" t="str">
        <f>IF(BR96&lt;&gt;"",LOOKUP(BR96,Likelihoods!$A$7:$A$107,Likelihoods!M$7:M$107),"")</f>
        <v/>
      </c>
      <c r="BT96" s="181" t="str">
        <f>IF(AND(COUNTBLANK($B96:$O96)=13,COUNTBLANK($P96:$Q96)=1,COUNTBLANK($R96:$U96)=3,COUNTBLANK($V96:$X96)=2,COUNTBLANK($Y96:$AE96)=6,COUNTBLANK($AF96:$AJ96)=4,COUNTBLANK($AK96:AN96)=3,COUNTBLANK($AO96:$AQ96)=2,COUNTBLANK($AR96:$AS96)=1,COUNTBLANK($AT96:$AU96)=1),IF(Data!$B96&lt;&gt;"",Scoring!$P$7)+IF(Data!$C96&lt;&gt;"",Scoring!$P$8)+IF(Data!$D96&lt;&gt;"",Scoring!$P$9)+IF(Data!$E96&lt;&gt;"",Scoring!$P$10)+IF(Data!$F96&lt;&gt;"",Scoring!$P$11)+IF(Data!$G96&lt;&gt;"",Scoring!$P$12)+IF(Data!$H96&lt;&gt;"",Scoring!$P$13)+IF(Data!$I96&lt;&gt;"",Scoring!$P$14)+IF(Data!$J96&lt;&gt;"",Scoring!$P$15)+IF(Data!$K96&lt;&gt;"",Scoring!$P$16)+IF(Data!$L96&lt;&gt;"",Scoring!$P$17)+IF(Data!$M96&lt;&gt;"",Scoring!$P$18)+IF(Data!$N96&lt;&gt;"",Scoring!$P$19)+IF(Data!$O96&lt;&gt;"",Scoring!$P$20)+IF(Data!$P96&lt;&gt;"",Scoring!$P$21)+IF(Data!$Q96&lt;&gt;"",Scoring!$P$22)+IF(Data!$R96&lt;&gt;"",Scoring!$P$23)+IF(Data!$S96&lt;&gt;"",Scoring!$P$24)+IF(Data!$T96&lt;&gt;"",Scoring!$P$25)+IF(Data!$U96&lt;&gt;"",Scoring!$P$26)+IF(Data!$V96&lt;&gt;"",Scoring!$P$27)+IF(Data!$W96&lt;&gt;"",Scoring!$P$28)+IF(Data!$X96&lt;&gt;"",Scoring!$P$29)+IF(Data!$Y96&lt;&gt;"",Scoring!$P$30)+IF(Data!$Z96&lt;&gt;"",Scoring!$P$31)+IF(Data!$AA96&lt;&gt;"",Scoring!$P$32)+IF(Data!$AB96&lt;&gt;"",Scoring!$P$33)+IF(Data!$AC96&lt;&gt;"",Scoring!$P$34)+IF(Data!$AD96&lt;&gt;"",Scoring!$P$35)+IF(Data!$AE96&lt;&gt;"",Scoring!$P$36)+IF(Data!$AF96&lt;&gt;"",Scoring!$P$37)+IF(Data!$AG96&lt;&gt;"",Scoring!$P$38)+IF(Data!$AH96&lt;&gt;"",Scoring!$P$39)+IF(Data!$AI96&lt;&gt;"",Scoring!$P$40)+IF(Data!$AJ96&lt;&gt;"",Scoring!$P$41)+IF(Data!$AK96&lt;&gt;"",Scoring!$P$42)+IF(Data!$AL96&lt;&gt;"",Scoring!$P$43)+IF(Data!$AM96&lt;&gt;"",Scoring!$P$44)+IF(Data!$AN96&lt;&gt;"",Scoring!$P$45)+IF(Data!$AO96&lt;&gt;"",Scoring!$P$46)+IF(Data!$AP96&lt;&gt;"",Scoring!$P$47)+IF(Data!$AQ96&lt;&gt;"",Scoring!$P$48)+IF(Data!$AR96&lt;&gt;"",Scoring!$P$49)+IF(Data!$AS96&lt;&gt;"",Scoring!$P$50)+IF(Data!$AT96&lt;&gt;"",Scoring!$P$51)+IF(Data!$AU96&lt;&gt;"",Scoring!$P$52),"")</f>
        <v/>
      </c>
      <c r="BU96" s="180" t="str">
        <f>IF(BT96&lt;&gt;"",LOOKUP(BT96,Likelihoods!$A$7:$A$107,Likelihoods!N$7:N$107),"")</f>
        <v/>
      </c>
      <c r="BV96" s="181" t="str">
        <f>IF(AND(COUNTBLANK($B96:$O96)=13,COUNTBLANK($P96:$Q96)=1,COUNTBLANK($R96:$U96)=3,COUNTBLANK($V96:$X96)=2,COUNTBLANK($Y96:$AE96)=6,COUNTBLANK($AF96:$AJ96)=4,COUNTBLANK($AK96:AN96)=3,COUNTBLANK($AO96:$AQ96)=2,COUNTBLANK($AR96:$AS96)=1,COUNTBLANK($AT96:$AU96)=1),IF(Data!$B96&lt;&gt;"",Scoring!$Q$7)+IF(Data!$C96&lt;&gt;"",Scoring!$Q$8)+IF(Data!$D96&lt;&gt;"",Scoring!$Q$9)+IF(Data!$E96&lt;&gt;"",Scoring!$Q$10)+IF(Data!$F96&lt;&gt;"",Scoring!$Q$11)+IF(Data!$G96&lt;&gt;"",Scoring!$Q$12)+IF(Data!$H96&lt;&gt;"",Scoring!$Q$13)+IF(Data!$I96&lt;&gt;"",Scoring!$Q$14)+IF(Data!$J96&lt;&gt;"",Scoring!$Q$15)+IF(Data!$K96&lt;&gt;"",Scoring!$Q$16)+IF(Data!$L96&lt;&gt;"",Scoring!$Q$17)+IF(Data!$M96&lt;&gt;"",Scoring!$Q$18)+IF(Data!$N96&lt;&gt;"",Scoring!$Q$19)+IF(Data!$O96&lt;&gt;"",Scoring!$Q$20)+IF(Data!$P96&lt;&gt;"",Scoring!$Q$21)+IF(Data!$Q96&lt;&gt;"",Scoring!$Q$22)+IF(Data!$R96&lt;&gt;"",Scoring!$Q$23)+IF(Data!$S96&lt;&gt;"",Scoring!$Q$24)+IF(Data!$T96&lt;&gt;"",Scoring!$Q$25)+IF(Data!$U96&lt;&gt;"",Scoring!$Q$26)+IF(Data!$V96&lt;&gt;"",Scoring!$Q$27)+IF(Data!$W96&lt;&gt;"",Scoring!$Q$28)+IF(Data!$X96&lt;&gt;"",Scoring!$Q$29)+IF(Data!$Y96&lt;&gt;"",Scoring!$Q$30)+IF(Data!$Z96&lt;&gt;"",Scoring!$Q$31)+IF(Data!$AA96&lt;&gt;"",Scoring!$Q$32)+IF(Data!$AB96&lt;&gt;"",Scoring!$Q$33)+IF(Data!$AC96&lt;&gt;"",Scoring!$Q$34)+IF(Data!$AD96&lt;&gt;"",Scoring!$Q$35)+IF(Data!$AE96&lt;&gt;"",Scoring!$Q$36)+IF(Data!$AF96&lt;&gt;"",Scoring!$Q$37)+IF(Data!$AG96&lt;&gt;"",Scoring!$Q$38)+IF(Data!$AH96&lt;&gt;"",Scoring!$Q$39)+IF(Data!$AI96&lt;&gt;"",Scoring!$Q$40)+IF(Data!$AJ96&lt;&gt;"",Scoring!$Q$41)+IF(Data!$AK96&lt;&gt;"",Scoring!$Q$42)+IF(Data!$AL96&lt;&gt;"",Scoring!$Q$43)+IF(Data!$AM96&lt;&gt;"",Scoring!$Q$44)+IF(Data!$AN96&lt;&gt;"",Scoring!$Q$45)+IF(Data!$AO96&lt;&gt;"",Scoring!$Q$46)+IF(Data!$AP96&lt;&gt;"",Scoring!$Q$47)+IF(Data!$AQ96&lt;&gt;"",Scoring!$Q$48)+IF(Data!$AR96&lt;&gt;"",Scoring!$Q$49)+IF(Data!$AS96&lt;&gt;"",Scoring!$Q$50)+IF(Data!$AT96&lt;&gt;"",Scoring!$Q$51)+IF(Data!$AU96&lt;&gt;"",Scoring!$Q$52),"")</f>
        <v/>
      </c>
      <c r="BW96" s="183" t="str">
        <f>IF(BV96&lt;&gt;"",LOOKUP(BV96,Likelihoods!$A$7:$A$107,Likelihoods!O$7:O$107),"")</f>
        <v/>
      </c>
      <c r="BX96" s="9"/>
      <c r="BY96" s="9"/>
      <c r="BZ96" s="9"/>
      <c r="CA96" s="9"/>
      <c r="CB96" s="9"/>
      <c r="CC96" s="9"/>
      <c r="CD96" s="9"/>
      <c r="CE96" s="9"/>
      <c r="CF96" s="9"/>
      <c r="CG96" s="9"/>
      <c r="CH96" s="9"/>
      <c r="CI96" s="9"/>
      <c r="CJ96" s="9"/>
      <c r="CK96" s="9"/>
    </row>
    <row r="97" spans="1:89" ht="14.25">
      <c r="A97" s="59"/>
      <c r="B97" s="76"/>
      <c r="C97" s="77"/>
      <c r="D97" s="77"/>
      <c r="E97" s="77"/>
      <c r="F97" s="77"/>
      <c r="G97" s="77"/>
      <c r="H97" s="77"/>
      <c r="I97" s="77"/>
      <c r="J97" s="77"/>
      <c r="K97" s="77"/>
      <c r="L97" s="77"/>
      <c r="M97" s="77"/>
      <c r="N97" s="77"/>
      <c r="O97" s="77"/>
      <c r="P97" s="76"/>
      <c r="Q97" s="78"/>
      <c r="R97" s="77"/>
      <c r="S97" s="77"/>
      <c r="T97" s="77"/>
      <c r="U97" s="77"/>
      <c r="V97" s="76"/>
      <c r="W97" s="77"/>
      <c r="X97" s="78"/>
      <c r="Y97" s="77"/>
      <c r="Z97" s="77"/>
      <c r="AA97" s="77"/>
      <c r="AB97" s="77"/>
      <c r="AC97" s="77"/>
      <c r="AD97" s="77"/>
      <c r="AE97" s="77"/>
      <c r="AF97" s="76"/>
      <c r="AG97" s="77"/>
      <c r="AH97" s="77"/>
      <c r="AI97" s="77"/>
      <c r="AJ97" s="78"/>
      <c r="AK97" s="77"/>
      <c r="AL97" s="77"/>
      <c r="AM97" s="77"/>
      <c r="AN97" s="77"/>
      <c r="AO97" s="76"/>
      <c r="AP97" s="77"/>
      <c r="AQ97" s="78"/>
      <c r="AR97" s="76"/>
      <c r="AS97" s="78"/>
      <c r="AT97" s="77"/>
      <c r="AU97" s="77"/>
      <c r="AV97" s="179" t="str">
        <f>IF(AND(COUNTBLANK($B97:$O97)=13,COUNTBLANK($P97:$Q97)=1,COUNTBLANK($R97:$U97)=3,COUNTBLANK($V97:$X97)=2,COUNTBLANK($Y97:$AE97)=6,COUNTBLANK($AF97:$AJ97)=4,COUNTBLANK($AK97:AN97)=3,COUNTBLANK($AO97:$AQ97)=2,COUNTBLANK($AR97:$AS97)=1,COUNTBLANK($AT97:$AU97)=1),IF(Data!$B97&lt;&gt;"",Scoring!$D$7)+IF(Data!$C97&lt;&gt;"",Scoring!$D$8)+IF(Data!$D97&lt;&gt;"",Scoring!$D$9)+IF(Data!$E97&lt;&gt;"",Scoring!$D$10)+IF(Data!$F97&lt;&gt;"",Scoring!$D$11)+IF(Data!$G97&lt;&gt;"",Scoring!$D$12)+IF(Data!$H97&lt;&gt;"",Scoring!$D$13)+IF(Data!$I97&lt;&gt;"",Scoring!$D$14)+IF(Data!$J97&lt;&gt;"",Scoring!$D$15)+IF(Data!$K97&lt;&gt;"",Scoring!$D$16)+IF(Data!$L97&lt;&gt;"",Scoring!$D$17)+IF(Data!$M97&lt;&gt;"",Scoring!$D$18)+IF(Data!$N97&lt;&gt;"",Scoring!$D$19)+IF(Data!$O97&lt;&gt;"",Scoring!$D$20)+IF(Data!$P97&lt;&gt;"",Scoring!$D$21)+IF(Data!$Q97&lt;&gt;"",Scoring!$D$22)+IF(Data!$R97&lt;&gt;"",Scoring!$D$23)+IF(Data!$S97&lt;&gt;"",Scoring!$D$24)+IF(Data!$T97&lt;&gt;"",Scoring!$D$25)+IF(Data!$U97&lt;&gt;"",Scoring!$D$26)+IF(Data!$V97&lt;&gt;"",Scoring!$D$27)+IF(Data!$W97&lt;&gt;"",Scoring!$D$28)+IF(Data!$X97&lt;&gt;"",Scoring!$D$29)+IF(Data!$Y97&lt;&gt;"",Scoring!$D$30)+IF(Data!$Z97&lt;&gt;"",Scoring!$D$31)+IF(Data!$AA97&lt;&gt;"",Scoring!$D$32)+IF(Data!$AB97&lt;&gt;"",Scoring!$D$33)+IF(Data!$AC97&lt;&gt;"",Scoring!$D$34)+IF(Data!$AD97&lt;&gt;"",Scoring!$D$35)+IF(Data!$AE97&lt;&gt;"",Scoring!$D$36)+IF(Data!$AF97&lt;&gt;"",Scoring!$D$37)+IF(Data!$AG97&lt;&gt;"",Scoring!$D$38)+IF(Data!$AH97&lt;&gt;"",Scoring!$D$39)+IF(Data!$AI97&lt;&gt;"",Scoring!$D$40)+IF(Data!$AJ97&lt;&gt;"",Scoring!$D$41)+IF(Data!$AK97&lt;&gt;"",Scoring!$D$42)+IF(Data!$AL97&lt;&gt;"",Scoring!$D$43)+IF(Data!$AM97&lt;&gt;"",Scoring!$D$44)+IF(Data!$AN97&lt;&gt;"",Scoring!$D$45)+IF(Data!$AO97&lt;&gt;"",Scoring!$D$46)+IF(Data!$AP97&lt;&gt;"",Scoring!$D$47)+IF(Data!$AQ97&lt;&gt;"",Scoring!$D$48)+IF(Data!$AR97&lt;&gt;"",Scoring!$D$49)+IF(Data!$AS97&lt;&gt;"",Scoring!$D$50)+IF(Data!$AT97&lt;&gt;"",Scoring!$D$51)+IF(Data!$AU97&lt;&gt;"",Scoring!$D$52),"")</f>
        <v/>
      </c>
      <c r="AW97" s="180" t="str">
        <f>IF(AV97&lt;&gt;"",LOOKUP(AV97,Likelihoods!$A$7:$A$107,Likelihoods!B$7:B$107),"")</f>
        <v/>
      </c>
      <c r="AX97" s="181" t="str">
        <f>IF(AND(COUNTBLANK($B97:$O97)=13,COUNTBLANK($P97:$Q97)=1,COUNTBLANK($R97:$U97)=3,COUNTBLANK($V97:$X97)=2,COUNTBLANK($Y97:$AE97)=6,COUNTBLANK($AF97:$AJ97)=4,COUNTBLANK($AK97:AN97)=3,COUNTBLANK($AO97:$AQ97)=2,COUNTBLANK($AR97:$AS97)=1,COUNTBLANK($AT97:$AU97)=1),IF(Data!$B97&lt;&gt;"",Scoring!$E$7)+IF(Data!$C97&lt;&gt;"",Scoring!$E$8)+IF(Data!$D97&lt;&gt;"",Scoring!$E$9)+IF(Data!$E97&lt;&gt;"",Scoring!$E$10)+IF(Data!$F97&lt;&gt;"",Scoring!$E$11)+IF(Data!$G97&lt;&gt;"",Scoring!$E$12)+IF(Data!$H97&lt;&gt;"",Scoring!$E$13)+IF(Data!$I97&lt;&gt;"",Scoring!$E$14)+IF(Data!$J97&lt;&gt;"",Scoring!$E$15)+IF(Data!$K97&lt;&gt;"",Scoring!$E$16)+IF(Data!$L97&lt;&gt;"",Scoring!$E$17)+IF(Data!$M97&lt;&gt;"",Scoring!$E$18)+IF(Data!$N97&lt;&gt;"",Scoring!$E$19)+IF(Data!$O97&lt;&gt;"",Scoring!$E$20)+IF(Data!$P97&lt;&gt;"",Scoring!$E$21)+IF(Data!$Q97&lt;&gt;"",Scoring!$E$22)+IF(Data!$R97&lt;&gt;"",Scoring!$E$23)+IF(Data!$S97&lt;&gt;"",Scoring!$E$24)+IF(Data!$T97&lt;&gt;"",Scoring!$E$25)+IF(Data!$U97&lt;&gt;"",Scoring!$E$26)+IF(Data!$V97&lt;&gt;"",Scoring!$E$27)+IF(Data!$W97&lt;&gt;"",Scoring!$E$28)+IF(Data!$X97&lt;&gt;"",Scoring!$E$29)+IF(Data!$Y97&lt;&gt;"",Scoring!$E$30)+IF(Data!$Z97&lt;&gt;"",Scoring!$E$31)+IF(Data!$AA97&lt;&gt;"",Scoring!$E$32)+IF(Data!$AB97&lt;&gt;"",Scoring!$E$33)+IF(Data!$AC97&lt;&gt;"",Scoring!$E$34)+IF(Data!$AD97&lt;&gt;"",Scoring!$E$35)+IF(Data!$AE97&lt;&gt;"",Scoring!$E$36)+IF(Data!$AF97&lt;&gt;"",Scoring!$E$37)+IF(Data!$AG97&lt;&gt;"",Scoring!$E$38)+IF(Data!$AH97&lt;&gt;"",Scoring!$E$39)+IF(Data!$AI97&lt;&gt;"",Scoring!$E$40)+IF(Data!$AJ97&lt;&gt;"",Scoring!$E$41)+IF(Data!$AK97&lt;&gt;"",Scoring!$E$42)+IF(Data!$AL97&lt;&gt;"",Scoring!$E$43)+IF(Data!$AM97&lt;&gt;"",Scoring!$E$44)+IF(Data!$AN97&lt;&gt;"",Scoring!$E$45)+IF(Data!$AO97&lt;&gt;"",Scoring!$E$46)+IF(Data!$AP97&lt;&gt;"",Scoring!$E$47)+IF(Data!$AQ97&lt;&gt;"",Scoring!$E$48)+IF(Data!$AR97&lt;&gt;"",Scoring!$E$49)+IF(Data!$AS97&lt;&gt;"",Scoring!$E$50)+IF(Data!$AT97&lt;&gt;"",Scoring!$E$51)+IF(Data!$AU97&lt;&gt;"",Scoring!$E$52),"")</f>
        <v/>
      </c>
      <c r="AY97" s="180" t="str">
        <f>IF(AX97&lt;&gt;"",LOOKUP(AX97,Likelihoods!$A$7:$A$107,Likelihoods!C$7:C$107),"")</f>
        <v/>
      </c>
      <c r="AZ97" s="182" t="str">
        <f>IF(AND(COUNTBLANK($B97:$O97)=13,COUNTBLANK($P97:$Q97)=1,COUNTBLANK($R97:$U97)=3,COUNTBLANK($V97:$X97)=2,COUNTBLANK($Y97:$AE97)=6,COUNTBLANK($AF97:$AJ97)=4,COUNTBLANK($AK97:AN97)=3,COUNTBLANK($AO97:$AQ97)=2,COUNTBLANK($AR97:$AS97)=1,COUNTBLANK($AT97:$AU97)=1),IF(Data!$B97&lt;&gt;"",Scoring!$F$7)+IF(Data!$C97&lt;&gt;"",Scoring!$F$8)+IF(Data!$D97&lt;&gt;"",Scoring!$F$9)+IF(Data!$E97&lt;&gt;"",Scoring!$F$10)+IF(Data!$F97&lt;&gt;"",Scoring!$F$11)+IF(Data!$G97&lt;&gt;"",Scoring!$F$12)+IF(Data!$H97&lt;&gt;"",Scoring!$F$13)+IF(Data!$I97&lt;&gt;"",Scoring!$F$14)+IF(Data!$J97&lt;&gt;"",Scoring!$F$15)+IF(Data!$K97&lt;&gt;"",Scoring!$F$16)+IF(Data!$L97&lt;&gt;"",Scoring!$F$17)+IF(Data!$M97&lt;&gt;"",Scoring!$F$18)+IF(Data!$N97&lt;&gt;"",Scoring!$F$19)+IF(Data!$O97&lt;&gt;"",Scoring!$F$20)+IF(Data!$P97&lt;&gt;"",Scoring!$F$21)+IF(Data!$Q97&lt;&gt;"",Scoring!$F$22)+IF(Data!$R97&lt;&gt;"",Scoring!$F$23)+IF(Data!$S97&lt;&gt;"",Scoring!$F$24)+IF(Data!$T97&lt;&gt;"",Scoring!$F$25)+IF(Data!$U97&lt;&gt;"",Scoring!$F$26)+IF(Data!$V97&lt;&gt;"",Scoring!$F$27)+IF(Data!$W97&lt;&gt;"",Scoring!$F$28)+IF(Data!$X97&lt;&gt;"",Scoring!$F$29)+IF(Data!$Y97&lt;&gt;"",Scoring!$F$30)+IF(Data!$Z97&lt;&gt;"",Scoring!$F$31)+IF(Data!$AA97&lt;&gt;"",Scoring!$F$32)+IF(Data!$AB97&lt;&gt;"",Scoring!$F$33)+IF(Data!$AC97&lt;&gt;"",Scoring!$F$34)+IF(Data!$AD97&lt;&gt;"",Scoring!$F$35)+IF(Data!$AE97&lt;&gt;"",Scoring!$F$36)+IF(Data!$AF97&lt;&gt;"",Scoring!$F$37)+IF(Data!$AG97&lt;&gt;"",Scoring!$F$38)+IF(Data!$AH97&lt;&gt;"",Scoring!$F$39)+IF(Data!$AI97&lt;&gt;"",Scoring!$F$40)+IF(Data!$AJ97&lt;&gt;"",Scoring!$F$41)+IF(Data!$AK97&lt;&gt;"",Scoring!$F$42)+IF(Data!$AL97&lt;&gt;"",Scoring!$F$43)+IF(Data!$AM97&lt;&gt;"",Scoring!$F$44)+IF(Data!$AN97&lt;&gt;"",Scoring!$F$45)+IF(Data!$AO97&lt;&gt;"",Scoring!$F$46)+IF(Data!$AP97&lt;&gt;"",Scoring!$F$47)+IF(Data!$AQ97&lt;&gt;"",Scoring!$F$48)+IF(Data!$AR97&lt;&gt;"",Scoring!$F$49)+IF(Data!$AS97&lt;&gt;"",Scoring!$F$50)+IF(Data!$AT97&lt;&gt;"",Scoring!$F$51)+IF(Data!$AU97&lt;&gt;"",Scoring!$F$52),"")</f>
        <v/>
      </c>
      <c r="BA97" s="183" t="str">
        <f>IF(AZ97&lt;&gt;"",LOOKUP(AZ97,Likelihoods!$A$7:$A$107,Likelihoods!D$7:D$107),"")</f>
        <v/>
      </c>
      <c r="BB97" s="181" t="str">
        <f>IF(AND(COUNTBLANK($B97:$O97)=13,COUNTBLANK($P97:$Q97)=1,COUNTBLANK($R97:$U97)=3,COUNTBLANK($V97:$X97)=2,COUNTBLANK($Y97:$AE97)=6,COUNTBLANK($AF97:$AJ97)=4,COUNTBLANK($AK97:AN97)=3,COUNTBLANK($AO97:$AQ97)=2,COUNTBLANK($AR97:$AS97)=1,COUNTBLANK($AT97:$AU97)=1),IF(Data!$B97&lt;&gt;"",Scoring!$G$7)+IF(Data!$C97&lt;&gt;"",Scoring!$G$8)+IF(Data!$D97&lt;&gt;"",Scoring!$G$9)+IF(Data!$E97&lt;&gt;"",Scoring!$G$10)+IF(Data!$F97&lt;&gt;"",Scoring!$G$11)+IF(Data!$G97&lt;&gt;"",Scoring!$G$12)+IF(Data!$H97&lt;&gt;"",Scoring!$G$13)+IF(Data!$I97&lt;&gt;"",Scoring!$G$14)+IF(Data!$J97&lt;&gt;"",Scoring!$G$15)+IF(Data!$K97&lt;&gt;"",Scoring!$G$16)+IF(Data!$L97&lt;&gt;"",Scoring!$G$17)+IF(Data!$M97&lt;&gt;"",Scoring!$G$18)+IF(Data!$N97&lt;&gt;"",Scoring!$G$19)+IF(Data!$O97&lt;&gt;"",Scoring!$G$20)+IF(Data!$P97&lt;&gt;"",Scoring!$G$21)+IF(Data!$Q97&lt;&gt;"",Scoring!$G$22)+IF(Data!$R97&lt;&gt;"",Scoring!$G$23)+IF(Data!$S97&lt;&gt;"",Scoring!$G$24)+IF(Data!$T97&lt;&gt;"",Scoring!$G$25)+IF(Data!$U97&lt;&gt;"",Scoring!$G$26)+IF(Data!$V97&lt;&gt;"",Scoring!$G$27)+IF(Data!$W97&lt;&gt;"",Scoring!$G$28)+IF(Data!$X97&lt;&gt;"",Scoring!$G$29)+IF(Data!$Y97&lt;&gt;"",Scoring!$G$30)+IF(Data!$Z97&lt;&gt;"",Scoring!$G$31)+IF(Data!$AA97&lt;&gt;"",Scoring!$G$32)+IF(Data!$AB97&lt;&gt;"",Scoring!$G$33)+IF(Data!$AC97&lt;&gt;"",Scoring!$G$34)+IF(Data!$AD97&lt;&gt;"",Scoring!$G$35)+IF(Data!$AE97&lt;&gt;"",Scoring!$G$36)+IF(Data!$AF97&lt;&gt;"",Scoring!$G$37)+IF(Data!$AG97&lt;&gt;"",Scoring!$G$38)+IF(Data!$AH97&lt;&gt;"",Scoring!$G$39)+IF(Data!$AI97&lt;&gt;"",Scoring!$G$40)+IF(Data!$AJ97&lt;&gt;"",Scoring!$G$41)+IF(Data!$AK97&lt;&gt;"",Scoring!$G$42)+IF(Data!$AL97&lt;&gt;"",Scoring!$G$43)+IF(Data!$AM97&lt;&gt;"",Scoring!$G$44)+IF(Data!$AN97&lt;&gt;"",Scoring!$G$45)+IF(Data!$AO97&lt;&gt;"",Scoring!$G$46)+IF(Data!$AP97&lt;&gt;"",Scoring!$G$47)+IF(Data!$AQ97&lt;&gt;"",Scoring!$G$48)+IF(Data!$AR97&lt;&gt;"",Scoring!$G$49)+IF(Data!$AS97&lt;&gt;"",Scoring!$G$50)+IF(Data!$AT97&lt;&gt;"",Scoring!$G$51)+IF(Data!$AU97&lt;&gt;"",Scoring!$G$52),"")</f>
        <v/>
      </c>
      <c r="BC97" s="184" t="str">
        <f>IF(BB97&lt;&gt;"",LOOKUP(BB97,Likelihoods!$A$7:$A$107,Likelihoods!E$7:E$107),"")</f>
        <v/>
      </c>
      <c r="BD97" s="185" t="str">
        <f>IF(AND(COUNTBLANK($B97:$O97)=13,COUNTBLANK($P97:$Q97)=1,COUNTBLANK($R97:$U97)=3,COUNTBLANK($V97:$X97)=2,COUNTBLANK($Y97:$AE97)=6,COUNTBLANK($AF97:$AJ97)=4,COUNTBLANK($AK97:AN97)=3,COUNTBLANK($AO97:$AQ97)=2,COUNTBLANK($AR97:$AS97)=1,COUNTBLANK($AT97:$AU97)=1),IF(Data!$B97&lt;&gt;"",Scoring!$H$7)+IF(Data!$C97&lt;&gt;"",Scoring!$H$8)+IF(Data!$D97&lt;&gt;"",Scoring!$H$9)+IF(Data!$E97&lt;&gt;"",Scoring!$H$10)+IF(Data!$F97&lt;&gt;"",Scoring!$H$11)+IF(Data!$G97&lt;&gt;"",Scoring!$H$12)+IF(Data!$H97&lt;&gt;"",Scoring!$H$13)+IF(Data!$I97&lt;&gt;"",Scoring!$H$14)+IF(Data!$J97&lt;&gt;"",Scoring!$H$15)+IF(Data!$K97&lt;&gt;"",Scoring!$H$16)+IF(Data!$L97&lt;&gt;"",Scoring!$H$17)+IF(Data!$M97&lt;&gt;"",Scoring!$H$18)+IF(Data!$N97&lt;&gt;"",Scoring!$H$19)+IF(Data!$O97&lt;&gt;"",Scoring!$H$20)+IF(Data!$P97&lt;&gt;"",Scoring!$H$21)+IF(Data!$Q97&lt;&gt;"",Scoring!$H$22)+IF(Data!$R97&lt;&gt;"",Scoring!$H$23)+IF(Data!$S97&lt;&gt;"",Scoring!$H$24)+IF(Data!$T97&lt;&gt;"",Scoring!$H$25)+IF(Data!$U97&lt;&gt;"",Scoring!$H$26)+IF(Data!$V97&lt;&gt;"",Scoring!$H$27)+IF(Data!$W97&lt;&gt;"",Scoring!$H$28)+IF(Data!$X97&lt;&gt;"",Scoring!$H$29)+IF(Data!$Y97&lt;&gt;"",Scoring!$H$30)+IF(Data!$Z97&lt;&gt;"",Scoring!$H$31)+IF(Data!$AA97&lt;&gt;"",Scoring!$H$32)+IF(Data!$AB97&lt;&gt;"",Scoring!$H$33)+IF(Data!$AC97&lt;&gt;"",Scoring!$H$34)+IF(Data!$AD97&lt;&gt;"",Scoring!$H$35)+IF(Data!$AE97&lt;&gt;"",Scoring!$H$36)+IF(Data!$AF97&lt;&gt;"",Scoring!$H$37)+IF(Data!$AG97&lt;&gt;"",Scoring!$H$38)+IF(Data!$AH97&lt;&gt;"",Scoring!$H$39)+IF(Data!$AI97&lt;&gt;"",Scoring!$H$40)+IF(Data!$AJ97&lt;&gt;"",Scoring!$H$41)+IF(Data!$AK97&lt;&gt;"",Scoring!$H$42)+IF(Data!$AL97&lt;&gt;"",Scoring!$H$43)+IF(Data!$AM97&lt;&gt;"",Scoring!$H$44)+IF(Data!$AN97&lt;&gt;"",Scoring!$H$45)+IF(Data!$AO97&lt;&gt;"",Scoring!$H$46)+IF(Data!$AP97&lt;&gt;"",Scoring!$H$47)+IF(Data!$AQ97&lt;&gt;"",Scoring!$H$48)+IF(Data!$AR97&lt;&gt;"",Scoring!$H$49)+IF(Data!$AS97&lt;&gt;"",Scoring!$H$50)+IF(Data!$AT97&lt;&gt;"",Scoring!$H$51)+IF(Data!$AU97&lt;&gt;"",Scoring!$H$52),"")</f>
        <v/>
      </c>
      <c r="BE97" s="186" t="str">
        <f>IF(BD97&lt;&gt;"",LOOKUP(BD97,Likelihoods!$A$7:$A$107,Likelihoods!F$7:F$107),"")</f>
        <v/>
      </c>
      <c r="BF97" s="181" t="str">
        <f>IF(AND(COUNTBLANK($B97:$O97)=13,COUNTBLANK($P97:$Q97)=1,COUNTBLANK($R97:$U97)=3,COUNTBLANK($V97:$X97)=2,COUNTBLANK($Y97:$AE97)=6,COUNTBLANK($AF97:$AJ97)=4,COUNTBLANK($AK97:AN97)=3,COUNTBLANK($AO97:$AQ97)=2,COUNTBLANK($AR97:$AS97)=1,COUNTBLANK($AT97:$AU97)=1),IF(Data!$B97&lt;&gt;"",Scoring!$I$7)+IF(Data!$C97&lt;&gt;"",Scoring!$I$8)+IF(Data!$D97&lt;&gt;"",Scoring!$I$9)+IF(Data!$E97&lt;&gt;"",Scoring!$I$10)+IF(Data!$F97&lt;&gt;"",Scoring!$I$11)+IF(Data!$G97&lt;&gt;"",Scoring!$I$12)+IF(Data!$H97&lt;&gt;"",Scoring!$I$13)+IF(Data!$I97&lt;&gt;"",Scoring!$I$14)+IF(Data!$J97&lt;&gt;"",Scoring!$I$15)+IF(Data!$K97&lt;&gt;"",Scoring!$I$16)+IF(Data!$L97&lt;&gt;"",Scoring!$I$17)+IF(Data!$M97&lt;&gt;"",Scoring!$I$18)+IF(Data!$N97&lt;&gt;"",Scoring!$I$19)+IF(Data!$O97&lt;&gt;"",Scoring!$I$20)+IF(Data!$P97&lt;&gt;"",Scoring!$I$21)+IF(Data!$Q97&lt;&gt;"",Scoring!$I$22)+IF(Data!$R97&lt;&gt;"",Scoring!$I$23)+IF(Data!$S97&lt;&gt;"",Scoring!$I$24)+IF(Data!$T97&lt;&gt;"",Scoring!$I$25)+IF(Data!$U97&lt;&gt;"",Scoring!$I$26)+IF(Data!$V97&lt;&gt;"",Scoring!$I$27)+IF(Data!$W97&lt;&gt;"",Scoring!$I$28)+IF(Data!$X97&lt;&gt;"",Scoring!$I$29)+IF(Data!$Y97&lt;&gt;"",Scoring!$I$30)+IF(Data!$Z97&lt;&gt;"",Scoring!$I$31)+IF(Data!$AA97&lt;&gt;"",Scoring!$I$32)+IF(Data!$AB97&lt;&gt;"",Scoring!$I$33)+IF(Data!$AC97&lt;&gt;"",Scoring!$I$34)+IF(Data!$AD97&lt;&gt;"",Scoring!$I$35)+IF(Data!$AE97&lt;&gt;"",Scoring!$I$36)+IF(Data!$AF97&lt;&gt;"",Scoring!$I$37)+IF(Data!$AG97&lt;&gt;"",Scoring!$I$38)+IF(Data!$AH97&lt;&gt;"",Scoring!$I$39)+IF(Data!$AI97&lt;&gt;"",Scoring!$I$40)+IF(Data!$AJ97&lt;&gt;"",Scoring!$I$41)+IF(Data!$AK97&lt;&gt;"",Scoring!$I$42)+IF(Data!$AL97&lt;&gt;"",Scoring!$I$43)+IF(Data!$AM97&lt;&gt;"",Scoring!$I$44)+IF(Data!$AN97&lt;&gt;"",Scoring!$I$45)+IF(Data!$AO97&lt;&gt;"",Scoring!$I$46)+IF(Data!$AP97&lt;&gt;"",Scoring!$I$47)+IF(Data!$AQ97&lt;&gt;"",Scoring!$I$48)+IF(Data!$AR97&lt;&gt;"",Scoring!$I$49)+IF(Data!$AS97&lt;&gt;"",Scoring!$I$50)+IF(Data!$AT97&lt;&gt;"",Scoring!$I$51)+IF(Data!$AU97&lt;&gt;"",Scoring!$I$52),"")</f>
        <v/>
      </c>
      <c r="BG97" s="180" t="str">
        <f>IF(BF97&lt;&gt;"",LOOKUP(BF97,Likelihoods!$A$7:$A$107,Likelihoods!G$7:G$107),"")</f>
        <v/>
      </c>
      <c r="BH97" s="187" t="str">
        <f>IF(AND(COUNTBLANK($B97:$O97)=13,COUNTBLANK($P97:$Q97)=1,COUNTBLANK($R97:$U97)=3,COUNTBLANK($V97:$X97)=2,COUNTBLANK($Y97:$AE97)=6,COUNTBLANK($AF97:$AJ97)=4,COUNTBLANK($AK97:AN97)=3,COUNTBLANK($AO97:$AQ97)=2,COUNTBLANK($AR97:$AS97)=1,COUNTBLANK($AT97:$AU97)=1),IF(Data!$B97&lt;&gt;"",Scoring!$J$7)+IF(Data!$C97&lt;&gt;"",Scoring!$J$8)+IF(Data!$D97&lt;&gt;"",Scoring!$J$9)+IF(Data!$E97&lt;&gt;"",Scoring!$J$10)+IF(Data!$F97&lt;&gt;"",Scoring!$J$11)+IF(Data!$G97&lt;&gt;"",Scoring!$J$12)+IF(Data!$H97&lt;&gt;"",Scoring!$J$13)+IF(Data!$I97&lt;&gt;"",Scoring!$J$14)+IF(Data!$J97&lt;&gt;"",Scoring!$J$15)+IF(Data!$K97&lt;&gt;"",Scoring!$J$16)+IF(Data!$L97&lt;&gt;"",Scoring!$J$17)+IF(Data!$M97&lt;&gt;"",Scoring!$J$18)+IF(Data!$N97&lt;&gt;"",Scoring!$J$19)+IF(Data!$O97&lt;&gt;"",Scoring!$J$20)+IF(Data!$P97&lt;&gt;"",Scoring!$J$21)+IF(Data!$Q97&lt;&gt;"",Scoring!$J$22)+IF(Data!$R97&lt;&gt;"",Scoring!$J$23)+IF(Data!$S97&lt;&gt;"",Scoring!$J$24)+IF(Data!$T97&lt;&gt;"",Scoring!$J$25)+IF(Data!$U97&lt;&gt;"",Scoring!$J$26)+IF(Data!$V97&lt;&gt;"",Scoring!$J$27)+IF(Data!$W97&lt;&gt;"",Scoring!$J$28)+IF(Data!$X97&lt;&gt;"",Scoring!$J$29)+IF(Data!$Y97&lt;&gt;"",Scoring!$J$30)+IF(Data!$Z97&lt;&gt;"",Scoring!$J$31)+IF(Data!$AA97&lt;&gt;"",Scoring!$J$32)+IF(Data!$AB97&lt;&gt;"",Scoring!$J$33)+IF(Data!$AC97&lt;&gt;"",Scoring!$J$34)+IF(Data!$AD97&lt;&gt;"",Scoring!$J$35)+IF(Data!$AE97&lt;&gt;"",Scoring!$J$36)+IF(Data!$AF97&lt;&gt;"",Scoring!$J$37)+IF(Data!$AG97&lt;&gt;"",Scoring!$J$38)+IF(Data!$AH97&lt;&gt;"",Scoring!$J$39)+IF(Data!$AI97&lt;&gt;"",Scoring!$J$40)+IF(Data!$AJ97&lt;&gt;"",Scoring!$J$41)+IF(Data!$AK97&lt;&gt;"",Scoring!$J$42)+IF(Data!$AL97&lt;&gt;"",Scoring!$J$43)+IF(Data!$AM97&lt;&gt;"",Scoring!$J$44)+IF(Data!$AN97&lt;&gt;"",Scoring!$J$45)+IF(Data!$AO97&lt;&gt;"",Scoring!$J$46)+IF(Data!$AP97&lt;&gt;"",Scoring!$J$47)+IF(Data!$AQ97&lt;&gt;"",Scoring!$J$48)+IF(Data!$AR97&lt;&gt;"",Scoring!$J$49)+IF(Data!$AS97&lt;&gt;"",Scoring!$J$50)+IF(Data!$AT97&lt;&gt;"",Scoring!$J$51)+IF(Data!$AU97&lt;&gt;"",Scoring!$J$52),"")</f>
        <v/>
      </c>
      <c r="BI97" s="183" t="str">
        <f>IF(BH97&lt;&gt;"",LOOKUP(BH97,Likelihoods!$A$7:$A$107,Likelihoods!H$7:H$107),"")</f>
        <v/>
      </c>
      <c r="BJ97" s="188" t="str">
        <f>IF(AND(COUNTBLANK($B97:$O97)=13,COUNTBLANK($P97:$Q97)=1,COUNTBLANK($R97:$U97)=3,COUNTBLANK($V97:$X97)=2,COUNTBLANK($Y97:$AE97)=6,COUNTBLANK($AF97:$AJ97)=4,COUNTBLANK($AK97:AN97)=3,COUNTBLANK($AO97:$AQ97)=2,COUNTBLANK($AR97:$AS97)=1,COUNTBLANK($AT97:$AU97)=1),IF(Data!$B97&lt;&gt;"",Scoring!$K$7)+IF(Data!$C97&lt;&gt;"",Scoring!$K$8)+IF(Data!$D97&lt;&gt;"",Scoring!$K$9)+IF(Data!$E97&lt;&gt;"",Scoring!$K$10)+IF(Data!$F97&lt;&gt;"",Scoring!$K$11)+IF(Data!$G97&lt;&gt;"",Scoring!$K$12)+IF(Data!$H97&lt;&gt;"",Scoring!$K$13)+IF(Data!$I97&lt;&gt;"",Scoring!$K$14)+IF(Data!$J97&lt;&gt;"",Scoring!$K$15)+IF(Data!$K97&lt;&gt;"",Scoring!$K$16)+IF(Data!$L97&lt;&gt;"",Scoring!$K$17)+IF(Data!$M97&lt;&gt;"",Scoring!$K$18)+IF(Data!$N97&lt;&gt;"",Scoring!$K$19)+IF(Data!$O97&lt;&gt;"",Scoring!$K$20)+IF(Data!$P97&lt;&gt;"",Scoring!$K$21)+IF(Data!$Q97&lt;&gt;"",Scoring!$K$22)+IF(Data!$R97&lt;&gt;"",Scoring!$K$23)+IF(Data!$S97&lt;&gt;"",Scoring!$K$24)+IF(Data!$T97&lt;&gt;"",Scoring!$K$25)+IF(Data!$U97&lt;&gt;"",Scoring!$K$26)+IF(Data!$V97&lt;&gt;"",Scoring!$K$27)+IF(Data!$W97&lt;&gt;"",Scoring!$K$28)+IF(Data!$X97&lt;&gt;"",Scoring!$K$29)+IF(Data!$Y97&lt;&gt;"",Scoring!$K$30)+IF(Data!$Z97&lt;&gt;"",Scoring!$K$31)+IF(Data!$AA97&lt;&gt;"",Scoring!$K$32)+IF(Data!$AB97&lt;&gt;"",Scoring!$K$33)+IF(Data!$AC97&lt;&gt;"",Scoring!$K$34)+IF(Data!$AD97&lt;&gt;"",Scoring!$K$35)+IF(Data!$AE97&lt;&gt;"",Scoring!$K$36)+IF(Data!$AF97&lt;&gt;"",Scoring!$K$37)+IF(Data!$AG97&lt;&gt;"",Scoring!$K$38)+IF(Data!$AH97&lt;&gt;"",Scoring!$K$39)+IF(Data!$AI97&lt;&gt;"",Scoring!$K$40)+IF(Data!$AJ97&lt;&gt;"",Scoring!$K$41)+IF(Data!$AK97&lt;&gt;"",Scoring!$K$42)+IF(Data!$AL97&lt;&gt;"",Scoring!$K$43)+IF(Data!$AM97&lt;&gt;"",Scoring!$K$44)+IF(Data!$AN97&lt;&gt;"",Scoring!$K$45)+IF(Data!$AO97&lt;&gt;"",Scoring!$K$46)+IF(Data!$AP97&lt;&gt;"",Scoring!$K$47)+IF(Data!$AQ97&lt;&gt;"",Scoring!$K$48)+IF(Data!$AR97&lt;&gt;"",Scoring!$K$49)+IF(Data!$AS97&lt;&gt;"",Scoring!$K$50)+IF(Data!$AT97&lt;&gt;"",Scoring!$K$51)+IF(Data!$AU97&lt;&gt;"",Scoring!$K$52),"")</f>
        <v/>
      </c>
      <c r="BK97" s="184" t="str">
        <f>IF(BJ97&lt;&gt;"",LOOKUP(BJ97,Likelihoods!$A$7:$A$107,Likelihoods!I$7:I$107),"")</f>
        <v/>
      </c>
      <c r="BL97" s="187" t="str">
        <f>IF(AND(COUNTBLANK($B97:$O97)=13,COUNTBLANK($P97:$Q97)=1,COUNTBLANK($R97:$U97)=3,COUNTBLANK($V97:$X97)=2,COUNTBLANK($Y97:$AE97)=6,COUNTBLANK($AF97:$AJ97)=4,COUNTBLANK($AK97:AN97)=3,COUNTBLANK($AO97:$AQ97)=2,COUNTBLANK($AR97:$AS97)=1,COUNTBLANK($AT97:$AU97)=1),IF(Data!$B97&lt;&gt;"",Scoring!$L$7)+IF(Data!$C97&lt;&gt;"",Scoring!$L$8)+IF(Data!$D97&lt;&gt;"",Scoring!$L$9)+IF(Data!$E97&lt;&gt;"",Scoring!$L$10)+IF(Data!$F97&lt;&gt;"",Scoring!$L$11)+IF(Data!$G97&lt;&gt;"",Scoring!$L$12)+IF(Data!$H97&lt;&gt;"",Scoring!$L$13)+IF(Data!$I97&lt;&gt;"",Scoring!$L$14)+IF(Data!$J97&lt;&gt;"",Scoring!$L$15)+IF(Data!$K97&lt;&gt;"",Scoring!$L$16)+IF(Data!$L97&lt;&gt;"",Scoring!$L$17)+IF(Data!$M97&lt;&gt;"",Scoring!$L$18)+IF(Data!$N97&lt;&gt;"",Scoring!$L$19)+IF(Data!$O97&lt;&gt;"",Scoring!$L$20)+IF(Data!$P97&lt;&gt;"",Scoring!$L$21)+IF(Data!$Q97&lt;&gt;"",Scoring!$L$22)+IF(Data!$R97&lt;&gt;"",Scoring!$L$23)+IF(Data!$S97&lt;&gt;"",Scoring!$L$24)+IF(Data!$T97&lt;&gt;"",Scoring!$L$25)+IF(Data!$U97&lt;&gt;"",Scoring!$L$26)+IF(Data!$V97&lt;&gt;"",Scoring!$L$27)+IF(Data!$W97&lt;&gt;"",Scoring!$L$28)+IF(Data!$X97&lt;&gt;"",Scoring!$L$29)+IF(Data!$Y97&lt;&gt;"",Scoring!$L$30)+IF(Data!$Z97&lt;&gt;"",Scoring!$L$31)+IF(Data!$AA97&lt;&gt;"",Scoring!$L$32)+IF(Data!$AB97&lt;&gt;"",Scoring!$L$33)+IF(Data!$AC97&lt;&gt;"",Scoring!$L$34)+IF(Data!$AD97&lt;&gt;"",Scoring!$L$35)+IF(Data!$AE97&lt;&gt;"",Scoring!$L$36)+IF(Data!$AF97&lt;&gt;"",Scoring!$L$37)+IF(Data!$AG97&lt;&gt;"",Scoring!$L$38)+IF(Data!$AH97&lt;&gt;"",Scoring!$L$39)+IF(Data!$AI97&lt;&gt;"",Scoring!$L$40)+IF(Data!$AJ97&lt;&gt;"",Scoring!$L$41)+IF(Data!$AK97&lt;&gt;"",Scoring!$L$42)+IF(Data!$AL97&lt;&gt;"",Scoring!$L$43)+IF(Data!$AM97&lt;&gt;"",Scoring!$L$44)+IF(Data!$AN97&lt;&gt;"",Scoring!$L$45)+IF(Data!$AO97&lt;&gt;"",Scoring!$L$46)+IF(Data!$AP97&lt;&gt;"",Scoring!$L$47)+IF(Data!$AQ97&lt;&gt;"",Scoring!$L$48)+IF(Data!$AR97&lt;&gt;"",Scoring!$L$49)+IF(Data!$AS97&lt;&gt;"",Scoring!$L$50)+IF(Data!$AT97&lt;&gt;"",Scoring!$L$51)+IF(Data!$AU97&lt;&gt;"",Scoring!$L$52),"")</f>
        <v/>
      </c>
      <c r="BM97" s="180" t="str">
        <f>IF(BL97&lt;&gt;"",LOOKUP(BL97,Likelihoods!$A$7:$A$107,Likelihoods!J$7:J$107),"")</f>
        <v/>
      </c>
      <c r="BN97" s="181" t="str">
        <f>IF(AND(COUNTBLANK($B97:$O97)=13,COUNTBLANK($P97:$Q97)=1,COUNTBLANK($R97:$U97)=3,COUNTBLANK($V97:$X97)=2,COUNTBLANK($Y97:$AE97)=6,COUNTBLANK($AF97:$AJ97)=4,COUNTBLANK($AK97:AN97)=3,COUNTBLANK($AO97:$AQ97)=2,COUNTBLANK($AR97:$AS97)=1,COUNTBLANK($AT97:$AU97)=1),IF(Data!$B97&lt;&gt;"",Scoring!$M$7)+IF(Data!$C97&lt;&gt;"",Scoring!$M$8)+IF(Data!$D97&lt;&gt;"",Scoring!$M$9)+IF(Data!$E97&lt;&gt;"",Scoring!$M$10)+IF(Data!$F97&lt;&gt;"",Scoring!$M$11)+IF(Data!$G97&lt;&gt;"",Scoring!$M$12)+IF(Data!$H97&lt;&gt;"",Scoring!$M$13)+IF(Data!$I97&lt;&gt;"",Scoring!$M$14)+IF(Data!$J97&lt;&gt;"",Scoring!$M$15)+IF(Data!$K97&lt;&gt;"",Scoring!$M$16)+IF(Data!$L97&lt;&gt;"",Scoring!$M$17)+IF(Data!$M97&lt;&gt;"",Scoring!$M$18)+IF(Data!$N97&lt;&gt;"",Scoring!$M$19)+IF(Data!$O97&lt;&gt;"",Scoring!$M$20)+IF(Data!$P97&lt;&gt;"",Scoring!$M$21)+IF(Data!$Q97&lt;&gt;"",Scoring!$M$22)+IF(Data!$R97&lt;&gt;"",Scoring!$M$23)+IF(Data!$S97&lt;&gt;"",Scoring!$M$24)+IF(Data!$T97&lt;&gt;"",Scoring!$M$25)+IF(Data!$U97&lt;&gt;"",Scoring!$M$26)+IF(Data!$V97&lt;&gt;"",Scoring!$M$27)+IF(Data!$W97&lt;&gt;"",Scoring!$M$28)+IF(Data!$X97&lt;&gt;"",Scoring!$M$29)+IF(Data!$Y97&lt;&gt;"",Scoring!$M$30)+IF(Data!$Z97&lt;&gt;"",Scoring!$M$31)+IF(Data!$AA97&lt;&gt;"",Scoring!$M$32)+IF(Data!$AB97&lt;&gt;"",Scoring!$M$33)+IF(Data!$AC97&lt;&gt;"",Scoring!$M$34)+IF(Data!$AD97&lt;&gt;"",Scoring!$M$35)+IF(Data!$AE97&lt;&gt;"",Scoring!$M$36)+IF(Data!$AF97&lt;&gt;"",Scoring!$M$37)+IF(Data!$AG97&lt;&gt;"",Scoring!$M$38)+IF(Data!$AH97&lt;&gt;"",Scoring!$M$39)+IF(Data!$AI97&lt;&gt;"",Scoring!$M$40)+IF(Data!$AJ97&lt;&gt;"",Scoring!$M$41)+IF(Data!$AK97&lt;&gt;"",Scoring!$M$42)+IF(Data!$AL97&lt;&gt;"",Scoring!$M$43)+IF(Data!$AM97&lt;&gt;"",Scoring!$M$44)+IF(Data!$AN97&lt;&gt;"",Scoring!$M$45)+IF(Data!$AO97&lt;&gt;"",Scoring!$M$46)+IF(Data!$AP97&lt;&gt;"",Scoring!$M$47)+IF(Data!$AQ97&lt;&gt;"",Scoring!$M$48)+IF(Data!$AR97&lt;&gt;"",Scoring!$M$49)+IF(Data!$AS97&lt;&gt;"",Scoring!$M$50)+IF(Data!$AT97&lt;&gt;"",Scoring!$M$51)+IF(Data!$AU97&lt;&gt;"",Scoring!$M$52),"")</f>
        <v/>
      </c>
      <c r="BO97" s="184" t="str">
        <f>IF(BN97&lt;&gt;"",LOOKUP(BN97,Likelihoods!$A$7:$A$107,Likelihoods!K$7:K$107),"")</f>
        <v/>
      </c>
      <c r="BP97" s="179" t="str">
        <f>IF(AND(COUNTBLANK($B97:$O97)=13,COUNTBLANK($P97:$Q97)=1,COUNTBLANK($R97:$U97)=3,COUNTBLANK($V97:$X97)=2,COUNTBLANK($Y97:$AE97)=6,COUNTBLANK($AF97:$AJ97)=4,COUNTBLANK($AK97:AN97)=3,COUNTBLANK($AO97:$AQ97)=2,COUNTBLANK($AR97:$AS97)=1,COUNTBLANK($AT97:$AU97)=1),IF(Data!$B97&lt;&gt;"",Scoring!$N$7)+IF(Data!$C97&lt;&gt;"",Scoring!$N$8)+IF(Data!$D97&lt;&gt;"",Scoring!$N$9)+IF(Data!$E97&lt;&gt;"",Scoring!$N$10)+IF(Data!$F97&lt;&gt;"",Scoring!$N$11)+IF(Data!$G97&lt;&gt;"",Scoring!$N$12)+IF(Data!$H97&lt;&gt;"",Scoring!$N$13)+IF(Data!$I97&lt;&gt;"",Scoring!$N$14)+IF(Data!$J97&lt;&gt;"",Scoring!$N$15)+IF(Data!$K97&lt;&gt;"",Scoring!$N$16)+IF(Data!$L97&lt;&gt;"",Scoring!$N$17)+IF(Data!$M97&lt;&gt;"",Scoring!$N$18)+IF(Data!$N97&lt;&gt;"",Scoring!$N$19)+IF(Data!$O97&lt;&gt;"",Scoring!$N$20)+IF(Data!$P97&lt;&gt;"",Scoring!$N$21)+IF(Data!$Q97&lt;&gt;"",Scoring!$N$22)+IF(Data!$R97&lt;&gt;"",Scoring!$N$23)+IF(Data!$S97&lt;&gt;"",Scoring!$N$24)+IF(Data!$T97&lt;&gt;"",Scoring!$N$25)+IF(Data!$U97&lt;&gt;"",Scoring!$N$26)+IF(Data!$V97&lt;&gt;"",Scoring!$N$27)+IF(Data!$W97&lt;&gt;"",Scoring!$N$28)+IF(Data!$X97&lt;&gt;"",Scoring!$N$29)+IF(Data!$Y97&lt;&gt;"",Scoring!$N$30)+IF(Data!$Z97&lt;&gt;"",Scoring!$N$31)+IF(Data!$AA97&lt;&gt;"",Scoring!$N$32)+IF(Data!$AB97&lt;&gt;"",Scoring!$N$33)+IF(Data!$AC97&lt;&gt;"",Scoring!$N$34)+IF(Data!$AD97&lt;&gt;"",Scoring!$N$35)+IF(Data!$AE97&lt;&gt;"",Scoring!$N$36)+IF(Data!$AF97&lt;&gt;"",Scoring!$N$37)+IF(Data!$AG97&lt;&gt;"",Scoring!$N$38)+IF(Data!$AH97&lt;&gt;"",Scoring!$N$39)+IF(Data!$AI97&lt;&gt;"",Scoring!$N$40)+IF(Data!$AJ97&lt;&gt;"",Scoring!$N$41)+IF(Data!$AK97&lt;&gt;"",Scoring!$N$42)+IF(Data!$AL97&lt;&gt;"",Scoring!$N$43)+IF(Data!$AM97&lt;&gt;"",Scoring!$N$44)+IF(Data!$AN97&lt;&gt;"",Scoring!$N$45)+IF(Data!$AO97&lt;&gt;"",Scoring!$N$46)+IF(Data!$AP97&lt;&gt;"",Scoring!$N$47)+IF(Data!$AQ97&lt;&gt;"",Scoring!$N$48)+IF(Data!$AR97&lt;&gt;"",Scoring!$N$49)+IF(Data!$AS97&lt;&gt;"",Scoring!$N$50)+IF(Data!$AT97&lt;&gt;"",Scoring!$N$51)+IF(Data!$AU97&lt;&gt;"",Scoring!$N$52),"")</f>
        <v/>
      </c>
      <c r="BQ97" s="189" t="str">
        <f>IF(BP97&lt;&gt;"",LOOKUP(BP97,Likelihoods!$A$7:$A$107,Likelihoods!L$7:L$107),"")</f>
        <v/>
      </c>
      <c r="BR97" s="181" t="str">
        <f>IF(AND(COUNTBLANK($B97:$O97)=13,COUNTBLANK($P97:$Q97)=1,COUNTBLANK($R97:$U97)=3,COUNTBLANK($V97:$X97)=2,COUNTBLANK($Y97:$AE97)=6,COUNTBLANK($AF97:$AJ97)=4,COUNTBLANK($AK97:AN97)=3,COUNTBLANK($AO97:$AQ97)=2,COUNTBLANK($AR97:$AS97)=1,COUNTBLANK($AT97:$AU97)=1),IF(Data!$B97&lt;&gt;"",Scoring!$O$7)+IF(Data!$C97&lt;&gt;"",Scoring!$O$8)+IF(Data!$D97&lt;&gt;"",Scoring!$O$9)+IF(Data!$E97&lt;&gt;"",Scoring!$O$10)+IF(Data!$F97&lt;&gt;"",Scoring!$O$11)+IF(Data!$G97&lt;&gt;"",Scoring!$O$12)+IF(Data!$H97&lt;&gt;"",Scoring!$O$13)+IF(Data!$I97&lt;&gt;"",Scoring!$O$14)+IF(Data!$J97&lt;&gt;"",Scoring!$O$15)+IF(Data!$K97&lt;&gt;"",Scoring!$O$16)+IF(Data!$L97&lt;&gt;"",Scoring!$O$17)+IF(Data!$M97&lt;&gt;"",Scoring!$O$18)+IF(Data!$N97&lt;&gt;"",Scoring!$O$19)+IF(Data!$O97&lt;&gt;"",Scoring!$O$20)+IF(Data!$P97&lt;&gt;"",Scoring!$O$21)+IF(Data!$Q97&lt;&gt;"",Scoring!$O$22)+IF(Data!$R97&lt;&gt;"",Scoring!$O$23)+IF(Data!$S97&lt;&gt;"",Scoring!$O$24)+IF(Data!$T97&lt;&gt;"",Scoring!$O$25)+IF(Data!$U97&lt;&gt;"",Scoring!$O$26)+IF(Data!$V97&lt;&gt;"",Scoring!$O$27)+IF(Data!$W97&lt;&gt;"",Scoring!$O$28)+IF(Data!$X97&lt;&gt;"",Scoring!$O$29)+IF(Data!$Y97&lt;&gt;"",Scoring!$O$30)+IF(Data!$Z97&lt;&gt;"",Scoring!$O$31)+IF(Data!$AA97&lt;&gt;"",Scoring!$O$32)+IF(Data!$AB97&lt;&gt;"",Scoring!$O$33)+IF(Data!$AC97&lt;&gt;"",Scoring!$O$34)+IF(Data!$AD97&lt;&gt;"",Scoring!$O$35)+IF(Data!$AE97&lt;&gt;"",Scoring!$O$36)+IF(Data!$AF97&lt;&gt;"",Scoring!$O$37)+IF(Data!$AG97&lt;&gt;"",Scoring!$O$38)+IF(Data!$AH97&lt;&gt;"",Scoring!$O$39)+IF(Data!$AI97&lt;&gt;"",Scoring!$O$40)+IF(Data!$AJ97&lt;&gt;"",Scoring!$O$41)+IF(Data!$AK97&lt;&gt;"",Scoring!$O$42)+IF(Data!$AL97&lt;&gt;"",Scoring!$O$43)+IF(Data!$AM97&lt;&gt;"",Scoring!$O$44)+IF(Data!$AN97&lt;&gt;"",Scoring!$O$45)+IF(Data!$AO97&lt;&gt;"",Scoring!$O$46)+IF(Data!$AP97&lt;&gt;"",Scoring!$O$47)+IF(Data!$AQ97&lt;&gt;"",Scoring!$O$48)+IF(Data!$AR97&lt;&gt;"",Scoring!$O$49)+IF(Data!$AS97&lt;&gt;"",Scoring!$O$50)+IF(Data!$AT97&lt;&gt;"",Scoring!$O$51)+IF(Data!$AU97&lt;&gt;"",Scoring!$O$52),"")</f>
        <v/>
      </c>
      <c r="BS97" s="184" t="str">
        <f>IF(BR97&lt;&gt;"",LOOKUP(BR97,Likelihoods!$A$7:$A$107,Likelihoods!M$7:M$107),"")</f>
        <v/>
      </c>
      <c r="BT97" s="181" t="str">
        <f>IF(AND(COUNTBLANK($B97:$O97)=13,COUNTBLANK($P97:$Q97)=1,COUNTBLANK($R97:$U97)=3,COUNTBLANK($V97:$X97)=2,COUNTBLANK($Y97:$AE97)=6,COUNTBLANK($AF97:$AJ97)=4,COUNTBLANK($AK97:AN97)=3,COUNTBLANK($AO97:$AQ97)=2,COUNTBLANK($AR97:$AS97)=1,COUNTBLANK($AT97:$AU97)=1),IF(Data!$B97&lt;&gt;"",Scoring!$P$7)+IF(Data!$C97&lt;&gt;"",Scoring!$P$8)+IF(Data!$D97&lt;&gt;"",Scoring!$P$9)+IF(Data!$E97&lt;&gt;"",Scoring!$P$10)+IF(Data!$F97&lt;&gt;"",Scoring!$P$11)+IF(Data!$G97&lt;&gt;"",Scoring!$P$12)+IF(Data!$H97&lt;&gt;"",Scoring!$P$13)+IF(Data!$I97&lt;&gt;"",Scoring!$P$14)+IF(Data!$J97&lt;&gt;"",Scoring!$P$15)+IF(Data!$K97&lt;&gt;"",Scoring!$P$16)+IF(Data!$L97&lt;&gt;"",Scoring!$P$17)+IF(Data!$M97&lt;&gt;"",Scoring!$P$18)+IF(Data!$N97&lt;&gt;"",Scoring!$P$19)+IF(Data!$O97&lt;&gt;"",Scoring!$P$20)+IF(Data!$P97&lt;&gt;"",Scoring!$P$21)+IF(Data!$Q97&lt;&gt;"",Scoring!$P$22)+IF(Data!$R97&lt;&gt;"",Scoring!$P$23)+IF(Data!$S97&lt;&gt;"",Scoring!$P$24)+IF(Data!$T97&lt;&gt;"",Scoring!$P$25)+IF(Data!$U97&lt;&gt;"",Scoring!$P$26)+IF(Data!$V97&lt;&gt;"",Scoring!$P$27)+IF(Data!$W97&lt;&gt;"",Scoring!$P$28)+IF(Data!$X97&lt;&gt;"",Scoring!$P$29)+IF(Data!$Y97&lt;&gt;"",Scoring!$P$30)+IF(Data!$Z97&lt;&gt;"",Scoring!$P$31)+IF(Data!$AA97&lt;&gt;"",Scoring!$P$32)+IF(Data!$AB97&lt;&gt;"",Scoring!$P$33)+IF(Data!$AC97&lt;&gt;"",Scoring!$P$34)+IF(Data!$AD97&lt;&gt;"",Scoring!$P$35)+IF(Data!$AE97&lt;&gt;"",Scoring!$P$36)+IF(Data!$AF97&lt;&gt;"",Scoring!$P$37)+IF(Data!$AG97&lt;&gt;"",Scoring!$P$38)+IF(Data!$AH97&lt;&gt;"",Scoring!$P$39)+IF(Data!$AI97&lt;&gt;"",Scoring!$P$40)+IF(Data!$AJ97&lt;&gt;"",Scoring!$P$41)+IF(Data!$AK97&lt;&gt;"",Scoring!$P$42)+IF(Data!$AL97&lt;&gt;"",Scoring!$P$43)+IF(Data!$AM97&lt;&gt;"",Scoring!$P$44)+IF(Data!$AN97&lt;&gt;"",Scoring!$P$45)+IF(Data!$AO97&lt;&gt;"",Scoring!$P$46)+IF(Data!$AP97&lt;&gt;"",Scoring!$P$47)+IF(Data!$AQ97&lt;&gt;"",Scoring!$P$48)+IF(Data!$AR97&lt;&gt;"",Scoring!$P$49)+IF(Data!$AS97&lt;&gt;"",Scoring!$P$50)+IF(Data!$AT97&lt;&gt;"",Scoring!$P$51)+IF(Data!$AU97&lt;&gt;"",Scoring!$P$52),"")</f>
        <v/>
      </c>
      <c r="BU97" s="180" t="str">
        <f>IF(BT97&lt;&gt;"",LOOKUP(BT97,Likelihoods!$A$7:$A$107,Likelihoods!N$7:N$107),"")</f>
        <v/>
      </c>
      <c r="BV97" s="181" t="str">
        <f>IF(AND(COUNTBLANK($B97:$O97)=13,COUNTBLANK($P97:$Q97)=1,COUNTBLANK($R97:$U97)=3,COUNTBLANK($V97:$X97)=2,COUNTBLANK($Y97:$AE97)=6,COUNTBLANK($AF97:$AJ97)=4,COUNTBLANK($AK97:AN97)=3,COUNTBLANK($AO97:$AQ97)=2,COUNTBLANK($AR97:$AS97)=1,COUNTBLANK($AT97:$AU97)=1),IF(Data!$B97&lt;&gt;"",Scoring!$Q$7)+IF(Data!$C97&lt;&gt;"",Scoring!$Q$8)+IF(Data!$D97&lt;&gt;"",Scoring!$Q$9)+IF(Data!$E97&lt;&gt;"",Scoring!$Q$10)+IF(Data!$F97&lt;&gt;"",Scoring!$Q$11)+IF(Data!$G97&lt;&gt;"",Scoring!$Q$12)+IF(Data!$H97&lt;&gt;"",Scoring!$Q$13)+IF(Data!$I97&lt;&gt;"",Scoring!$Q$14)+IF(Data!$J97&lt;&gt;"",Scoring!$Q$15)+IF(Data!$K97&lt;&gt;"",Scoring!$Q$16)+IF(Data!$L97&lt;&gt;"",Scoring!$Q$17)+IF(Data!$M97&lt;&gt;"",Scoring!$Q$18)+IF(Data!$N97&lt;&gt;"",Scoring!$Q$19)+IF(Data!$O97&lt;&gt;"",Scoring!$Q$20)+IF(Data!$P97&lt;&gt;"",Scoring!$Q$21)+IF(Data!$Q97&lt;&gt;"",Scoring!$Q$22)+IF(Data!$R97&lt;&gt;"",Scoring!$Q$23)+IF(Data!$S97&lt;&gt;"",Scoring!$Q$24)+IF(Data!$T97&lt;&gt;"",Scoring!$Q$25)+IF(Data!$U97&lt;&gt;"",Scoring!$Q$26)+IF(Data!$V97&lt;&gt;"",Scoring!$Q$27)+IF(Data!$W97&lt;&gt;"",Scoring!$Q$28)+IF(Data!$X97&lt;&gt;"",Scoring!$Q$29)+IF(Data!$Y97&lt;&gt;"",Scoring!$Q$30)+IF(Data!$Z97&lt;&gt;"",Scoring!$Q$31)+IF(Data!$AA97&lt;&gt;"",Scoring!$Q$32)+IF(Data!$AB97&lt;&gt;"",Scoring!$Q$33)+IF(Data!$AC97&lt;&gt;"",Scoring!$Q$34)+IF(Data!$AD97&lt;&gt;"",Scoring!$Q$35)+IF(Data!$AE97&lt;&gt;"",Scoring!$Q$36)+IF(Data!$AF97&lt;&gt;"",Scoring!$Q$37)+IF(Data!$AG97&lt;&gt;"",Scoring!$Q$38)+IF(Data!$AH97&lt;&gt;"",Scoring!$Q$39)+IF(Data!$AI97&lt;&gt;"",Scoring!$Q$40)+IF(Data!$AJ97&lt;&gt;"",Scoring!$Q$41)+IF(Data!$AK97&lt;&gt;"",Scoring!$Q$42)+IF(Data!$AL97&lt;&gt;"",Scoring!$Q$43)+IF(Data!$AM97&lt;&gt;"",Scoring!$Q$44)+IF(Data!$AN97&lt;&gt;"",Scoring!$Q$45)+IF(Data!$AO97&lt;&gt;"",Scoring!$Q$46)+IF(Data!$AP97&lt;&gt;"",Scoring!$Q$47)+IF(Data!$AQ97&lt;&gt;"",Scoring!$Q$48)+IF(Data!$AR97&lt;&gt;"",Scoring!$Q$49)+IF(Data!$AS97&lt;&gt;"",Scoring!$Q$50)+IF(Data!$AT97&lt;&gt;"",Scoring!$Q$51)+IF(Data!$AU97&lt;&gt;"",Scoring!$Q$52),"")</f>
        <v/>
      </c>
      <c r="BW97" s="183" t="str">
        <f>IF(BV97&lt;&gt;"",LOOKUP(BV97,Likelihoods!$A$7:$A$107,Likelihoods!O$7:O$107),"")</f>
        <v/>
      </c>
      <c r="BX97" s="9"/>
      <c r="BY97" s="9"/>
      <c r="BZ97" s="9"/>
      <c r="CA97" s="9"/>
      <c r="CB97" s="9"/>
      <c r="CC97" s="9"/>
      <c r="CD97" s="9"/>
      <c r="CE97" s="9"/>
      <c r="CF97" s="9"/>
      <c r="CG97" s="9"/>
      <c r="CH97" s="9"/>
      <c r="CI97" s="9"/>
      <c r="CJ97" s="9"/>
      <c r="CK97" s="9"/>
    </row>
    <row r="98" spans="1:89" ht="14.25">
      <c r="A98" s="59"/>
      <c r="B98" s="76"/>
      <c r="C98" s="77"/>
      <c r="D98" s="77"/>
      <c r="E98" s="77"/>
      <c r="F98" s="77"/>
      <c r="G98" s="77"/>
      <c r="H98" s="77"/>
      <c r="I98" s="77"/>
      <c r="J98" s="77"/>
      <c r="K98" s="77"/>
      <c r="L98" s="77"/>
      <c r="M98" s="77"/>
      <c r="N98" s="77"/>
      <c r="O98" s="77"/>
      <c r="P98" s="76"/>
      <c r="Q98" s="78"/>
      <c r="R98" s="77"/>
      <c r="S98" s="77"/>
      <c r="T98" s="77"/>
      <c r="U98" s="77"/>
      <c r="V98" s="76"/>
      <c r="W98" s="77"/>
      <c r="X98" s="78"/>
      <c r="Y98" s="77"/>
      <c r="Z98" s="77"/>
      <c r="AA98" s="77"/>
      <c r="AB98" s="77"/>
      <c r="AC98" s="77"/>
      <c r="AD98" s="77"/>
      <c r="AE98" s="77"/>
      <c r="AF98" s="76"/>
      <c r="AG98" s="77"/>
      <c r="AH98" s="77"/>
      <c r="AI98" s="77"/>
      <c r="AJ98" s="78"/>
      <c r="AK98" s="77"/>
      <c r="AL98" s="77"/>
      <c r="AM98" s="77"/>
      <c r="AN98" s="77"/>
      <c r="AO98" s="76"/>
      <c r="AP98" s="77"/>
      <c r="AQ98" s="78"/>
      <c r="AR98" s="76"/>
      <c r="AS98" s="78"/>
      <c r="AT98" s="77"/>
      <c r="AU98" s="77"/>
      <c r="AV98" s="179" t="str">
        <f>IF(AND(COUNTBLANK($B98:$O98)=13,COUNTBLANK($P98:$Q98)=1,COUNTBLANK($R98:$U98)=3,COUNTBLANK($V98:$X98)=2,COUNTBLANK($Y98:$AE98)=6,COUNTBLANK($AF98:$AJ98)=4,COUNTBLANK($AK98:AN98)=3,COUNTBLANK($AO98:$AQ98)=2,COUNTBLANK($AR98:$AS98)=1,COUNTBLANK($AT98:$AU98)=1),IF(Data!$B98&lt;&gt;"",Scoring!$D$7)+IF(Data!$C98&lt;&gt;"",Scoring!$D$8)+IF(Data!$D98&lt;&gt;"",Scoring!$D$9)+IF(Data!$E98&lt;&gt;"",Scoring!$D$10)+IF(Data!$F98&lt;&gt;"",Scoring!$D$11)+IF(Data!$G98&lt;&gt;"",Scoring!$D$12)+IF(Data!$H98&lt;&gt;"",Scoring!$D$13)+IF(Data!$I98&lt;&gt;"",Scoring!$D$14)+IF(Data!$J98&lt;&gt;"",Scoring!$D$15)+IF(Data!$K98&lt;&gt;"",Scoring!$D$16)+IF(Data!$L98&lt;&gt;"",Scoring!$D$17)+IF(Data!$M98&lt;&gt;"",Scoring!$D$18)+IF(Data!$N98&lt;&gt;"",Scoring!$D$19)+IF(Data!$O98&lt;&gt;"",Scoring!$D$20)+IF(Data!$P98&lt;&gt;"",Scoring!$D$21)+IF(Data!$Q98&lt;&gt;"",Scoring!$D$22)+IF(Data!$R98&lt;&gt;"",Scoring!$D$23)+IF(Data!$S98&lt;&gt;"",Scoring!$D$24)+IF(Data!$T98&lt;&gt;"",Scoring!$D$25)+IF(Data!$U98&lt;&gt;"",Scoring!$D$26)+IF(Data!$V98&lt;&gt;"",Scoring!$D$27)+IF(Data!$W98&lt;&gt;"",Scoring!$D$28)+IF(Data!$X98&lt;&gt;"",Scoring!$D$29)+IF(Data!$Y98&lt;&gt;"",Scoring!$D$30)+IF(Data!$Z98&lt;&gt;"",Scoring!$D$31)+IF(Data!$AA98&lt;&gt;"",Scoring!$D$32)+IF(Data!$AB98&lt;&gt;"",Scoring!$D$33)+IF(Data!$AC98&lt;&gt;"",Scoring!$D$34)+IF(Data!$AD98&lt;&gt;"",Scoring!$D$35)+IF(Data!$AE98&lt;&gt;"",Scoring!$D$36)+IF(Data!$AF98&lt;&gt;"",Scoring!$D$37)+IF(Data!$AG98&lt;&gt;"",Scoring!$D$38)+IF(Data!$AH98&lt;&gt;"",Scoring!$D$39)+IF(Data!$AI98&lt;&gt;"",Scoring!$D$40)+IF(Data!$AJ98&lt;&gt;"",Scoring!$D$41)+IF(Data!$AK98&lt;&gt;"",Scoring!$D$42)+IF(Data!$AL98&lt;&gt;"",Scoring!$D$43)+IF(Data!$AM98&lt;&gt;"",Scoring!$D$44)+IF(Data!$AN98&lt;&gt;"",Scoring!$D$45)+IF(Data!$AO98&lt;&gt;"",Scoring!$D$46)+IF(Data!$AP98&lt;&gt;"",Scoring!$D$47)+IF(Data!$AQ98&lt;&gt;"",Scoring!$D$48)+IF(Data!$AR98&lt;&gt;"",Scoring!$D$49)+IF(Data!$AS98&lt;&gt;"",Scoring!$D$50)+IF(Data!$AT98&lt;&gt;"",Scoring!$D$51)+IF(Data!$AU98&lt;&gt;"",Scoring!$D$52),"")</f>
        <v/>
      </c>
      <c r="AW98" s="180" t="str">
        <f>IF(AV98&lt;&gt;"",LOOKUP(AV98,Likelihoods!$A$7:$A$107,Likelihoods!B$7:B$107),"")</f>
        <v/>
      </c>
      <c r="AX98" s="181" t="str">
        <f>IF(AND(COUNTBLANK($B98:$O98)=13,COUNTBLANK($P98:$Q98)=1,COUNTBLANK($R98:$U98)=3,COUNTBLANK($V98:$X98)=2,COUNTBLANK($Y98:$AE98)=6,COUNTBLANK($AF98:$AJ98)=4,COUNTBLANK($AK98:AN98)=3,COUNTBLANK($AO98:$AQ98)=2,COUNTBLANK($AR98:$AS98)=1,COUNTBLANK($AT98:$AU98)=1),IF(Data!$B98&lt;&gt;"",Scoring!$E$7)+IF(Data!$C98&lt;&gt;"",Scoring!$E$8)+IF(Data!$D98&lt;&gt;"",Scoring!$E$9)+IF(Data!$E98&lt;&gt;"",Scoring!$E$10)+IF(Data!$F98&lt;&gt;"",Scoring!$E$11)+IF(Data!$G98&lt;&gt;"",Scoring!$E$12)+IF(Data!$H98&lt;&gt;"",Scoring!$E$13)+IF(Data!$I98&lt;&gt;"",Scoring!$E$14)+IF(Data!$J98&lt;&gt;"",Scoring!$E$15)+IF(Data!$K98&lt;&gt;"",Scoring!$E$16)+IF(Data!$L98&lt;&gt;"",Scoring!$E$17)+IF(Data!$M98&lt;&gt;"",Scoring!$E$18)+IF(Data!$N98&lt;&gt;"",Scoring!$E$19)+IF(Data!$O98&lt;&gt;"",Scoring!$E$20)+IF(Data!$P98&lt;&gt;"",Scoring!$E$21)+IF(Data!$Q98&lt;&gt;"",Scoring!$E$22)+IF(Data!$R98&lt;&gt;"",Scoring!$E$23)+IF(Data!$S98&lt;&gt;"",Scoring!$E$24)+IF(Data!$T98&lt;&gt;"",Scoring!$E$25)+IF(Data!$U98&lt;&gt;"",Scoring!$E$26)+IF(Data!$V98&lt;&gt;"",Scoring!$E$27)+IF(Data!$W98&lt;&gt;"",Scoring!$E$28)+IF(Data!$X98&lt;&gt;"",Scoring!$E$29)+IF(Data!$Y98&lt;&gt;"",Scoring!$E$30)+IF(Data!$Z98&lt;&gt;"",Scoring!$E$31)+IF(Data!$AA98&lt;&gt;"",Scoring!$E$32)+IF(Data!$AB98&lt;&gt;"",Scoring!$E$33)+IF(Data!$AC98&lt;&gt;"",Scoring!$E$34)+IF(Data!$AD98&lt;&gt;"",Scoring!$E$35)+IF(Data!$AE98&lt;&gt;"",Scoring!$E$36)+IF(Data!$AF98&lt;&gt;"",Scoring!$E$37)+IF(Data!$AG98&lt;&gt;"",Scoring!$E$38)+IF(Data!$AH98&lt;&gt;"",Scoring!$E$39)+IF(Data!$AI98&lt;&gt;"",Scoring!$E$40)+IF(Data!$AJ98&lt;&gt;"",Scoring!$E$41)+IF(Data!$AK98&lt;&gt;"",Scoring!$E$42)+IF(Data!$AL98&lt;&gt;"",Scoring!$E$43)+IF(Data!$AM98&lt;&gt;"",Scoring!$E$44)+IF(Data!$AN98&lt;&gt;"",Scoring!$E$45)+IF(Data!$AO98&lt;&gt;"",Scoring!$E$46)+IF(Data!$AP98&lt;&gt;"",Scoring!$E$47)+IF(Data!$AQ98&lt;&gt;"",Scoring!$E$48)+IF(Data!$AR98&lt;&gt;"",Scoring!$E$49)+IF(Data!$AS98&lt;&gt;"",Scoring!$E$50)+IF(Data!$AT98&lt;&gt;"",Scoring!$E$51)+IF(Data!$AU98&lt;&gt;"",Scoring!$E$52),"")</f>
        <v/>
      </c>
      <c r="AY98" s="180" t="str">
        <f>IF(AX98&lt;&gt;"",LOOKUP(AX98,Likelihoods!$A$7:$A$107,Likelihoods!C$7:C$107),"")</f>
        <v/>
      </c>
      <c r="AZ98" s="182" t="str">
        <f>IF(AND(COUNTBLANK($B98:$O98)=13,COUNTBLANK($P98:$Q98)=1,COUNTBLANK($R98:$U98)=3,COUNTBLANK($V98:$X98)=2,COUNTBLANK($Y98:$AE98)=6,COUNTBLANK($AF98:$AJ98)=4,COUNTBLANK($AK98:AN98)=3,COUNTBLANK($AO98:$AQ98)=2,COUNTBLANK($AR98:$AS98)=1,COUNTBLANK($AT98:$AU98)=1),IF(Data!$B98&lt;&gt;"",Scoring!$F$7)+IF(Data!$C98&lt;&gt;"",Scoring!$F$8)+IF(Data!$D98&lt;&gt;"",Scoring!$F$9)+IF(Data!$E98&lt;&gt;"",Scoring!$F$10)+IF(Data!$F98&lt;&gt;"",Scoring!$F$11)+IF(Data!$G98&lt;&gt;"",Scoring!$F$12)+IF(Data!$H98&lt;&gt;"",Scoring!$F$13)+IF(Data!$I98&lt;&gt;"",Scoring!$F$14)+IF(Data!$J98&lt;&gt;"",Scoring!$F$15)+IF(Data!$K98&lt;&gt;"",Scoring!$F$16)+IF(Data!$L98&lt;&gt;"",Scoring!$F$17)+IF(Data!$M98&lt;&gt;"",Scoring!$F$18)+IF(Data!$N98&lt;&gt;"",Scoring!$F$19)+IF(Data!$O98&lt;&gt;"",Scoring!$F$20)+IF(Data!$P98&lt;&gt;"",Scoring!$F$21)+IF(Data!$Q98&lt;&gt;"",Scoring!$F$22)+IF(Data!$R98&lt;&gt;"",Scoring!$F$23)+IF(Data!$S98&lt;&gt;"",Scoring!$F$24)+IF(Data!$T98&lt;&gt;"",Scoring!$F$25)+IF(Data!$U98&lt;&gt;"",Scoring!$F$26)+IF(Data!$V98&lt;&gt;"",Scoring!$F$27)+IF(Data!$W98&lt;&gt;"",Scoring!$F$28)+IF(Data!$X98&lt;&gt;"",Scoring!$F$29)+IF(Data!$Y98&lt;&gt;"",Scoring!$F$30)+IF(Data!$Z98&lt;&gt;"",Scoring!$F$31)+IF(Data!$AA98&lt;&gt;"",Scoring!$F$32)+IF(Data!$AB98&lt;&gt;"",Scoring!$F$33)+IF(Data!$AC98&lt;&gt;"",Scoring!$F$34)+IF(Data!$AD98&lt;&gt;"",Scoring!$F$35)+IF(Data!$AE98&lt;&gt;"",Scoring!$F$36)+IF(Data!$AF98&lt;&gt;"",Scoring!$F$37)+IF(Data!$AG98&lt;&gt;"",Scoring!$F$38)+IF(Data!$AH98&lt;&gt;"",Scoring!$F$39)+IF(Data!$AI98&lt;&gt;"",Scoring!$F$40)+IF(Data!$AJ98&lt;&gt;"",Scoring!$F$41)+IF(Data!$AK98&lt;&gt;"",Scoring!$F$42)+IF(Data!$AL98&lt;&gt;"",Scoring!$F$43)+IF(Data!$AM98&lt;&gt;"",Scoring!$F$44)+IF(Data!$AN98&lt;&gt;"",Scoring!$F$45)+IF(Data!$AO98&lt;&gt;"",Scoring!$F$46)+IF(Data!$AP98&lt;&gt;"",Scoring!$F$47)+IF(Data!$AQ98&lt;&gt;"",Scoring!$F$48)+IF(Data!$AR98&lt;&gt;"",Scoring!$F$49)+IF(Data!$AS98&lt;&gt;"",Scoring!$F$50)+IF(Data!$AT98&lt;&gt;"",Scoring!$F$51)+IF(Data!$AU98&lt;&gt;"",Scoring!$F$52),"")</f>
        <v/>
      </c>
      <c r="BA98" s="183" t="str">
        <f>IF(AZ98&lt;&gt;"",LOOKUP(AZ98,Likelihoods!$A$7:$A$107,Likelihoods!D$7:D$107),"")</f>
        <v/>
      </c>
      <c r="BB98" s="181" t="str">
        <f>IF(AND(COUNTBLANK($B98:$O98)=13,COUNTBLANK($P98:$Q98)=1,COUNTBLANK($R98:$U98)=3,COUNTBLANK($V98:$X98)=2,COUNTBLANK($Y98:$AE98)=6,COUNTBLANK($AF98:$AJ98)=4,COUNTBLANK($AK98:AN98)=3,COUNTBLANK($AO98:$AQ98)=2,COUNTBLANK($AR98:$AS98)=1,COUNTBLANK($AT98:$AU98)=1),IF(Data!$B98&lt;&gt;"",Scoring!$G$7)+IF(Data!$C98&lt;&gt;"",Scoring!$G$8)+IF(Data!$D98&lt;&gt;"",Scoring!$G$9)+IF(Data!$E98&lt;&gt;"",Scoring!$G$10)+IF(Data!$F98&lt;&gt;"",Scoring!$G$11)+IF(Data!$G98&lt;&gt;"",Scoring!$G$12)+IF(Data!$H98&lt;&gt;"",Scoring!$G$13)+IF(Data!$I98&lt;&gt;"",Scoring!$G$14)+IF(Data!$J98&lt;&gt;"",Scoring!$G$15)+IF(Data!$K98&lt;&gt;"",Scoring!$G$16)+IF(Data!$L98&lt;&gt;"",Scoring!$G$17)+IF(Data!$M98&lt;&gt;"",Scoring!$G$18)+IF(Data!$N98&lt;&gt;"",Scoring!$G$19)+IF(Data!$O98&lt;&gt;"",Scoring!$G$20)+IF(Data!$P98&lt;&gt;"",Scoring!$G$21)+IF(Data!$Q98&lt;&gt;"",Scoring!$G$22)+IF(Data!$R98&lt;&gt;"",Scoring!$G$23)+IF(Data!$S98&lt;&gt;"",Scoring!$G$24)+IF(Data!$T98&lt;&gt;"",Scoring!$G$25)+IF(Data!$U98&lt;&gt;"",Scoring!$G$26)+IF(Data!$V98&lt;&gt;"",Scoring!$G$27)+IF(Data!$W98&lt;&gt;"",Scoring!$G$28)+IF(Data!$X98&lt;&gt;"",Scoring!$G$29)+IF(Data!$Y98&lt;&gt;"",Scoring!$G$30)+IF(Data!$Z98&lt;&gt;"",Scoring!$G$31)+IF(Data!$AA98&lt;&gt;"",Scoring!$G$32)+IF(Data!$AB98&lt;&gt;"",Scoring!$G$33)+IF(Data!$AC98&lt;&gt;"",Scoring!$G$34)+IF(Data!$AD98&lt;&gt;"",Scoring!$G$35)+IF(Data!$AE98&lt;&gt;"",Scoring!$G$36)+IF(Data!$AF98&lt;&gt;"",Scoring!$G$37)+IF(Data!$AG98&lt;&gt;"",Scoring!$G$38)+IF(Data!$AH98&lt;&gt;"",Scoring!$G$39)+IF(Data!$AI98&lt;&gt;"",Scoring!$G$40)+IF(Data!$AJ98&lt;&gt;"",Scoring!$G$41)+IF(Data!$AK98&lt;&gt;"",Scoring!$G$42)+IF(Data!$AL98&lt;&gt;"",Scoring!$G$43)+IF(Data!$AM98&lt;&gt;"",Scoring!$G$44)+IF(Data!$AN98&lt;&gt;"",Scoring!$G$45)+IF(Data!$AO98&lt;&gt;"",Scoring!$G$46)+IF(Data!$AP98&lt;&gt;"",Scoring!$G$47)+IF(Data!$AQ98&lt;&gt;"",Scoring!$G$48)+IF(Data!$AR98&lt;&gt;"",Scoring!$G$49)+IF(Data!$AS98&lt;&gt;"",Scoring!$G$50)+IF(Data!$AT98&lt;&gt;"",Scoring!$G$51)+IF(Data!$AU98&lt;&gt;"",Scoring!$G$52),"")</f>
        <v/>
      </c>
      <c r="BC98" s="184" t="str">
        <f>IF(BB98&lt;&gt;"",LOOKUP(BB98,Likelihoods!$A$7:$A$107,Likelihoods!E$7:E$107),"")</f>
        <v/>
      </c>
      <c r="BD98" s="185" t="str">
        <f>IF(AND(COUNTBLANK($B98:$O98)=13,COUNTBLANK($P98:$Q98)=1,COUNTBLANK($R98:$U98)=3,COUNTBLANK($V98:$X98)=2,COUNTBLANK($Y98:$AE98)=6,COUNTBLANK($AF98:$AJ98)=4,COUNTBLANK($AK98:AN98)=3,COUNTBLANK($AO98:$AQ98)=2,COUNTBLANK($AR98:$AS98)=1,COUNTBLANK($AT98:$AU98)=1),IF(Data!$B98&lt;&gt;"",Scoring!$H$7)+IF(Data!$C98&lt;&gt;"",Scoring!$H$8)+IF(Data!$D98&lt;&gt;"",Scoring!$H$9)+IF(Data!$E98&lt;&gt;"",Scoring!$H$10)+IF(Data!$F98&lt;&gt;"",Scoring!$H$11)+IF(Data!$G98&lt;&gt;"",Scoring!$H$12)+IF(Data!$H98&lt;&gt;"",Scoring!$H$13)+IF(Data!$I98&lt;&gt;"",Scoring!$H$14)+IF(Data!$J98&lt;&gt;"",Scoring!$H$15)+IF(Data!$K98&lt;&gt;"",Scoring!$H$16)+IF(Data!$L98&lt;&gt;"",Scoring!$H$17)+IF(Data!$M98&lt;&gt;"",Scoring!$H$18)+IF(Data!$N98&lt;&gt;"",Scoring!$H$19)+IF(Data!$O98&lt;&gt;"",Scoring!$H$20)+IF(Data!$P98&lt;&gt;"",Scoring!$H$21)+IF(Data!$Q98&lt;&gt;"",Scoring!$H$22)+IF(Data!$R98&lt;&gt;"",Scoring!$H$23)+IF(Data!$S98&lt;&gt;"",Scoring!$H$24)+IF(Data!$T98&lt;&gt;"",Scoring!$H$25)+IF(Data!$U98&lt;&gt;"",Scoring!$H$26)+IF(Data!$V98&lt;&gt;"",Scoring!$H$27)+IF(Data!$W98&lt;&gt;"",Scoring!$H$28)+IF(Data!$X98&lt;&gt;"",Scoring!$H$29)+IF(Data!$Y98&lt;&gt;"",Scoring!$H$30)+IF(Data!$Z98&lt;&gt;"",Scoring!$H$31)+IF(Data!$AA98&lt;&gt;"",Scoring!$H$32)+IF(Data!$AB98&lt;&gt;"",Scoring!$H$33)+IF(Data!$AC98&lt;&gt;"",Scoring!$H$34)+IF(Data!$AD98&lt;&gt;"",Scoring!$H$35)+IF(Data!$AE98&lt;&gt;"",Scoring!$H$36)+IF(Data!$AF98&lt;&gt;"",Scoring!$H$37)+IF(Data!$AG98&lt;&gt;"",Scoring!$H$38)+IF(Data!$AH98&lt;&gt;"",Scoring!$H$39)+IF(Data!$AI98&lt;&gt;"",Scoring!$H$40)+IF(Data!$AJ98&lt;&gt;"",Scoring!$H$41)+IF(Data!$AK98&lt;&gt;"",Scoring!$H$42)+IF(Data!$AL98&lt;&gt;"",Scoring!$H$43)+IF(Data!$AM98&lt;&gt;"",Scoring!$H$44)+IF(Data!$AN98&lt;&gt;"",Scoring!$H$45)+IF(Data!$AO98&lt;&gt;"",Scoring!$H$46)+IF(Data!$AP98&lt;&gt;"",Scoring!$H$47)+IF(Data!$AQ98&lt;&gt;"",Scoring!$H$48)+IF(Data!$AR98&lt;&gt;"",Scoring!$H$49)+IF(Data!$AS98&lt;&gt;"",Scoring!$H$50)+IF(Data!$AT98&lt;&gt;"",Scoring!$H$51)+IF(Data!$AU98&lt;&gt;"",Scoring!$H$52),"")</f>
        <v/>
      </c>
      <c r="BE98" s="186" t="str">
        <f>IF(BD98&lt;&gt;"",LOOKUP(BD98,Likelihoods!$A$7:$A$107,Likelihoods!F$7:F$107),"")</f>
        <v/>
      </c>
      <c r="BF98" s="181" t="str">
        <f>IF(AND(COUNTBLANK($B98:$O98)=13,COUNTBLANK($P98:$Q98)=1,COUNTBLANK($R98:$U98)=3,COUNTBLANK($V98:$X98)=2,COUNTBLANK($Y98:$AE98)=6,COUNTBLANK($AF98:$AJ98)=4,COUNTBLANK($AK98:AN98)=3,COUNTBLANK($AO98:$AQ98)=2,COUNTBLANK($AR98:$AS98)=1,COUNTBLANK($AT98:$AU98)=1),IF(Data!$B98&lt;&gt;"",Scoring!$I$7)+IF(Data!$C98&lt;&gt;"",Scoring!$I$8)+IF(Data!$D98&lt;&gt;"",Scoring!$I$9)+IF(Data!$E98&lt;&gt;"",Scoring!$I$10)+IF(Data!$F98&lt;&gt;"",Scoring!$I$11)+IF(Data!$G98&lt;&gt;"",Scoring!$I$12)+IF(Data!$H98&lt;&gt;"",Scoring!$I$13)+IF(Data!$I98&lt;&gt;"",Scoring!$I$14)+IF(Data!$J98&lt;&gt;"",Scoring!$I$15)+IF(Data!$K98&lt;&gt;"",Scoring!$I$16)+IF(Data!$L98&lt;&gt;"",Scoring!$I$17)+IF(Data!$M98&lt;&gt;"",Scoring!$I$18)+IF(Data!$N98&lt;&gt;"",Scoring!$I$19)+IF(Data!$O98&lt;&gt;"",Scoring!$I$20)+IF(Data!$P98&lt;&gt;"",Scoring!$I$21)+IF(Data!$Q98&lt;&gt;"",Scoring!$I$22)+IF(Data!$R98&lt;&gt;"",Scoring!$I$23)+IF(Data!$S98&lt;&gt;"",Scoring!$I$24)+IF(Data!$T98&lt;&gt;"",Scoring!$I$25)+IF(Data!$U98&lt;&gt;"",Scoring!$I$26)+IF(Data!$V98&lt;&gt;"",Scoring!$I$27)+IF(Data!$W98&lt;&gt;"",Scoring!$I$28)+IF(Data!$X98&lt;&gt;"",Scoring!$I$29)+IF(Data!$Y98&lt;&gt;"",Scoring!$I$30)+IF(Data!$Z98&lt;&gt;"",Scoring!$I$31)+IF(Data!$AA98&lt;&gt;"",Scoring!$I$32)+IF(Data!$AB98&lt;&gt;"",Scoring!$I$33)+IF(Data!$AC98&lt;&gt;"",Scoring!$I$34)+IF(Data!$AD98&lt;&gt;"",Scoring!$I$35)+IF(Data!$AE98&lt;&gt;"",Scoring!$I$36)+IF(Data!$AF98&lt;&gt;"",Scoring!$I$37)+IF(Data!$AG98&lt;&gt;"",Scoring!$I$38)+IF(Data!$AH98&lt;&gt;"",Scoring!$I$39)+IF(Data!$AI98&lt;&gt;"",Scoring!$I$40)+IF(Data!$AJ98&lt;&gt;"",Scoring!$I$41)+IF(Data!$AK98&lt;&gt;"",Scoring!$I$42)+IF(Data!$AL98&lt;&gt;"",Scoring!$I$43)+IF(Data!$AM98&lt;&gt;"",Scoring!$I$44)+IF(Data!$AN98&lt;&gt;"",Scoring!$I$45)+IF(Data!$AO98&lt;&gt;"",Scoring!$I$46)+IF(Data!$AP98&lt;&gt;"",Scoring!$I$47)+IF(Data!$AQ98&lt;&gt;"",Scoring!$I$48)+IF(Data!$AR98&lt;&gt;"",Scoring!$I$49)+IF(Data!$AS98&lt;&gt;"",Scoring!$I$50)+IF(Data!$AT98&lt;&gt;"",Scoring!$I$51)+IF(Data!$AU98&lt;&gt;"",Scoring!$I$52),"")</f>
        <v/>
      </c>
      <c r="BG98" s="180" t="str">
        <f>IF(BF98&lt;&gt;"",LOOKUP(BF98,Likelihoods!$A$7:$A$107,Likelihoods!G$7:G$107),"")</f>
        <v/>
      </c>
      <c r="BH98" s="187" t="str">
        <f>IF(AND(COUNTBLANK($B98:$O98)=13,COUNTBLANK($P98:$Q98)=1,COUNTBLANK($R98:$U98)=3,COUNTBLANK($V98:$X98)=2,COUNTBLANK($Y98:$AE98)=6,COUNTBLANK($AF98:$AJ98)=4,COUNTBLANK($AK98:AN98)=3,COUNTBLANK($AO98:$AQ98)=2,COUNTBLANK($AR98:$AS98)=1,COUNTBLANK($AT98:$AU98)=1),IF(Data!$B98&lt;&gt;"",Scoring!$J$7)+IF(Data!$C98&lt;&gt;"",Scoring!$J$8)+IF(Data!$D98&lt;&gt;"",Scoring!$J$9)+IF(Data!$E98&lt;&gt;"",Scoring!$J$10)+IF(Data!$F98&lt;&gt;"",Scoring!$J$11)+IF(Data!$G98&lt;&gt;"",Scoring!$J$12)+IF(Data!$H98&lt;&gt;"",Scoring!$J$13)+IF(Data!$I98&lt;&gt;"",Scoring!$J$14)+IF(Data!$J98&lt;&gt;"",Scoring!$J$15)+IF(Data!$K98&lt;&gt;"",Scoring!$J$16)+IF(Data!$L98&lt;&gt;"",Scoring!$J$17)+IF(Data!$M98&lt;&gt;"",Scoring!$J$18)+IF(Data!$N98&lt;&gt;"",Scoring!$J$19)+IF(Data!$O98&lt;&gt;"",Scoring!$J$20)+IF(Data!$P98&lt;&gt;"",Scoring!$J$21)+IF(Data!$Q98&lt;&gt;"",Scoring!$J$22)+IF(Data!$R98&lt;&gt;"",Scoring!$J$23)+IF(Data!$S98&lt;&gt;"",Scoring!$J$24)+IF(Data!$T98&lt;&gt;"",Scoring!$J$25)+IF(Data!$U98&lt;&gt;"",Scoring!$J$26)+IF(Data!$V98&lt;&gt;"",Scoring!$J$27)+IF(Data!$W98&lt;&gt;"",Scoring!$J$28)+IF(Data!$X98&lt;&gt;"",Scoring!$J$29)+IF(Data!$Y98&lt;&gt;"",Scoring!$J$30)+IF(Data!$Z98&lt;&gt;"",Scoring!$J$31)+IF(Data!$AA98&lt;&gt;"",Scoring!$J$32)+IF(Data!$AB98&lt;&gt;"",Scoring!$J$33)+IF(Data!$AC98&lt;&gt;"",Scoring!$J$34)+IF(Data!$AD98&lt;&gt;"",Scoring!$J$35)+IF(Data!$AE98&lt;&gt;"",Scoring!$J$36)+IF(Data!$AF98&lt;&gt;"",Scoring!$J$37)+IF(Data!$AG98&lt;&gt;"",Scoring!$J$38)+IF(Data!$AH98&lt;&gt;"",Scoring!$J$39)+IF(Data!$AI98&lt;&gt;"",Scoring!$J$40)+IF(Data!$AJ98&lt;&gt;"",Scoring!$J$41)+IF(Data!$AK98&lt;&gt;"",Scoring!$J$42)+IF(Data!$AL98&lt;&gt;"",Scoring!$J$43)+IF(Data!$AM98&lt;&gt;"",Scoring!$J$44)+IF(Data!$AN98&lt;&gt;"",Scoring!$J$45)+IF(Data!$AO98&lt;&gt;"",Scoring!$J$46)+IF(Data!$AP98&lt;&gt;"",Scoring!$J$47)+IF(Data!$AQ98&lt;&gt;"",Scoring!$J$48)+IF(Data!$AR98&lt;&gt;"",Scoring!$J$49)+IF(Data!$AS98&lt;&gt;"",Scoring!$J$50)+IF(Data!$AT98&lt;&gt;"",Scoring!$J$51)+IF(Data!$AU98&lt;&gt;"",Scoring!$J$52),"")</f>
        <v/>
      </c>
      <c r="BI98" s="183" t="str">
        <f>IF(BH98&lt;&gt;"",LOOKUP(BH98,Likelihoods!$A$7:$A$107,Likelihoods!H$7:H$107),"")</f>
        <v/>
      </c>
      <c r="BJ98" s="188" t="str">
        <f>IF(AND(COUNTBLANK($B98:$O98)=13,COUNTBLANK($P98:$Q98)=1,COUNTBLANK($R98:$U98)=3,COUNTBLANK($V98:$X98)=2,COUNTBLANK($Y98:$AE98)=6,COUNTBLANK($AF98:$AJ98)=4,COUNTBLANK($AK98:AN98)=3,COUNTBLANK($AO98:$AQ98)=2,COUNTBLANK($AR98:$AS98)=1,COUNTBLANK($AT98:$AU98)=1),IF(Data!$B98&lt;&gt;"",Scoring!$K$7)+IF(Data!$C98&lt;&gt;"",Scoring!$K$8)+IF(Data!$D98&lt;&gt;"",Scoring!$K$9)+IF(Data!$E98&lt;&gt;"",Scoring!$K$10)+IF(Data!$F98&lt;&gt;"",Scoring!$K$11)+IF(Data!$G98&lt;&gt;"",Scoring!$K$12)+IF(Data!$H98&lt;&gt;"",Scoring!$K$13)+IF(Data!$I98&lt;&gt;"",Scoring!$K$14)+IF(Data!$J98&lt;&gt;"",Scoring!$K$15)+IF(Data!$K98&lt;&gt;"",Scoring!$K$16)+IF(Data!$L98&lt;&gt;"",Scoring!$K$17)+IF(Data!$M98&lt;&gt;"",Scoring!$K$18)+IF(Data!$N98&lt;&gt;"",Scoring!$K$19)+IF(Data!$O98&lt;&gt;"",Scoring!$K$20)+IF(Data!$P98&lt;&gt;"",Scoring!$K$21)+IF(Data!$Q98&lt;&gt;"",Scoring!$K$22)+IF(Data!$R98&lt;&gt;"",Scoring!$K$23)+IF(Data!$S98&lt;&gt;"",Scoring!$K$24)+IF(Data!$T98&lt;&gt;"",Scoring!$K$25)+IF(Data!$U98&lt;&gt;"",Scoring!$K$26)+IF(Data!$V98&lt;&gt;"",Scoring!$K$27)+IF(Data!$W98&lt;&gt;"",Scoring!$K$28)+IF(Data!$X98&lt;&gt;"",Scoring!$K$29)+IF(Data!$Y98&lt;&gt;"",Scoring!$K$30)+IF(Data!$Z98&lt;&gt;"",Scoring!$K$31)+IF(Data!$AA98&lt;&gt;"",Scoring!$K$32)+IF(Data!$AB98&lt;&gt;"",Scoring!$K$33)+IF(Data!$AC98&lt;&gt;"",Scoring!$K$34)+IF(Data!$AD98&lt;&gt;"",Scoring!$K$35)+IF(Data!$AE98&lt;&gt;"",Scoring!$K$36)+IF(Data!$AF98&lt;&gt;"",Scoring!$K$37)+IF(Data!$AG98&lt;&gt;"",Scoring!$K$38)+IF(Data!$AH98&lt;&gt;"",Scoring!$K$39)+IF(Data!$AI98&lt;&gt;"",Scoring!$K$40)+IF(Data!$AJ98&lt;&gt;"",Scoring!$K$41)+IF(Data!$AK98&lt;&gt;"",Scoring!$K$42)+IF(Data!$AL98&lt;&gt;"",Scoring!$K$43)+IF(Data!$AM98&lt;&gt;"",Scoring!$K$44)+IF(Data!$AN98&lt;&gt;"",Scoring!$K$45)+IF(Data!$AO98&lt;&gt;"",Scoring!$K$46)+IF(Data!$AP98&lt;&gt;"",Scoring!$K$47)+IF(Data!$AQ98&lt;&gt;"",Scoring!$K$48)+IF(Data!$AR98&lt;&gt;"",Scoring!$K$49)+IF(Data!$AS98&lt;&gt;"",Scoring!$K$50)+IF(Data!$AT98&lt;&gt;"",Scoring!$K$51)+IF(Data!$AU98&lt;&gt;"",Scoring!$K$52),"")</f>
        <v/>
      </c>
      <c r="BK98" s="184" t="str">
        <f>IF(BJ98&lt;&gt;"",LOOKUP(BJ98,Likelihoods!$A$7:$A$107,Likelihoods!I$7:I$107),"")</f>
        <v/>
      </c>
      <c r="BL98" s="187" t="str">
        <f>IF(AND(COUNTBLANK($B98:$O98)=13,COUNTBLANK($P98:$Q98)=1,COUNTBLANK($R98:$U98)=3,COUNTBLANK($V98:$X98)=2,COUNTBLANK($Y98:$AE98)=6,COUNTBLANK($AF98:$AJ98)=4,COUNTBLANK($AK98:AN98)=3,COUNTBLANK($AO98:$AQ98)=2,COUNTBLANK($AR98:$AS98)=1,COUNTBLANK($AT98:$AU98)=1),IF(Data!$B98&lt;&gt;"",Scoring!$L$7)+IF(Data!$C98&lt;&gt;"",Scoring!$L$8)+IF(Data!$D98&lt;&gt;"",Scoring!$L$9)+IF(Data!$E98&lt;&gt;"",Scoring!$L$10)+IF(Data!$F98&lt;&gt;"",Scoring!$L$11)+IF(Data!$G98&lt;&gt;"",Scoring!$L$12)+IF(Data!$H98&lt;&gt;"",Scoring!$L$13)+IF(Data!$I98&lt;&gt;"",Scoring!$L$14)+IF(Data!$J98&lt;&gt;"",Scoring!$L$15)+IF(Data!$K98&lt;&gt;"",Scoring!$L$16)+IF(Data!$L98&lt;&gt;"",Scoring!$L$17)+IF(Data!$M98&lt;&gt;"",Scoring!$L$18)+IF(Data!$N98&lt;&gt;"",Scoring!$L$19)+IF(Data!$O98&lt;&gt;"",Scoring!$L$20)+IF(Data!$P98&lt;&gt;"",Scoring!$L$21)+IF(Data!$Q98&lt;&gt;"",Scoring!$L$22)+IF(Data!$R98&lt;&gt;"",Scoring!$L$23)+IF(Data!$S98&lt;&gt;"",Scoring!$L$24)+IF(Data!$T98&lt;&gt;"",Scoring!$L$25)+IF(Data!$U98&lt;&gt;"",Scoring!$L$26)+IF(Data!$V98&lt;&gt;"",Scoring!$L$27)+IF(Data!$W98&lt;&gt;"",Scoring!$L$28)+IF(Data!$X98&lt;&gt;"",Scoring!$L$29)+IF(Data!$Y98&lt;&gt;"",Scoring!$L$30)+IF(Data!$Z98&lt;&gt;"",Scoring!$L$31)+IF(Data!$AA98&lt;&gt;"",Scoring!$L$32)+IF(Data!$AB98&lt;&gt;"",Scoring!$L$33)+IF(Data!$AC98&lt;&gt;"",Scoring!$L$34)+IF(Data!$AD98&lt;&gt;"",Scoring!$L$35)+IF(Data!$AE98&lt;&gt;"",Scoring!$L$36)+IF(Data!$AF98&lt;&gt;"",Scoring!$L$37)+IF(Data!$AG98&lt;&gt;"",Scoring!$L$38)+IF(Data!$AH98&lt;&gt;"",Scoring!$L$39)+IF(Data!$AI98&lt;&gt;"",Scoring!$L$40)+IF(Data!$AJ98&lt;&gt;"",Scoring!$L$41)+IF(Data!$AK98&lt;&gt;"",Scoring!$L$42)+IF(Data!$AL98&lt;&gt;"",Scoring!$L$43)+IF(Data!$AM98&lt;&gt;"",Scoring!$L$44)+IF(Data!$AN98&lt;&gt;"",Scoring!$L$45)+IF(Data!$AO98&lt;&gt;"",Scoring!$L$46)+IF(Data!$AP98&lt;&gt;"",Scoring!$L$47)+IF(Data!$AQ98&lt;&gt;"",Scoring!$L$48)+IF(Data!$AR98&lt;&gt;"",Scoring!$L$49)+IF(Data!$AS98&lt;&gt;"",Scoring!$L$50)+IF(Data!$AT98&lt;&gt;"",Scoring!$L$51)+IF(Data!$AU98&lt;&gt;"",Scoring!$L$52),"")</f>
        <v/>
      </c>
      <c r="BM98" s="180" t="str">
        <f>IF(BL98&lt;&gt;"",LOOKUP(BL98,Likelihoods!$A$7:$A$107,Likelihoods!J$7:J$107),"")</f>
        <v/>
      </c>
      <c r="BN98" s="181" t="str">
        <f>IF(AND(COUNTBLANK($B98:$O98)=13,COUNTBLANK($P98:$Q98)=1,COUNTBLANK($R98:$U98)=3,COUNTBLANK($V98:$X98)=2,COUNTBLANK($Y98:$AE98)=6,COUNTBLANK($AF98:$AJ98)=4,COUNTBLANK($AK98:AN98)=3,COUNTBLANK($AO98:$AQ98)=2,COUNTBLANK($AR98:$AS98)=1,COUNTBLANK($AT98:$AU98)=1),IF(Data!$B98&lt;&gt;"",Scoring!$M$7)+IF(Data!$C98&lt;&gt;"",Scoring!$M$8)+IF(Data!$D98&lt;&gt;"",Scoring!$M$9)+IF(Data!$E98&lt;&gt;"",Scoring!$M$10)+IF(Data!$F98&lt;&gt;"",Scoring!$M$11)+IF(Data!$G98&lt;&gt;"",Scoring!$M$12)+IF(Data!$H98&lt;&gt;"",Scoring!$M$13)+IF(Data!$I98&lt;&gt;"",Scoring!$M$14)+IF(Data!$J98&lt;&gt;"",Scoring!$M$15)+IF(Data!$K98&lt;&gt;"",Scoring!$M$16)+IF(Data!$L98&lt;&gt;"",Scoring!$M$17)+IF(Data!$M98&lt;&gt;"",Scoring!$M$18)+IF(Data!$N98&lt;&gt;"",Scoring!$M$19)+IF(Data!$O98&lt;&gt;"",Scoring!$M$20)+IF(Data!$P98&lt;&gt;"",Scoring!$M$21)+IF(Data!$Q98&lt;&gt;"",Scoring!$M$22)+IF(Data!$R98&lt;&gt;"",Scoring!$M$23)+IF(Data!$S98&lt;&gt;"",Scoring!$M$24)+IF(Data!$T98&lt;&gt;"",Scoring!$M$25)+IF(Data!$U98&lt;&gt;"",Scoring!$M$26)+IF(Data!$V98&lt;&gt;"",Scoring!$M$27)+IF(Data!$W98&lt;&gt;"",Scoring!$M$28)+IF(Data!$X98&lt;&gt;"",Scoring!$M$29)+IF(Data!$Y98&lt;&gt;"",Scoring!$M$30)+IF(Data!$Z98&lt;&gt;"",Scoring!$M$31)+IF(Data!$AA98&lt;&gt;"",Scoring!$M$32)+IF(Data!$AB98&lt;&gt;"",Scoring!$M$33)+IF(Data!$AC98&lt;&gt;"",Scoring!$M$34)+IF(Data!$AD98&lt;&gt;"",Scoring!$M$35)+IF(Data!$AE98&lt;&gt;"",Scoring!$M$36)+IF(Data!$AF98&lt;&gt;"",Scoring!$M$37)+IF(Data!$AG98&lt;&gt;"",Scoring!$M$38)+IF(Data!$AH98&lt;&gt;"",Scoring!$M$39)+IF(Data!$AI98&lt;&gt;"",Scoring!$M$40)+IF(Data!$AJ98&lt;&gt;"",Scoring!$M$41)+IF(Data!$AK98&lt;&gt;"",Scoring!$M$42)+IF(Data!$AL98&lt;&gt;"",Scoring!$M$43)+IF(Data!$AM98&lt;&gt;"",Scoring!$M$44)+IF(Data!$AN98&lt;&gt;"",Scoring!$M$45)+IF(Data!$AO98&lt;&gt;"",Scoring!$M$46)+IF(Data!$AP98&lt;&gt;"",Scoring!$M$47)+IF(Data!$AQ98&lt;&gt;"",Scoring!$M$48)+IF(Data!$AR98&lt;&gt;"",Scoring!$M$49)+IF(Data!$AS98&lt;&gt;"",Scoring!$M$50)+IF(Data!$AT98&lt;&gt;"",Scoring!$M$51)+IF(Data!$AU98&lt;&gt;"",Scoring!$M$52),"")</f>
        <v/>
      </c>
      <c r="BO98" s="184" t="str">
        <f>IF(BN98&lt;&gt;"",LOOKUP(BN98,Likelihoods!$A$7:$A$107,Likelihoods!K$7:K$107),"")</f>
        <v/>
      </c>
      <c r="BP98" s="179" t="str">
        <f>IF(AND(COUNTBLANK($B98:$O98)=13,COUNTBLANK($P98:$Q98)=1,COUNTBLANK($R98:$U98)=3,COUNTBLANK($V98:$X98)=2,COUNTBLANK($Y98:$AE98)=6,COUNTBLANK($AF98:$AJ98)=4,COUNTBLANK($AK98:AN98)=3,COUNTBLANK($AO98:$AQ98)=2,COUNTBLANK($AR98:$AS98)=1,COUNTBLANK($AT98:$AU98)=1),IF(Data!$B98&lt;&gt;"",Scoring!$N$7)+IF(Data!$C98&lt;&gt;"",Scoring!$N$8)+IF(Data!$D98&lt;&gt;"",Scoring!$N$9)+IF(Data!$E98&lt;&gt;"",Scoring!$N$10)+IF(Data!$F98&lt;&gt;"",Scoring!$N$11)+IF(Data!$G98&lt;&gt;"",Scoring!$N$12)+IF(Data!$H98&lt;&gt;"",Scoring!$N$13)+IF(Data!$I98&lt;&gt;"",Scoring!$N$14)+IF(Data!$J98&lt;&gt;"",Scoring!$N$15)+IF(Data!$K98&lt;&gt;"",Scoring!$N$16)+IF(Data!$L98&lt;&gt;"",Scoring!$N$17)+IF(Data!$M98&lt;&gt;"",Scoring!$N$18)+IF(Data!$N98&lt;&gt;"",Scoring!$N$19)+IF(Data!$O98&lt;&gt;"",Scoring!$N$20)+IF(Data!$P98&lt;&gt;"",Scoring!$N$21)+IF(Data!$Q98&lt;&gt;"",Scoring!$N$22)+IF(Data!$R98&lt;&gt;"",Scoring!$N$23)+IF(Data!$S98&lt;&gt;"",Scoring!$N$24)+IF(Data!$T98&lt;&gt;"",Scoring!$N$25)+IF(Data!$U98&lt;&gt;"",Scoring!$N$26)+IF(Data!$V98&lt;&gt;"",Scoring!$N$27)+IF(Data!$W98&lt;&gt;"",Scoring!$N$28)+IF(Data!$X98&lt;&gt;"",Scoring!$N$29)+IF(Data!$Y98&lt;&gt;"",Scoring!$N$30)+IF(Data!$Z98&lt;&gt;"",Scoring!$N$31)+IF(Data!$AA98&lt;&gt;"",Scoring!$N$32)+IF(Data!$AB98&lt;&gt;"",Scoring!$N$33)+IF(Data!$AC98&lt;&gt;"",Scoring!$N$34)+IF(Data!$AD98&lt;&gt;"",Scoring!$N$35)+IF(Data!$AE98&lt;&gt;"",Scoring!$N$36)+IF(Data!$AF98&lt;&gt;"",Scoring!$N$37)+IF(Data!$AG98&lt;&gt;"",Scoring!$N$38)+IF(Data!$AH98&lt;&gt;"",Scoring!$N$39)+IF(Data!$AI98&lt;&gt;"",Scoring!$N$40)+IF(Data!$AJ98&lt;&gt;"",Scoring!$N$41)+IF(Data!$AK98&lt;&gt;"",Scoring!$N$42)+IF(Data!$AL98&lt;&gt;"",Scoring!$N$43)+IF(Data!$AM98&lt;&gt;"",Scoring!$N$44)+IF(Data!$AN98&lt;&gt;"",Scoring!$N$45)+IF(Data!$AO98&lt;&gt;"",Scoring!$N$46)+IF(Data!$AP98&lt;&gt;"",Scoring!$N$47)+IF(Data!$AQ98&lt;&gt;"",Scoring!$N$48)+IF(Data!$AR98&lt;&gt;"",Scoring!$N$49)+IF(Data!$AS98&lt;&gt;"",Scoring!$N$50)+IF(Data!$AT98&lt;&gt;"",Scoring!$N$51)+IF(Data!$AU98&lt;&gt;"",Scoring!$N$52),"")</f>
        <v/>
      </c>
      <c r="BQ98" s="189" t="str">
        <f>IF(BP98&lt;&gt;"",LOOKUP(BP98,Likelihoods!$A$7:$A$107,Likelihoods!L$7:L$107),"")</f>
        <v/>
      </c>
      <c r="BR98" s="181" t="str">
        <f>IF(AND(COUNTBLANK($B98:$O98)=13,COUNTBLANK($P98:$Q98)=1,COUNTBLANK($R98:$U98)=3,COUNTBLANK($V98:$X98)=2,COUNTBLANK($Y98:$AE98)=6,COUNTBLANK($AF98:$AJ98)=4,COUNTBLANK($AK98:AN98)=3,COUNTBLANK($AO98:$AQ98)=2,COUNTBLANK($AR98:$AS98)=1,COUNTBLANK($AT98:$AU98)=1),IF(Data!$B98&lt;&gt;"",Scoring!$O$7)+IF(Data!$C98&lt;&gt;"",Scoring!$O$8)+IF(Data!$D98&lt;&gt;"",Scoring!$O$9)+IF(Data!$E98&lt;&gt;"",Scoring!$O$10)+IF(Data!$F98&lt;&gt;"",Scoring!$O$11)+IF(Data!$G98&lt;&gt;"",Scoring!$O$12)+IF(Data!$H98&lt;&gt;"",Scoring!$O$13)+IF(Data!$I98&lt;&gt;"",Scoring!$O$14)+IF(Data!$J98&lt;&gt;"",Scoring!$O$15)+IF(Data!$K98&lt;&gt;"",Scoring!$O$16)+IF(Data!$L98&lt;&gt;"",Scoring!$O$17)+IF(Data!$M98&lt;&gt;"",Scoring!$O$18)+IF(Data!$N98&lt;&gt;"",Scoring!$O$19)+IF(Data!$O98&lt;&gt;"",Scoring!$O$20)+IF(Data!$P98&lt;&gt;"",Scoring!$O$21)+IF(Data!$Q98&lt;&gt;"",Scoring!$O$22)+IF(Data!$R98&lt;&gt;"",Scoring!$O$23)+IF(Data!$S98&lt;&gt;"",Scoring!$O$24)+IF(Data!$T98&lt;&gt;"",Scoring!$O$25)+IF(Data!$U98&lt;&gt;"",Scoring!$O$26)+IF(Data!$V98&lt;&gt;"",Scoring!$O$27)+IF(Data!$W98&lt;&gt;"",Scoring!$O$28)+IF(Data!$X98&lt;&gt;"",Scoring!$O$29)+IF(Data!$Y98&lt;&gt;"",Scoring!$O$30)+IF(Data!$Z98&lt;&gt;"",Scoring!$O$31)+IF(Data!$AA98&lt;&gt;"",Scoring!$O$32)+IF(Data!$AB98&lt;&gt;"",Scoring!$O$33)+IF(Data!$AC98&lt;&gt;"",Scoring!$O$34)+IF(Data!$AD98&lt;&gt;"",Scoring!$O$35)+IF(Data!$AE98&lt;&gt;"",Scoring!$O$36)+IF(Data!$AF98&lt;&gt;"",Scoring!$O$37)+IF(Data!$AG98&lt;&gt;"",Scoring!$O$38)+IF(Data!$AH98&lt;&gt;"",Scoring!$O$39)+IF(Data!$AI98&lt;&gt;"",Scoring!$O$40)+IF(Data!$AJ98&lt;&gt;"",Scoring!$O$41)+IF(Data!$AK98&lt;&gt;"",Scoring!$O$42)+IF(Data!$AL98&lt;&gt;"",Scoring!$O$43)+IF(Data!$AM98&lt;&gt;"",Scoring!$O$44)+IF(Data!$AN98&lt;&gt;"",Scoring!$O$45)+IF(Data!$AO98&lt;&gt;"",Scoring!$O$46)+IF(Data!$AP98&lt;&gt;"",Scoring!$O$47)+IF(Data!$AQ98&lt;&gt;"",Scoring!$O$48)+IF(Data!$AR98&lt;&gt;"",Scoring!$O$49)+IF(Data!$AS98&lt;&gt;"",Scoring!$O$50)+IF(Data!$AT98&lt;&gt;"",Scoring!$O$51)+IF(Data!$AU98&lt;&gt;"",Scoring!$O$52),"")</f>
        <v/>
      </c>
      <c r="BS98" s="184" t="str">
        <f>IF(BR98&lt;&gt;"",LOOKUP(BR98,Likelihoods!$A$7:$A$107,Likelihoods!M$7:M$107),"")</f>
        <v/>
      </c>
      <c r="BT98" s="181" t="str">
        <f>IF(AND(COUNTBLANK($B98:$O98)=13,COUNTBLANK($P98:$Q98)=1,COUNTBLANK($R98:$U98)=3,COUNTBLANK($V98:$X98)=2,COUNTBLANK($Y98:$AE98)=6,COUNTBLANK($AF98:$AJ98)=4,COUNTBLANK($AK98:AN98)=3,COUNTBLANK($AO98:$AQ98)=2,COUNTBLANK($AR98:$AS98)=1,COUNTBLANK($AT98:$AU98)=1),IF(Data!$B98&lt;&gt;"",Scoring!$P$7)+IF(Data!$C98&lt;&gt;"",Scoring!$P$8)+IF(Data!$D98&lt;&gt;"",Scoring!$P$9)+IF(Data!$E98&lt;&gt;"",Scoring!$P$10)+IF(Data!$F98&lt;&gt;"",Scoring!$P$11)+IF(Data!$G98&lt;&gt;"",Scoring!$P$12)+IF(Data!$H98&lt;&gt;"",Scoring!$P$13)+IF(Data!$I98&lt;&gt;"",Scoring!$P$14)+IF(Data!$J98&lt;&gt;"",Scoring!$P$15)+IF(Data!$K98&lt;&gt;"",Scoring!$P$16)+IF(Data!$L98&lt;&gt;"",Scoring!$P$17)+IF(Data!$M98&lt;&gt;"",Scoring!$P$18)+IF(Data!$N98&lt;&gt;"",Scoring!$P$19)+IF(Data!$O98&lt;&gt;"",Scoring!$P$20)+IF(Data!$P98&lt;&gt;"",Scoring!$P$21)+IF(Data!$Q98&lt;&gt;"",Scoring!$P$22)+IF(Data!$R98&lt;&gt;"",Scoring!$P$23)+IF(Data!$S98&lt;&gt;"",Scoring!$P$24)+IF(Data!$T98&lt;&gt;"",Scoring!$P$25)+IF(Data!$U98&lt;&gt;"",Scoring!$P$26)+IF(Data!$V98&lt;&gt;"",Scoring!$P$27)+IF(Data!$W98&lt;&gt;"",Scoring!$P$28)+IF(Data!$X98&lt;&gt;"",Scoring!$P$29)+IF(Data!$Y98&lt;&gt;"",Scoring!$P$30)+IF(Data!$Z98&lt;&gt;"",Scoring!$P$31)+IF(Data!$AA98&lt;&gt;"",Scoring!$P$32)+IF(Data!$AB98&lt;&gt;"",Scoring!$P$33)+IF(Data!$AC98&lt;&gt;"",Scoring!$P$34)+IF(Data!$AD98&lt;&gt;"",Scoring!$P$35)+IF(Data!$AE98&lt;&gt;"",Scoring!$P$36)+IF(Data!$AF98&lt;&gt;"",Scoring!$P$37)+IF(Data!$AG98&lt;&gt;"",Scoring!$P$38)+IF(Data!$AH98&lt;&gt;"",Scoring!$P$39)+IF(Data!$AI98&lt;&gt;"",Scoring!$P$40)+IF(Data!$AJ98&lt;&gt;"",Scoring!$P$41)+IF(Data!$AK98&lt;&gt;"",Scoring!$P$42)+IF(Data!$AL98&lt;&gt;"",Scoring!$P$43)+IF(Data!$AM98&lt;&gt;"",Scoring!$P$44)+IF(Data!$AN98&lt;&gt;"",Scoring!$P$45)+IF(Data!$AO98&lt;&gt;"",Scoring!$P$46)+IF(Data!$AP98&lt;&gt;"",Scoring!$P$47)+IF(Data!$AQ98&lt;&gt;"",Scoring!$P$48)+IF(Data!$AR98&lt;&gt;"",Scoring!$P$49)+IF(Data!$AS98&lt;&gt;"",Scoring!$P$50)+IF(Data!$AT98&lt;&gt;"",Scoring!$P$51)+IF(Data!$AU98&lt;&gt;"",Scoring!$P$52),"")</f>
        <v/>
      </c>
      <c r="BU98" s="180" t="str">
        <f>IF(BT98&lt;&gt;"",LOOKUP(BT98,Likelihoods!$A$7:$A$107,Likelihoods!N$7:N$107),"")</f>
        <v/>
      </c>
      <c r="BV98" s="181" t="str">
        <f>IF(AND(COUNTBLANK($B98:$O98)=13,COUNTBLANK($P98:$Q98)=1,COUNTBLANK($R98:$U98)=3,COUNTBLANK($V98:$X98)=2,COUNTBLANK($Y98:$AE98)=6,COUNTBLANK($AF98:$AJ98)=4,COUNTBLANK($AK98:AN98)=3,COUNTBLANK($AO98:$AQ98)=2,COUNTBLANK($AR98:$AS98)=1,COUNTBLANK($AT98:$AU98)=1),IF(Data!$B98&lt;&gt;"",Scoring!$Q$7)+IF(Data!$C98&lt;&gt;"",Scoring!$Q$8)+IF(Data!$D98&lt;&gt;"",Scoring!$Q$9)+IF(Data!$E98&lt;&gt;"",Scoring!$Q$10)+IF(Data!$F98&lt;&gt;"",Scoring!$Q$11)+IF(Data!$G98&lt;&gt;"",Scoring!$Q$12)+IF(Data!$H98&lt;&gt;"",Scoring!$Q$13)+IF(Data!$I98&lt;&gt;"",Scoring!$Q$14)+IF(Data!$J98&lt;&gt;"",Scoring!$Q$15)+IF(Data!$K98&lt;&gt;"",Scoring!$Q$16)+IF(Data!$L98&lt;&gt;"",Scoring!$Q$17)+IF(Data!$M98&lt;&gt;"",Scoring!$Q$18)+IF(Data!$N98&lt;&gt;"",Scoring!$Q$19)+IF(Data!$O98&lt;&gt;"",Scoring!$Q$20)+IF(Data!$P98&lt;&gt;"",Scoring!$Q$21)+IF(Data!$Q98&lt;&gt;"",Scoring!$Q$22)+IF(Data!$R98&lt;&gt;"",Scoring!$Q$23)+IF(Data!$S98&lt;&gt;"",Scoring!$Q$24)+IF(Data!$T98&lt;&gt;"",Scoring!$Q$25)+IF(Data!$U98&lt;&gt;"",Scoring!$Q$26)+IF(Data!$V98&lt;&gt;"",Scoring!$Q$27)+IF(Data!$W98&lt;&gt;"",Scoring!$Q$28)+IF(Data!$X98&lt;&gt;"",Scoring!$Q$29)+IF(Data!$Y98&lt;&gt;"",Scoring!$Q$30)+IF(Data!$Z98&lt;&gt;"",Scoring!$Q$31)+IF(Data!$AA98&lt;&gt;"",Scoring!$Q$32)+IF(Data!$AB98&lt;&gt;"",Scoring!$Q$33)+IF(Data!$AC98&lt;&gt;"",Scoring!$Q$34)+IF(Data!$AD98&lt;&gt;"",Scoring!$Q$35)+IF(Data!$AE98&lt;&gt;"",Scoring!$Q$36)+IF(Data!$AF98&lt;&gt;"",Scoring!$Q$37)+IF(Data!$AG98&lt;&gt;"",Scoring!$Q$38)+IF(Data!$AH98&lt;&gt;"",Scoring!$Q$39)+IF(Data!$AI98&lt;&gt;"",Scoring!$Q$40)+IF(Data!$AJ98&lt;&gt;"",Scoring!$Q$41)+IF(Data!$AK98&lt;&gt;"",Scoring!$Q$42)+IF(Data!$AL98&lt;&gt;"",Scoring!$Q$43)+IF(Data!$AM98&lt;&gt;"",Scoring!$Q$44)+IF(Data!$AN98&lt;&gt;"",Scoring!$Q$45)+IF(Data!$AO98&lt;&gt;"",Scoring!$Q$46)+IF(Data!$AP98&lt;&gt;"",Scoring!$Q$47)+IF(Data!$AQ98&lt;&gt;"",Scoring!$Q$48)+IF(Data!$AR98&lt;&gt;"",Scoring!$Q$49)+IF(Data!$AS98&lt;&gt;"",Scoring!$Q$50)+IF(Data!$AT98&lt;&gt;"",Scoring!$Q$51)+IF(Data!$AU98&lt;&gt;"",Scoring!$Q$52),"")</f>
        <v/>
      </c>
      <c r="BW98" s="183" t="str">
        <f>IF(BV98&lt;&gt;"",LOOKUP(BV98,Likelihoods!$A$7:$A$107,Likelihoods!O$7:O$107),"")</f>
        <v/>
      </c>
      <c r="BX98" s="9"/>
      <c r="BY98" s="9"/>
      <c r="BZ98" s="9"/>
      <c r="CA98" s="9"/>
      <c r="CB98" s="9"/>
      <c r="CC98" s="9"/>
      <c r="CD98" s="9"/>
      <c r="CE98" s="9"/>
      <c r="CF98" s="9"/>
      <c r="CG98" s="9"/>
      <c r="CH98" s="9"/>
      <c r="CI98" s="9"/>
      <c r="CJ98" s="9"/>
      <c r="CK98" s="9"/>
    </row>
    <row r="99" spans="1:89" ht="14.25">
      <c r="A99" s="59"/>
      <c r="B99" s="76"/>
      <c r="C99" s="77"/>
      <c r="D99" s="77"/>
      <c r="E99" s="77"/>
      <c r="F99" s="77"/>
      <c r="G99" s="77"/>
      <c r="H99" s="77"/>
      <c r="I99" s="77"/>
      <c r="J99" s="77"/>
      <c r="K99" s="77"/>
      <c r="L99" s="77"/>
      <c r="M99" s="77"/>
      <c r="N99" s="77"/>
      <c r="O99" s="77"/>
      <c r="P99" s="76"/>
      <c r="Q99" s="78"/>
      <c r="R99" s="77"/>
      <c r="S99" s="77"/>
      <c r="T99" s="77"/>
      <c r="U99" s="77"/>
      <c r="V99" s="76"/>
      <c r="W99" s="77"/>
      <c r="X99" s="78"/>
      <c r="Y99" s="77"/>
      <c r="Z99" s="77"/>
      <c r="AA99" s="77"/>
      <c r="AB99" s="77"/>
      <c r="AC99" s="77"/>
      <c r="AD99" s="77"/>
      <c r="AE99" s="77"/>
      <c r="AF99" s="76"/>
      <c r="AG99" s="77"/>
      <c r="AH99" s="77"/>
      <c r="AI99" s="77"/>
      <c r="AJ99" s="78"/>
      <c r="AK99" s="77"/>
      <c r="AL99" s="77"/>
      <c r="AM99" s="77"/>
      <c r="AN99" s="77"/>
      <c r="AO99" s="76"/>
      <c r="AP99" s="77"/>
      <c r="AQ99" s="78"/>
      <c r="AR99" s="76"/>
      <c r="AS99" s="78"/>
      <c r="AT99" s="77"/>
      <c r="AU99" s="77"/>
      <c r="AV99" s="179" t="str">
        <f>IF(AND(COUNTBLANK($B99:$O99)=13,COUNTBLANK($P99:$Q99)=1,COUNTBLANK($R99:$U99)=3,COUNTBLANK($V99:$X99)=2,COUNTBLANK($Y99:$AE99)=6,COUNTBLANK($AF99:$AJ99)=4,COUNTBLANK($AK99:AN99)=3,COUNTBLANK($AO99:$AQ99)=2,COUNTBLANK($AR99:$AS99)=1,COUNTBLANK($AT99:$AU99)=1),IF(Data!$B99&lt;&gt;"",Scoring!$D$7)+IF(Data!$C99&lt;&gt;"",Scoring!$D$8)+IF(Data!$D99&lt;&gt;"",Scoring!$D$9)+IF(Data!$E99&lt;&gt;"",Scoring!$D$10)+IF(Data!$F99&lt;&gt;"",Scoring!$D$11)+IF(Data!$G99&lt;&gt;"",Scoring!$D$12)+IF(Data!$H99&lt;&gt;"",Scoring!$D$13)+IF(Data!$I99&lt;&gt;"",Scoring!$D$14)+IF(Data!$J99&lt;&gt;"",Scoring!$D$15)+IF(Data!$K99&lt;&gt;"",Scoring!$D$16)+IF(Data!$L99&lt;&gt;"",Scoring!$D$17)+IF(Data!$M99&lt;&gt;"",Scoring!$D$18)+IF(Data!$N99&lt;&gt;"",Scoring!$D$19)+IF(Data!$O99&lt;&gt;"",Scoring!$D$20)+IF(Data!$P99&lt;&gt;"",Scoring!$D$21)+IF(Data!$Q99&lt;&gt;"",Scoring!$D$22)+IF(Data!$R99&lt;&gt;"",Scoring!$D$23)+IF(Data!$S99&lt;&gt;"",Scoring!$D$24)+IF(Data!$T99&lt;&gt;"",Scoring!$D$25)+IF(Data!$U99&lt;&gt;"",Scoring!$D$26)+IF(Data!$V99&lt;&gt;"",Scoring!$D$27)+IF(Data!$W99&lt;&gt;"",Scoring!$D$28)+IF(Data!$X99&lt;&gt;"",Scoring!$D$29)+IF(Data!$Y99&lt;&gt;"",Scoring!$D$30)+IF(Data!$Z99&lt;&gt;"",Scoring!$D$31)+IF(Data!$AA99&lt;&gt;"",Scoring!$D$32)+IF(Data!$AB99&lt;&gt;"",Scoring!$D$33)+IF(Data!$AC99&lt;&gt;"",Scoring!$D$34)+IF(Data!$AD99&lt;&gt;"",Scoring!$D$35)+IF(Data!$AE99&lt;&gt;"",Scoring!$D$36)+IF(Data!$AF99&lt;&gt;"",Scoring!$D$37)+IF(Data!$AG99&lt;&gt;"",Scoring!$D$38)+IF(Data!$AH99&lt;&gt;"",Scoring!$D$39)+IF(Data!$AI99&lt;&gt;"",Scoring!$D$40)+IF(Data!$AJ99&lt;&gt;"",Scoring!$D$41)+IF(Data!$AK99&lt;&gt;"",Scoring!$D$42)+IF(Data!$AL99&lt;&gt;"",Scoring!$D$43)+IF(Data!$AM99&lt;&gt;"",Scoring!$D$44)+IF(Data!$AN99&lt;&gt;"",Scoring!$D$45)+IF(Data!$AO99&lt;&gt;"",Scoring!$D$46)+IF(Data!$AP99&lt;&gt;"",Scoring!$D$47)+IF(Data!$AQ99&lt;&gt;"",Scoring!$D$48)+IF(Data!$AR99&lt;&gt;"",Scoring!$D$49)+IF(Data!$AS99&lt;&gt;"",Scoring!$D$50)+IF(Data!$AT99&lt;&gt;"",Scoring!$D$51)+IF(Data!$AU99&lt;&gt;"",Scoring!$D$52),"")</f>
        <v/>
      </c>
      <c r="AW99" s="180" t="str">
        <f>IF(AV99&lt;&gt;"",LOOKUP(AV99,Likelihoods!$A$7:$A$107,Likelihoods!B$7:B$107),"")</f>
        <v/>
      </c>
      <c r="AX99" s="181" t="str">
        <f>IF(AND(COUNTBLANK($B99:$O99)=13,COUNTBLANK($P99:$Q99)=1,COUNTBLANK($R99:$U99)=3,COUNTBLANK($V99:$X99)=2,COUNTBLANK($Y99:$AE99)=6,COUNTBLANK($AF99:$AJ99)=4,COUNTBLANK($AK99:AN99)=3,COUNTBLANK($AO99:$AQ99)=2,COUNTBLANK($AR99:$AS99)=1,COUNTBLANK($AT99:$AU99)=1),IF(Data!$B99&lt;&gt;"",Scoring!$E$7)+IF(Data!$C99&lt;&gt;"",Scoring!$E$8)+IF(Data!$D99&lt;&gt;"",Scoring!$E$9)+IF(Data!$E99&lt;&gt;"",Scoring!$E$10)+IF(Data!$F99&lt;&gt;"",Scoring!$E$11)+IF(Data!$G99&lt;&gt;"",Scoring!$E$12)+IF(Data!$H99&lt;&gt;"",Scoring!$E$13)+IF(Data!$I99&lt;&gt;"",Scoring!$E$14)+IF(Data!$J99&lt;&gt;"",Scoring!$E$15)+IF(Data!$K99&lt;&gt;"",Scoring!$E$16)+IF(Data!$L99&lt;&gt;"",Scoring!$E$17)+IF(Data!$M99&lt;&gt;"",Scoring!$E$18)+IF(Data!$N99&lt;&gt;"",Scoring!$E$19)+IF(Data!$O99&lt;&gt;"",Scoring!$E$20)+IF(Data!$P99&lt;&gt;"",Scoring!$E$21)+IF(Data!$Q99&lt;&gt;"",Scoring!$E$22)+IF(Data!$R99&lt;&gt;"",Scoring!$E$23)+IF(Data!$S99&lt;&gt;"",Scoring!$E$24)+IF(Data!$T99&lt;&gt;"",Scoring!$E$25)+IF(Data!$U99&lt;&gt;"",Scoring!$E$26)+IF(Data!$V99&lt;&gt;"",Scoring!$E$27)+IF(Data!$W99&lt;&gt;"",Scoring!$E$28)+IF(Data!$X99&lt;&gt;"",Scoring!$E$29)+IF(Data!$Y99&lt;&gt;"",Scoring!$E$30)+IF(Data!$Z99&lt;&gt;"",Scoring!$E$31)+IF(Data!$AA99&lt;&gt;"",Scoring!$E$32)+IF(Data!$AB99&lt;&gt;"",Scoring!$E$33)+IF(Data!$AC99&lt;&gt;"",Scoring!$E$34)+IF(Data!$AD99&lt;&gt;"",Scoring!$E$35)+IF(Data!$AE99&lt;&gt;"",Scoring!$E$36)+IF(Data!$AF99&lt;&gt;"",Scoring!$E$37)+IF(Data!$AG99&lt;&gt;"",Scoring!$E$38)+IF(Data!$AH99&lt;&gt;"",Scoring!$E$39)+IF(Data!$AI99&lt;&gt;"",Scoring!$E$40)+IF(Data!$AJ99&lt;&gt;"",Scoring!$E$41)+IF(Data!$AK99&lt;&gt;"",Scoring!$E$42)+IF(Data!$AL99&lt;&gt;"",Scoring!$E$43)+IF(Data!$AM99&lt;&gt;"",Scoring!$E$44)+IF(Data!$AN99&lt;&gt;"",Scoring!$E$45)+IF(Data!$AO99&lt;&gt;"",Scoring!$E$46)+IF(Data!$AP99&lt;&gt;"",Scoring!$E$47)+IF(Data!$AQ99&lt;&gt;"",Scoring!$E$48)+IF(Data!$AR99&lt;&gt;"",Scoring!$E$49)+IF(Data!$AS99&lt;&gt;"",Scoring!$E$50)+IF(Data!$AT99&lt;&gt;"",Scoring!$E$51)+IF(Data!$AU99&lt;&gt;"",Scoring!$E$52),"")</f>
        <v/>
      </c>
      <c r="AY99" s="180" t="str">
        <f>IF(AX99&lt;&gt;"",LOOKUP(AX99,Likelihoods!$A$7:$A$107,Likelihoods!C$7:C$107),"")</f>
        <v/>
      </c>
      <c r="AZ99" s="182" t="str">
        <f>IF(AND(COUNTBLANK($B99:$O99)=13,COUNTBLANK($P99:$Q99)=1,COUNTBLANK($R99:$U99)=3,COUNTBLANK($V99:$X99)=2,COUNTBLANK($Y99:$AE99)=6,COUNTBLANK($AF99:$AJ99)=4,COUNTBLANK($AK99:AN99)=3,COUNTBLANK($AO99:$AQ99)=2,COUNTBLANK($AR99:$AS99)=1,COUNTBLANK($AT99:$AU99)=1),IF(Data!$B99&lt;&gt;"",Scoring!$F$7)+IF(Data!$C99&lt;&gt;"",Scoring!$F$8)+IF(Data!$D99&lt;&gt;"",Scoring!$F$9)+IF(Data!$E99&lt;&gt;"",Scoring!$F$10)+IF(Data!$F99&lt;&gt;"",Scoring!$F$11)+IF(Data!$G99&lt;&gt;"",Scoring!$F$12)+IF(Data!$H99&lt;&gt;"",Scoring!$F$13)+IF(Data!$I99&lt;&gt;"",Scoring!$F$14)+IF(Data!$J99&lt;&gt;"",Scoring!$F$15)+IF(Data!$K99&lt;&gt;"",Scoring!$F$16)+IF(Data!$L99&lt;&gt;"",Scoring!$F$17)+IF(Data!$M99&lt;&gt;"",Scoring!$F$18)+IF(Data!$N99&lt;&gt;"",Scoring!$F$19)+IF(Data!$O99&lt;&gt;"",Scoring!$F$20)+IF(Data!$P99&lt;&gt;"",Scoring!$F$21)+IF(Data!$Q99&lt;&gt;"",Scoring!$F$22)+IF(Data!$R99&lt;&gt;"",Scoring!$F$23)+IF(Data!$S99&lt;&gt;"",Scoring!$F$24)+IF(Data!$T99&lt;&gt;"",Scoring!$F$25)+IF(Data!$U99&lt;&gt;"",Scoring!$F$26)+IF(Data!$V99&lt;&gt;"",Scoring!$F$27)+IF(Data!$W99&lt;&gt;"",Scoring!$F$28)+IF(Data!$X99&lt;&gt;"",Scoring!$F$29)+IF(Data!$Y99&lt;&gt;"",Scoring!$F$30)+IF(Data!$Z99&lt;&gt;"",Scoring!$F$31)+IF(Data!$AA99&lt;&gt;"",Scoring!$F$32)+IF(Data!$AB99&lt;&gt;"",Scoring!$F$33)+IF(Data!$AC99&lt;&gt;"",Scoring!$F$34)+IF(Data!$AD99&lt;&gt;"",Scoring!$F$35)+IF(Data!$AE99&lt;&gt;"",Scoring!$F$36)+IF(Data!$AF99&lt;&gt;"",Scoring!$F$37)+IF(Data!$AG99&lt;&gt;"",Scoring!$F$38)+IF(Data!$AH99&lt;&gt;"",Scoring!$F$39)+IF(Data!$AI99&lt;&gt;"",Scoring!$F$40)+IF(Data!$AJ99&lt;&gt;"",Scoring!$F$41)+IF(Data!$AK99&lt;&gt;"",Scoring!$F$42)+IF(Data!$AL99&lt;&gt;"",Scoring!$F$43)+IF(Data!$AM99&lt;&gt;"",Scoring!$F$44)+IF(Data!$AN99&lt;&gt;"",Scoring!$F$45)+IF(Data!$AO99&lt;&gt;"",Scoring!$F$46)+IF(Data!$AP99&lt;&gt;"",Scoring!$F$47)+IF(Data!$AQ99&lt;&gt;"",Scoring!$F$48)+IF(Data!$AR99&lt;&gt;"",Scoring!$F$49)+IF(Data!$AS99&lt;&gt;"",Scoring!$F$50)+IF(Data!$AT99&lt;&gt;"",Scoring!$F$51)+IF(Data!$AU99&lt;&gt;"",Scoring!$F$52),"")</f>
        <v/>
      </c>
      <c r="BA99" s="183" t="str">
        <f>IF(AZ99&lt;&gt;"",LOOKUP(AZ99,Likelihoods!$A$7:$A$107,Likelihoods!D$7:D$107),"")</f>
        <v/>
      </c>
      <c r="BB99" s="181" t="str">
        <f>IF(AND(COUNTBLANK($B99:$O99)=13,COUNTBLANK($P99:$Q99)=1,COUNTBLANK($R99:$U99)=3,COUNTBLANK($V99:$X99)=2,COUNTBLANK($Y99:$AE99)=6,COUNTBLANK($AF99:$AJ99)=4,COUNTBLANK($AK99:AN99)=3,COUNTBLANK($AO99:$AQ99)=2,COUNTBLANK($AR99:$AS99)=1,COUNTBLANK($AT99:$AU99)=1),IF(Data!$B99&lt;&gt;"",Scoring!$G$7)+IF(Data!$C99&lt;&gt;"",Scoring!$G$8)+IF(Data!$D99&lt;&gt;"",Scoring!$G$9)+IF(Data!$E99&lt;&gt;"",Scoring!$G$10)+IF(Data!$F99&lt;&gt;"",Scoring!$G$11)+IF(Data!$G99&lt;&gt;"",Scoring!$G$12)+IF(Data!$H99&lt;&gt;"",Scoring!$G$13)+IF(Data!$I99&lt;&gt;"",Scoring!$G$14)+IF(Data!$J99&lt;&gt;"",Scoring!$G$15)+IF(Data!$K99&lt;&gt;"",Scoring!$G$16)+IF(Data!$L99&lt;&gt;"",Scoring!$G$17)+IF(Data!$M99&lt;&gt;"",Scoring!$G$18)+IF(Data!$N99&lt;&gt;"",Scoring!$G$19)+IF(Data!$O99&lt;&gt;"",Scoring!$G$20)+IF(Data!$P99&lt;&gt;"",Scoring!$G$21)+IF(Data!$Q99&lt;&gt;"",Scoring!$G$22)+IF(Data!$R99&lt;&gt;"",Scoring!$G$23)+IF(Data!$S99&lt;&gt;"",Scoring!$G$24)+IF(Data!$T99&lt;&gt;"",Scoring!$G$25)+IF(Data!$U99&lt;&gt;"",Scoring!$G$26)+IF(Data!$V99&lt;&gt;"",Scoring!$G$27)+IF(Data!$W99&lt;&gt;"",Scoring!$G$28)+IF(Data!$X99&lt;&gt;"",Scoring!$G$29)+IF(Data!$Y99&lt;&gt;"",Scoring!$G$30)+IF(Data!$Z99&lt;&gt;"",Scoring!$G$31)+IF(Data!$AA99&lt;&gt;"",Scoring!$G$32)+IF(Data!$AB99&lt;&gt;"",Scoring!$G$33)+IF(Data!$AC99&lt;&gt;"",Scoring!$G$34)+IF(Data!$AD99&lt;&gt;"",Scoring!$G$35)+IF(Data!$AE99&lt;&gt;"",Scoring!$G$36)+IF(Data!$AF99&lt;&gt;"",Scoring!$G$37)+IF(Data!$AG99&lt;&gt;"",Scoring!$G$38)+IF(Data!$AH99&lt;&gt;"",Scoring!$G$39)+IF(Data!$AI99&lt;&gt;"",Scoring!$G$40)+IF(Data!$AJ99&lt;&gt;"",Scoring!$G$41)+IF(Data!$AK99&lt;&gt;"",Scoring!$G$42)+IF(Data!$AL99&lt;&gt;"",Scoring!$G$43)+IF(Data!$AM99&lt;&gt;"",Scoring!$G$44)+IF(Data!$AN99&lt;&gt;"",Scoring!$G$45)+IF(Data!$AO99&lt;&gt;"",Scoring!$G$46)+IF(Data!$AP99&lt;&gt;"",Scoring!$G$47)+IF(Data!$AQ99&lt;&gt;"",Scoring!$G$48)+IF(Data!$AR99&lt;&gt;"",Scoring!$G$49)+IF(Data!$AS99&lt;&gt;"",Scoring!$G$50)+IF(Data!$AT99&lt;&gt;"",Scoring!$G$51)+IF(Data!$AU99&lt;&gt;"",Scoring!$G$52),"")</f>
        <v/>
      </c>
      <c r="BC99" s="184" t="str">
        <f>IF(BB99&lt;&gt;"",LOOKUP(BB99,Likelihoods!$A$7:$A$107,Likelihoods!E$7:E$107),"")</f>
        <v/>
      </c>
      <c r="BD99" s="185" t="str">
        <f>IF(AND(COUNTBLANK($B99:$O99)=13,COUNTBLANK($P99:$Q99)=1,COUNTBLANK($R99:$U99)=3,COUNTBLANK($V99:$X99)=2,COUNTBLANK($Y99:$AE99)=6,COUNTBLANK($AF99:$AJ99)=4,COUNTBLANK($AK99:AN99)=3,COUNTBLANK($AO99:$AQ99)=2,COUNTBLANK($AR99:$AS99)=1,COUNTBLANK($AT99:$AU99)=1),IF(Data!$B99&lt;&gt;"",Scoring!$H$7)+IF(Data!$C99&lt;&gt;"",Scoring!$H$8)+IF(Data!$D99&lt;&gt;"",Scoring!$H$9)+IF(Data!$E99&lt;&gt;"",Scoring!$H$10)+IF(Data!$F99&lt;&gt;"",Scoring!$H$11)+IF(Data!$G99&lt;&gt;"",Scoring!$H$12)+IF(Data!$H99&lt;&gt;"",Scoring!$H$13)+IF(Data!$I99&lt;&gt;"",Scoring!$H$14)+IF(Data!$J99&lt;&gt;"",Scoring!$H$15)+IF(Data!$K99&lt;&gt;"",Scoring!$H$16)+IF(Data!$L99&lt;&gt;"",Scoring!$H$17)+IF(Data!$M99&lt;&gt;"",Scoring!$H$18)+IF(Data!$N99&lt;&gt;"",Scoring!$H$19)+IF(Data!$O99&lt;&gt;"",Scoring!$H$20)+IF(Data!$P99&lt;&gt;"",Scoring!$H$21)+IF(Data!$Q99&lt;&gt;"",Scoring!$H$22)+IF(Data!$R99&lt;&gt;"",Scoring!$H$23)+IF(Data!$S99&lt;&gt;"",Scoring!$H$24)+IF(Data!$T99&lt;&gt;"",Scoring!$H$25)+IF(Data!$U99&lt;&gt;"",Scoring!$H$26)+IF(Data!$V99&lt;&gt;"",Scoring!$H$27)+IF(Data!$W99&lt;&gt;"",Scoring!$H$28)+IF(Data!$X99&lt;&gt;"",Scoring!$H$29)+IF(Data!$Y99&lt;&gt;"",Scoring!$H$30)+IF(Data!$Z99&lt;&gt;"",Scoring!$H$31)+IF(Data!$AA99&lt;&gt;"",Scoring!$H$32)+IF(Data!$AB99&lt;&gt;"",Scoring!$H$33)+IF(Data!$AC99&lt;&gt;"",Scoring!$H$34)+IF(Data!$AD99&lt;&gt;"",Scoring!$H$35)+IF(Data!$AE99&lt;&gt;"",Scoring!$H$36)+IF(Data!$AF99&lt;&gt;"",Scoring!$H$37)+IF(Data!$AG99&lt;&gt;"",Scoring!$H$38)+IF(Data!$AH99&lt;&gt;"",Scoring!$H$39)+IF(Data!$AI99&lt;&gt;"",Scoring!$H$40)+IF(Data!$AJ99&lt;&gt;"",Scoring!$H$41)+IF(Data!$AK99&lt;&gt;"",Scoring!$H$42)+IF(Data!$AL99&lt;&gt;"",Scoring!$H$43)+IF(Data!$AM99&lt;&gt;"",Scoring!$H$44)+IF(Data!$AN99&lt;&gt;"",Scoring!$H$45)+IF(Data!$AO99&lt;&gt;"",Scoring!$H$46)+IF(Data!$AP99&lt;&gt;"",Scoring!$H$47)+IF(Data!$AQ99&lt;&gt;"",Scoring!$H$48)+IF(Data!$AR99&lt;&gt;"",Scoring!$H$49)+IF(Data!$AS99&lt;&gt;"",Scoring!$H$50)+IF(Data!$AT99&lt;&gt;"",Scoring!$H$51)+IF(Data!$AU99&lt;&gt;"",Scoring!$H$52),"")</f>
        <v/>
      </c>
      <c r="BE99" s="186" t="str">
        <f>IF(BD99&lt;&gt;"",LOOKUP(BD99,Likelihoods!$A$7:$A$107,Likelihoods!F$7:F$107),"")</f>
        <v/>
      </c>
      <c r="BF99" s="181" t="str">
        <f>IF(AND(COUNTBLANK($B99:$O99)=13,COUNTBLANK($P99:$Q99)=1,COUNTBLANK($R99:$U99)=3,COUNTBLANK($V99:$X99)=2,COUNTBLANK($Y99:$AE99)=6,COUNTBLANK($AF99:$AJ99)=4,COUNTBLANK($AK99:AN99)=3,COUNTBLANK($AO99:$AQ99)=2,COUNTBLANK($AR99:$AS99)=1,COUNTBLANK($AT99:$AU99)=1),IF(Data!$B99&lt;&gt;"",Scoring!$I$7)+IF(Data!$C99&lt;&gt;"",Scoring!$I$8)+IF(Data!$D99&lt;&gt;"",Scoring!$I$9)+IF(Data!$E99&lt;&gt;"",Scoring!$I$10)+IF(Data!$F99&lt;&gt;"",Scoring!$I$11)+IF(Data!$G99&lt;&gt;"",Scoring!$I$12)+IF(Data!$H99&lt;&gt;"",Scoring!$I$13)+IF(Data!$I99&lt;&gt;"",Scoring!$I$14)+IF(Data!$J99&lt;&gt;"",Scoring!$I$15)+IF(Data!$K99&lt;&gt;"",Scoring!$I$16)+IF(Data!$L99&lt;&gt;"",Scoring!$I$17)+IF(Data!$M99&lt;&gt;"",Scoring!$I$18)+IF(Data!$N99&lt;&gt;"",Scoring!$I$19)+IF(Data!$O99&lt;&gt;"",Scoring!$I$20)+IF(Data!$P99&lt;&gt;"",Scoring!$I$21)+IF(Data!$Q99&lt;&gt;"",Scoring!$I$22)+IF(Data!$R99&lt;&gt;"",Scoring!$I$23)+IF(Data!$S99&lt;&gt;"",Scoring!$I$24)+IF(Data!$T99&lt;&gt;"",Scoring!$I$25)+IF(Data!$U99&lt;&gt;"",Scoring!$I$26)+IF(Data!$V99&lt;&gt;"",Scoring!$I$27)+IF(Data!$W99&lt;&gt;"",Scoring!$I$28)+IF(Data!$X99&lt;&gt;"",Scoring!$I$29)+IF(Data!$Y99&lt;&gt;"",Scoring!$I$30)+IF(Data!$Z99&lt;&gt;"",Scoring!$I$31)+IF(Data!$AA99&lt;&gt;"",Scoring!$I$32)+IF(Data!$AB99&lt;&gt;"",Scoring!$I$33)+IF(Data!$AC99&lt;&gt;"",Scoring!$I$34)+IF(Data!$AD99&lt;&gt;"",Scoring!$I$35)+IF(Data!$AE99&lt;&gt;"",Scoring!$I$36)+IF(Data!$AF99&lt;&gt;"",Scoring!$I$37)+IF(Data!$AG99&lt;&gt;"",Scoring!$I$38)+IF(Data!$AH99&lt;&gt;"",Scoring!$I$39)+IF(Data!$AI99&lt;&gt;"",Scoring!$I$40)+IF(Data!$AJ99&lt;&gt;"",Scoring!$I$41)+IF(Data!$AK99&lt;&gt;"",Scoring!$I$42)+IF(Data!$AL99&lt;&gt;"",Scoring!$I$43)+IF(Data!$AM99&lt;&gt;"",Scoring!$I$44)+IF(Data!$AN99&lt;&gt;"",Scoring!$I$45)+IF(Data!$AO99&lt;&gt;"",Scoring!$I$46)+IF(Data!$AP99&lt;&gt;"",Scoring!$I$47)+IF(Data!$AQ99&lt;&gt;"",Scoring!$I$48)+IF(Data!$AR99&lt;&gt;"",Scoring!$I$49)+IF(Data!$AS99&lt;&gt;"",Scoring!$I$50)+IF(Data!$AT99&lt;&gt;"",Scoring!$I$51)+IF(Data!$AU99&lt;&gt;"",Scoring!$I$52),"")</f>
        <v/>
      </c>
      <c r="BG99" s="180" t="str">
        <f>IF(BF99&lt;&gt;"",LOOKUP(BF99,Likelihoods!$A$7:$A$107,Likelihoods!G$7:G$107),"")</f>
        <v/>
      </c>
      <c r="BH99" s="187" t="str">
        <f>IF(AND(COUNTBLANK($B99:$O99)=13,COUNTBLANK($P99:$Q99)=1,COUNTBLANK($R99:$U99)=3,COUNTBLANK($V99:$X99)=2,COUNTBLANK($Y99:$AE99)=6,COUNTBLANK($AF99:$AJ99)=4,COUNTBLANK($AK99:AN99)=3,COUNTBLANK($AO99:$AQ99)=2,COUNTBLANK($AR99:$AS99)=1,COUNTBLANK($AT99:$AU99)=1),IF(Data!$B99&lt;&gt;"",Scoring!$J$7)+IF(Data!$C99&lt;&gt;"",Scoring!$J$8)+IF(Data!$D99&lt;&gt;"",Scoring!$J$9)+IF(Data!$E99&lt;&gt;"",Scoring!$J$10)+IF(Data!$F99&lt;&gt;"",Scoring!$J$11)+IF(Data!$G99&lt;&gt;"",Scoring!$J$12)+IF(Data!$H99&lt;&gt;"",Scoring!$J$13)+IF(Data!$I99&lt;&gt;"",Scoring!$J$14)+IF(Data!$J99&lt;&gt;"",Scoring!$J$15)+IF(Data!$K99&lt;&gt;"",Scoring!$J$16)+IF(Data!$L99&lt;&gt;"",Scoring!$J$17)+IF(Data!$M99&lt;&gt;"",Scoring!$J$18)+IF(Data!$N99&lt;&gt;"",Scoring!$J$19)+IF(Data!$O99&lt;&gt;"",Scoring!$J$20)+IF(Data!$P99&lt;&gt;"",Scoring!$J$21)+IF(Data!$Q99&lt;&gt;"",Scoring!$J$22)+IF(Data!$R99&lt;&gt;"",Scoring!$J$23)+IF(Data!$S99&lt;&gt;"",Scoring!$J$24)+IF(Data!$T99&lt;&gt;"",Scoring!$J$25)+IF(Data!$U99&lt;&gt;"",Scoring!$J$26)+IF(Data!$V99&lt;&gt;"",Scoring!$J$27)+IF(Data!$W99&lt;&gt;"",Scoring!$J$28)+IF(Data!$X99&lt;&gt;"",Scoring!$J$29)+IF(Data!$Y99&lt;&gt;"",Scoring!$J$30)+IF(Data!$Z99&lt;&gt;"",Scoring!$J$31)+IF(Data!$AA99&lt;&gt;"",Scoring!$J$32)+IF(Data!$AB99&lt;&gt;"",Scoring!$J$33)+IF(Data!$AC99&lt;&gt;"",Scoring!$J$34)+IF(Data!$AD99&lt;&gt;"",Scoring!$J$35)+IF(Data!$AE99&lt;&gt;"",Scoring!$J$36)+IF(Data!$AF99&lt;&gt;"",Scoring!$J$37)+IF(Data!$AG99&lt;&gt;"",Scoring!$J$38)+IF(Data!$AH99&lt;&gt;"",Scoring!$J$39)+IF(Data!$AI99&lt;&gt;"",Scoring!$J$40)+IF(Data!$AJ99&lt;&gt;"",Scoring!$J$41)+IF(Data!$AK99&lt;&gt;"",Scoring!$J$42)+IF(Data!$AL99&lt;&gt;"",Scoring!$J$43)+IF(Data!$AM99&lt;&gt;"",Scoring!$J$44)+IF(Data!$AN99&lt;&gt;"",Scoring!$J$45)+IF(Data!$AO99&lt;&gt;"",Scoring!$J$46)+IF(Data!$AP99&lt;&gt;"",Scoring!$J$47)+IF(Data!$AQ99&lt;&gt;"",Scoring!$J$48)+IF(Data!$AR99&lt;&gt;"",Scoring!$J$49)+IF(Data!$AS99&lt;&gt;"",Scoring!$J$50)+IF(Data!$AT99&lt;&gt;"",Scoring!$J$51)+IF(Data!$AU99&lt;&gt;"",Scoring!$J$52),"")</f>
        <v/>
      </c>
      <c r="BI99" s="183" t="str">
        <f>IF(BH99&lt;&gt;"",LOOKUP(BH99,Likelihoods!$A$7:$A$107,Likelihoods!H$7:H$107),"")</f>
        <v/>
      </c>
      <c r="BJ99" s="188" t="str">
        <f>IF(AND(COUNTBLANK($B99:$O99)=13,COUNTBLANK($P99:$Q99)=1,COUNTBLANK($R99:$U99)=3,COUNTBLANK($V99:$X99)=2,COUNTBLANK($Y99:$AE99)=6,COUNTBLANK($AF99:$AJ99)=4,COUNTBLANK($AK99:AN99)=3,COUNTBLANK($AO99:$AQ99)=2,COUNTBLANK($AR99:$AS99)=1,COUNTBLANK($AT99:$AU99)=1),IF(Data!$B99&lt;&gt;"",Scoring!$K$7)+IF(Data!$C99&lt;&gt;"",Scoring!$K$8)+IF(Data!$D99&lt;&gt;"",Scoring!$K$9)+IF(Data!$E99&lt;&gt;"",Scoring!$K$10)+IF(Data!$F99&lt;&gt;"",Scoring!$K$11)+IF(Data!$G99&lt;&gt;"",Scoring!$K$12)+IF(Data!$H99&lt;&gt;"",Scoring!$K$13)+IF(Data!$I99&lt;&gt;"",Scoring!$K$14)+IF(Data!$J99&lt;&gt;"",Scoring!$K$15)+IF(Data!$K99&lt;&gt;"",Scoring!$K$16)+IF(Data!$L99&lt;&gt;"",Scoring!$K$17)+IF(Data!$M99&lt;&gt;"",Scoring!$K$18)+IF(Data!$N99&lt;&gt;"",Scoring!$K$19)+IF(Data!$O99&lt;&gt;"",Scoring!$K$20)+IF(Data!$P99&lt;&gt;"",Scoring!$K$21)+IF(Data!$Q99&lt;&gt;"",Scoring!$K$22)+IF(Data!$R99&lt;&gt;"",Scoring!$K$23)+IF(Data!$S99&lt;&gt;"",Scoring!$K$24)+IF(Data!$T99&lt;&gt;"",Scoring!$K$25)+IF(Data!$U99&lt;&gt;"",Scoring!$K$26)+IF(Data!$V99&lt;&gt;"",Scoring!$K$27)+IF(Data!$W99&lt;&gt;"",Scoring!$K$28)+IF(Data!$X99&lt;&gt;"",Scoring!$K$29)+IF(Data!$Y99&lt;&gt;"",Scoring!$K$30)+IF(Data!$Z99&lt;&gt;"",Scoring!$K$31)+IF(Data!$AA99&lt;&gt;"",Scoring!$K$32)+IF(Data!$AB99&lt;&gt;"",Scoring!$K$33)+IF(Data!$AC99&lt;&gt;"",Scoring!$K$34)+IF(Data!$AD99&lt;&gt;"",Scoring!$K$35)+IF(Data!$AE99&lt;&gt;"",Scoring!$K$36)+IF(Data!$AF99&lt;&gt;"",Scoring!$K$37)+IF(Data!$AG99&lt;&gt;"",Scoring!$K$38)+IF(Data!$AH99&lt;&gt;"",Scoring!$K$39)+IF(Data!$AI99&lt;&gt;"",Scoring!$K$40)+IF(Data!$AJ99&lt;&gt;"",Scoring!$K$41)+IF(Data!$AK99&lt;&gt;"",Scoring!$K$42)+IF(Data!$AL99&lt;&gt;"",Scoring!$K$43)+IF(Data!$AM99&lt;&gt;"",Scoring!$K$44)+IF(Data!$AN99&lt;&gt;"",Scoring!$K$45)+IF(Data!$AO99&lt;&gt;"",Scoring!$K$46)+IF(Data!$AP99&lt;&gt;"",Scoring!$K$47)+IF(Data!$AQ99&lt;&gt;"",Scoring!$K$48)+IF(Data!$AR99&lt;&gt;"",Scoring!$K$49)+IF(Data!$AS99&lt;&gt;"",Scoring!$K$50)+IF(Data!$AT99&lt;&gt;"",Scoring!$K$51)+IF(Data!$AU99&lt;&gt;"",Scoring!$K$52),"")</f>
        <v/>
      </c>
      <c r="BK99" s="184" t="str">
        <f>IF(BJ99&lt;&gt;"",LOOKUP(BJ99,Likelihoods!$A$7:$A$107,Likelihoods!I$7:I$107),"")</f>
        <v/>
      </c>
      <c r="BL99" s="187" t="str">
        <f>IF(AND(COUNTBLANK($B99:$O99)=13,COUNTBLANK($P99:$Q99)=1,COUNTBLANK($R99:$U99)=3,COUNTBLANK($V99:$X99)=2,COUNTBLANK($Y99:$AE99)=6,COUNTBLANK($AF99:$AJ99)=4,COUNTBLANK($AK99:AN99)=3,COUNTBLANK($AO99:$AQ99)=2,COUNTBLANK($AR99:$AS99)=1,COUNTBLANK($AT99:$AU99)=1),IF(Data!$B99&lt;&gt;"",Scoring!$L$7)+IF(Data!$C99&lt;&gt;"",Scoring!$L$8)+IF(Data!$D99&lt;&gt;"",Scoring!$L$9)+IF(Data!$E99&lt;&gt;"",Scoring!$L$10)+IF(Data!$F99&lt;&gt;"",Scoring!$L$11)+IF(Data!$G99&lt;&gt;"",Scoring!$L$12)+IF(Data!$H99&lt;&gt;"",Scoring!$L$13)+IF(Data!$I99&lt;&gt;"",Scoring!$L$14)+IF(Data!$J99&lt;&gt;"",Scoring!$L$15)+IF(Data!$K99&lt;&gt;"",Scoring!$L$16)+IF(Data!$L99&lt;&gt;"",Scoring!$L$17)+IF(Data!$M99&lt;&gt;"",Scoring!$L$18)+IF(Data!$N99&lt;&gt;"",Scoring!$L$19)+IF(Data!$O99&lt;&gt;"",Scoring!$L$20)+IF(Data!$P99&lt;&gt;"",Scoring!$L$21)+IF(Data!$Q99&lt;&gt;"",Scoring!$L$22)+IF(Data!$R99&lt;&gt;"",Scoring!$L$23)+IF(Data!$S99&lt;&gt;"",Scoring!$L$24)+IF(Data!$T99&lt;&gt;"",Scoring!$L$25)+IF(Data!$U99&lt;&gt;"",Scoring!$L$26)+IF(Data!$V99&lt;&gt;"",Scoring!$L$27)+IF(Data!$W99&lt;&gt;"",Scoring!$L$28)+IF(Data!$X99&lt;&gt;"",Scoring!$L$29)+IF(Data!$Y99&lt;&gt;"",Scoring!$L$30)+IF(Data!$Z99&lt;&gt;"",Scoring!$L$31)+IF(Data!$AA99&lt;&gt;"",Scoring!$L$32)+IF(Data!$AB99&lt;&gt;"",Scoring!$L$33)+IF(Data!$AC99&lt;&gt;"",Scoring!$L$34)+IF(Data!$AD99&lt;&gt;"",Scoring!$L$35)+IF(Data!$AE99&lt;&gt;"",Scoring!$L$36)+IF(Data!$AF99&lt;&gt;"",Scoring!$L$37)+IF(Data!$AG99&lt;&gt;"",Scoring!$L$38)+IF(Data!$AH99&lt;&gt;"",Scoring!$L$39)+IF(Data!$AI99&lt;&gt;"",Scoring!$L$40)+IF(Data!$AJ99&lt;&gt;"",Scoring!$L$41)+IF(Data!$AK99&lt;&gt;"",Scoring!$L$42)+IF(Data!$AL99&lt;&gt;"",Scoring!$L$43)+IF(Data!$AM99&lt;&gt;"",Scoring!$L$44)+IF(Data!$AN99&lt;&gt;"",Scoring!$L$45)+IF(Data!$AO99&lt;&gt;"",Scoring!$L$46)+IF(Data!$AP99&lt;&gt;"",Scoring!$L$47)+IF(Data!$AQ99&lt;&gt;"",Scoring!$L$48)+IF(Data!$AR99&lt;&gt;"",Scoring!$L$49)+IF(Data!$AS99&lt;&gt;"",Scoring!$L$50)+IF(Data!$AT99&lt;&gt;"",Scoring!$L$51)+IF(Data!$AU99&lt;&gt;"",Scoring!$L$52),"")</f>
        <v/>
      </c>
      <c r="BM99" s="180" t="str">
        <f>IF(BL99&lt;&gt;"",LOOKUP(BL99,Likelihoods!$A$7:$A$107,Likelihoods!J$7:J$107),"")</f>
        <v/>
      </c>
      <c r="BN99" s="181" t="str">
        <f>IF(AND(COUNTBLANK($B99:$O99)=13,COUNTBLANK($P99:$Q99)=1,COUNTBLANK($R99:$U99)=3,COUNTBLANK($V99:$X99)=2,COUNTBLANK($Y99:$AE99)=6,COUNTBLANK($AF99:$AJ99)=4,COUNTBLANK($AK99:AN99)=3,COUNTBLANK($AO99:$AQ99)=2,COUNTBLANK($AR99:$AS99)=1,COUNTBLANK($AT99:$AU99)=1),IF(Data!$B99&lt;&gt;"",Scoring!$M$7)+IF(Data!$C99&lt;&gt;"",Scoring!$M$8)+IF(Data!$D99&lt;&gt;"",Scoring!$M$9)+IF(Data!$E99&lt;&gt;"",Scoring!$M$10)+IF(Data!$F99&lt;&gt;"",Scoring!$M$11)+IF(Data!$G99&lt;&gt;"",Scoring!$M$12)+IF(Data!$H99&lt;&gt;"",Scoring!$M$13)+IF(Data!$I99&lt;&gt;"",Scoring!$M$14)+IF(Data!$J99&lt;&gt;"",Scoring!$M$15)+IF(Data!$K99&lt;&gt;"",Scoring!$M$16)+IF(Data!$L99&lt;&gt;"",Scoring!$M$17)+IF(Data!$M99&lt;&gt;"",Scoring!$M$18)+IF(Data!$N99&lt;&gt;"",Scoring!$M$19)+IF(Data!$O99&lt;&gt;"",Scoring!$M$20)+IF(Data!$P99&lt;&gt;"",Scoring!$M$21)+IF(Data!$Q99&lt;&gt;"",Scoring!$M$22)+IF(Data!$R99&lt;&gt;"",Scoring!$M$23)+IF(Data!$S99&lt;&gt;"",Scoring!$M$24)+IF(Data!$T99&lt;&gt;"",Scoring!$M$25)+IF(Data!$U99&lt;&gt;"",Scoring!$M$26)+IF(Data!$V99&lt;&gt;"",Scoring!$M$27)+IF(Data!$W99&lt;&gt;"",Scoring!$M$28)+IF(Data!$X99&lt;&gt;"",Scoring!$M$29)+IF(Data!$Y99&lt;&gt;"",Scoring!$M$30)+IF(Data!$Z99&lt;&gt;"",Scoring!$M$31)+IF(Data!$AA99&lt;&gt;"",Scoring!$M$32)+IF(Data!$AB99&lt;&gt;"",Scoring!$M$33)+IF(Data!$AC99&lt;&gt;"",Scoring!$M$34)+IF(Data!$AD99&lt;&gt;"",Scoring!$M$35)+IF(Data!$AE99&lt;&gt;"",Scoring!$M$36)+IF(Data!$AF99&lt;&gt;"",Scoring!$M$37)+IF(Data!$AG99&lt;&gt;"",Scoring!$M$38)+IF(Data!$AH99&lt;&gt;"",Scoring!$M$39)+IF(Data!$AI99&lt;&gt;"",Scoring!$M$40)+IF(Data!$AJ99&lt;&gt;"",Scoring!$M$41)+IF(Data!$AK99&lt;&gt;"",Scoring!$M$42)+IF(Data!$AL99&lt;&gt;"",Scoring!$M$43)+IF(Data!$AM99&lt;&gt;"",Scoring!$M$44)+IF(Data!$AN99&lt;&gt;"",Scoring!$M$45)+IF(Data!$AO99&lt;&gt;"",Scoring!$M$46)+IF(Data!$AP99&lt;&gt;"",Scoring!$M$47)+IF(Data!$AQ99&lt;&gt;"",Scoring!$M$48)+IF(Data!$AR99&lt;&gt;"",Scoring!$M$49)+IF(Data!$AS99&lt;&gt;"",Scoring!$M$50)+IF(Data!$AT99&lt;&gt;"",Scoring!$M$51)+IF(Data!$AU99&lt;&gt;"",Scoring!$M$52),"")</f>
        <v/>
      </c>
      <c r="BO99" s="184" t="str">
        <f>IF(BN99&lt;&gt;"",LOOKUP(BN99,Likelihoods!$A$7:$A$107,Likelihoods!K$7:K$107),"")</f>
        <v/>
      </c>
      <c r="BP99" s="179" t="str">
        <f>IF(AND(COUNTBLANK($B99:$O99)=13,COUNTBLANK($P99:$Q99)=1,COUNTBLANK($R99:$U99)=3,COUNTBLANK($V99:$X99)=2,COUNTBLANK($Y99:$AE99)=6,COUNTBLANK($AF99:$AJ99)=4,COUNTBLANK($AK99:AN99)=3,COUNTBLANK($AO99:$AQ99)=2,COUNTBLANK($AR99:$AS99)=1,COUNTBLANK($AT99:$AU99)=1),IF(Data!$B99&lt;&gt;"",Scoring!$N$7)+IF(Data!$C99&lt;&gt;"",Scoring!$N$8)+IF(Data!$D99&lt;&gt;"",Scoring!$N$9)+IF(Data!$E99&lt;&gt;"",Scoring!$N$10)+IF(Data!$F99&lt;&gt;"",Scoring!$N$11)+IF(Data!$G99&lt;&gt;"",Scoring!$N$12)+IF(Data!$H99&lt;&gt;"",Scoring!$N$13)+IF(Data!$I99&lt;&gt;"",Scoring!$N$14)+IF(Data!$J99&lt;&gt;"",Scoring!$N$15)+IF(Data!$K99&lt;&gt;"",Scoring!$N$16)+IF(Data!$L99&lt;&gt;"",Scoring!$N$17)+IF(Data!$M99&lt;&gt;"",Scoring!$N$18)+IF(Data!$N99&lt;&gt;"",Scoring!$N$19)+IF(Data!$O99&lt;&gt;"",Scoring!$N$20)+IF(Data!$P99&lt;&gt;"",Scoring!$N$21)+IF(Data!$Q99&lt;&gt;"",Scoring!$N$22)+IF(Data!$R99&lt;&gt;"",Scoring!$N$23)+IF(Data!$S99&lt;&gt;"",Scoring!$N$24)+IF(Data!$T99&lt;&gt;"",Scoring!$N$25)+IF(Data!$U99&lt;&gt;"",Scoring!$N$26)+IF(Data!$V99&lt;&gt;"",Scoring!$N$27)+IF(Data!$W99&lt;&gt;"",Scoring!$N$28)+IF(Data!$X99&lt;&gt;"",Scoring!$N$29)+IF(Data!$Y99&lt;&gt;"",Scoring!$N$30)+IF(Data!$Z99&lt;&gt;"",Scoring!$N$31)+IF(Data!$AA99&lt;&gt;"",Scoring!$N$32)+IF(Data!$AB99&lt;&gt;"",Scoring!$N$33)+IF(Data!$AC99&lt;&gt;"",Scoring!$N$34)+IF(Data!$AD99&lt;&gt;"",Scoring!$N$35)+IF(Data!$AE99&lt;&gt;"",Scoring!$N$36)+IF(Data!$AF99&lt;&gt;"",Scoring!$N$37)+IF(Data!$AG99&lt;&gt;"",Scoring!$N$38)+IF(Data!$AH99&lt;&gt;"",Scoring!$N$39)+IF(Data!$AI99&lt;&gt;"",Scoring!$N$40)+IF(Data!$AJ99&lt;&gt;"",Scoring!$N$41)+IF(Data!$AK99&lt;&gt;"",Scoring!$N$42)+IF(Data!$AL99&lt;&gt;"",Scoring!$N$43)+IF(Data!$AM99&lt;&gt;"",Scoring!$N$44)+IF(Data!$AN99&lt;&gt;"",Scoring!$N$45)+IF(Data!$AO99&lt;&gt;"",Scoring!$N$46)+IF(Data!$AP99&lt;&gt;"",Scoring!$N$47)+IF(Data!$AQ99&lt;&gt;"",Scoring!$N$48)+IF(Data!$AR99&lt;&gt;"",Scoring!$N$49)+IF(Data!$AS99&lt;&gt;"",Scoring!$N$50)+IF(Data!$AT99&lt;&gt;"",Scoring!$N$51)+IF(Data!$AU99&lt;&gt;"",Scoring!$N$52),"")</f>
        <v/>
      </c>
      <c r="BQ99" s="189" t="str">
        <f>IF(BP99&lt;&gt;"",LOOKUP(BP99,Likelihoods!$A$7:$A$107,Likelihoods!L$7:L$107),"")</f>
        <v/>
      </c>
      <c r="BR99" s="181" t="str">
        <f>IF(AND(COUNTBLANK($B99:$O99)=13,COUNTBLANK($P99:$Q99)=1,COUNTBLANK($R99:$U99)=3,COUNTBLANK($V99:$X99)=2,COUNTBLANK($Y99:$AE99)=6,COUNTBLANK($AF99:$AJ99)=4,COUNTBLANK($AK99:AN99)=3,COUNTBLANK($AO99:$AQ99)=2,COUNTBLANK($AR99:$AS99)=1,COUNTBLANK($AT99:$AU99)=1),IF(Data!$B99&lt;&gt;"",Scoring!$O$7)+IF(Data!$C99&lt;&gt;"",Scoring!$O$8)+IF(Data!$D99&lt;&gt;"",Scoring!$O$9)+IF(Data!$E99&lt;&gt;"",Scoring!$O$10)+IF(Data!$F99&lt;&gt;"",Scoring!$O$11)+IF(Data!$G99&lt;&gt;"",Scoring!$O$12)+IF(Data!$H99&lt;&gt;"",Scoring!$O$13)+IF(Data!$I99&lt;&gt;"",Scoring!$O$14)+IF(Data!$J99&lt;&gt;"",Scoring!$O$15)+IF(Data!$K99&lt;&gt;"",Scoring!$O$16)+IF(Data!$L99&lt;&gt;"",Scoring!$O$17)+IF(Data!$M99&lt;&gt;"",Scoring!$O$18)+IF(Data!$N99&lt;&gt;"",Scoring!$O$19)+IF(Data!$O99&lt;&gt;"",Scoring!$O$20)+IF(Data!$P99&lt;&gt;"",Scoring!$O$21)+IF(Data!$Q99&lt;&gt;"",Scoring!$O$22)+IF(Data!$R99&lt;&gt;"",Scoring!$O$23)+IF(Data!$S99&lt;&gt;"",Scoring!$O$24)+IF(Data!$T99&lt;&gt;"",Scoring!$O$25)+IF(Data!$U99&lt;&gt;"",Scoring!$O$26)+IF(Data!$V99&lt;&gt;"",Scoring!$O$27)+IF(Data!$W99&lt;&gt;"",Scoring!$O$28)+IF(Data!$X99&lt;&gt;"",Scoring!$O$29)+IF(Data!$Y99&lt;&gt;"",Scoring!$O$30)+IF(Data!$Z99&lt;&gt;"",Scoring!$O$31)+IF(Data!$AA99&lt;&gt;"",Scoring!$O$32)+IF(Data!$AB99&lt;&gt;"",Scoring!$O$33)+IF(Data!$AC99&lt;&gt;"",Scoring!$O$34)+IF(Data!$AD99&lt;&gt;"",Scoring!$O$35)+IF(Data!$AE99&lt;&gt;"",Scoring!$O$36)+IF(Data!$AF99&lt;&gt;"",Scoring!$O$37)+IF(Data!$AG99&lt;&gt;"",Scoring!$O$38)+IF(Data!$AH99&lt;&gt;"",Scoring!$O$39)+IF(Data!$AI99&lt;&gt;"",Scoring!$O$40)+IF(Data!$AJ99&lt;&gt;"",Scoring!$O$41)+IF(Data!$AK99&lt;&gt;"",Scoring!$O$42)+IF(Data!$AL99&lt;&gt;"",Scoring!$O$43)+IF(Data!$AM99&lt;&gt;"",Scoring!$O$44)+IF(Data!$AN99&lt;&gt;"",Scoring!$O$45)+IF(Data!$AO99&lt;&gt;"",Scoring!$O$46)+IF(Data!$AP99&lt;&gt;"",Scoring!$O$47)+IF(Data!$AQ99&lt;&gt;"",Scoring!$O$48)+IF(Data!$AR99&lt;&gt;"",Scoring!$O$49)+IF(Data!$AS99&lt;&gt;"",Scoring!$O$50)+IF(Data!$AT99&lt;&gt;"",Scoring!$O$51)+IF(Data!$AU99&lt;&gt;"",Scoring!$O$52),"")</f>
        <v/>
      </c>
      <c r="BS99" s="184" t="str">
        <f>IF(BR99&lt;&gt;"",LOOKUP(BR99,Likelihoods!$A$7:$A$107,Likelihoods!M$7:M$107),"")</f>
        <v/>
      </c>
      <c r="BT99" s="181" t="str">
        <f>IF(AND(COUNTBLANK($B99:$O99)=13,COUNTBLANK($P99:$Q99)=1,COUNTBLANK($R99:$U99)=3,COUNTBLANK($V99:$X99)=2,COUNTBLANK($Y99:$AE99)=6,COUNTBLANK($AF99:$AJ99)=4,COUNTBLANK($AK99:AN99)=3,COUNTBLANK($AO99:$AQ99)=2,COUNTBLANK($AR99:$AS99)=1,COUNTBLANK($AT99:$AU99)=1),IF(Data!$B99&lt;&gt;"",Scoring!$P$7)+IF(Data!$C99&lt;&gt;"",Scoring!$P$8)+IF(Data!$D99&lt;&gt;"",Scoring!$P$9)+IF(Data!$E99&lt;&gt;"",Scoring!$P$10)+IF(Data!$F99&lt;&gt;"",Scoring!$P$11)+IF(Data!$G99&lt;&gt;"",Scoring!$P$12)+IF(Data!$H99&lt;&gt;"",Scoring!$P$13)+IF(Data!$I99&lt;&gt;"",Scoring!$P$14)+IF(Data!$J99&lt;&gt;"",Scoring!$P$15)+IF(Data!$K99&lt;&gt;"",Scoring!$P$16)+IF(Data!$L99&lt;&gt;"",Scoring!$P$17)+IF(Data!$M99&lt;&gt;"",Scoring!$P$18)+IF(Data!$N99&lt;&gt;"",Scoring!$P$19)+IF(Data!$O99&lt;&gt;"",Scoring!$P$20)+IF(Data!$P99&lt;&gt;"",Scoring!$P$21)+IF(Data!$Q99&lt;&gt;"",Scoring!$P$22)+IF(Data!$R99&lt;&gt;"",Scoring!$P$23)+IF(Data!$S99&lt;&gt;"",Scoring!$P$24)+IF(Data!$T99&lt;&gt;"",Scoring!$P$25)+IF(Data!$U99&lt;&gt;"",Scoring!$P$26)+IF(Data!$V99&lt;&gt;"",Scoring!$P$27)+IF(Data!$W99&lt;&gt;"",Scoring!$P$28)+IF(Data!$X99&lt;&gt;"",Scoring!$P$29)+IF(Data!$Y99&lt;&gt;"",Scoring!$P$30)+IF(Data!$Z99&lt;&gt;"",Scoring!$P$31)+IF(Data!$AA99&lt;&gt;"",Scoring!$P$32)+IF(Data!$AB99&lt;&gt;"",Scoring!$P$33)+IF(Data!$AC99&lt;&gt;"",Scoring!$P$34)+IF(Data!$AD99&lt;&gt;"",Scoring!$P$35)+IF(Data!$AE99&lt;&gt;"",Scoring!$P$36)+IF(Data!$AF99&lt;&gt;"",Scoring!$P$37)+IF(Data!$AG99&lt;&gt;"",Scoring!$P$38)+IF(Data!$AH99&lt;&gt;"",Scoring!$P$39)+IF(Data!$AI99&lt;&gt;"",Scoring!$P$40)+IF(Data!$AJ99&lt;&gt;"",Scoring!$P$41)+IF(Data!$AK99&lt;&gt;"",Scoring!$P$42)+IF(Data!$AL99&lt;&gt;"",Scoring!$P$43)+IF(Data!$AM99&lt;&gt;"",Scoring!$P$44)+IF(Data!$AN99&lt;&gt;"",Scoring!$P$45)+IF(Data!$AO99&lt;&gt;"",Scoring!$P$46)+IF(Data!$AP99&lt;&gt;"",Scoring!$P$47)+IF(Data!$AQ99&lt;&gt;"",Scoring!$P$48)+IF(Data!$AR99&lt;&gt;"",Scoring!$P$49)+IF(Data!$AS99&lt;&gt;"",Scoring!$P$50)+IF(Data!$AT99&lt;&gt;"",Scoring!$P$51)+IF(Data!$AU99&lt;&gt;"",Scoring!$P$52),"")</f>
        <v/>
      </c>
      <c r="BU99" s="180" t="str">
        <f>IF(BT99&lt;&gt;"",LOOKUP(BT99,Likelihoods!$A$7:$A$107,Likelihoods!N$7:N$107),"")</f>
        <v/>
      </c>
      <c r="BV99" s="181" t="str">
        <f>IF(AND(COUNTBLANK($B99:$O99)=13,COUNTBLANK($P99:$Q99)=1,COUNTBLANK($R99:$U99)=3,COUNTBLANK($V99:$X99)=2,COUNTBLANK($Y99:$AE99)=6,COUNTBLANK($AF99:$AJ99)=4,COUNTBLANK($AK99:AN99)=3,COUNTBLANK($AO99:$AQ99)=2,COUNTBLANK($AR99:$AS99)=1,COUNTBLANK($AT99:$AU99)=1),IF(Data!$B99&lt;&gt;"",Scoring!$Q$7)+IF(Data!$C99&lt;&gt;"",Scoring!$Q$8)+IF(Data!$D99&lt;&gt;"",Scoring!$Q$9)+IF(Data!$E99&lt;&gt;"",Scoring!$Q$10)+IF(Data!$F99&lt;&gt;"",Scoring!$Q$11)+IF(Data!$G99&lt;&gt;"",Scoring!$Q$12)+IF(Data!$H99&lt;&gt;"",Scoring!$Q$13)+IF(Data!$I99&lt;&gt;"",Scoring!$Q$14)+IF(Data!$J99&lt;&gt;"",Scoring!$Q$15)+IF(Data!$K99&lt;&gt;"",Scoring!$Q$16)+IF(Data!$L99&lt;&gt;"",Scoring!$Q$17)+IF(Data!$M99&lt;&gt;"",Scoring!$Q$18)+IF(Data!$N99&lt;&gt;"",Scoring!$Q$19)+IF(Data!$O99&lt;&gt;"",Scoring!$Q$20)+IF(Data!$P99&lt;&gt;"",Scoring!$Q$21)+IF(Data!$Q99&lt;&gt;"",Scoring!$Q$22)+IF(Data!$R99&lt;&gt;"",Scoring!$Q$23)+IF(Data!$S99&lt;&gt;"",Scoring!$Q$24)+IF(Data!$T99&lt;&gt;"",Scoring!$Q$25)+IF(Data!$U99&lt;&gt;"",Scoring!$Q$26)+IF(Data!$V99&lt;&gt;"",Scoring!$Q$27)+IF(Data!$W99&lt;&gt;"",Scoring!$Q$28)+IF(Data!$X99&lt;&gt;"",Scoring!$Q$29)+IF(Data!$Y99&lt;&gt;"",Scoring!$Q$30)+IF(Data!$Z99&lt;&gt;"",Scoring!$Q$31)+IF(Data!$AA99&lt;&gt;"",Scoring!$Q$32)+IF(Data!$AB99&lt;&gt;"",Scoring!$Q$33)+IF(Data!$AC99&lt;&gt;"",Scoring!$Q$34)+IF(Data!$AD99&lt;&gt;"",Scoring!$Q$35)+IF(Data!$AE99&lt;&gt;"",Scoring!$Q$36)+IF(Data!$AF99&lt;&gt;"",Scoring!$Q$37)+IF(Data!$AG99&lt;&gt;"",Scoring!$Q$38)+IF(Data!$AH99&lt;&gt;"",Scoring!$Q$39)+IF(Data!$AI99&lt;&gt;"",Scoring!$Q$40)+IF(Data!$AJ99&lt;&gt;"",Scoring!$Q$41)+IF(Data!$AK99&lt;&gt;"",Scoring!$Q$42)+IF(Data!$AL99&lt;&gt;"",Scoring!$Q$43)+IF(Data!$AM99&lt;&gt;"",Scoring!$Q$44)+IF(Data!$AN99&lt;&gt;"",Scoring!$Q$45)+IF(Data!$AO99&lt;&gt;"",Scoring!$Q$46)+IF(Data!$AP99&lt;&gt;"",Scoring!$Q$47)+IF(Data!$AQ99&lt;&gt;"",Scoring!$Q$48)+IF(Data!$AR99&lt;&gt;"",Scoring!$Q$49)+IF(Data!$AS99&lt;&gt;"",Scoring!$Q$50)+IF(Data!$AT99&lt;&gt;"",Scoring!$Q$51)+IF(Data!$AU99&lt;&gt;"",Scoring!$Q$52),"")</f>
        <v/>
      </c>
      <c r="BW99" s="183" t="str">
        <f>IF(BV99&lt;&gt;"",LOOKUP(BV99,Likelihoods!$A$7:$A$107,Likelihoods!O$7:O$107),"")</f>
        <v/>
      </c>
      <c r="BX99" s="9"/>
      <c r="BY99" s="9"/>
      <c r="BZ99" s="9"/>
      <c r="CA99" s="9"/>
      <c r="CB99" s="9"/>
      <c r="CC99" s="9"/>
      <c r="CD99" s="9"/>
      <c r="CE99" s="9"/>
      <c r="CF99" s="9"/>
      <c r="CG99" s="9"/>
      <c r="CH99" s="9"/>
      <c r="CI99" s="9"/>
      <c r="CJ99" s="9"/>
      <c r="CK99" s="9"/>
    </row>
    <row r="100" spans="1:89" ht="14.25">
      <c r="A100" s="59"/>
      <c r="B100" s="76"/>
      <c r="C100" s="77"/>
      <c r="D100" s="77"/>
      <c r="E100" s="77"/>
      <c r="F100" s="77"/>
      <c r="G100" s="77"/>
      <c r="H100" s="77"/>
      <c r="I100" s="77"/>
      <c r="J100" s="77"/>
      <c r="K100" s="77"/>
      <c r="L100" s="77"/>
      <c r="M100" s="77"/>
      <c r="N100" s="77"/>
      <c r="O100" s="77"/>
      <c r="P100" s="76"/>
      <c r="Q100" s="78"/>
      <c r="R100" s="77"/>
      <c r="S100" s="77"/>
      <c r="T100" s="77"/>
      <c r="U100" s="77"/>
      <c r="V100" s="76"/>
      <c r="W100" s="77"/>
      <c r="X100" s="78"/>
      <c r="Y100" s="77"/>
      <c r="Z100" s="77"/>
      <c r="AA100" s="77"/>
      <c r="AB100" s="77"/>
      <c r="AC100" s="77"/>
      <c r="AD100" s="77"/>
      <c r="AE100" s="77"/>
      <c r="AF100" s="76"/>
      <c r="AG100" s="77"/>
      <c r="AH100" s="77"/>
      <c r="AI100" s="77"/>
      <c r="AJ100" s="78"/>
      <c r="AK100" s="77"/>
      <c r="AL100" s="77"/>
      <c r="AM100" s="77"/>
      <c r="AN100" s="77"/>
      <c r="AO100" s="76"/>
      <c r="AP100" s="77"/>
      <c r="AQ100" s="78"/>
      <c r="AR100" s="76"/>
      <c r="AS100" s="78"/>
      <c r="AT100" s="77"/>
      <c r="AU100" s="77"/>
      <c r="AV100" s="179" t="str">
        <f>IF(AND(COUNTBLANK($B100:$O100)=13,COUNTBLANK($P100:$Q100)=1,COUNTBLANK($R100:$U100)=3,COUNTBLANK($V100:$X100)=2,COUNTBLANK($Y100:$AE100)=6,COUNTBLANK($AF100:$AJ100)=4,COUNTBLANK($AK100:AN100)=3,COUNTBLANK($AO100:$AQ100)=2,COUNTBLANK($AR100:$AS100)=1,COUNTBLANK($AT100:$AU100)=1),IF(Data!$B100&lt;&gt;"",Scoring!$D$7)+IF(Data!$C100&lt;&gt;"",Scoring!$D$8)+IF(Data!$D100&lt;&gt;"",Scoring!$D$9)+IF(Data!$E100&lt;&gt;"",Scoring!$D$10)+IF(Data!$F100&lt;&gt;"",Scoring!$D$11)+IF(Data!$G100&lt;&gt;"",Scoring!$D$12)+IF(Data!$H100&lt;&gt;"",Scoring!$D$13)+IF(Data!$I100&lt;&gt;"",Scoring!$D$14)+IF(Data!$J100&lt;&gt;"",Scoring!$D$15)+IF(Data!$K100&lt;&gt;"",Scoring!$D$16)+IF(Data!$L100&lt;&gt;"",Scoring!$D$17)+IF(Data!$M100&lt;&gt;"",Scoring!$D$18)+IF(Data!$N100&lt;&gt;"",Scoring!$D$19)+IF(Data!$O100&lt;&gt;"",Scoring!$D$20)+IF(Data!$P100&lt;&gt;"",Scoring!$D$21)+IF(Data!$Q100&lt;&gt;"",Scoring!$D$22)+IF(Data!$R100&lt;&gt;"",Scoring!$D$23)+IF(Data!$S100&lt;&gt;"",Scoring!$D$24)+IF(Data!$T100&lt;&gt;"",Scoring!$D$25)+IF(Data!$U100&lt;&gt;"",Scoring!$D$26)+IF(Data!$V100&lt;&gt;"",Scoring!$D$27)+IF(Data!$W100&lt;&gt;"",Scoring!$D$28)+IF(Data!$X100&lt;&gt;"",Scoring!$D$29)+IF(Data!$Y100&lt;&gt;"",Scoring!$D$30)+IF(Data!$Z100&lt;&gt;"",Scoring!$D$31)+IF(Data!$AA100&lt;&gt;"",Scoring!$D$32)+IF(Data!$AB100&lt;&gt;"",Scoring!$D$33)+IF(Data!$AC100&lt;&gt;"",Scoring!$D$34)+IF(Data!$AD100&lt;&gt;"",Scoring!$D$35)+IF(Data!$AE100&lt;&gt;"",Scoring!$D$36)+IF(Data!$AF100&lt;&gt;"",Scoring!$D$37)+IF(Data!$AG100&lt;&gt;"",Scoring!$D$38)+IF(Data!$AH100&lt;&gt;"",Scoring!$D$39)+IF(Data!$AI100&lt;&gt;"",Scoring!$D$40)+IF(Data!$AJ100&lt;&gt;"",Scoring!$D$41)+IF(Data!$AK100&lt;&gt;"",Scoring!$D$42)+IF(Data!$AL100&lt;&gt;"",Scoring!$D$43)+IF(Data!$AM100&lt;&gt;"",Scoring!$D$44)+IF(Data!$AN100&lt;&gt;"",Scoring!$D$45)+IF(Data!$AO100&lt;&gt;"",Scoring!$D$46)+IF(Data!$AP100&lt;&gt;"",Scoring!$D$47)+IF(Data!$AQ100&lt;&gt;"",Scoring!$D$48)+IF(Data!$AR100&lt;&gt;"",Scoring!$D$49)+IF(Data!$AS100&lt;&gt;"",Scoring!$D$50)+IF(Data!$AT100&lt;&gt;"",Scoring!$D$51)+IF(Data!$AU100&lt;&gt;"",Scoring!$D$52),"")</f>
        <v/>
      </c>
      <c r="AW100" s="180" t="str">
        <f>IF(AV100&lt;&gt;"",LOOKUP(AV100,Likelihoods!$A$7:$A$107,Likelihoods!B$7:B$107),"")</f>
        <v/>
      </c>
      <c r="AX100" s="181" t="str">
        <f>IF(AND(COUNTBLANK($B100:$O100)=13,COUNTBLANK($P100:$Q100)=1,COUNTBLANK($R100:$U100)=3,COUNTBLANK($V100:$X100)=2,COUNTBLANK($Y100:$AE100)=6,COUNTBLANK($AF100:$AJ100)=4,COUNTBLANK($AK100:AN100)=3,COUNTBLANK($AO100:$AQ100)=2,COUNTBLANK($AR100:$AS100)=1,COUNTBLANK($AT100:$AU100)=1),IF(Data!$B100&lt;&gt;"",Scoring!$E$7)+IF(Data!$C100&lt;&gt;"",Scoring!$E$8)+IF(Data!$D100&lt;&gt;"",Scoring!$E$9)+IF(Data!$E100&lt;&gt;"",Scoring!$E$10)+IF(Data!$F100&lt;&gt;"",Scoring!$E$11)+IF(Data!$G100&lt;&gt;"",Scoring!$E$12)+IF(Data!$H100&lt;&gt;"",Scoring!$E$13)+IF(Data!$I100&lt;&gt;"",Scoring!$E$14)+IF(Data!$J100&lt;&gt;"",Scoring!$E$15)+IF(Data!$K100&lt;&gt;"",Scoring!$E$16)+IF(Data!$L100&lt;&gt;"",Scoring!$E$17)+IF(Data!$M100&lt;&gt;"",Scoring!$E$18)+IF(Data!$N100&lt;&gt;"",Scoring!$E$19)+IF(Data!$O100&lt;&gt;"",Scoring!$E$20)+IF(Data!$P100&lt;&gt;"",Scoring!$E$21)+IF(Data!$Q100&lt;&gt;"",Scoring!$E$22)+IF(Data!$R100&lt;&gt;"",Scoring!$E$23)+IF(Data!$S100&lt;&gt;"",Scoring!$E$24)+IF(Data!$T100&lt;&gt;"",Scoring!$E$25)+IF(Data!$U100&lt;&gt;"",Scoring!$E$26)+IF(Data!$V100&lt;&gt;"",Scoring!$E$27)+IF(Data!$W100&lt;&gt;"",Scoring!$E$28)+IF(Data!$X100&lt;&gt;"",Scoring!$E$29)+IF(Data!$Y100&lt;&gt;"",Scoring!$E$30)+IF(Data!$Z100&lt;&gt;"",Scoring!$E$31)+IF(Data!$AA100&lt;&gt;"",Scoring!$E$32)+IF(Data!$AB100&lt;&gt;"",Scoring!$E$33)+IF(Data!$AC100&lt;&gt;"",Scoring!$E$34)+IF(Data!$AD100&lt;&gt;"",Scoring!$E$35)+IF(Data!$AE100&lt;&gt;"",Scoring!$E$36)+IF(Data!$AF100&lt;&gt;"",Scoring!$E$37)+IF(Data!$AG100&lt;&gt;"",Scoring!$E$38)+IF(Data!$AH100&lt;&gt;"",Scoring!$E$39)+IF(Data!$AI100&lt;&gt;"",Scoring!$E$40)+IF(Data!$AJ100&lt;&gt;"",Scoring!$E$41)+IF(Data!$AK100&lt;&gt;"",Scoring!$E$42)+IF(Data!$AL100&lt;&gt;"",Scoring!$E$43)+IF(Data!$AM100&lt;&gt;"",Scoring!$E$44)+IF(Data!$AN100&lt;&gt;"",Scoring!$E$45)+IF(Data!$AO100&lt;&gt;"",Scoring!$E$46)+IF(Data!$AP100&lt;&gt;"",Scoring!$E$47)+IF(Data!$AQ100&lt;&gt;"",Scoring!$E$48)+IF(Data!$AR100&lt;&gt;"",Scoring!$E$49)+IF(Data!$AS100&lt;&gt;"",Scoring!$E$50)+IF(Data!$AT100&lt;&gt;"",Scoring!$E$51)+IF(Data!$AU100&lt;&gt;"",Scoring!$E$52),"")</f>
        <v/>
      </c>
      <c r="AY100" s="180" t="str">
        <f>IF(AX100&lt;&gt;"",LOOKUP(AX100,Likelihoods!$A$7:$A$107,Likelihoods!C$7:C$107),"")</f>
        <v/>
      </c>
      <c r="AZ100" s="182" t="str">
        <f>IF(AND(COUNTBLANK($B100:$O100)=13,COUNTBLANK($P100:$Q100)=1,COUNTBLANK($R100:$U100)=3,COUNTBLANK($V100:$X100)=2,COUNTBLANK($Y100:$AE100)=6,COUNTBLANK($AF100:$AJ100)=4,COUNTBLANK($AK100:AN100)=3,COUNTBLANK($AO100:$AQ100)=2,COUNTBLANK($AR100:$AS100)=1,COUNTBLANK($AT100:$AU100)=1),IF(Data!$B100&lt;&gt;"",Scoring!$F$7)+IF(Data!$C100&lt;&gt;"",Scoring!$F$8)+IF(Data!$D100&lt;&gt;"",Scoring!$F$9)+IF(Data!$E100&lt;&gt;"",Scoring!$F$10)+IF(Data!$F100&lt;&gt;"",Scoring!$F$11)+IF(Data!$G100&lt;&gt;"",Scoring!$F$12)+IF(Data!$H100&lt;&gt;"",Scoring!$F$13)+IF(Data!$I100&lt;&gt;"",Scoring!$F$14)+IF(Data!$J100&lt;&gt;"",Scoring!$F$15)+IF(Data!$K100&lt;&gt;"",Scoring!$F$16)+IF(Data!$L100&lt;&gt;"",Scoring!$F$17)+IF(Data!$M100&lt;&gt;"",Scoring!$F$18)+IF(Data!$N100&lt;&gt;"",Scoring!$F$19)+IF(Data!$O100&lt;&gt;"",Scoring!$F$20)+IF(Data!$P100&lt;&gt;"",Scoring!$F$21)+IF(Data!$Q100&lt;&gt;"",Scoring!$F$22)+IF(Data!$R100&lt;&gt;"",Scoring!$F$23)+IF(Data!$S100&lt;&gt;"",Scoring!$F$24)+IF(Data!$T100&lt;&gt;"",Scoring!$F$25)+IF(Data!$U100&lt;&gt;"",Scoring!$F$26)+IF(Data!$V100&lt;&gt;"",Scoring!$F$27)+IF(Data!$W100&lt;&gt;"",Scoring!$F$28)+IF(Data!$X100&lt;&gt;"",Scoring!$F$29)+IF(Data!$Y100&lt;&gt;"",Scoring!$F$30)+IF(Data!$Z100&lt;&gt;"",Scoring!$F$31)+IF(Data!$AA100&lt;&gt;"",Scoring!$F$32)+IF(Data!$AB100&lt;&gt;"",Scoring!$F$33)+IF(Data!$AC100&lt;&gt;"",Scoring!$F$34)+IF(Data!$AD100&lt;&gt;"",Scoring!$F$35)+IF(Data!$AE100&lt;&gt;"",Scoring!$F$36)+IF(Data!$AF100&lt;&gt;"",Scoring!$F$37)+IF(Data!$AG100&lt;&gt;"",Scoring!$F$38)+IF(Data!$AH100&lt;&gt;"",Scoring!$F$39)+IF(Data!$AI100&lt;&gt;"",Scoring!$F$40)+IF(Data!$AJ100&lt;&gt;"",Scoring!$F$41)+IF(Data!$AK100&lt;&gt;"",Scoring!$F$42)+IF(Data!$AL100&lt;&gt;"",Scoring!$F$43)+IF(Data!$AM100&lt;&gt;"",Scoring!$F$44)+IF(Data!$AN100&lt;&gt;"",Scoring!$F$45)+IF(Data!$AO100&lt;&gt;"",Scoring!$F$46)+IF(Data!$AP100&lt;&gt;"",Scoring!$F$47)+IF(Data!$AQ100&lt;&gt;"",Scoring!$F$48)+IF(Data!$AR100&lt;&gt;"",Scoring!$F$49)+IF(Data!$AS100&lt;&gt;"",Scoring!$F$50)+IF(Data!$AT100&lt;&gt;"",Scoring!$F$51)+IF(Data!$AU100&lt;&gt;"",Scoring!$F$52),"")</f>
        <v/>
      </c>
      <c r="BA100" s="183" t="str">
        <f>IF(AZ100&lt;&gt;"",LOOKUP(AZ100,Likelihoods!$A$7:$A$107,Likelihoods!D$7:D$107),"")</f>
        <v/>
      </c>
      <c r="BB100" s="181" t="str">
        <f>IF(AND(COUNTBLANK($B100:$O100)=13,COUNTBLANK($P100:$Q100)=1,COUNTBLANK($R100:$U100)=3,COUNTBLANK($V100:$X100)=2,COUNTBLANK($Y100:$AE100)=6,COUNTBLANK($AF100:$AJ100)=4,COUNTBLANK($AK100:AN100)=3,COUNTBLANK($AO100:$AQ100)=2,COUNTBLANK($AR100:$AS100)=1,COUNTBLANK($AT100:$AU100)=1),IF(Data!$B100&lt;&gt;"",Scoring!$G$7)+IF(Data!$C100&lt;&gt;"",Scoring!$G$8)+IF(Data!$D100&lt;&gt;"",Scoring!$G$9)+IF(Data!$E100&lt;&gt;"",Scoring!$G$10)+IF(Data!$F100&lt;&gt;"",Scoring!$G$11)+IF(Data!$G100&lt;&gt;"",Scoring!$G$12)+IF(Data!$H100&lt;&gt;"",Scoring!$G$13)+IF(Data!$I100&lt;&gt;"",Scoring!$G$14)+IF(Data!$J100&lt;&gt;"",Scoring!$G$15)+IF(Data!$K100&lt;&gt;"",Scoring!$G$16)+IF(Data!$L100&lt;&gt;"",Scoring!$G$17)+IF(Data!$M100&lt;&gt;"",Scoring!$G$18)+IF(Data!$N100&lt;&gt;"",Scoring!$G$19)+IF(Data!$O100&lt;&gt;"",Scoring!$G$20)+IF(Data!$P100&lt;&gt;"",Scoring!$G$21)+IF(Data!$Q100&lt;&gt;"",Scoring!$G$22)+IF(Data!$R100&lt;&gt;"",Scoring!$G$23)+IF(Data!$S100&lt;&gt;"",Scoring!$G$24)+IF(Data!$T100&lt;&gt;"",Scoring!$G$25)+IF(Data!$U100&lt;&gt;"",Scoring!$G$26)+IF(Data!$V100&lt;&gt;"",Scoring!$G$27)+IF(Data!$W100&lt;&gt;"",Scoring!$G$28)+IF(Data!$X100&lt;&gt;"",Scoring!$G$29)+IF(Data!$Y100&lt;&gt;"",Scoring!$G$30)+IF(Data!$Z100&lt;&gt;"",Scoring!$G$31)+IF(Data!$AA100&lt;&gt;"",Scoring!$G$32)+IF(Data!$AB100&lt;&gt;"",Scoring!$G$33)+IF(Data!$AC100&lt;&gt;"",Scoring!$G$34)+IF(Data!$AD100&lt;&gt;"",Scoring!$G$35)+IF(Data!$AE100&lt;&gt;"",Scoring!$G$36)+IF(Data!$AF100&lt;&gt;"",Scoring!$G$37)+IF(Data!$AG100&lt;&gt;"",Scoring!$G$38)+IF(Data!$AH100&lt;&gt;"",Scoring!$G$39)+IF(Data!$AI100&lt;&gt;"",Scoring!$G$40)+IF(Data!$AJ100&lt;&gt;"",Scoring!$G$41)+IF(Data!$AK100&lt;&gt;"",Scoring!$G$42)+IF(Data!$AL100&lt;&gt;"",Scoring!$G$43)+IF(Data!$AM100&lt;&gt;"",Scoring!$G$44)+IF(Data!$AN100&lt;&gt;"",Scoring!$G$45)+IF(Data!$AO100&lt;&gt;"",Scoring!$G$46)+IF(Data!$AP100&lt;&gt;"",Scoring!$G$47)+IF(Data!$AQ100&lt;&gt;"",Scoring!$G$48)+IF(Data!$AR100&lt;&gt;"",Scoring!$G$49)+IF(Data!$AS100&lt;&gt;"",Scoring!$G$50)+IF(Data!$AT100&lt;&gt;"",Scoring!$G$51)+IF(Data!$AU100&lt;&gt;"",Scoring!$G$52),"")</f>
        <v/>
      </c>
      <c r="BC100" s="184" t="str">
        <f>IF(BB100&lt;&gt;"",LOOKUP(BB100,Likelihoods!$A$7:$A$107,Likelihoods!E$7:E$107),"")</f>
        <v/>
      </c>
      <c r="BD100" s="185" t="str">
        <f>IF(AND(COUNTBLANK($B100:$O100)=13,COUNTBLANK($P100:$Q100)=1,COUNTBLANK($R100:$U100)=3,COUNTBLANK($V100:$X100)=2,COUNTBLANK($Y100:$AE100)=6,COUNTBLANK($AF100:$AJ100)=4,COUNTBLANK($AK100:AN100)=3,COUNTBLANK($AO100:$AQ100)=2,COUNTBLANK($AR100:$AS100)=1,COUNTBLANK($AT100:$AU100)=1),IF(Data!$B100&lt;&gt;"",Scoring!$H$7)+IF(Data!$C100&lt;&gt;"",Scoring!$H$8)+IF(Data!$D100&lt;&gt;"",Scoring!$H$9)+IF(Data!$E100&lt;&gt;"",Scoring!$H$10)+IF(Data!$F100&lt;&gt;"",Scoring!$H$11)+IF(Data!$G100&lt;&gt;"",Scoring!$H$12)+IF(Data!$H100&lt;&gt;"",Scoring!$H$13)+IF(Data!$I100&lt;&gt;"",Scoring!$H$14)+IF(Data!$J100&lt;&gt;"",Scoring!$H$15)+IF(Data!$K100&lt;&gt;"",Scoring!$H$16)+IF(Data!$L100&lt;&gt;"",Scoring!$H$17)+IF(Data!$M100&lt;&gt;"",Scoring!$H$18)+IF(Data!$N100&lt;&gt;"",Scoring!$H$19)+IF(Data!$O100&lt;&gt;"",Scoring!$H$20)+IF(Data!$P100&lt;&gt;"",Scoring!$H$21)+IF(Data!$Q100&lt;&gt;"",Scoring!$H$22)+IF(Data!$R100&lt;&gt;"",Scoring!$H$23)+IF(Data!$S100&lt;&gt;"",Scoring!$H$24)+IF(Data!$T100&lt;&gt;"",Scoring!$H$25)+IF(Data!$U100&lt;&gt;"",Scoring!$H$26)+IF(Data!$V100&lt;&gt;"",Scoring!$H$27)+IF(Data!$W100&lt;&gt;"",Scoring!$H$28)+IF(Data!$X100&lt;&gt;"",Scoring!$H$29)+IF(Data!$Y100&lt;&gt;"",Scoring!$H$30)+IF(Data!$Z100&lt;&gt;"",Scoring!$H$31)+IF(Data!$AA100&lt;&gt;"",Scoring!$H$32)+IF(Data!$AB100&lt;&gt;"",Scoring!$H$33)+IF(Data!$AC100&lt;&gt;"",Scoring!$H$34)+IF(Data!$AD100&lt;&gt;"",Scoring!$H$35)+IF(Data!$AE100&lt;&gt;"",Scoring!$H$36)+IF(Data!$AF100&lt;&gt;"",Scoring!$H$37)+IF(Data!$AG100&lt;&gt;"",Scoring!$H$38)+IF(Data!$AH100&lt;&gt;"",Scoring!$H$39)+IF(Data!$AI100&lt;&gt;"",Scoring!$H$40)+IF(Data!$AJ100&lt;&gt;"",Scoring!$H$41)+IF(Data!$AK100&lt;&gt;"",Scoring!$H$42)+IF(Data!$AL100&lt;&gt;"",Scoring!$H$43)+IF(Data!$AM100&lt;&gt;"",Scoring!$H$44)+IF(Data!$AN100&lt;&gt;"",Scoring!$H$45)+IF(Data!$AO100&lt;&gt;"",Scoring!$H$46)+IF(Data!$AP100&lt;&gt;"",Scoring!$H$47)+IF(Data!$AQ100&lt;&gt;"",Scoring!$H$48)+IF(Data!$AR100&lt;&gt;"",Scoring!$H$49)+IF(Data!$AS100&lt;&gt;"",Scoring!$H$50)+IF(Data!$AT100&lt;&gt;"",Scoring!$H$51)+IF(Data!$AU100&lt;&gt;"",Scoring!$H$52),"")</f>
        <v/>
      </c>
      <c r="BE100" s="186" t="str">
        <f>IF(BD100&lt;&gt;"",LOOKUP(BD100,Likelihoods!$A$7:$A$107,Likelihoods!F$7:F$107),"")</f>
        <v/>
      </c>
      <c r="BF100" s="181" t="str">
        <f>IF(AND(COUNTBLANK($B100:$O100)=13,COUNTBLANK($P100:$Q100)=1,COUNTBLANK($R100:$U100)=3,COUNTBLANK($V100:$X100)=2,COUNTBLANK($Y100:$AE100)=6,COUNTBLANK($AF100:$AJ100)=4,COUNTBLANK($AK100:AN100)=3,COUNTBLANK($AO100:$AQ100)=2,COUNTBLANK($AR100:$AS100)=1,COUNTBLANK($AT100:$AU100)=1),IF(Data!$B100&lt;&gt;"",Scoring!$I$7)+IF(Data!$C100&lt;&gt;"",Scoring!$I$8)+IF(Data!$D100&lt;&gt;"",Scoring!$I$9)+IF(Data!$E100&lt;&gt;"",Scoring!$I$10)+IF(Data!$F100&lt;&gt;"",Scoring!$I$11)+IF(Data!$G100&lt;&gt;"",Scoring!$I$12)+IF(Data!$H100&lt;&gt;"",Scoring!$I$13)+IF(Data!$I100&lt;&gt;"",Scoring!$I$14)+IF(Data!$J100&lt;&gt;"",Scoring!$I$15)+IF(Data!$K100&lt;&gt;"",Scoring!$I$16)+IF(Data!$L100&lt;&gt;"",Scoring!$I$17)+IF(Data!$M100&lt;&gt;"",Scoring!$I$18)+IF(Data!$N100&lt;&gt;"",Scoring!$I$19)+IF(Data!$O100&lt;&gt;"",Scoring!$I$20)+IF(Data!$P100&lt;&gt;"",Scoring!$I$21)+IF(Data!$Q100&lt;&gt;"",Scoring!$I$22)+IF(Data!$R100&lt;&gt;"",Scoring!$I$23)+IF(Data!$S100&lt;&gt;"",Scoring!$I$24)+IF(Data!$T100&lt;&gt;"",Scoring!$I$25)+IF(Data!$U100&lt;&gt;"",Scoring!$I$26)+IF(Data!$V100&lt;&gt;"",Scoring!$I$27)+IF(Data!$W100&lt;&gt;"",Scoring!$I$28)+IF(Data!$X100&lt;&gt;"",Scoring!$I$29)+IF(Data!$Y100&lt;&gt;"",Scoring!$I$30)+IF(Data!$Z100&lt;&gt;"",Scoring!$I$31)+IF(Data!$AA100&lt;&gt;"",Scoring!$I$32)+IF(Data!$AB100&lt;&gt;"",Scoring!$I$33)+IF(Data!$AC100&lt;&gt;"",Scoring!$I$34)+IF(Data!$AD100&lt;&gt;"",Scoring!$I$35)+IF(Data!$AE100&lt;&gt;"",Scoring!$I$36)+IF(Data!$AF100&lt;&gt;"",Scoring!$I$37)+IF(Data!$AG100&lt;&gt;"",Scoring!$I$38)+IF(Data!$AH100&lt;&gt;"",Scoring!$I$39)+IF(Data!$AI100&lt;&gt;"",Scoring!$I$40)+IF(Data!$AJ100&lt;&gt;"",Scoring!$I$41)+IF(Data!$AK100&lt;&gt;"",Scoring!$I$42)+IF(Data!$AL100&lt;&gt;"",Scoring!$I$43)+IF(Data!$AM100&lt;&gt;"",Scoring!$I$44)+IF(Data!$AN100&lt;&gt;"",Scoring!$I$45)+IF(Data!$AO100&lt;&gt;"",Scoring!$I$46)+IF(Data!$AP100&lt;&gt;"",Scoring!$I$47)+IF(Data!$AQ100&lt;&gt;"",Scoring!$I$48)+IF(Data!$AR100&lt;&gt;"",Scoring!$I$49)+IF(Data!$AS100&lt;&gt;"",Scoring!$I$50)+IF(Data!$AT100&lt;&gt;"",Scoring!$I$51)+IF(Data!$AU100&lt;&gt;"",Scoring!$I$52),"")</f>
        <v/>
      </c>
      <c r="BG100" s="180" t="str">
        <f>IF(BF100&lt;&gt;"",LOOKUP(BF100,Likelihoods!$A$7:$A$107,Likelihoods!G$7:G$107),"")</f>
        <v/>
      </c>
      <c r="BH100" s="187" t="str">
        <f>IF(AND(COUNTBLANK($B100:$O100)=13,COUNTBLANK($P100:$Q100)=1,COUNTBLANK($R100:$U100)=3,COUNTBLANK($V100:$X100)=2,COUNTBLANK($Y100:$AE100)=6,COUNTBLANK($AF100:$AJ100)=4,COUNTBLANK($AK100:AN100)=3,COUNTBLANK($AO100:$AQ100)=2,COUNTBLANK($AR100:$AS100)=1,COUNTBLANK($AT100:$AU100)=1),IF(Data!$B100&lt;&gt;"",Scoring!$J$7)+IF(Data!$C100&lt;&gt;"",Scoring!$J$8)+IF(Data!$D100&lt;&gt;"",Scoring!$J$9)+IF(Data!$E100&lt;&gt;"",Scoring!$J$10)+IF(Data!$F100&lt;&gt;"",Scoring!$J$11)+IF(Data!$G100&lt;&gt;"",Scoring!$J$12)+IF(Data!$H100&lt;&gt;"",Scoring!$J$13)+IF(Data!$I100&lt;&gt;"",Scoring!$J$14)+IF(Data!$J100&lt;&gt;"",Scoring!$J$15)+IF(Data!$K100&lt;&gt;"",Scoring!$J$16)+IF(Data!$L100&lt;&gt;"",Scoring!$J$17)+IF(Data!$M100&lt;&gt;"",Scoring!$J$18)+IF(Data!$N100&lt;&gt;"",Scoring!$J$19)+IF(Data!$O100&lt;&gt;"",Scoring!$J$20)+IF(Data!$P100&lt;&gt;"",Scoring!$J$21)+IF(Data!$Q100&lt;&gt;"",Scoring!$J$22)+IF(Data!$R100&lt;&gt;"",Scoring!$J$23)+IF(Data!$S100&lt;&gt;"",Scoring!$J$24)+IF(Data!$T100&lt;&gt;"",Scoring!$J$25)+IF(Data!$U100&lt;&gt;"",Scoring!$J$26)+IF(Data!$V100&lt;&gt;"",Scoring!$J$27)+IF(Data!$W100&lt;&gt;"",Scoring!$J$28)+IF(Data!$X100&lt;&gt;"",Scoring!$J$29)+IF(Data!$Y100&lt;&gt;"",Scoring!$J$30)+IF(Data!$Z100&lt;&gt;"",Scoring!$J$31)+IF(Data!$AA100&lt;&gt;"",Scoring!$J$32)+IF(Data!$AB100&lt;&gt;"",Scoring!$J$33)+IF(Data!$AC100&lt;&gt;"",Scoring!$J$34)+IF(Data!$AD100&lt;&gt;"",Scoring!$J$35)+IF(Data!$AE100&lt;&gt;"",Scoring!$J$36)+IF(Data!$AF100&lt;&gt;"",Scoring!$J$37)+IF(Data!$AG100&lt;&gt;"",Scoring!$J$38)+IF(Data!$AH100&lt;&gt;"",Scoring!$J$39)+IF(Data!$AI100&lt;&gt;"",Scoring!$J$40)+IF(Data!$AJ100&lt;&gt;"",Scoring!$J$41)+IF(Data!$AK100&lt;&gt;"",Scoring!$J$42)+IF(Data!$AL100&lt;&gt;"",Scoring!$J$43)+IF(Data!$AM100&lt;&gt;"",Scoring!$J$44)+IF(Data!$AN100&lt;&gt;"",Scoring!$J$45)+IF(Data!$AO100&lt;&gt;"",Scoring!$J$46)+IF(Data!$AP100&lt;&gt;"",Scoring!$J$47)+IF(Data!$AQ100&lt;&gt;"",Scoring!$J$48)+IF(Data!$AR100&lt;&gt;"",Scoring!$J$49)+IF(Data!$AS100&lt;&gt;"",Scoring!$J$50)+IF(Data!$AT100&lt;&gt;"",Scoring!$J$51)+IF(Data!$AU100&lt;&gt;"",Scoring!$J$52),"")</f>
        <v/>
      </c>
      <c r="BI100" s="183" t="str">
        <f>IF(BH100&lt;&gt;"",LOOKUP(BH100,Likelihoods!$A$7:$A$107,Likelihoods!H$7:H$107),"")</f>
        <v/>
      </c>
      <c r="BJ100" s="188" t="str">
        <f>IF(AND(COUNTBLANK($B100:$O100)=13,COUNTBLANK($P100:$Q100)=1,COUNTBLANK($R100:$U100)=3,COUNTBLANK($V100:$X100)=2,COUNTBLANK($Y100:$AE100)=6,COUNTBLANK($AF100:$AJ100)=4,COUNTBLANK($AK100:AN100)=3,COUNTBLANK($AO100:$AQ100)=2,COUNTBLANK($AR100:$AS100)=1,COUNTBLANK($AT100:$AU100)=1),IF(Data!$B100&lt;&gt;"",Scoring!$K$7)+IF(Data!$C100&lt;&gt;"",Scoring!$K$8)+IF(Data!$D100&lt;&gt;"",Scoring!$K$9)+IF(Data!$E100&lt;&gt;"",Scoring!$K$10)+IF(Data!$F100&lt;&gt;"",Scoring!$K$11)+IF(Data!$G100&lt;&gt;"",Scoring!$K$12)+IF(Data!$H100&lt;&gt;"",Scoring!$K$13)+IF(Data!$I100&lt;&gt;"",Scoring!$K$14)+IF(Data!$J100&lt;&gt;"",Scoring!$K$15)+IF(Data!$K100&lt;&gt;"",Scoring!$K$16)+IF(Data!$L100&lt;&gt;"",Scoring!$K$17)+IF(Data!$M100&lt;&gt;"",Scoring!$K$18)+IF(Data!$N100&lt;&gt;"",Scoring!$K$19)+IF(Data!$O100&lt;&gt;"",Scoring!$K$20)+IF(Data!$P100&lt;&gt;"",Scoring!$K$21)+IF(Data!$Q100&lt;&gt;"",Scoring!$K$22)+IF(Data!$R100&lt;&gt;"",Scoring!$K$23)+IF(Data!$S100&lt;&gt;"",Scoring!$K$24)+IF(Data!$T100&lt;&gt;"",Scoring!$K$25)+IF(Data!$U100&lt;&gt;"",Scoring!$K$26)+IF(Data!$V100&lt;&gt;"",Scoring!$K$27)+IF(Data!$W100&lt;&gt;"",Scoring!$K$28)+IF(Data!$X100&lt;&gt;"",Scoring!$K$29)+IF(Data!$Y100&lt;&gt;"",Scoring!$K$30)+IF(Data!$Z100&lt;&gt;"",Scoring!$K$31)+IF(Data!$AA100&lt;&gt;"",Scoring!$K$32)+IF(Data!$AB100&lt;&gt;"",Scoring!$K$33)+IF(Data!$AC100&lt;&gt;"",Scoring!$K$34)+IF(Data!$AD100&lt;&gt;"",Scoring!$K$35)+IF(Data!$AE100&lt;&gt;"",Scoring!$K$36)+IF(Data!$AF100&lt;&gt;"",Scoring!$K$37)+IF(Data!$AG100&lt;&gt;"",Scoring!$K$38)+IF(Data!$AH100&lt;&gt;"",Scoring!$K$39)+IF(Data!$AI100&lt;&gt;"",Scoring!$K$40)+IF(Data!$AJ100&lt;&gt;"",Scoring!$K$41)+IF(Data!$AK100&lt;&gt;"",Scoring!$K$42)+IF(Data!$AL100&lt;&gt;"",Scoring!$K$43)+IF(Data!$AM100&lt;&gt;"",Scoring!$K$44)+IF(Data!$AN100&lt;&gt;"",Scoring!$K$45)+IF(Data!$AO100&lt;&gt;"",Scoring!$K$46)+IF(Data!$AP100&lt;&gt;"",Scoring!$K$47)+IF(Data!$AQ100&lt;&gt;"",Scoring!$K$48)+IF(Data!$AR100&lt;&gt;"",Scoring!$K$49)+IF(Data!$AS100&lt;&gt;"",Scoring!$K$50)+IF(Data!$AT100&lt;&gt;"",Scoring!$K$51)+IF(Data!$AU100&lt;&gt;"",Scoring!$K$52),"")</f>
        <v/>
      </c>
      <c r="BK100" s="184" t="str">
        <f>IF(BJ100&lt;&gt;"",LOOKUP(BJ100,Likelihoods!$A$7:$A$107,Likelihoods!I$7:I$107),"")</f>
        <v/>
      </c>
      <c r="BL100" s="187" t="str">
        <f>IF(AND(COUNTBLANK($B100:$O100)=13,COUNTBLANK($P100:$Q100)=1,COUNTBLANK($R100:$U100)=3,COUNTBLANK($V100:$X100)=2,COUNTBLANK($Y100:$AE100)=6,COUNTBLANK($AF100:$AJ100)=4,COUNTBLANK($AK100:AN100)=3,COUNTBLANK($AO100:$AQ100)=2,COUNTBLANK($AR100:$AS100)=1,COUNTBLANK($AT100:$AU100)=1),IF(Data!$B100&lt;&gt;"",Scoring!$L$7)+IF(Data!$C100&lt;&gt;"",Scoring!$L$8)+IF(Data!$D100&lt;&gt;"",Scoring!$L$9)+IF(Data!$E100&lt;&gt;"",Scoring!$L$10)+IF(Data!$F100&lt;&gt;"",Scoring!$L$11)+IF(Data!$G100&lt;&gt;"",Scoring!$L$12)+IF(Data!$H100&lt;&gt;"",Scoring!$L$13)+IF(Data!$I100&lt;&gt;"",Scoring!$L$14)+IF(Data!$J100&lt;&gt;"",Scoring!$L$15)+IF(Data!$K100&lt;&gt;"",Scoring!$L$16)+IF(Data!$L100&lt;&gt;"",Scoring!$L$17)+IF(Data!$M100&lt;&gt;"",Scoring!$L$18)+IF(Data!$N100&lt;&gt;"",Scoring!$L$19)+IF(Data!$O100&lt;&gt;"",Scoring!$L$20)+IF(Data!$P100&lt;&gt;"",Scoring!$L$21)+IF(Data!$Q100&lt;&gt;"",Scoring!$L$22)+IF(Data!$R100&lt;&gt;"",Scoring!$L$23)+IF(Data!$S100&lt;&gt;"",Scoring!$L$24)+IF(Data!$T100&lt;&gt;"",Scoring!$L$25)+IF(Data!$U100&lt;&gt;"",Scoring!$L$26)+IF(Data!$V100&lt;&gt;"",Scoring!$L$27)+IF(Data!$W100&lt;&gt;"",Scoring!$L$28)+IF(Data!$X100&lt;&gt;"",Scoring!$L$29)+IF(Data!$Y100&lt;&gt;"",Scoring!$L$30)+IF(Data!$Z100&lt;&gt;"",Scoring!$L$31)+IF(Data!$AA100&lt;&gt;"",Scoring!$L$32)+IF(Data!$AB100&lt;&gt;"",Scoring!$L$33)+IF(Data!$AC100&lt;&gt;"",Scoring!$L$34)+IF(Data!$AD100&lt;&gt;"",Scoring!$L$35)+IF(Data!$AE100&lt;&gt;"",Scoring!$L$36)+IF(Data!$AF100&lt;&gt;"",Scoring!$L$37)+IF(Data!$AG100&lt;&gt;"",Scoring!$L$38)+IF(Data!$AH100&lt;&gt;"",Scoring!$L$39)+IF(Data!$AI100&lt;&gt;"",Scoring!$L$40)+IF(Data!$AJ100&lt;&gt;"",Scoring!$L$41)+IF(Data!$AK100&lt;&gt;"",Scoring!$L$42)+IF(Data!$AL100&lt;&gt;"",Scoring!$L$43)+IF(Data!$AM100&lt;&gt;"",Scoring!$L$44)+IF(Data!$AN100&lt;&gt;"",Scoring!$L$45)+IF(Data!$AO100&lt;&gt;"",Scoring!$L$46)+IF(Data!$AP100&lt;&gt;"",Scoring!$L$47)+IF(Data!$AQ100&lt;&gt;"",Scoring!$L$48)+IF(Data!$AR100&lt;&gt;"",Scoring!$L$49)+IF(Data!$AS100&lt;&gt;"",Scoring!$L$50)+IF(Data!$AT100&lt;&gt;"",Scoring!$L$51)+IF(Data!$AU100&lt;&gt;"",Scoring!$L$52),"")</f>
        <v/>
      </c>
      <c r="BM100" s="180" t="str">
        <f>IF(BL100&lt;&gt;"",LOOKUP(BL100,Likelihoods!$A$7:$A$107,Likelihoods!J$7:J$107),"")</f>
        <v/>
      </c>
      <c r="BN100" s="181" t="str">
        <f>IF(AND(COUNTBLANK($B100:$O100)=13,COUNTBLANK($P100:$Q100)=1,COUNTBLANK($R100:$U100)=3,COUNTBLANK($V100:$X100)=2,COUNTBLANK($Y100:$AE100)=6,COUNTBLANK($AF100:$AJ100)=4,COUNTBLANK($AK100:AN100)=3,COUNTBLANK($AO100:$AQ100)=2,COUNTBLANK($AR100:$AS100)=1,COUNTBLANK($AT100:$AU100)=1),IF(Data!$B100&lt;&gt;"",Scoring!$M$7)+IF(Data!$C100&lt;&gt;"",Scoring!$M$8)+IF(Data!$D100&lt;&gt;"",Scoring!$M$9)+IF(Data!$E100&lt;&gt;"",Scoring!$M$10)+IF(Data!$F100&lt;&gt;"",Scoring!$M$11)+IF(Data!$G100&lt;&gt;"",Scoring!$M$12)+IF(Data!$H100&lt;&gt;"",Scoring!$M$13)+IF(Data!$I100&lt;&gt;"",Scoring!$M$14)+IF(Data!$J100&lt;&gt;"",Scoring!$M$15)+IF(Data!$K100&lt;&gt;"",Scoring!$M$16)+IF(Data!$L100&lt;&gt;"",Scoring!$M$17)+IF(Data!$M100&lt;&gt;"",Scoring!$M$18)+IF(Data!$N100&lt;&gt;"",Scoring!$M$19)+IF(Data!$O100&lt;&gt;"",Scoring!$M$20)+IF(Data!$P100&lt;&gt;"",Scoring!$M$21)+IF(Data!$Q100&lt;&gt;"",Scoring!$M$22)+IF(Data!$R100&lt;&gt;"",Scoring!$M$23)+IF(Data!$S100&lt;&gt;"",Scoring!$M$24)+IF(Data!$T100&lt;&gt;"",Scoring!$M$25)+IF(Data!$U100&lt;&gt;"",Scoring!$M$26)+IF(Data!$V100&lt;&gt;"",Scoring!$M$27)+IF(Data!$W100&lt;&gt;"",Scoring!$M$28)+IF(Data!$X100&lt;&gt;"",Scoring!$M$29)+IF(Data!$Y100&lt;&gt;"",Scoring!$M$30)+IF(Data!$Z100&lt;&gt;"",Scoring!$M$31)+IF(Data!$AA100&lt;&gt;"",Scoring!$M$32)+IF(Data!$AB100&lt;&gt;"",Scoring!$M$33)+IF(Data!$AC100&lt;&gt;"",Scoring!$M$34)+IF(Data!$AD100&lt;&gt;"",Scoring!$M$35)+IF(Data!$AE100&lt;&gt;"",Scoring!$M$36)+IF(Data!$AF100&lt;&gt;"",Scoring!$M$37)+IF(Data!$AG100&lt;&gt;"",Scoring!$M$38)+IF(Data!$AH100&lt;&gt;"",Scoring!$M$39)+IF(Data!$AI100&lt;&gt;"",Scoring!$M$40)+IF(Data!$AJ100&lt;&gt;"",Scoring!$M$41)+IF(Data!$AK100&lt;&gt;"",Scoring!$M$42)+IF(Data!$AL100&lt;&gt;"",Scoring!$M$43)+IF(Data!$AM100&lt;&gt;"",Scoring!$M$44)+IF(Data!$AN100&lt;&gt;"",Scoring!$M$45)+IF(Data!$AO100&lt;&gt;"",Scoring!$M$46)+IF(Data!$AP100&lt;&gt;"",Scoring!$M$47)+IF(Data!$AQ100&lt;&gt;"",Scoring!$M$48)+IF(Data!$AR100&lt;&gt;"",Scoring!$M$49)+IF(Data!$AS100&lt;&gt;"",Scoring!$M$50)+IF(Data!$AT100&lt;&gt;"",Scoring!$M$51)+IF(Data!$AU100&lt;&gt;"",Scoring!$M$52),"")</f>
        <v/>
      </c>
      <c r="BO100" s="184" t="str">
        <f>IF(BN100&lt;&gt;"",LOOKUP(BN100,Likelihoods!$A$7:$A$107,Likelihoods!K$7:K$107),"")</f>
        <v/>
      </c>
      <c r="BP100" s="179" t="str">
        <f>IF(AND(COUNTBLANK($B100:$O100)=13,COUNTBLANK($P100:$Q100)=1,COUNTBLANK($R100:$U100)=3,COUNTBLANK($V100:$X100)=2,COUNTBLANK($Y100:$AE100)=6,COUNTBLANK($AF100:$AJ100)=4,COUNTBLANK($AK100:AN100)=3,COUNTBLANK($AO100:$AQ100)=2,COUNTBLANK($AR100:$AS100)=1,COUNTBLANK($AT100:$AU100)=1),IF(Data!$B100&lt;&gt;"",Scoring!$N$7)+IF(Data!$C100&lt;&gt;"",Scoring!$N$8)+IF(Data!$D100&lt;&gt;"",Scoring!$N$9)+IF(Data!$E100&lt;&gt;"",Scoring!$N$10)+IF(Data!$F100&lt;&gt;"",Scoring!$N$11)+IF(Data!$G100&lt;&gt;"",Scoring!$N$12)+IF(Data!$H100&lt;&gt;"",Scoring!$N$13)+IF(Data!$I100&lt;&gt;"",Scoring!$N$14)+IF(Data!$J100&lt;&gt;"",Scoring!$N$15)+IF(Data!$K100&lt;&gt;"",Scoring!$N$16)+IF(Data!$L100&lt;&gt;"",Scoring!$N$17)+IF(Data!$M100&lt;&gt;"",Scoring!$N$18)+IF(Data!$N100&lt;&gt;"",Scoring!$N$19)+IF(Data!$O100&lt;&gt;"",Scoring!$N$20)+IF(Data!$P100&lt;&gt;"",Scoring!$N$21)+IF(Data!$Q100&lt;&gt;"",Scoring!$N$22)+IF(Data!$R100&lt;&gt;"",Scoring!$N$23)+IF(Data!$S100&lt;&gt;"",Scoring!$N$24)+IF(Data!$T100&lt;&gt;"",Scoring!$N$25)+IF(Data!$U100&lt;&gt;"",Scoring!$N$26)+IF(Data!$V100&lt;&gt;"",Scoring!$N$27)+IF(Data!$W100&lt;&gt;"",Scoring!$N$28)+IF(Data!$X100&lt;&gt;"",Scoring!$N$29)+IF(Data!$Y100&lt;&gt;"",Scoring!$N$30)+IF(Data!$Z100&lt;&gt;"",Scoring!$N$31)+IF(Data!$AA100&lt;&gt;"",Scoring!$N$32)+IF(Data!$AB100&lt;&gt;"",Scoring!$N$33)+IF(Data!$AC100&lt;&gt;"",Scoring!$N$34)+IF(Data!$AD100&lt;&gt;"",Scoring!$N$35)+IF(Data!$AE100&lt;&gt;"",Scoring!$N$36)+IF(Data!$AF100&lt;&gt;"",Scoring!$N$37)+IF(Data!$AG100&lt;&gt;"",Scoring!$N$38)+IF(Data!$AH100&lt;&gt;"",Scoring!$N$39)+IF(Data!$AI100&lt;&gt;"",Scoring!$N$40)+IF(Data!$AJ100&lt;&gt;"",Scoring!$N$41)+IF(Data!$AK100&lt;&gt;"",Scoring!$N$42)+IF(Data!$AL100&lt;&gt;"",Scoring!$N$43)+IF(Data!$AM100&lt;&gt;"",Scoring!$N$44)+IF(Data!$AN100&lt;&gt;"",Scoring!$N$45)+IF(Data!$AO100&lt;&gt;"",Scoring!$N$46)+IF(Data!$AP100&lt;&gt;"",Scoring!$N$47)+IF(Data!$AQ100&lt;&gt;"",Scoring!$N$48)+IF(Data!$AR100&lt;&gt;"",Scoring!$N$49)+IF(Data!$AS100&lt;&gt;"",Scoring!$N$50)+IF(Data!$AT100&lt;&gt;"",Scoring!$N$51)+IF(Data!$AU100&lt;&gt;"",Scoring!$N$52),"")</f>
        <v/>
      </c>
      <c r="BQ100" s="189" t="str">
        <f>IF(BP100&lt;&gt;"",LOOKUP(BP100,Likelihoods!$A$7:$A$107,Likelihoods!L$7:L$107),"")</f>
        <v/>
      </c>
      <c r="BR100" s="181" t="str">
        <f>IF(AND(COUNTBLANK($B100:$O100)=13,COUNTBLANK($P100:$Q100)=1,COUNTBLANK($R100:$U100)=3,COUNTBLANK($V100:$X100)=2,COUNTBLANK($Y100:$AE100)=6,COUNTBLANK($AF100:$AJ100)=4,COUNTBLANK($AK100:AN100)=3,COUNTBLANK($AO100:$AQ100)=2,COUNTBLANK($AR100:$AS100)=1,COUNTBLANK($AT100:$AU100)=1),IF(Data!$B100&lt;&gt;"",Scoring!$O$7)+IF(Data!$C100&lt;&gt;"",Scoring!$O$8)+IF(Data!$D100&lt;&gt;"",Scoring!$O$9)+IF(Data!$E100&lt;&gt;"",Scoring!$O$10)+IF(Data!$F100&lt;&gt;"",Scoring!$O$11)+IF(Data!$G100&lt;&gt;"",Scoring!$O$12)+IF(Data!$H100&lt;&gt;"",Scoring!$O$13)+IF(Data!$I100&lt;&gt;"",Scoring!$O$14)+IF(Data!$J100&lt;&gt;"",Scoring!$O$15)+IF(Data!$K100&lt;&gt;"",Scoring!$O$16)+IF(Data!$L100&lt;&gt;"",Scoring!$O$17)+IF(Data!$M100&lt;&gt;"",Scoring!$O$18)+IF(Data!$N100&lt;&gt;"",Scoring!$O$19)+IF(Data!$O100&lt;&gt;"",Scoring!$O$20)+IF(Data!$P100&lt;&gt;"",Scoring!$O$21)+IF(Data!$Q100&lt;&gt;"",Scoring!$O$22)+IF(Data!$R100&lt;&gt;"",Scoring!$O$23)+IF(Data!$S100&lt;&gt;"",Scoring!$O$24)+IF(Data!$T100&lt;&gt;"",Scoring!$O$25)+IF(Data!$U100&lt;&gt;"",Scoring!$O$26)+IF(Data!$V100&lt;&gt;"",Scoring!$O$27)+IF(Data!$W100&lt;&gt;"",Scoring!$O$28)+IF(Data!$X100&lt;&gt;"",Scoring!$O$29)+IF(Data!$Y100&lt;&gt;"",Scoring!$O$30)+IF(Data!$Z100&lt;&gt;"",Scoring!$O$31)+IF(Data!$AA100&lt;&gt;"",Scoring!$O$32)+IF(Data!$AB100&lt;&gt;"",Scoring!$O$33)+IF(Data!$AC100&lt;&gt;"",Scoring!$O$34)+IF(Data!$AD100&lt;&gt;"",Scoring!$O$35)+IF(Data!$AE100&lt;&gt;"",Scoring!$O$36)+IF(Data!$AF100&lt;&gt;"",Scoring!$O$37)+IF(Data!$AG100&lt;&gt;"",Scoring!$O$38)+IF(Data!$AH100&lt;&gt;"",Scoring!$O$39)+IF(Data!$AI100&lt;&gt;"",Scoring!$O$40)+IF(Data!$AJ100&lt;&gt;"",Scoring!$O$41)+IF(Data!$AK100&lt;&gt;"",Scoring!$O$42)+IF(Data!$AL100&lt;&gt;"",Scoring!$O$43)+IF(Data!$AM100&lt;&gt;"",Scoring!$O$44)+IF(Data!$AN100&lt;&gt;"",Scoring!$O$45)+IF(Data!$AO100&lt;&gt;"",Scoring!$O$46)+IF(Data!$AP100&lt;&gt;"",Scoring!$O$47)+IF(Data!$AQ100&lt;&gt;"",Scoring!$O$48)+IF(Data!$AR100&lt;&gt;"",Scoring!$O$49)+IF(Data!$AS100&lt;&gt;"",Scoring!$O$50)+IF(Data!$AT100&lt;&gt;"",Scoring!$O$51)+IF(Data!$AU100&lt;&gt;"",Scoring!$O$52),"")</f>
        <v/>
      </c>
      <c r="BS100" s="184" t="str">
        <f>IF(BR100&lt;&gt;"",LOOKUP(BR100,Likelihoods!$A$7:$A$107,Likelihoods!M$7:M$107),"")</f>
        <v/>
      </c>
      <c r="BT100" s="181" t="str">
        <f>IF(AND(COUNTBLANK($B100:$O100)=13,COUNTBLANK($P100:$Q100)=1,COUNTBLANK($R100:$U100)=3,COUNTBLANK($V100:$X100)=2,COUNTBLANK($Y100:$AE100)=6,COUNTBLANK($AF100:$AJ100)=4,COUNTBLANK($AK100:AN100)=3,COUNTBLANK($AO100:$AQ100)=2,COUNTBLANK($AR100:$AS100)=1,COUNTBLANK($AT100:$AU100)=1),IF(Data!$B100&lt;&gt;"",Scoring!$P$7)+IF(Data!$C100&lt;&gt;"",Scoring!$P$8)+IF(Data!$D100&lt;&gt;"",Scoring!$P$9)+IF(Data!$E100&lt;&gt;"",Scoring!$P$10)+IF(Data!$F100&lt;&gt;"",Scoring!$P$11)+IF(Data!$G100&lt;&gt;"",Scoring!$P$12)+IF(Data!$H100&lt;&gt;"",Scoring!$P$13)+IF(Data!$I100&lt;&gt;"",Scoring!$P$14)+IF(Data!$J100&lt;&gt;"",Scoring!$P$15)+IF(Data!$K100&lt;&gt;"",Scoring!$P$16)+IF(Data!$L100&lt;&gt;"",Scoring!$P$17)+IF(Data!$M100&lt;&gt;"",Scoring!$P$18)+IF(Data!$N100&lt;&gt;"",Scoring!$P$19)+IF(Data!$O100&lt;&gt;"",Scoring!$P$20)+IF(Data!$P100&lt;&gt;"",Scoring!$P$21)+IF(Data!$Q100&lt;&gt;"",Scoring!$P$22)+IF(Data!$R100&lt;&gt;"",Scoring!$P$23)+IF(Data!$S100&lt;&gt;"",Scoring!$P$24)+IF(Data!$T100&lt;&gt;"",Scoring!$P$25)+IF(Data!$U100&lt;&gt;"",Scoring!$P$26)+IF(Data!$V100&lt;&gt;"",Scoring!$P$27)+IF(Data!$W100&lt;&gt;"",Scoring!$P$28)+IF(Data!$X100&lt;&gt;"",Scoring!$P$29)+IF(Data!$Y100&lt;&gt;"",Scoring!$P$30)+IF(Data!$Z100&lt;&gt;"",Scoring!$P$31)+IF(Data!$AA100&lt;&gt;"",Scoring!$P$32)+IF(Data!$AB100&lt;&gt;"",Scoring!$P$33)+IF(Data!$AC100&lt;&gt;"",Scoring!$P$34)+IF(Data!$AD100&lt;&gt;"",Scoring!$P$35)+IF(Data!$AE100&lt;&gt;"",Scoring!$P$36)+IF(Data!$AF100&lt;&gt;"",Scoring!$P$37)+IF(Data!$AG100&lt;&gt;"",Scoring!$P$38)+IF(Data!$AH100&lt;&gt;"",Scoring!$P$39)+IF(Data!$AI100&lt;&gt;"",Scoring!$P$40)+IF(Data!$AJ100&lt;&gt;"",Scoring!$P$41)+IF(Data!$AK100&lt;&gt;"",Scoring!$P$42)+IF(Data!$AL100&lt;&gt;"",Scoring!$P$43)+IF(Data!$AM100&lt;&gt;"",Scoring!$P$44)+IF(Data!$AN100&lt;&gt;"",Scoring!$P$45)+IF(Data!$AO100&lt;&gt;"",Scoring!$P$46)+IF(Data!$AP100&lt;&gt;"",Scoring!$P$47)+IF(Data!$AQ100&lt;&gt;"",Scoring!$P$48)+IF(Data!$AR100&lt;&gt;"",Scoring!$P$49)+IF(Data!$AS100&lt;&gt;"",Scoring!$P$50)+IF(Data!$AT100&lt;&gt;"",Scoring!$P$51)+IF(Data!$AU100&lt;&gt;"",Scoring!$P$52),"")</f>
        <v/>
      </c>
      <c r="BU100" s="180" t="str">
        <f>IF(BT100&lt;&gt;"",LOOKUP(BT100,Likelihoods!$A$7:$A$107,Likelihoods!N$7:N$107),"")</f>
        <v/>
      </c>
      <c r="BV100" s="181" t="str">
        <f>IF(AND(COUNTBLANK($B100:$O100)=13,COUNTBLANK($P100:$Q100)=1,COUNTBLANK($R100:$U100)=3,COUNTBLANK($V100:$X100)=2,COUNTBLANK($Y100:$AE100)=6,COUNTBLANK($AF100:$AJ100)=4,COUNTBLANK($AK100:AN100)=3,COUNTBLANK($AO100:$AQ100)=2,COUNTBLANK($AR100:$AS100)=1,COUNTBLANK($AT100:$AU100)=1),IF(Data!$B100&lt;&gt;"",Scoring!$Q$7)+IF(Data!$C100&lt;&gt;"",Scoring!$Q$8)+IF(Data!$D100&lt;&gt;"",Scoring!$Q$9)+IF(Data!$E100&lt;&gt;"",Scoring!$Q$10)+IF(Data!$F100&lt;&gt;"",Scoring!$Q$11)+IF(Data!$G100&lt;&gt;"",Scoring!$Q$12)+IF(Data!$H100&lt;&gt;"",Scoring!$Q$13)+IF(Data!$I100&lt;&gt;"",Scoring!$Q$14)+IF(Data!$J100&lt;&gt;"",Scoring!$Q$15)+IF(Data!$K100&lt;&gt;"",Scoring!$Q$16)+IF(Data!$L100&lt;&gt;"",Scoring!$Q$17)+IF(Data!$M100&lt;&gt;"",Scoring!$Q$18)+IF(Data!$N100&lt;&gt;"",Scoring!$Q$19)+IF(Data!$O100&lt;&gt;"",Scoring!$Q$20)+IF(Data!$P100&lt;&gt;"",Scoring!$Q$21)+IF(Data!$Q100&lt;&gt;"",Scoring!$Q$22)+IF(Data!$R100&lt;&gt;"",Scoring!$Q$23)+IF(Data!$S100&lt;&gt;"",Scoring!$Q$24)+IF(Data!$T100&lt;&gt;"",Scoring!$Q$25)+IF(Data!$U100&lt;&gt;"",Scoring!$Q$26)+IF(Data!$V100&lt;&gt;"",Scoring!$Q$27)+IF(Data!$W100&lt;&gt;"",Scoring!$Q$28)+IF(Data!$X100&lt;&gt;"",Scoring!$Q$29)+IF(Data!$Y100&lt;&gt;"",Scoring!$Q$30)+IF(Data!$Z100&lt;&gt;"",Scoring!$Q$31)+IF(Data!$AA100&lt;&gt;"",Scoring!$Q$32)+IF(Data!$AB100&lt;&gt;"",Scoring!$Q$33)+IF(Data!$AC100&lt;&gt;"",Scoring!$Q$34)+IF(Data!$AD100&lt;&gt;"",Scoring!$Q$35)+IF(Data!$AE100&lt;&gt;"",Scoring!$Q$36)+IF(Data!$AF100&lt;&gt;"",Scoring!$Q$37)+IF(Data!$AG100&lt;&gt;"",Scoring!$Q$38)+IF(Data!$AH100&lt;&gt;"",Scoring!$Q$39)+IF(Data!$AI100&lt;&gt;"",Scoring!$Q$40)+IF(Data!$AJ100&lt;&gt;"",Scoring!$Q$41)+IF(Data!$AK100&lt;&gt;"",Scoring!$Q$42)+IF(Data!$AL100&lt;&gt;"",Scoring!$Q$43)+IF(Data!$AM100&lt;&gt;"",Scoring!$Q$44)+IF(Data!$AN100&lt;&gt;"",Scoring!$Q$45)+IF(Data!$AO100&lt;&gt;"",Scoring!$Q$46)+IF(Data!$AP100&lt;&gt;"",Scoring!$Q$47)+IF(Data!$AQ100&lt;&gt;"",Scoring!$Q$48)+IF(Data!$AR100&lt;&gt;"",Scoring!$Q$49)+IF(Data!$AS100&lt;&gt;"",Scoring!$Q$50)+IF(Data!$AT100&lt;&gt;"",Scoring!$Q$51)+IF(Data!$AU100&lt;&gt;"",Scoring!$Q$52),"")</f>
        <v/>
      </c>
      <c r="BW100" s="183" t="str">
        <f>IF(BV100&lt;&gt;"",LOOKUP(BV100,Likelihoods!$A$7:$A$107,Likelihoods!O$7:O$107),"")</f>
        <v/>
      </c>
      <c r="BX100" s="9"/>
      <c r="BY100" s="9"/>
      <c r="BZ100" s="9"/>
      <c r="CA100" s="9"/>
      <c r="CB100" s="9"/>
      <c r="CC100" s="9"/>
      <c r="CD100" s="9"/>
      <c r="CE100" s="9"/>
      <c r="CF100" s="9"/>
      <c r="CG100" s="9"/>
      <c r="CH100" s="9"/>
      <c r="CI100" s="9"/>
      <c r="CJ100" s="9"/>
      <c r="CK100" s="9"/>
    </row>
    <row r="101" spans="1:89" ht="14.25">
      <c r="A101" s="59"/>
      <c r="B101" s="76"/>
      <c r="C101" s="77"/>
      <c r="D101" s="77"/>
      <c r="E101" s="77"/>
      <c r="F101" s="77"/>
      <c r="G101" s="77"/>
      <c r="H101" s="77"/>
      <c r="I101" s="77"/>
      <c r="J101" s="77"/>
      <c r="K101" s="77"/>
      <c r="L101" s="77"/>
      <c r="M101" s="77"/>
      <c r="N101" s="77"/>
      <c r="O101" s="77"/>
      <c r="P101" s="76"/>
      <c r="Q101" s="78"/>
      <c r="R101" s="77"/>
      <c r="S101" s="77"/>
      <c r="T101" s="77"/>
      <c r="U101" s="77"/>
      <c r="V101" s="76"/>
      <c r="W101" s="77"/>
      <c r="X101" s="78"/>
      <c r="Y101" s="77"/>
      <c r="Z101" s="77"/>
      <c r="AA101" s="77"/>
      <c r="AB101" s="77"/>
      <c r="AC101" s="77"/>
      <c r="AD101" s="77"/>
      <c r="AE101" s="77"/>
      <c r="AF101" s="76"/>
      <c r="AG101" s="77"/>
      <c r="AH101" s="77"/>
      <c r="AI101" s="77"/>
      <c r="AJ101" s="78"/>
      <c r="AK101" s="77"/>
      <c r="AL101" s="77"/>
      <c r="AM101" s="77"/>
      <c r="AN101" s="77"/>
      <c r="AO101" s="76"/>
      <c r="AP101" s="77"/>
      <c r="AQ101" s="78"/>
      <c r="AR101" s="76"/>
      <c r="AS101" s="78"/>
      <c r="AT101" s="77"/>
      <c r="AU101" s="77"/>
      <c r="AV101" s="179" t="str">
        <f>IF(AND(COUNTBLANK($B101:$O101)=13,COUNTBLANK($P101:$Q101)=1,COUNTBLANK($R101:$U101)=3,COUNTBLANK($V101:$X101)=2,COUNTBLANK($Y101:$AE101)=6,COUNTBLANK($AF101:$AJ101)=4,COUNTBLANK($AK101:AN101)=3,COUNTBLANK($AO101:$AQ101)=2,COUNTBLANK($AR101:$AS101)=1,COUNTBLANK($AT101:$AU101)=1),IF(Data!$B101&lt;&gt;"",Scoring!$D$7)+IF(Data!$C101&lt;&gt;"",Scoring!$D$8)+IF(Data!$D101&lt;&gt;"",Scoring!$D$9)+IF(Data!$E101&lt;&gt;"",Scoring!$D$10)+IF(Data!$F101&lt;&gt;"",Scoring!$D$11)+IF(Data!$G101&lt;&gt;"",Scoring!$D$12)+IF(Data!$H101&lt;&gt;"",Scoring!$D$13)+IF(Data!$I101&lt;&gt;"",Scoring!$D$14)+IF(Data!$J101&lt;&gt;"",Scoring!$D$15)+IF(Data!$K101&lt;&gt;"",Scoring!$D$16)+IF(Data!$L101&lt;&gt;"",Scoring!$D$17)+IF(Data!$M101&lt;&gt;"",Scoring!$D$18)+IF(Data!$N101&lt;&gt;"",Scoring!$D$19)+IF(Data!$O101&lt;&gt;"",Scoring!$D$20)+IF(Data!$P101&lt;&gt;"",Scoring!$D$21)+IF(Data!$Q101&lt;&gt;"",Scoring!$D$22)+IF(Data!$R101&lt;&gt;"",Scoring!$D$23)+IF(Data!$S101&lt;&gt;"",Scoring!$D$24)+IF(Data!$T101&lt;&gt;"",Scoring!$D$25)+IF(Data!$U101&lt;&gt;"",Scoring!$D$26)+IF(Data!$V101&lt;&gt;"",Scoring!$D$27)+IF(Data!$W101&lt;&gt;"",Scoring!$D$28)+IF(Data!$X101&lt;&gt;"",Scoring!$D$29)+IF(Data!$Y101&lt;&gt;"",Scoring!$D$30)+IF(Data!$Z101&lt;&gt;"",Scoring!$D$31)+IF(Data!$AA101&lt;&gt;"",Scoring!$D$32)+IF(Data!$AB101&lt;&gt;"",Scoring!$D$33)+IF(Data!$AC101&lt;&gt;"",Scoring!$D$34)+IF(Data!$AD101&lt;&gt;"",Scoring!$D$35)+IF(Data!$AE101&lt;&gt;"",Scoring!$D$36)+IF(Data!$AF101&lt;&gt;"",Scoring!$D$37)+IF(Data!$AG101&lt;&gt;"",Scoring!$D$38)+IF(Data!$AH101&lt;&gt;"",Scoring!$D$39)+IF(Data!$AI101&lt;&gt;"",Scoring!$D$40)+IF(Data!$AJ101&lt;&gt;"",Scoring!$D$41)+IF(Data!$AK101&lt;&gt;"",Scoring!$D$42)+IF(Data!$AL101&lt;&gt;"",Scoring!$D$43)+IF(Data!$AM101&lt;&gt;"",Scoring!$D$44)+IF(Data!$AN101&lt;&gt;"",Scoring!$D$45)+IF(Data!$AO101&lt;&gt;"",Scoring!$D$46)+IF(Data!$AP101&lt;&gt;"",Scoring!$D$47)+IF(Data!$AQ101&lt;&gt;"",Scoring!$D$48)+IF(Data!$AR101&lt;&gt;"",Scoring!$D$49)+IF(Data!$AS101&lt;&gt;"",Scoring!$D$50)+IF(Data!$AT101&lt;&gt;"",Scoring!$D$51)+IF(Data!$AU101&lt;&gt;"",Scoring!$D$52),"")</f>
        <v/>
      </c>
      <c r="AW101" s="180" t="str">
        <f>IF(AV101&lt;&gt;"",LOOKUP(AV101,Likelihoods!$A$7:$A$107,Likelihoods!B$7:B$107),"")</f>
        <v/>
      </c>
      <c r="AX101" s="181" t="str">
        <f>IF(AND(COUNTBLANK($B101:$O101)=13,COUNTBLANK($P101:$Q101)=1,COUNTBLANK($R101:$U101)=3,COUNTBLANK($V101:$X101)=2,COUNTBLANK($Y101:$AE101)=6,COUNTBLANK($AF101:$AJ101)=4,COUNTBLANK($AK101:AN101)=3,COUNTBLANK($AO101:$AQ101)=2,COUNTBLANK($AR101:$AS101)=1,COUNTBLANK($AT101:$AU101)=1),IF(Data!$B101&lt;&gt;"",Scoring!$E$7)+IF(Data!$C101&lt;&gt;"",Scoring!$E$8)+IF(Data!$D101&lt;&gt;"",Scoring!$E$9)+IF(Data!$E101&lt;&gt;"",Scoring!$E$10)+IF(Data!$F101&lt;&gt;"",Scoring!$E$11)+IF(Data!$G101&lt;&gt;"",Scoring!$E$12)+IF(Data!$H101&lt;&gt;"",Scoring!$E$13)+IF(Data!$I101&lt;&gt;"",Scoring!$E$14)+IF(Data!$J101&lt;&gt;"",Scoring!$E$15)+IF(Data!$K101&lt;&gt;"",Scoring!$E$16)+IF(Data!$L101&lt;&gt;"",Scoring!$E$17)+IF(Data!$M101&lt;&gt;"",Scoring!$E$18)+IF(Data!$N101&lt;&gt;"",Scoring!$E$19)+IF(Data!$O101&lt;&gt;"",Scoring!$E$20)+IF(Data!$P101&lt;&gt;"",Scoring!$E$21)+IF(Data!$Q101&lt;&gt;"",Scoring!$E$22)+IF(Data!$R101&lt;&gt;"",Scoring!$E$23)+IF(Data!$S101&lt;&gt;"",Scoring!$E$24)+IF(Data!$T101&lt;&gt;"",Scoring!$E$25)+IF(Data!$U101&lt;&gt;"",Scoring!$E$26)+IF(Data!$V101&lt;&gt;"",Scoring!$E$27)+IF(Data!$W101&lt;&gt;"",Scoring!$E$28)+IF(Data!$X101&lt;&gt;"",Scoring!$E$29)+IF(Data!$Y101&lt;&gt;"",Scoring!$E$30)+IF(Data!$Z101&lt;&gt;"",Scoring!$E$31)+IF(Data!$AA101&lt;&gt;"",Scoring!$E$32)+IF(Data!$AB101&lt;&gt;"",Scoring!$E$33)+IF(Data!$AC101&lt;&gt;"",Scoring!$E$34)+IF(Data!$AD101&lt;&gt;"",Scoring!$E$35)+IF(Data!$AE101&lt;&gt;"",Scoring!$E$36)+IF(Data!$AF101&lt;&gt;"",Scoring!$E$37)+IF(Data!$AG101&lt;&gt;"",Scoring!$E$38)+IF(Data!$AH101&lt;&gt;"",Scoring!$E$39)+IF(Data!$AI101&lt;&gt;"",Scoring!$E$40)+IF(Data!$AJ101&lt;&gt;"",Scoring!$E$41)+IF(Data!$AK101&lt;&gt;"",Scoring!$E$42)+IF(Data!$AL101&lt;&gt;"",Scoring!$E$43)+IF(Data!$AM101&lt;&gt;"",Scoring!$E$44)+IF(Data!$AN101&lt;&gt;"",Scoring!$E$45)+IF(Data!$AO101&lt;&gt;"",Scoring!$E$46)+IF(Data!$AP101&lt;&gt;"",Scoring!$E$47)+IF(Data!$AQ101&lt;&gt;"",Scoring!$E$48)+IF(Data!$AR101&lt;&gt;"",Scoring!$E$49)+IF(Data!$AS101&lt;&gt;"",Scoring!$E$50)+IF(Data!$AT101&lt;&gt;"",Scoring!$E$51)+IF(Data!$AU101&lt;&gt;"",Scoring!$E$52),"")</f>
        <v/>
      </c>
      <c r="AY101" s="180" t="str">
        <f>IF(AX101&lt;&gt;"",LOOKUP(AX101,Likelihoods!$A$7:$A$107,Likelihoods!C$7:C$107),"")</f>
        <v/>
      </c>
      <c r="AZ101" s="182" t="str">
        <f>IF(AND(COUNTBLANK($B101:$O101)=13,COUNTBLANK($P101:$Q101)=1,COUNTBLANK($R101:$U101)=3,COUNTBLANK($V101:$X101)=2,COUNTBLANK($Y101:$AE101)=6,COUNTBLANK($AF101:$AJ101)=4,COUNTBLANK($AK101:AN101)=3,COUNTBLANK($AO101:$AQ101)=2,COUNTBLANK($AR101:$AS101)=1,COUNTBLANK($AT101:$AU101)=1),IF(Data!$B101&lt;&gt;"",Scoring!$F$7)+IF(Data!$C101&lt;&gt;"",Scoring!$F$8)+IF(Data!$D101&lt;&gt;"",Scoring!$F$9)+IF(Data!$E101&lt;&gt;"",Scoring!$F$10)+IF(Data!$F101&lt;&gt;"",Scoring!$F$11)+IF(Data!$G101&lt;&gt;"",Scoring!$F$12)+IF(Data!$H101&lt;&gt;"",Scoring!$F$13)+IF(Data!$I101&lt;&gt;"",Scoring!$F$14)+IF(Data!$J101&lt;&gt;"",Scoring!$F$15)+IF(Data!$K101&lt;&gt;"",Scoring!$F$16)+IF(Data!$L101&lt;&gt;"",Scoring!$F$17)+IF(Data!$M101&lt;&gt;"",Scoring!$F$18)+IF(Data!$N101&lt;&gt;"",Scoring!$F$19)+IF(Data!$O101&lt;&gt;"",Scoring!$F$20)+IF(Data!$P101&lt;&gt;"",Scoring!$F$21)+IF(Data!$Q101&lt;&gt;"",Scoring!$F$22)+IF(Data!$R101&lt;&gt;"",Scoring!$F$23)+IF(Data!$S101&lt;&gt;"",Scoring!$F$24)+IF(Data!$T101&lt;&gt;"",Scoring!$F$25)+IF(Data!$U101&lt;&gt;"",Scoring!$F$26)+IF(Data!$V101&lt;&gt;"",Scoring!$F$27)+IF(Data!$W101&lt;&gt;"",Scoring!$F$28)+IF(Data!$X101&lt;&gt;"",Scoring!$F$29)+IF(Data!$Y101&lt;&gt;"",Scoring!$F$30)+IF(Data!$Z101&lt;&gt;"",Scoring!$F$31)+IF(Data!$AA101&lt;&gt;"",Scoring!$F$32)+IF(Data!$AB101&lt;&gt;"",Scoring!$F$33)+IF(Data!$AC101&lt;&gt;"",Scoring!$F$34)+IF(Data!$AD101&lt;&gt;"",Scoring!$F$35)+IF(Data!$AE101&lt;&gt;"",Scoring!$F$36)+IF(Data!$AF101&lt;&gt;"",Scoring!$F$37)+IF(Data!$AG101&lt;&gt;"",Scoring!$F$38)+IF(Data!$AH101&lt;&gt;"",Scoring!$F$39)+IF(Data!$AI101&lt;&gt;"",Scoring!$F$40)+IF(Data!$AJ101&lt;&gt;"",Scoring!$F$41)+IF(Data!$AK101&lt;&gt;"",Scoring!$F$42)+IF(Data!$AL101&lt;&gt;"",Scoring!$F$43)+IF(Data!$AM101&lt;&gt;"",Scoring!$F$44)+IF(Data!$AN101&lt;&gt;"",Scoring!$F$45)+IF(Data!$AO101&lt;&gt;"",Scoring!$F$46)+IF(Data!$AP101&lt;&gt;"",Scoring!$F$47)+IF(Data!$AQ101&lt;&gt;"",Scoring!$F$48)+IF(Data!$AR101&lt;&gt;"",Scoring!$F$49)+IF(Data!$AS101&lt;&gt;"",Scoring!$F$50)+IF(Data!$AT101&lt;&gt;"",Scoring!$F$51)+IF(Data!$AU101&lt;&gt;"",Scoring!$F$52),"")</f>
        <v/>
      </c>
      <c r="BA101" s="183" t="str">
        <f>IF(AZ101&lt;&gt;"",LOOKUP(AZ101,Likelihoods!$A$7:$A$107,Likelihoods!D$7:D$107),"")</f>
        <v/>
      </c>
      <c r="BB101" s="181" t="str">
        <f>IF(AND(COUNTBLANK($B101:$O101)=13,COUNTBLANK($P101:$Q101)=1,COUNTBLANK($R101:$U101)=3,COUNTBLANK($V101:$X101)=2,COUNTBLANK($Y101:$AE101)=6,COUNTBLANK($AF101:$AJ101)=4,COUNTBLANK($AK101:AN101)=3,COUNTBLANK($AO101:$AQ101)=2,COUNTBLANK($AR101:$AS101)=1,COUNTBLANK($AT101:$AU101)=1),IF(Data!$B101&lt;&gt;"",Scoring!$G$7)+IF(Data!$C101&lt;&gt;"",Scoring!$G$8)+IF(Data!$D101&lt;&gt;"",Scoring!$G$9)+IF(Data!$E101&lt;&gt;"",Scoring!$G$10)+IF(Data!$F101&lt;&gt;"",Scoring!$G$11)+IF(Data!$G101&lt;&gt;"",Scoring!$G$12)+IF(Data!$H101&lt;&gt;"",Scoring!$G$13)+IF(Data!$I101&lt;&gt;"",Scoring!$G$14)+IF(Data!$J101&lt;&gt;"",Scoring!$G$15)+IF(Data!$K101&lt;&gt;"",Scoring!$G$16)+IF(Data!$L101&lt;&gt;"",Scoring!$G$17)+IF(Data!$M101&lt;&gt;"",Scoring!$G$18)+IF(Data!$N101&lt;&gt;"",Scoring!$G$19)+IF(Data!$O101&lt;&gt;"",Scoring!$G$20)+IF(Data!$P101&lt;&gt;"",Scoring!$G$21)+IF(Data!$Q101&lt;&gt;"",Scoring!$G$22)+IF(Data!$R101&lt;&gt;"",Scoring!$G$23)+IF(Data!$S101&lt;&gt;"",Scoring!$G$24)+IF(Data!$T101&lt;&gt;"",Scoring!$G$25)+IF(Data!$U101&lt;&gt;"",Scoring!$G$26)+IF(Data!$V101&lt;&gt;"",Scoring!$G$27)+IF(Data!$W101&lt;&gt;"",Scoring!$G$28)+IF(Data!$X101&lt;&gt;"",Scoring!$G$29)+IF(Data!$Y101&lt;&gt;"",Scoring!$G$30)+IF(Data!$Z101&lt;&gt;"",Scoring!$G$31)+IF(Data!$AA101&lt;&gt;"",Scoring!$G$32)+IF(Data!$AB101&lt;&gt;"",Scoring!$G$33)+IF(Data!$AC101&lt;&gt;"",Scoring!$G$34)+IF(Data!$AD101&lt;&gt;"",Scoring!$G$35)+IF(Data!$AE101&lt;&gt;"",Scoring!$G$36)+IF(Data!$AF101&lt;&gt;"",Scoring!$G$37)+IF(Data!$AG101&lt;&gt;"",Scoring!$G$38)+IF(Data!$AH101&lt;&gt;"",Scoring!$G$39)+IF(Data!$AI101&lt;&gt;"",Scoring!$G$40)+IF(Data!$AJ101&lt;&gt;"",Scoring!$G$41)+IF(Data!$AK101&lt;&gt;"",Scoring!$G$42)+IF(Data!$AL101&lt;&gt;"",Scoring!$G$43)+IF(Data!$AM101&lt;&gt;"",Scoring!$G$44)+IF(Data!$AN101&lt;&gt;"",Scoring!$G$45)+IF(Data!$AO101&lt;&gt;"",Scoring!$G$46)+IF(Data!$AP101&lt;&gt;"",Scoring!$G$47)+IF(Data!$AQ101&lt;&gt;"",Scoring!$G$48)+IF(Data!$AR101&lt;&gt;"",Scoring!$G$49)+IF(Data!$AS101&lt;&gt;"",Scoring!$G$50)+IF(Data!$AT101&lt;&gt;"",Scoring!$G$51)+IF(Data!$AU101&lt;&gt;"",Scoring!$G$52),"")</f>
        <v/>
      </c>
      <c r="BC101" s="184" t="str">
        <f>IF(BB101&lt;&gt;"",LOOKUP(BB101,Likelihoods!$A$7:$A$107,Likelihoods!E$7:E$107),"")</f>
        <v/>
      </c>
      <c r="BD101" s="185" t="str">
        <f>IF(AND(COUNTBLANK($B101:$O101)=13,COUNTBLANK($P101:$Q101)=1,COUNTBLANK($R101:$U101)=3,COUNTBLANK($V101:$X101)=2,COUNTBLANK($Y101:$AE101)=6,COUNTBLANK($AF101:$AJ101)=4,COUNTBLANK($AK101:AN101)=3,COUNTBLANK($AO101:$AQ101)=2,COUNTBLANK($AR101:$AS101)=1,COUNTBLANK($AT101:$AU101)=1),IF(Data!$B101&lt;&gt;"",Scoring!$H$7)+IF(Data!$C101&lt;&gt;"",Scoring!$H$8)+IF(Data!$D101&lt;&gt;"",Scoring!$H$9)+IF(Data!$E101&lt;&gt;"",Scoring!$H$10)+IF(Data!$F101&lt;&gt;"",Scoring!$H$11)+IF(Data!$G101&lt;&gt;"",Scoring!$H$12)+IF(Data!$H101&lt;&gt;"",Scoring!$H$13)+IF(Data!$I101&lt;&gt;"",Scoring!$H$14)+IF(Data!$J101&lt;&gt;"",Scoring!$H$15)+IF(Data!$K101&lt;&gt;"",Scoring!$H$16)+IF(Data!$L101&lt;&gt;"",Scoring!$H$17)+IF(Data!$M101&lt;&gt;"",Scoring!$H$18)+IF(Data!$N101&lt;&gt;"",Scoring!$H$19)+IF(Data!$O101&lt;&gt;"",Scoring!$H$20)+IF(Data!$P101&lt;&gt;"",Scoring!$H$21)+IF(Data!$Q101&lt;&gt;"",Scoring!$H$22)+IF(Data!$R101&lt;&gt;"",Scoring!$H$23)+IF(Data!$S101&lt;&gt;"",Scoring!$H$24)+IF(Data!$T101&lt;&gt;"",Scoring!$H$25)+IF(Data!$U101&lt;&gt;"",Scoring!$H$26)+IF(Data!$V101&lt;&gt;"",Scoring!$H$27)+IF(Data!$W101&lt;&gt;"",Scoring!$H$28)+IF(Data!$X101&lt;&gt;"",Scoring!$H$29)+IF(Data!$Y101&lt;&gt;"",Scoring!$H$30)+IF(Data!$Z101&lt;&gt;"",Scoring!$H$31)+IF(Data!$AA101&lt;&gt;"",Scoring!$H$32)+IF(Data!$AB101&lt;&gt;"",Scoring!$H$33)+IF(Data!$AC101&lt;&gt;"",Scoring!$H$34)+IF(Data!$AD101&lt;&gt;"",Scoring!$H$35)+IF(Data!$AE101&lt;&gt;"",Scoring!$H$36)+IF(Data!$AF101&lt;&gt;"",Scoring!$H$37)+IF(Data!$AG101&lt;&gt;"",Scoring!$H$38)+IF(Data!$AH101&lt;&gt;"",Scoring!$H$39)+IF(Data!$AI101&lt;&gt;"",Scoring!$H$40)+IF(Data!$AJ101&lt;&gt;"",Scoring!$H$41)+IF(Data!$AK101&lt;&gt;"",Scoring!$H$42)+IF(Data!$AL101&lt;&gt;"",Scoring!$H$43)+IF(Data!$AM101&lt;&gt;"",Scoring!$H$44)+IF(Data!$AN101&lt;&gt;"",Scoring!$H$45)+IF(Data!$AO101&lt;&gt;"",Scoring!$H$46)+IF(Data!$AP101&lt;&gt;"",Scoring!$H$47)+IF(Data!$AQ101&lt;&gt;"",Scoring!$H$48)+IF(Data!$AR101&lt;&gt;"",Scoring!$H$49)+IF(Data!$AS101&lt;&gt;"",Scoring!$H$50)+IF(Data!$AT101&lt;&gt;"",Scoring!$H$51)+IF(Data!$AU101&lt;&gt;"",Scoring!$H$52),"")</f>
        <v/>
      </c>
      <c r="BE101" s="186" t="str">
        <f>IF(BD101&lt;&gt;"",LOOKUP(BD101,Likelihoods!$A$7:$A$107,Likelihoods!F$7:F$107),"")</f>
        <v/>
      </c>
      <c r="BF101" s="181" t="str">
        <f>IF(AND(COUNTBLANK($B101:$O101)=13,COUNTBLANK($P101:$Q101)=1,COUNTBLANK($R101:$U101)=3,COUNTBLANK($V101:$X101)=2,COUNTBLANK($Y101:$AE101)=6,COUNTBLANK($AF101:$AJ101)=4,COUNTBLANK($AK101:AN101)=3,COUNTBLANK($AO101:$AQ101)=2,COUNTBLANK($AR101:$AS101)=1,COUNTBLANK($AT101:$AU101)=1),IF(Data!$B101&lt;&gt;"",Scoring!$I$7)+IF(Data!$C101&lt;&gt;"",Scoring!$I$8)+IF(Data!$D101&lt;&gt;"",Scoring!$I$9)+IF(Data!$E101&lt;&gt;"",Scoring!$I$10)+IF(Data!$F101&lt;&gt;"",Scoring!$I$11)+IF(Data!$G101&lt;&gt;"",Scoring!$I$12)+IF(Data!$H101&lt;&gt;"",Scoring!$I$13)+IF(Data!$I101&lt;&gt;"",Scoring!$I$14)+IF(Data!$J101&lt;&gt;"",Scoring!$I$15)+IF(Data!$K101&lt;&gt;"",Scoring!$I$16)+IF(Data!$L101&lt;&gt;"",Scoring!$I$17)+IF(Data!$M101&lt;&gt;"",Scoring!$I$18)+IF(Data!$N101&lt;&gt;"",Scoring!$I$19)+IF(Data!$O101&lt;&gt;"",Scoring!$I$20)+IF(Data!$P101&lt;&gt;"",Scoring!$I$21)+IF(Data!$Q101&lt;&gt;"",Scoring!$I$22)+IF(Data!$R101&lt;&gt;"",Scoring!$I$23)+IF(Data!$S101&lt;&gt;"",Scoring!$I$24)+IF(Data!$T101&lt;&gt;"",Scoring!$I$25)+IF(Data!$U101&lt;&gt;"",Scoring!$I$26)+IF(Data!$V101&lt;&gt;"",Scoring!$I$27)+IF(Data!$W101&lt;&gt;"",Scoring!$I$28)+IF(Data!$X101&lt;&gt;"",Scoring!$I$29)+IF(Data!$Y101&lt;&gt;"",Scoring!$I$30)+IF(Data!$Z101&lt;&gt;"",Scoring!$I$31)+IF(Data!$AA101&lt;&gt;"",Scoring!$I$32)+IF(Data!$AB101&lt;&gt;"",Scoring!$I$33)+IF(Data!$AC101&lt;&gt;"",Scoring!$I$34)+IF(Data!$AD101&lt;&gt;"",Scoring!$I$35)+IF(Data!$AE101&lt;&gt;"",Scoring!$I$36)+IF(Data!$AF101&lt;&gt;"",Scoring!$I$37)+IF(Data!$AG101&lt;&gt;"",Scoring!$I$38)+IF(Data!$AH101&lt;&gt;"",Scoring!$I$39)+IF(Data!$AI101&lt;&gt;"",Scoring!$I$40)+IF(Data!$AJ101&lt;&gt;"",Scoring!$I$41)+IF(Data!$AK101&lt;&gt;"",Scoring!$I$42)+IF(Data!$AL101&lt;&gt;"",Scoring!$I$43)+IF(Data!$AM101&lt;&gt;"",Scoring!$I$44)+IF(Data!$AN101&lt;&gt;"",Scoring!$I$45)+IF(Data!$AO101&lt;&gt;"",Scoring!$I$46)+IF(Data!$AP101&lt;&gt;"",Scoring!$I$47)+IF(Data!$AQ101&lt;&gt;"",Scoring!$I$48)+IF(Data!$AR101&lt;&gt;"",Scoring!$I$49)+IF(Data!$AS101&lt;&gt;"",Scoring!$I$50)+IF(Data!$AT101&lt;&gt;"",Scoring!$I$51)+IF(Data!$AU101&lt;&gt;"",Scoring!$I$52),"")</f>
        <v/>
      </c>
      <c r="BG101" s="180" t="str">
        <f>IF(BF101&lt;&gt;"",LOOKUP(BF101,Likelihoods!$A$7:$A$107,Likelihoods!G$7:G$107),"")</f>
        <v/>
      </c>
      <c r="BH101" s="187" t="str">
        <f>IF(AND(COUNTBLANK($B101:$O101)=13,COUNTBLANK($P101:$Q101)=1,COUNTBLANK($R101:$U101)=3,COUNTBLANK($V101:$X101)=2,COUNTBLANK($Y101:$AE101)=6,COUNTBLANK($AF101:$AJ101)=4,COUNTBLANK($AK101:AN101)=3,COUNTBLANK($AO101:$AQ101)=2,COUNTBLANK($AR101:$AS101)=1,COUNTBLANK($AT101:$AU101)=1),IF(Data!$B101&lt;&gt;"",Scoring!$J$7)+IF(Data!$C101&lt;&gt;"",Scoring!$J$8)+IF(Data!$D101&lt;&gt;"",Scoring!$J$9)+IF(Data!$E101&lt;&gt;"",Scoring!$J$10)+IF(Data!$F101&lt;&gt;"",Scoring!$J$11)+IF(Data!$G101&lt;&gt;"",Scoring!$J$12)+IF(Data!$H101&lt;&gt;"",Scoring!$J$13)+IF(Data!$I101&lt;&gt;"",Scoring!$J$14)+IF(Data!$J101&lt;&gt;"",Scoring!$J$15)+IF(Data!$K101&lt;&gt;"",Scoring!$J$16)+IF(Data!$L101&lt;&gt;"",Scoring!$J$17)+IF(Data!$M101&lt;&gt;"",Scoring!$J$18)+IF(Data!$N101&lt;&gt;"",Scoring!$J$19)+IF(Data!$O101&lt;&gt;"",Scoring!$J$20)+IF(Data!$P101&lt;&gt;"",Scoring!$J$21)+IF(Data!$Q101&lt;&gt;"",Scoring!$J$22)+IF(Data!$R101&lt;&gt;"",Scoring!$J$23)+IF(Data!$S101&lt;&gt;"",Scoring!$J$24)+IF(Data!$T101&lt;&gt;"",Scoring!$J$25)+IF(Data!$U101&lt;&gt;"",Scoring!$J$26)+IF(Data!$V101&lt;&gt;"",Scoring!$J$27)+IF(Data!$W101&lt;&gt;"",Scoring!$J$28)+IF(Data!$X101&lt;&gt;"",Scoring!$J$29)+IF(Data!$Y101&lt;&gt;"",Scoring!$J$30)+IF(Data!$Z101&lt;&gt;"",Scoring!$J$31)+IF(Data!$AA101&lt;&gt;"",Scoring!$J$32)+IF(Data!$AB101&lt;&gt;"",Scoring!$J$33)+IF(Data!$AC101&lt;&gt;"",Scoring!$J$34)+IF(Data!$AD101&lt;&gt;"",Scoring!$J$35)+IF(Data!$AE101&lt;&gt;"",Scoring!$J$36)+IF(Data!$AF101&lt;&gt;"",Scoring!$J$37)+IF(Data!$AG101&lt;&gt;"",Scoring!$J$38)+IF(Data!$AH101&lt;&gt;"",Scoring!$J$39)+IF(Data!$AI101&lt;&gt;"",Scoring!$J$40)+IF(Data!$AJ101&lt;&gt;"",Scoring!$J$41)+IF(Data!$AK101&lt;&gt;"",Scoring!$J$42)+IF(Data!$AL101&lt;&gt;"",Scoring!$J$43)+IF(Data!$AM101&lt;&gt;"",Scoring!$J$44)+IF(Data!$AN101&lt;&gt;"",Scoring!$J$45)+IF(Data!$AO101&lt;&gt;"",Scoring!$J$46)+IF(Data!$AP101&lt;&gt;"",Scoring!$J$47)+IF(Data!$AQ101&lt;&gt;"",Scoring!$J$48)+IF(Data!$AR101&lt;&gt;"",Scoring!$J$49)+IF(Data!$AS101&lt;&gt;"",Scoring!$J$50)+IF(Data!$AT101&lt;&gt;"",Scoring!$J$51)+IF(Data!$AU101&lt;&gt;"",Scoring!$J$52),"")</f>
        <v/>
      </c>
      <c r="BI101" s="183" t="str">
        <f>IF(BH101&lt;&gt;"",LOOKUP(BH101,Likelihoods!$A$7:$A$107,Likelihoods!H$7:H$107),"")</f>
        <v/>
      </c>
      <c r="BJ101" s="188" t="str">
        <f>IF(AND(COUNTBLANK($B101:$O101)=13,COUNTBLANK($P101:$Q101)=1,COUNTBLANK($R101:$U101)=3,COUNTBLANK($V101:$X101)=2,COUNTBLANK($Y101:$AE101)=6,COUNTBLANK($AF101:$AJ101)=4,COUNTBLANK($AK101:AN101)=3,COUNTBLANK($AO101:$AQ101)=2,COUNTBLANK($AR101:$AS101)=1,COUNTBLANK($AT101:$AU101)=1),IF(Data!$B101&lt;&gt;"",Scoring!$K$7)+IF(Data!$C101&lt;&gt;"",Scoring!$K$8)+IF(Data!$D101&lt;&gt;"",Scoring!$K$9)+IF(Data!$E101&lt;&gt;"",Scoring!$K$10)+IF(Data!$F101&lt;&gt;"",Scoring!$K$11)+IF(Data!$G101&lt;&gt;"",Scoring!$K$12)+IF(Data!$H101&lt;&gt;"",Scoring!$K$13)+IF(Data!$I101&lt;&gt;"",Scoring!$K$14)+IF(Data!$J101&lt;&gt;"",Scoring!$K$15)+IF(Data!$K101&lt;&gt;"",Scoring!$K$16)+IF(Data!$L101&lt;&gt;"",Scoring!$K$17)+IF(Data!$M101&lt;&gt;"",Scoring!$K$18)+IF(Data!$N101&lt;&gt;"",Scoring!$K$19)+IF(Data!$O101&lt;&gt;"",Scoring!$K$20)+IF(Data!$P101&lt;&gt;"",Scoring!$K$21)+IF(Data!$Q101&lt;&gt;"",Scoring!$K$22)+IF(Data!$R101&lt;&gt;"",Scoring!$K$23)+IF(Data!$S101&lt;&gt;"",Scoring!$K$24)+IF(Data!$T101&lt;&gt;"",Scoring!$K$25)+IF(Data!$U101&lt;&gt;"",Scoring!$K$26)+IF(Data!$V101&lt;&gt;"",Scoring!$K$27)+IF(Data!$W101&lt;&gt;"",Scoring!$K$28)+IF(Data!$X101&lt;&gt;"",Scoring!$K$29)+IF(Data!$Y101&lt;&gt;"",Scoring!$K$30)+IF(Data!$Z101&lt;&gt;"",Scoring!$K$31)+IF(Data!$AA101&lt;&gt;"",Scoring!$K$32)+IF(Data!$AB101&lt;&gt;"",Scoring!$K$33)+IF(Data!$AC101&lt;&gt;"",Scoring!$K$34)+IF(Data!$AD101&lt;&gt;"",Scoring!$K$35)+IF(Data!$AE101&lt;&gt;"",Scoring!$K$36)+IF(Data!$AF101&lt;&gt;"",Scoring!$K$37)+IF(Data!$AG101&lt;&gt;"",Scoring!$K$38)+IF(Data!$AH101&lt;&gt;"",Scoring!$K$39)+IF(Data!$AI101&lt;&gt;"",Scoring!$K$40)+IF(Data!$AJ101&lt;&gt;"",Scoring!$K$41)+IF(Data!$AK101&lt;&gt;"",Scoring!$K$42)+IF(Data!$AL101&lt;&gt;"",Scoring!$K$43)+IF(Data!$AM101&lt;&gt;"",Scoring!$K$44)+IF(Data!$AN101&lt;&gt;"",Scoring!$K$45)+IF(Data!$AO101&lt;&gt;"",Scoring!$K$46)+IF(Data!$AP101&lt;&gt;"",Scoring!$K$47)+IF(Data!$AQ101&lt;&gt;"",Scoring!$K$48)+IF(Data!$AR101&lt;&gt;"",Scoring!$K$49)+IF(Data!$AS101&lt;&gt;"",Scoring!$K$50)+IF(Data!$AT101&lt;&gt;"",Scoring!$K$51)+IF(Data!$AU101&lt;&gt;"",Scoring!$K$52),"")</f>
        <v/>
      </c>
      <c r="BK101" s="184" t="str">
        <f>IF(BJ101&lt;&gt;"",LOOKUP(BJ101,Likelihoods!$A$7:$A$107,Likelihoods!I$7:I$107),"")</f>
        <v/>
      </c>
      <c r="BL101" s="187" t="str">
        <f>IF(AND(COUNTBLANK($B101:$O101)=13,COUNTBLANK($P101:$Q101)=1,COUNTBLANK($R101:$U101)=3,COUNTBLANK($V101:$X101)=2,COUNTBLANK($Y101:$AE101)=6,COUNTBLANK($AF101:$AJ101)=4,COUNTBLANK($AK101:AN101)=3,COUNTBLANK($AO101:$AQ101)=2,COUNTBLANK($AR101:$AS101)=1,COUNTBLANK($AT101:$AU101)=1),IF(Data!$B101&lt;&gt;"",Scoring!$L$7)+IF(Data!$C101&lt;&gt;"",Scoring!$L$8)+IF(Data!$D101&lt;&gt;"",Scoring!$L$9)+IF(Data!$E101&lt;&gt;"",Scoring!$L$10)+IF(Data!$F101&lt;&gt;"",Scoring!$L$11)+IF(Data!$G101&lt;&gt;"",Scoring!$L$12)+IF(Data!$H101&lt;&gt;"",Scoring!$L$13)+IF(Data!$I101&lt;&gt;"",Scoring!$L$14)+IF(Data!$J101&lt;&gt;"",Scoring!$L$15)+IF(Data!$K101&lt;&gt;"",Scoring!$L$16)+IF(Data!$L101&lt;&gt;"",Scoring!$L$17)+IF(Data!$M101&lt;&gt;"",Scoring!$L$18)+IF(Data!$N101&lt;&gt;"",Scoring!$L$19)+IF(Data!$O101&lt;&gt;"",Scoring!$L$20)+IF(Data!$P101&lt;&gt;"",Scoring!$L$21)+IF(Data!$Q101&lt;&gt;"",Scoring!$L$22)+IF(Data!$R101&lt;&gt;"",Scoring!$L$23)+IF(Data!$S101&lt;&gt;"",Scoring!$L$24)+IF(Data!$T101&lt;&gt;"",Scoring!$L$25)+IF(Data!$U101&lt;&gt;"",Scoring!$L$26)+IF(Data!$V101&lt;&gt;"",Scoring!$L$27)+IF(Data!$W101&lt;&gt;"",Scoring!$L$28)+IF(Data!$X101&lt;&gt;"",Scoring!$L$29)+IF(Data!$Y101&lt;&gt;"",Scoring!$L$30)+IF(Data!$Z101&lt;&gt;"",Scoring!$L$31)+IF(Data!$AA101&lt;&gt;"",Scoring!$L$32)+IF(Data!$AB101&lt;&gt;"",Scoring!$L$33)+IF(Data!$AC101&lt;&gt;"",Scoring!$L$34)+IF(Data!$AD101&lt;&gt;"",Scoring!$L$35)+IF(Data!$AE101&lt;&gt;"",Scoring!$L$36)+IF(Data!$AF101&lt;&gt;"",Scoring!$L$37)+IF(Data!$AG101&lt;&gt;"",Scoring!$L$38)+IF(Data!$AH101&lt;&gt;"",Scoring!$L$39)+IF(Data!$AI101&lt;&gt;"",Scoring!$L$40)+IF(Data!$AJ101&lt;&gt;"",Scoring!$L$41)+IF(Data!$AK101&lt;&gt;"",Scoring!$L$42)+IF(Data!$AL101&lt;&gt;"",Scoring!$L$43)+IF(Data!$AM101&lt;&gt;"",Scoring!$L$44)+IF(Data!$AN101&lt;&gt;"",Scoring!$L$45)+IF(Data!$AO101&lt;&gt;"",Scoring!$L$46)+IF(Data!$AP101&lt;&gt;"",Scoring!$L$47)+IF(Data!$AQ101&lt;&gt;"",Scoring!$L$48)+IF(Data!$AR101&lt;&gt;"",Scoring!$L$49)+IF(Data!$AS101&lt;&gt;"",Scoring!$L$50)+IF(Data!$AT101&lt;&gt;"",Scoring!$L$51)+IF(Data!$AU101&lt;&gt;"",Scoring!$L$52),"")</f>
        <v/>
      </c>
      <c r="BM101" s="180" t="str">
        <f>IF(BL101&lt;&gt;"",LOOKUP(BL101,Likelihoods!$A$7:$A$107,Likelihoods!J$7:J$107),"")</f>
        <v/>
      </c>
      <c r="BN101" s="181" t="str">
        <f>IF(AND(COUNTBLANK($B101:$O101)=13,COUNTBLANK($P101:$Q101)=1,COUNTBLANK($R101:$U101)=3,COUNTBLANK($V101:$X101)=2,COUNTBLANK($Y101:$AE101)=6,COUNTBLANK($AF101:$AJ101)=4,COUNTBLANK($AK101:AN101)=3,COUNTBLANK($AO101:$AQ101)=2,COUNTBLANK($AR101:$AS101)=1,COUNTBLANK($AT101:$AU101)=1),IF(Data!$B101&lt;&gt;"",Scoring!$M$7)+IF(Data!$C101&lt;&gt;"",Scoring!$M$8)+IF(Data!$D101&lt;&gt;"",Scoring!$M$9)+IF(Data!$E101&lt;&gt;"",Scoring!$M$10)+IF(Data!$F101&lt;&gt;"",Scoring!$M$11)+IF(Data!$G101&lt;&gt;"",Scoring!$M$12)+IF(Data!$H101&lt;&gt;"",Scoring!$M$13)+IF(Data!$I101&lt;&gt;"",Scoring!$M$14)+IF(Data!$J101&lt;&gt;"",Scoring!$M$15)+IF(Data!$K101&lt;&gt;"",Scoring!$M$16)+IF(Data!$L101&lt;&gt;"",Scoring!$M$17)+IF(Data!$M101&lt;&gt;"",Scoring!$M$18)+IF(Data!$N101&lt;&gt;"",Scoring!$M$19)+IF(Data!$O101&lt;&gt;"",Scoring!$M$20)+IF(Data!$P101&lt;&gt;"",Scoring!$M$21)+IF(Data!$Q101&lt;&gt;"",Scoring!$M$22)+IF(Data!$R101&lt;&gt;"",Scoring!$M$23)+IF(Data!$S101&lt;&gt;"",Scoring!$M$24)+IF(Data!$T101&lt;&gt;"",Scoring!$M$25)+IF(Data!$U101&lt;&gt;"",Scoring!$M$26)+IF(Data!$V101&lt;&gt;"",Scoring!$M$27)+IF(Data!$W101&lt;&gt;"",Scoring!$M$28)+IF(Data!$X101&lt;&gt;"",Scoring!$M$29)+IF(Data!$Y101&lt;&gt;"",Scoring!$M$30)+IF(Data!$Z101&lt;&gt;"",Scoring!$M$31)+IF(Data!$AA101&lt;&gt;"",Scoring!$M$32)+IF(Data!$AB101&lt;&gt;"",Scoring!$M$33)+IF(Data!$AC101&lt;&gt;"",Scoring!$M$34)+IF(Data!$AD101&lt;&gt;"",Scoring!$M$35)+IF(Data!$AE101&lt;&gt;"",Scoring!$M$36)+IF(Data!$AF101&lt;&gt;"",Scoring!$M$37)+IF(Data!$AG101&lt;&gt;"",Scoring!$M$38)+IF(Data!$AH101&lt;&gt;"",Scoring!$M$39)+IF(Data!$AI101&lt;&gt;"",Scoring!$M$40)+IF(Data!$AJ101&lt;&gt;"",Scoring!$M$41)+IF(Data!$AK101&lt;&gt;"",Scoring!$M$42)+IF(Data!$AL101&lt;&gt;"",Scoring!$M$43)+IF(Data!$AM101&lt;&gt;"",Scoring!$M$44)+IF(Data!$AN101&lt;&gt;"",Scoring!$M$45)+IF(Data!$AO101&lt;&gt;"",Scoring!$M$46)+IF(Data!$AP101&lt;&gt;"",Scoring!$M$47)+IF(Data!$AQ101&lt;&gt;"",Scoring!$M$48)+IF(Data!$AR101&lt;&gt;"",Scoring!$M$49)+IF(Data!$AS101&lt;&gt;"",Scoring!$M$50)+IF(Data!$AT101&lt;&gt;"",Scoring!$M$51)+IF(Data!$AU101&lt;&gt;"",Scoring!$M$52),"")</f>
        <v/>
      </c>
      <c r="BO101" s="184" t="str">
        <f>IF(BN101&lt;&gt;"",LOOKUP(BN101,Likelihoods!$A$7:$A$107,Likelihoods!K$7:K$107),"")</f>
        <v/>
      </c>
      <c r="BP101" s="179" t="str">
        <f>IF(AND(COUNTBLANK($B101:$O101)=13,COUNTBLANK($P101:$Q101)=1,COUNTBLANK($R101:$U101)=3,COUNTBLANK($V101:$X101)=2,COUNTBLANK($Y101:$AE101)=6,COUNTBLANK($AF101:$AJ101)=4,COUNTBLANK($AK101:AN101)=3,COUNTBLANK($AO101:$AQ101)=2,COUNTBLANK($AR101:$AS101)=1,COUNTBLANK($AT101:$AU101)=1),IF(Data!$B101&lt;&gt;"",Scoring!$N$7)+IF(Data!$C101&lt;&gt;"",Scoring!$N$8)+IF(Data!$D101&lt;&gt;"",Scoring!$N$9)+IF(Data!$E101&lt;&gt;"",Scoring!$N$10)+IF(Data!$F101&lt;&gt;"",Scoring!$N$11)+IF(Data!$G101&lt;&gt;"",Scoring!$N$12)+IF(Data!$H101&lt;&gt;"",Scoring!$N$13)+IF(Data!$I101&lt;&gt;"",Scoring!$N$14)+IF(Data!$J101&lt;&gt;"",Scoring!$N$15)+IF(Data!$K101&lt;&gt;"",Scoring!$N$16)+IF(Data!$L101&lt;&gt;"",Scoring!$N$17)+IF(Data!$M101&lt;&gt;"",Scoring!$N$18)+IF(Data!$N101&lt;&gt;"",Scoring!$N$19)+IF(Data!$O101&lt;&gt;"",Scoring!$N$20)+IF(Data!$P101&lt;&gt;"",Scoring!$N$21)+IF(Data!$Q101&lt;&gt;"",Scoring!$N$22)+IF(Data!$R101&lt;&gt;"",Scoring!$N$23)+IF(Data!$S101&lt;&gt;"",Scoring!$N$24)+IF(Data!$T101&lt;&gt;"",Scoring!$N$25)+IF(Data!$U101&lt;&gt;"",Scoring!$N$26)+IF(Data!$V101&lt;&gt;"",Scoring!$N$27)+IF(Data!$W101&lt;&gt;"",Scoring!$N$28)+IF(Data!$X101&lt;&gt;"",Scoring!$N$29)+IF(Data!$Y101&lt;&gt;"",Scoring!$N$30)+IF(Data!$Z101&lt;&gt;"",Scoring!$N$31)+IF(Data!$AA101&lt;&gt;"",Scoring!$N$32)+IF(Data!$AB101&lt;&gt;"",Scoring!$N$33)+IF(Data!$AC101&lt;&gt;"",Scoring!$N$34)+IF(Data!$AD101&lt;&gt;"",Scoring!$N$35)+IF(Data!$AE101&lt;&gt;"",Scoring!$N$36)+IF(Data!$AF101&lt;&gt;"",Scoring!$N$37)+IF(Data!$AG101&lt;&gt;"",Scoring!$N$38)+IF(Data!$AH101&lt;&gt;"",Scoring!$N$39)+IF(Data!$AI101&lt;&gt;"",Scoring!$N$40)+IF(Data!$AJ101&lt;&gt;"",Scoring!$N$41)+IF(Data!$AK101&lt;&gt;"",Scoring!$N$42)+IF(Data!$AL101&lt;&gt;"",Scoring!$N$43)+IF(Data!$AM101&lt;&gt;"",Scoring!$N$44)+IF(Data!$AN101&lt;&gt;"",Scoring!$N$45)+IF(Data!$AO101&lt;&gt;"",Scoring!$N$46)+IF(Data!$AP101&lt;&gt;"",Scoring!$N$47)+IF(Data!$AQ101&lt;&gt;"",Scoring!$N$48)+IF(Data!$AR101&lt;&gt;"",Scoring!$N$49)+IF(Data!$AS101&lt;&gt;"",Scoring!$N$50)+IF(Data!$AT101&lt;&gt;"",Scoring!$N$51)+IF(Data!$AU101&lt;&gt;"",Scoring!$N$52),"")</f>
        <v/>
      </c>
      <c r="BQ101" s="189" t="str">
        <f>IF(BP101&lt;&gt;"",LOOKUP(BP101,Likelihoods!$A$7:$A$107,Likelihoods!L$7:L$107),"")</f>
        <v/>
      </c>
      <c r="BR101" s="181" t="str">
        <f>IF(AND(COUNTBLANK($B101:$O101)=13,COUNTBLANK($P101:$Q101)=1,COUNTBLANK($R101:$U101)=3,COUNTBLANK($V101:$X101)=2,COUNTBLANK($Y101:$AE101)=6,COUNTBLANK($AF101:$AJ101)=4,COUNTBLANK($AK101:AN101)=3,COUNTBLANK($AO101:$AQ101)=2,COUNTBLANK($AR101:$AS101)=1,COUNTBLANK($AT101:$AU101)=1),IF(Data!$B101&lt;&gt;"",Scoring!$O$7)+IF(Data!$C101&lt;&gt;"",Scoring!$O$8)+IF(Data!$D101&lt;&gt;"",Scoring!$O$9)+IF(Data!$E101&lt;&gt;"",Scoring!$O$10)+IF(Data!$F101&lt;&gt;"",Scoring!$O$11)+IF(Data!$G101&lt;&gt;"",Scoring!$O$12)+IF(Data!$H101&lt;&gt;"",Scoring!$O$13)+IF(Data!$I101&lt;&gt;"",Scoring!$O$14)+IF(Data!$J101&lt;&gt;"",Scoring!$O$15)+IF(Data!$K101&lt;&gt;"",Scoring!$O$16)+IF(Data!$L101&lt;&gt;"",Scoring!$O$17)+IF(Data!$M101&lt;&gt;"",Scoring!$O$18)+IF(Data!$N101&lt;&gt;"",Scoring!$O$19)+IF(Data!$O101&lt;&gt;"",Scoring!$O$20)+IF(Data!$P101&lt;&gt;"",Scoring!$O$21)+IF(Data!$Q101&lt;&gt;"",Scoring!$O$22)+IF(Data!$R101&lt;&gt;"",Scoring!$O$23)+IF(Data!$S101&lt;&gt;"",Scoring!$O$24)+IF(Data!$T101&lt;&gt;"",Scoring!$O$25)+IF(Data!$U101&lt;&gt;"",Scoring!$O$26)+IF(Data!$V101&lt;&gt;"",Scoring!$O$27)+IF(Data!$W101&lt;&gt;"",Scoring!$O$28)+IF(Data!$X101&lt;&gt;"",Scoring!$O$29)+IF(Data!$Y101&lt;&gt;"",Scoring!$O$30)+IF(Data!$Z101&lt;&gt;"",Scoring!$O$31)+IF(Data!$AA101&lt;&gt;"",Scoring!$O$32)+IF(Data!$AB101&lt;&gt;"",Scoring!$O$33)+IF(Data!$AC101&lt;&gt;"",Scoring!$O$34)+IF(Data!$AD101&lt;&gt;"",Scoring!$O$35)+IF(Data!$AE101&lt;&gt;"",Scoring!$O$36)+IF(Data!$AF101&lt;&gt;"",Scoring!$O$37)+IF(Data!$AG101&lt;&gt;"",Scoring!$O$38)+IF(Data!$AH101&lt;&gt;"",Scoring!$O$39)+IF(Data!$AI101&lt;&gt;"",Scoring!$O$40)+IF(Data!$AJ101&lt;&gt;"",Scoring!$O$41)+IF(Data!$AK101&lt;&gt;"",Scoring!$O$42)+IF(Data!$AL101&lt;&gt;"",Scoring!$O$43)+IF(Data!$AM101&lt;&gt;"",Scoring!$O$44)+IF(Data!$AN101&lt;&gt;"",Scoring!$O$45)+IF(Data!$AO101&lt;&gt;"",Scoring!$O$46)+IF(Data!$AP101&lt;&gt;"",Scoring!$O$47)+IF(Data!$AQ101&lt;&gt;"",Scoring!$O$48)+IF(Data!$AR101&lt;&gt;"",Scoring!$O$49)+IF(Data!$AS101&lt;&gt;"",Scoring!$O$50)+IF(Data!$AT101&lt;&gt;"",Scoring!$O$51)+IF(Data!$AU101&lt;&gt;"",Scoring!$O$52),"")</f>
        <v/>
      </c>
      <c r="BS101" s="184" t="str">
        <f>IF(BR101&lt;&gt;"",LOOKUP(BR101,Likelihoods!$A$7:$A$107,Likelihoods!M$7:M$107),"")</f>
        <v/>
      </c>
      <c r="BT101" s="181" t="str">
        <f>IF(AND(COUNTBLANK($B101:$O101)=13,COUNTBLANK($P101:$Q101)=1,COUNTBLANK($R101:$U101)=3,COUNTBLANK($V101:$X101)=2,COUNTBLANK($Y101:$AE101)=6,COUNTBLANK($AF101:$AJ101)=4,COUNTBLANK($AK101:AN101)=3,COUNTBLANK($AO101:$AQ101)=2,COUNTBLANK($AR101:$AS101)=1,COUNTBLANK($AT101:$AU101)=1),IF(Data!$B101&lt;&gt;"",Scoring!$P$7)+IF(Data!$C101&lt;&gt;"",Scoring!$P$8)+IF(Data!$D101&lt;&gt;"",Scoring!$P$9)+IF(Data!$E101&lt;&gt;"",Scoring!$P$10)+IF(Data!$F101&lt;&gt;"",Scoring!$P$11)+IF(Data!$G101&lt;&gt;"",Scoring!$P$12)+IF(Data!$H101&lt;&gt;"",Scoring!$P$13)+IF(Data!$I101&lt;&gt;"",Scoring!$P$14)+IF(Data!$J101&lt;&gt;"",Scoring!$P$15)+IF(Data!$K101&lt;&gt;"",Scoring!$P$16)+IF(Data!$L101&lt;&gt;"",Scoring!$P$17)+IF(Data!$M101&lt;&gt;"",Scoring!$P$18)+IF(Data!$N101&lt;&gt;"",Scoring!$P$19)+IF(Data!$O101&lt;&gt;"",Scoring!$P$20)+IF(Data!$P101&lt;&gt;"",Scoring!$P$21)+IF(Data!$Q101&lt;&gt;"",Scoring!$P$22)+IF(Data!$R101&lt;&gt;"",Scoring!$P$23)+IF(Data!$S101&lt;&gt;"",Scoring!$P$24)+IF(Data!$T101&lt;&gt;"",Scoring!$P$25)+IF(Data!$U101&lt;&gt;"",Scoring!$P$26)+IF(Data!$V101&lt;&gt;"",Scoring!$P$27)+IF(Data!$W101&lt;&gt;"",Scoring!$P$28)+IF(Data!$X101&lt;&gt;"",Scoring!$P$29)+IF(Data!$Y101&lt;&gt;"",Scoring!$P$30)+IF(Data!$Z101&lt;&gt;"",Scoring!$P$31)+IF(Data!$AA101&lt;&gt;"",Scoring!$P$32)+IF(Data!$AB101&lt;&gt;"",Scoring!$P$33)+IF(Data!$AC101&lt;&gt;"",Scoring!$P$34)+IF(Data!$AD101&lt;&gt;"",Scoring!$P$35)+IF(Data!$AE101&lt;&gt;"",Scoring!$P$36)+IF(Data!$AF101&lt;&gt;"",Scoring!$P$37)+IF(Data!$AG101&lt;&gt;"",Scoring!$P$38)+IF(Data!$AH101&lt;&gt;"",Scoring!$P$39)+IF(Data!$AI101&lt;&gt;"",Scoring!$P$40)+IF(Data!$AJ101&lt;&gt;"",Scoring!$P$41)+IF(Data!$AK101&lt;&gt;"",Scoring!$P$42)+IF(Data!$AL101&lt;&gt;"",Scoring!$P$43)+IF(Data!$AM101&lt;&gt;"",Scoring!$P$44)+IF(Data!$AN101&lt;&gt;"",Scoring!$P$45)+IF(Data!$AO101&lt;&gt;"",Scoring!$P$46)+IF(Data!$AP101&lt;&gt;"",Scoring!$P$47)+IF(Data!$AQ101&lt;&gt;"",Scoring!$P$48)+IF(Data!$AR101&lt;&gt;"",Scoring!$P$49)+IF(Data!$AS101&lt;&gt;"",Scoring!$P$50)+IF(Data!$AT101&lt;&gt;"",Scoring!$P$51)+IF(Data!$AU101&lt;&gt;"",Scoring!$P$52),"")</f>
        <v/>
      </c>
      <c r="BU101" s="180" t="str">
        <f>IF(BT101&lt;&gt;"",LOOKUP(BT101,Likelihoods!$A$7:$A$107,Likelihoods!N$7:N$107),"")</f>
        <v/>
      </c>
      <c r="BV101" s="181" t="str">
        <f>IF(AND(COUNTBLANK($B101:$O101)=13,COUNTBLANK($P101:$Q101)=1,COUNTBLANK($R101:$U101)=3,COUNTBLANK($V101:$X101)=2,COUNTBLANK($Y101:$AE101)=6,COUNTBLANK($AF101:$AJ101)=4,COUNTBLANK($AK101:AN101)=3,COUNTBLANK($AO101:$AQ101)=2,COUNTBLANK($AR101:$AS101)=1,COUNTBLANK($AT101:$AU101)=1),IF(Data!$B101&lt;&gt;"",Scoring!$Q$7)+IF(Data!$C101&lt;&gt;"",Scoring!$Q$8)+IF(Data!$D101&lt;&gt;"",Scoring!$Q$9)+IF(Data!$E101&lt;&gt;"",Scoring!$Q$10)+IF(Data!$F101&lt;&gt;"",Scoring!$Q$11)+IF(Data!$G101&lt;&gt;"",Scoring!$Q$12)+IF(Data!$H101&lt;&gt;"",Scoring!$Q$13)+IF(Data!$I101&lt;&gt;"",Scoring!$Q$14)+IF(Data!$J101&lt;&gt;"",Scoring!$Q$15)+IF(Data!$K101&lt;&gt;"",Scoring!$Q$16)+IF(Data!$L101&lt;&gt;"",Scoring!$Q$17)+IF(Data!$M101&lt;&gt;"",Scoring!$Q$18)+IF(Data!$N101&lt;&gt;"",Scoring!$Q$19)+IF(Data!$O101&lt;&gt;"",Scoring!$Q$20)+IF(Data!$P101&lt;&gt;"",Scoring!$Q$21)+IF(Data!$Q101&lt;&gt;"",Scoring!$Q$22)+IF(Data!$R101&lt;&gt;"",Scoring!$Q$23)+IF(Data!$S101&lt;&gt;"",Scoring!$Q$24)+IF(Data!$T101&lt;&gt;"",Scoring!$Q$25)+IF(Data!$U101&lt;&gt;"",Scoring!$Q$26)+IF(Data!$V101&lt;&gt;"",Scoring!$Q$27)+IF(Data!$W101&lt;&gt;"",Scoring!$Q$28)+IF(Data!$X101&lt;&gt;"",Scoring!$Q$29)+IF(Data!$Y101&lt;&gt;"",Scoring!$Q$30)+IF(Data!$Z101&lt;&gt;"",Scoring!$Q$31)+IF(Data!$AA101&lt;&gt;"",Scoring!$Q$32)+IF(Data!$AB101&lt;&gt;"",Scoring!$Q$33)+IF(Data!$AC101&lt;&gt;"",Scoring!$Q$34)+IF(Data!$AD101&lt;&gt;"",Scoring!$Q$35)+IF(Data!$AE101&lt;&gt;"",Scoring!$Q$36)+IF(Data!$AF101&lt;&gt;"",Scoring!$Q$37)+IF(Data!$AG101&lt;&gt;"",Scoring!$Q$38)+IF(Data!$AH101&lt;&gt;"",Scoring!$Q$39)+IF(Data!$AI101&lt;&gt;"",Scoring!$Q$40)+IF(Data!$AJ101&lt;&gt;"",Scoring!$Q$41)+IF(Data!$AK101&lt;&gt;"",Scoring!$Q$42)+IF(Data!$AL101&lt;&gt;"",Scoring!$Q$43)+IF(Data!$AM101&lt;&gt;"",Scoring!$Q$44)+IF(Data!$AN101&lt;&gt;"",Scoring!$Q$45)+IF(Data!$AO101&lt;&gt;"",Scoring!$Q$46)+IF(Data!$AP101&lt;&gt;"",Scoring!$Q$47)+IF(Data!$AQ101&lt;&gt;"",Scoring!$Q$48)+IF(Data!$AR101&lt;&gt;"",Scoring!$Q$49)+IF(Data!$AS101&lt;&gt;"",Scoring!$Q$50)+IF(Data!$AT101&lt;&gt;"",Scoring!$Q$51)+IF(Data!$AU101&lt;&gt;"",Scoring!$Q$52),"")</f>
        <v/>
      </c>
      <c r="BW101" s="183" t="str">
        <f>IF(BV101&lt;&gt;"",LOOKUP(BV101,Likelihoods!$A$7:$A$107,Likelihoods!O$7:O$107),"")</f>
        <v/>
      </c>
      <c r="BX101" s="9"/>
      <c r="BY101" s="9"/>
      <c r="BZ101" s="9"/>
      <c r="CA101" s="9"/>
      <c r="CB101" s="9"/>
      <c r="CC101" s="9"/>
      <c r="CD101" s="9"/>
      <c r="CE101" s="9"/>
      <c r="CF101" s="9"/>
      <c r="CG101" s="9"/>
      <c r="CH101" s="9"/>
      <c r="CI101" s="9"/>
      <c r="CJ101" s="9"/>
      <c r="CK101" s="9"/>
    </row>
    <row r="102" spans="1:89" ht="14.25">
      <c r="A102" s="59"/>
      <c r="B102" s="76"/>
      <c r="C102" s="77"/>
      <c r="D102" s="77"/>
      <c r="E102" s="77"/>
      <c r="F102" s="77"/>
      <c r="G102" s="77"/>
      <c r="H102" s="77"/>
      <c r="I102" s="77"/>
      <c r="J102" s="77"/>
      <c r="K102" s="77"/>
      <c r="L102" s="77"/>
      <c r="M102" s="77"/>
      <c r="N102" s="77"/>
      <c r="O102" s="77"/>
      <c r="P102" s="76"/>
      <c r="Q102" s="78"/>
      <c r="R102" s="77"/>
      <c r="S102" s="77"/>
      <c r="T102" s="77"/>
      <c r="U102" s="77"/>
      <c r="V102" s="76"/>
      <c r="W102" s="77"/>
      <c r="X102" s="78"/>
      <c r="Y102" s="77"/>
      <c r="Z102" s="77"/>
      <c r="AA102" s="77"/>
      <c r="AB102" s="77"/>
      <c r="AC102" s="77"/>
      <c r="AD102" s="77"/>
      <c r="AE102" s="77"/>
      <c r="AF102" s="76"/>
      <c r="AG102" s="77"/>
      <c r="AH102" s="77"/>
      <c r="AI102" s="77"/>
      <c r="AJ102" s="78"/>
      <c r="AK102" s="77"/>
      <c r="AL102" s="77"/>
      <c r="AM102" s="77"/>
      <c r="AN102" s="77"/>
      <c r="AO102" s="76"/>
      <c r="AP102" s="77"/>
      <c r="AQ102" s="78"/>
      <c r="AR102" s="76"/>
      <c r="AS102" s="78"/>
      <c r="AT102" s="77"/>
      <c r="AU102" s="77"/>
      <c r="AV102" s="179" t="str">
        <f>IF(AND(COUNTBLANK($B102:$O102)=13,COUNTBLANK($P102:$Q102)=1,COUNTBLANK($R102:$U102)=3,COUNTBLANK($V102:$X102)=2,COUNTBLANK($Y102:$AE102)=6,COUNTBLANK($AF102:$AJ102)=4,COUNTBLANK($AK102:AN102)=3,COUNTBLANK($AO102:$AQ102)=2,COUNTBLANK($AR102:$AS102)=1,COUNTBLANK($AT102:$AU102)=1),IF(Data!$B102&lt;&gt;"",Scoring!$D$7)+IF(Data!$C102&lt;&gt;"",Scoring!$D$8)+IF(Data!$D102&lt;&gt;"",Scoring!$D$9)+IF(Data!$E102&lt;&gt;"",Scoring!$D$10)+IF(Data!$F102&lt;&gt;"",Scoring!$D$11)+IF(Data!$G102&lt;&gt;"",Scoring!$D$12)+IF(Data!$H102&lt;&gt;"",Scoring!$D$13)+IF(Data!$I102&lt;&gt;"",Scoring!$D$14)+IF(Data!$J102&lt;&gt;"",Scoring!$D$15)+IF(Data!$K102&lt;&gt;"",Scoring!$D$16)+IF(Data!$L102&lt;&gt;"",Scoring!$D$17)+IF(Data!$M102&lt;&gt;"",Scoring!$D$18)+IF(Data!$N102&lt;&gt;"",Scoring!$D$19)+IF(Data!$O102&lt;&gt;"",Scoring!$D$20)+IF(Data!$P102&lt;&gt;"",Scoring!$D$21)+IF(Data!$Q102&lt;&gt;"",Scoring!$D$22)+IF(Data!$R102&lt;&gt;"",Scoring!$D$23)+IF(Data!$S102&lt;&gt;"",Scoring!$D$24)+IF(Data!$T102&lt;&gt;"",Scoring!$D$25)+IF(Data!$U102&lt;&gt;"",Scoring!$D$26)+IF(Data!$V102&lt;&gt;"",Scoring!$D$27)+IF(Data!$W102&lt;&gt;"",Scoring!$D$28)+IF(Data!$X102&lt;&gt;"",Scoring!$D$29)+IF(Data!$Y102&lt;&gt;"",Scoring!$D$30)+IF(Data!$Z102&lt;&gt;"",Scoring!$D$31)+IF(Data!$AA102&lt;&gt;"",Scoring!$D$32)+IF(Data!$AB102&lt;&gt;"",Scoring!$D$33)+IF(Data!$AC102&lt;&gt;"",Scoring!$D$34)+IF(Data!$AD102&lt;&gt;"",Scoring!$D$35)+IF(Data!$AE102&lt;&gt;"",Scoring!$D$36)+IF(Data!$AF102&lt;&gt;"",Scoring!$D$37)+IF(Data!$AG102&lt;&gt;"",Scoring!$D$38)+IF(Data!$AH102&lt;&gt;"",Scoring!$D$39)+IF(Data!$AI102&lt;&gt;"",Scoring!$D$40)+IF(Data!$AJ102&lt;&gt;"",Scoring!$D$41)+IF(Data!$AK102&lt;&gt;"",Scoring!$D$42)+IF(Data!$AL102&lt;&gt;"",Scoring!$D$43)+IF(Data!$AM102&lt;&gt;"",Scoring!$D$44)+IF(Data!$AN102&lt;&gt;"",Scoring!$D$45)+IF(Data!$AO102&lt;&gt;"",Scoring!$D$46)+IF(Data!$AP102&lt;&gt;"",Scoring!$D$47)+IF(Data!$AQ102&lt;&gt;"",Scoring!$D$48)+IF(Data!$AR102&lt;&gt;"",Scoring!$D$49)+IF(Data!$AS102&lt;&gt;"",Scoring!$D$50)+IF(Data!$AT102&lt;&gt;"",Scoring!$D$51)+IF(Data!$AU102&lt;&gt;"",Scoring!$D$52),"")</f>
        <v/>
      </c>
      <c r="AW102" s="180" t="str">
        <f>IF(AV102&lt;&gt;"",LOOKUP(AV102,Likelihoods!$A$7:$A$107,Likelihoods!B$7:B$107),"")</f>
        <v/>
      </c>
      <c r="AX102" s="181" t="str">
        <f>IF(AND(COUNTBLANK($B102:$O102)=13,COUNTBLANK($P102:$Q102)=1,COUNTBLANK($R102:$U102)=3,COUNTBLANK($V102:$X102)=2,COUNTBLANK($Y102:$AE102)=6,COUNTBLANK($AF102:$AJ102)=4,COUNTBLANK($AK102:AN102)=3,COUNTBLANK($AO102:$AQ102)=2,COUNTBLANK($AR102:$AS102)=1,COUNTBLANK($AT102:$AU102)=1),IF(Data!$B102&lt;&gt;"",Scoring!$E$7)+IF(Data!$C102&lt;&gt;"",Scoring!$E$8)+IF(Data!$D102&lt;&gt;"",Scoring!$E$9)+IF(Data!$E102&lt;&gt;"",Scoring!$E$10)+IF(Data!$F102&lt;&gt;"",Scoring!$E$11)+IF(Data!$G102&lt;&gt;"",Scoring!$E$12)+IF(Data!$H102&lt;&gt;"",Scoring!$E$13)+IF(Data!$I102&lt;&gt;"",Scoring!$E$14)+IF(Data!$J102&lt;&gt;"",Scoring!$E$15)+IF(Data!$K102&lt;&gt;"",Scoring!$E$16)+IF(Data!$L102&lt;&gt;"",Scoring!$E$17)+IF(Data!$M102&lt;&gt;"",Scoring!$E$18)+IF(Data!$N102&lt;&gt;"",Scoring!$E$19)+IF(Data!$O102&lt;&gt;"",Scoring!$E$20)+IF(Data!$P102&lt;&gt;"",Scoring!$E$21)+IF(Data!$Q102&lt;&gt;"",Scoring!$E$22)+IF(Data!$R102&lt;&gt;"",Scoring!$E$23)+IF(Data!$S102&lt;&gt;"",Scoring!$E$24)+IF(Data!$T102&lt;&gt;"",Scoring!$E$25)+IF(Data!$U102&lt;&gt;"",Scoring!$E$26)+IF(Data!$V102&lt;&gt;"",Scoring!$E$27)+IF(Data!$W102&lt;&gt;"",Scoring!$E$28)+IF(Data!$X102&lt;&gt;"",Scoring!$E$29)+IF(Data!$Y102&lt;&gt;"",Scoring!$E$30)+IF(Data!$Z102&lt;&gt;"",Scoring!$E$31)+IF(Data!$AA102&lt;&gt;"",Scoring!$E$32)+IF(Data!$AB102&lt;&gt;"",Scoring!$E$33)+IF(Data!$AC102&lt;&gt;"",Scoring!$E$34)+IF(Data!$AD102&lt;&gt;"",Scoring!$E$35)+IF(Data!$AE102&lt;&gt;"",Scoring!$E$36)+IF(Data!$AF102&lt;&gt;"",Scoring!$E$37)+IF(Data!$AG102&lt;&gt;"",Scoring!$E$38)+IF(Data!$AH102&lt;&gt;"",Scoring!$E$39)+IF(Data!$AI102&lt;&gt;"",Scoring!$E$40)+IF(Data!$AJ102&lt;&gt;"",Scoring!$E$41)+IF(Data!$AK102&lt;&gt;"",Scoring!$E$42)+IF(Data!$AL102&lt;&gt;"",Scoring!$E$43)+IF(Data!$AM102&lt;&gt;"",Scoring!$E$44)+IF(Data!$AN102&lt;&gt;"",Scoring!$E$45)+IF(Data!$AO102&lt;&gt;"",Scoring!$E$46)+IF(Data!$AP102&lt;&gt;"",Scoring!$E$47)+IF(Data!$AQ102&lt;&gt;"",Scoring!$E$48)+IF(Data!$AR102&lt;&gt;"",Scoring!$E$49)+IF(Data!$AS102&lt;&gt;"",Scoring!$E$50)+IF(Data!$AT102&lt;&gt;"",Scoring!$E$51)+IF(Data!$AU102&lt;&gt;"",Scoring!$E$52),"")</f>
        <v/>
      </c>
      <c r="AY102" s="180" t="str">
        <f>IF(AX102&lt;&gt;"",LOOKUP(AX102,Likelihoods!$A$7:$A$107,Likelihoods!C$7:C$107),"")</f>
        <v/>
      </c>
      <c r="AZ102" s="182" t="str">
        <f>IF(AND(COUNTBLANK($B102:$O102)=13,COUNTBLANK($P102:$Q102)=1,COUNTBLANK($R102:$U102)=3,COUNTBLANK($V102:$X102)=2,COUNTBLANK($Y102:$AE102)=6,COUNTBLANK($AF102:$AJ102)=4,COUNTBLANK($AK102:AN102)=3,COUNTBLANK($AO102:$AQ102)=2,COUNTBLANK($AR102:$AS102)=1,COUNTBLANK($AT102:$AU102)=1),IF(Data!$B102&lt;&gt;"",Scoring!$F$7)+IF(Data!$C102&lt;&gt;"",Scoring!$F$8)+IF(Data!$D102&lt;&gt;"",Scoring!$F$9)+IF(Data!$E102&lt;&gt;"",Scoring!$F$10)+IF(Data!$F102&lt;&gt;"",Scoring!$F$11)+IF(Data!$G102&lt;&gt;"",Scoring!$F$12)+IF(Data!$H102&lt;&gt;"",Scoring!$F$13)+IF(Data!$I102&lt;&gt;"",Scoring!$F$14)+IF(Data!$J102&lt;&gt;"",Scoring!$F$15)+IF(Data!$K102&lt;&gt;"",Scoring!$F$16)+IF(Data!$L102&lt;&gt;"",Scoring!$F$17)+IF(Data!$M102&lt;&gt;"",Scoring!$F$18)+IF(Data!$N102&lt;&gt;"",Scoring!$F$19)+IF(Data!$O102&lt;&gt;"",Scoring!$F$20)+IF(Data!$P102&lt;&gt;"",Scoring!$F$21)+IF(Data!$Q102&lt;&gt;"",Scoring!$F$22)+IF(Data!$R102&lt;&gt;"",Scoring!$F$23)+IF(Data!$S102&lt;&gt;"",Scoring!$F$24)+IF(Data!$T102&lt;&gt;"",Scoring!$F$25)+IF(Data!$U102&lt;&gt;"",Scoring!$F$26)+IF(Data!$V102&lt;&gt;"",Scoring!$F$27)+IF(Data!$W102&lt;&gt;"",Scoring!$F$28)+IF(Data!$X102&lt;&gt;"",Scoring!$F$29)+IF(Data!$Y102&lt;&gt;"",Scoring!$F$30)+IF(Data!$Z102&lt;&gt;"",Scoring!$F$31)+IF(Data!$AA102&lt;&gt;"",Scoring!$F$32)+IF(Data!$AB102&lt;&gt;"",Scoring!$F$33)+IF(Data!$AC102&lt;&gt;"",Scoring!$F$34)+IF(Data!$AD102&lt;&gt;"",Scoring!$F$35)+IF(Data!$AE102&lt;&gt;"",Scoring!$F$36)+IF(Data!$AF102&lt;&gt;"",Scoring!$F$37)+IF(Data!$AG102&lt;&gt;"",Scoring!$F$38)+IF(Data!$AH102&lt;&gt;"",Scoring!$F$39)+IF(Data!$AI102&lt;&gt;"",Scoring!$F$40)+IF(Data!$AJ102&lt;&gt;"",Scoring!$F$41)+IF(Data!$AK102&lt;&gt;"",Scoring!$F$42)+IF(Data!$AL102&lt;&gt;"",Scoring!$F$43)+IF(Data!$AM102&lt;&gt;"",Scoring!$F$44)+IF(Data!$AN102&lt;&gt;"",Scoring!$F$45)+IF(Data!$AO102&lt;&gt;"",Scoring!$F$46)+IF(Data!$AP102&lt;&gt;"",Scoring!$F$47)+IF(Data!$AQ102&lt;&gt;"",Scoring!$F$48)+IF(Data!$AR102&lt;&gt;"",Scoring!$F$49)+IF(Data!$AS102&lt;&gt;"",Scoring!$F$50)+IF(Data!$AT102&lt;&gt;"",Scoring!$F$51)+IF(Data!$AU102&lt;&gt;"",Scoring!$F$52),"")</f>
        <v/>
      </c>
      <c r="BA102" s="183" t="str">
        <f>IF(AZ102&lt;&gt;"",LOOKUP(AZ102,Likelihoods!$A$7:$A$107,Likelihoods!D$7:D$107),"")</f>
        <v/>
      </c>
      <c r="BB102" s="181" t="str">
        <f>IF(AND(COUNTBLANK($B102:$O102)=13,COUNTBLANK($P102:$Q102)=1,COUNTBLANK($R102:$U102)=3,COUNTBLANK($V102:$X102)=2,COUNTBLANK($Y102:$AE102)=6,COUNTBLANK($AF102:$AJ102)=4,COUNTBLANK($AK102:AN102)=3,COUNTBLANK($AO102:$AQ102)=2,COUNTBLANK($AR102:$AS102)=1,COUNTBLANK($AT102:$AU102)=1),IF(Data!$B102&lt;&gt;"",Scoring!$G$7)+IF(Data!$C102&lt;&gt;"",Scoring!$G$8)+IF(Data!$D102&lt;&gt;"",Scoring!$G$9)+IF(Data!$E102&lt;&gt;"",Scoring!$G$10)+IF(Data!$F102&lt;&gt;"",Scoring!$G$11)+IF(Data!$G102&lt;&gt;"",Scoring!$G$12)+IF(Data!$H102&lt;&gt;"",Scoring!$G$13)+IF(Data!$I102&lt;&gt;"",Scoring!$G$14)+IF(Data!$J102&lt;&gt;"",Scoring!$G$15)+IF(Data!$K102&lt;&gt;"",Scoring!$G$16)+IF(Data!$L102&lt;&gt;"",Scoring!$G$17)+IF(Data!$M102&lt;&gt;"",Scoring!$G$18)+IF(Data!$N102&lt;&gt;"",Scoring!$G$19)+IF(Data!$O102&lt;&gt;"",Scoring!$G$20)+IF(Data!$P102&lt;&gt;"",Scoring!$G$21)+IF(Data!$Q102&lt;&gt;"",Scoring!$G$22)+IF(Data!$R102&lt;&gt;"",Scoring!$G$23)+IF(Data!$S102&lt;&gt;"",Scoring!$G$24)+IF(Data!$T102&lt;&gt;"",Scoring!$G$25)+IF(Data!$U102&lt;&gt;"",Scoring!$G$26)+IF(Data!$V102&lt;&gt;"",Scoring!$G$27)+IF(Data!$W102&lt;&gt;"",Scoring!$G$28)+IF(Data!$X102&lt;&gt;"",Scoring!$G$29)+IF(Data!$Y102&lt;&gt;"",Scoring!$G$30)+IF(Data!$Z102&lt;&gt;"",Scoring!$G$31)+IF(Data!$AA102&lt;&gt;"",Scoring!$G$32)+IF(Data!$AB102&lt;&gt;"",Scoring!$G$33)+IF(Data!$AC102&lt;&gt;"",Scoring!$G$34)+IF(Data!$AD102&lt;&gt;"",Scoring!$G$35)+IF(Data!$AE102&lt;&gt;"",Scoring!$G$36)+IF(Data!$AF102&lt;&gt;"",Scoring!$G$37)+IF(Data!$AG102&lt;&gt;"",Scoring!$G$38)+IF(Data!$AH102&lt;&gt;"",Scoring!$G$39)+IF(Data!$AI102&lt;&gt;"",Scoring!$G$40)+IF(Data!$AJ102&lt;&gt;"",Scoring!$G$41)+IF(Data!$AK102&lt;&gt;"",Scoring!$G$42)+IF(Data!$AL102&lt;&gt;"",Scoring!$G$43)+IF(Data!$AM102&lt;&gt;"",Scoring!$G$44)+IF(Data!$AN102&lt;&gt;"",Scoring!$G$45)+IF(Data!$AO102&lt;&gt;"",Scoring!$G$46)+IF(Data!$AP102&lt;&gt;"",Scoring!$G$47)+IF(Data!$AQ102&lt;&gt;"",Scoring!$G$48)+IF(Data!$AR102&lt;&gt;"",Scoring!$G$49)+IF(Data!$AS102&lt;&gt;"",Scoring!$G$50)+IF(Data!$AT102&lt;&gt;"",Scoring!$G$51)+IF(Data!$AU102&lt;&gt;"",Scoring!$G$52),"")</f>
        <v/>
      </c>
      <c r="BC102" s="184" t="str">
        <f>IF(BB102&lt;&gt;"",LOOKUP(BB102,Likelihoods!$A$7:$A$107,Likelihoods!E$7:E$107),"")</f>
        <v/>
      </c>
      <c r="BD102" s="185" t="str">
        <f>IF(AND(COUNTBLANK($B102:$O102)=13,COUNTBLANK($P102:$Q102)=1,COUNTBLANK($R102:$U102)=3,COUNTBLANK($V102:$X102)=2,COUNTBLANK($Y102:$AE102)=6,COUNTBLANK($AF102:$AJ102)=4,COUNTBLANK($AK102:AN102)=3,COUNTBLANK($AO102:$AQ102)=2,COUNTBLANK($AR102:$AS102)=1,COUNTBLANK($AT102:$AU102)=1),IF(Data!$B102&lt;&gt;"",Scoring!$H$7)+IF(Data!$C102&lt;&gt;"",Scoring!$H$8)+IF(Data!$D102&lt;&gt;"",Scoring!$H$9)+IF(Data!$E102&lt;&gt;"",Scoring!$H$10)+IF(Data!$F102&lt;&gt;"",Scoring!$H$11)+IF(Data!$G102&lt;&gt;"",Scoring!$H$12)+IF(Data!$H102&lt;&gt;"",Scoring!$H$13)+IF(Data!$I102&lt;&gt;"",Scoring!$H$14)+IF(Data!$J102&lt;&gt;"",Scoring!$H$15)+IF(Data!$K102&lt;&gt;"",Scoring!$H$16)+IF(Data!$L102&lt;&gt;"",Scoring!$H$17)+IF(Data!$M102&lt;&gt;"",Scoring!$H$18)+IF(Data!$N102&lt;&gt;"",Scoring!$H$19)+IF(Data!$O102&lt;&gt;"",Scoring!$H$20)+IF(Data!$P102&lt;&gt;"",Scoring!$H$21)+IF(Data!$Q102&lt;&gt;"",Scoring!$H$22)+IF(Data!$R102&lt;&gt;"",Scoring!$H$23)+IF(Data!$S102&lt;&gt;"",Scoring!$H$24)+IF(Data!$T102&lt;&gt;"",Scoring!$H$25)+IF(Data!$U102&lt;&gt;"",Scoring!$H$26)+IF(Data!$V102&lt;&gt;"",Scoring!$H$27)+IF(Data!$W102&lt;&gt;"",Scoring!$H$28)+IF(Data!$X102&lt;&gt;"",Scoring!$H$29)+IF(Data!$Y102&lt;&gt;"",Scoring!$H$30)+IF(Data!$Z102&lt;&gt;"",Scoring!$H$31)+IF(Data!$AA102&lt;&gt;"",Scoring!$H$32)+IF(Data!$AB102&lt;&gt;"",Scoring!$H$33)+IF(Data!$AC102&lt;&gt;"",Scoring!$H$34)+IF(Data!$AD102&lt;&gt;"",Scoring!$H$35)+IF(Data!$AE102&lt;&gt;"",Scoring!$H$36)+IF(Data!$AF102&lt;&gt;"",Scoring!$H$37)+IF(Data!$AG102&lt;&gt;"",Scoring!$H$38)+IF(Data!$AH102&lt;&gt;"",Scoring!$H$39)+IF(Data!$AI102&lt;&gt;"",Scoring!$H$40)+IF(Data!$AJ102&lt;&gt;"",Scoring!$H$41)+IF(Data!$AK102&lt;&gt;"",Scoring!$H$42)+IF(Data!$AL102&lt;&gt;"",Scoring!$H$43)+IF(Data!$AM102&lt;&gt;"",Scoring!$H$44)+IF(Data!$AN102&lt;&gt;"",Scoring!$H$45)+IF(Data!$AO102&lt;&gt;"",Scoring!$H$46)+IF(Data!$AP102&lt;&gt;"",Scoring!$H$47)+IF(Data!$AQ102&lt;&gt;"",Scoring!$H$48)+IF(Data!$AR102&lt;&gt;"",Scoring!$H$49)+IF(Data!$AS102&lt;&gt;"",Scoring!$H$50)+IF(Data!$AT102&lt;&gt;"",Scoring!$H$51)+IF(Data!$AU102&lt;&gt;"",Scoring!$H$52),"")</f>
        <v/>
      </c>
      <c r="BE102" s="186" t="str">
        <f>IF(BD102&lt;&gt;"",LOOKUP(BD102,Likelihoods!$A$7:$A$107,Likelihoods!F$7:F$107),"")</f>
        <v/>
      </c>
      <c r="BF102" s="181" t="str">
        <f>IF(AND(COUNTBLANK($B102:$O102)=13,COUNTBLANK($P102:$Q102)=1,COUNTBLANK($R102:$U102)=3,COUNTBLANK($V102:$X102)=2,COUNTBLANK($Y102:$AE102)=6,COUNTBLANK($AF102:$AJ102)=4,COUNTBLANK($AK102:AN102)=3,COUNTBLANK($AO102:$AQ102)=2,COUNTBLANK($AR102:$AS102)=1,COUNTBLANK($AT102:$AU102)=1),IF(Data!$B102&lt;&gt;"",Scoring!$I$7)+IF(Data!$C102&lt;&gt;"",Scoring!$I$8)+IF(Data!$D102&lt;&gt;"",Scoring!$I$9)+IF(Data!$E102&lt;&gt;"",Scoring!$I$10)+IF(Data!$F102&lt;&gt;"",Scoring!$I$11)+IF(Data!$G102&lt;&gt;"",Scoring!$I$12)+IF(Data!$H102&lt;&gt;"",Scoring!$I$13)+IF(Data!$I102&lt;&gt;"",Scoring!$I$14)+IF(Data!$J102&lt;&gt;"",Scoring!$I$15)+IF(Data!$K102&lt;&gt;"",Scoring!$I$16)+IF(Data!$L102&lt;&gt;"",Scoring!$I$17)+IF(Data!$M102&lt;&gt;"",Scoring!$I$18)+IF(Data!$N102&lt;&gt;"",Scoring!$I$19)+IF(Data!$O102&lt;&gt;"",Scoring!$I$20)+IF(Data!$P102&lt;&gt;"",Scoring!$I$21)+IF(Data!$Q102&lt;&gt;"",Scoring!$I$22)+IF(Data!$R102&lt;&gt;"",Scoring!$I$23)+IF(Data!$S102&lt;&gt;"",Scoring!$I$24)+IF(Data!$T102&lt;&gt;"",Scoring!$I$25)+IF(Data!$U102&lt;&gt;"",Scoring!$I$26)+IF(Data!$V102&lt;&gt;"",Scoring!$I$27)+IF(Data!$W102&lt;&gt;"",Scoring!$I$28)+IF(Data!$X102&lt;&gt;"",Scoring!$I$29)+IF(Data!$Y102&lt;&gt;"",Scoring!$I$30)+IF(Data!$Z102&lt;&gt;"",Scoring!$I$31)+IF(Data!$AA102&lt;&gt;"",Scoring!$I$32)+IF(Data!$AB102&lt;&gt;"",Scoring!$I$33)+IF(Data!$AC102&lt;&gt;"",Scoring!$I$34)+IF(Data!$AD102&lt;&gt;"",Scoring!$I$35)+IF(Data!$AE102&lt;&gt;"",Scoring!$I$36)+IF(Data!$AF102&lt;&gt;"",Scoring!$I$37)+IF(Data!$AG102&lt;&gt;"",Scoring!$I$38)+IF(Data!$AH102&lt;&gt;"",Scoring!$I$39)+IF(Data!$AI102&lt;&gt;"",Scoring!$I$40)+IF(Data!$AJ102&lt;&gt;"",Scoring!$I$41)+IF(Data!$AK102&lt;&gt;"",Scoring!$I$42)+IF(Data!$AL102&lt;&gt;"",Scoring!$I$43)+IF(Data!$AM102&lt;&gt;"",Scoring!$I$44)+IF(Data!$AN102&lt;&gt;"",Scoring!$I$45)+IF(Data!$AO102&lt;&gt;"",Scoring!$I$46)+IF(Data!$AP102&lt;&gt;"",Scoring!$I$47)+IF(Data!$AQ102&lt;&gt;"",Scoring!$I$48)+IF(Data!$AR102&lt;&gt;"",Scoring!$I$49)+IF(Data!$AS102&lt;&gt;"",Scoring!$I$50)+IF(Data!$AT102&lt;&gt;"",Scoring!$I$51)+IF(Data!$AU102&lt;&gt;"",Scoring!$I$52),"")</f>
        <v/>
      </c>
      <c r="BG102" s="180" t="str">
        <f>IF(BF102&lt;&gt;"",LOOKUP(BF102,Likelihoods!$A$7:$A$107,Likelihoods!G$7:G$107),"")</f>
        <v/>
      </c>
      <c r="BH102" s="187" t="str">
        <f>IF(AND(COUNTBLANK($B102:$O102)=13,COUNTBLANK($P102:$Q102)=1,COUNTBLANK($R102:$U102)=3,COUNTBLANK($V102:$X102)=2,COUNTBLANK($Y102:$AE102)=6,COUNTBLANK($AF102:$AJ102)=4,COUNTBLANK($AK102:AN102)=3,COUNTBLANK($AO102:$AQ102)=2,COUNTBLANK($AR102:$AS102)=1,COUNTBLANK($AT102:$AU102)=1),IF(Data!$B102&lt;&gt;"",Scoring!$J$7)+IF(Data!$C102&lt;&gt;"",Scoring!$J$8)+IF(Data!$D102&lt;&gt;"",Scoring!$J$9)+IF(Data!$E102&lt;&gt;"",Scoring!$J$10)+IF(Data!$F102&lt;&gt;"",Scoring!$J$11)+IF(Data!$G102&lt;&gt;"",Scoring!$J$12)+IF(Data!$H102&lt;&gt;"",Scoring!$J$13)+IF(Data!$I102&lt;&gt;"",Scoring!$J$14)+IF(Data!$J102&lt;&gt;"",Scoring!$J$15)+IF(Data!$K102&lt;&gt;"",Scoring!$J$16)+IF(Data!$L102&lt;&gt;"",Scoring!$J$17)+IF(Data!$M102&lt;&gt;"",Scoring!$J$18)+IF(Data!$N102&lt;&gt;"",Scoring!$J$19)+IF(Data!$O102&lt;&gt;"",Scoring!$J$20)+IF(Data!$P102&lt;&gt;"",Scoring!$J$21)+IF(Data!$Q102&lt;&gt;"",Scoring!$J$22)+IF(Data!$R102&lt;&gt;"",Scoring!$J$23)+IF(Data!$S102&lt;&gt;"",Scoring!$J$24)+IF(Data!$T102&lt;&gt;"",Scoring!$J$25)+IF(Data!$U102&lt;&gt;"",Scoring!$J$26)+IF(Data!$V102&lt;&gt;"",Scoring!$J$27)+IF(Data!$W102&lt;&gt;"",Scoring!$J$28)+IF(Data!$X102&lt;&gt;"",Scoring!$J$29)+IF(Data!$Y102&lt;&gt;"",Scoring!$J$30)+IF(Data!$Z102&lt;&gt;"",Scoring!$J$31)+IF(Data!$AA102&lt;&gt;"",Scoring!$J$32)+IF(Data!$AB102&lt;&gt;"",Scoring!$J$33)+IF(Data!$AC102&lt;&gt;"",Scoring!$J$34)+IF(Data!$AD102&lt;&gt;"",Scoring!$J$35)+IF(Data!$AE102&lt;&gt;"",Scoring!$J$36)+IF(Data!$AF102&lt;&gt;"",Scoring!$J$37)+IF(Data!$AG102&lt;&gt;"",Scoring!$J$38)+IF(Data!$AH102&lt;&gt;"",Scoring!$J$39)+IF(Data!$AI102&lt;&gt;"",Scoring!$J$40)+IF(Data!$AJ102&lt;&gt;"",Scoring!$J$41)+IF(Data!$AK102&lt;&gt;"",Scoring!$J$42)+IF(Data!$AL102&lt;&gt;"",Scoring!$J$43)+IF(Data!$AM102&lt;&gt;"",Scoring!$J$44)+IF(Data!$AN102&lt;&gt;"",Scoring!$J$45)+IF(Data!$AO102&lt;&gt;"",Scoring!$J$46)+IF(Data!$AP102&lt;&gt;"",Scoring!$J$47)+IF(Data!$AQ102&lt;&gt;"",Scoring!$J$48)+IF(Data!$AR102&lt;&gt;"",Scoring!$J$49)+IF(Data!$AS102&lt;&gt;"",Scoring!$J$50)+IF(Data!$AT102&lt;&gt;"",Scoring!$J$51)+IF(Data!$AU102&lt;&gt;"",Scoring!$J$52),"")</f>
        <v/>
      </c>
      <c r="BI102" s="183" t="str">
        <f>IF(BH102&lt;&gt;"",LOOKUP(BH102,Likelihoods!$A$7:$A$107,Likelihoods!H$7:H$107),"")</f>
        <v/>
      </c>
      <c r="BJ102" s="188" t="str">
        <f>IF(AND(COUNTBLANK($B102:$O102)=13,COUNTBLANK($P102:$Q102)=1,COUNTBLANK($R102:$U102)=3,COUNTBLANK($V102:$X102)=2,COUNTBLANK($Y102:$AE102)=6,COUNTBLANK($AF102:$AJ102)=4,COUNTBLANK($AK102:AN102)=3,COUNTBLANK($AO102:$AQ102)=2,COUNTBLANK($AR102:$AS102)=1,COUNTBLANK($AT102:$AU102)=1),IF(Data!$B102&lt;&gt;"",Scoring!$K$7)+IF(Data!$C102&lt;&gt;"",Scoring!$K$8)+IF(Data!$D102&lt;&gt;"",Scoring!$K$9)+IF(Data!$E102&lt;&gt;"",Scoring!$K$10)+IF(Data!$F102&lt;&gt;"",Scoring!$K$11)+IF(Data!$G102&lt;&gt;"",Scoring!$K$12)+IF(Data!$H102&lt;&gt;"",Scoring!$K$13)+IF(Data!$I102&lt;&gt;"",Scoring!$K$14)+IF(Data!$J102&lt;&gt;"",Scoring!$K$15)+IF(Data!$K102&lt;&gt;"",Scoring!$K$16)+IF(Data!$L102&lt;&gt;"",Scoring!$K$17)+IF(Data!$M102&lt;&gt;"",Scoring!$K$18)+IF(Data!$N102&lt;&gt;"",Scoring!$K$19)+IF(Data!$O102&lt;&gt;"",Scoring!$K$20)+IF(Data!$P102&lt;&gt;"",Scoring!$K$21)+IF(Data!$Q102&lt;&gt;"",Scoring!$K$22)+IF(Data!$R102&lt;&gt;"",Scoring!$K$23)+IF(Data!$S102&lt;&gt;"",Scoring!$K$24)+IF(Data!$T102&lt;&gt;"",Scoring!$K$25)+IF(Data!$U102&lt;&gt;"",Scoring!$K$26)+IF(Data!$V102&lt;&gt;"",Scoring!$K$27)+IF(Data!$W102&lt;&gt;"",Scoring!$K$28)+IF(Data!$X102&lt;&gt;"",Scoring!$K$29)+IF(Data!$Y102&lt;&gt;"",Scoring!$K$30)+IF(Data!$Z102&lt;&gt;"",Scoring!$K$31)+IF(Data!$AA102&lt;&gt;"",Scoring!$K$32)+IF(Data!$AB102&lt;&gt;"",Scoring!$K$33)+IF(Data!$AC102&lt;&gt;"",Scoring!$K$34)+IF(Data!$AD102&lt;&gt;"",Scoring!$K$35)+IF(Data!$AE102&lt;&gt;"",Scoring!$K$36)+IF(Data!$AF102&lt;&gt;"",Scoring!$K$37)+IF(Data!$AG102&lt;&gt;"",Scoring!$K$38)+IF(Data!$AH102&lt;&gt;"",Scoring!$K$39)+IF(Data!$AI102&lt;&gt;"",Scoring!$K$40)+IF(Data!$AJ102&lt;&gt;"",Scoring!$K$41)+IF(Data!$AK102&lt;&gt;"",Scoring!$K$42)+IF(Data!$AL102&lt;&gt;"",Scoring!$K$43)+IF(Data!$AM102&lt;&gt;"",Scoring!$K$44)+IF(Data!$AN102&lt;&gt;"",Scoring!$K$45)+IF(Data!$AO102&lt;&gt;"",Scoring!$K$46)+IF(Data!$AP102&lt;&gt;"",Scoring!$K$47)+IF(Data!$AQ102&lt;&gt;"",Scoring!$K$48)+IF(Data!$AR102&lt;&gt;"",Scoring!$K$49)+IF(Data!$AS102&lt;&gt;"",Scoring!$K$50)+IF(Data!$AT102&lt;&gt;"",Scoring!$K$51)+IF(Data!$AU102&lt;&gt;"",Scoring!$K$52),"")</f>
        <v/>
      </c>
      <c r="BK102" s="184" t="str">
        <f>IF(BJ102&lt;&gt;"",LOOKUP(BJ102,Likelihoods!$A$7:$A$107,Likelihoods!I$7:I$107),"")</f>
        <v/>
      </c>
      <c r="BL102" s="187" t="str">
        <f>IF(AND(COUNTBLANK($B102:$O102)=13,COUNTBLANK($P102:$Q102)=1,COUNTBLANK($R102:$U102)=3,COUNTBLANK($V102:$X102)=2,COUNTBLANK($Y102:$AE102)=6,COUNTBLANK($AF102:$AJ102)=4,COUNTBLANK($AK102:AN102)=3,COUNTBLANK($AO102:$AQ102)=2,COUNTBLANK($AR102:$AS102)=1,COUNTBLANK($AT102:$AU102)=1),IF(Data!$B102&lt;&gt;"",Scoring!$L$7)+IF(Data!$C102&lt;&gt;"",Scoring!$L$8)+IF(Data!$D102&lt;&gt;"",Scoring!$L$9)+IF(Data!$E102&lt;&gt;"",Scoring!$L$10)+IF(Data!$F102&lt;&gt;"",Scoring!$L$11)+IF(Data!$G102&lt;&gt;"",Scoring!$L$12)+IF(Data!$H102&lt;&gt;"",Scoring!$L$13)+IF(Data!$I102&lt;&gt;"",Scoring!$L$14)+IF(Data!$J102&lt;&gt;"",Scoring!$L$15)+IF(Data!$K102&lt;&gt;"",Scoring!$L$16)+IF(Data!$L102&lt;&gt;"",Scoring!$L$17)+IF(Data!$M102&lt;&gt;"",Scoring!$L$18)+IF(Data!$N102&lt;&gt;"",Scoring!$L$19)+IF(Data!$O102&lt;&gt;"",Scoring!$L$20)+IF(Data!$P102&lt;&gt;"",Scoring!$L$21)+IF(Data!$Q102&lt;&gt;"",Scoring!$L$22)+IF(Data!$R102&lt;&gt;"",Scoring!$L$23)+IF(Data!$S102&lt;&gt;"",Scoring!$L$24)+IF(Data!$T102&lt;&gt;"",Scoring!$L$25)+IF(Data!$U102&lt;&gt;"",Scoring!$L$26)+IF(Data!$V102&lt;&gt;"",Scoring!$L$27)+IF(Data!$W102&lt;&gt;"",Scoring!$L$28)+IF(Data!$X102&lt;&gt;"",Scoring!$L$29)+IF(Data!$Y102&lt;&gt;"",Scoring!$L$30)+IF(Data!$Z102&lt;&gt;"",Scoring!$L$31)+IF(Data!$AA102&lt;&gt;"",Scoring!$L$32)+IF(Data!$AB102&lt;&gt;"",Scoring!$L$33)+IF(Data!$AC102&lt;&gt;"",Scoring!$L$34)+IF(Data!$AD102&lt;&gt;"",Scoring!$L$35)+IF(Data!$AE102&lt;&gt;"",Scoring!$L$36)+IF(Data!$AF102&lt;&gt;"",Scoring!$L$37)+IF(Data!$AG102&lt;&gt;"",Scoring!$L$38)+IF(Data!$AH102&lt;&gt;"",Scoring!$L$39)+IF(Data!$AI102&lt;&gt;"",Scoring!$L$40)+IF(Data!$AJ102&lt;&gt;"",Scoring!$L$41)+IF(Data!$AK102&lt;&gt;"",Scoring!$L$42)+IF(Data!$AL102&lt;&gt;"",Scoring!$L$43)+IF(Data!$AM102&lt;&gt;"",Scoring!$L$44)+IF(Data!$AN102&lt;&gt;"",Scoring!$L$45)+IF(Data!$AO102&lt;&gt;"",Scoring!$L$46)+IF(Data!$AP102&lt;&gt;"",Scoring!$L$47)+IF(Data!$AQ102&lt;&gt;"",Scoring!$L$48)+IF(Data!$AR102&lt;&gt;"",Scoring!$L$49)+IF(Data!$AS102&lt;&gt;"",Scoring!$L$50)+IF(Data!$AT102&lt;&gt;"",Scoring!$L$51)+IF(Data!$AU102&lt;&gt;"",Scoring!$L$52),"")</f>
        <v/>
      </c>
      <c r="BM102" s="180" t="str">
        <f>IF(BL102&lt;&gt;"",LOOKUP(BL102,Likelihoods!$A$7:$A$107,Likelihoods!J$7:J$107),"")</f>
        <v/>
      </c>
      <c r="BN102" s="181" t="str">
        <f>IF(AND(COUNTBLANK($B102:$O102)=13,COUNTBLANK($P102:$Q102)=1,COUNTBLANK($R102:$U102)=3,COUNTBLANK($V102:$X102)=2,COUNTBLANK($Y102:$AE102)=6,COUNTBLANK($AF102:$AJ102)=4,COUNTBLANK($AK102:AN102)=3,COUNTBLANK($AO102:$AQ102)=2,COUNTBLANK($AR102:$AS102)=1,COUNTBLANK($AT102:$AU102)=1),IF(Data!$B102&lt;&gt;"",Scoring!$M$7)+IF(Data!$C102&lt;&gt;"",Scoring!$M$8)+IF(Data!$D102&lt;&gt;"",Scoring!$M$9)+IF(Data!$E102&lt;&gt;"",Scoring!$M$10)+IF(Data!$F102&lt;&gt;"",Scoring!$M$11)+IF(Data!$G102&lt;&gt;"",Scoring!$M$12)+IF(Data!$H102&lt;&gt;"",Scoring!$M$13)+IF(Data!$I102&lt;&gt;"",Scoring!$M$14)+IF(Data!$J102&lt;&gt;"",Scoring!$M$15)+IF(Data!$K102&lt;&gt;"",Scoring!$M$16)+IF(Data!$L102&lt;&gt;"",Scoring!$M$17)+IF(Data!$M102&lt;&gt;"",Scoring!$M$18)+IF(Data!$N102&lt;&gt;"",Scoring!$M$19)+IF(Data!$O102&lt;&gt;"",Scoring!$M$20)+IF(Data!$P102&lt;&gt;"",Scoring!$M$21)+IF(Data!$Q102&lt;&gt;"",Scoring!$M$22)+IF(Data!$R102&lt;&gt;"",Scoring!$M$23)+IF(Data!$S102&lt;&gt;"",Scoring!$M$24)+IF(Data!$T102&lt;&gt;"",Scoring!$M$25)+IF(Data!$U102&lt;&gt;"",Scoring!$M$26)+IF(Data!$V102&lt;&gt;"",Scoring!$M$27)+IF(Data!$W102&lt;&gt;"",Scoring!$M$28)+IF(Data!$X102&lt;&gt;"",Scoring!$M$29)+IF(Data!$Y102&lt;&gt;"",Scoring!$M$30)+IF(Data!$Z102&lt;&gt;"",Scoring!$M$31)+IF(Data!$AA102&lt;&gt;"",Scoring!$M$32)+IF(Data!$AB102&lt;&gt;"",Scoring!$M$33)+IF(Data!$AC102&lt;&gt;"",Scoring!$M$34)+IF(Data!$AD102&lt;&gt;"",Scoring!$M$35)+IF(Data!$AE102&lt;&gt;"",Scoring!$M$36)+IF(Data!$AF102&lt;&gt;"",Scoring!$M$37)+IF(Data!$AG102&lt;&gt;"",Scoring!$M$38)+IF(Data!$AH102&lt;&gt;"",Scoring!$M$39)+IF(Data!$AI102&lt;&gt;"",Scoring!$M$40)+IF(Data!$AJ102&lt;&gt;"",Scoring!$M$41)+IF(Data!$AK102&lt;&gt;"",Scoring!$M$42)+IF(Data!$AL102&lt;&gt;"",Scoring!$M$43)+IF(Data!$AM102&lt;&gt;"",Scoring!$M$44)+IF(Data!$AN102&lt;&gt;"",Scoring!$M$45)+IF(Data!$AO102&lt;&gt;"",Scoring!$M$46)+IF(Data!$AP102&lt;&gt;"",Scoring!$M$47)+IF(Data!$AQ102&lt;&gt;"",Scoring!$M$48)+IF(Data!$AR102&lt;&gt;"",Scoring!$M$49)+IF(Data!$AS102&lt;&gt;"",Scoring!$M$50)+IF(Data!$AT102&lt;&gt;"",Scoring!$M$51)+IF(Data!$AU102&lt;&gt;"",Scoring!$M$52),"")</f>
        <v/>
      </c>
      <c r="BO102" s="184" t="str">
        <f>IF(BN102&lt;&gt;"",LOOKUP(BN102,Likelihoods!$A$7:$A$107,Likelihoods!K$7:K$107),"")</f>
        <v/>
      </c>
      <c r="BP102" s="179" t="str">
        <f>IF(AND(COUNTBLANK($B102:$O102)=13,COUNTBLANK($P102:$Q102)=1,COUNTBLANK($R102:$U102)=3,COUNTBLANK($V102:$X102)=2,COUNTBLANK($Y102:$AE102)=6,COUNTBLANK($AF102:$AJ102)=4,COUNTBLANK($AK102:AN102)=3,COUNTBLANK($AO102:$AQ102)=2,COUNTBLANK($AR102:$AS102)=1,COUNTBLANK($AT102:$AU102)=1),IF(Data!$B102&lt;&gt;"",Scoring!$N$7)+IF(Data!$C102&lt;&gt;"",Scoring!$N$8)+IF(Data!$D102&lt;&gt;"",Scoring!$N$9)+IF(Data!$E102&lt;&gt;"",Scoring!$N$10)+IF(Data!$F102&lt;&gt;"",Scoring!$N$11)+IF(Data!$G102&lt;&gt;"",Scoring!$N$12)+IF(Data!$H102&lt;&gt;"",Scoring!$N$13)+IF(Data!$I102&lt;&gt;"",Scoring!$N$14)+IF(Data!$J102&lt;&gt;"",Scoring!$N$15)+IF(Data!$K102&lt;&gt;"",Scoring!$N$16)+IF(Data!$L102&lt;&gt;"",Scoring!$N$17)+IF(Data!$M102&lt;&gt;"",Scoring!$N$18)+IF(Data!$N102&lt;&gt;"",Scoring!$N$19)+IF(Data!$O102&lt;&gt;"",Scoring!$N$20)+IF(Data!$P102&lt;&gt;"",Scoring!$N$21)+IF(Data!$Q102&lt;&gt;"",Scoring!$N$22)+IF(Data!$R102&lt;&gt;"",Scoring!$N$23)+IF(Data!$S102&lt;&gt;"",Scoring!$N$24)+IF(Data!$T102&lt;&gt;"",Scoring!$N$25)+IF(Data!$U102&lt;&gt;"",Scoring!$N$26)+IF(Data!$V102&lt;&gt;"",Scoring!$N$27)+IF(Data!$W102&lt;&gt;"",Scoring!$N$28)+IF(Data!$X102&lt;&gt;"",Scoring!$N$29)+IF(Data!$Y102&lt;&gt;"",Scoring!$N$30)+IF(Data!$Z102&lt;&gt;"",Scoring!$N$31)+IF(Data!$AA102&lt;&gt;"",Scoring!$N$32)+IF(Data!$AB102&lt;&gt;"",Scoring!$N$33)+IF(Data!$AC102&lt;&gt;"",Scoring!$N$34)+IF(Data!$AD102&lt;&gt;"",Scoring!$N$35)+IF(Data!$AE102&lt;&gt;"",Scoring!$N$36)+IF(Data!$AF102&lt;&gt;"",Scoring!$N$37)+IF(Data!$AG102&lt;&gt;"",Scoring!$N$38)+IF(Data!$AH102&lt;&gt;"",Scoring!$N$39)+IF(Data!$AI102&lt;&gt;"",Scoring!$N$40)+IF(Data!$AJ102&lt;&gt;"",Scoring!$N$41)+IF(Data!$AK102&lt;&gt;"",Scoring!$N$42)+IF(Data!$AL102&lt;&gt;"",Scoring!$N$43)+IF(Data!$AM102&lt;&gt;"",Scoring!$N$44)+IF(Data!$AN102&lt;&gt;"",Scoring!$N$45)+IF(Data!$AO102&lt;&gt;"",Scoring!$N$46)+IF(Data!$AP102&lt;&gt;"",Scoring!$N$47)+IF(Data!$AQ102&lt;&gt;"",Scoring!$N$48)+IF(Data!$AR102&lt;&gt;"",Scoring!$N$49)+IF(Data!$AS102&lt;&gt;"",Scoring!$N$50)+IF(Data!$AT102&lt;&gt;"",Scoring!$N$51)+IF(Data!$AU102&lt;&gt;"",Scoring!$N$52),"")</f>
        <v/>
      </c>
      <c r="BQ102" s="189" t="str">
        <f>IF(BP102&lt;&gt;"",LOOKUP(BP102,Likelihoods!$A$7:$A$107,Likelihoods!L$7:L$107),"")</f>
        <v/>
      </c>
      <c r="BR102" s="181" t="str">
        <f>IF(AND(COUNTBLANK($B102:$O102)=13,COUNTBLANK($P102:$Q102)=1,COUNTBLANK($R102:$U102)=3,COUNTBLANK($V102:$X102)=2,COUNTBLANK($Y102:$AE102)=6,COUNTBLANK($AF102:$AJ102)=4,COUNTBLANK($AK102:AN102)=3,COUNTBLANK($AO102:$AQ102)=2,COUNTBLANK($AR102:$AS102)=1,COUNTBLANK($AT102:$AU102)=1),IF(Data!$B102&lt;&gt;"",Scoring!$O$7)+IF(Data!$C102&lt;&gt;"",Scoring!$O$8)+IF(Data!$D102&lt;&gt;"",Scoring!$O$9)+IF(Data!$E102&lt;&gt;"",Scoring!$O$10)+IF(Data!$F102&lt;&gt;"",Scoring!$O$11)+IF(Data!$G102&lt;&gt;"",Scoring!$O$12)+IF(Data!$H102&lt;&gt;"",Scoring!$O$13)+IF(Data!$I102&lt;&gt;"",Scoring!$O$14)+IF(Data!$J102&lt;&gt;"",Scoring!$O$15)+IF(Data!$K102&lt;&gt;"",Scoring!$O$16)+IF(Data!$L102&lt;&gt;"",Scoring!$O$17)+IF(Data!$M102&lt;&gt;"",Scoring!$O$18)+IF(Data!$N102&lt;&gt;"",Scoring!$O$19)+IF(Data!$O102&lt;&gt;"",Scoring!$O$20)+IF(Data!$P102&lt;&gt;"",Scoring!$O$21)+IF(Data!$Q102&lt;&gt;"",Scoring!$O$22)+IF(Data!$R102&lt;&gt;"",Scoring!$O$23)+IF(Data!$S102&lt;&gt;"",Scoring!$O$24)+IF(Data!$T102&lt;&gt;"",Scoring!$O$25)+IF(Data!$U102&lt;&gt;"",Scoring!$O$26)+IF(Data!$V102&lt;&gt;"",Scoring!$O$27)+IF(Data!$W102&lt;&gt;"",Scoring!$O$28)+IF(Data!$X102&lt;&gt;"",Scoring!$O$29)+IF(Data!$Y102&lt;&gt;"",Scoring!$O$30)+IF(Data!$Z102&lt;&gt;"",Scoring!$O$31)+IF(Data!$AA102&lt;&gt;"",Scoring!$O$32)+IF(Data!$AB102&lt;&gt;"",Scoring!$O$33)+IF(Data!$AC102&lt;&gt;"",Scoring!$O$34)+IF(Data!$AD102&lt;&gt;"",Scoring!$O$35)+IF(Data!$AE102&lt;&gt;"",Scoring!$O$36)+IF(Data!$AF102&lt;&gt;"",Scoring!$O$37)+IF(Data!$AG102&lt;&gt;"",Scoring!$O$38)+IF(Data!$AH102&lt;&gt;"",Scoring!$O$39)+IF(Data!$AI102&lt;&gt;"",Scoring!$O$40)+IF(Data!$AJ102&lt;&gt;"",Scoring!$O$41)+IF(Data!$AK102&lt;&gt;"",Scoring!$O$42)+IF(Data!$AL102&lt;&gt;"",Scoring!$O$43)+IF(Data!$AM102&lt;&gt;"",Scoring!$O$44)+IF(Data!$AN102&lt;&gt;"",Scoring!$O$45)+IF(Data!$AO102&lt;&gt;"",Scoring!$O$46)+IF(Data!$AP102&lt;&gt;"",Scoring!$O$47)+IF(Data!$AQ102&lt;&gt;"",Scoring!$O$48)+IF(Data!$AR102&lt;&gt;"",Scoring!$O$49)+IF(Data!$AS102&lt;&gt;"",Scoring!$O$50)+IF(Data!$AT102&lt;&gt;"",Scoring!$O$51)+IF(Data!$AU102&lt;&gt;"",Scoring!$O$52),"")</f>
        <v/>
      </c>
      <c r="BS102" s="184" t="str">
        <f>IF(BR102&lt;&gt;"",LOOKUP(BR102,Likelihoods!$A$7:$A$107,Likelihoods!M$7:M$107),"")</f>
        <v/>
      </c>
      <c r="BT102" s="181" t="str">
        <f>IF(AND(COUNTBLANK($B102:$O102)=13,COUNTBLANK($P102:$Q102)=1,COUNTBLANK($R102:$U102)=3,COUNTBLANK($V102:$X102)=2,COUNTBLANK($Y102:$AE102)=6,COUNTBLANK($AF102:$AJ102)=4,COUNTBLANK($AK102:AN102)=3,COUNTBLANK($AO102:$AQ102)=2,COUNTBLANK($AR102:$AS102)=1,COUNTBLANK($AT102:$AU102)=1),IF(Data!$B102&lt;&gt;"",Scoring!$P$7)+IF(Data!$C102&lt;&gt;"",Scoring!$P$8)+IF(Data!$D102&lt;&gt;"",Scoring!$P$9)+IF(Data!$E102&lt;&gt;"",Scoring!$P$10)+IF(Data!$F102&lt;&gt;"",Scoring!$P$11)+IF(Data!$G102&lt;&gt;"",Scoring!$P$12)+IF(Data!$H102&lt;&gt;"",Scoring!$P$13)+IF(Data!$I102&lt;&gt;"",Scoring!$P$14)+IF(Data!$J102&lt;&gt;"",Scoring!$P$15)+IF(Data!$K102&lt;&gt;"",Scoring!$P$16)+IF(Data!$L102&lt;&gt;"",Scoring!$P$17)+IF(Data!$M102&lt;&gt;"",Scoring!$P$18)+IF(Data!$N102&lt;&gt;"",Scoring!$P$19)+IF(Data!$O102&lt;&gt;"",Scoring!$P$20)+IF(Data!$P102&lt;&gt;"",Scoring!$P$21)+IF(Data!$Q102&lt;&gt;"",Scoring!$P$22)+IF(Data!$R102&lt;&gt;"",Scoring!$P$23)+IF(Data!$S102&lt;&gt;"",Scoring!$P$24)+IF(Data!$T102&lt;&gt;"",Scoring!$P$25)+IF(Data!$U102&lt;&gt;"",Scoring!$P$26)+IF(Data!$V102&lt;&gt;"",Scoring!$P$27)+IF(Data!$W102&lt;&gt;"",Scoring!$P$28)+IF(Data!$X102&lt;&gt;"",Scoring!$P$29)+IF(Data!$Y102&lt;&gt;"",Scoring!$P$30)+IF(Data!$Z102&lt;&gt;"",Scoring!$P$31)+IF(Data!$AA102&lt;&gt;"",Scoring!$P$32)+IF(Data!$AB102&lt;&gt;"",Scoring!$P$33)+IF(Data!$AC102&lt;&gt;"",Scoring!$P$34)+IF(Data!$AD102&lt;&gt;"",Scoring!$P$35)+IF(Data!$AE102&lt;&gt;"",Scoring!$P$36)+IF(Data!$AF102&lt;&gt;"",Scoring!$P$37)+IF(Data!$AG102&lt;&gt;"",Scoring!$P$38)+IF(Data!$AH102&lt;&gt;"",Scoring!$P$39)+IF(Data!$AI102&lt;&gt;"",Scoring!$P$40)+IF(Data!$AJ102&lt;&gt;"",Scoring!$P$41)+IF(Data!$AK102&lt;&gt;"",Scoring!$P$42)+IF(Data!$AL102&lt;&gt;"",Scoring!$P$43)+IF(Data!$AM102&lt;&gt;"",Scoring!$P$44)+IF(Data!$AN102&lt;&gt;"",Scoring!$P$45)+IF(Data!$AO102&lt;&gt;"",Scoring!$P$46)+IF(Data!$AP102&lt;&gt;"",Scoring!$P$47)+IF(Data!$AQ102&lt;&gt;"",Scoring!$P$48)+IF(Data!$AR102&lt;&gt;"",Scoring!$P$49)+IF(Data!$AS102&lt;&gt;"",Scoring!$P$50)+IF(Data!$AT102&lt;&gt;"",Scoring!$P$51)+IF(Data!$AU102&lt;&gt;"",Scoring!$P$52),"")</f>
        <v/>
      </c>
      <c r="BU102" s="180" t="str">
        <f>IF(BT102&lt;&gt;"",LOOKUP(BT102,Likelihoods!$A$7:$A$107,Likelihoods!N$7:N$107),"")</f>
        <v/>
      </c>
      <c r="BV102" s="181" t="str">
        <f>IF(AND(COUNTBLANK($B102:$O102)=13,COUNTBLANK($P102:$Q102)=1,COUNTBLANK($R102:$U102)=3,COUNTBLANK($V102:$X102)=2,COUNTBLANK($Y102:$AE102)=6,COUNTBLANK($AF102:$AJ102)=4,COUNTBLANK($AK102:AN102)=3,COUNTBLANK($AO102:$AQ102)=2,COUNTBLANK($AR102:$AS102)=1,COUNTBLANK($AT102:$AU102)=1),IF(Data!$B102&lt;&gt;"",Scoring!$Q$7)+IF(Data!$C102&lt;&gt;"",Scoring!$Q$8)+IF(Data!$D102&lt;&gt;"",Scoring!$Q$9)+IF(Data!$E102&lt;&gt;"",Scoring!$Q$10)+IF(Data!$F102&lt;&gt;"",Scoring!$Q$11)+IF(Data!$G102&lt;&gt;"",Scoring!$Q$12)+IF(Data!$H102&lt;&gt;"",Scoring!$Q$13)+IF(Data!$I102&lt;&gt;"",Scoring!$Q$14)+IF(Data!$J102&lt;&gt;"",Scoring!$Q$15)+IF(Data!$K102&lt;&gt;"",Scoring!$Q$16)+IF(Data!$L102&lt;&gt;"",Scoring!$Q$17)+IF(Data!$M102&lt;&gt;"",Scoring!$Q$18)+IF(Data!$N102&lt;&gt;"",Scoring!$Q$19)+IF(Data!$O102&lt;&gt;"",Scoring!$Q$20)+IF(Data!$P102&lt;&gt;"",Scoring!$Q$21)+IF(Data!$Q102&lt;&gt;"",Scoring!$Q$22)+IF(Data!$R102&lt;&gt;"",Scoring!$Q$23)+IF(Data!$S102&lt;&gt;"",Scoring!$Q$24)+IF(Data!$T102&lt;&gt;"",Scoring!$Q$25)+IF(Data!$U102&lt;&gt;"",Scoring!$Q$26)+IF(Data!$V102&lt;&gt;"",Scoring!$Q$27)+IF(Data!$W102&lt;&gt;"",Scoring!$Q$28)+IF(Data!$X102&lt;&gt;"",Scoring!$Q$29)+IF(Data!$Y102&lt;&gt;"",Scoring!$Q$30)+IF(Data!$Z102&lt;&gt;"",Scoring!$Q$31)+IF(Data!$AA102&lt;&gt;"",Scoring!$Q$32)+IF(Data!$AB102&lt;&gt;"",Scoring!$Q$33)+IF(Data!$AC102&lt;&gt;"",Scoring!$Q$34)+IF(Data!$AD102&lt;&gt;"",Scoring!$Q$35)+IF(Data!$AE102&lt;&gt;"",Scoring!$Q$36)+IF(Data!$AF102&lt;&gt;"",Scoring!$Q$37)+IF(Data!$AG102&lt;&gt;"",Scoring!$Q$38)+IF(Data!$AH102&lt;&gt;"",Scoring!$Q$39)+IF(Data!$AI102&lt;&gt;"",Scoring!$Q$40)+IF(Data!$AJ102&lt;&gt;"",Scoring!$Q$41)+IF(Data!$AK102&lt;&gt;"",Scoring!$Q$42)+IF(Data!$AL102&lt;&gt;"",Scoring!$Q$43)+IF(Data!$AM102&lt;&gt;"",Scoring!$Q$44)+IF(Data!$AN102&lt;&gt;"",Scoring!$Q$45)+IF(Data!$AO102&lt;&gt;"",Scoring!$Q$46)+IF(Data!$AP102&lt;&gt;"",Scoring!$Q$47)+IF(Data!$AQ102&lt;&gt;"",Scoring!$Q$48)+IF(Data!$AR102&lt;&gt;"",Scoring!$Q$49)+IF(Data!$AS102&lt;&gt;"",Scoring!$Q$50)+IF(Data!$AT102&lt;&gt;"",Scoring!$Q$51)+IF(Data!$AU102&lt;&gt;"",Scoring!$Q$52),"")</f>
        <v/>
      </c>
      <c r="BW102" s="183" t="str">
        <f>IF(BV102&lt;&gt;"",LOOKUP(BV102,Likelihoods!$A$7:$A$107,Likelihoods!O$7:O$107),"")</f>
        <v/>
      </c>
      <c r="BX102" s="9"/>
      <c r="BY102" s="9"/>
      <c r="BZ102" s="9"/>
      <c r="CA102" s="9"/>
      <c r="CB102" s="9"/>
      <c r="CC102" s="9"/>
      <c r="CD102" s="9"/>
      <c r="CE102" s="9"/>
      <c r="CF102" s="9"/>
      <c r="CG102" s="9"/>
      <c r="CH102" s="9"/>
      <c r="CI102" s="9"/>
      <c r="CJ102" s="9"/>
      <c r="CK102" s="9"/>
    </row>
    <row r="103" spans="1:89" ht="14.25">
      <c r="A103" s="59"/>
      <c r="B103" s="76"/>
      <c r="C103" s="77"/>
      <c r="D103" s="77"/>
      <c r="E103" s="77"/>
      <c r="F103" s="77"/>
      <c r="G103" s="77"/>
      <c r="H103" s="77"/>
      <c r="I103" s="77"/>
      <c r="J103" s="77"/>
      <c r="K103" s="77"/>
      <c r="L103" s="77"/>
      <c r="M103" s="77"/>
      <c r="N103" s="77"/>
      <c r="O103" s="77"/>
      <c r="P103" s="76"/>
      <c r="Q103" s="78"/>
      <c r="R103" s="77"/>
      <c r="S103" s="77"/>
      <c r="T103" s="77"/>
      <c r="U103" s="77"/>
      <c r="V103" s="76"/>
      <c r="W103" s="77"/>
      <c r="X103" s="78"/>
      <c r="Y103" s="77"/>
      <c r="Z103" s="77"/>
      <c r="AA103" s="77"/>
      <c r="AB103" s="77"/>
      <c r="AC103" s="77"/>
      <c r="AD103" s="77"/>
      <c r="AE103" s="77"/>
      <c r="AF103" s="76"/>
      <c r="AG103" s="77"/>
      <c r="AH103" s="77"/>
      <c r="AI103" s="77"/>
      <c r="AJ103" s="78"/>
      <c r="AK103" s="77"/>
      <c r="AL103" s="77"/>
      <c r="AM103" s="77"/>
      <c r="AN103" s="77"/>
      <c r="AO103" s="76"/>
      <c r="AP103" s="77"/>
      <c r="AQ103" s="78"/>
      <c r="AR103" s="76"/>
      <c r="AS103" s="78"/>
      <c r="AT103" s="77"/>
      <c r="AU103" s="77"/>
      <c r="AV103" s="179" t="str">
        <f>IF(AND(COUNTBLANK($B103:$O103)=13,COUNTBLANK($P103:$Q103)=1,COUNTBLANK($R103:$U103)=3,COUNTBLANK($V103:$X103)=2,COUNTBLANK($Y103:$AE103)=6,COUNTBLANK($AF103:$AJ103)=4,COUNTBLANK($AK103:AN103)=3,COUNTBLANK($AO103:$AQ103)=2,COUNTBLANK($AR103:$AS103)=1,COUNTBLANK($AT103:$AU103)=1),IF(Data!$B103&lt;&gt;"",Scoring!$D$7)+IF(Data!$C103&lt;&gt;"",Scoring!$D$8)+IF(Data!$D103&lt;&gt;"",Scoring!$D$9)+IF(Data!$E103&lt;&gt;"",Scoring!$D$10)+IF(Data!$F103&lt;&gt;"",Scoring!$D$11)+IF(Data!$G103&lt;&gt;"",Scoring!$D$12)+IF(Data!$H103&lt;&gt;"",Scoring!$D$13)+IF(Data!$I103&lt;&gt;"",Scoring!$D$14)+IF(Data!$J103&lt;&gt;"",Scoring!$D$15)+IF(Data!$K103&lt;&gt;"",Scoring!$D$16)+IF(Data!$L103&lt;&gt;"",Scoring!$D$17)+IF(Data!$M103&lt;&gt;"",Scoring!$D$18)+IF(Data!$N103&lt;&gt;"",Scoring!$D$19)+IF(Data!$O103&lt;&gt;"",Scoring!$D$20)+IF(Data!$P103&lt;&gt;"",Scoring!$D$21)+IF(Data!$Q103&lt;&gt;"",Scoring!$D$22)+IF(Data!$R103&lt;&gt;"",Scoring!$D$23)+IF(Data!$S103&lt;&gt;"",Scoring!$D$24)+IF(Data!$T103&lt;&gt;"",Scoring!$D$25)+IF(Data!$U103&lt;&gt;"",Scoring!$D$26)+IF(Data!$V103&lt;&gt;"",Scoring!$D$27)+IF(Data!$W103&lt;&gt;"",Scoring!$D$28)+IF(Data!$X103&lt;&gt;"",Scoring!$D$29)+IF(Data!$Y103&lt;&gt;"",Scoring!$D$30)+IF(Data!$Z103&lt;&gt;"",Scoring!$D$31)+IF(Data!$AA103&lt;&gt;"",Scoring!$D$32)+IF(Data!$AB103&lt;&gt;"",Scoring!$D$33)+IF(Data!$AC103&lt;&gt;"",Scoring!$D$34)+IF(Data!$AD103&lt;&gt;"",Scoring!$D$35)+IF(Data!$AE103&lt;&gt;"",Scoring!$D$36)+IF(Data!$AF103&lt;&gt;"",Scoring!$D$37)+IF(Data!$AG103&lt;&gt;"",Scoring!$D$38)+IF(Data!$AH103&lt;&gt;"",Scoring!$D$39)+IF(Data!$AI103&lt;&gt;"",Scoring!$D$40)+IF(Data!$AJ103&lt;&gt;"",Scoring!$D$41)+IF(Data!$AK103&lt;&gt;"",Scoring!$D$42)+IF(Data!$AL103&lt;&gt;"",Scoring!$D$43)+IF(Data!$AM103&lt;&gt;"",Scoring!$D$44)+IF(Data!$AN103&lt;&gt;"",Scoring!$D$45)+IF(Data!$AO103&lt;&gt;"",Scoring!$D$46)+IF(Data!$AP103&lt;&gt;"",Scoring!$D$47)+IF(Data!$AQ103&lt;&gt;"",Scoring!$D$48)+IF(Data!$AR103&lt;&gt;"",Scoring!$D$49)+IF(Data!$AS103&lt;&gt;"",Scoring!$D$50)+IF(Data!$AT103&lt;&gt;"",Scoring!$D$51)+IF(Data!$AU103&lt;&gt;"",Scoring!$D$52),"")</f>
        <v/>
      </c>
      <c r="AW103" s="180" t="str">
        <f>IF(AV103&lt;&gt;"",LOOKUP(AV103,Likelihoods!$A$7:$A$107,Likelihoods!B$7:B$107),"")</f>
        <v/>
      </c>
      <c r="AX103" s="181" t="str">
        <f>IF(AND(COUNTBLANK($B103:$O103)=13,COUNTBLANK($P103:$Q103)=1,COUNTBLANK($R103:$U103)=3,COUNTBLANK($V103:$X103)=2,COUNTBLANK($Y103:$AE103)=6,COUNTBLANK($AF103:$AJ103)=4,COUNTBLANK($AK103:AN103)=3,COUNTBLANK($AO103:$AQ103)=2,COUNTBLANK($AR103:$AS103)=1,COUNTBLANK($AT103:$AU103)=1),IF(Data!$B103&lt;&gt;"",Scoring!$E$7)+IF(Data!$C103&lt;&gt;"",Scoring!$E$8)+IF(Data!$D103&lt;&gt;"",Scoring!$E$9)+IF(Data!$E103&lt;&gt;"",Scoring!$E$10)+IF(Data!$F103&lt;&gt;"",Scoring!$E$11)+IF(Data!$G103&lt;&gt;"",Scoring!$E$12)+IF(Data!$H103&lt;&gt;"",Scoring!$E$13)+IF(Data!$I103&lt;&gt;"",Scoring!$E$14)+IF(Data!$J103&lt;&gt;"",Scoring!$E$15)+IF(Data!$K103&lt;&gt;"",Scoring!$E$16)+IF(Data!$L103&lt;&gt;"",Scoring!$E$17)+IF(Data!$M103&lt;&gt;"",Scoring!$E$18)+IF(Data!$N103&lt;&gt;"",Scoring!$E$19)+IF(Data!$O103&lt;&gt;"",Scoring!$E$20)+IF(Data!$P103&lt;&gt;"",Scoring!$E$21)+IF(Data!$Q103&lt;&gt;"",Scoring!$E$22)+IF(Data!$R103&lt;&gt;"",Scoring!$E$23)+IF(Data!$S103&lt;&gt;"",Scoring!$E$24)+IF(Data!$T103&lt;&gt;"",Scoring!$E$25)+IF(Data!$U103&lt;&gt;"",Scoring!$E$26)+IF(Data!$V103&lt;&gt;"",Scoring!$E$27)+IF(Data!$W103&lt;&gt;"",Scoring!$E$28)+IF(Data!$X103&lt;&gt;"",Scoring!$E$29)+IF(Data!$Y103&lt;&gt;"",Scoring!$E$30)+IF(Data!$Z103&lt;&gt;"",Scoring!$E$31)+IF(Data!$AA103&lt;&gt;"",Scoring!$E$32)+IF(Data!$AB103&lt;&gt;"",Scoring!$E$33)+IF(Data!$AC103&lt;&gt;"",Scoring!$E$34)+IF(Data!$AD103&lt;&gt;"",Scoring!$E$35)+IF(Data!$AE103&lt;&gt;"",Scoring!$E$36)+IF(Data!$AF103&lt;&gt;"",Scoring!$E$37)+IF(Data!$AG103&lt;&gt;"",Scoring!$E$38)+IF(Data!$AH103&lt;&gt;"",Scoring!$E$39)+IF(Data!$AI103&lt;&gt;"",Scoring!$E$40)+IF(Data!$AJ103&lt;&gt;"",Scoring!$E$41)+IF(Data!$AK103&lt;&gt;"",Scoring!$E$42)+IF(Data!$AL103&lt;&gt;"",Scoring!$E$43)+IF(Data!$AM103&lt;&gt;"",Scoring!$E$44)+IF(Data!$AN103&lt;&gt;"",Scoring!$E$45)+IF(Data!$AO103&lt;&gt;"",Scoring!$E$46)+IF(Data!$AP103&lt;&gt;"",Scoring!$E$47)+IF(Data!$AQ103&lt;&gt;"",Scoring!$E$48)+IF(Data!$AR103&lt;&gt;"",Scoring!$E$49)+IF(Data!$AS103&lt;&gt;"",Scoring!$E$50)+IF(Data!$AT103&lt;&gt;"",Scoring!$E$51)+IF(Data!$AU103&lt;&gt;"",Scoring!$E$52),"")</f>
        <v/>
      </c>
      <c r="AY103" s="180" t="str">
        <f>IF(AX103&lt;&gt;"",LOOKUP(AX103,Likelihoods!$A$7:$A$107,Likelihoods!C$7:C$107),"")</f>
        <v/>
      </c>
      <c r="AZ103" s="182" t="str">
        <f>IF(AND(COUNTBLANK($B103:$O103)=13,COUNTBLANK($P103:$Q103)=1,COUNTBLANK($R103:$U103)=3,COUNTBLANK($V103:$X103)=2,COUNTBLANK($Y103:$AE103)=6,COUNTBLANK($AF103:$AJ103)=4,COUNTBLANK($AK103:AN103)=3,COUNTBLANK($AO103:$AQ103)=2,COUNTBLANK($AR103:$AS103)=1,COUNTBLANK($AT103:$AU103)=1),IF(Data!$B103&lt;&gt;"",Scoring!$F$7)+IF(Data!$C103&lt;&gt;"",Scoring!$F$8)+IF(Data!$D103&lt;&gt;"",Scoring!$F$9)+IF(Data!$E103&lt;&gt;"",Scoring!$F$10)+IF(Data!$F103&lt;&gt;"",Scoring!$F$11)+IF(Data!$G103&lt;&gt;"",Scoring!$F$12)+IF(Data!$H103&lt;&gt;"",Scoring!$F$13)+IF(Data!$I103&lt;&gt;"",Scoring!$F$14)+IF(Data!$J103&lt;&gt;"",Scoring!$F$15)+IF(Data!$K103&lt;&gt;"",Scoring!$F$16)+IF(Data!$L103&lt;&gt;"",Scoring!$F$17)+IF(Data!$M103&lt;&gt;"",Scoring!$F$18)+IF(Data!$N103&lt;&gt;"",Scoring!$F$19)+IF(Data!$O103&lt;&gt;"",Scoring!$F$20)+IF(Data!$P103&lt;&gt;"",Scoring!$F$21)+IF(Data!$Q103&lt;&gt;"",Scoring!$F$22)+IF(Data!$R103&lt;&gt;"",Scoring!$F$23)+IF(Data!$S103&lt;&gt;"",Scoring!$F$24)+IF(Data!$T103&lt;&gt;"",Scoring!$F$25)+IF(Data!$U103&lt;&gt;"",Scoring!$F$26)+IF(Data!$V103&lt;&gt;"",Scoring!$F$27)+IF(Data!$W103&lt;&gt;"",Scoring!$F$28)+IF(Data!$X103&lt;&gt;"",Scoring!$F$29)+IF(Data!$Y103&lt;&gt;"",Scoring!$F$30)+IF(Data!$Z103&lt;&gt;"",Scoring!$F$31)+IF(Data!$AA103&lt;&gt;"",Scoring!$F$32)+IF(Data!$AB103&lt;&gt;"",Scoring!$F$33)+IF(Data!$AC103&lt;&gt;"",Scoring!$F$34)+IF(Data!$AD103&lt;&gt;"",Scoring!$F$35)+IF(Data!$AE103&lt;&gt;"",Scoring!$F$36)+IF(Data!$AF103&lt;&gt;"",Scoring!$F$37)+IF(Data!$AG103&lt;&gt;"",Scoring!$F$38)+IF(Data!$AH103&lt;&gt;"",Scoring!$F$39)+IF(Data!$AI103&lt;&gt;"",Scoring!$F$40)+IF(Data!$AJ103&lt;&gt;"",Scoring!$F$41)+IF(Data!$AK103&lt;&gt;"",Scoring!$F$42)+IF(Data!$AL103&lt;&gt;"",Scoring!$F$43)+IF(Data!$AM103&lt;&gt;"",Scoring!$F$44)+IF(Data!$AN103&lt;&gt;"",Scoring!$F$45)+IF(Data!$AO103&lt;&gt;"",Scoring!$F$46)+IF(Data!$AP103&lt;&gt;"",Scoring!$F$47)+IF(Data!$AQ103&lt;&gt;"",Scoring!$F$48)+IF(Data!$AR103&lt;&gt;"",Scoring!$F$49)+IF(Data!$AS103&lt;&gt;"",Scoring!$F$50)+IF(Data!$AT103&lt;&gt;"",Scoring!$F$51)+IF(Data!$AU103&lt;&gt;"",Scoring!$F$52),"")</f>
        <v/>
      </c>
      <c r="BA103" s="183" t="str">
        <f>IF(AZ103&lt;&gt;"",LOOKUP(AZ103,Likelihoods!$A$7:$A$107,Likelihoods!D$7:D$107),"")</f>
        <v/>
      </c>
      <c r="BB103" s="181" t="str">
        <f>IF(AND(COUNTBLANK($B103:$O103)=13,COUNTBLANK($P103:$Q103)=1,COUNTBLANK($R103:$U103)=3,COUNTBLANK($V103:$X103)=2,COUNTBLANK($Y103:$AE103)=6,COUNTBLANK($AF103:$AJ103)=4,COUNTBLANK($AK103:AN103)=3,COUNTBLANK($AO103:$AQ103)=2,COUNTBLANK($AR103:$AS103)=1,COUNTBLANK($AT103:$AU103)=1),IF(Data!$B103&lt;&gt;"",Scoring!$G$7)+IF(Data!$C103&lt;&gt;"",Scoring!$G$8)+IF(Data!$D103&lt;&gt;"",Scoring!$G$9)+IF(Data!$E103&lt;&gt;"",Scoring!$G$10)+IF(Data!$F103&lt;&gt;"",Scoring!$G$11)+IF(Data!$G103&lt;&gt;"",Scoring!$G$12)+IF(Data!$H103&lt;&gt;"",Scoring!$G$13)+IF(Data!$I103&lt;&gt;"",Scoring!$G$14)+IF(Data!$J103&lt;&gt;"",Scoring!$G$15)+IF(Data!$K103&lt;&gt;"",Scoring!$G$16)+IF(Data!$L103&lt;&gt;"",Scoring!$G$17)+IF(Data!$M103&lt;&gt;"",Scoring!$G$18)+IF(Data!$N103&lt;&gt;"",Scoring!$G$19)+IF(Data!$O103&lt;&gt;"",Scoring!$G$20)+IF(Data!$P103&lt;&gt;"",Scoring!$G$21)+IF(Data!$Q103&lt;&gt;"",Scoring!$G$22)+IF(Data!$R103&lt;&gt;"",Scoring!$G$23)+IF(Data!$S103&lt;&gt;"",Scoring!$G$24)+IF(Data!$T103&lt;&gt;"",Scoring!$G$25)+IF(Data!$U103&lt;&gt;"",Scoring!$G$26)+IF(Data!$V103&lt;&gt;"",Scoring!$G$27)+IF(Data!$W103&lt;&gt;"",Scoring!$G$28)+IF(Data!$X103&lt;&gt;"",Scoring!$G$29)+IF(Data!$Y103&lt;&gt;"",Scoring!$G$30)+IF(Data!$Z103&lt;&gt;"",Scoring!$G$31)+IF(Data!$AA103&lt;&gt;"",Scoring!$G$32)+IF(Data!$AB103&lt;&gt;"",Scoring!$G$33)+IF(Data!$AC103&lt;&gt;"",Scoring!$G$34)+IF(Data!$AD103&lt;&gt;"",Scoring!$G$35)+IF(Data!$AE103&lt;&gt;"",Scoring!$G$36)+IF(Data!$AF103&lt;&gt;"",Scoring!$G$37)+IF(Data!$AG103&lt;&gt;"",Scoring!$G$38)+IF(Data!$AH103&lt;&gt;"",Scoring!$G$39)+IF(Data!$AI103&lt;&gt;"",Scoring!$G$40)+IF(Data!$AJ103&lt;&gt;"",Scoring!$G$41)+IF(Data!$AK103&lt;&gt;"",Scoring!$G$42)+IF(Data!$AL103&lt;&gt;"",Scoring!$G$43)+IF(Data!$AM103&lt;&gt;"",Scoring!$G$44)+IF(Data!$AN103&lt;&gt;"",Scoring!$G$45)+IF(Data!$AO103&lt;&gt;"",Scoring!$G$46)+IF(Data!$AP103&lt;&gt;"",Scoring!$G$47)+IF(Data!$AQ103&lt;&gt;"",Scoring!$G$48)+IF(Data!$AR103&lt;&gt;"",Scoring!$G$49)+IF(Data!$AS103&lt;&gt;"",Scoring!$G$50)+IF(Data!$AT103&lt;&gt;"",Scoring!$G$51)+IF(Data!$AU103&lt;&gt;"",Scoring!$G$52),"")</f>
        <v/>
      </c>
      <c r="BC103" s="184" t="str">
        <f>IF(BB103&lt;&gt;"",LOOKUP(BB103,Likelihoods!$A$7:$A$107,Likelihoods!E$7:E$107),"")</f>
        <v/>
      </c>
      <c r="BD103" s="185" t="str">
        <f>IF(AND(COUNTBLANK($B103:$O103)=13,COUNTBLANK($P103:$Q103)=1,COUNTBLANK($R103:$U103)=3,COUNTBLANK($V103:$X103)=2,COUNTBLANK($Y103:$AE103)=6,COUNTBLANK($AF103:$AJ103)=4,COUNTBLANK($AK103:AN103)=3,COUNTBLANK($AO103:$AQ103)=2,COUNTBLANK($AR103:$AS103)=1,COUNTBLANK($AT103:$AU103)=1),IF(Data!$B103&lt;&gt;"",Scoring!$H$7)+IF(Data!$C103&lt;&gt;"",Scoring!$H$8)+IF(Data!$D103&lt;&gt;"",Scoring!$H$9)+IF(Data!$E103&lt;&gt;"",Scoring!$H$10)+IF(Data!$F103&lt;&gt;"",Scoring!$H$11)+IF(Data!$G103&lt;&gt;"",Scoring!$H$12)+IF(Data!$H103&lt;&gt;"",Scoring!$H$13)+IF(Data!$I103&lt;&gt;"",Scoring!$H$14)+IF(Data!$J103&lt;&gt;"",Scoring!$H$15)+IF(Data!$K103&lt;&gt;"",Scoring!$H$16)+IF(Data!$L103&lt;&gt;"",Scoring!$H$17)+IF(Data!$M103&lt;&gt;"",Scoring!$H$18)+IF(Data!$N103&lt;&gt;"",Scoring!$H$19)+IF(Data!$O103&lt;&gt;"",Scoring!$H$20)+IF(Data!$P103&lt;&gt;"",Scoring!$H$21)+IF(Data!$Q103&lt;&gt;"",Scoring!$H$22)+IF(Data!$R103&lt;&gt;"",Scoring!$H$23)+IF(Data!$S103&lt;&gt;"",Scoring!$H$24)+IF(Data!$T103&lt;&gt;"",Scoring!$H$25)+IF(Data!$U103&lt;&gt;"",Scoring!$H$26)+IF(Data!$V103&lt;&gt;"",Scoring!$H$27)+IF(Data!$W103&lt;&gt;"",Scoring!$H$28)+IF(Data!$X103&lt;&gt;"",Scoring!$H$29)+IF(Data!$Y103&lt;&gt;"",Scoring!$H$30)+IF(Data!$Z103&lt;&gt;"",Scoring!$H$31)+IF(Data!$AA103&lt;&gt;"",Scoring!$H$32)+IF(Data!$AB103&lt;&gt;"",Scoring!$H$33)+IF(Data!$AC103&lt;&gt;"",Scoring!$H$34)+IF(Data!$AD103&lt;&gt;"",Scoring!$H$35)+IF(Data!$AE103&lt;&gt;"",Scoring!$H$36)+IF(Data!$AF103&lt;&gt;"",Scoring!$H$37)+IF(Data!$AG103&lt;&gt;"",Scoring!$H$38)+IF(Data!$AH103&lt;&gt;"",Scoring!$H$39)+IF(Data!$AI103&lt;&gt;"",Scoring!$H$40)+IF(Data!$AJ103&lt;&gt;"",Scoring!$H$41)+IF(Data!$AK103&lt;&gt;"",Scoring!$H$42)+IF(Data!$AL103&lt;&gt;"",Scoring!$H$43)+IF(Data!$AM103&lt;&gt;"",Scoring!$H$44)+IF(Data!$AN103&lt;&gt;"",Scoring!$H$45)+IF(Data!$AO103&lt;&gt;"",Scoring!$H$46)+IF(Data!$AP103&lt;&gt;"",Scoring!$H$47)+IF(Data!$AQ103&lt;&gt;"",Scoring!$H$48)+IF(Data!$AR103&lt;&gt;"",Scoring!$H$49)+IF(Data!$AS103&lt;&gt;"",Scoring!$H$50)+IF(Data!$AT103&lt;&gt;"",Scoring!$H$51)+IF(Data!$AU103&lt;&gt;"",Scoring!$H$52),"")</f>
        <v/>
      </c>
      <c r="BE103" s="186" t="str">
        <f>IF(BD103&lt;&gt;"",LOOKUP(BD103,Likelihoods!$A$7:$A$107,Likelihoods!F$7:F$107),"")</f>
        <v/>
      </c>
      <c r="BF103" s="181" t="str">
        <f>IF(AND(COUNTBLANK($B103:$O103)=13,COUNTBLANK($P103:$Q103)=1,COUNTBLANK($R103:$U103)=3,COUNTBLANK($V103:$X103)=2,COUNTBLANK($Y103:$AE103)=6,COUNTBLANK($AF103:$AJ103)=4,COUNTBLANK($AK103:AN103)=3,COUNTBLANK($AO103:$AQ103)=2,COUNTBLANK($AR103:$AS103)=1,COUNTBLANK($AT103:$AU103)=1),IF(Data!$B103&lt;&gt;"",Scoring!$I$7)+IF(Data!$C103&lt;&gt;"",Scoring!$I$8)+IF(Data!$D103&lt;&gt;"",Scoring!$I$9)+IF(Data!$E103&lt;&gt;"",Scoring!$I$10)+IF(Data!$F103&lt;&gt;"",Scoring!$I$11)+IF(Data!$G103&lt;&gt;"",Scoring!$I$12)+IF(Data!$H103&lt;&gt;"",Scoring!$I$13)+IF(Data!$I103&lt;&gt;"",Scoring!$I$14)+IF(Data!$J103&lt;&gt;"",Scoring!$I$15)+IF(Data!$K103&lt;&gt;"",Scoring!$I$16)+IF(Data!$L103&lt;&gt;"",Scoring!$I$17)+IF(Data!$M103&lt;&gt;"",Scoring!$I$18)+IF(Data!$N103&lt;&gt;"",Scoring!$I$19)+IF(Data!$O103&lt;&gt;"",Scoring!$I$20)+IF(Data!$P103&lt;&gt;"",Scoring!$I$21)+IF(Data!$Q103&lt;&gt;"",Scoring!$I$22)+IF(Data!$R103&lt;&gt;"",Scoring!$I$23)+IF(Data!$S103&lt;&gt;"",Scoring!$I$24)+IF(Data!$T103&lt;&gt;"",Scoring!$I$25)+IF(Data!$U103&lt;&gt;"",Scoring!$I$26)+IF(Data!$V103&lt;&gt;"",Scoring!$I$27)+IF(Data!$W103&lt;&gt;"",Scoring!$I$28)+IF(Data!$X103&lt;&gt;"",Scoring!$I$29)+IF(Data!$Y103&lt;&gt;"",Scoring!$I$30)+IF(Data!$Z103&lt;&gt;"",Scoring!$I$31)+IF(Data!$AA103&lt;&gt;"",Scoring!$I$32)+IF(Data!$AB103&lt;&gt;"",Scoring!$I$33)+IF(Data!$AC103&lt;&gt;"",Scoring!$I$34)+IF(Data!$AD103&lt;&gt;"",Scoring!$I$35)+IF(Data!$AE103&lt;&gt;"",Scoring!$I$36)+IF(Data!$AF103&lt;&gt;"",Scoring!$I$37)+IF(Data!$AG103&lt;&gt;"",Scoring!$I$38)+IF(Data!$AH103&lt;&gt;"",Scoring!$I$39)+IF(Data!$AI103&lt;&gt;"",Scoring!$I$40)+IF(Data!$AJ103&lt;&gt;"",Scoring!$I$41)+IF(Data!$AK103&lt;&gt;"",Scoring!$I$42)+IF(Data!$AL103&lt;&gt;"",Scoring!$I$43)+IF(Data!$AM103&lt;&gt;"",Scoring!$I$44)+IF(Data!$AN103&lt;&gt;"",Scoring!$I$45)+IF(Data!$AO103&lt;&gt;"",Scoring!$I$46)+IF(Data!$AP103&lt;&gt;"",Scoring!$I$47)+IF(Data!$AQ103&lt;&gt;"",Scoring!$I$48)+IF(Data!$AR103&lt;&gt;"",Scoring!$I$49)+IF(Data!$AS103&lt;&gt;"",Scoring!$I$50)+IF(Data!$AT103&lt;&gt;"",Scoring!$I$51)+IF(Data!$AU103&lt;&gt;"",Scoring!$I$52),"")</f>
        <v/>
      </c>
      <c r="BG103" s="180" t="str">
        <f>IF(BF103&lt;&gt;"",LOOKUP(BF103,Likelihoods!$A$7:$A$107,Likelihoods!G$7:G$107),"")</f>
        <v/>
      </c>
      <c r="BH103" s="187" t="str">
        <f>IF(AND(COUNTBLANK($B103:$O103)=13,COUNTBLANK($P103:$Q103)=1,COUNTBLANK($R103:$U103)=3,COUNTBLANK($V103:$X103)=2,COUNTBLANK($Y103:$AE103)=6,COUNTBLANK($AF103:$AJ103)=4,COUNTBLANK($AK103:AN103)=3,COUNTBLANK($AO103:$AQ103)=2,COUNTBLANK($AR103:$AS103)=1,COUNTBLANK($AT103:$AU103)=1),IF(Data!$B103&lt;&gt;"",Scoring!$J$7)+IF(Data!$C103&lt;&gt;"",Scoring!$J$8)+IF(Data!$D103&lt;&gt;"",Scoring!$J$9)+IF(Data!$E103&lt;&gt;"",Scoring!$J$10)+IF(Data!$F103&lt;&gt;"",Scoring!$J$11)+IF(Data!$G103&lt;&gt;"",Scoring!$J$12)+IF(Data!$H103&lt;&gt;"",Scoring!$J$13)+IF(Data!$I103&lt;&gt;"",Scoring!$J$14)+IF(Data!$J103&lt;&gt;"",Scoring!$J$15)+IF(Data!$K103&lt;&gt;"",Scoring!$J$16)+IF(Data!$L103&lt;&gt;"",Scoring!$J$17)+IF(Data!$M103&lt;&gt;"",Scoring!$J$18)+IF(Data!$N103&lt;&gt;"",Scoring!$J$19)+IF(Data!$O103&lt;&gt;"",Scoring!$J$20)+IF(Data!$P103&lt;&gt;"",Scoring!$J$21)+IF(Data!$Q103&lt;&gt;"",Scoring!$J$22)+IF(Data!$R103&lt;&gt;"",Scoring!$J$23)+IF(Data!$S103&lt;&gt;"",Scoring!$J$24)+IF(Data!$T103&lt;&gt;"",Scoring!$J$25)+IF(Data!$U103&lt;&gt;"",Scoring!$J$26)+IF(Data!$V103&lt;&gt;"",Scoring!$J$27)+IF(Data!$W103&lt;&gt;"",Scoring!$J$28)+IF(Data!$X103&lt;&gt;"",Scoring!$J$29)+IF(Data!$Y103&lt;&gt;"",Scoring!$J$30)+IF(Data!$Z103&lt;&gt;"",Scoring!$J$31)+IF(Data!$AA103&lt;&gt;"",Scoring!$J$32)+IF(Data!$AB103&lt;&gt;"",Scoring!$J$33)+IF(Data!$AC103&lt;&gt;"",Scoring!$J$34)+IF(Data!$AD103&lt;&gt;"",Scoring!$J$35)+IF(Data!$AE103&lt;&gt;"",Scoring!$J$36)+IF(Data!$AF103&lt;&gt;"",Scoring!$J$37)+IF(Data!$AG103&lt;&gt;"",Scoring!$J$38)+IF(Data!$AH103&lt;&gt;"",Scoring!$J$39)+IF(Data!$AI103&lt;&gt;"",Scoring!$J$40)+IF(Data!$AJ103&lt;&gt;"",Scoring!$J$41)+IF(Data!$AK103&lt;&gt;"",Scoring!$J$42)+IF(Data!$AL103&lt;&gt;"",Scoring!$J$43)+IF(Data!$AM103&lt;&gt;"",Scoring!$J$44)+IF(Data!$AN103&lt;&gt;"",Scoring!$J$45)+IF(Data!$AO103&lt;&gt;"",Scoring!$J$46)+IF(Data!$AP103&lt;&gt;"",Scoring!$J$47)+IF(Data!$AQ103&lt;&gt;"",Scoring!$J$48)+IF(Data!$AR103&lt;&gt;"",Scoring!$J$49)+IF(Data!$AS103&lt;&gt;"",Scoring!$J$50)+IF(Data!$AT103&lt;&gt;"",Scoring!$J$51)+IF(Data!$AU103&lt;&gt;"",Scoring!$J$52),"")</f>
        <v/>
      </c>
      <c r="BI103" s="183" t="str">
        <f>IF(BH103&lt;&gt;"",LOOKUP(BH103,Likelihoods!$A$7:$A$107,Likelihoods!H$7:H$107),"")</f>
        <v/>
      </c>
      <c r="BJ103" s="188" t="str">
        <f>IF(AND(COUNTBLANK($B103:$O103)=13,COUNTBLANK($P103:$Q103)=1,COUNTBLANK($R103:$U103)=3,COUNTBLANK($V103:$X103)=2,COUNTBLANK($Y103:$AE103)=6,COUNTBLANK($AF103:$AJ103)=4,COUNTBLANK($AK103:AN103)=3,COUNTBLANK($AO103:$AQ103)=2,COUNTBLANK($AR103:$AS103)=1,COUNTBLANK($AT103:$AU103)=1),IF(Data!$B103&lt;&gt;"",Scoring!$K$7)+IF(Data!$C103&lt;&gt;"",Scoring!$K$8)+IF(Data!$D103&lt;&gt;"",Scoring!$K$9)+IF(Data!$E103&lt;&gt;"",Scoring!$K$10)+IF(Data!$F103&lt;&gt;"",Scoring!$K$11)+IF(Data!$G103&lt;&gt;"",Scoring!$K$12)+IF(Data!$H103&lt;&gt;"",Scoring!$K$13)+IF(Data!$I103&lt;&gt;"",Scoring!$K$14)+IF(Data!$J103&lt;&gt;"",Scoring!$K$15)+IF(Data!$K103&lt;&gt;"",Scoring!$K$16)+IF(Data!$L103&lt;&gt;"",Scoring!$K$17)+IF(Data!$M103&lt;&gt;"",Scoring!$K$18)+IF(Data!$N103&lt;&gt;"",Scoring!$K$19)+IF(Data!$O103&lt;&gt;"",Scoring!$K$20)+IF(Data!$P103&lt;&gt;"",Scoring!$K$21)+IF(Data!$Q103&lt;&gt;"",Scoring!$K$22)+IF(Data!$R103&lt;&gt;"",Scoring!$K$23)+IF(Data!$S103&lt;&gt;"",Scoring!$K$24)+IF(Data!$T103&lt;&gt;"",Scoring!$K$25)+IF(Data!$U103&lt;&gt;"",Scoring!$K$26)+IF(Data!$V103&lt;&gt;"",Scoring!$K$27)+IF(Data!$W103&lt;&gt;"",Scoring!$K$28)+IF(Data!$X103&lt;&gt;"",Scoring!$K$29)+IF(Data!$Y103&lt;&gt;"",Scoring!$K$30)+IF(Data!$Z103&lt;&gt;"",Scoring!$K$31)+IF(Data!$AA103&lt;&gt;"",Scoring!$K$32)+IF(Data!$AB103&lt;&gt;"",Scoring!$K$33)+IF(Data!$AC103&lt;&gt;"",Scoring!$K$34)+IF(Data!$AD103&lt;&gt;"",Scoring!$K$35)+IF(Data!$AE103&lt;&gt;"",Scoring!$K$36)+IF(Data!$AF103&lt;&gt;"",Scoring!$K$37)+IF(Data!$AG103&lt;&gt;"",Scoring!$K$38)+IF(Data!$AH103&lt;&gt;"",Scoring!$K$39)+IF(Data!$AI103&lt;&gt;"",Scoring!$K$40)+IF(Data!$AJ103&lt;&gt;"",Scoring!$K$41)+IF(Data!$AK103&lt;&gt;"",Scoring!$K$42)+IF(Data!$AL103&lt;&gt;"",Scoring!$K$43)+IF(Data!$AM103&lt;&gt;"",Scoring!$K$44)+IF(Data!$AN103&lt;&gt;"",Scoring!$K$45)+IF(Data!$AO103&lt;&gt;"",Scoring!$K$46)+IF(Data!$AP103&lt;&gt;"",Scoring!$K$47)+IF(Data!$AQ103&lt;&gt;"",Scoring!$K$48)+IF(Data!$AR103&lt;&gt;"",Scoring!$K$49)+IF(Data!$AS103&lt;&gt;"",Scoring!$K$50)+IF(Data!$AT103&lt;&gt;"",Scoring!$K$51)+IF(Data!$AU103&lt;&gt;"",Scoring!$K$52),"")</f>
        <v/>
      </c>
      <c r="BK103" s="184" t="str">
        <f>IF(BJ103&lt;&gt;"",LOOKUP(BJ103,Likelihoods!$A$7:$A$107,Likelihoods!I$7:I$107),"")</f>
        <v/>
      </c>
      <c r="BL103" s="187" t="str">
        <f>IF(AND(COUNTBLANK($B103:$O103)=13,COUNTBLANK($P103:$Q103)=1,COUNTBLANK($R103:$U103)=3,COUNTBLANK($V103:$X103)=2,COUNTBLANK($Y103:$AE103)=6,COUNTBLANK($AF103:$AJ103)=4,COUNTBLANK($AK103:AN103)=3,COUNTBLANK($AO103:$AQ103)=2,COUNTBLANK($AR103:$AS103)=1,COUNTBLANK($AT103:$AU103)=1),IF(Data!$B103&lt;&gt;"",Scoring!$L$7)+IF(Data!$C103&lt;&gt;"",Scoring!$L$8)+IF(Data!$D103&lt;&gt;"",Scoring!$L$9)+IF(Data!$E103&lt;&gt;"",Scoring!$L$10)+IF(Data!$F103&lt;&gt;"",Scoring!$L$11)+IF(Data!$G103&lt;&gt;"",Scoring!$L$12)+IF(Data!$H103&lt;&gt;"",Scoring!$L$13)+IF(Data!$I103&lt;&gt;"",Scoring!$L$14)+IF(Data!$J103&lt;&gt;"",Scoring!$L$15)+IF(Data!$K103&lt;&gt;"",Scoring!$L$16)+IF(Data!$L103&lt;&gt;"",Scoring!$L$17)+IF(Data!$M103&lt;&gt;"",Scoring!$L$18)+IF(Data!$N103&lt;&gt;"",Scoring!$L$19)+IF(Data!$O103&lt;&gt;"",Scoring!$L$20)+IF(Data!$P103&lt;&gt;"",Scoring!$L$21)+IF(Data!$Q103&lt;&gt;"",Scoring!$L$22)+IF(Data!$R103&lt;&gt;"",Scoring!$L$23)+IF(Data!$S103&lt;&gt;"",Scoring!$L$24)+IF(Data!$T103&lt;&gt;"",Scoring!$L$25)+IF(Data!$U103&lt;&gt;"",Scoring!$L$26)+IF(Data!$V103&lt;&gt;"",Scoring!$L$27)+IF(Data!$W103&lt;&gt;"",Scoring!$L$28)+IF(Data!$X103&lt;&gt;"",Scoring!$L$29)+IF(Data!$Y103&lt;&gt;"",Scoring!$L$30)+IF(Data!$Z103&lt;&gt;"",Scoring!$L$31)+IF(Data!$AA103&lt;&gt;"",Scoring!$L$32)+IF(Data!$AB103&lt;&gt;"",Scoring!$L$33)+IF(Data!$AC103&lt;&gt;"",Scoring!$L$34)+IF(Data!$AD103&lt;&gt;"",Scoring!$L$35)+IF(Data!$AE103&lt;&gt;"",Scoring!$L$36)+IF(Data!$AF103&lt;&gt;"",Scoring!$L$37)+IF(Data!$AG103&lt;&gt;"",Scoring!$L$38)+IF(Data!$AH103&lt;&gt;"",Scoring!$L$39)+IF(Data!$AI103&lt;&gt;"",Scoring!$L$40)+IF(Data!$AJ103&lt;&gt;"",Scoring!$L$41)+IF(Data!$AK103&lt;&gt;"",Scoring!$L$42)+IF(Data!$AL103&lt;&gt;"",Scoring!$L$43)+IF(Data!$AM103&lt;&gt;"",Scoring!$L$44)+IF(Data!$AN103&lt;&gt;"",Scoring!$L$45)+IF(Data!$AO103&lt;&gt;"",Scoring!$L$46)+IF(Data!$AP103&lt;&gt;"",Scoring!$L$47)+IF(Data!$AQ103&lt;&gt;"",Scoring!$L$48)+IF(Data!$AR103&lt;&gt;"",Scoring!$L$49)+IF(Data!$AS103&lt;&gt;"",Scoring!$L$50)+IF(Data!$AT103&lt;&gt;"",Scoring!$L$51)+IF(Data!$AU103&lt;&gt;"",Scoring!$L$52),"")</f>
        <v/>
      </c>
      <c r="BM103" s="180" t="str">
        <f>IF(BL103&lt;&gt;"",LOOKUP(BL103,Likelihoods!$A$7:$A$107,Likelihoods!J$7:J$107),"")</f>
        <v/>
      </c>
      <c r="BN103" s="181" t="str">
        <f>IF(AND(COUNTBLANK($B103:$O103)=13,COUNTBLANK($P103:$Q103)=1,COUNTBLANK($R103:$U103)=3,COUNTBLANK($V103:$X103)=2,COUNTBLANK($Y103:$AE103)=6,COUNTBLANK($AF103:$AJ103)=4,COUNTBLANK($AK103:AN103)=3,COUNTBLANK($AO103:$AQ103)=2,COUNTBLANK($AR103:$AS103)=1,COUNTBLANK($AT103:$AU103)=1),IF(Data!$B103&lt;&gt;"",Scoring!$M$7)+IF(Data!$C103&lt;&gt;"",Scoring!$M$8)+IF(Data!$D103&lt;&gt;"",Scoring!$M$9)+IF(Data!$E103&lt;&gt;"",Scoring!$M$10)+IF(Data!$F103&lt;&gt;"",Scoring!$M$11)+IF(Data!$G103&lt;&gt;"",Scoring!$M$12)+IF(Data!$H103&lt;&gt;"",Scoring!$M$13)+IF(Data!$I103&lt;&gt;"",Scoring!$M$14)+IF(Data!$J103&lt;&gt;"",Scoring!$M$15)+IF(Data!$K103&lt;&gt;"",Scoring!$M$16)+IF(Data!$L103&lt;&gt;"",Scoring!$M$17)+IF(Data!$M103&lt;&gt;"",Scoring!$M$18)+IF(Data!$N103&lt;&gt;"",Scoring!$M$19)+IF(Data!$O103&lt;&gt;"",Scoring!$M$20)+IF(Data!$P103&lt;&gt;"",Scoring!$M$21)+IF(Data!$Q103&lt;&gt;"",Scoring!$M$22)+IF(Data!$R103&lt;&gt;"",Scoring!$M$23)+IF(Data!$S103&lt;&gt;"",Scoring!$M$24)+IF(Data!$T103&lt;&gt;"",Scoring!$M$25)+IF(Data!$U103&lt;&gt;"",Scoring!$M$26)+IF(Data!$V103&lt;&gt;"",Scoring!$M$27)+IF(Data!$W103&lt;&gt;"",Scoring!$M$28)+IF(Data!$X103&lt;&gt;"",Scoring!$M$29)+IF(Data!$Y103&lt;&gt;"",Scoring!$M$30)+IF(Data!$Z103&lt;&gt;"",Scoring!$M$31)+IF(Data!$AA103&lt;&gt;"",Scoring!$M$32)+IF(Data!$AB103&lt;&gt;"",Scoring!$M$33)+IF(Data!$AC103&lt;&gt;"",Scoring!$M$34)+IF(Data!$AD103&lt;&gt;"",Scoring!$M$35)+IF(Data!$AE103&lt;&gt;"",Scoring!$M$36)+IF(Data!$AF103&lt;&gt;"",Scoring!$M$37)+IF(Data!$AG103&lt;&gt;"",Scoring!$M$38)+IF(Data!$AH103&lt;&gt;"",Scoring!$M$39)+IF(Data!$AI103&lt;&gt;"",Scoring!$M$40)+IF(Data!$AJ103&lt;&gt;"",Scoring!$M$41)+IF(Data!$AK103&lt;&gt;"",Scoring!$M$42)+IF(Data!$AL103&lt;&gt;"",Scoring!$M$43)+IF(Data!$AM103&lt;&gt;"",Scoring!$M$44)+IF(Data!$AN103&lt;&gt;"",Scoring!$M$45)+IF(Data!$AO103&lt;&gt;"",Scoring!$M$46)+IF(Data!$AP103&lt;&gt;"",Scoring!$M$47)+IF(Data!$AQ103&lt;&gt;"",Scoring!$M$48)+IF(Data!$AR103&lt;&gt;"",Scoring!$M$49)+IF(Data!$AS103&lt;&gt;"",Scoring!$M$50)+IF(Data!$AT103&lt;&gt;"",Scoring!$M$51)+IF(Data!$AU103&lt;&gt;"",Scoring!$M$52),"")</f>
        <v/>
      </c>
      <c r="BO103" s="184" t="str">
        <f>IF(BN103&lt;&gt;"",LOOKUP(BN103,Likelihoods!$A$7:$A$107,Likelihoods!K$7:K$107),"")</f>
        <v/>
      </c>
      <c r="BP103" s="179" t="str">
        <f>IF(AND(COUNTBLANK($B103:$O103)=13,COUNTBLANK($P103:$Q103)=1,COUNTBLANK($R103:$U103)=3,COUNTBLANK($V103:$X103)=2,COUNTBLANK($Y103:$AE103)=6,COUNTBLANK($AF103:$AJ103)=4,COUNTBLANK($AK103:AN103)=3,COUNTBLANK($AO103:$AQ103)=2,COUNTBLANK($AR103:$AS103)=1,COUNTBLANK($AT103:$AU103)=1),IF(Data!$B103&lt;&gt;"",Scoring!$N$7)+IF(Data!$C103&lt;&gt;"",Scoring!$N$8)+IF(Data!$D103&lt;&gt;"",Scoring!$N$9)+IF(Data!$E103&lt;&gt;"",Scoring!$N$10)+IF(Data!$F103&lt;&gt;"",Scoring!$N$11)+IF(Data!$G103&lt;&gt;"",Scoring!$N$12)+IF(Data!$H103&lt;&gt;"",Scoring!$N$13)+IF(Data!$I103&lt;&gt;"",Scoring!$N$14)+IF(Data!$J103&lt;&gt;"",Scoring!$N$15)+IF(Data!$K103&lt;&gt;"",Scoring!$N$16)+IF(Data!$L103&lt;&gt;"",Scoring!$N$17)+IF(Data!$M103&lt;&gt;"",Scoring!$N$18)+IF(Data!$N103&lt;&gt;"",Scoring!$N$19)+IF(Data!$O103&lt;&gt;"",Scoring!$N$20)+IF(Data!$P103&lt;&gt;"",Scoring!$N$21)+IF(Data!$Q103&lt;&gt;"",Scoring!$N$22)+IF(Data!$R103&lt;&gt;"",Scoring!$N$23)+IF(Data!$S103&lt;&gt;"",Scoring!$N$24)+IF(Data!$T103&lt;&gt;"",Scoring!$N$25)+IF(Data!$U103&lt;&gt;"",Scoring!$N$26)+IF(Data!$V103&lt;&gt;"",Scoring!$N$27)+IF(Data!$W103&lt;&gt;"",Scoring!$N$28)+IF(Data!$X103&lt;&gt;"",Scoring!$N$29)+IF(Data!$Y103&lt;&gt;"",Scoring!$N$30)+IF(Data!$Z103&lt;&gt;"",Scoring!$N$31)+IF(Data!$AA103&lt;&gt;"",Scoring!$N$32)+IF(Data!$AB103&lt;&gt;"",Scoring!$N$33)+IF(Data!$AC103&lt;&gt;"",Scoring!$N$34)+IF(Data!$AD103&lt;&gt;"",Scoring!$N$35)+IF(Data!$AE103&lt;&gt;"",Scoring!$N$36)+IF(Data!$AF103&lt;&gt;"",Scoring!$N$37)+IF(Data!$AG103&lt;&gt;"",Scoring!$N$38)+IF(Data!$AH103&lt;&gt;"",Scoring!$N$39)+IF(Data!$AI103&lt;&gt;"",Scoring!$N$40)+IF(Data!$AJ103&lt;&gt;"",Scoring!$N$41)+IF(Data!$AK103&lt;&gt;"",Scoring!$N$42)+IF(Data!$AL103&lt;&gt;"",Scoring!$N$43)+IF(Data!$AM103&lt;&gt;"",Scoring!$N$44)+IF(Data!$AN103&lt;&gt;"",Scoring!$N$45)+IF(Data!$AO103&lt;&gt;"",Scoring!$N$46)+IF(Data!$AP103&lt;&gt;"",Scoring!$N$47)+IF(Data!$AQ103&lt;&gt;"",Scoring!$N$48)+IF(Data!$AR103&lt;&gt;"",Scoring!$N$49)+IF(Data!$AS103&lt;&gt;"",Scoring!$N$50)+IF(Data!$AT103&lt;&gt;"",Scoring!$N$51)+IF(Data!$AU103&lt;&gt;"",Scoring!$N$52),"")</f>
        <v/>
      </c>
      <c r="BQ103" s="189" t="str">
        <f>IF(BP103&lt;&gt;"",LOOKUP(BP103,Likelihoods!$A$7:$A$107,Likelihoods!L$7:L$107),"")</f>
        <v/>
      </c>
      <c r="BR103" s="181" t="str">
        <f>IF(AND(COUNTBLANK($B103:$O103)=13,COUNTBLANK($P103:$Q103)=1,COUNTBLANK($R103:$U103)=3,COUNTBLANK($V103:$X103)=2,COUNTBLANK($Y103:$AE103)=6,COUNTBLANK($AF103:$AJ103)=4,COUNTBLANK($AK103:AN103)=3,COUNTBLANK($AO103:$AQ103)=2,COUNTBLANK($AR103:$AS103)=1,COUNTBLANK($AT103:$AU103)=1),IF(Data!$B103&lt;&gt;"",Scoring!$O$7)+IF(Data!$C103&lt;&gt;"",Scoring!$O$8)+IF(Data!$D103&lt;&gt;"",Scoring!$O$9)+IF(Data!$E103&lt;&gt;"",Scoring!$O$10)+IF(Data!$F103&lt;&gt;"",Scoring!$O$11)+IF(Data!$G103&lt;&gt;"",Scoring!$O$12)+IF(Data!$H103&lt;&gt;"",Scoring!$O$13)+IF(Data!$I103&lt;&gt;"",Scoring!$O$14)+IF(Data!$J103&lt;&gt;"",Scoring!$O$15)+IF(Data!$K103&lt;&gt;"",Scoring!$O$16)+IF(Data!$L103&lt;&gt;"",Scoring!$O$17)+IF(Data!$M103&lt;&gt;"",Scoring!$O$18)+IF(Data!$N103&lt;&gt;"",Scoring!$O$19)+IF(Data!$O103&lt;&gt;"",Scoring!$O$20)+IF(Data!$P103&lt;&gt;"",Scoring!$O$21)+IF(Data!$Q103&lt;&gt;"",Scoring!$O$22)+IF(Data!$R103&lt;&gt;"",Scoring!$O$23)+IF(Data!$S103&lt;&gt;"",Scoring!$O$24)+IF(Data!$T103&lt;&gt;"",Scoring!$O$25)+IF(Data!$U103&lt;&gt;"",Scoring!$O$26)+IF(Data!$V103&lt;&gt;"",Scoring!$O$27)+IF(Data!$W103&lt;&gt;"",Scoring!$O$28)+IF(Data!$X103&lt;&gt;"",Scoring!$O$29)+IF(Data!$Y103&lt;&gt;"",Scoring!$O$30)+IF(Data!$Z103&lt;&gt;"",Scoring!$O$31)+IF(Data!$AA103&lt;&gt;"",Scoring!$O$32)+IF(Data!$AB103&lt;&gt;"",Scoring!$O$33)+IF(Data!$AC103&lt;&gt;"",Scoring!$O$34)+IF(Data!$AD103&lt;&gt;"",Scoring!$O$35)+IF(Data!$AE103&lt;&gt;"",Scoring!$O$36)+IF(Data!$AF103&lt;&gt;"",Scoring!$O$37)+IF(Data!$AG103&lt;&gt;"",Scoring!$O$38)+IF(Data!$AH103&lt;&gt;"",Scoring!$O$39)+IF(Data!$AI103&lt;&gt;"",Scoring!$O$40)+IF(Data!$AJ103&lt;&gt;"",Scoring!$O$41)+IF(Data!$AK103&lt;&gt;"",Scoring!$O$42)+IF(Data!$AL103&lt;&gt;"",Scoring!$O$43)+IF(Data!$AM103&lt;&gt;"",Scoring!$O$44)+IF(Data!$AN103&lt;&gt;"",Scoring!$O$45)+IF(Data!$AO103&lt;&gt;"",Scoring!$O$46)+IF(Data!$AP103&lt;&gt;"",Scoring!$O$47)+IF(Data!$AQ103&lt;&gt;"",Scoring!$O$48)+IF(Data!$AR103&lt;&gt;"",Scoring!$O$49)+IF(Data!$AS103&lt;&gt;"",Scoring!$O$50)+IF(Data!$AT103&lt;&gt;"",Scoring!$O$51)+IF(Data!$AU103&lt;&gt;"",Scoring!$O$52),"")</f>
        <v/>
      </c>
      <c r="BS103" s="184" t="str">
        <f>IF(BR103&lt;&gt;"",LOOKUP(BR103,Likelihoods!$A$7:$A$107,Likelihoods!M$7:M$107),"")</f>
        <v/>
      </c>
      <c r="BT103" s="181" t="str">
        <f>IF(AND(COUNTBLANK($B103:$O103)=13,COUNTBLANK($P103:$Q103)=1,COUNTBLANK($R103:$U103)=3,COUNTBLANK($V103:$X103)=2,COUNTBLANK($Y103:$AE103)=6,COUNTBLANK($AF103:$AJ103)=4,COUNTBLANK($AK103:AN103)=3,COUNTBLANK($AO103:$AQ103)=2,COUNTBLANK($AR103:$AS103)=1,COUNTBLANK($AT103:$AU103)=1),IF(Data!$B103&lt;&gt;"",Scoring!$P$7)+IF(Data!$C103&lt;&gt;"",Scoring!$P$8)+IF(Data!$D103&lt;&gt;"",Scoring!$P$9)+IF(Data!$E103&lt;&gt;"",Scoring!$P$10)+IF(Data!$F103&lt;&gt;"",Scoring!$P$11)+IF(Data!$G103&lt;&gt;"",Scoring!$P$12)+IF(Data!$H103&lt;&gt;"",Scoring!$P$13)+IF(Data!$I103&lt;&gt;"",Scoring!$P$14)+IF(Data!$J103&lt;&gt;"",Scoring!$P$15)+IF(Data!$K103&lt;&gt;"",Scoring!$P$16)+IF(Data!$L103&lt;&gt;"",Scoring!$P$17)+IF(Data!$M103&lt;&gt;"",Scoring!$P$18)+IF(Data!$N103&lt;&gt;"",Scoring!$P$19)+IF(Data!$O103&lt;&gt;"",Scoring!$P$20)+IF(Data!$P103&lt;&gt;"",Scoring!$P$21)+IF(Data!$Q103&lt;&gt;"",Scoring!$P$22)+IF(Data!$R103&lt;&gt;"",Scoring!$P$23)+IF(Data!$S103&lt;&gt;"",Scoring!$P$24)+IF(Data!$T103&lt;&gt;"",Scoring!$P$25)+IF(Data!$U103&lt;&gt;"",Scoring!$P$26)+IF(Data!$V103&lt;&gt;"",Scoring!$P$27)+IF(Data!$W103&lt;&gt;"",Scoring!$P$28)+IF(Data!$X103&lt;&gt;"",Scoring!$P$29)+IF(Data!$Y103&lt;&gt;"",Scoring!$P$30)+IF(Data!$Z103&lt;&gt;"",Scoring!$P$31)+IF(Data!$AA103&lt;&gt;"",Scoring!$P$32)+IF(Data!$AB103&lt;&gt;"",Scoring!$P$33)+IF(Data!$AC103&lt;&gt;"",Scoring!$P$34)+IF(Data!$AD103&lt;&gt;"",Scoring!$P$35)+IF(Data!$AE103&lt;&gt;"",Scoring!$P$36)+IF(Data!$AF103&lt;&gt;"",Scoring!$P$37)+IF(Data!$AG103&lt;&gt;"",Scoring!$P$38)+IF(Data!$AH103&lt;&gt;"",Scoring!$P$39)+IF(Data!$AI103&lt;&gt;"",Scoring!$P$40)+IF(Data!$AJ103&lt;&gt;"",Scoring!$P$41)+IF(Data!$AK103&lt;&gt;"",Scoring!$P$42)+IF(Data!$AL103&lt;&gt;"",Scoring!$P$43)+IF(Data!$AM103&lt;&gt;"",Scoring!$P$44)+IF(Data!$AN103&lt;&gt;"",Scoring!$P$45)+IF(Data!$AO103&lt;&gt;"",Scoring!$P$46)+IF(Data!$AP103&lt;&gt;"",Scoring!$P$47)+IF(Data!$AQ103&lt;&gt;"",Scoring!$P$48)+IF(Data!$AR103&lt;&gt;"",Scoring!$P$49)+IF(Data!$AS103&lt;&gt;"",Scoring!$P$50)+IF(Data!$AT103&lt;&gt;"",Scoring!$P$51)+IF(Data!$AU103&lt;&gt;"",Scoring!$P$52),"")</f>
        <v/>
      </c>
      <c r="BU103" s="180" t="str">
        <f>IF(BT103&lt;&gt;"",LOOKUP(BT103,Likelihoods!$A$7:$A$107,Likelihoods!N$7:N$107),"")</f>
        <v/>
      </c>
      <c r="BV103" s="181" t="str">
        <f>IF(AND(COUNTBLANK($B103:$O103)=13,COUNTBLANK($P103:$Q103)=1,COUNTBLANK($R103:$U103)=3,COUNTBLANK($V103:$X103)=2,COUNTBLANK($Y103:$AE103)=6,COUNTBLANK($AF103:$AJ103)=4,COUNTBLANK($AK103:AN103)=3,COUNTBLANK($AO103:$AQ103)=2,COUNTBLANK($AR103:$AS103)=1,COUNTBLANK($AT103:$AU103)=1),IF(Data!$B103&lt;&gt;"",Scoring!$Q$7)+IF(Data!$C103&lt;&gt;"",Scoring!$Q$8)+IF(Data!$D103&lt;&gt;"",Scoring!$Q$9)+IF(Data!$E103&lt;&gt;"",Scoring!$Q$10)+IF(Data!$F103&lt;&gt;"",Scoring!$Q$11)+IF(Data!$G103&lt;&gt;"",Scoring!$Q$12)+IF(Data!$H103&lt;&gt;"",Scoring!$Q$13)+IF(Data!$I103&lt;&gt;"",Scoring!$Q$14)+IF(Data!$J103&lt;&gt;"",Scoring!$Q$15)+IF(Data!$K103&lt;&gt;"",Scoring!$Q$16)+IF(Data!$L103&lt;&gt;"",Scoring!$Q$17)+IF(Data!$M103&lt;&gt;"",Scoring!$Q$18)+IF(Data!$N103&lt;&gt;"",Scoring!$Q$19)+IF(Data!$O103&lt;&gt;"",Scoring!$Q$20)+IF(Data!$P103&lt;&gt;"",Scoring!$Q$21)+IF(Data!$Q103&lt;&gt;"",Scoring!$Q$22)+IF(Data!$R103&lt;&gt;"",Scoring!$Q$23)+IF(Data!$S103&lt;&gt;"",Scoring!$Q$24)+IF(Data!$T103&lt;&gt;"",Scoring!$Q$25)+IF(Data!$U103&lt;&gt;"",Scoring!$Q$26)+IF(Data!$V103&lt;&gt;"",Scoring!$Q$27)+IF(Data!$W103&lt;&gt;"",Scoring!$Q$28)+IF(Data!$X103&lt;&gt;"",Scoring!$Q$29)+IF(Data!$Y103&lt;&gt;"",Scoring!$Q$30)+IF(Data!$Z103&lt;&gt;"",Scoring!$Q$31)+IF(Data!$AA103&lt;&gt;"",Scoring!$Q$32)+IF(Data!$AB103&lt;&gt;"",Scoring!$Q$33)+IF(Data!$AC103&lt;&gt;"",Scoring!$Q$34)+IF(Data!$AD103&lt;&gt;"",Scoring!$Q$35)+IF(Data!$AE103&lt;&gt;"",Scoring!$Q$36)+IF(Data!$AF103&lt;&gt;"",Scoring!$Q$37)+IF(Data!$AG103&lt;&gt;"",Scoring!$Q$38)+IF(Data!$AH103&lt;&gt;"",Scoring!$Q$39)+IF(Data!$AI103&lt;&gt;"",Scoring!$Q$40)+IF(Data!$AJ103&lt;&gt;"",Scoring!$Q$41)+IF(Data!$AK103&lt;&gt;"",Scoring!$Q$42)+IF(Data!$AL103&lt;&gt;"",Scoring!$Q$43)+IF(Data!$AM103&lt;&gt;"",Scoring!$Q$44)+IF(Data!$AN103&lt;&gt;"",Scoring!$Q$45)+IF(Data!$AO103&lt;&gt;"",Scoring!$Q$46)+IF(Data!$AP103&lt;&gt;"",Scoring!$Q$47)+IF(Data!$AQ103&lt;&gt;"",Scoring!$Q$48)+IF(Data!$AR103&lt;&gt;"",Scoring!$Q$49)+IF(Data!$AS103&lt;&gt;"",Scoring!$Q$50)+IF(Data!$AT103&lt;&gt;"",Scoring!$Q$51)+IF(Data!$AU103&lt;&gt;"",Scoring!$Q$52),"")</f>
        <v/>
      </c>
      <c r="BW103" s="183" t="str">
        <f>IF(BV103&lt;&gt;"",LOOKUP(BV103,Likelihoods!$A$7:$A$107,Likelihoods!O$7:O$107),"")</f>
        <v/>
      </c>
      <c r="BX103" s="9"/>
      <c r="BY103" s="9"/>
      <c r="BZ103" s="9"/>
      <c r="CA103" s="9"/>
      <c r="CB103" s="9"/>
      <c r="CC103" s="9"/>
      <c r="CD103" s="9"/>
      <c r="CE103" s="9"/>
      <c r="CF103" s="9"/>
      <c r="CG103" s="9"/>
      <c r="CH103" s="9"/>
      <c r="CI103" s="9"/>
      <c r="CJ103" s="9"/>
      <c r="CK103" s="9"/>
    </row>
    <row r="104" spans="1:89" ht="14.25">
      <c r="A104" s="59"/>
      <c r="B104" s="76"/>
      <c r="C104" s="77"/>
      <c r="D104" s="77"/>
      <c r="E104" s="77"/>
      <c r="F104" s="77"/>
      <c r="G104" s="77"/>
      <c r="H104" s="77"/>
      <c r="I104" s="77"/>
      <c r="J104" s="77"/>
      <c r="K104" s="77"/>
      <c r="L104" s="77"/>
      <c r="M104" s="77"/>
      <c r="N104" s="77"/>
      <c r="O104" s="77"/>
      <c r="P104" s="76"/>
      <c r="Q104" s="78"/>
      <c r="R104" s="77"/>
      <c r="S104" s="77"/>
      <c r="T104" s="77"/>
      <c r="U104" s="77"/>
      <c r="V104" s="76"/>
      <c r="W104" s="77"/>
      <c r="X104" s="78"/>
      <c r="Y104" s="77"/>
      <c r="Z104" s="77"/>
      <c r="AA104" s="77"/>
      <c r="AB104" s="77"/>
      <c r="AC104" s="77"/>
      <c r="AD104" s="77"/>
      <c r="AE104" s="77"/>
      <c r="AF104" s="76"/>
      <c r="AG104" s="77"/>
      <c r="AH104" s="77"/>
      <c r="AI104" s="77"/>
      <c r="AJ104" s="78"/>
      <c r="AK104" s="77"/>
      <c r="AL104" s="77"/>
      <c r="AM104" s="77"/>
      <c r="AN104" s="77"/>
      <c r="AO104" s="76"/>
      <c r="AP104" s="77"/>
      <c r="AQ104" s="78"/>
      <c r="AR104" s="76"/>
      <c r="AS104" s="78"/>
      <c r="AT104" s="77"/>
      <c r="AU104" s="77"/>
      <c r="AV104" s="179" t="str">
        <f>IF(AND(COUNTBLANK($B104:$O104)=13,COUNTBLANK($P104:$Q104)=1,COUNTBLANK($R104:$U104)=3,COUNTBLANK($V104:$X104)=2,COUNTBLANK($Y104:$AE104)=6,COUNTBLANK($AF104:$AJ104)=4,COUNTBLANK($AK104:AN104)=3,COUNTBLANK($AO104:$AQ104)=2,COUNTBLANK($AR104:$AS104)=1,COUNTBLANK($AT104:$AU104)=1),IF(Data!$B104&lt;&gt;"",Scoring!$D$7)+IF(Data!$C104&lt;&gt;"",Scoring!$D$8)+IF(Data!$D104&lt;&gt;"",Scoring!$D$9)+IF(Data!$E104&lt;&gt;"",Scoring!$D$10)+IF(Data!$F104&lt;&gt;"",Scoring!$D$11)+IF(Data!$G104&lt;&gt;"",Scoring!$D$12)+IF(Data!$H104&lt;&gt;"",Scoring!$D$13)+IF(Data!$I104&lt;&gt;"",Scoring!$D$14)+IF(Data!$J104&lt;&gt;"",Scoring!$D$15)+IF(Data!$K104&lt;&gt;"",Scoring!$D$16)+IF(Data!$L104&lt;&gt;"",Scoring!$D$17)+IF(Data!$M104&lt;&gt;"",Scoring!$D$18)+IF(Data!$N104&lt;&gt;"",Scoring!$D$19)+IF(Data!$O104&lt;&gt;"",Scoring!$D$20)+IF(Data!$P104&lt;&gt;"",Scoring!$D$21)+IF(Data!$Q104&lt;&gt;"",Scoring!$D$22)+IF(Data!$R104&lt;&gt;"",Scoring!$D$23)+IF(Data!$S104&lt;&gt;"",Scoring!$D$24)+IF(Data!$T104&lt;&gt;"",Scoring!$D$25)+IF(Data!$U104&lt;&gt;"",Scoring!$D$26)+IF(Data!$V104&lt;&gt;"",Scoring!$D$27)+IF(Data!$W104&lt;&gt;"",Scoring!$D$28)+IF(Data!$X104&lt;&gt;"",Scoring!$D$29)+IF(Data!$Y104&lt;&gt;"",Scoring!$D$30)+IF(Data!$Z104&lt;&gt;"",Scoring!$D$31)+IF(Data!$AA104&lt;&gt;"",Scoring!$D$32)+IF(Data!$AB104&lt;&gt;"",Scoring!$D$33)+IF(Data!$AC104&lt;&gt;"",Scoring!$D$34)+IF(Data!$AD104&lt;&gt;"",Scoring!$D$35)+IF(Data!$AE104&lt;&gt;"",Scoring!$D$36)+IF(Data!$AF104&lt;&gt;"",Scoring!$D$37)+IF(Data!$AG104&lt;&gt;"",Scoring!$D$38)+IF(Data!$AH104&lt;&gt;"",Scoring!$D$39)+IF(Data!$AI104&lt;&gt;"",Scoring!$D$40)+IF(Data!$AJ104&lt;&gt;"",Scoring!$D$41)+IF(Data!$AK104&lt;&gt;"",Scoring!$D$42)+IF(Data!$AL104&lt;&gt;"",Scoring!$D$43)+IF(Data!$AM104&lt;&gt;"",Scoring!$D$44)+IF(Data!$AN104&lt;&gt;"",Scoring!$D$45)+IF(Data!$AO104&lt;&gt;"",Scoring!$D$46)+IF(Data!$AP104&lt;&gt;"",Scoring!$D$47)+IF(Data!$AQ104&lt;&gt;"",Scoring!$D$48)+IF(Data!$AR104&lt;&gt;"",Scoring!$D$49)+IF(Data!$AS104&lt;&gt;"",Scoring!$D$50)+IF(Data!$AT104&lt;&gt;"",Scoring!$D$51)+IF(Data!$AU104&lt;&gt;"",Scoring!$D$52),"")</f>
        <v/>
      </c>
      <c r="AW104" s="180" t="str">
        <f>IF(AV104&lt;&gt;"",LOOKUP(AV104,Likelihoods!$A$7:$A$107,Likelihoods!B$7:B$107),"")</f>
        <v/>
      </c>
      <c r="AX104" s="181" t="str">
        <f>IF(AND(COUNTBLANK($B104:$O104)=13,COUNTBLANK($P104:$Q104)=1,COUNTBLANK($R104:$U104)=3,COUNTBLANK($V104:$X104)=2,COUNTBLANK($Y104:$AE104)=6,COUNTBLANK($AF104:$AJ104)=4,COUNTBLANK($AK104:AN104)=3,COUNTBLANK($AO104:$AQ104)=2,COUNTBLANK($AR104:$AS104)=1,COUNTBLANK($AT104:$AU104)=1),IF(Data!$B104&lt;&gt;"",Scoring!$E$7)+IF(Data!$C104&lt;&gt;"",Scoring!$E$8)+IF(Data!$D104&lt;&gt;"",Scoring!$E$9)+IF(Data!$E104&lt;&gt;"",Scoring!$E$10)+IF(Data!$F104&lt;&gt;"",Scoring!$E$11)+IF(Data!$G104&lt;&gt;"",Scoring!$E$12)+IF(Data!$H104&lt;&gt;"",Scoring!$E$13)+IF(Data!$I104&lt;&gt;"",Scoring!$E$14)+IF(Data!$J104&lt;&gt;"",Scoring!$E$15)+IF(Data!$K104&lt;&gt;"",Scoring!$E$16)+IF(Data!$L104&lt;&gt;"",Scoring!$E$17)+IF(Data!$M104&lt;&gt;"",Scoring!$E$18)+IF(Data!$N104&lt;&gt;"",Scoring!$E$19)+IF(Data!$O104&lt;&gt;"",Scoring!$E$20)+IF(Data!$P104&lt;&gt;"",Scoring!$E$21)+IF(Data!$Q104&lt;&gt;"",Scoring!$E$22)+IF(Data!$R104&lt;&gt;"",Scoring!$E$23)+IF(Data!$S104&lt;&gt;"",Scoring!$E$24)+IF(Data!$T104&lt;&gt;"",Scoring!$E$25)+IF(Data!$U104&lt;&gt;"",Scoring!$E$26)+IF(Data!$V104&lt;&gt;"",Scoring!$E$27)+IF(Data!$W104&lt;&gt;"",Scoring!$E$28)+IF(Data!$X104&lt;&gt;"",Scoring!$E$29)+IF(Data!$Y104&lt;&gt;"",Scoring!$E$30)+IF(Data!$Z104&lt;&gt;"",Scoring!$E$31)+IF(Data!$AA104&lt;&gt;"",Scoring!$E$32)+IF(Data!$AB104&lt;&gt;"",Scoring!$E$33)+IF(Data!$AC104&lt;&gt;"",Scoring!$E$34)+IF(Data!$AD104&lt;&gt;"",Scoring!$E$35)+IF(Data!$AE104&lt;&gt;"",Scoring!$E$36)+IF(Data!$AF104&lt;&gt;"",Scoring!$E$37)+IF(Data!$AG104&lt;&gt;"",Scoring!$E$38)+IF(Data!$AH104&lt;&gt;"",Scoring!$E$39)+IF(Data!$AI104&lt;&gt;"",Scoring!$E$40)+IF(Data!$AJ104&lt;&gt;"",Scoring!$E$41)+IF(Data!$AK104&lt;&gt;"",Scoring!$E$42)+IF(Data!$AL104&lt;&gt;"",Scoring!$E$43)+IF(Data!$AM104&lt;&gt;"",Scoring!$E$44)+IF(Data!$AN104&lt;&gt;"",Scoring!$E$45)+IF(Data!$AO104&lt;&gt;"",Scoring!$E$46)+IF(Data!$AP104&lt;&gt;"",Scoring!$E$47)+IF(Data!$AQ104&lt;&gt;"",Scoring!$E$48)+IF(Data!$AR104&lt;&gt;"",Scoring!$E$49)+IF(Data!$AS104&lt;&gt;"",Scoring!$E$50)+IF(Data!$AT104&lt;&gt;"",Scoring!$E$51)+IF(Data!$AU104&lt;&gt;"",Scoring!$E$52),"")</f>
        <v/>
      </c>
      <c r="AY104" s="180" t="str">
        <f>IF(AX104&lt;&gt;"",LOOKUP(AX104,Likelihoods!$A$7:$A$107,Likelihoods!C$7:C$107),"")</f>
        <v/>
      </c>
      <c r="AZ104" s="182" t="str">
        <f>IF(AND(COUNTBLANK($B104:$O104)=13,COUNTBLANK($P104:$Q104)=1,COUNTBLANK($R104:$U104)=3,COUNTBLANK($V104:$X104)=2,COUNTBLANK($Y104:$AE104)=6,COUNTBLANK($AF104:$AJ104)=4,COUNTBLANK($AK104:AN104)=3,COUNTBLANK($AO104:$AQ104)=2,COUNTBLANK($AR104:$AS104)=1,COUNTBLANK($AT104:$AU104)=1),IF(Data!$B104&lt;&gt;"",Scoring!$F$7)+IF(Data!$C104&lt;&gt;"",Scoring!$F$8)+IF(Data!$D104&lt;&gt;"",Scoring!$F$9)+IF(Data!$E104&lt;&gt;"",Scoring!$F$10)+IF(Data!$F104&lt;&gt;"",Scoring!$F$11)+IF(Data!$G104&lt;&gt;"",Scoring!$F$12)+IF(Data!$H104&lt;&gt;"",Scoring!$F$13)+IF(Data!$I104&lt;&gt;"",Scoring!$F$14)+IF(Data!$J104&lt;&gt;"",Scoring!$F$15)+IF(Data!$K104&lt;&gt;"",Scoring!$F$16)+IF(Data!$L104&lt;&gt;"",Scoring!$F$17)+IF(Data!$M104&lt;&gt;"",Scoring!$F$18)+IF(Data!$N104&lt;&gt;"",Scoring!$F$19)+IF(Data!$O104&lt;&gt;"",Scoring!$F$20)+IF(Data!$P104&lt;&gt;"",Scoring!$F$21)+IF(Data!$Q104&lt;&gt;"",Scoring!$F$22)+IF(Data!$R104&lt;&gt;"",Scoring!$F$23)+IF(Data!$S104&lt;&gt;"",Scoring!$F$24)+IF(Data!$T104&lt;&gt;"",Scoring!$F$25)+IF(Data!$U104&lt;&gt;"",Scoring!$F$26)+IF(Data!$V104&lt;&gt;"",Scoring!$F$27)+IF(Data!$W104&lt;&gt;"",Scoring!$F$28)+IF(Data!$X104&lt;&gt;"",Scoring!$F$29)+IF(Data!$Y104&lt;&gt;"",Scoring!$F$30)+IF(Data!$Z104&lt;&gt;"",Scoring!$F$31)+IF(Data!$AA104&lt;&gt;"",Scoring!$F$32)+IF(Data!$AB104&lt;&gt;"",Scoring!$F$33)+IF(Data!$AC104&lt;&gt;"",Scoring!$F$34)+IF(Data!$AD104&lt;&gt;"",Scoring!$F$35)+IF(Data!$AE104&lt;&gt;"",Scoring!$F$36)+IF(Data!$AF104&lt;&gt;"",Scoring!$F$37)+IF(Data!$AG104&lt;&gt;"",Scoring!$F$38)+IF(Data!$AH104&lt;&gt;"",Scoring!$F$39)+IF(Data!$AI104&lt;&gt;"",Scoring!$F$40)+IF(Data!$AJ104&lt;&gt;"",Scoring!$F$41)+IF(Data!$AK104&lt;&gt;"",Scoring!$F$42)+IF(Data!$AL104&lt;&gt;"",Scoring!$F$43)+IF(Data!$AM104&lt;&gt;"",Scoring!$F$44)+IF(Data!$AN104&lt;&gt;"",Scoring!$F$45)+IF(Data!$AO104&lt;&gt;"",Scoring!$F$46)+IF(Data!$AP104&lt;&gt;"",Scoring!$F$47)+IF(Data!$AQ104&lt;&gt;"",Scoring!$F$48)+IF(Data!$AR104&lt;&gt;"",Scoring!$F$49)+IF(Data!$AS104&lt;&gt;"",Scoring!$F$50)+IF(Data!$AT104&lt;&gt;"",Scoring!$F$51)+IF(Data!$AU104&lt;&gt;"",Scoring!$F$52),"")</f>
        <v/>
      </c>
      <c r="BA104" s="183" t="str">
        <f>IF(AZ104&lt;&gt;"",LOOKUP(AZ104,Likelihoods!$A$7:$A$107,Likelihoods!D$7:D$107),"")</f>
        <v/>
      </c>
      <c r="BB104" s="181" t="str">
        <f>IF(AND(COUNTBLANK($B104:$O104)=13,COUNTBLANK($P104:$Q104)=1,COUNTBLANK($R104:$U104)=3,COUNTBLANK($V104:$X104)=2,COUNTBLANK($Y104:$AE104)=6,COUNTBLANK($AF104:$AJ104)=4,COUNTBLANK($AK104:AN104)=3,COUNTBLANK($AO104:$AQ104)=2,COUNTBLANK($AR104:$AS104)=1,COUNTBLANK($AT104:$AU104)=1),IF(Data!$B104&lt;&gt;"",Scoring!$G$7)+IF(Data!$C104&lt;&gt;"",Scoring!$G$8)+IF(Data!$D104&lt;&gt;"",Scoring!$G$9)+IF(Data!$E104&lt;&gt;"",Scoring!$G$10)+IF(Data!$F104&lt;&gt;"",Scoring!$G$11)+IF(Data!$G104&lt;&gt;"",Scoring!$G$12)+IF(Data!$H104&lt;&gt;"",Scoring!$G$13)+IF(Data!$I104&lt;&gt;"",Scoring!$G$14)+IF(Data!$J104&lt;&gt;"",Scoring!$G$15)+IF(Data!$K104&lt;&gt;"",Scoring!$G$16)+IF(Data!$L104&lt;&gt;"",Scoring!$G$17)+IF(Data!$M104&lt;&gt;"",Scoring!$G$18)+IF(Data!$N104&lt;&gt;"",Scoring!$G$19)+IF(Data!$O104&lt;&gt;"",Scoring!$G$20)+IF(Data!$P104&lt;&gt;"",Scoring!$G$21)+IF(Data!$Q104&lt;&gt;"",Scoring!$G$22)+IF(Data!$R104&lt;&gt;"",Scoring!$G$23)+IF(Data!$S104&lt;&gt;"",Scoring!$G$24)+IF(Data!$T104&lt;&gt;"",Scoring!$G$25)+IF(Data!$U104&lt;&gt;"",Scoring!$G$26)+IF(Data!$V104&lt;&gt;"",Scoring!$G$27)+IF(Data!$W104&lt;&gt;"",Scoring!$G$28)+IF(Data!$X104&lt;&gt;"",Scoring!$G$29)+IF(Data!$Y104&lt;&gt;"",Scoring!$G$30)+IF(Data!$Z104&lt;&gt;"",Scoring!$G$31)+IF(Data!$AA104&lt;&gt;"",Scoring!$G$32)+IF(Data!$AB104&lt;&gt;"",Scoring!$G$33)+IF(Data!$AC104&lt;&gt;"",Scoring!$G$34)+IF(Data!$AD104&lt;&gt;"",Scoring!$G$35)+IF(Data!$AE104&lt;&gt;"",Scoring!$G$36)+IF(Data!$AF104&lt;&gt;"",Scoring!$G$37)+IF(Data!$AG104&lt;&gt;"",Scoring!$G$38)+IF(Data!$AH104&lt;&gt;"",Scoring!$G$39)+IF(Data!$AI104&lt;&gt;"",Scoring!$G$40)+IF(Data!$AJ104&lt;&gt;"",Scoring!$G$41)+IF(Data!$AK104&lt;&gt;"",Scoring!$G$42)+IF(Data!$AL104&lt;&gt;"",Scoring!$G$43)+IF(Data!$AM104&lt;&gt;"",Scoring!$G$44)+IF(Data!$AN104&lt;&gt;"",Scoring!$G$45)+IF(Data!$AO104&lt;&gt;"",Scoring!$G$46)+IF(Data!$AP104&lt;&gt;"",Scoring!$G$47)+IF(Data!$AQ104&lt;&gt;"",Scoring!$G$48)+IF(Data!$AR104&lt;&gt;"",Scoring!$G$49)+IF(Data!$AS104&lt;&gt;"",Scoring!$G$50)+IF(Data!$AT104&lt;&gt;"",Scoring!$G$51)+IF(Data!$AU104&lt;&gt;"",Scoring!$G$52),"")</f>
        <v/>
      </c>
      <c r="BC104" s="184" t="str">
        <f>IF(BB104&lt;&gt;"",LOOKUP(BB104,Likelihoods!$A$7:$A$107,Likelihoods!E$7:E$107),"")</f>
        <v/>
      </c>
      <c r="BD104" s="185" t="str">
        <f>IF(AND(COUNTBLANK($B104:$O104)=13,COUNTBLANK($P104:$Q104)=1,COUNTBLANK($R104:$U104)=3,COUNTBLANK($V104:$X104)=2,COUNTBLANK($Y104:$AE104)=6,COUNTBLANK($AF104:$AJ104)=4,COUNTBLANK($AK104:AN104)=3,COUNTBLANK($AO104:$AQ104)=2,COUNTBLANK($AR104:$AS104)=1,COUNTBLANK($AT104:$AU104)=1),IF(Data!$B104&lt;&gt;"",Scoring!$H$7)+IF(Data!$C104&lt;&gt;"",Scoring!$H$8)+IF(Data!$D104&lt;&gt;"",Scoring!$H$9)+IF(Data!$E104&lt;&gt;"",Scoring!$H$10)+IF(Data!$F104&lt;&gt;"",Scoring!$H$11)+IF(Data!$G104&lt;&gt;"",Scoring!$H$12)+IF(Data!$H104&lt;&gt;"",Scoring!$H$13)+IF(Data!$I104&lt;&gt;"",Scoring!$H$14)+IF(Data!$J104&lt;&gt;"",Scoring!$H$15)+IF(Data!$K104&lt;&gt;"",Scoring!$H$16)+IF(Data!$L104&lt;&gt;"",Scoring!$H$17)+IF(Data!$M104&lt;&gt;"",Scoring!$H$18)+IF(Data!$N104&lt;&gt;"",Scoring!$H$19)+IF(Data!$O104&lt;&gt;"",Scoring!$H$20)+IF(Data!$P104&lt;&gt;"",Scoring!$H$21)+IF(Data!$Q104&lt;&gt;"",Scoring!$H$22)+IF(Data!$R104&lt;&gt;"",Scoring!$H$23)+IF(Data!$S104&lt;&gt;"",Scoring!$H$24)+IF(Data!$T104&lt;&gt;"",Scoring!$H$25)+IF(Data!$U104&lt;&gt;"",Scoring!$H$26)+IF(Data!$V104&lt;&gt;"",Scoring!$H$27)+IF(Data!$W104&lt;&gt;"",Scoring!$H$28)+IF(Data!$X104&lt;&gt;"",Scoring!$H$29)+IF(Data!$Y104&lt;&gt;"",Scoring!$H$30)+IF(Data!$Z104&lt;&gt;"",Scoring!$H$31)+IF(Data!$AA104&lt;&gt;"",Scoring!$H$32)+IF(Data!$AB104&lt;&gt;"",Scoring!$H$33)+IF(Data!$AC104&lt;&gt;"",Scoring!$H$34)+IF(Data!$AD104&lt;&gt;"",Scoring!$H$35)+IF(Data!$AE104&lt;&gt;"",Scoring!$H$36)+IF(Data!$AF104&lt;&gt;"",Scoring!$H$37)+IF(Data!$AG104&lt;&gt;"",Scoring!$H$38)+IF(Data!$AH104&lt;&gt;"",Scoring!$H$39)+IF(Data!$AI104&lt;&gt;"",Scoring!$H$40)+IF(Data!$AJ104&lt;&gt;"",Scoring!$H$41)+IF(Data!$AK104&lt;&gt;"",Scoring!$H$42)+IF(Data!$AL104&lt;&gt;"",Scoring!$H$43)+IF(Data!$AM104&lt;&gt;"",Scoring!$H$44)+IF(Data!$AN104&lt;&gt;"",Scoring!$H$45)+IF(Data!$AO104&lt;&gt;"",Scoring!$H$46)+IF(Data!$AP104&lt;&gt;"",Scoring!$H$47)+IF(Data!$AQ104&lt;&gt;"",Scoring!$H$48)+IF(Data!$AR104&lt;&gt;"",Scoring!$H$49)+IF(Data!$AS104&lt;&gt;"",Scoring!$H$50)+IF(Data!$AT104&lt;&gt;"",Scoring!$H$51)+IF(Data!$AU104&lt;&gt;"",Scoring!$H$52),"")</f>
        <v/>
      </c>
      <c r="BE104" s="186" t="str">
        <f>IF(BD104&lt;&gt;"",LOOKUP(BD104,Likelihoods!$A$7:$A$107,Likelihoods!F$7:F$107),"")</f>
        <v/>
      </c>
      <c r="BF104" s="181" t="str">
        <f>IF(AND(COUNTBLANK($B104:$O104)=13,COUNTBLANK($P104:$Q104)=1,COUNTBLANK($R104:$U104)=3,COUNTBLANK($V104:$X104)=2,COUNTBLANK($Y104:$AE104)=6,COUNTBLANK($AF104:$AJ104)=4,COUNTBLANK($AK104:AN104)=3,COUNTBLANK($AO104:$AQ104)=2,COUNTBLANK($AR104:$AS104)=1,COUNTBLANK($AT104:$AU104)=1),IF(Data!$B104&lt;&gt;"",Scoring!$I$7)+IF(Data!$C104&lt;&gt;"",Scoring!$I$8)+IF(Data!$D104&lt;&gt;"",Scoring!$I$9)+IF(Data!$E104&lt;&gt;"",Scoring!$I$10)+IF(Data!$F104&lt;&gt;"",Scoring!$I$11)+IF(Data!$G104&lt;&gt;"",Scoring!$I$12)+IF(Data!$H104&lt;&gt;"",Scoring!$I$13)+IF(Data!$I104&lt;&gt;"",Scoring!$I$14)+IF(Data!$J104&lt;&gt;"",Scoring!$I$15)+IF(Data!$K104&lt;&gt;"",Scoring!$I$16)+IF(Data!$L104&lt;&gt;"",Scoring!$I$17)+IF(Data!$M104&lt;&gt;"",Scoring!$I$18)+IF(Data!$N104&lt;&gt;"",Scoring!$I$19)+IF(Data!$O104&lt;&gt;"",Scoring!$I$20)+IF(Data!$P104&lt;&gt;"",Scoring!$I$21)+IF(Data!$Q104&lt;&gt;"",Scoring!$I$22)+IF(Data!$R104&lt;&gt;"",Scoring!$I$23)+IF(Data!$S104&lt;&gt;"",Scoring!$I$24)+IF(Data!$T104&lt;&gt;"",Scoring!$I$25)+IF(Data!$U104&lt;&gt;"",Scoring!$I$26)+IF(Data!$V104&lt;&gt;"",Scoring!$I$27)+IF(Data!$W104&lt;&gt;"",Scoring!$I$28)+IF(Data!$X104&lt;&gt;"",Scoring!$I$29)+IF(Data!$Y104&lt;&gt;"",Scoring!$I$30)+IF(Data!$Z104&lt;&gt;"",Scoring!$I$31)+IF(Data!$AA104&lt;&gt;"",Scoring!$I$32)+IF(Data!$AB104&lt;&gt;"",Scoring!$I$33)+IF(Data!$AC104&lt;&gt;"",Scoring!$I$34)+IF(Data!$AD104&lt;&gt;"",Scoring!$I$35)+IF(Data!$AE104&lt;&gt;"",Scoring!$I$36)+IF(Data!$AF104&lt;&gt;"",Scoring!$I$37)+IF(Data!$AG104&lt;&gt;"",Scoring!$I$38)+IF(Data!$AH104&lt;&gt;"",Scoring!$I$39)+IF(Data!$AI104&lt;&gt;"",Scoring!$I$40)+IF(Data!$AJ104&lt;&gt;"",Scoring!$I$41)+IF(Data!$AK104&lt;&gt;"",Scoring!$I$42)+IF(Data!$AL104&lt;&gt;"",Scoring!$I$43)+IF(Data!$AM104&lt;&gt;"",Scoring!$I$44)+IF(Data!$AN104&lt;&gt;"",Scoring!$I$45)+IF(Data!$AO104&lt;&gt;"",Scoring!$I$46)+IF(Data!$AP104&lt;&gt;"",Scoring!$I$47)+IF(Data!$AQ104&lt;&gt;"",Scoring!$I$48)+IF(Data!$AR104&lt;&gt;"",Scoring!$I$49)+IF(Data!$AS104&lt;&gt;"",Scoring!$I$50)+IF(Data!$AT104&lt;&gt;"",Scoring!$I$51)+IF(Data!$AU104&lt;&gt;"",Scoring!$I$52),"")</f>
        <v/>
      </c>
      <c r="BG104" s="180" t="str">
        <f>IF(BF104&lt;&gt;"",LOOKUP(BF104,Likelihoods!$A$7:$A$107,Likelihoods!G$7:G$107),"")</f>
        <v/>
      </c>
      <c r="BH104" s="187" t="str">
        <f>IF(AND(COUNTBLANK($B104:$O104)=13,COUNTBLANK($P104:$Q104)=1,COUNTBLANK($R104:$U104)=3,COUNTBLANK($V104:$X104)=2,COUNTBLANK($Y104:$AE104)=6,COUNTBLANK($AF104:$AJ104)=4,COUNTBLANK($AK104:AN104)=3,COUNTBLANK($AO104:$AQ104)=2,COUNTBLANK($AR104:$AS104)=1,COUNTBLANK($AT104:$AU104)=1),IF(Data!$B104&lt;&gt;"",Scoring!$J$7)+IF(Data!$C104&lt;&gt;"",Scoring!$J$8)+IF(Data!$D104&lt;&gt;"",Scoring!$J$9)+IF(Data!$E104&lt;&gt;"",Scoring!$J$10)+IF(Data!$F104&lt;&gt;"",Scoring!$J$11)+IF(Data!$G104&lt;&gt;"",Scoring!$J$12)+IF(Data!$H104&lt;&gt;"",Scoring!$J$13)+IF(Data!$I104&lt;&gt;"",Scoring!$J$14)+IF(Data!$J104&lt;&gt;"",Scoring!$J$15)+IF(Data!$K104&lt;&gt;"",Scoring!$J$16)+IF(Data!$L104&lt;&gt;"",Scoring!$J$17)+IF(Data!$M104&lt;&gt;"",Scoring!$J$18)+IF(Data!$N104&lt;&gt;"",Scoring!$J$19)+IF(Data!$O104&lt;&gt;"",Scoring!$J$20)+IF(Data!$P104&lt;&gt;"",Scoring!$J$21)+IF(Data!$Q104&lt;&gt;"",Scoring!$J$22)+IF(Data!$R104&lt;&gt;"",Scoring!$J$23)+IF(Data!$S104&lt;&gt;"",Scoring!$J$24)+IF(Data!$T104&lt;&gt;"",Scoring!$J$25)+IF(Data!$U104&lt;&gt;"",Scoring!$J$26)+IF(Data!$V104&lt;&gt;"",Scoring!$J$27)+IF(Data!$W104&lt;&gt;"",Scoring!$J$28)+IF(Data!$X104&lt;&gt;"",Scoring!$J$29)+IF(Data!$Y104&lt;&gt;"",Scoring!$J$30)+IF(Data!$Z104&lt;&gt;"",Scoring!$J$31)+IF(Data!$AA104&lt;&gt;"",Scoring!$J$32)+IF(Data!$AB104&lt;&gt;"",Scoring!$J$33)+IF(Data!$AC104&lt;&gt;"",Scoring!$J$34)+IF(Data!$AD104&lt;&gt;"",Scoring!$J$35)+IF(Data!$AE104&lt;&gt;"",Scoring!$J$36)+IF(Data!$AF104&lt;&gt;"",Scoring!$J$37)+IF(Data!$AG104&lt;&gt;"",Scoring!$J$38)+IF(Data!$AH104&lt;&gt;"",Scoring!$J$39)+IF(Data!$AI104&lt;&gt;"",Scoring!$J$40)+IF(Data!$AJ104&lt;&gt;"",Scoring!$J$41)+IF(Data!$AK104&lt;&gt;"",Scoring!$J$42)+IF(Data!$AL104&lt;&gt;"",Scoring!$J$43)+IF(Data!$AM104&lt;&gt;"",Scoring!$J$44)+IF(Data!$AN104&lt;&gt;"",Scoring!$J$45)+IF(Data!$AO104&lt;&gt;"",Scoring!$J$46)+IF(Data!$AP104&lt;&gt;"",Scoring!$J$47)+IF(Data!$AQ104&lt;&gt;"",Scoring!$J$48)+IF(Data!$AR104&lt;&gt;"",Scoring!$J$49)+IF(Data!$AS104&lt;&gt;"",Scoring!$J$50)+IF(Data!$AT104&lt;&gt;"",Scoring!$J$51)+IF(Data!$AU104&lt;&gt;"",Scoring!$J$52),"")</f>
        <v/>
      </c>
      <c r="BI104" s="183" t="str">
        <f>IF(BH104&lt;&gt;"",LOOKUP(BH104,Likelihoods!$A$7:$A$107,Likelihoods!H$7:H$107),"")</f>
        <v/>
      </c>
      <c r="BJ104" s="188" t="str">
        <f>IF(AND(COUNTBLANK($B104:$O104)=13,COUNTBLANK($P104:$Q104)=1,COUNTBLANK($R104:$U104)=3,COUNTBLANK($V104:$X104)=2,COUNTBLANK($Y104:$AE104)=6,COUNTBLANK($AF104:$AJ104)=4,COUNTBLANK($AK104:AN104)=3,COUNTBLANK($AO104:$AQ104)=2,COUNTBLANK($AR104:$AS104)=1,COUNTBLANK($AT104:$AU104)=1),IF(Data!$B104&lt;&gt;"",Scoring!$K$7)+IF(Data!$C104&lt;&gt;"",Scoring!$K$8)+IF(Data!$D104&lt;&gt;"",Scoring!$K$9)+IF(Data!$E104&lt;&gt;"",Scoring!$K$10)+IF(Data!$F104&lt;&gt;"",Scoring!$K$11)+IF(Data!$G104&lt;&gt;"",Scoring!$K$12)+IF(Data!$H104&lt;&gt;"",Scoring!$K$13)+IF(Data!$I104&lt;&gt;"",Scoring!$K$14)+IF(Data!$J104&lt;&gt;"",Scoring!$K$15)+IF(Data!$K104&lt;&gt;"",Scoring!$K$16)+IF(Data!$L104&lt;&gt;"",Scoring!$K$17)+IF(Data!$M104&lt;&gt;"",Scoring!$K$18)+IF(Data!$N104&lt;&gt;"",Scoring!$K$19)+IF(Data!$O104&lt;&gt;"",Scoring!$K$20)+IF(Data!$P104&lt;&gt;"",Scoring!$K$21)+IF(Data!$Q104&lt;&gt;"",Scoring!$K$22)+IF(Data!$R104&lt;&gt;"",Scoring!$K$23)+IF(Data!$S104&lt;&gt;"",Scoring!$K$24)+IF(Data!$T104&lt;&gt;"",Scoring!$K$25)+IF(Data!$U104&lt;&gt;"",Scoring!$K$26)+IF(Data!$V104&lt;&gt;"",Scoring!$K$27)+IF(Data!$W104&lt;&gt;"",Scoring!$K$28)+IF(Data!$X104&lt;&gt;"",Scoring!$K$29)+IF(Data!$Y104&lt;&gt;"",Scoring!$K$30)+IF(Data!$Z104&lt;&gt;"",Scoring!$K$31)+IF(Data!$AA104&lt;&gt;"",Scoring!$K$32)+IF(Data!$AB104&lt;&gt;"",Scoring!$K$33)+IF(Data!$AC104&lt;&gt;"",Scoring!$K$34)+IF(Data!$AD104&lt;&gt;"",Scoring!$K$35)+IF(Data!$AE104&lt;&gt;"",Scoring!$K$36)+IF(Data!$AF104&lt;&gt;"",Scoring!$K$37)+IF(Data!$AG104&lt;&gt;"",Scoring!$K$38)+IF(Data!$AH104&lt;&gt;"",Scoring!$K$39)+IF(Data!$AI104&lt;&gt;"",Scoring!$K$40)+IF(Data!$AJ104&lt;&gt;"",Scoring!$K$41)+IF(Data!$AK104&lt;&gt;"",Scoring!$K$42)+IF(Data!$AL104&lt;&gt;"",Scoring!$K$43)+IF(Data!$AM104&lt;&gt;"",Scoring!$K$44)+IF(Data!$AN104&lt;&gt;"",Scoring!$K$45)+IF(Data!$AO104&lt;&gt;"",Scoring!$K$46)+IF(Data!$AP104&lt;&gt;"",Scoring!$K$47)+IF(Data!$AQ104&lt;&gt;"",Scoring!$K$48)+IF(Data!$AR104&lt;&gt;"",Scoring!$K$49)+IF(Data!$AS104&lt;&gt;"",Scoring!$K$50)+IF(Data!$AT104&lt;&gt;"",Scoring!$K$51)+IF(Data!$AU104&lt;&gt;"",Scoring!$K$52),"")</f>
        <v/>
      </c>
      <c r="BK104" s="184" t="str">
        <f>IF(BJ104&lt;&gt;"",LOOKUP(BJ104,Likelihoods!$A$7:$A$107,Likelihoods!I$7:I$107),"")</f>
        <v/>
      </c>
      <c r="BL104" s="187" t="str">
        <f>IF(AND(COUNTBLANK($B104:$O104)=13,COUNTBLANK($P104:$Q104)=1,COUNTBLANK($R104:$U104)=3,COUNTBLANK($V104:$X104)=2,COUNTBLANK($Y104:$AE104)=6,COUNTBLANK($AF104:$AJ104)=4,COUNTBLANK($AK104:AN104)=3,COUNTBLANK($AO104:$AQ104)=2,COUNTBLANK($AR104:$AS104)=1,COUNTBLANK($AT104:$AU104)=1),IF(Data!$B104&lt;&gt;"",Scoring!$L$7)+IF(Data!$C104&lt;&gt;"",Scoring!$L$8)+IF(Data!$D104&lt;&gt;"",Scoring!$L$9)+IF(Data!$E104&lt;&gt;"",Scoring!$L$10)+IF(Data!$F104&lt;&gt;"",Scoring!$L$11)+IF(Data!$G104&lt;&gt;"",Scoring!$L$12)+IF(Data!$H104&lt;&gt;"",Scoring!$L$13)+IF(Data!$I104&lt;&gt;"",Scoring!$L$14)+IF(Data!$J104&lt;&gt;"",Scoring!$L$15)+IF(Data!$K104&lt;&gt;"",Scoring!$L$16)+IF(Data!$L104&lt;&gt;"",Scoring!$L$17)+IF(Data!$M104&lt;&gt;"",Scoring!$L$18)+IF(Data!$N104&lt;&gt;"",Scoring!$L$19)+IF(Data!$O104&lt;&gt;"",Scoring!$L$20)+IF(Data!$P104&lt;&gt;"",Scoring!$L$21)+IF(Data!$Q104&lt;&gt;"",Scoring!$L$22)+IF(Data!$R104&lt;&gt;"",Scoring!$L$23)+IF(Data!$S104&lt;&gt;"",Scoring!$L$24)+IF(Data!$T104&lt;&gt;"",Scoring!$L$25)+IF(Data!$U104&lt;&gt;"",Scoring!$L$26)+IF(Data!$V104&lt;&gt;"",Scoring!$L$27)+IF(Data!$W104&lt;&gt;"",Scoring!$L$28)+IF(Data!$X104&lt;&gt;"",Scoring!$L$29)+IF(Data!$Y104&lt;&gt;"",Scoring!$L$30)+IF(Data!$Z104&lt;&gt;"",Scoring!$L$31)+IF(Data!$AA104&lt;&gt;"",Scoring!$L$32)+IF(Data!$AB104&lt;&gt;"",Scoring!$L$33)+IF(Data!$AC104&lt;&gt;"",Scoring!$L$34)+IF(Data!$AD104&lt;&gt;"",Scoring!$L$35)+IF(Data!$AE104&lt;&gt;"",Scoring!$L$36)+IF(Data!$AF104&lt;&gt;"",Scoring!$L$37)+IF(Data!$AG104&lt;&gt;"",Scoring!$L$38)+IF(Data!$AH104&lt;&gt;"",Scoring!$L$39)+IF(Data!$AI104&lt;&gt;"",Scoring!$L$40)+IF(Data!$AJ104&lt;&gt;"",Scoring!$L$41)+IF(Data!$AK104&lt;&gt;"",Scoring!$L$42)+IF(Data!$AL104&lt;&gt;"",Scoring!$L$43)+IF(Data!$AM104&lt;&gt;"",Scoring!$L$44)+IF(Data!$AN104&lt;&gt;"",Scoring!$L$45)+IF(Data!$AO104&lt;&gt;"",Scoring!$L$46)+IF(Data!$AP104&lt;&gt;"",Scoring!$L$47)+IF(Data!$AQ104&lt;&gt;"",Scoring!$L$48)+IF(Data!$AR104&lt;&gt;"",Scoring!$L$49)+IF(Data!$AS104&lt;&gt;"",Scoring!$L$50)+IF(Data!$AT104&lt;&gt;"",Scoring!$L$51)+IF(Data!$AU104&lt;&gt;"",Scoring!$L$52),"")</f>
        <v/>
      </c>
      <c r="BM104" s="180" t="str">
        <f>IF(BL104&lt;&gt;"",LOOKUP(BL104,Likelihoods!$A$7:$A$107,Likelihoods!J$7:J$107),"")</f>
        <v/>
      </c>
      <c r="BN104" s="181" t="str">
        <f>IF(AND(COUNTBLANK($B104:$O104)=13,COUNTBLANK($P104:$Q104)=1,COUNTBLANK($R104:$U104)=3,COUNTBLANK($V104:$X104)=2,COUNTBLANK($Y104:$AE104)=6,COUNTBLANK($AF104:$AJ104)=4,COUNTBLANK($AK104:AN104)=3,COUNTBLANK($AO104:$AQ104)=2,COUNTBLANK($AR104:$AS104)=1,COUNTBLANK($AT104:$AU104)=1),IF(Data!$B104&lt;&gt;"",Scoring!$M$7)+IF(Data!$C104&lt;&gt;"",Scoring!$M$8)+IF(Data!$D104&lt;&gt;"",Scoring!$M$9)+IF(Data!$E104&lt;&gt;"",Scoring!$M$10)+IF(Data!$F104&lt;&gt;"",Scoring!$M$11)+IF(Data!$G104&lt;&gt;"",Scoring!$M$12)+IF(Data!$H104&lt;&gt;"",Scoring!$M$13)+IF(Data!$I104&lt;&gt;"",Scoring!$M$14)+IF(Data!$J104&lt;&gt;"",Scoring!$M$15)+IF(Data!$K104&lt;&gt;"",Scoring!$M$16)+IF(Data!$L104&lt;&gt;"",Scoring!$M$17)+IF(Data!$M104&lt;&gt;"",Scoring!$M$18)+IF(Data!$N104&lt;&gt;"",Scoring!$M$19)+IF(Data!$O104&lt;&gt;"",Scoring!$M$20)+IF(Data!$P104&lt;&gt;"",Scoring!$M$21)+IF(Data!$Q104&lt;&gt;"",Scoring!$M$22)+IF(Data!$R104&lt;&gt;"",Scoring!$M$23)+IF(Data!$S104&lt;&gt;"",Scoring!$M$24)+IF(Data!$T104&lt;&gt;"",Scoring!$M$25)+IF(Data!$U104&lt;&gt;"",Scoring!$M$26)+IF(Data!$V104&lt;&gt;"",Scoring!$M$27)+IF(Data!$W104&lt;&gt;"",Scoring!$M$28)+IF(Data!$X104&lt;&gt;"",Scoring!$M$29)+IF(Data!$Y104&lt;&gt;"",Scoring!$M$30)+IF(Data!$Z104&lt;&gt;"",Scoring!$M$31)+IF(Data!$AA104&lt;&gt;"",Scoring!$M$32)+IF(Data!$AB104&lt;&gt;"",Scoring!$M$33)+IF(Data!$AC104&lt;&gt;"",Scoring!$M$34)+IF(Data!$AD104&lt;&gt;"",Scoring!$M$35)+IF(Data!$AE104&lt;&gt;"",Scoring!$M$36)+IF(Data!$AF104&lt;&gt;"",Scoring!$M$37)+IF(Data!$AG104&lt;&gt;"",Scoring!$M$38)+IF(Data!$AH104&lt;&gt;"",Scoring!$M$39)+IF(Data!$AI104&lt;&gt;"",Scoring!$M$40)+IF(Data!$AJ104&lt;&gt;"",Scoring!$M$41)+IF(Data!$AK104&lt;&gt;"",Scoring!$M$42)+IF(Data!$AL104&lt;&gt;"",Scoring!$M$43)+IF(Data!$AM104&lt;&gt;"",Scoring!$M$44)+IF(Data!$AN104&lt;&gt;"",Scoring!$M$45)+IF(Data!$AO104&lt;&gt;"",Scoring!$M$46)+IF(Data!$AP104&lt;&gt;"",Scoring!$M$47)+IF(Data!$AQ104&lt;&gt;"",Scoring!$M$48)+IF(Data!$AR104&lt;&gt;"",Scoring!$M$49)+IF(Data!$AS104&lt;&gt;"",Scoring!$M$50)+IF(Data!$AT104&lt;&gt;"",Scoring!$M$51)+IF(Data!$AU104&lt;&gt;"",Scoring!$M$52),"")</f>
        <v/>
      </c>
      <c r="BO104" s="184" t="str">
        <f>IF(BN104&lt;&gt;"",LOOKUP(BN104,Likelihoods!$A$7:$A$107,Likelihoods!K$7:K$107),"")</f>
        <v/>
      </c>
      <c r="BP104" s="179" t="str">
        <f>IF(AND(COUNTBLANK($B104:$O104)=13,COUNTBLANK($P104:$Q104)=1,COUNTBLANK($R104:$U104)=3,COUNTBLANK($V104:$X104)=2,COUNTBLANK($Y104:$AE104)=6,COUNTBLANK($AF104:$AJ104)=4,COUNTBLANK($AK104:AN104)=3,COUNTBLANK($AO104:$AQ104)=2,COUNTBLANK($AR104:$AS104)=1,COUNTBLANK($AT104:$AU104)=1),IF(Data!$B104&lt;&gt;"",Scoring!$N$7)+IF(Data!$C104&lt;&gt;"",Scoring!$N$8)+IF(Data!$D104&lt;&gt;"",Scoring!$N$9)+IF(Data!$E104&lt;&gt;"",Scoring!$N$10)+IF(Data!$F104&lt;&gt;"",Scoring!$N$11)+IF(Data!$G104&lt;&gt;"",Scoring!$N$12)+IF(Data!$H104&lt;&gt;"",Scoring!$N$13)+IF(Data!$I104&lt;&gt;"",Scoring!$N$14)+IF(Data!$J104&lt;&gt;"",Scoring!$N$15)+IF(Data!$K104&lt;&gt;"",Scoring!$N$16)+IF(Data!$L104&lt;&gt;"",Scoring!$N$17)+IF(Data!$M104&lt;&gt;"",Scoring!$N$18)+IF(Data!$N104&lt;&gt;"",Scoring!$N$19)+IF(Data!$O104&lt;&gt;"",Scoring!$N$20)+IF(Data!$P104&lt;&gt;"",Scoring!$N$21)+IF(Data!$Q104&lt;&gt;"",Scoring!$N$22)+IF(Data!$R104&lt;&gt;"",Scoring!$N$23)+IF(Data!$S104&lt;&gt;"",Scoring!$N$24)+IF(Data!$T104&lt;&gt;"",Scoring!$N$25)+IF(Data!$U104&lt;&gt;"",Scoring!$N$26)+IF(Data!$V104&lt;&gt;"",Scoring!$N$27)+IF(Data!$W104&lt;&gt;"",Scoring!$N$28)+IF(Data!$X104&lt;&gt;"",Scoring!$N$29)+IF(Data!$Y104&lt;&gt;"",Scoring!$N$30)+IF(Data!$Z104&lt;&gt;"",Scoring!$N$31)+IF(Data!$AA104&lt;&gt;"",Scoring!$N$32)+IF(Data!$AB104&lt;&gt;"",Scoring!$N$33)+IF(Data!$AC104&lt;&gt;"",Scoring!$N$34)+IF(Data!$AD104&lt;&gt;"",Scoring!$N$35)+IF(Data!$AE104&lt;&gt;"",Scoring!$N$36)+IF(Data!$AF104&lt;&gt;"",Scoring!$N$37)+IF(Data!$AG104&lt;&gt;"",Scoring!$N$38)+IF(Data!$AH104&lt;&gt;"",Scoring!$N$39)+IF(Data!$AI104&lt;&gt;"",Scoring!$N$40)+IF(Data!$AJ104&lt;&gt;"",Scoring!$N$41)+IF(Data!$AK104&lt;&gt;"",Scoring!$N$42)+IF(Data!$AL104&lt;&gt;"",Scoring!$N$43)+IF(Data!$AM104&lt;&gt;"",Scoring!$N$44)+IF(Data!$AN104&lt;&gt;"",Scoring!$N$45)+IF(Data!$AO104&lt;&gt;"",Scoring!$N$46)+IF(Data!$AP104&lt;&gt;"",Scoring!$N$47)+IF(Data!$AQ104&lt;&gt;"",Scoring!$N$48)+IF(Data!$AR104&lt;&gt;"",Scoring!$N$49)+IF(Data!$AS104&lt;&gt;"",Scoring!$N$50)+IF(Data!$AT104&lt;&gt;"",Scoring!$N$51)+IF(Data!$AU104&lt;&gt;"",Scoring!$N$52),"")</f>
        <v/>
      </c>
      <c r="BQ104" s="189" t="str">
        <f>IF(BP104&lt;&gt;"",LOOKUP(BP104,Likelihoods!$A$7:$A$107,Likelihoods!L$7:L$107),"")</f>
        <v/>
      </c>
      <c r="BR104" s="181" t="str">
        <f>IF(AND(COUNTBLANK($B104:$O104)=13,COUNTBLANK($P104:$Q104)=1,COUNTBLANK($R104:$U104)=3,COUNTBLANK($V104:$X104)=2,COUNTBLANK($Y104:$AE104)=6,COUNTBLANK($AF104:$AJ104)=4,COUNTBLANK($AK104:AN104)=3,COUNTBLANK($AO104:$AQ104)=2,COUNTBLANK($AR104:$AS104)=1,COUNTBLANK($AT104:$AU104)=1),IF(Data!$B104&lt;&gt;"",Scoring!$O$7)+IF(Data!$C104&lt;&gt;"",Scoring!$O$8)+IF(Data!$D104&lt;&gt;"",Scoring!$O$9)+IF(Data!$E104&lt;&gt;"",Scoring!$O$10)+IF(Data!$F104&lt;&gt;"",Scoring!$O$11)+IF(Data!$G104&lt;&gt;"",Scoring!$O$12)+IF(Data!$H104&lt;&gt;"",Scoring!$O$13)+IF(Data!$I104&lt;&gt;"",Scoring!$O$14)+IF(Data!$J104&lt;&gt;"",Scoring!$O$15)+IF(Data!$K104&lt;&gt;"",Scoring!$O$16)+IF(Data!$L104&lt;&gt;"",Scoring!$O$17)+IF(Data!$M104&lt;&gt;"",Scoring!$O$18)+IF(Data!$N104&lt;&gt;"",Scoring!$O$19)+IF(Data!$O104&lt;&gt;"",Scoring!$O$20)+IF(Data!$P104&lt;&gt;"",Scoring!$O$21)+IF(Data!$Q104&lt;&gt;"",Scoring!$O$22)+IF(Data!$R104&lt;&gt;"",Scoring!$O$23)+IF(Data!$S104&lt;&gt;"",Scoring!$O$24)+IF(Data!$T104&lt;&gt;"",Scoring!$O$25)+IF(Data!$U104&lt;&gt;"",Scoring!$O$26)+IF(Data!$V104&lt;&gt;"",Scoring!$O$27)+IF(Data!$W104&lt;&gt;"",Scoring!$O$28)+IF(Data!$X104&lt;&gt;"",Scoring!$O$29)+IF(Data!$Y104&lt;&gt;"",Scoring!$O$30)+IF(Data!$Z104&lt;&gt;"",Scoring!$O$31)+IF(Data!$AA104&lt;&gt;"",Scoring!$O$32)+IF(Data!$AB104&lt;&gt;"",Scoring!$O$33)+IF(Data!$AC104&lt;&gt;"",Scoring!$O$34)+IF(Data!$AD104&lt;&gt;"",Scoring!$O$35)+IF(Data!$AE104&lt;&gt;"",Scoring!$O$36)+IF(Data!$AF104&lt;&gt;"",Scoring!$O$37)+IF(Data!$AG104&lt;&gt;"",Scoring!$O$38)+IF(Data!$AH104&lt;&gt;"",Scoring!$O$39)+IF(Data!$AI104&lt;&gt;"",Scoring!$O$40)+IF(Data!$AJ104&lt;&gt;"",Scoring!$O$41)+IF(Data!$AK104&lt;&gt;"",Scoring!$O$42)+IF(Data!$AL104&lt;&gt;"",Scoring!$O$43)+IF(Data!$AM104&lt;&gt;"",Scoring!$O$44)+IF(Data!$AN104&lt;&gt;"",Scoring!$O$45)+IF(Data!$AO104&lt;&gt;"",Scoring!$O$46)+IF(Data!$AP104&lt;&gt;"",Scoring!$O$47)+IF(Data!$AQ104&lt;&gt;"",Scoring!$O$48)+IF(Data!$AR104&lt;&gt;"",Scoring!$O$49)+IF(Data!$AS104&lt;&gt;"",Scoring!$O$50)+IF(Data!$AT104&lt;&gt;"",Scoring!$O$51)+IF(Data!$AU104&lt;&gt;"",Scoring!$O$52),"")</f>
        <v/>
      </c>
      <c r="BS104" s="184" t="str">
        <f>IF(BR104&lt;&gt;"",LOOKUP(BR104,Likelihoods!$A$7:$A$107,Likelihoods!M$7:M$107),"")</f>
        <v/>
      </c>
      <c r="BT104" s="181" t="str">
        <f>IF(AND(COUNTBLANK($B104:$O104)=13,COUNTBLANK($P104:$Q104)=1,COUNTBLANK($R104:$U104)=3,COUNTBLANK($V104:$X104)=2,COUNTBLANK($Y104:$AE104)=6,COUNTBLANK($AF104:$AJ104)=4,COUNTBLANK($AK104:AN104)=3,COUNTBLANK($AO104:$AQ104)=2,COUNTBLANK($AR104:$AS104)=1,COUNTBLANK($AT104:$AU104)=1),IF(Data!$B104&lt;&gt;"",Scoring!$P$7)+IF(Data!$C104&lt;&gt;"",Scoring!$P$8)+IF(Data!$D104&lt;&gt;"",Scoring!$P$9)+IF(Data!$E104&lt;&gt;"",Scoring!$P$10)+IF(Data!$F104&lt;&gt;"",Scoring!$P$11)+IF(Data!$G104&lt;&gt;"",Scoring!$P$12)+IF(Data!$H104&lt;&gt;"",Scoring!$P$13)+IF(Data!$I104&lt;&gt;"",Scoring!$P$14)+IF(Data!$J104&lt;&gt;"",Scoring!$P$15)+IF(Data!$K104&lt;&gt;"",Scoring!$P$16)+IF(Data!$L104&lt;&gt;"",Scoring!$P$17)+IF(Data!$M104&lt;&gt;"",Scoring!$P$18)+IF(Data!$N104&lt;&gt;"",Scoring!$P$19)+IF(Data!$O104&lt;&gt;"",Scoring!$P$20)+IF(Data!$P104&lt;&gt;"",Scoring!$P$21)+IF(Data!$Q104&lt;&gt;"",Scoring!$P$22)+IF(Data!$R104&lt;&gt;"",Scoring!$P$23)+IF(Data!$S104&lt;&gt;"",Scoring!$P$24)+IF(Data!$T104&lt;&gt;"",Scoring!$P$25)+IF(Data!$U104&lt;&gt;"",Scoring!$P$26)+IF(Data!$V104&lt;&gt;"",Scoring!$P$27)+IF(Data!$W104&lt;&gt;"",Scoring!$P$28)+IF(Data!$X104&lt;&gt;"",Scoring!$P$29)+IF(Data!$Y104&lt;&gt;"",Scoring!$P$30)+IF(Data!$Z104&lt;&gt;"",Scoring!$P$31)+IF(Data!$AA104&lt;&gt;"",Scoring!$P$32)+IF(Data!$AB104&lt;&gt;"",Scoring!$P$33)+IF(Data!$AC104&lt;&gt;"",Scoring!$P$34)+IF(Data!$AD104&lt;&gt;"",Scoring!$P$35)+IF(Data!$AE104&lt;&gt;"",Scoring!$P$36)+IF(Data!$AF104&lt;&gt;"",Scoring!$P$37)+IF(Data!$AG104&lt;&gt;"",Scoring!$P$38)+IF(Data!$AH104&lt;&gt;"",Scoring!$P$39)+IF(Data!$AI104&lt;&gt;"",Scoring!$P$40)+IF(Data!$AJ104&lt;&gt;"",Scoring!$P$41)+IF(Data!$AK104&lt;&gt;"",Scoring!$P$42)+IF(Data!$AL104&lt;&gt;"",Scoring!$P$43)+IF(Data!$AM104&lt;&gt;"",Scoring!$P$44)+IF(Data!$AN104&lt;&gt;"",Scoring!$P$45)+IF(Data!$AO104&lt;&gt;"",Scoring!$P$46)+IF(Data!$AP104&lt;&gt;"",Scoring!$P$47)+IF(Data!$AQ104&lt;&gt;"",Scoring!$P$48)+IF(Data!$AR104&lt;&gt;"",Scoring!$P$49)+IF(Data!$AS104&lt;&gt;"",Scoring!$P$50)+IF(Data!$AT104&lt;&gt;"",Scoring!$P$51)+IF(Data!$AU104&lt;&gt;"",Scoring!$P$52),"")</f>
        <v/>
      </c>
      <c r="BU104" s="180" t="str">
        <f>IF(BT104&lt;&gt;"",LOOKUP(BT104,Likelihoods!$A$7:$A$107,Likelihoods!N$7:N$107),"")</f>
        <v/>
      </c>
      <c r="BV104" s="181" t="str">
        <f>IF(AND(COUNTBLANK($B104:$O104)=13,COUNTBLANK($P104:$Q104)=1,COUNTBLANK($R104:$U104)=3,COUNTBLANK($V104:$X104)=2,COUNTBLANK($Y104:$AE104)=6,COUNTBLANK($AF104:$AJ104)=4,COUNTBLANK($AK104:AN104)=3,COUNTBLANK($AO104:$AQ104)=2,COUNTBLANK($AR104:$AS104)=1,COUNTBLANK($AT104:$AU104)=1),IF(Data!$B104&lt;&gt;"",Scoring!$Q$7)+IF(Data!$C104&lt;&gt;"",Scoring!$Q$8)+IF(Data!$D104&lt;&gt;"",Scoring!$Q$9)+IF(Data!$E104&lt;&gt;"",Scoring!$Q$10)+IF(Data!$F104&lt;&gt;"",Scoring!$Q$11)+IF(Data!$G104&lt;&gt;"",Scoring!$Q$12)+IF(Data!$H104&lt;&gt;"",Scoring!$Q$13)+IF(Data!$I104&lt;&gt;"",Scoring!$Q$14)+IF(Data!$J104&lt;&gt;"",Scoring!$Q$15)+IF(Data!$K104&lt;&gt;"",Scoring!$Q$16)+IF(Data!$L104&lt;&gt;"",Scoring!$Q$17)+IF(Data!$M104&lt;&gt;"",Scoring!$Q$18)+IF(Data!$N104&lt;&gt;"",Scoring!$Q$19)+IF(Data!$O104&lt;&gt;"",Scoring!$Q$20)+IF(Data!$P104&lt;&gt;"",Scoring!$Q$21)+IF(Data!$Q104&lt;&gt;"",Scoring!$Q$22)+IF(Data!$R104&lt;&gt;"",Scoring!$Q$23)+IF(Data!$S104&lt;&gt;"",Scoring!$Q$24)+IF(Data!$T104&lt;&gt;"",Scoring!$Q$25)+IF(Data!$U104&lt;&gt;"",Scoring!$Q$26)+IF(Data!$V104&lt;&gt;"",Scoring!$Q$27)+IF(Data!$W104&lt;&gt;"",Scoring!$Q$28)+IF(Data!$X104&lt;&gt;"",Scoring!$Q$29)+IF(Data!$Y104&lt;&gt;"",Scoring!$Q$30)+IF(Data!$Z104&lt;&gt;"",Scoring!$Q$31)+IF(Data!$AA104&lt;&gt;"",Scoring!$Q$32)+IF(Data!$AB104&lt;&gt;"",Scoring!$Q$33)+IF(Data!$AC104&lt;&gt;"",Scoring!$Q$34)+IF(Data!$AD104&lt;&gt;"",Scoring!$Q$35)+IF(Data!$AE104&lt;&gt;"",Scoring!$Q$36)+IF(Data!$AF104&lt;&gt;"",Scoring!$Q$37)+IF(Data!$AG104&lt;&gt;"",Scoring!$Q$38)+IF(Data!$AH104&lt;&gt;"",Scoring!$Q$39)+IF(Data!$AI104&lt;&gt;"",Scoring!$Q$40)+IF(Data!$AJ104&lt;&gt;"",Scoring!$Q$41)+IF(Data!$AK104&lt;&gt;"",Scoring!$Q$42)+IF(Data!$AL104&lt;&gt;"",Scoring!$Q$43)+IF(Data!$AM104&lt;&gt;"",Scoring!$Q$44)+IF(Data!$AN104&lt;&gt;"",Scoring!$Q$45)+IF(Data!$AO104&lt;&gt;"",Scoring!$Q$46)+IF(Data!$AP104&lt;&gt;"",Scoring!$Q$47)+IF(Data!$AQ104&lt;&gt;"",Scoring!$Q$48)+IF(Data!$AR104&lt;&gt;"",Scoring!$Q$49)+IF(Data!$AS104&lt;&gt;"",Scoring!$Q$50)+IF(Data!$AT104&lt;&gt;"",Scoring!$Q$51)+IF(Data!$AU104&lt;&gt;"",Scoring!$Q$52),"")</f>
        <v/>
      </c>
      <c r="BW104" s="183" t="str">
        <f>IF(BV104&lt;&gt;"",LOOKUP(BV104,Likelihoods!$A$7:$A$107,Likelihoods!O$7:O$107),"")</f>
        <v/>
      </c>
      <c r="BX104" s="9"/>
      <c r="BY104" s="9"/>
      <c r="BZ104" s="9"/>
      <c r="CA104" s="9"/>
      <c r="CB104" s="9"/>
      <c r="CC104" s="9"/>
      <c r="CD104" s="9"/>
      <c r="CE104" s="9"/>
      <c r="CF104" s="9"/>
      <c r="CG104" s="9"/>
      <c r="CH104" s="9"/>
      <c r="CI104" s="9"/>
      <c r="CJ104" s="9"/>
      <c r="CK104" s="9"/>
    </row>
    <row r="105" spans="1:89" ht="14.25">
      <c r="A105" s="59"/>
      <c r="B105" s="76"/>
      <c r="C105" s="77"/>
      <c r="D105" s="77"/>
      <c r="E105" s="77"/>
      <c r="F105" s="77"/>
      <c r="G105" s="77"/>
      <c r="H105" s="77"/>
      <c r="I105" s="77"/>
      <c r="J105" s="77"/>
      <c r="K105" s="77"/>
      <c r="L105" s="77"/>
      <c r="M105" s="77"/>
      <c r="N105" s="77"/>
      <c r="O105" s="77"/>
      <c r="P105" s="76"/>
      <c r="Q105" s="78"/>
      <c r="R105" s="77"/>
      <c r="S105" s="77"/>
      <c r="T105" s="77"/>
      <c r="U105" s="77"/>
      <c r="V105" s="76"/>
      <c r="W105" s="77"/>
      <c r="X105" s="78"/>
      <c r="Y105" s="77"/>
      <c r="Z105" s="77"/>
      <c r="AA105" s="77"/>
      <c r="AB105" s="77"/>
      <c r="AC105" s="77"/>
      <c r="AD105" s="77"/>
      <c r="AE105" s="77"/>
      <c r="AF105" s="76"/>
      <c r="AG105" s="77"/>
      <c r="AH105" s="77"/>
      <c r="AI105" s="77"/>
      <c r="AJ105" s="78"/>
      <c r="AK105" s="77"/>
      <c r="AL105" s="77"/>
      <c r="AM105" s="77"/>
      <c r="AN105" s="77"/>
      <c r="AO105" s="76"/>
      <c r="AP105" s="77"/>
      <c r="AQ105" s="78"/>
      <c r="AR105" s="76"/>
      <c r="AS105" s="78"/>
      <c r="AT105" s="77"/>
      <c r="AU105" s="77"/>
      <c r="AV105" s="179" t="str">
        <f>IF(AND(COUNTBLANK($B105:$O105)=13,COUNTBLANK($P105:$Q105)=1,COUNTBLANK($R105:$U105)=3,COUNTBLANK($V105:$X105)=2,COUNTBLANK($Y105:$AE105)=6,COUNTBLANK($AF105:$AJ105)=4,COUNTBLANK($AK105:AN105)=3,COUNTBLANK($AO105:$AQ105)=2,COUNTBLANK($AR105:$AS105)=1,COUNTBLANK($AT105:$AU105)=1),IF(Data!$B105&lt;&gt;"",Scoring!$D$7)+IF(Data!$C105&lt;&gt;"",Scoring!$D$8)+IF(Data!$D105&lt;&gt;"",Scoring!$D$9)+IF(Data!$E105&lt;&gt;"",Scoring!$D$10)+IF(Data!$F105&lt;&gt;"",Scoring!$D$11)+IF(Data!$G105&lt;&gt;"",Scoring!$D$12)+IF(Data!$H105&lt;&gt;"",Scoring!$D$13)+IF(Data!$I105&lt;&gt;"",Scoring!$D$14)+IF(Data!$J105&lt;&gt;"",Scoring!$D$15)+IF(Data!$K105&lt;&gt;"",Scoring!$D$16)+IF(Data!$L105&lt;&gt;"",Scoring!$D$17)+IF(Data!$M105&lt;&gt;"",Scoring!$D$18)+IF(Data!$N105&lt;&gt;"",Scoring!$D$19)+IF(Data!$O105&lt;&gt;"",Scoring!$D$20)+IF(Data!$P105&lt;&gt;"",Scoring!$D$21)+IF(Data!$Q105&lt;&gt;"",Scoring!$D$22)+IF(Data!$R105&lt;&gt;"",Scoring!$D$23)+IF(Data!$S105&lt;&gt;"",Scoring!$D$24)+IF(Data!$T105&lt;&gt;"",Scoring!$D$25)+IF(Data!$U105&lt;&gt;"",Scoring!$D$26)+IF(Data!$V105&lt;&gt;"",Scoring!$D$27)+IF(Data!$W105&lt;&gt;"",Scoring!$D$28)+IF(Data!$X105&lt;&gt;"",Scoring!$D$29)+IF(Data!$Y105&lt;&gt;"",Scoring!$D$30)+IF(Data!$Z105&lt;&gt;"",Scoring!$D$31)+IF(Data!$AA105&lt;&gt;"",Scoring!$D$32)+IF(Data!$AB105&lt;&gt;"",Scoring!$D$33)+IF(Data!$AC105&lt;&gt;"",Scoring!$D$34)+IF(Data!$AD105&lt;&gt;"",Scoring!$D$35)+IF(Data!$AE105&lt;&gt;"",Scoring!$D$36)+IF(Data!$AF105&lt;&gt;"",Scoring!$D$37)+IF(Data!$AG105&lt;&gt;"",Scoring!$D$38)+IF(Data!$AH105&lt;&gt;"",Scoring!$D$39)+IF(Data!$AI105&lt;&gt;"",Scoring!$D$40)+IF(Data!$AJ105&lt;&gt;"",Scoring!$D$41)+IF(Data!$AK105&lt;&gt;"",Scoring!$D$42)+IF(Data!$AL105&lt;&gt;"",Scoring!$D$43)+IF(Data!$AM105&lt;&gt;"",Scoring!$D$44)+IF(Data!$AN105&lt;&gt;"",Scoring!$D$45)+IF(Data!$AO105&lt;&gt;"",Scoring!$D$46)+IF(Data!$AP105&lt;&gt;"",Scoring!$D$47)+IF(Data!$AQ105&lt;&gt;"",Scoring!$D$48)+IF(Data!$AR105&lt;&gt;"",Scoring!$D$49)+IF(Data!$AS105&lt;&gt;"",Scoring!$D$50)+IF(Data!$AT105&lt;&gt;"",Scoring!$D$51)+IF(Data!$AU105&lt;&gt;"",Scoring!$D$52),"")</f>
        <v/>
      </c>
      <c r="AW105" s="180" t="str">
        <f>IF(AV105&lt;&gt;"",LOOKUP(AV105,Likelihoods!$A$7:$A$107,Likelihoods!B$7:B$107),"")</f>
        <v/>
      </c>
      <c r="AX105" s="181" t="str">
        <f>IF(AND(COUNTBLANK($B105:$O105)=13,COUNTBLANK($P105:$Q105)=1,COUNTBLANK($R105:$U105)=3,COUNTBLANK($V105:$X105)=2,COUNTBLANK($Y105:$AE105)=6,COUNTBLANK($AF105:$AJ105)=4,COUNTBLANK($AK105:AN105)=3,COUNTBLANK($AO105:$AQ105)=2,COUNTBLANK($AR105:$AS105)=1,COUNTBLANK($AT105:$AU105)=1),IF(Data!$B105&lt;&gt;"",Scoring!$E$7)+IF(Data!$C105&lt;&gt;"",Scoring!$E$8)+IF(Data!$D105&lt;&gt;"",Scoring!$E$9)+IF(Data!$E105&lt;&gt;"",Scoring!$E$10)+IF(Data!$F105&lt;&gt;"",Scoring!$E$11)+IF(Data!$G105&lt;&gt;"",Scoring!$E$12)+IF(Data!$H105&lt;&gt;"",Scoring!$E$13)+IF(Data!$I105&lt;&gt;"",Scoring!$E$14)+IF(Data!$J105&lt;&gt;"",Scoring!$E$15)+IF(Data!$K105&lt;&gt;"",Scoring!$E$16)+IF(Data!$L105&lt;&gt;"",Scoring!$E$17)+IF(Data!$M105&lt;&gt;"",Scoring!$E$18)+IF(Data!$N105&lt;&gt;"",Scoring!$E$19)+IF(Data!$O105&lt;&gt;"",Scoring!$E$20)+IF(Data!$P105&lt;&gt;"",Scoring!$E$21)+IF(Data!$Q105&lt;&gt;"",Scoring!$E$22)+IF(Data!$R105&lt;&gt;"",Scoring!$E$23)+IF(Data!$S105&lt;&gt;"",Scoring!$E$24)+IF(Data!$T105&lt;&gt;"",Scoring!$E$25)+IF(Data!$U105&lt;&gt;"",Scoring!$E$26)+IF(Data!$V105&lt;&gt;"",Scoring!$E$27)+IF(Data!$W105&lt;&gt;"",Scoring!$E$28)+IF(Data!$X105&lt;&gt;"",Scoring!$E$29)+IF(Data!$Y105&lt;&gt;"",Scoring!$E$30)+IF(Data!$Z105&lt;&gt;"",Scoring!$E$31)+IF(Data!$AA105&lt;&gt;"",Scoring!$E$32)+IF(Data!$AB105&lt;&gt;"",Scoring!$E$33)+IF(Data!$AC105&lt;&gt;"",Scoring!$E$34)+IF(Data!$AD105&lt;&gt;"",Scoring!$E$35)+IF(Data!$AE105&lt;&gt;"",Scoring!$E$36)+IF(Data!$AF105&lt;&gt;"",Scoring!$E$37)+IF(Data!$AG105&lt;&gt;"",Scoring!$E$38)+IF(Data!$AH105&lt;&gt;"",Scoring!$E$39)+IF(Data!$AI105&lt;&gt;"",Scoring!$E$40)+IF(Data!$AJ105&lt;&gt;"",Scoring!$E$41)+IF(Data!$AK105&lt;&gt;"",Scoring!$E$42)+IF(Data!$AL105&lt;&gt;"",Scoring!$E$43)+IF(Data!$AM105&lt;&gt;"",Scoring!$E$44)+IF(Data!$AN105&lt;&gt;"",Scoring!$E$45)+IF(Data!$AO105&lt;&gt;"",Scoring!$E$46)+IF(Data!$AP105&lt;&gt;"",Scoring!$E$47)+IF(Data!$AQ105&lt;&gt;"",Scoring!$E$48)+IF(Data!$AR105&lt;&gt;"",Scoring!$E$49)+IF(Data!$AS105&lt;&gt;"",Scoring!$E$50)+IF(Data!$AT105&lt;&gt;"",Scoring!$E$51)+IF(Data!$AU105&lt;&gt;"",Scoring!$E$52),"")</f>
        <v/>
      </c>
      <c r="AY105" s="180" t="str">
        <f>IF(AX105&lt;&gt;"",LOOKUP(AX105,Likelihoods!$A$7:$A$107,Likelihoods!C$7:C$107),"")</f>
        <v/>
      </c>
      <c r="AZ105" s="182" t="str">
        <f>IF(AND(COUNTBLANK($B105:$O105)=13,COUNTBLANK($P105:$Q105)=1,COUNTBLANK($R105:$U105)=3,COUNTBLANK($V105:$X105)=2,COUNTBLANK($Y105:$AE105)=6,COUNTBLANK($AF105:$AJ105)=4,COUNTBLANK($AK105:AN105)=3,COUNTBLANK($AO105:$AQ105)=2,COUNTBLANK($AR105:$AS105)=1,COUNTBLANK($AT105:$AU105)=1),IF(Data!$B105&lt;&gt;"",Scoring!$F$7)+IF(Data!$C105&lt;&gt;"",Scoring!$F$8)+IF(Data!$D105&lt;&gt;"",Scoring!$F$9)+IF(Data!$E105&lt;&gt;"",Scoring!$F$10)+IF(Data!$F105&lt;&gt;"",Scoring!$F$11)+IF(Data!$G105&lt;&gt;"",Scoring!$F$12)+IF(Data!$H105&lt;&gt;"",Scoring!$F$13)+IF(Data!$I105&lt;&gt;"",Scoring!$F$14)+IF(Data!$J105&lt;&gt;"",Scoring!$F$15)+IF(Data!$K105&lt;&gt;"",Scoring!$F$16)+IF(Data!$L105&lt;&gt;"",Scoring!$F$17)+IF(Data!$M105&lt;&gt;"",Scoring!$F$18)+IF(Data!$N105&lt;&gt;"",Scoring!$F$19)+IF(Data!$O105&lt;&gt;"",Scoring!$F$20)+IF(Data!$P105&lt;&gt;"",Scoring!$F$21)+IF(Data!$Q105&lt;&gt;"",Scoring!$F$22)+IF(Data!$R105&lt;&gt;"",Scoring!$F$23)+IF(Data!$S105&lt;&gt;"",Scoring!$F$24)+IF(Data!$T105&lt;&gt;"",Scoring!$F$25)+IF(Data!$U105&lt;&gt;"",Scoring!$F$26)+IF(Data!$V105&lt;&gt;"",Scoring!$F$27)+IF(Data!$W105&lt;&gt;"",Scoring!$F$28)+IF(Data!$X105&lt;&gt;"",Scoring!$F$29)+IF(Data!$Y105&lt;&gt;"",Scoring!$F$30)+IF(Data!$Z105&lt;&gt;"",Scoring!$F$31)+IF(Data!$AA105&lt;&gt;"",Scoring!$F$32)+IF(Data!$AB105&lt;&gt;"",Scoring!$F$33)+IF(Data!$AC105&lt;&gt;"",Scoring!$F$34)+IF(Data!$AD105&lt;&gt;"",Scoring!$F$35)+IF(Data!$AE105&lt;&gt;"",Scoring!$F$36)+IF(Data!$AF105&lt;&gt;"",Scoring!$F$37)+IF(Data!$AG105&lt;&gt;"",Scoring!$F$38)+IF(Data!$AH105&lt;&gt;"",Scoring!$F$39)+IF(Data!$AI105&lt;&gt;"",Scoring!$F$40)+IF(Data!$AJ105&lt;&gt;"",Scoring!$F$41)+IF(Data!$AK105&lt;&gt;"",Scoring!$F$42)+IF(Data!$AL105&lt;&gt;"",Scoring!$F$43)+IF(Data!$AM105&lt;&gt;"",Scoring!$F$44)+IF(Data!$AN105&lt;&gt;"",Scoring!$F$45)+IF(Data!$AO105&lt;&gt;"",Scoring!$F$46)+IF(Data!$AP105&lt;&gt;"",Scoring!$F$47)+IF(Data!$AQ105&lt;&gt;"",Scoring!$F$48)+IF(Data!$AR105&lt;&gt;"",Scoring!$F$49)+IF(Data!$AS105&lt;&gt;"",Scoring!$F$50)+IF(Data!$AT105&lt;&gt;"",Scoring!$F$51)+IF(Data!$AU105&lt;&gt;"",Scoring!$F$52),"")</f>
        <v/>
      </c>
      <c r="BA105" s="183" t="str">
        <f>IF(AZ105&lt;&gt;"",LOOKUP(AZ105,Likelihoods!$A$7:$A$107,Likelihoods!D$7:D$107),"")</f>
        <v/>
      </c>
      <c r="BB105" s="181" t="str">
        <f>IF(AND(COUNTBLANK($B105:$O105)=13,COUNTBLANK($P105:$Q105)=1,COUNTBLANK($R105:$U105)=3,COUNTBLANK($V105:$X105)=2,COUNTBLANK($Y105:$AE105)=6,COUNTBLANK($AF105:$AJ105)=4,COUNTBLANK($AK105:AN105)=3,COUNTBLANK($AO105:$AQ105)=2,COUNTBLANK($AR105:$AS105)=1,COUNTBLANK($AT105:$AU105)=1),IF(Data!$B105&lt;&gt;"",Scoring!$G$7)+IF(Data!$C105&lt;&gt;"",Scoring!$G$8)+IF(Data!$D105&lt;&gt;"",Scoring!$G$9)+IF(Data!$E105&lt;&gt;"",Scoring!$G$10)+IF(Data!$F105&lt;&gt;"",Scoring!$G$11)+IF(Data!$G105&lt;&gt;"",Scoring!$G$12)+IF(Data!$H105&lt;&gt;"",Scoring!$G$13)+IF(Data!$I105&lt;&gt;"",Scoring!$G$14)+IF(Data!$J105&lt;&gt;"",Scoring!$G$15)+IF(Data!$K105&lt;&gt;"",Scoring!$G$16)+IF(Data!$L105&lt;&gt;"",Scoring!$G$17)+IF(Data!$M105&lt;&gt;"",Scoring!$G$18)+IF(Data!$N105&lt;&gt;"",Scoring!$G$19)+IF(Data!$O105&lt;&gt;"",Scoring!$G$20)+IF(Data!$P105&lt;&gt;"",Scoring!$G$21)+IF(Data!$Q105&lt;&gt;"",Scoring!$G$22)+IF(Data!$R105&lt;&gt;"",Scoring!$G$23)+IF(Data!$S105&lt;&gt;"",Scoring!$G$24)+IF(Data!$T105&lt;&gt;"",Scoring!$G$25)+IF(Data!$U105&lt;&gt;"",Scoring!$G$26)+IF(Data!$V105&lt;&gt;"",Scoring!$G$27)+IF(Data!$W105&lt;&gt;"",Scoring!$G$28)+IF(Data!$X105&lt;&gt;"",Scoring!$G$29)+IF(Data!$Y105&lt;&gt;"",Scoring!$G$30)+IF(Data!$Z105&lt;&gt;"",Scoring!$G$31)+IF(Data!$AA105&lt;&gt;"",Scoring!$G$32)+IF(Data!$AB105&lt;&gt;"",Scoring!$G$33)+IF(Data!$AC105&lt;&gt;"",Scoring!$G$34)+IF(Data!$AD105&lt;&gt;"",Scoring!$G$35)+IF(Data!$AE105&lt;&gt;"",Scoring!$G$36)+IF(Data!$AF105&lt;&gt;"",Scoring!$G$37)+IF(Data!$AG105&lt;&gt;"",Scoring!$G$38)+IF(Data!$AH105&lt;&gt;"",Scoring!$G$39)+IF(Data!$AI105&lt;&gt;"",Scoring!$G$40)+IF(Data!$AJ105&lt;&gt;"",Scoring!$G$41)+IF(Data!$AK105&lt;&gt;"",Scoring!$G$42)+IF(Data!$AL105&lt;&gt;"",Scoring!$G$43)+IF(Data!$AM105&lt;&gt;"",Scoring!$G$44)+IF(Data!$AN105&lt;&gt;"",Scoring!$G$45)+IF(Data!$AO105&lt;&gt;"",Scoring!$G$46)+IF(Data!$AP105&lt;&gt;"",Scoring!$G$47)+IF(Data!$AQ105&lt;&gt;"",Scoring!$G$48)+IF(Data!$AR105&lt;&gt;"",Scoring!$G$49)+IF(Data!$AS105&lt;&gt;"",Scoring!$G$50)+IF(Data!$AT105&lt;&gt;"",Scoring!$G$51)+IF(Data!$AU105&lt;&gt;"",Scoring!$G$52),"")</f>
        <v/>
      </c>
      <c r="BC105" s="184" t="str">
        <f>IF(BB105&lt;&gt;"",LOOKUP(BB105,Likelihoods!$A$7:$A$107,Likelihoods!E$7:E$107),"")</f>
        <v/>
      </c>
      <c r="BD105" s="185" t="str">
        <f>IF(AND(COUNTBLANK($B105:$O105)=13,COUNTBLANK($P105:$Q105)=1,COUNTBLANK($R105:$U105)=3,COUNTBLANK($V105:$X105)=2,COUNTBLANK($Y105:$AE105)=6,COUNTBLANK($AF105:$AJ105)=4,COUNTBLANK($AK105:AN105)=3,COUNTBLANK($AO105:$AQ105)=2,COUNTBLANK($AR105:$AS105)=1,COUNTBLANK($AT105:$AU105)=1),IF(Data!$B105&lt;&gt;"",Scoring!$H$7)+IF(Data!$C105&lt;&gt;"",Scoring!$H$8)+IF(Data!$D105&lt;&gt;"",Scoring!$H$9)+IF(Data!$E105&lt;&gt;"",Scoring!$H$10)+IF(Data!$F105&lt;&gt;"",Scoring!$H$11)+IF(Data!$G105&lt;&gt;"",Scoring!$H$12)+IF(Data!$H105&lt;&gt;"",Scoring!$H$13)+IF(Data!$I105&lt;&gt;"",Scoring!$H$14)+IF(Data!$J105&lt;&gt;"",Scoring!$H$15)+IF(Data!$K105&lt;&gt;"",Scoring!$H$16)+IF(Data!$L105&lt;&gt;"",Scoring!$H$17)+IF(Data!$M105&lt;&gt;"",Scoring!$H$18)+IF(Data!$N105&lt;&gt;"",Scoring!$H$19)+IF(Data!$O105&lt;&gt;"",Scoring!$H$20)+IF(Data!$P105&lt;&gt;"",Scoring!$H$21)+IF(Data!$Q105&lt;&gt;"",Scoring!$H$22)+IF(Data!$R105&lt;&gt;"",Scoring!$H$23)+IF(Data!$S105&lt;&gt;"",Scoring!$H$24)+IF(Data!$T105&lt;&gt;"",Scoring!$H$25)+IF(Data!$U105&lt;&gt;"",Scoring!$H$26)+IF(Data!$V105&lt;&gt;"",Scoring!$H$27)+IF(Data!$W105&lt;&gt;"",Scoring!$H$28)+IF(Data!$X105&lt;&gt;"",Scoring!$H$29)+IF(Data!$Y105&lt;&gt;"",Scoring!$H$30)+IF(Data!$Z105&lt;&gt;"",Scoring!$H$31)+IF(Data!$AA105&lt;&gt;"",Scoring!$H$32)+IF(Data!$AB105&lt;&gt;"",Scoring!$H$33)+IF(Data!$AC105&lt;&gt;"",Scoring!$H$34)+IF(Data!$AD105&lt;&gt;"",Scoring!$H$35)+IF(Data!$AE105&lt;&gt;"",Scoring!$H$36)+IF(Data!$AF105&lt;&gt;"",Scoring!$H$37)+IF(Data!$AG105&lt;&gt;"",Scoring!$H$38)+IF(Data!$AH105&lt;&gt;"",Scoring!$H$39)+IF(Data!$AI105&lt;&gt;"",Scoring!$H$40)+IF(Data!$AJ105&lt;&gt;"",Scoring!$H$41)+IF(Data!$AK105&lt;&gt;"",Scoring!$H$42)+IF(Data!$AL105&lt;&gt;"",Scoring!$H$43)+IF(Data!$AM105&lt;&gt;"",Scoring!$H$44)+IF(Data!$AN105&lt;&gt;"",Scoring!$H$45)+IF(Data!$AO105&lt;&gt;"",Scoring!$H$46)+IF(Data!$AP105&lt;&gt;"",Scoring!$H$47)+IF(Data!$AQ105&lt;&gt;"",Scoring!$H$48)+IF(Data!$AR105&lt;&gt;"",Scoring!$H$49)+IF(Data!$AS105&lt;&gt;"",Scoring!$H$50)+IF(Data!$AT105&lt;&gt;"",Scoring!$H$51)+IF(Data!$AU105&lt;&gt;"",Scoring!$H$52),"")</f>
        <v/>
      </c>
      <c r="BE105" s="186" t="str">
        <f>IF(BD105&lt;&gt;"",LOOKUP(BD105,Likelihoods!$A$7:$A$107,Likelihoods!F$7:F$107),"")</f>
        <v/>
      </c>
      <c r="BF105" s="181" t="str">
        <f>IF(AND(COUNTBLANK($B105:$O105)=13,COUNTBLANK($P105:$Q105)=1,COUNTBLANK($R105:$U105)=3,COUNTBLANK($V105:$X105)=2,COUNTBLANK($Y105:$AE105)=6,COUNTBLANK($AF105:$AJ105)=4,COUNTBLANK($AK105:AN105)=3,COUNTBLANK($AO105:$AQ105)=2,COUNTBLANK($AR105:$AS105)=1,COUNTBLANK($AT105:$AU105)=1),IF(Data!$B105&lt;&gt;"",Scoring!$I$7)+IF(Data!$C105&lt;&gt;"",Scoring!$I$8)+IF(Data!$D105&lt;&gt;"",Scoring!$I$9)+IF(Data!$E105&lt;&gt;"",Scoring!$I$10)+IF(Data!$F105&lt;&gt;"",Scoring!$I$11)+IF(Data!$G105&lt;&gt;"",Scoring!$I$12)+IF(Data!$H105&lt;&gt;"",Scoring!$I$13)+IF(Data!$I105&lt;&gt;"",Scoring!$I$14)+IF(Data!$J105&lt;&gt;"",Scoring!$I$15)+IF(Data!$K105&lt;&gt;"",Scoring!$I$16)+IF(Data!$L105&lt;&gt;"",Scoring!$I$17)+IF(Data!$M105&lt;&gt;"",Scoring!$I$18)+IF(Data!$N105&lt;&gt;"",Scoring!$I$19)+IF(Data!$O105&lt;&gt;"",Scoring!$I$20)+IF(Data!$P105&lt;&gt;"",Scoring!$I$21)+IF(Data!$Q105&lt;&gt;"",Scoring!$I$22)+IF(Data!$R105&lt;&gt;"",Scoring!$I$23)+IF(Data!$S105&lt;&gt;"",Scoring!$I$24)+IF(Data!$T105&lt;&gt;"",Scoring!$I$25)+IF(Data!$U105&lt;&gt;"",Scoring!$I$26)+IF(Data!$V105&lt;&gt;"",Scoring!$I$27)+IF(Data!$W105&lt;&gt;"",Scoring!$I$28)+IF(Data!$X105&lt;&gt;"",Scoring!$I$29)+IF(Data!$Y105&lt;&gt;"",Scoring!$I$30)+IF(Data!$Z105&lt;&gt;"",Scoring!$I$31)+IF(Data!$AA105&lt;&gt;"",Scoring!$I$32)+IF(Data!$AB105&lt;&gt;"",Scoring!$I$33)+IF(Data!$AC105&lt;&gt;"",Scoring!$I$34)+IF(Data!$AD105&lt;&gt;"",Scoring!$I$35)+IF(Data!$AE105&lt;&gt;"",Scoring!$I$36)+IF(Data!$AF105&lt;&gt;"",Scoring!$I$37)+IF(Data!$AG105&lt;&gt;"",Scoring!$I$38)+IF(Data!$AH105&lt;&gt;"",Scoring!$I$39)+IF(Data!$AI105&lt;&gt;"",Scoring!$I$40)+IF(Data!$AJ105&lt;&gt;"",Scoring!$I$41)+IF(Data!$AK105&lt;&gt;"",Scoring!$I$42)+IF(Data!$AL105&lt;&gt;"",Scoring!$I$43)+IF(Data!$AM105&lt;&gt;"",Scoring!$I$44)+IF(Data!$AN105&lt;&gt;"",Scoring!$I$45)+IF(Data!$AO105&lt;&gt;"",Scoring!$I$46)+IF(Data!$AP105&lt;&gt;"",Scoring!$I$47)+IF(Data!$AQ105&lt;&gt;"",Scoring!$I$48)+IF(Data!$AR105&lt;&gt;"",Scoring!$I$49)+IF(Data!$AS105&lt;&gt;"",Scoring!$I$50)+IF(Data!$AT105&lt;&gt;"",Scoring!$I$51)+IF(Data!$AU105&lt;&gt;"",Scoring!$I$52),"")</f>
        <v/>
      </c>
      <c r="BG105" s="180" t="str">
        <f>IF(BF105&lt;&gt;"",LOOKUP(BF105,Likelihoods!$A$7:$A$107,Likelihoods!G$7:G$107),"")</f>
        <v/>
      </c>
      <c r="BH105" s="187" t="str">
        <f>IF(AND(COUNTBLANK($B105:$O105)=13,COUNTBLANK($P105:$Q105)=1,COUNTBLANK($R105:$U105)=3,COUNTBLANK($V105:$X105)=2,COUNTBLANK($Y105:$AE105)=6,COUNTBLANK($AF105:$AJ105)=4,COUNTBLANK($AK105:AN105)=3,COUNTBLANK($AO105:$AQ105)=2,COUNTBLANK($AR105:$AS105)=1,COUNTBLANK($AT105:$AU105)=1),IF(Data!$B105&lt;&gt;"",Scoring!$J$7)+IF(Data!$C105&lt;&gt;"",Scoring!$J$8)+IF(Data!$D105&lt;&gt;"",Scoring!$J$9)+IF(Data!$E105&lt;&gt;"",Scoring!$J$10)+IF(Data!$F105&lt;&gt;"",Scoring!$J$11)+IF(Data!$G105&lt;&gt;"",Scoring!$J$12)+IF(Data!$H105&lt;&gt;"",Scoring!$J$13)+IF(Data!$I105&lt;&gt;"",Scoring!$J$14)+IF(Data!$J105&lt;&gt;"",Scoring!$J$15)+IF(Data!$K105&lt;&gt;"",Scoring!$J$16)+IF(Data!$L105&lt;&gt;"",Scoring!$J$17)+IF(Data!$M105&lt;&gt;"",Scoring!$J$18)+IF(Data!$N105&lt;&gt;"",Scoring!$J$19)+IF(Data!$O105&lt;&gt;"",Scoring!$J$20)+IF(Data!$P105&lt;&gt;"",Scoring!$J$21)+IF(Data!$Q105&lt;&gt;"",Scoring!$J$22)+IF(Data!$R105&lt;&gt;"",Scoring!$J$23)+IF(Data!$S105&lt;&gt;"",Scoring!$J$24)+IF(Data!$T105&lt;&gt;"",Scoring!$J$25)+IF(Data!$U105&lt;&gt;"",Scoring!$J$26)+IF(Data!$V105&lt;&gt;"",Scoring!$J$27)+IF(Data!$W105&lt;&gt;"",Scoring!$J$28)+IF(Data!$X105&lt;&gt;"",Scoring!$J$29)+IF(Data!$Y105&lt;&gt;"",Scoring!$J$30)+IF(Data!$Z105&lt;&gt;"",Scoring!$J$31)+IF(Data!$AA105&lt;&gt;"",Scoring!$J$32)+IF(Data!$AB105&lt;&gt;"",Scoring!$J$33)+IF(Data!$AC105&lt;&gt;"",Scoring!$J$34)+IF(Data!$AD105&lt;&gt;"",Scoring!$J$35)+IF(Data!$AE105&lt;&gt;"",Scoring!$J$36)+IF(Data!$AF105&lt;&gt;"",Scoring!$J$37)+IF(Data!$AG105&lt;&gt;"",Scoring!$J$38)+IF(Data!$AH105&lt;&gt;"",Scoring!$J$39)+IF(Data!$AI105&lt;&gt;"",Scoring!$J$40)+IF(Data!$AJ105&lt;&gt;"",Scoring!$J$41)+IF(Data!$AK105&lt;&gt;"",Scoring!$J$42)+IF(Data!$AL105&lt;&gt;"",Scoring!$J$43)+IF(Data!$AM105&lt;&gt;"",Scoring!$J$44)+IF(Data!$AN105&lt;&gt;"",Scoring!$J$45)+IF(Data!$AO105&lt;&gt;"",Scoring!$J$46)+IF(Data!$AP105&lt;&gt;"",Scoring!$J$47)+IF(Data!$AQ105&lt;&gt;"",Scoring!$J$48)+IF(Data!$AR105&lt;&gt;"",Scoring!$J$49)+IF(Data!$AS105&lt;&gt;"",Scoring!$J$50)+IF(Data!$AT105&lt;&gt;"",Scoring!$J$51)+IF(Data!$AU105&lt;&gt;"",Scoring!$J$52),"")</f>
        <v/>
      </c>
      <c r="BI105" s="183" t="str">
        <f>IF(BH105&lt;&gt;"",LOOKUP(BH105,Likelihoods!$A$7:$A$107,Likelihoods!H$7:H$107),"")</f>
        <v/>
      </c>
      <c r="BJ105" s="188" t="str">
        <f>IF(AND(COUNTBLANK($B105:$O105)=13,COUNTBLANK($P105:$Q105)=1,COUNTBLANK($R105:$U105)=3,COUNTBLANK($V105:$X105)=2,COUNTBLANK($Y105:$AE105)=6,COUNTBLANK($AF105:$AJ105)=4,COUNTBLANK($AK105:AN105)=3,COUNTBLANK($AO105:$AQ105)=2,COUNTBLANK($AR105:$AS105)=1,COUNTBLANK($AT105:$AU105)=1),IF(Data!$B105&lt;&gt;"",Scoring!$K$7)+IF(Data!$C105&lt;&gt;"",Scoring!$K$8)+IF(Data!$D105&lt;&gt;"",Scoring!$K$9)+IF(Data!$E105&lt;&gt;"",Scoring!$K$10)+IF(Data!$F105&lt;&gt;"",Scoring!$K$11)+IF(Data!$G105&lt;&gt;"",Scoring!$K$12)+IF(Data!$H105&lt;&gt;"",Scoring!$K$13)+IF(Data!$I105&lt;&gt;"",Scoring!$K$14)+IF(Data!$J105&lt;&gt;"",Scoring!$K$15)+IF(Data!$K105&lt;&gt;"",Scoring!$K$16)+IF(Data!$L105&lt;&gt;"",Scoring!$K$17)+IF(Data!$M105&lt;&gt;"",Scoring!$K$18)+IF(Data!$N105&lt;&gt;"",Scoring!$K$19)+IF(Data!$O105&lt;&gt;"",Scoring!$K$20)+IF(Data!$P105&lt;&gt;"",Scoring!$K$21)+IF(Data!$Q105&lt;&gt;"",Scoring!$K$22)+IF(Data!$R105&lt;&gt;"",Scoring!$K$23)+IF(Data!$S105&lt;&gt;"",Scoring!$K$24)+IF(Data!$T105&lt;&gt;"",Scoring!$K$25)+IF(Data!$U105&lt;&gt;"",Scoring!$K$26)+IF(Data!$V105&lt;&gt;"",Scoring!$K$27)+IF(Data!$W105&lt;&gt;"",Scoring!$K$28)+IF(Data!$X105&lt;&gt;"",Scoring!$K$29)+IF(Data!$Y105&lt;&gt;"",Scoring!$K$30)+IF(Data!$Z105&lt;&gt;"",Scoring!$K$31)+IF(Data!$AA105&lt;&gt;"",Scoring!$K$32)+IF(Data!$AB105&lt;&gt;"",Scoring!$K$33)+IF(Data!$AC105&lt;&gt;"",Scoring!$K$34)+IF(Data!$AD105&lt;&gt;"",Scoring!$K$35)+IF(Data!$AE105&lt;&gt;"",Scoring!$K$36)+IF(Data!$AF105&lt;&gt;"",Scoring!$K$37)+IF(Data!$AG105&lt;&gt;"",Scoring!$K$38)+IF(Data!$AH105&lt;&gt;"",Scoring!$K$39)+IF(Data!$AI105&lt;&gt;"",Scoring!$K$40)+IF(Data!$AJ105&lt;&gt;"",Scoring!$K$41)+IF(Data!$AK105&lt;&gt;"",Scoring!$K$42)+IF(Data!$AL105&lt;&gt;"",Scoring!$K$43)+IF(Data!$AM105&lt;&gt;"",Scoring!$K$44)+IF(Data!$AN105&lt;&gt;"",Scoring!$K$45)+IF(Data!$AO105&lt;&gt;"",Scoring!$K$46)+IF(Data!$AP105&lt;&gt;"",Scoring!$K$47)+IF(Data!$AQ105&lt;&gt;"",Scoring!$K$48)+IF(Data!$AR105&lt;&gt;"",Scoring!$K$49)+IF(Data!$AS105&lt;&gt;"",Scoring!$K$50)+IF(Data!$AT105&lt;&gt;"",Scoring!$K$51)+IF(Data!$AU105&lt;&gt;"",Scoring!$K$52),"")</f>
        <v/>
      </c>
      <c r="BK105" s="184" t="str">
        <f>IF(BJ105&lt;&gt;"",LOOKUP(BJ105,Likelihoods!$A$7:$A$107,Likelihoods!I$7:I$107),"")</f>
        <v/>
      </c>
      <c r="BL105" s="187" t="str">
        <f>IF(AND(COUNTBLANK($B105:$O105)=13,COUNTBLANK($P105:$Q105)=1,COUNTBLANK($R105:$U105)=3,COUNTBLANK($V105:$X105)=2,COUNTBLANK($Y105:$AE105)=6,COUNTBLANK($AF105:$AJ105)=4,COUNTBLANK($AK105:AN105)=3,COUNTBLANK($AO105:$AQ105)=2,COUNTBLANK($AR105:$AS105)=1,COUNTBLANK($AT105:$AU105)=1),IF(Data!$B105&lt;&gt;"",Scoring!$L$7)+IF(Data!$C105&lt;&gt;"",Scoring!$L$8)+IF(Data!$D105&lt;&gt;"",Scoring!$L$9)+IF(Data!$E105&lt;&gt;"",Scoring!$L$10)+IF(Data!$F105&lt;&gt;"",Scoring!$L$11)+IF(Data!$G105&lt;&gt;"",Scoring!$L$12)+IF(Data!$H105&lt;&gt;"",Scoring!$L$13)+IF(Data!$I105&lt;&gt;"",Scoring!$L$14)+IF(Data!$J105&lt;&gt;"",Scoring!$L$15)+IF(Data!$K105&lt;&gt;"",Scoring!$L$16)+IF(Data!$L105&lt;&gt;"",Scoring!$L$17)+IF(Data!$M105&lt;&gt;"",Scoring!$L$18)+IF(Data!$N105&lt;&gt;"",Scoring!$L$19)+IF(Data!$O105&lt;&gt;"",Scoring!$L$20)+IF(Data!$P105&lt;&gt;"",Scoring!$L$21)+IF(Data!$Q105&lt;&gt;"",Scoring!$L$22)+IF(Data!$R105&lt;&gt;"",Scoring!$L$23)+IF(Data!$S105&lt;&gt;"",Scoring!$L$24)+IF(Data!$T105&lt;&gt;"",Scoring!$L$25)+IF(Data!$U105&lt;&gt;"",Scoring!$L$26)+IF(Data!$V105&lt;&gt;"",Scoring!$L$27)+IF(Data!$W105&lt;&gt;"",Scoring!$L$28)+IF(Data!$X105&lt;&gt;"",Scoring!$L$29)+IF(Data!$Y105&lt;&gt;"",Scoring!$L$30)+IF(Data!$Z105&lt;&gt;"",Scoring!$L$31)+IF(Data!$AA105&lt;&gt;"",Scoring!$L$32)+IF(Data!$AB105&lt;&gt;"",Scoring!$L$33)+IF(Data!$AC105&lt;&gt;"",Scoring!$L$34)+IF(Data!$AD105&lt;&gt;"",Scoring!$L$35)+IF(Data!$AE105&lt;&gt;"",Scoring!$L$36)+IF(Data!$AF105&lt;&gt;"",Scoring!$L$37)+IF(Data!$AG105&lt;&gt;"",Scoring!$L$38)+IF(Data!$AH105&lt;&gt;"",Scoring!$L$39)+IF(Data!$AI105&lt;&gt;"",Scoring!$L$40)+IF(Data!$AJ105&lt;&gt;"",Scoring!$L$41)+IF(Data!$AK105&lt;&gt;"",Scoring!$L$42)+IF(Data!$AL105&lt;&gt;"",Scoring!$L$43)+IF(Data!$AM105&lt;&gt;"",Scoring!$L$44)+IF(Data!$AN105&lt;&gt;"",Scoring!$L$45)+IF(Data!$AO105&lt;&gt;"",Scoring!$L$46)+IF(Data!$AP105&lt;&gt;"",Scoring!$L$47)+IF(Data!$AQ105&lt;&gt;"",Scoring!$L$48)+IF(Data!$AR105&lt;&gt;"",Scoring!$L$49)+IF(Data!$AS105&lt;&gt;"",Scoring!$L$50)+IF(Data!$AT105&lt;&gt;"",Scoring!$L$51)+IF(Data!$AU105&lt;&gt;"",Scoring!$L$52),"")</f>
        <v/>
      </c>
      <c r="BM105" s="180" t="str">
        <f>IF(BL105&lt;&gt;"",LOOKUP(BL105,Likelihoods!$A$7:$A$107,Likelihoods!J$7:J$107),"")</f>
        <v/>
      </c>
      <c r="BN105" s="181" t="str">
        <f>IF(AND(COUNTBLANK($B105:$O105)=13,COUNTBLANK($P105:$Q105)=1,COUNTBLANK($R105:$U105)=3,COUNTBLANK($V105:$X105)=2,COUNTBLANK($Y105:$AE105)=6,COUNTBLANK($AF105:$AJ105)=4,COUNTBLANK($AK105:AN105)=3,COUNTBLANK($AO105:$AQ105)=2,COUNTBLANK($AR105:$AS105)=1,COUNTBLANK($AT105:$AU105)=1),IF(Data!$B105&lt;&gt;"",Scoring!$M$7)+IF(Data!$C105&lt;&gt;"",Scoring!$M$8)+IF(Data!$D105&lt;&gt;"",Scoring!$M$9)+IF(Data!$E105&lt;&gt;"",Scoring!$M$10)+IF(Data!$F105&lt;&gt;"",Scoring!$M$11)+IF(Data!$G105&lt;&gt;"",Scoring!$M$12)+IF(Data!$H105&lt;&gt;"",Scoring!$M$13)+IF(Data!$I105&lt;&gt;"",Scoring!$M$14)+IF(Data!$J105&lt;&gt;"",Scoring!$M$15)+IF(Data!$K105&lt;&gt;"",Scoring!$M$16)+IF(Data!$L105&lt;&gt;"",Scoring!$M$17)+IF(Data!$M105&lt;&gt;"",Scoring!$M$18)+IF(Data!$N105&lt;&gt;"",Scoring!$M$19)+IF(Data!$O105&lt;&gt;"",Scoring!$M$20)+IF(Data!$P105&lt;&gt;"",Scoring!$M$21)+IF(Data!$Q105&lt;&gt;"",Scoring!$M$22)+IF(Data!$R105&lt;&gt;"",Scoring!$M$23)+IF(Data!$S105&lt;&gt;"",Scoring!$M$24)+IF(Data!$T105&lt;&gt;"",Scoring!$M$25)+IF(Data!$U105&lt;&gt;"",Scoring!$M$26)+IF(Data!$V105&lt;&gt;"",Scoring!$M$27)+IF(Data!$W105&lt;&gt;"",Scoring!$M$28)+IF(Data!$X105&lt;&gt;"",Scoring!$M$29)+IF(Data!$Y105&lt;&gt;"",Scoring!$M$30)+IF(Data!$Z105&lt;&gt;"",Scoring!$M$31)+IF(Data!$AA105&lt;&gt;"",Scoring!$M$32)+IF(Data!$AB105&lt;&gt;"",Scoring!$M$33)+IF(Data!$AC105&lt;&gt;"",Scoring!$M$34)+IF(Data!$AD105&lt;&gt;"",Scoring!$M$35)+IF(Data!$AE105&lt;&gt;"",Scoring!$M$36)+IF(Data!$AF105&lt;&gt;"",Scoring!$M$37)+IF(Data!$AG105&lt;&gt;"",Scoring!$M$38)+IF(Data!$AH105&lt;&gt;"",Scoring!$M$39)+IF(Data!$AI105&lt;&gt;"",Scoring!$M$40)+IF(Data!$AJ105&lt;&gt;"",Scoring!$M$41)+IF(Data!$AK105&lt;&gt;"",Scoring!$M$42)+IF(Data!$AL105&lt;&gt;"",Scoring!$M$43)+IF(Data!$AM105&lt;&gt;"",Scoring!$M$44)+IF(Data!$AN105&lt;&gt;"",Scoring!$M$45)+IF(Data!$AO105&lt;&gt;"",Scoring!$M$46)+IF(Data!$AP105&lt;&gt;"",Scoring!$M$47)+IF(Data!$AQ105&lt;&gt;"",Scoring!$M$48)+IF(Data!$AR105&lt;&gt;"",Scoring!$M$49)+IF(Data!$AS105&lt;&gt;"",Scoring!$M$50)+IF(Data!$AT105&lt;&gt;"",Scoring!$M$51)+IF(Data!$AU105&lt;&gt;"",Scoring!$M$52),"")</f>
        <v/>
      </c>
      <c r="BO105" s="184" t="str">
        <f>IF(BN105&lt;&gt;"",LOOKUP(BN105,Likelihoods!$A$7:$A$107,Likelihoods!K$7:K$107),"")</f>
        <v/>
      </c>
      <c r="BP105" s="179" t="str">
        <f>IF(AND(COUNTBLANK($B105:$O105)=13,COUNTBLANK($P105:$Q105)=1,COUNTBLANK($R105:$U105)=3,COUNTBLANK($V105:$X105)=2,COUNTBLANK($Y105:$AE105)=6,COUNTBLANK($AF105:$AJ105)=4,COUNTBLANK($AK105:AN105)=3,COUNTBLANK($AO105:$AQ105)=2,COUNTBLANK($AR105:$AS105)=1,COUNTBLANK($AT105:$AU105)=1),IF(Data!$B105&lt;&gt;"",Scoring!$N$7)+IF(Data!$C105&lt;&gt;"",Scoring!$N$8)+IF(Data!$D105&lt;&gt;"",Scoring!$N$9)+IF(Data!$E105&lt;&gt;"",Scoring!$N$10)+IF(Data!$F105&lt;&gt;"",Scoring!$N$11)+IF(Data!$G105&lt;&gt;"",Scoring!$N$12)+IF(Data!$H105&lt;&gt;"",Scoring!$N$13)+IF(Data!$I105&lt;&gt;"",Scoring!$N$14)+IF(Data!$J105&lt;&gt;"",Scoring!$N$15)+IF(Data!$K105&lt;&gt;"",Scoring!$N$16)+IF(Data!$L105&lt;&gt;"",Scoring!$N$17)+IF(Data!$M105&lt;&gt;"",Scoring!$N$18)+IF(Data!$N105&lt;&gt;"",Scoring!$N$19)+IF(Data!$O105&lt;&gt;"",Scoring!$N$20)+IF(Data!$P105&lt;&gt;"",Scoring!$N$21)+IF(Data!$Q105&lt;&gt;"",Scoring!$N$22)+IF(Data!$R105&lt;&gt;"",Scoring!$N$23)+IF(Data!$S105&lt;&gt;"",Scoring!$N$24)+IF(Data!$T105&lt;&gt;"",Scoring!$N$25)+IF(Data!$U105&lt;&gt;"",Scoring!$N$26)+IF(Data!$V105&lt;&gt;"",Scoring!$N$27)+IF(Data!$W105&lt;&gt;"",Scoring!$N$28)+IF(Data!$X105&lt;&gt;"",Scoring!$N$29)+IF(Data!$Y105&lt;&gt;"",Scoring!$N$30)+IF(Data!$Z105&lt;&gt;"",Scoring!$N$31)+IF(Data!$AA105&lt;&gt;"",Scoring!$N$32)+IF(Data!$AB105&lt;&gt;"",Scoring!$N$33)+IF(Data!$AC105&lt;&gt;"",Scoring!$N$34)+IF(Data!$AD105&lt;&gt;"",Scoring!$N$35)+IF(Data!$AE105&lt;&gt;"",Scoring!$N$36)+IF(Data!$AF105&lt;&gt;"",Scoring!$N$37)+IF(Data!$AG105&lt;&gt;"",Scoring!$N$38)+IF(Data!$AH105&lt;&gt;"",Scoring!$N$39)+IF(Data!$AI105&lt;&gt;"",Scoring!$N$40)+IF(Data!$AJ105&lt;&gt;"",Scoring!$N$41)+IF(Data!$AK105&lt;&gt;"",Scoring!$N$42)+IF(Data!$AL105&lt;&gt;"",Scoring!$N$43)+IF(Data!$AM105&lt;&gt;"",Scoring!$N$44)+IF(Data!$AN105&lt;&gt;"",Scoring!$N$45)+IF(Data!$AO105&lt;&gt;"",Scoring!$N$46)+IF(Data!$AP105&lt;&gt;"",Scoring!$N$47)+IF(Data!$AQ105&lt;&gt;"",Scoring!$N$48)+IF(Data!$AR105&lt;&gt;"",Scoring!$N$49)+IF(Data!$AS105&lt;&gt;"",Scoring!$N$50)+IF(Data!$AT105&lt;&gt;"",Scoring!$N$51)+IF(Data!$AU105&lt;&gt;"",Scoring!$N$52),"")</f>
        <v/>
      </c>
      <c r="BQ105" s="189" t="str">
        <f>IF(BP105&lt;&gt;"",LOOKUP(BP105,Likelihoods!$A$7:$A$107,Likelihoods!L$7:L$107),"")</f>
        <v/>
      </c>
      <c r="BR105" s="181" t="str">
        <f>IF(AND(COUNTBLANK($B105:$O105)=13,COUNTBLANK($P105:$Q105)=1,COUNTBLANK($R105:$U105)=3,COUNTBLANK($V105:$X105)=2,COUNTBLANK($Y105:$AE105)=6,COUNTBLANK($AF105:$AJ105)=4,COUNTBLANK($AK105:AN105)=3,COUNTBLANK($AO105:$AQ105)=2,COUNTBLANK($AR105:$AS105)=1,COUNTBLANK($AT105:$AU105)=1),IF(Data!$B105&lt;&gt;"",Scoring!$O$7)+IF(Data!$C105&lt;&gt;"",Scoring!$O$8)+IF(Data!$D105&lt;&gt;"",Scoring!$O$9)+IF(Data!$E105&lt;&gt;"",Scoring!$O$10)+IF(Data!$F105&lt;&gt;"",Scoring!$O$11)+IF(Data!$G105&lt;&gt;"",Scoring!$O$12)+IF(Data!$H105&lt;&gt;"",Scoring!$O$13)+IF(Data!$I105&lt;&gt;"",Scoring!$O$14)+IF(Data!$J105&lt;&gt;"",Scoring!$O$15)+IF(Data!$K105&lt;&gt;"",Scoring!$O$16)+IF(Data!$L105&lt;&gt;"",Scoring!$O$17)+IF(Data!$M105&lt;&gt;"",Scoring!$O$18)+IF(Data!$N105&lt;&gt;"",Scoring!$O$19)+IF(Data!$O105&lt;&gt;"",Scoring!$O$20)+IF(Data!$P105&lt;&gt;"",Scoring!$O$21)+IF(Data!$Q105&lt;&gt;"",Scoring!$O$22)+IF(Data!$R105&lt;&gt;"",Scoring!$O$23)+IF(Data!$S105&lt;&gt;"",Scoring!$O$24)+IF(Data!$T105&lt;&gt;"",Scoring!$O$25)+IF(Data!$U105&lt;&gt;"",Scoring!$O$26)+IF(Data!$V105&lt;&gt;"",Scoring!$O$27)+IF(Data!$W105&lt;&gt;"",Scoring!$O$28)+IF(Data!$X105&lt;&gt;"",Scoring!$O$29)+IF(Data!$Y105&lt;&gt;"",Scoring!$O$30)+IF(Data!$Z105&lt;&gt;"",Scoring!$O$31)+IF(Data!$AA105&lt;&gt;"",Scoring!$O$32)+IF(Data!$AB105&lt;&gt;"",Scoring!$O$33)+IF(Data!$AC105&lt;&gt;"",Scoring!$O$34)+IF(Data!$AD105&lt;&gt;"",Scoring!$O$35)+IF(Data!$AE105&lt;&gt;"",Scoring!$O$36)+IF(Data!$AF105&lt;&gt;"",Scoring!$O$37)+IF(Data!$AG105&lt;&gt;"",Scoring!$O$38)+IF(Data!$AH105&lt;&gt;"",Scoring!$O$39)+IF(Data!$AI105&lt;&gt;"",Scoring!$O$40)+IF(Data!$AJ105&lt;&gt;"",Scoring!$O$41)+IF(Data!$AK105&lt;&gt;"",Scoring!$O$42)+IF(Data!$AL105&lt;&gt;"",Scoring!$O$43)+IF(Data!$AM105&lt;&gt;"",Scoring!$O$44)+IF(Data!$AN105&lt;&gt;"",Scoring!$O$45)+IF(Data!$AO105&lt;&gt;"",Scoring!$O$46)+IF(Data!$AP105&lt;&gt;"",Scoring!$O$47)+IF(Data!$AQ105&lt;&gt;"",Scoring!$O$48)+IF(Data!$AR105&lt;&gt;"",Scoring!$O$49)+IF(Data!$AS105&lt;&gt;"",Scoring!$O$50)+IF(Data!$AT105&lt;&gt;"",Scoring!$O$51)+IF(Data!$AU105&lt;&gt;"",Scoring!$O$52),"")</f>
        <v/>
      </c>
      <c r="BS105" s="184" t="str">
        <f>IF(BR105&lt;&gt;"",LOOKUP(BR105,Likelihoods!$A$7:$A$107,Likelihoods!M$7:M$107),"")</f>
        <v/>
      </c>
      <c r="BT105" s="181" t="str">
        <f>IF(AND(COUNTBLANK($B105:$O105)=13,COUNTBLANK($P105:$Q105)=1,COUNTBLANK($R105:$U105)=3,COUNTBLANK($V105:$X105)=2,COUNTBLANK($Y105:$AE105)=6,COUNTBLANK($AF105:$AJ105)=4,COUNTBLANK($AK105:AN105)=3,COUNTBLANK($AO105:$AQ105)=2,COUNTBLANK($AR105:$AS105)=1,COUNTBLANK($AT105:$AU105)=1),IF(Data!$B105&lt;&gt;"",Scoring!$P$7)+IF(Data!$C105&lt;&gt;"",Scoring!$P$8)+IF(Data!$D105&lt;&gt;"",Scoring!$P$9)+IF(Data!$E105&lt;&gt;"",Scoring!$P$10)+IF(Data!$F105&lt;&gt;"",Scoring!$P$11)+IF(Data!$G105&lt;&gt;"",Scoring!$P$12)+IF(Data!$H105&lt;&gt;"",Scoring!$P$13)+IF(Data!$I105&lt;&gt;"",Scoring!$P$14)+IF(Data!$J105&lt;&gt;"",Scoring!$P$15)+IF(Data!$K105&lt;&gt;"",Scoring!$P$16)+IF(Data!$L105&lt;&gt;"",Scoring!$P$17)+IF(Data!$M105&lt;&gt;"",Scoring!$P$18)+IF(Data!$N105&lt;&gt;"",Scoring!$P$19)+IF(Data!$O105&lt;&gt;"",Scoring!$P$20)+IF(Data!$P105&lt;&gt;"",Scoring!$P$21)+IF(Data!$Q105&lt;&gt;"",Scoring!$P$22)+IF(Data!$R105&lt;&gt;"",Scoring!$P$23)+IF(Data!$S105&lt;&gt;"",Scoring!$P$24)+IF(Data!$T105&lt;&gt;"",Scoring!$P$25)+IF(Data!$U105&lt;&gt;"",Scoring!$P$26)+IF(Data!$V105&lt;&gt;"",Scoring!$P$27)+IF(Data!$W105&lt;&gt;"",Scoring!$P$28)+IF(Data!$X105&lt;&gt;"",Scoring!$P$29)+IF(Data!$Y105&lt;&gt;"",Scoring!$P$30)+IF(Data!$Z105&lt;&gt;"",Scoring!$P$31)+IF(Data!$AA105&lt;&gt;"",Scoring!$P$32)+IF(Data!$AB105&lt;&gt;"",Scoring!$P$33)+IF(Data!$AC105&lt;&gt;"",Scoring!$P$34)+IF(Data!$AD105&lt;&gt;"",Scoring!$P$35)+IF(Data!$AE105&lt;&gt;"",Scoring!$P$36)+IF(Data!$AF105&lt;&gt;"",Scoring!$P$37)+IF(Data!$AG105&lt;&gt;"",Scoring!$P$38)+IF(Data!$AH105&lt;&gt;"",Scoring!$P$39)+IF(Data!$AI105&lt;&gt;"",Scoring!$P$40)+IF(Data!$AJ105&lt;&gt;"",Scoring!$P$41)+IF(Data!$AK105&lt;&gt;"",Scoring!$P$42)+IF(Data!$AL105&lt;&gt;"",Scoring!$P$43)+IF(Data!$AM105&lt;&gt;"",Scoring!$P$44)+IF(Data!$AN105&lt;&gt;"",Scoring!$P$45)+IF(Data!$AO105&lt;&gt;"",Scoring!$P$46)+IF(Data!$AP105&lt;&gt;"",Scoring!$P$47)+IF(Data!$AQ105&lt;&gt;"",Scoring!$P$48)+IF(Data!$AR105&lt;&gt;"",Scoring!$P$49)+IF(Data!$AS105&lt;&gt;"",Scoring!$P$50)+IF(Data!$AT105&lt;&gt;"",Scoring!$P$51)+IF(Data!$AU105&lt;&gt;"",Scoring!$P$52),"")</f>
        <v/>
      </c>
      <c r="BU105" s="180" t="str">
        <f>IF(BT105&lt;&gt;"",LOOKUP(BT105,Likelihoods!$A$7:$A$107,Likelihoods!N$7:N$107),"")</f>
        <v/>
      </c>
      <c r="BV105" s="181" t="str">
        <f>IF(AND(COUNTBLANK($B105:$O105)=13,COUNTBLANK($P105:$Q105)=1,COUNTBLANK($R105:$U105)=3,COUNTBLANK($V105:$X105)=2,COUNTBLANK($Y105:$AE105)=6,COUNTBLANK($AF105:$AJ105)=4,COUNTBLANK($AK105:AN105)=3,COUNTBLANK($AO105:$AQ105)=2,COUNTBLANK($AR105:$AS105)=1,COUNTBLANK($AT105:$AU105)=1),IF(Data!$B105&lt;&gt;"",Scoring!$Q$7)+IF(Data!$C105&lt;&gt;"",Scoring!$Q$8)+IF(Data!$D105&lt;&gt;"",Scoring!$Q$9)+IF(Data!$E105&lt;&gt;"",Scoring!$Q$10)+IF(Data!$F105&lt;&gt;"",Scoring!$Q$11)+IF(Data!$G105&lt;&gt;"",Scoring!$Q$12)+IF(Data!$H105&lt;&gt;"",Scoring!$Q$13)+IF(Data!$I105&lt;&gt;"",Scoring!$Q$14)+IF(Data!$J105&lt;&gt;"",Scoring!$Q$15)+IF(Data!$K105&lt;&gt;"",Scoring!$Q$16)+IF(Data!$L105&lt;&gt;"",Scoring!$Q$17)+IF(Data!$M105&lt;&gt;"",Scoring!$Q$18)+IF(Data!$N105&lt;&gt;"",Scoring!$Q$19)+IF(Data!$O105&lt;&gt;"",Scoring!$Q$20)+IF(Data!$P105&lt;&gt;"",Scoring!$Q$21)+IF(Data!$Q105&lt;&gt;"",Scoring!$Q$22)+IF(Data!$R105&lt;&gt;"",Scoring!$Q$23)+IF(Data!$S105&lt;&gt;"",Scoring!$Q$24)+IF(Data!$T105&lt;&gt;"",Scoring!$Q$25)+IF(Data!$U105&lt;&gt;"",Scoring!$Q$26)+IF(Data!$V105&lt;&gt;"",Scoring!$Q$27)+IF(Data!$W105&lt;&gt;"",Scoring!$Q$28)+IF(Data!$X105&lt;&gt;"",Scoring!$Q$29)+IF(Data!$Y105&lt;&gt;"",Scoring!$Q$30)+IF(Data!$Z105&lt;&gt;"",Scoring!$Q$31)+IF(Data!$AA105&lt;&gt;"",Scoring!$Q$32)+IF(Data!$AB105&lt;&gt;"",Scoring!$Q$33)+IF(Data!$AC105&lt;&gt;"",Scoring!$Q$34)+IF(Data!$AD105&lt;&gt;"",Scoring!$Q$35)+IF(Data!$AE105&lt;&gt;"",Scoring!$Q$36)+IF(Data!$AF105&lt;&gt;"",Scoring!$Q$37)+IF(Data!$AG105&lt;&gt;"",Scoring!$Q$38)+IF(Data!$AH105&lt;&gt;"",Scoring!$Q$39)+IF(Data!$AI105&lt;&gt;"",Scoring!$Q$40)+IF(Data!$AJ105&lt;&gt;"",Scoring!$Q$41)+IF(Data!$AK105&lt;&gt;"",Scoring!$Q$42)+IF(Data!$AL105&lt;&gt;"",Scoring!$Q$43)+IF(Data!$AM105&lt;&gt;"",Scoring!$Q$44)+IF(Data!$AN105&lt;&gt;"",Scoring!$Q$45)+IF(Data!$AO105&lt;&gt;"",Scoring!$Q$46)+IF(Data!$AP105&lt;&gt;"",Scoring!$Q$47)+IF(Data!$AQ105&lt;&gt;"",Scoring!$Q$48)+IF(Data!$AR105&lt;&gt;"",Scoring!$Q$49)+IF(Data!$AS105&lt;&gt;"",Scoring!$Q$50)+IF(Data!$AT105&lt;&gt;"",Scoring!$Q$51)+IF(Data!$AU105&lt;&gt;"",Scoring!$Q$52),"")</f>
        <v/>
      </c>
      <c r="BW105" s="183" t="str">
        <f>IF(BV105&lt;&gt;"",LOOKUP(BV105,Likelihoods!$A$7:$A$107,Likelihoods!O$7:O$107),"")</f>
        <v/>
      </c>
      <c r="BX105" s="9"/>
      <c r="BY105" s="9"/>
      <c r="BZ105" s="9"/>
      <c r="CA105" s="9"/>
      <c r="CB105" s="9"/>
      <c r="CC105" s="9"/>
      <c r="CD105" s="9"/>
      <c r="CE105" s="9"/>
      <c r="CF105" s="9"/>
      <c r="CG105" s="9"/>
      <c r="CH105" s="9"/>
      <c r="CI105" s="9"/>
      <c r="CJ105" s="9"/>
      <c r="CK105" s="9"/>
    </row>
    <row r="106" spans="1:89" ht="14.25">
      <c r="A106" s="59"/>
      <c r="B106" s="76"/>
      <c r="C106" s="77"/>
      <c r="D106" s="77"/>
      <c r="E106" s="77"/>
      <c r="F106" s="77"/>
      <c r="G106" s="77"/>
      <c r="H106" s="77"/>
      <c r="I106" s="77"/>
      <c r="J106" s="77"/>
      <c r="K106" s="77"/>
      <c r="L106" s="77"/>
      <c r="M106" s="77"/>
      <c r="N106" s="77"/>
      <c r="O106" s="77"/>
      <c r="P106" s="76"/>
      <c r="Q106" s="78"/>
      <c r="R106" s="77"/>
      <c r="S106" s="77"/>
      <c r="T106" s="77"/>
      <c r="U106" s="77"/>
      <c r="V106" s="76"/>
      <c r="W106" s="77"/>
      <c r="X106" s="78"/>
      <c r="Y106" s="77"/>
      <c r="Z106" s="77"/>
      <c r="AA106" s="77"/>
      <c r="AB106" s="77"/>
      <c r="AC106" s="77"/>
      <c r="AD106" s="77"/>
      <c r="AE106" s="77"/>
      <c r="AF106" s="76"/>
      <c r="AG106" s="77"/>
      <c r="AH106" s="77"/>
      <c r="AI106" s="77"/>
      <c r="AJ106" s="78"/>
      <c r="AK106" s="77"/>
      <c r="AL106" s="77"/>
      <c r="AM106" s="77"/>
      <c r="AN106" s="77"/>
      <c r="AO106" s="76"/>
      <c r="AP106" s="77"/>
      <c r="AQ106" s="78"/>
      <c r="AR106" s="76"/>
      <c r="AS106" s="78"/>
      <c r="AT106" s="77"/>
      <c r="AU106" s="77"/>
      <c r="AV106" s="179" t="str">
        <f>IF(AND(COUNTBLANK($B106:$O106)=13,COUNTBLANK($P106:$Q106)=1,COUNTBLANK($R106:$U106)=3,COUNTBLANK($V106:$X106)=2,COUNTBLANK($Y106:$AE106)=6,COUNTBLANK($AF106:$AJ106)=4,COUNTBLANK($AK106:AN106)=3,COUNTBLANK($AO106:$AQ106)=2,COUNTBLANK($AR106:$AS106)=1,COUNTBLANK($AT106:$AU106)=1),IF(Data!$B106&lt;&gt;"",Scoring!$D$7)+IF(Data!$C106&lt;&gt;"",Scoring!$D$8)+IF(Data!$D106&lt;&gt;"",Scoring!$D$9)+IF(Data!$E106&lt;&gt;"",Scoring!$D$10)+IF(Data!$F106&lt;&gt;"",Scoring!$D$11)+IF(Data!$G106&lt;&gt;"",Scoring!$D$12)+IF(Data!$H106&lt;&gt;"",Scoring!$D$13)+IF(Data!$I106&lt;&gt;"",Scoring!$D$14)+IF(Data!$J106&lt;&gt;"",Scoring!$D$15)+IF(Data!$K106&lt;&gt;"",Scoring!$D$16)+IF(Data!$L106&lt;&gt;"",Scoring!$D$17)+IF(Data!$M106&lt;&gt;"",Scoring!$D$18)+IF(Data!$N106&lt;&gt;"",Scoring!$D$19)+IF(Data!$O106&lt;&gt;"",Scoring!$D$20)+IF(Data!$P106&lt;&gt;"",Scoring!$D$21)+IF(Data!$Q106&lt;&gt;"",Scoring!$D$22)+IF(Data!$R106&lt;&gt;"",Scoring!$D$23)+IF(Data!$S106&lt;&gt;"",Scoring!$D$24)+IF(Data!$T106&lt;&gt;"",Scoring!$D$25)+IF(Data!$U106&lt;&gt;"",Scoring!$D$26)+IF(Data!$V106&lt;&gt;"",Scoring!$D$27)+IF(Data!$W106&lt;&gt;"",Scoring!$D$28)+IF(Data!$X106&lt;&gt;"",Scoring!$D$29)+IF(Data!$Y106&lt;&gt;"",Scoring!$D$30)+IF(Data!$Z106&lt;&gt;"",Scoring!$D$31)+IF(Data!$AA106&lt;&gt;"",Scoring!$D$32)+IF(Data!$AB106&lt;&gt;"",Scoring!$D$33)+IF(Data!$AC106&lt;&gt;"",Scoring!$D$34)+IF(Data!$AD106&lt;&gt;"",Scoring!$D$35)+IF(Data!$AE106&lt;&gt;"",Scoring!$D$36)+IF(Data!$AF106&lt;&gt;"",Scoring!$D$37)+IF(Data!$AG106&lt;&gt;"",Scoring!$D$38)+IF(Data!$AH106&lt;&gt;"",Scoring!$D$39)+IF(Data!$AI106&lt;&gt;"",Scoring!$D$40)+IF(Data!$AJ106&lt;&gt;"",Scoring!$D$41)+IF(Data!$AK106&lt;&gt;"",Scoring!$D$42)+IF(Data!$AL106&lt;&gt;"",Scoring!$D$43)+IF(Data!$AM106&lt;&gt;"",Scoring!$D$44)+IF(Data!$AN106&lt;&gt;"",Scoring!$D$45)+IF(Data!$AO106&lt;&gt;"",Scoring!$D$46)+IF(Data!$AP106&lt;&gt;"",Scoring!$D$47)+IF(Data!$AQ106&lt;&gt;"",Scoring!$D$48)+IF(Data!$AR106&lt;&gt;"",Scoring!$D$49)+IF(Data!$AS106&lt;&gt;"",Scoring!$D$50)+IF(Data!$AT106&lt;&gt;"",Scoring!$D$51)+IF(Data!$AU106&lt;&gt;"",Scoring!$D$52),"")</f>
        <v/>
      </c>
      <c r="AW106" s="180" t="str">
        <f>IF(AV106&lt;&gt;"",LOOKUP(AV106,Likelihoods!$A$7:$A$107,Likelihoods!B$7:B$107),"")</f>
        <v/>
      </c>
      <c r="AX106" s="181" t="str">
        <f>IF(AND(COUNTBLANK($B106:$O106)=13,COUNTBLANK($P106:$Q106)=1,COUNTBLANK($R106:$U106)=3,COUNTBLANK($V106:$X106)=2,COUNTBLANK($Y106:$AE106)=6,COUNTBLANK($AF106:$AJ106)=4,COUNTBLANK($AK106:AN106)=3,COUNTBLANK($AO106:$AQ106)=2,COUNTBLANK($AR106:$AS106)=1,COUNTBLANK($AT106:$AU106)=1),IF(Data!$B106&lt;&gt;"",Scoring!$E$7)+IF(Data!$C106&lt;&gt;"",Scoring!$E$8)+IF(Data!$D106&lt;&gt;"",Scoring!$E$9)+IF(Data!$E106&lt;&gt;"",Scoring!$E$10)+IF(Data!$F106&lt;&gt;"",Scoring!$E$11)+IF(Data!$G106&lt;&gt;"",Scoring!$E$12)+IF(Data!$H106&lt;&gt;"",Scoring!$E$13)+IF(Data!$I106&lt;&gt;"",Scoring!$E$14)+IF(Data!$J106&lt;&gt;"",Scoring!$E$15)+IF(Data!$K106&lt;&gt;"",Scoring!$E$16)+IF(Data!$L106&lt;&gt;"",Scoring!$E$17)+IF(Data!$M106&lt;&gt;"",Scoring!$E$18)+IF(Data!$N106&lt;&gt;"",Scoring!$E$19)+IF(Data!$O106&lt;&gt;"",Scoring!$E$20)+IF(Data!$P106&lt;&gt;"",Scoring!$E$21)+IF(Data!$Q106&lt;&gt;"",Scoring!$E$22)+IF(Data!$R106&lt;&gt;"",Scoring!$E$23)+IF(Data!$S106&lt;&gt;"",Scoring!$E$24)+IF(Data!$T106&lt;&gt;"",Scoring!$E$25)+IF(Data!$U106&lt;&gt;"",Scoring!$E$26)+IF(Data!$V106&lt;&gt;"",Scoring!$E$27)+IF(Data!$W106&lt;&gt;"",Scoring!$E$28)+IF(Data!$X106&lt;&gt;"",Scoring!$E$29)+IF(Data!$Y106&lt;&gt;"",Scoring!$E$30)+IF(Data!$Z106&lt;&gt;"",Scoring!$E$31)+IF(Data!$AA106&lt;&gt;"",Scoring!$E$32)+IF(Data!$AB106&lt;&gt;"",Scoring!$E$33)+IF(Data!$AC106&lt;&gt;"",Scoring!$E$34)+IF(Data!$AD106&lt;&gt;"",Scoring!$E$35)+IF(Data!$AE106&lt;&gt;"",Scoring!$E$36)+IF(Data!$AF106&lt;&gt;"",Scoring!$E$37)+IF(Data!$AG106&lt;&gt;"",Scoring!$E$38)+IF(Data!$AH106&lt;&gt;"",Scoring!$E$39)+IF(Data!$AI106&lt;&gt;"",Scoring!$E$40)+IF(Data!$AJ106&lt;&gt;"",Scoring!$E$41)+IF(Data!$AK106&lt;&gt;"",Scoring!$E$42)+IF(Data!$AL106&lt;&gt;"",Scoring!$E$43)+IF(Data!$AM106&lt;&gt;"",Scoring!$E$44)+IF(Data!$AN106&lt;&gt;"",Scoring!$E$45)+IF(Data!$AO106&lt;&gt;"",Scoring!$E$46)+IF(Data!$AP106&lt;&gt;"",Scoring!$E$47)+IF(Data!$AQ106&lt;&gt;"",Scoring!$E$48)+IF(Data!$AR106&lt;&gt;"",Scoring!$E$49)+IF(Data!$AS106&lt;&gt;"",Scoring!$E$50)+IF(Data!$AT106&lt;&gt;"",Scoring!$E$51)+IF(Data!$AU106&lt;&gt;"",Scoring!$E$52),"")</f>
        <v/>
      </c>
      <c r="AY106" s="180" t="str">
        <f>IF(AX106&lt;&gt;"",LOOKUP(AX106,Likelihoods!$A$7:$A$107,Likelihoods!C$7:C$107),"")</f>
        <v/>
      </c>
      <c r="AZ106" s="182" t="str">
        <f>IF(AND(COUNTBLANK($B106:$O106)=13,COUNTBLANK($P106:$Q106)=1,COUNTBLANK($R106:$U106)=3,COUNTBLANK($V106:$X106)=2,COUNTBLANK($Y106:$AE106)=6,COUNTBLANK($AF106:$AJ106)=4,COUNTBLANK($AK106:AN106)=3,COUNTBLANK($AO106:$AQ106)=2,COUNTBLANK($AR106:$AS106)=1,COUNTBLANK($AT106:$AU106)=1),IF(Data!$B106&lt;&gt;"",Scoring!$F$7)+IF(Data!$C106&lt;&gt;"",Scoring!$F$8)+IF(Data!$D106&lt;&gt;"",Scoring!$F$9)+IF(Data!$E106&lt;&gt;"",Scoring!$F$10)+IF(Data!$F106&lt;&gt;"",Scoring!$F$11)+IF(Data!$G106&lt;&gt;"",Scoring!$F$12)+IF(Data!$H106&lt;&gt;"",Scoring!$F$13)+IF(Data!$I106&lt;&gt;"",Scoring!$F$14)+IF(Data!$J106&lt;&gt;"",Scoring!$F$15)+IF(Data!$K106&lt;&gt;"",Scoring!$F$16)+IF(Data!$L106&lt;&gt;"",Scoring!$F$17)+IF(Data!$M106&lt;&gt;"",Scoring!$F$18)+IF(Data!$N106&lt;&gt;"",Scoring!$F$19)+IF(Data!$O106&lt;&gt;"",Scoring!$F$20)+IF(Data!$P106&lt;&gt;"",Scoring!$F$21)+IF(Data!$Q106&lt;&gt;"",Scoring!$F$22)+IF(Data!$R106&lt;&gt;"",Scoring!$F$23)+IF(Data!$S106&lt;&gt;"",Scoring!$F$24)+IF(Data!$T106&lt;&gt;"",Scoring!$F$25)+IF(Data!$U106&lt;&gt;"",Scoring!$F$26)+IF(Data!$V106&lt;&gt;"",Scoring!$F$27)+IF(Data!$W106&lt;&gt;"",Scoring!$F$28)+IF(Data!$X106&lt;&gt;"",Scoring!$F$29)+IF(Data!$Y106&lt;&gt;"",Scoring!$F$30)+IF(Data!$Z106&lt;&gt;"",Scoring!$F$31)+IF(Data!$AA106&lt;&gt;"",Scoring!$F$32)+IF(Data!$AB106&lt;&gt;"",Scoring!$F$33)+IF(Data!$AC106&lt;&gt;"",Scoring!$F$34)+IF(Data!$AD106&lt;&gt;"",Scoring!$F$35)+IF(Data!$AE106&lt;&gt;"",Scoring!$F$36)+IF(Data!$AF106&lt;&gt;"",Scoring!$F$37)+IF(Data!$AG106&lt;&gt;"",Scoring!$F$38)+IF(Data!$AH106&lt;&gt;"",Scoring!$F$39)+IF(Data!$AI106&lt;&gt;"",Scoring!$F$40)+IF(Data!$AJ106&lt;&gt;"",Scoring!$F$41)+IF(Data!$AK106&lt;&gt;"",Scoring!$F$42)+IF(Data!$AL106&lt;&gt;"",Scoring!$F$43)+IF(Data!$AM106&lt;&gt;"",Scoring!$F$44)+IF(Data!$AN106&lt;&gt;"",Scoring!$F$45)+IF(Data!$AO106&lt;&gt;"",Scoring!$F$46)+IF(Data!$AP106&lt;&gt;"",Scoring!$F$47)+IF(Data!$AQ106&lt;&gt;"",Scoring!$F$48)+IF(Data!$AR106&lt;&gt;"",Scoring!$F$49)+IF(Data!$AS106&lt;&gt;"",Scoring!$F$50)+IF(Data!$AT106&lt;&gt;"",Scoring!$F$51)+IF(Data!$AU106&lt;&gt;"",Scoring!$F$52),"")</f>
        <v/>
      </c>
      <c r="BA106" s="183" t="str">
        <f>IF(AZ106&lt;&gt;"",LOOKUP(AZ106,Likelihoods!$A$7:$A$107,Likelihoods!D$7:D$107),"")</f>
        <v/>
      </c>
      <c r="BB106" s="181" t="str">
        <f>IF(AND(COUNTBLANK($B106:$O106)=13,COUNTBLANK($P106:$Q106)=1,COUNTBLANK($R106:$U106)=3,COUNTBLANK($V106:$X106)=2,COUNTBLANK($Y106:$AE106)=6,COUNTBLANK($AF106:$AJ106)=4,COUNTBLANK($AK106:AN106)=3,COUNTBLANK($AO106:$AQ106)=2,COUNTBLANK($AR106:$AS106)=1,COUNTBLANK($AT106:$AU106)=1),IF(Data!$B106&lt;&gt;"",Scoring!$G$7)+IF(Data!$C106&lt;&gt;"",Scoring!$G$8)+IF(Data!$D106&lt;&gt;"",Scoring!$G$9)+IF(Data!$E106&lt;&gt;"",Scoring!$G$10)+IF(Data!$F106&lt;&gt;"",Scoring!$G$11)+IF(Data!$G106&lt;&gt;"",Scoring!$G$12)+IF(Data!$H106&lt;&gt;"",Scoring!$G$13)+IF(Data!$I106&lt;&gt;"",Scoring!$G$14)+IF(Data!$J106&lt;&gt;"",Scoring!$G$15)+IF(Data!$K106&lt;&gt;"",Scoring!$G$16)+IF(Data!$L106&lt;&gt;"",Scoring!$G$17)+IF(Data!$M106&lt;&gt;"",Scoring!$G$18)+IF(Data!$N106&lt;&gt;"",Scoring!$G$19)+IF(Data!$O106&lt;&gt;"",Scoring!$G$20)+IF(Data!$P106&lt;&gt;"",Scoring!$G$21)+IF(Data!$Q106&lt;&gt;"",Scoring!$G$22)+IF(Data!$R106&lt;&gt;"",Scoring!$G$23)+IF(Data!$S106&lt;&gt;"",Scoring!$G$24)+IF(Data!$T106&lt;&gt;"",Scoring!$G$25)+IF(Data!$U106&lt;&gt;"",Scoring!$G$26)+IF(Data!$V106&lt;&gt;"",Scoring!$G$27)+IF(Data!$W106&lt;&gt;"",Scoring!$G$28)+IF(Data!$X106&lt;&gt;"",Scoring!$G$29)+IF(Data!$Y106&lt;&gt;"",Scoring!$G$30)+IF(Data!$Z106&lt;&gt;"",Scoring!$G$31)+IF(Data!$AA106&lt;&gt;"",Scoring!$G$32)+IF(Data!$AB106&lt;&gt;"",Scoring!$G$33)+IF(Data!$AC106&lt;&gt;"",Scoring!$G$34)+IF(Data!$AD106&lt;&gt;"",Scoring!$G$35)+IF(Data!$AE106&lt;&gt;"",Scoring!$G$36)+IF(Data!$AF106&lt;&gt;"",Scoring!$G$37)+IF(Data!$AG106&lt;&gt;"",Scoring!$G$38)+IF(Data!$AH106&lt;&gt;"",Scoring!$G$39)+IF(Data!$AI106&lt;&gt;"",Scoring!$G$40)+IF(Data!$AJ106&lt;&gt;"",Scoring!$G$41)+IF(Data!$AK106&lt;&gt;"",Scoring!$G$42)+IF(Data!$AL106&lt;&gt;"",Scoring!$G$43)+IF(Data!$AM106&lt;&gt;"",Scoring!$G$44)+IF(Data!$AN106&lt;&gt;"",Scoring!$G$45)+IF(Data!$AO106&lt;&gt;"",Scoring!$G$46)+IF(Data!$AP106&lt;&gt;"",Scoring!$G$47)+IF(Data!$AQ106&lt;&gt;"",Scoring!$G$48)+IF(Data!$AR106&lt;&gt;"",Scoring!$G$49)+IF(Data!$AS106&lt;&gt;"",Scoring!$G$50)+IF(Data!$AT106&lt;&gt;"",Scoring!$G$51)+IF(Data!$AU106&lt;&gt;"",Scoring!$G$52),"")</f>
        <v/>
      </c>
      <c r="BC106" s="184" t="str">
        <f>IF(BB106&lt;&gt;"",LOOKUP(BB106,Likelihoods!$A$7:$A$107,Likelihoods!E$7:E$107),"")</f>
        <v/>
      </c>
      <c r="BD106" s="185" t="str">
        <f>IF(AND(COUNTBLANK($B106:$O106)=13,COUNTBLANK($P106:$Q106)=1,COUNTBLANK($R106:$U106)=3,COUNTBLANK($V106:$X106)=2,COUNTBLANK($Y106:$AE106)=6,COUNTBLANK($AF106:$AJ106)=4,COUNTBLANK($AK106:AN106)=3,COUNTBLANK($AO106:$AQ106)=2,COUNTBLANK($AR106:$AS106)=1,COUNTBLANK($AT106:$AU106)=1),IF(Data!$B106&lt;&gt;"",Scoring!$H$7)+IF(Data!$C106&lt;&gt;"",Scoring!$H$8)+IF(Data!$D106&lt;&gt;"",Scoring!$H$9)+IF(Data!$E106&lt;&gt;"",Scoring!$H$10)+IF(Data!$F106&lt;&gt;"",Scoring!$H$11)+IF(Data!$G106&lt;&gt;"",Scoring!$H$12)+IF(Data!$H106&lt;&gt;"",Scoring!$H$13)+IF(Data!$I106&lt;&gt;"",Scoring!$H$14)+IF(Data!$J106&lt;&gt;"",Scoring!$H$15)+IF(Data!$K106&lt;&gt;"",Scoring!$H$16)+IF(Data!$L106&lt;&gt;"",Scoring!$H$17)+IF(Data!$M106&lt;&gt;"",Scoring!$H$18)+IF(Data!$N106&lt;&gt;"",Scoring!$H$19)+IF(Data!$O106&lt;&gt;"",Scoring!$H$20)+IF(Data!$P106&lt;&gt;"",Scoring!$H$21)+IF(Data!$Q106&lt;&gt;"",Scoring!$H$22)+IF(Data!$R106&lt;&gt;"",Scoring!$H$23)+IF(Data!$S106&lt;&gt;"",Scoring!$H$24)+IF(Data!$T106&lt;&gt;"",Scoring!$H$25)+IF(Data!$U106&lt;&gt;"",Scoring!$H$26)+IF(Data!$V106&lt;&gt;"",Scoring!$H$27)+IF(Data!$W106&lt;&gt;"",Scoring!$H$28)+IF(Data!$X106&lt;&gt;"",Scoring!$H$29)+IF(Data!$Y106&lt;&gt;"",Scoring!$H$30)+IF(Data!$Z106&lt;&gt;"",Scoring!$H$31)+IF(Data!$AA106&lt;&gt;"",Scoring!$H$32)+IF(Data!$AB106&lt;&gt;"",Scoring!$H$33)+IF(Data!$AC106&lt;&gt;"",Scoring!$H$34)+IF(Data!$AD106&lt;&gt;"",Scoring!$H$35)+IF(Data!$AE106&lt;&gt;"",Scoring!$H$36)+IF(Data!$AF106&lt;&gt;"",Scoring!$H$37)+IF(Data!$AG106&lt;&gt;"",Scoring!$H$38)+IF(Data!$AH106&lt;&gt;"",Scoring!$H$39)+IF(Data!$AI106&lt;&gt;"",Scoring!$H$40)+IF(Data!$AJ106&lt;&gt;"",Scoring!$H$41)+IF(Data!$AK106&lt;&gt;"",Scoring!$H$42)+IF(Data!$AL106&lt;&gt;"",Scoring!$H$43)+IF(Data!$AM106&lt;&gt;"",Scoring!$H$44)+IF(Data!$AN106&lt;&gt;"",Scoring!$H$45)+IF(Data!$AO106&lt;&gt;"",Scoring!$H$46)+IF(Data!$AP106&lt;&gt;"",Scoring!$H$47)+IF(Data!$AQ106&lt;&gt;"",Scoring!$H$48)+IF(Data!$AR106&lt;&gt;"",Scoring!$H$49)+IF(Data!$AS106&lt;&gt;"",Scoring!$H$50)+IF(Data!$AT106&lt;&gt;"",Scoring!$H$51)+IF(Data!$AU106&lt;&gt;"",Scoring!$H$52),"")</f>
        <v/>
      </c>
      <c r="BE106" s="186" t="str">
        <f>IF(BD106&lt;&gt;"",LOOKUP(BD106,Likelihoods!$A$7:$A$107,Likelihoods!F$7:F$107),"")</f>
        <v/>
      </c>
      <c r="BF106" s="181" t="str">
        <f>IF(AND(COUNTBLANK($B106:$O106)=13,COUNTBLANK($P106:$Q106)=1,COUNTBLANK($R106:$U106)=3,COUNTBLANK($V106:$X106)=2,COUNTBLANK($Y106:$AE106)=6,COUNTBLANK($AF106:$AJ106)=4,COUNTBLANK($AK106:AN106)=3,COUNTBLANK($AO106:$AQ106)=2,COUNTBLANK($AR106:$AS106)=1,COUNTBLANK($AT106:$AU106)=1),IF(Data!$B106&lt;&gt;"",Scoring!$I$7)+IF(Data!$C106&lt;&gt;"",Scoring!$I$8)+IF(Data!$D106&lt;&gt;"",Scoring!$I$9)+IF(Data!$E106&lt;&gt;"",Scoring!$I$10)+IF(Data!$F106&lt;&gt;"",Scoring!$I$11)+IF(Data!$G106&lt;&gt;"",Scoring!$I$12)+IF(Data!$H106&lt;&gt;"",Scoring!$I$13)+IF(Data!$I106&lt;&gt;"",Scoring!$I$14)+IF(Data!$J106&lt;&gt;"",Scoring!$I$15)+IF(Data!$K106&lt;&gt;"",Scoring!$I$16)+IF(Data!$L106&lt;&gt;"",Scoring!$I$17)+IF(Data!$M106&lt;&gt;"",Scoring!$I$18)+IF(Data!$N106&lt;&gt;"",Scoring!$I$19)+IF(Data!$O106&lt;&gt;"",Scoring!$I$20)+IF(Data!$P106&lt;&gt;"",Scoring!$I$21)+IF(Data!$Q106&lt;&gt;"",Scoring!$I$22)+IF(Data!$R106&lt;&gt;"",Scoring!$I$23)+IF(Data!$S106&lt;&gt;"",Scoring!$I$24)+IF(Data!$T106&lt;&gt;"",Scoring!$I$25)+IF(Data!$U106&lt;&gt;"",Scoring!$I$26)+IF(Data!$V106&lt;&gt;"",Scoring!$I$27)+IF(Data!$W106&lt;&gt;"",Scoring!$I$28)+IF(Data!$X106&lt;&gt;"",Scoring!$I$29)+IF(Data!$Y106&lt;&gt;"",Scoring!$I$30)+IF(Data!$Z106&lt;&gt;"",Scoring!$I$31)+IF(Data!$AA106&lt;&gt;"",Scoring!$I$32)+IF(Data!$AB106&lt;&gt;"",Scoring!$I$33)+IF(Data!$AC106&lt;&gt;"",Scoring!$I$34)+IF(Data!$AD106&lt;&gt;"",Scoring!$I$35)+IF(Data!$AE106&lt;&gt;"",Scoring!$I$36)+IF(Data!$AF106&lt;&gt;"",Scoring!$I$37)+IF(Data!$AG106&lt;&gt;"",Scoring!$I$38)+IF(Data!$AH106&lt;&gt;"",Scoring!$I$39)+IF(Data!$AI106&lt;&gt;"",Scoring!$I$40)+IF(Data!$AJ106&lt;&gt;"",Scoring!$I$41)+IF(Data!$AK106&lt;&gt;"",Scoring!$I$42)+IF(Data!$AL106&lt;&gt;"",Scoring!$I$43)+IF(Data!$AM106&lt;&gt;"",Scoring!$I$44)+IF(Data!$AN106&lt;&gt;"",Scoring!$I$45)+IF(Data!$AO106&lt;&gt;"",Scoring!$I$46)+IF(Data!$AP106&lt;&gt;"",Scoring!$I$47)+IF(Data!$AQ106&lt;&gt;"",Scoring!$I$48)+IF(Data!$AR106&lt;&gt;"",Scoring!$I$49)+IF(Data!$AS106&lt;&gt;"",Scoring!$I$50)+IF(Data!$AT106&lt;&gt;"",Scoring!$I$51)+IF(Data!$AU106&lt;&gt;"",Scoring!$I$52),"")</f>
        <v/>
      </c>
      <c r="BG106" s="180" t="str">
        <f>IF(BF106&lt;&gt;"",LOOKUP(BF106,Likelihoods!$A$7:$A$107,Likelihoods!G$7:G$107),"")</f>
        <v/>
      </c>
      <c r="BH106" s="187" t="str">
        <f>IF(AND(COUNTBLANK($B106:$O106)=13,COUNTBLANK($P106:$Q106)=1,COUNTBLANK($R106:$U106)=3,COUNTBLANK($V106:$X106)=2,COUNTBLANK($Y106:$AE106)=6,COUNTBLANK($AF106:$AJ106)=4,COUNTBLANK($AK106:AN106)=3,COUNTBLANK($AO106:$AQ106)=2,COUNTBLANK($AR106:$AS106)=1,COUNTBLANK($AT106:$AU106)=1),IF(Data!$B106&lt;&gt;"",Scoring!$J$7)+IF(Data!$C106&lt;&gt;"",Scoring!$J$8)+IF(Data!$D106&lt;&gt;"",Scoring!$J$9)+IF(Data!$E106&lt;&gt;"",Scoring!$J$10)+IF(Data!$F106&lt;&gt;"",Scoring!$J$11)+IF(Data!$G106&lt;&gt;"",Scoring!$J$12)+IF(Data!$H106&lt;&gt;"",Scoring!$J$13)+IF(Data!$I106&lt;&gt;"",Scoring!$J$14)+IF(Data!$J106&lt;&gt;"",Scoring!$J$15)+IF(Data!$K106&lt;&gt;"",Scoring!$J$16)+IF(Data!$L106&lt;&gt;"",Scoring!$J$17)+IF(Data!$M106&lt;&gt;"",Scoring!$J$18)+IF(Data!$N106&lt;&gt;"",Scoring!$J$19)+IF(Data!$O106&lt;&gt;"",Scoring!$J$20)+IF(Data!$P106&lt;&gt;"",Scoring!$J$21)+IF(Data!$Q106&lt;&gt;"",Scoring!$J$22)+IF(Data!$R106&lt;&gt;"",Scoring!$J$23)+IF(Data!$S106&lt;&gt;"",Scoring!$J$24)+IF(Data!$T106&lt;&gt;"",Scoring!$J$25)+IF(Data!$U106&lt;&gt;"",Scoring!$J$26)+IF(Data!$V106&lt;&gt;"",Scoring!$J$27)+IF(Data!$W106&lt;&gt;"",Scoring!$J$28)+IF(Data!$X106&lt;&gt;"",Scoring!$J$29)+IF(Data!$Y106&lt;&gt;"",Scoring!$J$30)+IF(Data!$Z106&lt;&gt;"",Scoring!$J$31)+IF(Data!$AA106&lt;&gt;"",Scoring!$J$32)+IF(Data!$AB106&lt;&gt;"",Scoring!$J$33)+IF(Data!$AC106&lt;&gt;"",Scoring!$J$34)+IF(Data!$AD106&lt;&gt;"",Scoring!$J$35)+IF(Data!$AE106&lt;&gt;"",Scoring!$J$36)+IF(Data!$AF106&lt;&gt;"",Scoring!$J$37)+IF(Data!$AG106&lt;&gt;"",Scoring!$J$38)+IF(Data!$AH106&lt;&gt;"",Scoring!$J$39)+IF(Data!$AI106&lt;&gt;"",Scoring!$J$40)+IF(Data!$AJ106&lt;&gt;"",Scoring!$J$41)+IF(Data!$AK106&lt;&gt;"",Scoring!$J$42)+IF(Data!$AL106&lt;&gt;"",Scoring!$J$43)+IF(Data!$AM106&lt;&gt;"",Scoring!$J$44)+IF(Data!$AN106&lt;&gt;"",Scoring!$J$45)+IF(Data!$AO106&lt;&gt;"",Scoring!$J$46)+IF(Data!$AP106&lt;&gt;"",Scoring!$J$47)+IF(Data!$AQ106&lt;&gt;"",Scoring!$J$48)+IF(Data!$AR106&lt;&gt;"",Scoring!$J$49)+IF(Data!$AS106&lt;&gt;"",Scoring!$J$50)+IF(Data!$AT106&lt;&gt;"",Scoring!$J$51)+IF(Data!$AU106&lt;&gt;"",Scoring!$J$52),"")</f>
        <v/>
      </c>
      <c r="BI106" s="183" t="str">
        <f>IF(BH106&lt;&gt;"",LOOKUP(BH106,Likelihoods!$A$7:$A$107,Likelihoods!H$7:H$107),"")</f>
        <v/>
      </c>
      <c r="BJ106" s="188" t="str">
        <f>IF(AND(COUNTBLANK($B106:$O106)=13,COUNTBLANK($P106:$Q106)=1,COUNTBLANK($R106:$U106)=3,COUNTBLANK($V106:$X106)=2,COUNTBLANK($Y106:$AE106)=6,COUNTBLANK($AF106:$AJ106)=4,COUNTBLANK($AK106:AN106)=3,COUNTBLANK($AO106:$AQ106)=2,COUNTBLANK($AR106:$AS106)=1,COUNTBLANK($AT106:$AU106)=1),IF(Data!$B106&lt;&gt;"",Scoring!$K$7)+IF(Data!$C106&lt;&gt;"",Scoring!$K$8)+IF(Data!$D106&lt;&gt;"",Scoring!$K$9)+IF(Data!$E106&lt;&gt;"",Scoring!$K$10)+IF(Data!$F106&lt;&gt;"",Scoring!$K$11)+IF(Data!$G106&lt;&gt;"",Scoring!$K$12)+IF(Data!$H106&lt;&gt;"",Scoring!$K$13)+IF(Data!$I106&lt;&gt;"",Scoring!$K$14)+IF(Data!$J106&lt;&gt;"",Scoring!$K$15)+IF(Data!$K106&lt;&gt;"",Scoring!$K$16)+IF(Data!$L106&lt;&gt;"",Scoring!$K$17)+IF(Data!$M106&lt;&gt;"",Scoring!$K$18)+IF(Data!$N106&lt;&gt;"",Scoring!$K$19)+IF(Data!$O106&lt;&gt;"",Scoring!$K$20)+IF(Data!$P106&lt;&gt;"",Scoring!$K$21)+IF(Data!$Q106&lt;&gt;"",Scoring!$K$22)+IF(Data!$R106&lt;&gt;"",Scoring!$K$23)+IF(Data!$S106&lt;&gt;"",Scoring!$K$24)+IF(Data!$T106&lt;&gt;"",Scoring!$K$25)+IF(Data!$U106&lt;&gt;"",Scoring!$K$26)+IF(Data!$V106&lt;&gt;"",Scoring!$K$27)+IF(Data!$W106&lt;&gt;"",Scoring!$K$28)+IF(Data!$X106&lt;&gt;"",Scoring!$K$29)+IF(Data!$Y106&lt;&gt;"",Scoring!$K$30)+IF(Data!$Z106&lt;&gt;"",Scoring!$K$31)+IF(Data!$AA106&lt;&gt;"",Scoring!$K$32)+IF(Data!$AB106&lt;&gt;"",Scoring!$K$33)+IF(Data!$AC106&lt;&gt;"",Scoring!$K$34)+IF(Data!$AD106&lt;&gt;"",Scoring!$K$35)+IF(Data!$AE106&lt;&gt;"",Scoring!$K$36)+IF(Data!$AF106&lt;&gt;"",Scoring!$K$37)+IF(Data!$AG106&lt;&gt;"",Scoring!$K$38)+IF(Data!$AH106&lt;&gt;"",Scoring!$K$39)+IF(Data!$AI106&lt;&gt;"",Scoring!$K$40)+IF(Data!$AJ106&lt;&gt;"",Scoring!$K$41)+IF(Data!$AK106&lt;&gt;"",Scoring!$K$42)+IF(Data!$AL106&lt;&gt;"",Scoring!$K$43)+IF(Data!$AM106&lt;&gt;"",Scoring!$K$44)+IF(Data!$AN106&lt;&gt;"",Scoring!$K$45)+IF(Data!$AO106&lt;&gt;"",Scoring!$K$46)+IF(Data!$AP106&lt;&gt;"",Scoring!$K$47)+IF(Data!$AQ106&lt;&gt;"",Scoring!$K$48)+IF(Data!$AR106&lt;&gt;"",Scoring!$K$49)+IF(Data!$AS106&lt;&gt;"",Scoring!$K$50)+IF(Data!$AT106&lt;&gt;"",Scoring!$K$51)+IF(Data!$AU106&lt;&gt;"",Scoring!$K$52),"")</f>
        <v/>
      </c>
      <c r="BK106" s="184" t="str">
        <f>IF(BJ106&lt;&gt;"",LOOKUP(BJ106,Likelihoods!$A$7:$A$107,Likelihoods!I$7:I$107),"")</f>
        <v/>
      </c>
      <c r="BL106" s="187" t="str">
        <f>IF(AND(COUNTBLANK($B106:$O106)=13,COUNTBLANK($P106:$Q106)=1,COUNTBLANK($R106:$U106)=3,COUNTBLANK($V106:$X106)=2,COUNTBLANK($Y106:$AE106)=6,COUNTBLANK($AF106:$AJ106)=4,COUNTBLANK($AK106:AN106)=3,COUNTBLANK($AO106:$AQ106)=2,COUNTBLANK($AR106:$AS106)=1,COUNTBLANK($AT106:$AU106)=1),IF(Data!$B106&lt;&gt;"",Scoring!$L$7)+IF(Data!$C106&lt;&gt;"",Scoring!$L$8)+IF(Data!$D106&lt;&gt;"",Scoring!$L$9)+IF(Data!$E106&lt;&gt;"",Scoring!$L$10)+IF(Data!$F106&lt;&gt;"",Scoring!$L$11)+IF(Data!$G106&lt;&gt;"",Scoring!$L$12)+IF(Data!$H106&lt;&gt;"",Scoring!$L$13)+IF(Data!$I106&lt;&gt;"",Scoring!$L$14)+IF(Data!$J106&lt;&gt;"",Scoring!$L$15)+IF(Data!$K106&lt;&gt;"",Scoring!$L$16)+IF(Data!$L106&lt;&gt;"",Scoring!$L$17)+IF(Data!$M106&lt;&gt;"",Scoring!$L$18)+IF(Data!$N106&lt;&gt;"",Scoring!$L$19)+IF(Data!$O106&lt;&gt;"",Scoring!$L$20)+IF(Data!$P106&lt;&gt;"",Scoring!$L$21)+IF(Data!$Q106&lt;&gt;"",Scoring!$L$22)+IF(Data!$R106&lt;&gt;"",Scoring!$L$23)+IF(Data!$S106&lt;&gt;"",Scoring!$L$24)+IF(Data!$T106&lt;&gt;"",Scoring!$L$25)+IF(Data!$U106&lt;&gt;"",Scoring!$L$26)+IF(Data!$V106&lt;&gt;"",Scoring!$L$27)+IF(Data!$W106&lt;&gt;"",Scoring!$L$28)+IF(Data!$X106&lt;&gt;"",Scoring!$L$29)+IF(Data!$Y106&lt;&gt;"",Scoring!$L$30)+IF(Data!$Z106&lt;&gt;"",Scoring!$L$31)+IF(Data!$AA106&lt;&gt;"",Scoring!$L$32)+IF(Data!$AB106&lt;&gt;"",Scoring!$L$33)+IF(Data!$AC106&lt;&gt;"",Scoring!$L$34)+IF(Data!$AD106&lt;&gt;"",Scoring!$L$35)+IF(Data!$AE106&lt;&gt;"",Scoring!$L$36)+IF(Data!$AF106&lt;&gt;"",Scoring!$L$37)+IF(Data!$AG106&lt;&gt;"",Scoring!$L$38)+IF(Data!$AH106&lt;&gt;"",Scoring!$L$39)+IF(Data!$AI106&lt;&gt;"",Scoring!$L$40)+IF(Data!$AJ106&lt;&gt;"",Scoring!$L$41)+IF(Data!$AK106&lt;&gt;"",Scoring!$L$42)+IF(Data!$AL106&lt;&gt;"",Scoring!$L$43)+IF(Data!$AM106&lt;&gt;"",Scoring!$L$44)+IF(Data!$AN106&lt;&gt;"",Scoring!$L$45)+IF(Data!$AO106&lt;&gt;"",Scoring!$L$46)+IF(Data!$AP106&lt;&gt;"",Scoring!$L$47)+IF(Data!$AQ106&lt;&gt;"",Scoring!$L$48)+IF(Data!$AR106&lt;&gt;"",Scoring!$L$49)+IF(Data!$AS106&lt;&gt;"",Scoring!$L$50)+IF(Data!$AT106&lt;&gt;"",Scoring!$L$51)+IF(Data!$AU106&lt;&gt;"",Scoring!$L$52),"")</f>
        <v/>
      </c>
      <c r="BM106" s="180" t="str">
        <f>IF(BL106&lt;&gt;"",LOOKUP(BL106,Likelihoods!$A$7:$A$107,Likelihoods!J$7:J$107),"")</f>
        <v/>
      </c>
      <c r="BN106" s="181" t="str">
        <f>IF(AND(COUNTBLANK($B106:$O106)=13,COUNTBLANK($P106:$Q106)=1,COUNTBLANK($R106:$U106)=3,COUNTBLANK($V106:$X106)=2,COUNTBLANK($Y106:$AE106)=6,COUNTBLANK($AF106:$AJ106)=4,COUNTBLANK($AK106:AN106)=3,COUNTBLANK($AO106:$AQ106)=2,COUNTBLANK($AR106:$AS106)=1,COUNTBLANK($AT106:$AU106)=1),IF(Data!$B106&lt;&gt;"",Scoring!$M$7)+IF(Data!$C106&lt;&gt;"",Scoring!$M$8)+IF(Data!$D106&lt;&gt;"",Scoring!$M$9)+IF(Data!$E106&lt;&gt;"",Scoring!$M$10)+IF(Data!$F106&lt;&gt;"",Scoring!$M$11)+IF(Data!$G106&lt;&gt;"",Scoring!$M$12)+IF(Data!$H106&lt;&gt;"",Scoring!$M$13)+IF(Data!$I106&lt;&gt;"",Scoring!$M$14)+IF(Data!$J106&lt;&gt;"",Scoring!$M$15)+IF(Data!$K106&lt;&gt;"",Scoring!$M$16)+IF(Data!$L106&lt;&gt;"",Scoring!$M$17)+IF(Data!$M106&lt;&gt;"",Scoring!$M$18)+IF(Data!$N106&lt;&gt;"",Scoring!$M$19)+IF(Data!$O106&lt;&gt;"",Scoring!$M$20)+IF(Data!$P106&lt;&gt;"",Scoring!$M$21)+IF(Data!$Q106&lt;&gt;"",Scoring!$M$22)+IF(Data!$R106&lt;&gt;"",Scoring!$M$23)+IF(Data!$S106&lt;&gt;"",Scoring!$M$24)+IF(Data!$T106&lt;&gt;"",Scoring!$M$25)+IF(Data!$U106&lt;&gt;"",Scoring!$M$26)+IF(Data!$V106&lt;&gt;"",Scoring!$M$27)+IF(Data!$W106&lt;&gt;"",Scoring!$M$28)+IF(Data!$X106&lt;&gt;"",Scoring!$M$29)+IF(Data!$Y106&lt;&gt;"",Scoring!$M$30)+IF(Data!$Z106&lt;&gt;"",Scoring!$M$31)+IF(Data!$AA106&lt;&gt;"",Scoring!$M$32)+IF(Data!$AB106&lt;&gt;"",Scoring!$M$33)+IF(Data!$AC106&lt;&gt;"",Scoring!$M$34)+IF(Data!$AD106&lt;&gt;"",Scoring!$M$35)+IF(Data!$AE106&lt;&gt;"",Scoring!$M$36)+IF(Data!$AF106&lt;&gt;"",Scoring!$M$37)+IF(Data!$AG106&lt;&gt;"",Scoring!$M$38)+IF(Data!$AH106&lt;&gt;"",Scoring!$M$39)+IF(Data!$AI106&lt;&gt;"",Scoring!$M$40)+IF(Data!$AJ106&lt;&gt;"",Scoring!$M$41)+IF(Data!$AK106&lt;&gt;"",Scoring!$M$42)+IF(Data!$AL106&lt;&gt;"",Scoring!$M$43)+IF(Data!$AM106&lt;&gt;"",Scoring!$M$44)+IF(Data!$AN106&lt;&gt;"",Scoring!$M$45)+IF(Data!$AO106&lt;&gt;"",Scoring!$M$46)+IF(Data!$AP106&lt;&gt;"",Scoring!$M$47)+IF(Data!$AQ106&lt;&gt;"",Scoring!$M$48)+IF(Data!$AR106&lt;&gt;"",Scoring!$M$49)+IF(Data!$AS106&lt;&gt;"",Scoring!$M$50)+IF(Data!$AT106&lt;&gt;"",Scoring!$M$51)+IF(Data!$AU106&lt;&gt;"",Scoring!$M$52),"")</f>
        <v/>
      </c>
      <c r="BO106" s="184" t="str">
        <f>IF(BN106&lt;&gt;"",LOOKUP(BN106,Likelihoods!$A$7:$A$107,Likelihoods!K$7:K$107),"")</f>
        <v/>
      </c>
      <c r="BP106" s="179" t="str">
        <f>IF(AND(COUNTBLANK($B106:$O106)=13,COUNTBLANK($P106:$Q106)=1,COUNTBLANK($R106:$U106)=3,COUNTBLANK($V106:$X106)=2,COUNTBLANK($Y106:$AE106)=6,COUNTBLANK($AF106:$AJ106)=4,COUNTBLANK($AK106:AN106)=3,COUNTBLANK($AO106:$AQ106)=2,COUNTBLANK($AR106:$AS106)=1,COUNTBLANK($AT106:$AU106)=1),IF(Data!$B106&lt;&gt;"",Scoring!$N$7)+IF(Data!$C106&lt;&gt;"",Scoring!$N$8)+IF(Data!$D106&lt;&gt;"",Scoring!$N$9)+IF(Data!$E106&lt;&gt;"",Scoring!$N$10)+IF(Data!$F106&lt;&gt;"",Scoring!$N$11)+IF(Data!$G106&lt;&gt;"",Scoring!$N$12)+IF(Data!$H106&lt;&gt;"",Scoring!$N$13)+IF(Data!$I106&lt;&gt;"",Scoring!$N$14)+IF(Data!$J106&lt;&gt;"",Scoring!$N$15)+IF(Data!$K106&lt;&gt;"",Scoring!$N$16)+IF(Data!$L106&lt;&gt;"",Scoring!$N$17)+IF(Data!$M106&lt;&gt;"",Scoring!$N$18)+IF(Data!$N106&lt;&gt;"",Scoring!$N$19)+IF(Data!$O106&lt;&gt;"",Scoring!$N$20)+IF(Data!$P106&lt;&gt;"",Scoring!$N$21)+IF(Data!$Q106&lt;&gt;"",Scoring!$N$22)+IF(Data!$R106&lt;&gt;"",Scoring!$N$23)+IF(Data!$S106&lt;&gt;"",Scoring!$N$24)+IF(Data!$T106&lt;&gt;"",Scoring!$N$25)+IF(Data!$U106&lt;&gt;"",Scoring!$N$26)+IF(Data!$V106&lt;&gt;"",Scoring!$N$27)+IF(Data!$W106&lt;&gt;"",Scoring!$N$28)+IF(Data!$X106&lt;&gt;"",Scoring!$N$29)+IF(Data!$Y106&lt;&gt;"",Scoring!$N$30)+IF(Data!$Z106&lt;&gt;"",Scoring!$N$31)+IF(Data!$AA106&lt;&gt;"",Scoring!$N$32)+IF(Data!$AB106&lt;&gt;"",Scoring!$N$33)+IF(Data!$AC106&lt;&gt;"",Scoring!$N$34)+IF(Data!$AD106&lt;&gt;"",Scoring!$N$35)+IF(Data!$AE106&lt;&gt;"",Scoring!$N$36)+IF(Data!$AF106&lt;&gt;"",Scoring!$N$37)+IF(Data!$AG106&lt;&gt;"",Scoring!$N$38)+IF(Data!$AH106&lt;&gt;"",Scoring!$N$39)+IF(Data!$AI106&lt;&gt;"",Scoring!$N$40)+IF(Data!$AJ106&lt;&gt;"",Scoring!$N$41)+IF(Data!$AK106&lt;&gt;"",Scoring!$N$42)+IF(Data!$AL106&lt;&gt;"",Scoring!$N$43)+IF(Data!$AM106&lt;&gt;"",Scoring!$N$44)+IF(Data!$AN106&lt;&gt;"",Scoring!$N$45)+IF(Data!$AO106&lt;&gt;"",Scoring!$N$46)+IF(Data!$AP106&lt;&gt;"",Scoring!$N$47)+IF(Data!$AQ106&lt;&gt;"",Scoring!$N$48)+IF(Data!$AR106&lt;&gt;"",Scoring!$N$49)+IF(Data!$AS106&lt;&gt;"",Scoring!$N$50)+IF(Data!$AT106&lt;&gt;"",Scoring!$N$51)+IF(Data!$AU106&lt;&gt;"",Scoring!$N$52),"")</f>
        <v/>
      </c>
      <c r="BQ106" s="189" t="str">
        <f>IF(BP106&lt;&gt;"",LOOKUP(BP106,Likelihoods!$A$7:$A$107,Likelihoods!L$7:L$107),"")</f>
        <v/>
      </c>
      <c r="BR106" s="181" t="str">
        <f>IF(AND(COUNTBLANK($B106:$O106)=13,COUNTBLANK($P106:$Q106)=1,COUNTBLANK($R106:$U106)=3,COUNTBLANK($V106:$X106)=2,COUNTBLANK($Y106:$AE106)=6,COUNTBLANK($AF106:$AJ106)=4,COUNTBLANK($AK106:AN106)=3,COUNTBLANK($AO106:$AQ106)=2,COUNTBLANK($AR106:$AS106)=1,COUNTBLANK($AT106:$AU106)=1),IF(Data!$B106&lt;&gt;"",Scoring!$O$7)+IF(Data!$C106&lt;&gt;"",Scoring!$O$8)+IF(Data!$D106&lt;&gt;"",Scoring!$O$9)+IF(Data!$E106&lt;&gt;"",Scoring!$O$10)+IF(Data!$F106&lt;&gt;"",Scoring!$O$11)+IF(Data!$G106&lt;&gt;"",Scoring!$O$12)+IF(Data!$H106&lt;&gt;"",Scoring!$O$13)+IF(Data!$I106&lt;&gt;"",Scoring!$O$14)+IF(Data!$J106&lt;&gt;"",Scoring!$O$15)+IF(Data!$K106&lt;&gt;"",Scoring!$O$16)+IF(Data!$L106&lt;&gt;"",Scoring!$O$17)+IF(Data!$M106&lt;&gt;"",Scoring!$O$18)+IF(Data!$N106&lt;&gt;"",Scoring!$O$19)+IF(Data!$O106&lt;&gt;"",Scoring!$O$20)+IF(Data!$P106&lt;&gt;"",Scoring!$O$21)+IF(Data!$Q106&lt;&gt;"",Scoring!$O$22)+IF(Data!$R106&lt;&gt;"",Scoring!$O$23)+IF(Data!$S106&lt;&gt;"",Scoring!$O$24)+IF(Data!$T106&lt;&gt;"",Scoring!$O$25)+IF(Data!$U106&lt;&gt;"",Scoring!$O$26)+IF(Data!$V106&lt;&gt;"",Scoring!$O$27)+IF(Data!$W106&lt;&gt;"",Scoring!$O$28)+IF(Data!$X106&lt;&gt;"",Scoring!$O$29)+IF(Data!$Y106&lt;&gt;"",Scoring!$O$30)+IF(Data!$Z106&lt;&gt;"",Scoring!$O$31)+IF(Data!$AA106&lt;&gt;"",Scoring!$O$32)+IF(Data!$AB106&lt;&gt;"",Scoring!$O$33)+IF(Data!$AC106&lt;&gt;"",Scoring!$O$34)+IF(Data!$AD106&lt;&gt;"",Scoring!$O$35)+IF(Data!$AE106&lt;&gt;"",Scoring!$O$36)+IF(Data!$AF106&lt;&gt;"",Scoring!$O$37)+IF(Data!$AG106&lt;&gt;"",Scoring!$O$38)+IF(Data!$AH106&lt;&gt;"",Scoring!$O$39)+IF(Data!$AI106&lt;&gt;"",Scoring!$O$40)+IF(Data!$AJ106&lt;&gt;"",Scoring!$O$41)+IF(Data!$AK106&lt;&gt;"",Scoring!$O$42)+IF(Data!$AL106&lt;&gt;"",Scoring!$O$43)+IF(Data!$AM106&lt;&gt;"",Scoring!$O$44)+IF(Data!$AN106&lt;&gt;"",Scoring!$O$45)+IF(Data!$AO106&lt;&gt;"",Scoring!$O$46)+IF(Data!$AP106&lt;&gt;"",Scoring!$O$47)+IF(Data!$AQ106&lt;&gt;"",Scoring!$O$48)+IF(Data!$AR106&lt;&gt;"",Scoring!$O$49)+IF(Data!$AS106&lt;&gt;"",Scoring!$O$50)+IF(Data!$AT106&lt;&gt;"",Scoring!$O$51)+IF(Data!$AU106&lt;&gt;"",Scoring!$O$52),"")</f>
        <v/>
      </c>
      <c r="BS106" s="184" t="str">
        <f>IF(BR106&lt;&gt;"",LOOKUP(BR106,Likelihoods!$A$7:$A$107,Likelihoods!M$7:M$107),"")</f>
        <v/>
      </c>
      <c r="BT106" s="181" t="str">
        <f>IF(AND(COUNTBLANK($B106:$O106)=13,COUNTBLANK($P106:$Q106)=1,COUNTBLANK($R106:$U106)=3,COUNTBLANK($V106:$X106)=2,COUNTBLANK($Y106:$AE106)=6,COUNTBLANK($AF106:$AJ106)=4,COUNTBLANK($AK106:AN106)=3,COUNTBLANK($AO106:$AQ106)=2,COUNTBLANK($AR106:$AS106)=1,COUNTBLANK($AT106:$AU106)=1),IF(Data!$B106&lt;&gt;"",Scoring!$P$7)+IF(Data!$C106&lt;&gt;"",Scoring!$P$8)+IF(Data!$D106&lt;&gt;"",Scoring!$P$9)+IF(Data!$E106&lt;&gt;"",Scoring!$P$10)+IF(Data!$F106&lt;&gt;"",Scoring!$P$11)+IF(Data!$G106&lt;&gt;"",Scoring!$P$12)+IF(Data!$H106&lt;&gt;"",Scoring!$P$13)+IF(Data!$I106&lt;&gt;"",Scoring!$P$14)+IF(Data!$J106&lt;&gt;"",Scoring!$P$15)+IF(Data!$K106&lt;&gt;"",Scoring!$P$16)+IF(Data!$L106&lt;&gt;"",Scoring!$P$17)+IF(Data!$M106&lt;&gt;"",Scoring!$P$18)+IF(Data!$N106&lt;&gt;"",Scoring!$P$19)+IF(Data!$O106&lt;&gt;"",Scoring!$P$20)+IF(Data!$P106&lt;&gt;"",Scoring!$P$21)+IF(Data!$Q106&lt;&gt;"",Scoring!$P$22)+IF(Data!$R106&lt;&gt;"",Scoring!$P$23)+IF(Data!$S106&lt;&gt;"",Scoring!$P$24)+IF(Data!$T106&lt;&gt;"",Scoring!$P$25)+IF(Data!$U106&lt;&gt;"",Scoring!$P$26)+IF(Data!$V106&lt;&gt;"",Scoring!$P$27)+IF(Data!$W106&lt;&gt;"",Scoring!$P$28)+IF(Data!$X106&lt;&gt;"",Scoring!$P$29)+IF(Data!$Y106&lt;&gt;"",Scoring!$P$30)+IF(Data!$Z106&lt;&gt;"",Scoring!$P$31)+IF(Data!$AA106&lt;&gt;"",Scoring!$P$32)+IF(Data!$AB106&lt;&gt;"",Scoring!$P$33)+IF(Data!$AC106&lt;&gt;"",Scoring!$P$34)+IF(Data!$AD106&lt;&gt;"",Scoring!$P$35)+IF(Data!$AE106&lt;&gt;"",Scoring!$P$36)+IF(Data!$AF106&lt;&gt;"",Scoring!$P$37)+IF(Data!$AG106&lt;&gt;"",Scoring!$P$38)+IF(Data!$AH106&lt;&gt;"",Scoring!$P$39)+IF(Data!$AI106&lt;&gt;"",Scoring!$P$40)+IF(Data!$AJ106&lt;&gt;"",Scoring!$P$41)+IF(Data!$AK106&lt;&gt;"",Scoring!$P$42)+IF(Data!$AL106&lt;&gt;"",Scoring!$P$43)+IF(Data!$AM106&lt;&gt;"",Scoring!$P$44)+IF(Data!$AN106&lt;&gt;"",Scoring!$P$45)+IF(Data!$AO106&lt;&gt;"",Scoring!$P$46)+IF(Data!$AP106&lt;&gt;"",Scoring!$P$47)+IF(Data!$AQ106&lt;&gt;"",Scoring!$P$48)+IF(Data!$AR106&lt;&gt;"",Scoring!$P$49)+IF(Data!$AS106&lt;&gt;"",Scoring!$P$50)+IF(Data!$AT106&lt;&gt;"",Scoring!$P$51)+IF(Data!$AU106&lt;&gt;"",Scoring!$P$52),"")</f>
        <v/>
      </c>
      <c r="BU106" s="180" t="str">
        <f>IF(BT106&lt;&gt;"",LOOKUP(BT106,Likelihoods!$A$7:$A$107,Likelihoods!N$7:N$107),"")</f>
        <v/>
      </c>
      <c r="BV106" s="181" t="str">
        <f>IF(AND(COUNTBLANK($B106:$O106)=13,COUNTBLANK($P106:$Q106)=1,COUNTBLANK($R106:$U106)=3,COUNTBLANK($V106:$X106)=2,COUNTBLANK($Y106:$AE106)=6,COUNTBLANK($AF106:$AJ106)=4,COUNTBLANK($AK106:AN106)=3,COUNTBLANK($AO106:$AQ106)=2,COUNTBLANK($AR106:$AS106)=1,COUNTBLANK($AT106:$AU106)=1),IF(Data!$B106&lt;&gt;"",Scoring!$Q$7)+IF(Data!$C106&lt;&gt;"",Scoring!$Q$8)+IF(Data!$D106&lt;&gt;"",Scoring!$Q$9)+IF(Data!$E106&lt;&gt;"",Scoring!$Q$10)+IF(Data!$F106&lt;&gt;"",Scoring!$Q$11)+IF(Data!$G106&lt;&gt;"",Scoring!$Q$12)+IF(Data!$H106&lt;&gt;"",Scoring!$Q$13)+IF(Data!$I106&lt;&gt;"",Scoring!$Q$14)+IF(Data!$J106&lt;&gt;"",Scoring!$Q$15)+IF(Data!$K106&lt;&gt;"",Scoring!$Q$16)+IF(Data!$L106&lt;&gt;"",Scoring!$Q$17)+IF(Data!$M106&lt;&gt;"",Scoring!$Q$18)+IF(Data!$N106&lt;&gt;"",Scoring!$Q$19)+IF(Data!$O106&lt;&gt;"",Scoring!$Q$20)+IF(Data!$P106&lt;&gt;"",Scoring!$Q$21)+IF(Data!$Q106&lt;&gt;"",Scoring!$Q$22)+IF(Data!$R106&lt;&gt;"",Scoring!$Q$23)+IF(Data!$S106&lt;&gt;"",Scoring!$Q$24)+IF(Data!$T106&lt;&gt;"",Scoring!$Q$25)+IF(Data!$U106&lt;&gt;"",Scoring!$Q$26)+IF(Data!$V106&lt;&gt;"",Scoring!$Q$27)+IF(Data!$W106&lt;&gt;"",Scoring!$Q$28)+IF(Data!$X106&lt;&gt;"",Scoring!$Q$29)+IF(Data!$Y106&lt;&gt;"",Scoring!$Q$30)+IF(Data!$Z106&lt;&gt;"",Scoring!$Q$31)+IF(Data!$AA106&lt;&gt;"",Scoring!$Q$32)+IF(Data!$AB106&lt;&gt;"",Scoring!$Q$33)+IF(Data!$AC106&lt;&gt;"",Scoring!$Q$34)+IF(Data!$AD106&lt;&gt;"",Scoring!$Q$35)+IF(Data!$AE106&lt;&gt;"",Scoring!$Q$36)+IF(Data!$AF106&lt;&gt;"",Scoring!$Q$37)+IF(Data!$AG106&lt;&gt;"",Scoring!$Q$38)+IF(Data!$AH106&lt;&gt;"",Scoring!$Q$39)+IF(Data!$AI106&lt;&gt;"",Scoring!$Q$40)+IF(Data!$AJ106&lt;&gt;"",Scoring!$Q$41)+IF(Data!$AK106&lt;&gt;"",Scoring!$Q$42)+IF(Data!$AL106&lt;&gt;"",Scoring!$Q$43)+IF(Data!$AM106&lt;&gt;"",Scoring!$Q$44)+IF(Data!$AN106&lt;&gt;"",Scoring!$Q$45)+IF(Data!$AO106&lt;&gt;"",Scoring!$Q$46)+IF(Data!$AP106&lt;&gt;"",Scoring!$Q$47)+IF(Data!$AQ106&lt;&gt;"",Scoring!$Q$48)+IF(Data!$AR106&lt;&gt;"",Scoring!$Q$49)+IF(Data!$AS106&lt;&gt;"",Scoring!$Q$50)+IF(Data!$AT106&lt;&gt;"",Scoring!$Q$51)+IF(Data!$AU106&lt;&gt;"",Scoring!$Q$52),"")</f>
        <v/>
      </c>
      <c r="BW106" s="183" t="str">
        <f>IF(BV106&lt;&gt;"",LOOKUP(BV106,Likelihoods!$A$7:$A$107,Likelihoods!O$7:O$107),"")</f>
        <v/>
      </c>
      <c r="BX106" s="9"/>
      <c r="BY106" s="9"/>
      <c r="BZ106" s="9"/>
      <c r="CA106" s="9"/>
      <c r="CB106" s="9"/>
      <c r="CC106" s="9"/>
      <c r="CD106" s="9"/>
      <c r="CE106" s="9"/>
      <c r="CF106" s="9"/>
      <c r="CG106" s="9"/>
      <c r="CH106" s="9"/>
      <c r="CI106" s="9"/>
      <c r="CJ106" s="9"/>
      <c r="CK106" s="9"/>
    </row>
    <row r="107" spans="1:89" ht="14.25">
      <c r="A107" s="59"/>
      <c r="B107" s="76"/>
      <c r="C107" s="77"/>
      <c r="D107" s="77"/>
      <c r="E107" s="77"/>
      <c r="F107" s="77"/>
      <c r="G107" s="77"/>
      <c r="H107" s="77"/>
      <c r="I107" s="77"/>
      <c r="J107" s="77"/>
      <c r="K107" s="77"/>
      <c r="L107" s="77"/>
      <c r="M107" s="77"/>
      <c r="N107" s="77"/>
      <c r="O107" s="77"/>
      <c r="P107" s="76"/>
      <c r="Q107" s="78"/>
      <c r="R107" s="77"/>
      <c r="S107" s="77"/>
      <c r="T107" s="77"/>
      <c r="U107" s="77"/>
      <c r="V107" s="76"/>
      <c r="W107" s="77"/>
      <c r="X107" s="78"/>
      <c r="Y107" s="77"/>
      <c r="Z107" s="77"/>
      <c r="AA107" s="77"/>
      <c r="AB107" s="77"/>
      <c r="AC107" s="77"/>
      <c r="AD107" s="77"/>
      <c r="AE107" s="77"/>
      <c r="AF107" s="76"/>
      <c r="AG107" s="77"/>
      <c r="AH107" s="77"/>
      <c r="AI107" s="77"/>
      <c r="AJ107" s="78"/>
      <c r="AK107" s="77"/>
      <c r="AL107" s="77"/>
      <c r="AM107" s="77"/>
      <c r="AN107" s="77"/>
      <c r="AO107" s="76"/>
      <c r="AP107" s="77"/>
      <c r="AQ107" s="78"/>
      <c r="AR107" s="76"/>
      <c r="AS107" s="78"/>
      <c r="AT107" s="77"/>
      <c r="AU107" s="77"/>
      <c r="AV107" s="179" t="str">
        <f>IF(AND(COUNTBLANK($B107:$O107)=13,COUNTBLANK($P107:$Q107)=1,COUNTBLANK($R107:$U107)=3,COUNTBLANK($V107:$X107)=2,COUNTBLANK($Y107:$AE107)=6,COUNTBLANK($AF107:$AJ107)=4,COUNTBLANK($AK107:AN107)=3,COUNTBLANK($AO107:$AQ107)=2,COUNTBLANK($AR107:$AS107)=1,COUNTBLANK($AT107:$AU107)=1),IF(Data!$B107&lt;&gt;"",Scoring!$D$7)+IF(Data!$C107&lt;&gt;"",Scoring!$D$8)+IF(Data!$D107&lt;&gt;"",Scoring!$D$9)+IF(Data!$E107&lt;&gt;"",Scoring!$D$10)+IF(Data!$F107&lt;&gt;"",Scoring!$D$11)+IF(Data!$G107&lt;&gt;"",Scoring!$D$12)+IF(Data!$H107&lt;&gt;"",Scoring!$D$13)+IF(Data!$I107&lt;&gt;"",Scoring!$D$14)+IF(Data!$J107&lt;&gt;"",Scoring!$D$15)+IF(Data!$K107&lt;&gt;"",Scoring!$D$16)+IF(Data!$L107&lt;&gt;"",Scoring!$D$17)+IF(Data!$M107&lt;&gt;"",Scoring!$D$18)+IF(Data!$N107&lt;&gt;"",Scoring!$D$19)+IF(Data!$O107&lt;&gt;"",Scoring!$D$20)+IF(Data!$P107&lt;&gt;"",Scoring!$D$21)+IF(Data!$Q107&lt;&gt;"",Scoring!$D$22)+IF(Data!$R107&lt;&gt;"",Scoring!$D$23)+IF(Data!$S107&lt;&gt;"",Scoring!$D$24)+IF(Data!$T107&lt;&gt;"",Scoring!$D$25)+IF(Data!$U107&lt;&gt;"",Scoring!$D$26)+IF(Data!$V107&lt;&gt;"",Scoring!$D$27)+IF(Data!$W107&lt;&gt;"",Scoring!$D$28)+IF(Data!$X107&lt;&gt;"",Scoring!$D$29)+IF(Data!$Y107&lt;&gt;"",Scoring!$D$30)+IF(Data!$Z107&lt;&gt;"",Scoring!$D$31)+IF(Data!$AA107&lt;&gt;"",Scoring!$D$32)+IF(Data!$AB107&lt;&gt;"",Scoring!$D$33)+IF(Data!$AC107&lt;&gt;"",Scoring!$D$34)+IF(Data!$AD107&lt;&gt;"",Scoring!$D$35)+IF(Data!$AE107&lt;&gt;"",Scoring!$D$36)+IF(Data!$AF107&lt;&gt;"",Scoring!$D$37)+IF(Data!$AG107&lt;&gt;"",Scoring!$D$38)+IF(Data!$AH107&lt;&gt;"",Scoring!$D$39)+IF(Data!$AI107&lt;&gt;"",Scoring!$D$40)+IF(Data!$AJ107&lt;&gt;"",Scoring!$D$41)+IF(Data!$AK107&lt;&gt;"",Scoring!$D$42)+IF(Data!$AL107&lt;&gt;"",Scoring!$D$43)+IF(Data!$AM107&lt;&gt;"",Scoring!$D$44)+IF(Data!$AN107&lt;&gt;"",Scoring!$D$45)+IF(Data!$AO107&lt;&gt;"",Scoring!$D$46)+IF(Data!$AP107&lt;&gt;"",Scoring!$D$47)+IF(Data!$AQ107&lt;&gt;"",Scoring!$D$48)+IF(Data!$AR107&lt;&gt;"",Scoring!$D$49)+IF(Data!$AS107&lt;&gt;"",Scoring!$D$50)+IF(Data!$AT107&lt;&gt;"",Scoring!$D$51)+IF(Data!$AU107&lt;&gt;"",Scoring!$D$52),"")</f>
        <v/>
      </c>
      <c r="AW107" s="180" t="str">
        <f>IF(AV107&lt;&gt;"",LOOKUP(AV107,Likelihoods!$A$7:$A$107,Likelihoods!B$7:B$107),"")</f>
        <v/>
      </c>
      <c r="AX107" s="181" t="str">
        <f>IF(AND(COUNTBLANK($B107:$O107)=13,COUNTBLANK($P107:$Q107)=1,COUNTBLANK($R107:$U107)=3,COUNTBLANK($V107:$X107)=2,COUNTBLANK($Y107:$AE107)=6,COUNTBLANK($AF107:$AJ107)=4,COUNTBLANK($AK107:AN107)=3,COUNTBLANK($AO107:$AQ107)=2,COUNTBLANK($AR107:$AS107)=1,COUNTBLANK($AT107:$AU107)=1),IF(Data!$B107&lt;&gt;"",Scoring!$E$7)+IF(Data!$C107&lt;&gt;"",Scoring!$E$8)+IF(Data!$D107&lt;&gt;"",Scoring!$E$9)+IF(Data!$E107&lt;&gt;"",Scoring!$E$10)+IF(Data!$F107&lt;&gt;"",Scoring!$E$11)+IF(Data!$G107&lt;&gt;"",Scoring!$E$12)+IF(Data!$H107&lt;&gt;"",Scoring!$E$13)+IF(Data!$I107&lt;&gt;"",Scoring!$E$14)+IF(Data!$J107&lt;&gt;"",Scoring!$E$15)+IF(Data!$K107&lt;&gt;"",Scoring!$E$16)+IF(Data!$L107&lt;&gt;"",Scoring!$E$17)+IF(Data!$M107&lt;&gt;"",Scoring!$E$18)+IF(Data!$N107&lt;&gt;"",Scoring!$E$19)+IF(Data!$O107&lt;&gt;"",Scoring!$E$20)+IF(Data!$P107&lt;&gt;"",Scoring!$E$21)+IF(Data!$Q107&lt;&gt;"",Scoring!$E$22)+IF(Data!$R107&lt;&gt;"",Scoring!$E$23)+IF(Data!$S107&lt;&gt;"",Scoring!$E$24)+IF(Data!$T107&lt;&gt;"",Scoring!$E$25)+IF(Data!$U107&lt;&gt;"",Scoring!$E$26)+IF(Data!$V107&lt;&gt;"",Scoring!$E$27)+IF(Data!$W107&lt;&gt;"",Scoring!$E$28)+IF(Data!$X107&lt;&gt;"",Scoring!$E$29)+IF(Data!$Y107&lt;&gt;"",Scoring!$E$30)+IF(Data!$Z107&lt;&gt;"",Scoring!$E$31)+IF(Data!$AA107&lt;&gt;"",Scoring!$E$32)+IF(Data!$AB107&lt;&gt;"",Scoring!$E$33)+IF(Data!$AC107&lt;&gt;"",Scoring!$E$34)+IF(Data!$AD107&lt;&gt;"",Scoring!$E$35)+IF(Data!$AE107&lt;&gt;"",Scoring!$E$36)+IF(Data!$AF107&lt;&gt;"",Scoring!$E$37)+IF(Data!$AG107&lt;&gt;"",Scoring!$E$38)+IF(Data!$AH107&lt;&gt;"",Scoring!$E$39)+IF(Data!$AI107&lt;&gt;"",Scoring!$E$40)+IF(Data!$AJ107&lt;&gt;"",Scoring!$E$41)+IF(Data!$AK107&lt;&gt;"",Scoring!$E$42)+IF(Data!$AL107&lt;&gt;"",Scoring!$E$43)+IF(Data!$AM107&lt;&gt;"",Scoring!$E$44)+IF(Data!$AN107&lt;&gt;"",Scoring!$E$45)+IF(Data!$AO107&lt;&gt;"",Scoring!$E$46)+IF(Data!$AP107&lt;&gt;"",Scoring!$E$47)+IF(Data!$AQ107&lt;&gt;"",Scoring!$E$48)+IF(Data!$AR107&lt;&gt;"",Scoring!$E$49)+IF(Data!$AS107&lt;&gt;"",Scoring!$E$50)+IF(Data!$AT107&lt;&gt;"",Scoring!$E$51)+IF(Data!$AU107&lt;&gt;"",Scoring!$E$52),"")</f>
        <v/>
      </c>
      <c r="AY107" s="180" t="str">
        <f>IF(AX107&lt;&gt;"",LOOKUP(AX107,Likelihoods!$A$7:$A$107,Likelihoods!C$7:C$107),"")</f>
        <v/>
      </c>
      <c r="AZ107" s="182" t="str">
        <f>IF(AND(COUNTBLANK($B107:$O107)=13,COUNTBLANK($P107:$Q107)=1,COUNTBLANK($R107:$U107)=3,COUNTBLANK($V107:$X107)=2,COUNTBLANK($Y107:$AE107)=6,COUNTBLANK($AF107:$AJ107)=4,COUNTBLANK($AK107:AN107)=3,COUNTBLANK($AO107:$AQ107)=2,COUNTBLANK($AR107:$AS107)=1,COUNTBLANK($AT107:$AU107)=1),IF(Data!$B107&lt;&gt;"",Scoring!$F$7)+IF(Data!$C107&lt;&gt;"",Scoring!$F$8)+IF(Data!$D107&lt;&gt;"",Scoring!$F$9)+IF(Data!$E107&lt;&gt;"",Scoring!$F$10)+IF(Data!$F107&lt;&gt;"",Scoring!$F$11)+IF(Data!$G107&lt;&gt;"",Scoring!$F$12)+IF(Data!$H107&lt;&gt;"",Scoring!$F$13)+IF(Data!$I107&lt;&gt;"",Scoring!$F$14)+IF(Data!$J107&lt;&gt;"",Scoring!$F$15)+IF(Data!$K107&lt;&gt;"",Scoring!$F$16)+IF(Data!$L107&lt;&gt;"",Scoring!$F$17)+IF(Data!$M107&lt;&gt;"",Scoring!$F$18)+IF(Data!$N107&lt;&gt;"",Scoring!$F$19)+IF(Data!$O107&lt;&gt;"",Scoring!$F$20)+IF(Data!$P107&lt;&gt;"",Scoring!$F$21)+IF(Data!$Q107&lt;&gt;"",Scoring!$F$22)+IF(Data!$R107&lt;&gt;"",Scoring!$F$23)+IF(Data!$S107&lt;&gt;"",Scoring!$F$24)+IF(Data!$T107&lt;&gt;"",Scoring!$F$25)+IF(Data!$U107&lt;&gt;"",Scoring!$F$26)+IF(Data!$V107&lt;&gt;"",Scoring!$F$27)+IF(Data!$W107&lt;&gt;"",Scoring!$F$28)+IF(Data!$X107&lt;&gt;"",Scoring!$F$29)+IF(Data!$Y107&lt;&gt;"",Scoring!$F$30)+IF(Data!$Z107&lt;&gt;"",Scoring!$F$31)+IF(Data!$AA107&lt;&gt;"",Scoring!$F$32)+IF(Data!$AB107&lt;&gt;"",Scoring!$F$33)+IF(Data!$AC107&lt;&gt;"",Scoring!$F$34)+IF(Data!$AD107&lt;&gt;"",Scoring!$F$35)+IF(Data!$AE107&lt;&gt;"",Scoring!$F$36)+IF(Data!$AF107&lt;&gt;"",Scoring!$F$37)+IF(Data!$AG107&lt;&gt;"",Scoring!$F$38)+IF(Data!$AH107&lt;&gt;"",Scoring!$F$39)+IF(Data!$AI107&lt;&gt;"",Scoring!$F$40)+IF(Data!$AJ107&lt;&gt;"",Scoring!$F$41)+IF(Data!$AK107&lt;&gt;"",Scoring!$F$42)+IF(Data!$AL107&lt;&gt;"",Scoring!$F$43)+IF(Data!$AM107&lt;&gt;"",Scoring!$F$44)+IF(Data!$AN107&lt;&gt;"",Scoring!$F$45)+IF(Data!$AO107&lt;&gt;"",Scoring!$F$46)+IF(Data!$AP107&lt;&gt;"",Scoring!$F$47)+IF(Data!$AQ107&lt;&gt;"",Scoring!$F$48)+IF(Data!$AR107&lt;&gt;"",Scoring!$F$49)+IF(Data!$AS107&lt;&gt;"",Scoring!$F$50)+IF(Data!$AT107&lt;&gt;"",Scoring!$F$51)+IF(Data!$AU107&lt;&gt;"",Scoring!$F$52),"")</f>
        <v/>
      </c>
      <c r="BA107" s="183" t="str">
        <f>IF(AZ107&lt;&gt;"",LOOKUP(AZ107,Likelihoods!$A$7:$A$107,Likelihoods!D$7:D$107),"")</f>
        <v/>
      </c>
      <c r="BB107" s="181" t="str">
        <f>IF(AND(COUNTBLANK($B107:$O107)=13,COUNTBLANK($P107:$Q107)=1,COUNTBLANK($R107:$U107)=3,COUNTBLANK($V107:$X107)=2,COUNTBLANK($Y107:$AE107)=6,COUNTBLANK($AF107:$AJ107)=4,COUNTBLANK($AK107:AN107)=3,COUNTBLANK($AO107:$AQ107)=2,COUNTBLANK($AR107:$AS107)=1,COUNTBLANK($AT107:$AU107)=1),IF(Data!$B107&lt;&gt;"",Scoring!$G$7)+IF(Data!$C107&lt;&gt;"",Scoring!$G$8)+IF(Data!$D107&lt;&gt;"",Scoring!$G$9)+IF(Data!$E107&lt;&gt;"",Scoring!$G$10)+IF(Data!$F107&lt;&gt;"",Scoring!$G$11)+IF(Data!$G107&lt;&gt;"",Scoring!$G$12)+IF(Data!$H107&lt;&gt;"",Scoring!$G$13)+IF(Data!$I107&lt;&gt;"",Scoring!$G$14)+IF(Data!$J107&lt;&gt;"",Scoring!$G$15)+IF(Data!$K107&lt;&gt;"",Scoring!$G$16)+IF(Data!$L107&lt;&gt;"",Scoring!$G$17)+IF(Data!$M107&lt;&gt;"",Scoring!$G$18)+IF(Data!$N107&lt;&gt;"",Scoring!$G$19)+IF(Data!$O107&lt;&gt;"",Scoring!$G$20)+IF(Data!$P107&lt;&gt;"",Scoring!$G$21)+IF(Data!$Q107&lt;&gt;"",Scoring!$G$22)+IF(Data!$R107&lt;&gt;"",Scoring!$G$23)+IF(Data!$S107&lt;&gt;"",Scoring!$G$24)+IF(Data!$T107&lt;&gt;"",Scoring!$G$25)+IF(Data!$U107&lt;&gt;"",Scoring!$G$26)+IF(Data!$V107&lt;&gt;"",Scoring!$G$27)+IF(Data!$W107&lt;&gt;"",Scoring!$G$28)+IF(Data!$X107&lt;&gt;"",Scoring!$G$29)+IF(Data!$Y107&lt;&gt;"",Scoring!$G$30)+IF(Data!$Z107&lt;&gt;"",Scoring!$G$31)+IF(Data!$AA107&lt;&gt;"",Scoring!$G$32)+IF(Data!$AB107&lt;&gt;"",Scoring!$G$33)+IF(Data!$AC107&lt;&gt;"",Scoring!$G$34)+IF(Data!$AD107&lt;&gt;"",Scoring!$G$35)+IF(Data!$AE107&lt;&gt;"",Scoring!$G$36)+IF(Data!$AF107&lt;&gt;"",Scoring!$G$37)+IF(Data!$AG107&lt;&gt;"",Scoring!$G$38)+IF(Data!$AH107&lt;&gt;"",Scoring!$G$39)+IF(Data!$AI107&lt;&gt;"",Scoring!$G$40)+IF(Data!$AJ107&lt;&gt;"",Scoring!$G$41)+IF(Data!$AK107&lt;&gt;"",Scoring!$G$42)+IF(Data!$AL107&lt;&gt;"",Scoring!$G$43)+IF(Data!$AM107&lt;&gt;"",Scoring!$G$44)+IF(Data!$AN107&lt;&gt;"",Scoring!$G$45)+IF(Data!$AO107&lt;&gt;"",Scoring!$G$46)+IF(Data!$AP107&lt;&gt;"",Scoring!$G$47)+IF(Data!$AQ107&lt;&gt;"",Scoring!$G$48)+IF(Data!$AR107&lt;&gt;"",Scoring!$G$49)+IF(Data!$AS107&lt;&gt;"",Scoring!$G$50)+IF(Data!$AT107&lt;&gt;"",Scoring!$G$51)+IF(Data!$AU107&lt;&gt;"",Scoring!$G$52),"")</f>
        <v/>
      </c>
      <c r="BC107" s="184" t="str">
        <f>IF(BB107&lt;&gt;"",LOOKUP(BB107,Likelihoods!$A$7:$A$107,Likelihoods!E$7:E$107),"")</f>
        <v/>
      </c>
      <c r="BD107" s="185" t="str">
        <f>IF(AND(COUNTBLANK($B107:$O107)=13,COUNTBLANK($P107:$Q107)=1,COUNTBLANK($R107:$U107)=3,COUNTBLANK($V107:$X107)=2,COUNTBLANK($Y107:$AE107)=6,COUNTBLANK($AF107:$AJ107)=4,COUNTBLANK($AK107:AN107)=3,COUNTBLANK($AO107:$AQ107)=2,COUNTBLANK($AR107:$AS107)=1,COUNTBLANK($AT107:$AU107)=1),IF(Data!$B107&lt;&gt;"",Scoring!$H$7)+IF(Data!$C107&lt;&gt;"",Scoring!$H$8)+IF(Data!$D107&lt;&gt;"",Scoring!$H$9)+IF(Data!$E107&lt;&gt;"",Scoring!$H$10)+IF(Data!$F107&lt;&gt;"",Scoring!$H$11)+IF(Data!$G107&lt;&gt;"",Scoring!$H$12)+IF(Data!$H107&lt;&gt;"",Scoring!$H$13)+IF(Data!$I107&lt;&gt;"",Scoring!$H$14)+IF(Data!$J107&lt;&gt;"",Scoring!$H$15)+IF(Data!$K107&lt;&gt;"",Scoring!$H$16)+IF(Data!$L107&lt;&gt;"",Scoring!$H$17)+IF(Data!$M107&lt;&gt;"",Scoring!$H$18)+IF(Data!$N107&lt;&gt;"",Scoring!$H$19)+IF(Data!$O107&lt;&gt;"",Scoring!$H$20)+IF(Data!$P107&lt;&gt;"",Scoring!$H$21)+IF(Data!$Q107&lt;&gt;"",Scoring!$H$22)+IF(Data!$R107&lt;&gt;"",Scoring!$H$23)+IF(Data!$S107&lt;&gt;"",Scoring!$H$24)+IF(Data!$T107&lt;&gt;"",Scoring!$H$25)+IF(Data!$U107&lt;&gt;"",Scoring!$H$26)+IF(Data!$V107&lt;&gt;"",Scoring!$H$27)+IF(Data!$W107&lt;&gt;"",Scoring!$H$28)+IF(Data!$X107&lt;&gt;"",Scoring!$H$29)+IF(Data!$Y107&lt;&gt;"",Scoring!$H$30)+IF(Data!$Z107&lt;&gt;"",Scoring!$H$31)+IF(Data!$AA107&lt;&gt;"",Scoring!$H$32)+IF(Data!$AB107&lt;&gt;"",Scoring!$H$33)+IF(Data!$AC107&lt;&gt;"",Scoring!$H$34)+IF(Data!$AD107&lt;&gt;"",Scoring!$H$35)+IF(Data!$AE107&lt;&gt;"",Scoring!$H$36)+IF(Data!$AF107&lt;&gt;"",Scoring!$H$37)+IF(Data!$AG107&lt;&gt;"",Scoring!$H$38)+IF(Data!$AH107&lt;&gt;"",Scoring!$H$39)+IF(Data!$AI107&lt;&gt;"",Scoring!$H$40)+IF(Data!$AJ107&lt;&gt;"",Scoring!$H$41)+IF(Data!$AK107&lt;&gt;"",Scoring!$H$42)+IF(Data!$AL107&lt;&gt;"",Scoring!$H$43)+IF(Data!$AM107&lt;&gt;"",Scoring!$H$44)+IF(Data!$AN107&lt;&gt;"",Scoring!$H$45)+IF(Data!$AO107&lt;&gt;"",Scoring!$H$46)+IF(Data!$AP107&lt;&gt;"",Scoring!$H$47)+IF(Data!$AQ107&lt;&gt;"",Scoring!$H$48)+IF(Data!$AR107&lt;&gt;"",Scoring!$H$49)+IF(Data!$AS107&lt;&gt;"",Scoring!$H$50)+IF(Data!$AT107&lt;&gt;"",Scoring!$H$51)+IF(Data!$AU107&lt;&gt;"",Scoring!$H$52),"")</f>
        <v/>
      </c>
      <c r="BE107" s="186" t="str">
        <f>IF(BD107&lt;&gt;"",LOOKUP(BD107,Likelihoods!$A$7:$A$107,Likelihoods!F$7:F$107),"")</f>
        <v/>
      </c>
      <c r="BF107" s="181" t="str">
        <f>IF(AND(COUNTBLANK($B107:$O107)=13,COUNTBLANK($P107:$Q107)=1,COUNTBLANK($R107:$U107)=3,COUNTBLANK($V107:$X107)=2,COUNTBLANK($Y107:$AE107)=6,COUNTBLANK($AF107:$AJ107)=4,COUNTBLANK($AK107:AN107)=3,COUNTBLANK($AO107:$AQ107)=2,COUNTBLANK($AR107:$AS107)=1,COUNTBLANK($AT107:$AU107)=1),IF(Data!$B107&lt;&gt;"",Scoring!$I$7)+IF(Data!$C107&lt;&gt;"",Scoring!$I$8)+IF(Data!$D107&lt;&gt;"",Scoring!$I$9)+IF(Data!$E107&lt;&gt;"",Scoring!$I$10)+IF(Data!$F107&lt;&gt;"",Scoring!$I$11)+IF(Data!$G107&lt;&gt;"",Scoring!$I$12)+IF(Data!$H107&lt;&gt;"",Scoring!$I$13)+IF(Data!$I107&lt;&gt;"",Scoring!$I$14)+IF(Data!$J107&lt;&gt;"",Scoring!$I$15)+IF(Data!$K107&lt;&gt;"",Scoring!$I$16)+IF(Data!$L107&lt;&gt;"",Scoring!$I$17)+IF(Data!$M107&lt;&gt;"",Scoring!$I$18)+IF(Data!$N107&lt;&gt;"",Scoring!$I$19)+IF(Data!$O107&lt;&gt;"",Scoring!$I$20)+IF(Data!$P107&lt;&gt;"",Scoring!$I$21)+IF(Data!$Q107&lt;&gt;"",Scoring!$I$22)+IF(Data!$R107&lt;&gt;"",Scoring!$I$23)+IF(Data!$S107&lt;&gt;"",Scoring!$I$24)+IF(Data!$T107&lt;&gt;"",Scoring!$I$25)+IF(Data!$U107&lt;&gt;"",Scoring!$I$26)+IF(Data!$V107&lt;&gt;"",Scoring!$I$27)+IF(Data!$W107&lt;&gt;"",Scoring!$I$28)+IF(Data!$X107&lt;&gt;"",Scoring!$I$29)+IF(Data!$Y107&lt;&gt;"",Scoring!$I$30)+IF(Data!$Z107&lt;&gt;"",Scoring!$I$31)+IF(Data!$AA107&lt;&gt;"",Scoring!$I$32)+IF(Data!$AB107&lt;&gt;"",Scoring!$I$33)+IF(Data!$AC107&lt;&gt;"",Scoring!$I$34)+IF(Data!$AD107&lt;&gt;"",Scoring!$I$35)+IF(Data!$AE107&lt;&gt;"",Scoring!$I$36)+IF(Data!$AF107&lt;&gt;"",Scoring!$I$37)+IF(Data!$AG107&lt;&gt;"",Scoring!$I$38)+IF(Data!$AH107&lt;&gt;"",Scoring!$I$39)+IF(Data!$AI107&lt;&gt;"",Scoring!$I$40)+IF(Data!$AJ107&lt;&gt;"",Scoring!$I$41)+IF(Data!$AK107&lt;&gt;"",Scoring!$I$42)+IF(Data!$AL107&lt;&gt;"",Scoring!$I$43)+IF(Data!$AM107&lt;&gt;"",Scoring!$I$44)+IF(Data!$AN107&lt;&gt;"",Scoring!$I$45)+IF(Data!$AO107&lt;&gt;"",Scoring!$I$46)+IF(Data!$AP107&lt;&gt;"",Scoring!$I$47)+IF(Data!$AQ107&lt;&gt;"",Scoring!$I$48)+IF(Data!$AR107&lt;&gt;"",Scoring!$I$49)+IF(Data!$AS107&lt;&gt;"",Scoring!$I$50)+IF(Data!$AT107&lt;&gt;"",Scoring!$I$51)+IF(Data!$AU107&lt;&gt;"",Scoring!$I$52),"")</f>
        <v/>
      </c>
      <c r="BG107" s="180" t="str">
        <f>IF(BF107&lt;&gt;"",LOOKUP(BF107,Likelihoods!$A$7:$A$107,Likelihoods!G$7:G$107),"")</f>
        <v/>
      </c>
      <c r="BH107" s="187" t="str">
        <f>IF(AND(COUNTBLANK($B107:$O107)=13,COUNTBLANK($P107:$Q107)=1,COUNTBLANK($R107:$U107)=3,COUNTBLANK($V107:$X107)=2,COUNTBLANK($Y107:$AE107)=6,COUNTBLANK($AF107:$AJ107)=4,COUNTBLANK($AK107:AN107)=3,COUNTBLANK($AO107:$AQ107)=2,COUNTBLANK($AR107:$AS107)=1,COUNTBLANK($AT107:$AU107)=1),IF(Data!$B107&lt;&gt;"",Scoring!$J$7)+IF(Data!$C107&lt;&gt;"",Scoring!$J$8)+IF(Data!$D107&lt;&gt;"",Scoring!$J$9)+IF(Data!$E107&lt;&gt;"",Scoring!$J$10)+IF(Data!$F107&lt;&gt;"",Scoring!$J$11)+IF(Data!$G107&lt;&gt;"",Scoring!$J$12)+IF(Data!$H107&lt;&gt;"",Scoring!$J$13)+IF(Data!$I107&lt;&gt;"",Scoring!$J$14)+IF(Data!$J107&lt;&gt;"",Scoring!$J$15)+IF(Data!$K107&lt;&gt;"",Scoring!$J$16)+IF(Data!$L107&lt;&gt;"",Scoring!$J$17)+IF(Data!$M107&lt;&gt;"",Scoring!$J$18)+IF(Data!$N107&lt;&gt;"",Scoring!$J$19)+IF(Data!$O107&lt;&gt;"",Scoring!$J$20)+IF(Data!$P107&lt;&gt;"",Scoring!$J$21)+IF(Data!$Q107&lt;&gt;"",Scoring!$J$22)+IF(Data!$R107&lt;&gt;"",Scoring!$J$23)+IF(Data!$S107&lt;&gt;"",Scoring!$J$24)+IF(Data!$T107&lt;&gt;"",Scoring!$J$25)+IF(Data!$U107&lt;&gt;"",Scoring!$J$26)+IF(Data!$V107&lt;&gt;"",Scoring!$J$27)+IF(Data!$W107&lt;&gt;"",Scoring!$J$28)+IF(Data!$X107&lt;&gt;"",Scoring!$J$29)+IF(Data!$Y107&lt;&gt;"",Scoring!$J$30)+IF(Data!$Z107&lt;&gt;"",Scoring!$J$31)+IF(Data!$AA107&lt;&gt;"",Scoring!$J$32)+IF(Data!$AB107&lt;&gt;"",Scoring!$J$33)+IF(Data!$AC107&lt;&gt;"",Scoring!$J$34)+IF(Data!$AD107&lt;&gt;"",Scoring!$J$35)+IF(Data!$AE107&lt;&gt;"",Scoring!$J$36)+IF(Data!$AF107&lt;&gt;"",Scoring!$J$37)+IF(Data!$AG107&lt;&gt;"",Scoring!$J$38)+IF(Data!$AH107&lt;&gt;"",Scoring!$J$39)+IF(Data!$AI107&lt;&gt;"",Scoring!$J$40)+IF(Data!$AJ107&lt;&gt;"",Scoring!$J$41)+IF(Data!$AK107&lt;&gt;"",Scoring!$J$42)+IF(Data!$AL107&lt;&gt;"",Scoring!$J$43)+IF(Data!$AM107&lt;&gt;"",Scoring!$J$44)+IF(Data!$AN107&lt;&gt;"",Scoring!$J$45)+IF(Data!$AO107&lt;&gt;"",Scoring!$J$46)+IF(Data!$AP107&lt;&gt;"",Scoring!$J$47)+IF(Data!$AQ107&lt;&gt;"",Scoring!$J$48)+IF(Data!$AR107&lt;&gt;"",Scoring!$J$49)+IF(Data!$AS107&lt;&gt;"",Scoring!$J$50)+IF(Data!$AT107&lt;&gt;"",Scoring!$J$51)+IF(Data!$AU107&lt;&gt;"",Scoring!$J$52),"")</f>
        <v/>
      </c>
      <c r="BI107" s="183" t="str">
        <f>IF(BH107&lt;&gt;"",LOOKUP(BH107,Likelihoods!$A$7:$A$107,Likelihoods!H$7:H$107),"")</f>
        <v/>
      </c>
      <c r="BJ107" s="188" t="str">
        <f>IF(AND(COUNTBLANK($B107:$O107)=13,COUNTBLANK($P107:$Q107)=1,COUNTBLANK($R107:$U107)=3,COUNTBLANK($V107:$X107)=2,COUNTBLANK($Y107:$AE107)=6,COUNTBLANK($AF107:$AJ107)=4,COUNTBLANK($AK107:AN107)=3,COUNTBLANK($AO107:$AQ107)=2,COUNTBLANK($AR107:$AS107)=1,COUNTBLANK($AT107:$AU107)=1),IF(Data!$B107&lt;&gt;"",Scoring!$K$7)+IF(Data!$C107&lt;&gt;"",Scoring!$K$8)+IF(Data!$D107&lt;&gt;"",Scoring!$K$9)+IF(Data!$E107&lt;&gt;"",Scoring!$K$10)+IF(Data!$F107&lt;&gt;"",Scoring!$K$11)+IF(Data!$G107&lt;&gt;"",Scoring!$K$12)+IF(Data!$H107&lt;&gt;"",Scoring!$K$13)+IF(Data!$I107&lt;&gt;"",Scoring!$K$14)+IF(Data!$J107&lt;&gt;"",Scoring!$K$15)+IF(Data!$K107&lt;&gt;"",Scoring!$K$16)+IF(Data!$L107&lt;&gt;"",Scoring!$K$17)+IF(Data!$M107&lt;&gt;"",Scoring!$K$18)+IF(Data!$N107&lt;&gt;"",Scoring!$K$19)+IF(Data!$O107&lt;&gt;"",Scoring!$K$20)+IF(Data!$P107&lt;&gt;"",Scoring!$K$21)+IF(Data!$Q107&lt;&gt;"",Scoring!$K$22)+IF(Data!$R107&lt;&gt;"",Scoring!$K$23)+IF(Data!$S107&lt;&gt;"",Scoring!$K$24)+IF(Data!$T107&lt;&gt;"",Scoring!$K$25)+IF(Data!$U107&lt;&gt;"",Scoring!$K$26)+IF(Data!$V107&lt;&gt;"",Scoring!$K$27)+IF(Data!$W107&lt;&gt;"",Scoring!$K$28)+IF(Data!$X107&lt;&gt;"",Scoring!$K$29)+IF(Data!$Y107&lt;&gt;"",Scoring!$K$30)+IF(Data!$Z107&lt;&gt;"",Scoring!$K$31)+IF(Data!$AA107&lt;&gt;"",Scoring!$K$32)+IF(Data!$AB107&lt;&gt;"",Scoring!$K$33)+IF(Data!$AC107&lt;&gt;"",Scoring!$K$34)+IF(Data!$AD107&lt;&gt;"",Scoring!$K$35)+IF(Data!$AE107&lt;&gt;"",Scoring!$K$36)+IF(Data!$AF107&lt;&gt;"",Scoring!$K$37)+IF(Data!$AG107&lt;&gt;"",Scoring!$K$38)+IF(Data!$AH107&lt;&gt;"",Scoring!$K$39)+IF(Data!$AI107&lt;&gt;"",Scoring!$K$40)+IF(Data!$AJ107&lt;&gt;"",Scoring!$K$41)+IF(Data!$AK107&lt;&gt;"",Scoring!$K$42)+IF(Data!$AL107&lt;&gt;"",Scoring!$K$43)+IF(Data!$AM107&lt;&gt;"",Scoring!$K$44)+IF(Data!$AN107&lt;&gt;"",Scoring!$K$45)+IF(Data!$AO107&lt;&gt;"",Scoring!$K$46)+IF(Data!$AP107&lt;&gt;"",Scoring!$K$47)+IF(Data!$AQ107&lt;&gt;"",Scoring!$K$48)+IF(Data!$AR107&lt;&gt;"",Scoring!$K$49)+IF(Data!$AS107&lt;&gt;"",Scoring!$K$50)+IF(Data!$AT107&lt;&gt;"",Scoring!$K$51)+IF(Data!$AU107&lt;&gt;"",Scoring!$K$52),"")</f>
        <v/>
      </c>
      <c r="BK107" s="184" t="str">
        <f>IF(BJ107&lt;&gt;"",LOOKUP(BJ107,Likelihoods!$A$7:$A$107,Likelihoods!I$7:I$107),"")</f>
        <v/>
      </c>
      <c r="BL107" s="187" t="str">
        <f>IF(AND(COUNTBLANK($B107:$O107)=13,COUNTBLANK($P107:$Q107)=1,COUNTBLANK($R107:$U107)=3,COUNTBLANK($V107:$X107)=2,COUNTBLANK($Y107:$AE107)=6,COUNTBLANK($AF107:$AJ107)=4,COUNTBLANK($AK107:AN107)=3,COUNTBLANK($AO107:$AQ107)=2,COUNTBLANK($AR107:$AS107)=1,COUNTBLANK($AT107:$AU107)=1),IF(Data!$B107&lt;&gt;"",Scoring!$L$7)+IF(Data!$C107&lt;&gt;"",Scoring!$L$8)+IF(Data!$D107&lt;&gt;"",Scoring!$L$9)+IF(Data!$E107&lt;&gt;"",Scoring!$L$10)+IF(Data!$F107&lt;&gt;"",Scoring!$L$11)+IF(Data!$G107&lt;&gt;"",Scoring!$L$12)+IF(Data!$H107&lt;&gt;"",Scoring!$L$13)+IF(Data!$I107&lt;&gt;"",Scoring!$L$14)+IF(Data!$J107&lt;&gt;"",Scoring!$L$15)+IF(Data!$K107&lt;&gt;"",Scoring!$L$16)+IF(Data!$L107&lt;&gt;"",Scoring!$L$17)+IF(Data!$M107&lt;&gt;"",Scoring!$L$18)+IF(Data!$N107&lt;&gt;"",Scoring!$L$19)+IF(Data!$O107&lt;&gt;"",Scoring!$L$20)+IF(Data!$P107&lt;&gt;"",Scoring!$L$21)+IF(Data!$Q107&lt;&gt;"",Scoring!$L$22)+IF(Data!$R107&lt;&gt;"",Scoring!$L$23)+IF(Data!$S107&lt;&gt;"",Scoring!$L$24)+IF(Data!$T107&lt;&gt;"",Scoring!$L$25)+IF(Data!$U107&lt;&gt;"",Scoring!$L$26)+IF(Data!$V107&lt;&gt;"",Scoring!$L$27)+IF(Data!$W107&lt;&gt;"",Scoring!$L$28)+IF(Data!$X107&lt;&gt;"",Scoring!$L$29)+IF(Data!$Y107&lt;&gt;"",Scoring!$L$30)+IF(Data!$Z107&lt;&gt;"",Scoring!$L$31)+IF(Data!$AA107&lt;&gt;"",Scoring!$L$32)+IF(Data!$AB107&lt;&gt;"",Scoring!$L$33)+IF(Data!$AC107&lt;&gt;"",Scoring!$L$34)+IF(Data!$AD107&lt;&gt;"",Scoring!$L$35)+IF(Data!$AE107&lt;&gt;"",Scoring!$L$36)+IF(Data!$AF107&lt;&gt;"",Scoring!$L$37)+IF(Data!$AG107&lt;&gt;"",Scoring!$L$38)+IF(Data!$AH107&lt;&gt;"",Scoring!$L$39)+IF(Data!$AI107&lt;&gt;"",Scoring!$L$40)+IF(Data!$AJ107&lt;&gt;"",Scoring!$L$41)+IF(Data!$AK107&lt;&gt;"",Scoring!$L$42)+IF(Data!$AL107&lt;&gt;"",Scoring!$L$43)+IF(Data!$AM107&lt;&gt;"",Scoring!$L$44)+IF(Data!$AN107&lt;&gt;"",Scoring!$L$45)+IF(Data!$AO107&lt;&gt;"",Scoring!$L$46)+IF(Data!$AP107&lt;&gt;"",Scoring!$L$47)+IF(Data!$AQ107&lt;&gt;"",Scoring!$L$48)+IF(Data!$AR107&lt;&gt;"",Scoring!$L$49)+IF(Data!$AS107&lt;&gt;"",Scoring!$L$50)+IF(Data!$AT107&lt;&gt;"",Scoring!$L$51)+IF(Data!$AU107&lt;&gt;"",Scoring!$L$52),"")</f>
        <v/>
      </c>
      <c r="BM107" s="180" t="str">
        <f>IF(BL107&lt;&gt;"",LOOKUP(BL107,Likelihoods!$A$7:$A$107,Likelihoods!J$7:J$107),"")</f>
        <v/>
      </c>
      <c r="BN107" s="181" t="str">
        <f>IF(AND(COUNTBLANK($B107:$O107)=13,COUNTBLANK($P107:$Q107)=1,COUNTBLANK($R107:$U107)=3,COUNTBLANK($V107:$X107)=2,COUNTBLANK($Y107:$AE107)=6,COUNTBLANK($AF107:$AJ107)=4,COUNTBLANK($AK107:AN107)=3,COUNTBLANK($AO107:$AQ107)=2,COUNTBLANK($AR107:$AS107)=1,COUNTBLANK($AT107:$AU107)=1),IF(Data!$B107&lt;&gt;"",Scoring!$M$7)+IF(Data!$C107&lt;&gt;"",Scoring!$M$8)+IF(Data!$D107&lt;&gt;"",Scoring!$M$9)+IF(Data!$E107&lt;&gt;"",Scoring!$M$10)+IF(Data!$F107&lt;&gt;"",Scoring!$M$11)+IF(Data!$G107&lt;&gt;"",Scoring!$M$12)+IF(Data!$H107&lt;&gt;"",Scoring!$M$13)+IF(Data!$I107&lt;&gt;"",Scoring!$M$14)+IF(Data!$J107&lt;&gt;"",Scoring!$M$15)+IF(Data!$K107&lt;&gt;"",Scoring!$M$16)+IF(Data!$L107&lt;&gt;"",Scoring!$M$17)+IF(Data!$M107&lt;&gt;"",Scoring!$M$18)+IF(Data!$N107&lt;&gt;"",Scoring!$M$19)+IF(Data!$O107&lt;&gt;"",Scoring!$M$20)+IF(Data!$P107&lt;&gt;"",Scoring!$M$21)+IF(Data!$Q107&lt;&gt;"",Scoring!$M$22)+IF(Data!$R107&lt;&gt;"",Scoring!$M$23)+IF(Data!$S107&lt;&gt;"",Scoring!$M$24)+IF(Data!$T107&lt;&gt;"",Scoring!$M$25)+IF(Data!$U107&lt;&gt;"",Scoring!$M$26)+IF(Data!$V107&lt;&gt;"",Scoring!$M$27)+IF(Data!$W107&lt;&gt;"",Scoring!$M$28)+IF(Data!$X107&lt;&gt;"",Scoring!$M$29)+IF(Data!$Y107&lt;&gt;"",Scoring!$M$30)+IF(Data!$Z107&lt;&gt;"",Scoring!$M$31)+IF(Data!$AA107&lt;&gt;"",Scoring!$M$32)+IF(Data!$AB107&lt;&gt;"",Scoring!$M$33)+IF(Data!$AC107&lt;&gt;"",Scoring!$M$34)+IF(Data!$AD107&lt;&gt;"",Scoring!$M$35)+IF(Data!$AE107&lt;&gt;"",Scoring!$M$36)+IF(Data!$AF107&lt;&gt;"",Scoring!$M$37)+IF(Data!$AG107&lt;&gt;"",Scoring!$M$38)+IF(Data!$AH107&lt;&gt;"",Scoring!$M$39)+IF(Data!$AI107&lt;&gt;"",Scoring!$M$40)+IF(Data!$AJ107&lt;&gt;"",Scoring!$M$41)+IF(Data!$AK107&lt;&gt;"",Scoring!$M$42)+IF(Data!$AL107&lt;&gt;"",Scoring!$M$43)+IF(Data!$AM107&lt;&gt;"",Scoring!$M$44)+IF(Data!$AN107&lt;&gt;"",Scoring!$M$45)+IF(Data!$AO107&lt;&gt;"",Scoring!$M$46)+IF(Data!$AP107&lt;&gt;"",Scoring!$M$47)+IF(Data!$AQ107&lt;&gt;"",Scoring!$M$48)+IF(Data!$AR107&lt;&gt;"",Scoring!$M$49)+IF(Data!$AS107&lt;&gt;"",Scoring!$M$50)+IF(Data!$AT107&lt;&gt;"",Scoring!$M$51)+IF(Data!$AU107&lt;&gt;"",Scoring!$M$52),"")</f>
        <v/>
      </c>
      <c r="BO107" s="184" t="str">
        <f>IF(BN107&lt;&gt;"",LOOKUP(BN107,Likelihoods!$A$7:$A$107,Likelihoods!K$7:K$107),"")</f>
        <v/>
      </c>
      <c r="BP107" s="179" t="str">
        <f>IF(AND(COUNTBLANK($B107:$O107)=13,COUNTBLANK($P107:$Q107)=1,COUNTBLANK($R107:$U107)=3,COUNTBLANK($V107:$X107)=2,COUNTBLANK($Y107:$AE107)=6,COUNTBLANK($AF107:$AJ107)=4,COUNTBLANK($AK107:AN107)=3,COUNTBLANK($AO107:$AQ107)=2,COUNTBLANK($AR107:$AS107)=1,COUNTBLANK($AT107:$AU107)=1),IF(Data!$B107&lt;&gt;"",Scoring!$N$7)+IF(Data!$C107&lt;&gt;"",Scoring!$N$8)+IF(Data!$D107&lt;&gt;"",Scoring!$N$9)+IF(Data!$E107&lt;&gt;"",Scoring!$N$10)+IF(Data!$F107&lt;&gt;"",Scoring!$N$11)+IF(Data!$G107&lt;&gt;"",Scoring!$N$12)+IF(Data!$H107&lt;&gt;"",Scoring!$N$13)+IF(Data!$I107&lt;&gt;"",Scoring!$N$14)+IF(Data!$J107&lt;&gt;"",Scoring!$N$15)+IF(Data!$K107&lt;&gt;"",Scoring!$N$16)+IF(Data!$L107&lt;&gt;"",Scoring!$N$17)+IF(Data!$M107&lt;&gt;"",Scoring!$N$18)+IF(Data!$N107&lt;&gt;"",Scoring!$N$19)+IF(Data!$O107&lt;&gt;"",Scoring!$N$20)+IF(Data!$P107&lt;&gt;"",Scoring!$N$21)+IF(Data!$Q107&lt;&gt;"",Scoring!$N$22)+IF(Data!$R107&lt;&gt;"",Scoring!$N$23)+IF(Data!$S107&lt;&gt;"",Scoring!$N$24)+IF(Data!$T107&lt;&gt;"",Scoring!$N$25)+IF(Data!$U107&lt;&gt;"",Scoring!$N$26)+IF(Data!$V107&lt;&gt;"",Scoring!$N$27)+IF(Data!$W107&lt;&gt;"",Scoring!$N$28)+IF(Data!$X107&lt;&gt;"",Scoring!$N$29)+IF(Data!$Y107&lt;&gt;"",Scoring!$N$30)+IF(Data!$Z107&lt;&gt;"",Scoring!$N$31)+IF(Data!$AA107&lt;&gt;"",Scoring!$N$32)+IF(Data!$AB107&lt;&gt;"",Scoring!$N$33)+IF(Data!$AC107&lt;&gt;"",Scoring!$N$34)+IF(Data!$AD107&lt;&gt;"",Scoring!$N$35)+IF(Data!$AE107&lt;&gt;"",Scoring!$N$36)+IF(Data!$AF107&lt;&gt;"",Scoring!$N$37)+IF(Data!$AG107&lt;&gt;"",Scoring!$N$38)+IF(Data!$AH107&lt;&gt;"",Scoring!$N$39)+IF(Data!$AI107&lt;&gt;"",Scoring!$N$40)+IF(Data!$AJ107&lt;&gt;"",Scoring!$N$41)+IF(Data!$AK107&lt;&gt;"",Scoring!$N$42)+IF(Data!$AL107&lt;&gt;"",Scoring!$N$43)+IF(Data!$AM107&lt;&gt;"",Scoring!$N$44)+IF(Data!$AN107&lt;&gt;"",Scoring!$N$45)+IF(Data!$AO107&lt;&gt;"",Scoring!$N$46)+IF(Data!$AP107&lt;&gt;"",Scoring!$N$47)+IF(Data!$AQ107&lt;&gt;"",Scoring!$N$48)+IF(Data!$AR107&lt;&gt;"",Scoring!$N$49)+IF(Data!$AS107&lt;&gt;"",Scoring!$N$50)+IF(Data!$AT107&lt;&gt;"",Scoring!$N$51)+IF(Data!$AU107&lt;&gt;"",Scoring!$N$52),"")</f>
        <v/>
      </c>
      <c r="BQ107" s="189" t="str">
        <f>IF(BP107&lt;&gt;"",LOOKUP(BP107,Likelihoods!$A$7:$A$107,Likelihoods!L$7:L$107),"")</f>
        <v/>
      </c>
      <c r="BR107" s="181" t="str">
        <f>IF(AND(COUNTBLANK($B107:$O107)=13,COUNTBLANK($P107:$Q107)=1,COUNTBLANK($R107:$U107)=3,COUNTBLANK($V107:$X107)=2,COUNTBLANK($Y107:$AE107)=6,COUNTBLANK($AF107:$AJ107)=4,COUNTBLANK($AK107:AN107)=3,COUNTBLANK($AO107:$AQ107)=2,COUNTBLANK($AR107:$AS107)=1,COUNTBLANK($AT107:$AU107)=1),IF(Data!$B107&lt;&gt;"",Scoring!$O$7)+IF(Data!$C107&lt;&gt;"",Scoring!$O$8)+IF(Data!$D107&lt;&gt;"",Scoring!$O$9)+IF(Data!$E107&lt;&gt;"",Scoring!$O$10)+IF(Data!$F107&lt;&gt;"",Scoring!$O$11)+IF(Data!$G107&lt;&gt;"",Scoring!$O$12)+IF(Data!$H107&lt;&gt;"",Scoring!$O$13)+IF(Data!$I107&lt;&gt;"",Scoring!$O$14)+IF(Data!$J107&lt;&gt;"",Scoring!$O$15)+IF(Data!$K107&lt;&gt;"",Scoring!$O$16)+IF(Data!$L107&lt;&gt;"",Scoring!$O$17)+IF(Data!$M107&lt;&gt;"",Scoring!$O$18)+IF(Data!$N107&lt;&gt;"",Scoring!$O$19)+IF(Data!$O107&lt;&gt;"",Scoring!$O$20)+IF(Data!$P107&lt;&gt;"",Scoring!$O$21)+IF(Data!$Q107&lt;&gt;"",Scoring!$O$22)+IF(Data!$R107&lt;&gt;"",Scoring!$O$23)+IF(Data!$S107&lt;&gt;"",Scoring!$O$24)+IF(Data!$T107&lt;&gt;"",Scoring!$O$25)+IF(Data!$U107&lt;&gt;"",Scoring!$O$26)+IF(Data!$V107&lt;&gt;"",Scoring!$O$27)+IF(Data!$W107&lt;&gt;"",Scoring!$O$28)+IF(Data!$X107&lt;&gt;"",Scoring!$O$29)+IF(Data!$Y107&lt;&gt;"",Scoring!$O$30)+IF(Data!$Z107&lt;&gt;"",Scoring!$O$31)+IF(Data!$AA107&lt;&gt;"",Scoring!$O$32)+IF(Data!$AB107&lt;&gt;"",Scoring!$O$33)+IF(Data!$AC107&lt;&gt;"",Scoring!$O$34)+IF(Data!$AD107&lt;&gt;"",Scoring!$O$35)+IF(Data!$AE107&lt;&gt;"",Scoring!$O$36)+IF(Data!$AF107&lt;&gt;"",Scoring!$O$37)+IF(Data!$AG107&lt;&gt;"",Scoring!$O$38)+IF(Data!$AH107&lt;&gt;"",Scoring!$O$39)+IF(Data!$AI107&lt;&gt;"",Scoring!$O$40)+IF(Data!$AJ107&lt;&gt;"",Scoring!$O$41)+IF(Data!$AK107&lt;&gt;"",Scoring!$O$42)+IF(Data!$AL107&lt;&gt;"",Scoring!$O$43)+IF(Data!$AM107&lt;&gt;"",Scoring!$O$44)+IF(Data!$AN107&lt;&gt;"",Scoring!$O$45)+IF(Data!$AO107&lt;&gt;"",Scoring!$O$46)+IF(Data!$AP107&lt;&gt;"",Scoring!$O$47)+IF(Data!$AQ107&lt;&gt;"",Scoring!$O$48)+IF(Data!$AR107&lt;&gt;"",Scoring!$O$49)+IF(Data!$AS107&lt;&gt;"",Scoring!$O$50)+IF(Data!$AT107&lt;&gt;"",Scoring!$O$51)+IF(Data!$AU107&lt;&gt;"",Scoring!$O$52),"")</f>
        <v/>
      </c>
      <c r="BS107" s="184" t="str">
        <f>IF(BR107&lt;&gt;"",LOOKUP(BR107,Likelihoods!$A$7:$A$107,Likelihoods!M$7:M$107),"")</f>
        <v/>
      </c>
      <c r="BT107" s="181" t="str">
        <f>IF(AND(COUNTBLANK($B107:$O107)=13,COUNTBLANK($P107:$Q107)=1,COUNTBLANK($R107:$U107)=3,COUNTBLANK($V107:$X107)=2,COUNTBLANK($Y107:$AE107)=6,COUNTBLANK($AF107:$AJ107)=4,COUNTBLANK($AK107:AN107)=3,COUNTBLANK($AO107:$AQ107)=2,COUNTBLANK($AR107:$AS107)=1,COUNTBLANK($AT107:$AU107)=1),IF(Data!$B107&lt;&gt;"",Scoring!$P$7)+IF(Data!$C107&lt;&gt;"",Scoring!$P$8)+IF(Data!$D107&lt;&gt;"",Scoring!$P$9)+IF(Data!$E107&lt;&gt;"",Scoring!$P$10)+IF(Data!$F107&lt;&gt;"",Scoring!$P$11)+IF(Data!$G107&lt;&gt;"",Scoring!$P$12)+IF(Data!$H107&lt;&gt;"",Scoring!$P$13)+IF(Data!$I107&lt;&gt;"",Scoring!$P$14)+IF(Data!$J107&lt;&gt;"",Scoring!$P$15)+IF(Data!$K107&lt;&gt;"",Scoring!$P$16)+IF(Data!$L107&lt;&gt;"",Scoring!$P$17)+IF(Data!$M107&lt;&gt;"",Scoring!$P$18)+IF(Data!$N107&lt;&gt;"",Scoring!$P$19)+IF(Data!$O107&lt;&gt;"",Scoring!$P$20)+IF(Data!$P107&lt;&gt;"",Scoring!$P$21)+IF(Data!$Q107&lt;&gt;"",Scoring!$P$22)+IF(Data!$R107&lt;&gt;"",Scoring!$P$23)+IF(Data!$S107&lt;&gt;"",Scoring!$P$24)+IF(Data!$T107&lt;&gt;"",Scoring!$P$25)+IF(Data!$U107&lt;&gt;"",Scoring!$P$26)+IF(Data!$V107&lt;&gt;"",Scoring!$P$27)+IF(Data!$W107&lt;&gt;"",Scoring!$P$28)+IF(Data!$X107&lt;&gt;"",Scoring!$P$29)+IF(Data!$Y107&lt;&gt;"",Scoring!$P$30)+IF(Data!$Z107&lt;&gt;"",Scoring!$P$31)+IF(Data!$AA107&lt;&gt;"",Scoring!$P$32)+IF(Data!$AB107&lt;&gt;"",Scoring!$P$33)+IF(Data!$AC107&lt;&gt;"",Scoring!$P$34)+IF(Data!$AD107&lt;&gt;"",Scoring!$P$35)+IF(Data!$AE107&lt;&gt;"",Scoring!$P$36)+IF(Data!$AF107&lt;&gt;"",Scoring!$P$37)+IF(Data!$AG107&lt;&gt;"",Scoring!$P$38)+IF(Data!$AH107&lt;&gt;"",Scoring!$P$39)+IF(Data!$AI107&lt;&gt;"",Scoring!$P$40)+IF(Data!$AJ107&lt;&gt;"",Scoring!$P$41)+IF(Data!$AK107&lt;&gt;"",Scoring!$P$42)+IF(Data!$AL107&lt;&gt;"",Scoring!$P$43)+IF(Data!$AM107&lt;&gt;"",Scoring!$P$44)+IF(Data!$AN107&lt;&gt;"",Scoring!$P$45)+IF(Data!$AO107&lt;&gt;"",Scoring!$P$46)+IF(Data!$AP107&lt;&gt;"",Scoring!$P$47)+IF(Data!$AQ107&lt;&gt;"",Scoring!$P$48)+IF(Data!$AR107&lt;&gt;"",Scoring!$P$49)+IF(Data!$AS107&lt;&gt;"",Scoring!$P$50)+IF(Data!$AT107&lt;&gt;"",Scoring!$P$51)+IF(Data!$AU107&lt;&gt;"",Scoring!$P$52),"")</f>
        <v/>
      </c>
      <c r="BU107" s="180" t="str">
        <f>IF(BT107&lt;&gt;"",LOOKUP(BT107,Likelihoods!$A$7:$A$107,Likelihoods!N$7:N$107),"")</f>
        <v/>
      </c>
      <c r="BV107" s="181" t="str">
        <f>IF(AND(COUNTBLANK($B107:$O107)=13,COUNTBLANK($P107:$Q107)=1,COUNTBLANK($R107:$U107)=3,COUNTBLANK($V107:$X107)=2,COUNTBLANK($Y107:$AE107)=6,COUNTBLANK($AF107:$AJ107)=4,COUNTBLANK($AK107:AN107)=3,COUNTBLANK($AO107:$AQ107)=2,COUNTBLANK($AR107:$AS107)=1,COUNTBLANK($AT107:$AU107)=1),IF(Data!$B107&lt;&gt;"",Scoring!$Q$7)+IF(Data!$C107&lt;&gt;"",Scoring!$Q$8)+IF(Data!$D107&lt;&gt;"",Scoring!$Q$9)+IF(Data!$E107&lt;&gt;"",Scoring!$Q$10)+IF(Data!$F107&lt;&gt;"",Scoring!$Q$11)+IF(Data!$G107&lt;&gt;"",Scoring!$Q$12)+IF(Data!$H107&lt;&gt;"",Scoring!$Q$13)+IF(Data!$I107&lt;&gt;"",Scoring!$Q$14)+IF(Data!$J107&lt;&gt;"",Scoring!$Q$15)+IF(Data!$K107&lt;&gt;"",Scoring!$Q$16)+IF(Data!$L107&lt;&gt;"",Scoring!$Q$17)+IF(Data!$M107&lt;&gt;"",Scoring!$Q$18)+IF(Data!$N107&lt;&gt;"",Scoring!$Q$19)+IF(Data!$O107&lt;&gt;"",Scoring!$Q$20)+IF(Data!$P107&lt;&gt;"",Scoring!$Q$21)+IF(Data!$Q107&lt;&gt;"",Scoring!$Q$22)+IF(Data!$R107&lt;&gt;"",Scoring!$Q$23)+IF(Data!$S107&lt;&gt;"",Scoring!$Q$24)+IF(Data!$T107&lt;&gt;"",Scoring!$Q$25)+IF(Data!$U107&lt;&gt;"",Scoring!$Q$26)+IF(Data!$V107&lt;&gt;"",Scoring!$Q$27)+IF(Data!$W107&lt;&gt;"",Scoring!$Q$28)+IF(Data!$X107&lt;&gt;"",Scoring!$Q$29)+IF(Data!$Y107&lt;&gt;"",Scoring!$Q$30)+IF(Data!$Z107&lt;&gt;"",Scoring!$Q$31)+IF(Data!$AA107&lt;&gt;"",Scoring!$Q$32)+IF(Data!$AB107&lt;&gt;"",Scoring!$Q$33)+IF(Data!$AC107&lt;&gt;"",Scoring!$Q$34)+IF(Data!$AD107&lt;&gt;"",Scoring!$Q$35)+IF(Data!$AE107&lt;&gt;"",Scoring!$Q$36)+IF(Data!$AF107&lt;&gt;"",Scoring!$Q$37)+IF(Data!$AG107&lt;&gt;"",Scoring!$Q$38)+IF(Data!$AH107&lt;&gt;"",Scoring!$Q$39)+IF(Data!$AI107&lt;&gt;"",Scoring!$Q$40)+IF(Data!$AJ107&lt;&gt;"",Scoring!$Q$41)+IF(Data!$AK107&lt;&gt;"",Scoring!$Q$42)+IF(Data!$AL107&lt;&gt;"",Scoring!$Q$43)+IF(Data!$AM107&lt;&gt;"",Scoring!$Q$44)+IF(Data!$AN107&lt;&gt;"",Scoring!$Q$45)+IF(Data!$AO107&lt;&gt;"",Scoring!$Q$46)+IF(Data!$AP107&lt;&gt;"",Scoring!$Q$47)+IF(Data!$AQ107&lt;&gt;"",Scoring!$Q$48)+IF(Data!$AR107&lt;&gt;"",Scoring!$Q$49)+IF(Data!$AS107&lt;&gt;"",Scoring!$Q$50)+IF(Data!$AT107&lt;&gt;"",Scoring!$Q$51)+IF(Data!$AU107&lt;&gt;"",Scoring!$Q$52),"")</f>
        <v/>
      </c>
      <c r="BW107" s="183" t="str">
        <f>IF(BV107&lt;&gt;"",LOOKUP(BV107,Likelihoods!$A$7:$A$107,Likelihoods!O$7:O$107),"")</f>
        <v/>
      </c>
      <c r="BX107" s="9"/>
      <c r="BY107" s="9"/>
      <c r="BZ107" s="9"/>
      <c r="CA107" s="9"/>
      <c r="CB107" s="9"/>
      <c r="CC107" s="9"/>
      <c r="CD107" s="9"/>
      <c r="CE107" s="9"/>
      <c r="CF107" s="9"/>
      <c r="CG107" s="9"/>
      <c r="CH107" s="9"/>
      <c r="CI107" s="9"/>
      <c r="CJ107" s="9"/>
      <c r="CK107" s="9"/>
    </row>
    <row r="108" spans="1:89" ht="14.25">
      <c r="A108" s="59"/>
      <c r="B108" s="76"/>
      <c r="C108" s="77"/>
      <c r="D108" s="77"/>
      <c r="E108" s="77"/>
      <c r="F108" s="77"/>
      <c r="G108" s="77"/>
      <c r="H108" s="77"/>
      <c r="I108" s="77"/>
      <c r="J108" s="77"/>
      <c r="K108" s="77"/>
      <c r="L108" s="77"/>
      <c r="M108" s="77"/>
      <c r="N108" s="77"/>
      <c r="O108" s="77"/>
      <c r="P108" s="76"/>
      <c r="Q108" s="78"/>
      <c r="R108" s="77"/>
      <c r="S108" s="77"/>
      <c r="T108" s="77"/>
      <c r="U108" s="77"/>
      <c r="V108" s="76"/>
      <c r="W108" s="77"/>
      <c r="X108" s="78"/>
      <c r="Y108" s="77"/>
      <c r="Z108" s="77"/>
      <c r="AA108" s="77"/>
      <c r="AB108" s="77"/>
      <c r="AC108" s="77"/>
      <c r="AD108" s="77"/>
      <c r="AE108" s="77"/>
      <c r="AF108" s="76"/>
      <c r="AG108" s="77"/>
      <c r="AH108" s="77"/>
      <c r="AI108" s="77"/>
      <c r="AJ108" s="78"/>
      <c r="AK108" s="77"/>
      <c r="AL108" s="77"/>
      <c r="AM108" s="77"/>
      <c r="AN108" s="77"/>
      <c r="AO108" s="76"/>
      <c r="AP108" s="77"/>
      <c r="AQ108" s="78"/>
      <c r="AR108" s="76"/>
      <c r="AS108" s="78"/>
      <c r="AT108" s="77"/>
      <c r="AU108" s="77"/>
      <c r="AV108" s="179" t="str">
        <f>IF(AND(COUNTBLANK($B108:$O108)=13,COUNTBLANK($P108:$Q108)=1,COUNTBLANK($R108:$U108)=3,COUNTBLANK($V108:$X108)=2,COUNTBLANK($Y108:$AE108)=6,COUNTBLANK($AF108:$AJ108)=4,COUNTBLANK($AK108:AN108)=3,COUNTBLANK($AO108:$AQ108)=2,COUNTBLANK($AR108:$AS108)=1,COUNTBLANK($AT108:$AU108)=1),IF(Data!$B108&lt;&gt;"",Scoring!$D$7)+IF(Data!$C108&lt;&gt;"",Scoring!$D$8)+IF(Data!$D108&lt;&gt;"",Scoring!$D$9)+IF(Data!$E108&lt;&gt;"",Scoring!$D$10)+IF(Data!$F108&lt;&gt;"",Scoring!$D$11)+IF(Data!$G108&lt;&gt;"",Scoring!$D$12)+IF(Data!$H108&lt;&gt;"",Scoring!$D$13)+IF(Data!$I108&lt;&gt;"",Scoring!$D$14)+IF(Data!$J108&lt;&gt;"",Scoring!$D$15)+IF(Data!$K108&lt;&gt;"",Scoring!$D$16)+IF(Data!$L108&lt;&gt;"",Scoring!$D$17)+IF(Data!$M108&lt;&gt;"",Scoring!$D$18)+IF(Data!$N108&lt;&gt;"",Scoring!$D$19)+IF(Data!$O108&lt;&gt;"",Scoring!$D$20)+IF(Data!$P108&lt;&gt;"",Scoring!$D$21)+IF(Data!$Q108&lt;&gt;"",Scoring!$D$22)+IF(Data!$R108&lt;&gt;"",Scoring!$D$23)+IF(Data!$S108&lt;&gt;"",Scoring!$D$24)+IF(Data!$T108&lt;&gt;"",Scoring!$D$25)+IF(Data!$U108&lt;&gt;"",Scoring!$D$26)+IF(Data!$V108&lt;&gt;"",Scoring!$D$27)+IF(Data!$W108&lt;&gt;"",Scoring!$D$28)+IF(Data!$X108&lt;&gt;"",Scoring!$D$29)+IF(Data!$Y108&lt;&gt;"",Scoring!$D$30)+IF(Data!$Z108&lt;&gt;"",Scoring!$D$31)+IF(Data!$AA108&lt;&gt;"",Scoring!$D$32)+IF(Data!$AB108&lt;&gt;"",Scoring!$D$33)+IF(Data!$AC108&lt;&gt;"",Scoring!$D$34)+IF(Data!$AD108&lt;&gt;"",Scoring!$D$35)+IF(Data!$AE108&lt;&gt;"",Scoring!$D$36)+IF(Data!$AF108&lt;&gt;"",Scoring!$D$37)+IF(Data!$AG108&lt;&gt;"",Scoring!$D$38)+IF(Data!$AH108&lt;&gt;"",Scoring!$D$39)+IF(Data!$AI108&lt;&gt;"",Scoring!$D$40)+IF(Data!$AJ108&lt;&gt;"",Scoring!$D$41)+IF(Data!$AK108&lt;&gt;"",Scoring!$D$42)+IF(Data!$AL108&lt;&gt;"",Scoring!$D$43)+IF(Data!$AM108&lt;&gt;"",Scoring!$D$44)+IF(Data!$AN108&lt;&gt;"",Scoring!$D$45)+IF(Data!$AO108&lt;&gt;"",Scoring!$D$46)+IF(Data!$AP108&lt;&gt;"",Scoring!$D$47)+IF(Data!$AQ108&lt;&gt;"",Scoring!$D$48)+IF(Data!$AR108&lt;&gt;"",Scoring!$D$49)+IF(Data!$AS108&lt;&gt;"",Scoring!$D$50)+IF(Data!$AT108&lt;&gt;"",Scoring!$D$51)+IF(Data!$AU108&lt;&gt;"",Scoring!$D$52),"")</f>
        <v/>
      </c>
      <c r="AW108" s="180" t="str">
        <f>IF(AV108&lt;&gt;"",LOOKUP(AV108,Likelihoods!$A$7:$A$107,Likelihoods!B$7:B$107),"")</f>
        <v/>
      </c>
      <c r="AX108" s="181" t="str">
        <f>IF(AND(COUNTBLANK($B108:$O108)=13,COUNTBLANK($P108:$Q108)=1,COUNTBLANK($R108:$U108)=3,COUNTBLANK($V108:$X108)=2,COUNTBLANK($Y108:$AE108)=6,COUNTBLANK($AF108:$AJ108)=4,COUNTBLANK($AK108:AN108)=3,COUNTBLANK($AO108:$AQ108)=2,COUNTBLANK($AR108:$AS108)=1,COUNTBLANK($AT108:$AU108)=1),IF(Data!$B108&lt;&gt;"",Scoring!$E$7)+IF(Data!$C108&lt;&gt;"",Scoring!$E$8)+IF(Data!$D108&lt;&gt;"",Scoring!$E$9)+IF(Data!$E108&lt;&gt;"",Scoring!$E$10)+IF(Data!$F108&lt;&gt;"",Scoring!$E$11)+IF(Data!$G108&lt;&gt;"",Scoring!$E$12)+IF(Data!$H108&lt;&gt;"",Scoring!$E$13)+IF(Data!$I108&lt;&gt;"",Scoring!$E$14)+IF(Data!$J108&lt;&gt;"",Scoring!$E$15)+IF(Data!$K108&lt;&gt;"",Scoring!$E$16)+IF(Data!$L108&lt;&gt;"",Scoring!$E$17)+IF(Data!$M108&lt;&gt;"",Scoring!$E$18)+IF(Data!$N108&lt;&gt;"",Scoring!$E$19)+IF(Data!$O108&lt;&gt;"",Scoring!$E$20)+IF(Data!$P108&lt;&gt;"",Scoring!$E$21)+IF(Data!$Q108&lt;&gt;"",Scoring!$E$22)+IF(Data!$R108&lt;&gt;"",Scoring!$E$23)+IF(Data!$S108&lt;&gt;"",Scoring!$E$24)+IF(Data!$T108&lt;&gt;"",Scoring!$E$25)+IF(Data!$U108&lt;&gt;"",Scoring!$E$26)+IF(Data!$V108&lt;&gt;"",Scoring!$E$27)+IF(Data!$W108&lt;&gt;"",Scoring!$E$28)+IF(Data!$X108&lt;&gt;"",Scoring!$E$29)+IF(Data!$Y108&lt;&gt;"",Scoring!$E$30)+IF(Data!$Z108&lt;&gt;"",Scoring!$E$31)+IF(Data!$AA108&lt;&gt;"",Scoring!$E$32)+IF(Data!$AB108&lt;&gt;"",Scoring!$E$33)+IF(Data!$AC108&lt;&gt;"",Scoring!$E$34)+IF(Data!$AD108&lt;&gt;"",Scoring!$E$35)+IF(Data!$AE108&lt;&gt;"",Scoring!$E$36)+IF(Data!$AF108&lt;&gt;"",Scoring!$E$37)+IF(Data!$AG108&lt;&gt;"",Scoring!$E$38)+IF(Data!$AH108&lt;&gt;"",Scoring!$E$39)+IF(Data!$AI108&lt;&gt;"",Scoring!$E$40)+IF(Data!$AJ108&lt;&gt;"",Scoring!$E$41)+IF(Data!$AK108&lt;&gt;"",Scoring!$E$42)+IF(Data!$AL108&lt;&gt;"",Scoring!$E$43)+IF(Data!$AM108&lt;&gt;"",Scoring!$E$44)+IF(Data!$AN108&lt;&gt;"",Scoring!$E$45)+IF(Data!$AO108&lt;&gt;"",Scoring!$E$46)+IF(Data!$AP108&lt;&gt;"",Scoring!$E$47)+IF(Data!$AQ108&lt;&gt;"",Scoring!$E$48)+IF(Data!$AR108&lt;&gt;"",Scoring!$E$49)+IF(Data!$AS108&lt;&gt;"",Scoring!$E$50)+IF(Data!$AT108&lt;&gt;"",Scoring!$E$51)+IF(Data!$AU108&lt;&gt;"",Scoring!$E$52),"")</f>
        <v/>
      </c>
      <c r="AY108" s="180" t="str">
        <f>IF(AX108&lt;&gt;"",LOOKUP(AX108,Likelihoods!$A$7:$A$107,Likelihoods!C$7:C$107),"")</f>
        <v/>
      </c>
      <c r="AZ108" s="182" t="str">
        <f>IF(AND(COUNTBLANK($B108:$O108)=13,COUNTBLANK($P108:$Q108)=1,COUNTBLANK($R108:$U108)=3,COUNTBLANK($V108:$X108)=2,COUNTBLANK($Y108:$AE108)=6,COUNTBLANK($AF108:$AJ108)=4,COUNTBLANK($AK108:AN108)=3,COUNTBLANK($AO108:$AQ108)=2,COUNTBLANK($AR108:$AS108)=1,COUNTBLANK($AT108:$AU108)=1),IF(Data!$B108&lt;&gt;"",Scoring!$F$7)+IF(Data!$C108&lt;&gt;"",Scoring!$F$8)+IF(Data!$D108&lt;&gt;"",Scoring!$F$9)+IF(Data!$E108&lt;&gt;"",Scoring!$F$10)+IF(Data!$F108&lt;&gt;"",Scoring!$F$11)+IF(Data!$G108&lt;&gt;"",Scoring!$F$12)+IF(Data!$H108&lt;&gt;"",Scoring!$F$13)+IF(Data!$I108&lt;&gt;"",Scoring!$F$14)+IF(Data!$J108&lt;&gt;"",Scoring!$F$15)+IF(Data!$K108&lt;&gt;"",Scoring!$F$16)+IF(Data!$L108&lt;&gt;"",Scoring!$F$17)+IF(Data!$M108&lt;&gt;"",Scoring!$F$18)+IF(Data!$N108&lt;&gt;"",Scoring!$F$19)+IF(Data!$O108&lt;&gt;"",Scoring!$F$20)+IF(Data!$P108&lt;&gt;"",Scoring!$F$21)+IF(Data!$Q108&lt;&gt;"",Scoring!$F$22)+IF(Data!$R108&lt;&gt;"",Scoring!$F$23)+IF(Data!$S108&lt;&gt;"",Scoring!$F$24)+IF(Data!$T108&lt;&gt;"",Scoring!$F$25)+IF(Data!$U108&lt;&gt;"",Scoring!$F$26)+IF(Data!$V108&lt;&gt;"",Scoring!$F$27)+IF(Data!$W108&lt;&gt;"",Scoring!$F$28)+IF(Data!$X108&lt;&gt;"",Scoring!$F$29)+IF(Data!$Y108&lt;&gt;"",Scoring!$F$30)+IF(Data!$Z108&lt;&gt;"",Scoring!$F$31)+IF(Data!$AA108&lt;&gt;"",Scoring!$F$32)+IF(Data!$AB108&lt;&gt;"",Scoring!$F$33)+IF(Data!$AC108&lt;&gt;"",Scoring!$F$34)+IF(Data!$AD108&lt;&gt;"",Scoring!$F$35)+IF(Data!$AE108&lt;&gt;"",Scoring!$F$36)+IF(Data!$AF108&lt;&gt;"",Scoring!$F$37)+IF(Data!$AG108&lt;&gt;"",Scoring!$F$38)+IF(Data!$AH108&lt;&gt;"",Scoring!$F$39)+IF(Data!$AI108&lt;&gt;"",Scoring!$F$40)+IF(Data!$AJ108&lt;&gt;"",Scoring!$F$41)+IF(Data!$AK108&lt;&gt;"",Scoring!$F$42)+IF(Data!$AL108&lt;&gt;"",Scoring!$F$43)+IF(Data!$AM108&lt;&gt;"",Scoring!$F$44)+IF(Data!$AN108&lt;&gt;"",Scoring!$F$45)+IF(Data!$AO108&lt;&gt;"",Scoring!$F$46)+IF(Data!$AP108&lt;&gt;"",Scoring!$F$47)+IF(Data!$AQ108&lt;&gt;"",Scoring!$F$48)+IF(Data!$AR108&lt;&gt;"",Scoring!$F$49)+IF(Data!$AS108&lt;&gt;"",Scoring!$F$50)+IF(Data!$AT108&lt;&gt;"",Scoring!$F$51)+IF(Data!$AU108&lt;&gt;"",Scoring!$F$52),"")</f>
        <v/>
      </c>
      <c r="BA108" s="183" t="str">
        <f>IF(AZ108&lt;&gt;"",LOOKUP(AZ108,Likelihoods!$A$7:$A$107,Likelihoods!D$7:D$107),"")</f>
        <v/>
      </c>
      <c r="BB108" s="181" t="str">
        <f>IF(AND(COUNTBLANK($B108:$O108)=13,COUNTBLANK($P108:$Q108)=1,COUNTBLANK($R108:$U108)=3,COUNTBLANK($V108:$X108)=2,COUNTBLANK($Y108:$AE108)=6,COUNTBLANK($AF108:$AJ108)=4,COUNTBLANK($AK108:AN108)=3,COUNTBLANK($AO108:$AQ108)=2,COUNTBLANK($AR108:$AS108)=1,COUNTBLANK($AT108:$AU108)=1),IF(Data!$B108&lt;&gt;"",Scoring!$G$7)+IF(Data!$C108&lt;&gt;"",Scoring!$G$8)+IF(Data!$D108&lt;&gt;"",Scoring!$G$9)+IF(Data!$E108&lt;&gt;"",Scoring!$G$10)+IF(Data!$F108&lt;&gt;"",Scoring!$G$11)+IF(Data!$G108&lt;&gt;"",Scoring!$G$12)+IF(Data!$H108&lt;&gt;"",Scoring!$G$13)+IF(Data!$I108&lt;&gt;"",Scoring!$G$14)+IF(Data!$J108&lt;&gt;"",Scoring!$G$15)+IF(Data!$K108&lt;&gt;"",Scoring!$G$16)+IF(Data!$L108&lt;&gt;"",Scoring!$G$17)+IF(Data!$M108&lt;&gt;"",Scoring!$G$18)+IF(Data!$N108&lt;&gt;"",Scoring!$G$19)+IF(Data!$O108&lt;&gt;"",Scoring!$G$20)+IF(Data!$P108&lt;&gt;"",Scoring!$G$21)+IF(Data!$Q108&lt;&gt;"",Scoring!$G$22)+IF(Data!$R108&lt;&gt;"",Scoring!$G$23)+IF(Data!$S108&lt;&gt;"",Scoring!$G$24)+IF(Data!$T108&lt;&gt;"",Scoring!$G$25)+IF(Data!$U108&lt;&gt;"",Scoring!$G$26)+IF(Data!$V108&lt;&gt;"",Scoring!$G$27)+IF(Data!$W108&lt;&gt;"",Scoring!$G$28)+IF(Data!$X108&lt;&gt;"",Scoring!$G$29)+IF(Data!$Y108&lt;&gt;"",Scoring!$G$30)+IF(Data!$Z108&lt;&gt;"",Scoring!$G$31)+IF(Data!$AA108&lt;&gt;"",Scoring!$G$32)+IF(Data!$AB108&lt;&gt;"",Scoring!$G$33)+IF(Data!$AC108&lt;&gt;"",Scoring!$G$34)+IF(Data!$AD108&lt;&gt;"",Scoring!$G$35)+IF(Data!$AE108&lt;&gt;"",Scoring!$G$36)+IF(Data!$AF108&lt;&gt;"",Scoring!$G$37)+IF(Data!$AG108&lt;&gt;"",Scoring!$G$38)+IF(Data!$AH108&lt;&gt;"",Scoring!$G$39)+IF(Data!$AI108&lt;&gt;"",Scoring!$G$40)+IF(Data!$AJ108&lt;&gt;"",Scoring!$G$41)+IF(Data!$AK108&lt;&gt;"",Scoring!$G$42)+IF(Data!$AL108&lt;&gt;"",Scoring!$G$43)+IF(Data!$AM108&lt;&gt;"",Scoring!$G$44)+IF(Data!$AN108&lt;&gt;"",Scoring!$G$45)+IF(Data!$AO108&lt;&gt;"",Scoring!$G$46)+IF(Data!$AP108&lt;&gt;"",Scoring!$G$47)+IF(Data!$AQ108&lt;&gt;"",Scoring!$G$48)+IF(Data!$AR108&lt;&gt;"",Scoring!$G$49)+IF(Data!$AS108&lt;&gt;"",Scoring!$G$50)+IF(Data!$AT108&lt;&gt;"",Scoring!$G$51)+IF(Data!$AU108&lt;&gt;"",Scoring!$G$52),"")</f>
        <v/>
      </c>
      <c r="BC108" s="184" t="str">
        <f>IF(BB108&lt;&gt;"",LOOKUP(BB108,Likelihoods!$A$7:$A$107,Likelihoods!E$7:E$107),"")</f>
        <v/>
      </c>
      <c r="BD108" s="185" t="str">
        <f>IF(AND(COUNTBLANK($B108:$O108)=13,COUNTBLANK($P108:$Q108)=1,COUNTBLANK($R108:$U108)=3,COUNTBLANK($V108:$X108)=2,COUNTBLANK($Y108:$AE108)=6,COUNTBLANK($AF108:$AJ108)=4,COUNTBLANK($AK108:AN108)=3,COUNTBLANK($AO108:$AQ108)=2,COUNTBLANK($AR108:$AS108)=1,COUNTBLANK($AT108:$AU108)=1),IF(Data!$B108&lt;&gt;"",Scoring!$H$7)+IF(Data!$C108&lt;&gt;"",Scoring!$H$8)+IF(Data!$D108&lt;&gt;"",Scoring!$H$9)+IF(Data!$E108&lt;&gt;"",Scoring!$H$10)+IF(Data!$F108&lt;&gt;"",Scoring!$H$11)+IF(Data!$G108&lt;&gt;"",Scoring!$H$12)+IF(Data!$H108&lt;&gt;"",Scoring!$H$13)+IF(Data!$I108&lt;&gt;"",Scoring!$H$14)+IF(Data!$J108&lt;&gt;"",Scoring!$H$15)+IF(Data!$K108&lt;&gt;"",Scoring!$H$16)+IF(Data!$L108&lt;&gt;"",Scoring!$H$17)+IF(Data!$M108&lt;&gt;"",Scoring!$H$18)+IF(Data!$N108&lt;&gt;"",Scoring!$H$19)+IF(Data!$O108&lt;&gt;"",Scoring!$H$20)+IF(Data!$P108&lt;&gt;"",Scoring!$H$21)+IF(Data!$Q108&lt;&gt;"",Scoring!$H$22)+IF(Data!$R108&lt;&gt;"",Scoring!$H$23)+IF(Data!$S108&lt;&gt;"",Scoring!$H$24)+IF(Data!$T108&lt;&gt;"",Scoring!$H$25)+IF(Data!$U108&lt;&gt;"",Scoring!$H$26)+IF(Data!$V108&lt;&gt;"",Scoring!$H$27)+IF(Data!$W108&lt;&gt;"",Scoring!$H$28)+IF(Data!$X108&lt;&gt;"",Scoring!$H$29)+IF(Data!$Y108&lt;&gt;"",Scoring!$H$30)+IF(Data!$Z108&lt;&gt;"",Scoring!$H$31)+IF(Data!$AA108&lt;&gt;"",Scoring!$H$32)+IF(Data!$AB108&lt;&gt;"",Scoring!$H$33)+IF(Data!$AC108&lt;&gt;"",Scoring!$H$34)+IF(Data!$AD108&lt;&gt;"",Scoring!$H$35)+IF(Data!$AE108&lt;&gt;"",Scoring!$H$36)+IF(Data!$AF108&lt;&gt;"",Scoring!$H$37)+IF(Data!$AG108&lt;&gt;"",Scoring!$H$38)+IF(Data!$AH108&lt;&gt;"",Scoring!$H$39)+IF(Data!$AI108&lt;&gt;"",Scoring!$H$40)+IF(Data!$AJ108&lt;&gt;"",Scoring!$H$41)+IF(Data!$AK108&lt;&gt;"",Scoring!$H$42)+IF(Data!$AL108&lt;&gt;"",Scoring!$H$43)+IF(Data!$AM108&lt;&gt;"",Scoring!$H$44)+IF(Data!$AN108&lt;&gt;"",Scoring!$H$45)+IF(Data!$AO108&lt;&gt;"",Scoring!$H$46)+IF(Data!$AP108&lt;&gt;"",Scoring!$H$47)+IF(Data!$AQ108&lt;&gt;"",Scoring!$H$48)+IF(Data!$AR108&lt;&gt;"",Scoring!$H$49)+IF(Data!$AS108&lt;&gt;"",Scoring!$H$50)+IF(Data!$AT108&lt;&gt;"",Scoring!$H$51)+IF(Data!$AU108&lt;&gt;"",Scoring!$H$52),"")</f>
        <v/>
      </c>
      <c r="BE108" s="186" t="str">
        <f>IF(BD108&lt;&gt;"",LOOKUP(BD108,Likelihoods!$A$7:$A$107,Likelihoods!F$7:F$107),"")</f>
        <v/>
      </c>
      <c r="BF108" s="181" t="str">
        <f>IF(AND(COUNTBLANK($B108:$O108)=13,COUNTBLANK($P108:$Q108)=1,COUNTBLANK($R108:$U108)=3,COUNTBLANK($V108:$X108)=2,COUNTBLANK($Y108:$AE108)=6,COUNTBLANK($AF108:$AJ108)=4,COUNTBLANK($AK108:AN108)=3,COUNTBLANK($AO108:$AQ108)=2,COUNTBLANK($AR108:$AS108)=1,COUNTBLANK($AT108:$AU108)=1),IF(Data!$B108&lt;&gt;"",Scoring!$I$7)+IF(Data!$C108&lt;&gt;"",Scoring!$I$8)+IF(Data!$D108&lt;&gt;"",Scoring!$I$9)+IF(Data!$E108&lt;&gt;"",Scoring!$I$10)+IF(Data!$F108&lt;&gt;"",Scoring!$I$11)+IF(Data!$G108&lt;&gt;"",Scoring!$I$12)+IF(Data!$H108&lt;&gt;"",Scoring!$I$13)+IF(Data!$I108&lt;&gt;"",Scoring!$I$14)+IF(Data!$J108&lt;&gt;"",Scoring!$I$15)+IF(Data!$K108&lt;&gt;"",Scoring!$I$16)+IF(Data!$L108&lt;&gt;"",Scoring!$I$17)+IF(Data!$M108&lt;&gt;"",Scoring!$I$18)+IF(Data!$N108&lt;&gt;"",Scoring!$I$19)+IF(Data!$O108&lt;&gt;"",Scoring!$I$20)+IF(Data!$P108&lt;&gt;"",Scoring!$I$21)+IF(Data!$Q108&lt;&gt;"",Scoring!$I$22)+IF(Data!$R108&lt;&gt;"",Scoring!$I$23)+IF(Data!$S108&lt;&gt;"",Scoring!$I$24)+IF(Data!$T108&lt;&gt;"",Scoring!$I$25)+IF(Data!$U108&lt;&gt;"",Scoring!$I$26)+IF(Data!$V108&lt;&gt;"",Scoring!$I$27)+IF(Data!$W108&lt;&gt;"",Scoring!$I$28)+IF(Data!$X108&lt;&gt;"",Scoring!$I$29)+IF(Data!$Y108&lt;&gt;"",Scoring!$I$30)+IF(Data!$Z108&lt;&gt;"",Scoring!$I$31)+IF(Data!$AA108&lt;&gt;"",Scoring!$I$32)+IF(Data!$AB108&lt;&gt;"",Scoring!$I$33)+IF(Data!$AC108&lt;&gt;"",Scoring!$I$34)+IF(Data!$AD108&lt;&gt;"",Scoring!$I$35)+IF(Data!$AE108&lt;&gt;"",Scoring!$I$36)+IF(Data!$AF108&lt;&gt;"",Scoring!$I$37)+IF(Data!$AG108&lt;&gt;"",Scoring!$I$38)+IF(Data!$AH108&lt;&gt;"",Scoring!$I$39)+IF(Data!$AI108&lt;&gt;"",Scoring!$I$40)+IF(Data!$AJ108&lt;&gt;"",Scoring!$I$41)+IF(Data!$AK108&lt;&gt;"",Scoring!$I$42)+IF(Data!$AL108&lt;&gt;"",Scoring!$I$43)+IF(Data!$AM108&lt;&gt;"",Scoring!$I$44)+IF(Data!$AN108&lt;&gt;"",Scoring!$I$45)+IF(Data!$AO108&lt;&gt;"",Scoring!$I$46)+IF(Data!$AP108&lt;&gt;"",Scoring!$I$47)+IF(Data!$AQ108&lt;&gt;"",Scoring!$I$48)+IF(Data!$AR108&lt;&gt;"",Scoring!$I$49)+IF(Data!$AS108&lt;&gt;"",Scoring!$I$50)+IF(Data!$AT108&lt;&gt;"",Scoring!$I$51)+IF(Data!$AU108&lt;&gt;"",Scoring!$I$52),"")</f>
        <v/>
      </c>
      <c r="BG108" s="180" t="str">
        <f>IF(BF108&lt;&gt;"",LOOKUP(BF108,Likelihoods!$A$7:$A$107,Likelihoods!G$7:G$107),"")</f>
        <v/>
      </c>
      <c r="BH108" s="187" t="str">
        <f>IF(AND(COUNTBLANK($B108:$O108)=13,COUNTBLANK($P108:$Q108)=1,COUNTBLANK($R108:$U108)=3,COUNTBLANK($V108:$X108)=2,COUNTBLANK($Y108:$AE108)=6,COUNTBLANK($AF108:$AJ108)=4,COUNTBLANK($AK108:AN108)=3,COUNTBLANK($AO108:$AQ108)=2,COUNTBLANK($AR108:$AS108)=1,COUNTBLANK($AT108:$AU108)=1),IF(Data!$B108&lt;&gt;"",Scoring!$J$7)+IF(Data!$C108&lt;&gt;"",Scoring!$J$8)+IF(Data!$D108&lt;&gt;"",Scoring!$J$9)+IF(Data!$E108&lt;&gt;"",Scoring!$J$10)+IF(Data!$F108&lt;&gt;"",Scoring!$J$11)+IF(Data!$G108&lt;&gt;"",Scoring!$J$12)+IF(Data!$H108&lt;&gt;"",Scoring!$J$13)+IF(Data!$I108&lt;&gt;"",Scoring!$J$14)+IF(Data!$J108&lt;&gt;"",Scoring!$J$15)+IF(Data!$K108&lt;&gt;"",Scoring!$J$16)+IF(Data!$L108&lt;&gt;"",Scoring!$J$17)+IF(Data!$M108&lt;&gt;"",Scoring!$J$18)+IF(Data!$N108&lt;&gt;"",Scoring!$J$19)+IF(Data!$O108&lt;&gt;"",Scoring!$J$20)+IF(Data!$P108&lt;&gt;"",Scoring!$J$21)+IF(Data!$Q108&lt;&gt;"",Scoring!$J$22)+IF(Data!$R108&lt;&gt;"",Scoring!$J$23)+IF(Data!$S108&lt;&gt;"",Scoring!$J$24)+IF(Data!$T108&lt;&gt;"",Scoring!$J$25)+IF(Data!$U108&lt;&gt;"",Scoring!$J$26)+IF(Data!$V108&lt;&gt;"",Scoring!$J$27)+IF(Data!$W108&lt;&gt;"",Scoring!$J$28)+IF(Data!$X108&lt;&gt;"",Scoring!$J$29)+IF(Data!$Y108&lt;&gt;"",Scoring!$J$30)+IF(Data!$Z108&lt;&gt;"",Scoring!$J$31)+IF(Data!$AA108&lt;&gt;"",Scoring!$J$32)+IF(Data!$AB108&lt;&gt;"",Scoring!$J$33)+IF(Data!$AC108&lt;&gt;"",Scoring!$J$34)+IF(Data!$AD108&lt;&gt;"",Scoring!$J$35)+IF(Data!$AE108&lt;&gt;"",Scoring!$J$36)+IF(Data!$AF108&lt;&gt;"",Scoring!$J$37)+IF(Data!$AG108&lt;&gt;"",Scoring!$J$38)+IF(Data!$AH108&lt;&gt;"",Scoring!$J$39)+IF(Data!$AI108&lt;&gt;"",Scoring!$J$40)+IF(Data!$AJ108&lt;&gt;"",Scoring!$J$41)+IF(Data!$AK108&lt;&gt;"",Scoring!$J$42)+IF(Data!$AL108&lt;&gt;"",Scoring!$J$43)+IF(Data!$AM108&lt;&gt;"",Scoring!$J$44)+IF(Data!$AN108&lt;&gt;"",Scoring!$J$45)+IF(Data!$AO108&lt;&gt;"",Scoring!$J$46)+IF(Data!$AP108&lt;&gt;"",Scoring!$J$47)+IF(Data!$AQ108&lt;&gt;"",Scoring!$J$48)+IF(Data!$AR108&lt;&gt;"",Scoring!$J$49)+IF(Data!$AS108&lt;&gt;"",Scoring!$J$50)+IF(Data!$AT108&lt;&gt;"",Scoring!$J$51)+IF(Data!$AU108&lt;&gt;"",Scoring!$J$52),"")</f>
        <v/>
      </c>
      <c r="BI108" s="183" t="str">
        <f>IF(BH108&lt;&gt;"",LOOKUP(BH108,Likelihoods!$A$7:$A$107,Likelihoods!H$7:H$107),"")</f>
        <v/>
      </c>
      <c r="BJ108" s="188" t="str">
        <f>IF(AND(COUNTBLANK($B108:$O108)=13,COUNTBLANK($P108:$Q108)=1,COUNTBLANK($R108:$U108)=3,COUNTBLANK($V108:$X108)=2,COUNTBLANK($Y108:$AE108)=6,COUNTBLANK($AF108:$AJ108)=4,COUNTBLANK($AK108:AN108)=3,COUNTBLANK($AO108:$AQ108)=2,COUNTBLANK($AR108:$AS108)=1,COUNTBLANK($AT108:$AU108)=1),IF(Data!$B108&lt;&gt;"",Scoring!$K$7)+IF(Data!$C108&lt;&gt;"",Scoring!$K$8)+IF(Data!$D108&lt;&gt;"",Scoring!$K$9)+IF(Data!$E108&lt;&gt;"",Scoring!$K$10)+IF(Data!$F108&lt;&gt;"",Scoring!$K$11)+IF(Data!$G108&lt;&gt;"",Scoring!$K$12)+IF(Data!$H108&lt;&gt;"",Scoring!$K$13)+IF(Data!$I108&lt;&gt;"",Scoring!$K$14)+IF(Data!$J108&lt;&gt;"",Scoring!$K$15)+IF(Data!$K108&lt;&gt;"",Scoring!$K$16)+IF(Data!$L108&lt;&gt;"",Scoring!$K$17)+IF(Data!$M108&lt;&gt;"",Scoring!$K$18)+IF(Data!$N108&lt;&gt;"",Scoring!$K$19)+IF(Data!$O108&lt;&gt;"",Scoring!$K$20)+IF(Data!$P108&lt;&gt;"",Scoring!$K$21)+IF(Data!$Q108&lt;&gt;"",Scoring!$K$22)+IF(Data!$R108&lt;&gt;"",Scoring!$K$23)+IF(Data!$S108&lt;&gt;"",Scoring!$K$24)+IF(Data!$T108&lt;&gt;"",Scoring!$K$25)+IF(Data!$U108&lt;&gt;"",Scoring!$K$26)+IF(Data!$V108&lt;&gt;"",Scoring!$K$27)+IF(Data!$W108&lt;&gt;"",Scoring!$K$28)+IF(Data!$X108&lt;&gt;"",Scoring!$K$29)+IF(Data!$Y108&lt;&gt;"",Scoring!$K$30)+IF(Data!$Z108&lt;&gt;"",Scoring!$K$31)+IF(Data!$AA108&lt;&gt;"",Scoring!$K$32)+IF(Data!$AB108&lt;&gt;"",Scoring!$K$33)+IF(Data!$AC108&lt;&gt;"",Scoring!$K$34)+IF(Data!$AD108&lt;&gt;"",Scoring!$K$35)+IF(Data!$AE108&lt;&gt;"",Scoring!$K$36)+IF(Data!$AF108&lt;&gt;"",Scoring!$K$37)+IF(Data!$AG108&lt;&gt;"",Scoring!$K$38)+IF(Data!$AH108&lt;&gt;"",Scoring!$K$39)+IF(Data!$AI108&lt;&gt;"",Scoring!$K$40)+IF(Data!$AJ108&lt;&gt;"",Scoring!$K$41)+IF(Data!$AK108&lt;&gt;"",Scoring!$K$42)+IF(Data!$AL108&lt;&gt;"",Scoring!$K$43)+IF(Data!$AM108&lt;&gt;"",Scoring!$K$44)+IF(Data!$AN108&lt;&gt;"",Scoring!$K$45)+IF(Data!$AO108&lt;&gt;"",Scoring!$K$46)+IF(Data!$AP108&lt;&gt;"",Scoring!$K$47)+IF(Data!$AQ108&lt;&gt;"",Scoring!$K$48)+IF(Data!$AR108&lt;&gt;"",Scoring!$K$49)+IF(Data!$AS108&lt;&gt;"",Scoring!$K$50)+IF(Data!$AT108&lt;&gt;"",Scoring!$K$51)+IF(Data!$AU108&lt;&gt;"",Scoring!$K$52),"")</f>
        <v/>
      </c>
      <c r="BK108" s="184" t="str">
        <f>IF(BJ108&lt;&gt;"",LOOKUP(BJ108,Likelihoods!$A$7:$A$107,Likelihoods!I$7:I$107),"")</f>
        <v/>
      </c>
      <c r="BL108" s="187" t="str">
        <f>IF(AND(COUNTBLANK($B108:$O108)=13,COUNTBLANK($P108:$Q108)=1,COUNTBLANK($R108:$U108)=3,COUNTBLANK($V108:$X108)=2,COUNTBLANK($Y108:$AE108)=6,COUNTBLANK($AF108:$AJ108)=4,COUNTBLANK($AK108:AN108)=3,COUNTBLANK($AO108:$AQ108)=2,COUNTBLANK($AR108:$AS108)=1,COUNTBLANK($AT108:$AU108)=1),IF(Data!$B108&lt;&gt;"",Scoring!$L$7)+IF(Data!$C108&lt;&gt;"",Scoring!$L$8)+IF(Data!$D108&lt;&gt;"",Scoring!$L$9)+IF(Data!$E108&lt;&gt;"",Scoring!$L$10)+IF(Data!$F108&lt;&gt;"",Scoring!$L$11)+IF(Data!$G108&lt;&gt;"",Scoring!$L$12)+IF(Data!$H108&lt;&gt;"",Scoring!$L$13)+IF(Data!$I108&lt;&gt;"",Scoring!$L$14)+IF(Data!$J108&lt;&gt;"",Scoring!$L$15)+IF(Data!$K108&lt;&gt;"",Scoring!$L$16)+IF(Data!$L108&lt;&gt;"",Scoring!$L$17)+IF(Data!$M108&lt;&gt;"",Scoring!$L$18)+IF(Data!$N108&lt;&gt;"",Scoring!$L$19)+IF(Data!$O108&lt;&gt;"",Scoring!$L$20)+IF(Data!$P108&lt;&gt;"",Scoring!$L$21)+IF(Data!$Q108&lt;&gt;"",Scoring!$L$22)+IF(Data!$R108&lt;&gt;"",Scoring!$L$23)+IF(Data!$S108&lt;&gt;"",Scoring!$L$24)+IF(Data!$T108&lt;&gt;"",Scoring!$L$25)+IF(Data!$U108&lt;&gt;"",Scoring!$L$26)+IF(Data!$V108&lt;&gt;"",Scoring!$L$27)+IF(Data!$W108&lt;&gt;"",Scoring!$L$28)+IF(Data!$X108&lt;&gt;"",Scoring!$L$29)+IF(Data!$Y108&lt;&gt;"",Scoring!$L$30)+IF(Data!$Z108&lt;&gt;"",Scoring!$L$31)+IF(Data!$AA108&lt;&gt;"",Scoring!$L$32)+IF(Data!$AB108&lt;&gt;"",Scoring!$L$33)+IF(Data!$AC108&lt;&gt;"",Scoring!$L$34)+IF(Data!$AD108&lt;&gt;"",Scoring!$L$35)+IF(Data!$AE108&lt;&gt;"",Scoring!$L$36)+IF(Data!$AF108&lt;&gt;"",Scoring!$L$37)+IF(Data!$AG108&lt;&gt;"",Scoring!$L$38)+IF(Data!$AH108&lt;&gt;"",Scoring!$L$39)+IF(Data!$AI108&lt;&gt;"",Scoring!$L$40)+IF(Data!$AJ108&lt;&gt;"",Scoring!$L$41)+IF(Data!$AK108&lt;&gt;"",Scoring!$L$42)+IF(Data!$AL108&lt;&gt;"",Scoring!$L$43)+IF(Data!$AM108&lt;&gt;"",Scoring!$L$44)+IF(Data!$AN108&lt;&gt;"",Scoring!$L$45)+IF(Data!$AO108&lt;&gt;"",Scoring!$L$46)+IF(Data!$AP108&lt;&gt;"",Scoring!$L$47)+IF(Data!$AQ108&lt;&gt;"",Scoring!$L$48)+IF(Data!$AR108&lt;&gt;"",Scoring!$L$49)+IF(Data!$AS108&lt;&gt;"",Scoring!$L$50)+IF(Data!$AT108&lt;&gt;"",Scoring!$L$51)+IF(Data!$AU108&lt;&gt;"",Scoring!$L$52),"")</f>
        <v/>
      </c>
      <c r="BM108" s="180" t="str">
        <f>IF(BL108&lt;&gt;"",LOOKUP(BL108,Likelihoods!$A$7:$A$107,Likelihoods!J$7:J$107),"")</f>
        <v/>
      </c>
      <c r="BN108" s="181" t="str">
        <f>IF(AND(COUNTBLANK($B108:$O108)=13,COUNTBLANK($P108:$Q108)=1,COUNTBLANK($R108:$U108)=3,COUNTBLANK($V108:$X108)=2,COUNTBLANK($Y108:$AE108)=6,COUNTBLANK($AF108:$AJ108)=4,COUNTBLANK($AK108:AN108)=3,COUNTBLANK($AO108:$AQ108)=2,COUNTBLANK($AR108:$AS108)=1,COUNTBLANK($AT108:$AU108)=1),IF(Data!$B108&lt;&gt;"",Scoring!$M$7)+IF(Data!$C108&lt;&gt;"",Scoring!$M$8)+IF(Data!$D108&lt;&gt;"",Scoring!$M$9)+IF(Data!$E108&lt;&gt;"",Scoring!$M$10)+IF(Data!$F108&lt;&gt;"",Scoring!$M$11)+IF(Data!$G108&lt;&gt;"",Scoring!$M$12)+IF(Data!$H108&lt;&gt;"",Scoring!$M$13)+IF(Data!$I108&lt;&gt;"",Scoring!$M$14)+IF(Data!$J108&lt;&gt;"",Scoring!$M$15)+IF(Data!$K108&lt;&gt;"",Scoring!$M$16)+IF(Data!$L108&lt;&gt;"",Scoring!$M$17)+IF(Data!$M108&lt;&gt;"",Scoring!$M$18)+IF(Data!$N108&lt;&gt;"",Scoring!$M$19)+IF(Data!$O108&lt;&gt;"",Scoring!$M$20)+IF(Data!$P108&lt;&gt;"",Scoring!$M$21)+IF(Data!$Q108&lt;&gt;"",Scoring!$M$22)+IF(Data!$R108&lt;&gt;"",Scoring!$M$23)+IF(Data!$S108&lt;&gt;"",Scoring!$M$24)+IF(Data!$T108&lt;&gt;"",Scoring!$M$25)+IF(Data!$U108&lt;&gt;"",Scoring!$M$26)+IF(Data!$V108&lt;&gt;"",Scoring!$M$27)+IF(Data!$W108&lt;&gt;"",Scoring!$M$28)+IF(Data!$X108&lt;&gt;"",Scoring!$M$29)+IF(Data!$Y108&lt;&gt;"",Scoring!$M$30)+IF(Data!$Z108&lt;&gt;"",Scoring!$M$31)+IF(Data!$AA108&lt;&gt;"",Scoring!$M$32)+IF(Data!$AB108&lt;&gt;"",Scoring!$M$33)+IF(Data!$AC108&lt;&gt;"",Scoring!$M$34)+IF(Data!$AD108&lt;&gt;"",Scoring!$M$35)+IF(Data!$AE108&lt;&gt;"",Scoring!$M$36)+IF(Data!$AF108&lt;&gt;"",Scoring!$M$37)+IF(Data!$AG108&lt;&gt;"",Scoring!$M$38)+IF(Data!$AH108&lt;&gt;"",Scoring!$M$39)+IF(Data!$AI108&lt;&gt;"",Scoring!$M$40)+IF(Data!$AJ108&lt;&gt;"",Scoring!$M$41)+IF(Data!$AK108&lt;&gt;"",Scoring!$M$42)+IF(Data!$AL108&lt;&gt;"",Scoring!$M$43)+IF(Data!$AM108&lt;&gt;"",Scoring!$M$44)+IF(Data!$AN108&lt;&gt;"",Scoring!$M$45)+IF(Data!$AO108&lt;&gt;"",Scoring!$M$46)+IF(Data!$AP108&lt;&gt;"",Scoring!$M$47)+IF(Data!$AQ108&lt;&gt;"",Scoring!$M$48)+IF(Data!$AR108&lt;&gt;"",Scoring!$M$49)+IF(Data!$AS108&lt;&gt;"",Scoring!$M$50)+IF(Data!$AT108&lt;&gt;"",Scoring!$M$51)+IF(Data!$AU108&lt;&gt;"",Scoring!$M$52),"")</f>
        <v/>
      </c>
      <c r="BO108" s="184" t="str">
        <f>IF(BN108&lt;&gt;"",LOOKUP(BN108,Likelihoods!$A$7:$A$107,Likelihoods!K$7:K$107),"")</f>
        <v/>
      </c>
      <c r="BP108" s="179" t="str">
        <f>IF(AND(COUNTBLANK($B108:$O108)=13,COUNTBLANK($P108:$Q108)=1,COUNTBLANK($R108:$U108)=3,COUNTBLANK($V108:$X108)=2,COUNTBLANK($Y108:$AE108)=6,COUNTBLANK($AF108:$AJ108)=4,COUNTBLANK($AK108:AN108)=3,COUNTBLANK($AO108:$AQ108)=2,COUNTBLANK($AR108:$AS108)=1,COUNTBLANK($AT108:$AU108)=1),IF(Data!$B108&lt;&gt;"",Scoring!$N$7)+IF(Data!$C108&lt;&gt;"",Scoring!$N$8)+IF(Data!$D108&lt;&gt;"",Scoring!$N$9)+IF(Data!$E108&lt;&gt;"",Scoring!$N$10)+IF(Data!$F108&lt;&gt;"",Scoring!$N$11)+IF(Data!$G108&lt;&gt;"",Scoring!$N$12)+IF(Data!$H108&lt;&gt;"",Scoring!$N$13)+IF(Data!$I108&lt;&gt;"",Scoring!$N$14)+IF(Data!$J108&lt;&gt;"",Scoring!$N$15)+IF(Data!$K108&lt;&gt;"",Scoring!$N$16)+IF(Data!$L108&lt;&gt;"",Scoring!$N$17)+IF(Data!$M108&lt;&gt;"",Scoring!$N$18)+IF(Data!$N108&lt;&gt;"",Scoring!$N$19)+IF(Data!$O108&lt;&gt;"",Scoring!$N$20)+IF(Data!$P108&lt;&gt;"",Scoring!$N$21)+IF(Data!$Q108&lt;&gt;"",Scoring!$N$22)+IF(Data!$R108&lt;&gt;"",Scoring!$N$23)+IF(Data!$S108&lt;&gt;"",Scoring!$N$24)+IF(Data!$T108&lt;&gt;"",Scoring!$N$25)+IF(Data!$U108&lt;&gt;"",Scoring!$N$26)+IF(Data!$V108&lt;&gt;"",Scoring!$N$27)+IF(Data!$W108&lt;&gt;"",Scoring!$N$28)+IF(Data!$X108&lt;&gt;"",Scoring!$N$29)+IF(Data!$Y108&lt;&gt;"",Scoring!$N$30)+IF(Data!$Z108&lt;&gt;"",Scoring!$N$31)+IF(Data!$AA108&lt;&gt;"",Scoring!$N$32)+IF(Data!$AB108&lt;&gt;"",Scoring!$N$33)+IF(Data!$AC108&lt;&gt;"",Scoring!$N$34)+IF(Data!$AD108&lt;&gt;"",Scoring!$N$35)+IF(Data!$AE108&lt;&gt;"",Scoring!$N$36)+IF(Data!$AF108&lt;&gt;"",Scoring!$N$37)+IF(Data!$AG108&lt;&gt;"",Scoring!$N$38)+IF(Data!$AH108&lt;&gt;"",Scoring!$N$39)+IF(Data!$AI108&lt;&gt;"",Scoring!$N$40)+IF(Data!$AJ108&lt;&gt;"",Scoring!$N$41)+IF(Data!$AK108&lt;&gt;"",Scoring!$N$42)+IF(Data!$AL108&lt;&gt;"",Scoring!$N$43)+IF(Data!$AM108&lt;&gt;"",Scoring!$N$44)+IF(Data!$AN108&lt;&gt;"",Scoring!$N$45)+IF(Data!$AO108&lt;&gt;"",Scoring!$N$46)+IF(Data!$AP108&lt;&gt;"",Scoring!$N$47)+IF(Data!$AQ108&lt;&gt;"",Scoring!$N$48)+IF(Data!$AR108&lt;&gt;"",Scoring!$N$49)+IF(Data!$AS108&lt;&gt;"",Scoring!$N$50)+IF(Data!$AT108&lt;&gt;"",Scoring!$N$51)+IF(Data!$AU108&lt;&gt;"",Scoring!$N$52),"")</f>
        <v/>
      </c>
      <c r="BQ108" s="189" t="str">
        <f>IF(BP108&lt;&gt;"",LOOKUP(BP108,Likelihoods!$A$7:$A$107,Likelihoods!L$7:L$107),"")</f>
        <v/>
      </c>
      <c r="BR108" s="181" t="str">
        <f>IF(AND(COUNTBLANK($B108:$O108)=13,COUNTBLANK($P108:$Q108)=1,COUNTBLANK($R108:$U108)=3,COUNTBLANK($V108:$X108)=2,COUNTBLANK($Y108:$AE108)=6,COUNTBLANK($AF108:$AJ108)=4,COUNTBLANK($AK108:AN108)=3,COUNTBLANK($AO108:$AQ108)=2,COUNTBLANK($AR108:$AS108)=1,COUNTBLANK($AT108:$AU108)=1),IF(Data!$B108&lt;&gt;"",Scoring!$O$7)+IF(Data!$C108&lt;&gt;"",Scoring!$O$8)+IF(Data!$D108&lt;&gt;"",Scoring!$O$9)+IF(Data!$E108&lt;&gt;"",Scoring!$O$10)+IF(Data!$F108&lt;&gt;"",Scoring!$O$11)+IF(Data!$G108&lt;&gt;"",Scoring!$O$12)+IF(Data!$H108&lt;&gt;"",Scoring!$O$13)+IF(Data!$I108&lt;&gt;"",Scoring!$O$14)+IF(Data!$J108&lt;&gt;"",Scoring!$O$15)+IF(Data!$K108&lt;&gt;"",Scoring!$O$16)+IF(Data!$L108&lt;&gt;"",Scoring!$O$17)+IF(Data!$M108&lt;&gt;"",Scoring!$O$18)+IF(Data!$N108&lt;&gt;"",Scoring!$O$19)+IF(Data!$O108&lt;&gt;"",Scoring!$O$20)+IF(Data!$P108&lt;&gt;"",Scoring!$O$21)+IF(Data!$Q108&lt;&gt;"",Scoring!$O$22)+IF(Data!$R108&lt;&gt;"",Scoring!$O$23)+IF(Data!$S108&lt;&gt;"",Scoring!$O$24)+IF(Data!$T108&lt;&gt;"",Scoring!$O$25)+IF(Data!$U108&lt;&gt;"",Scoring!$O$26)+IF(Data!$V108&lt;&gt;"",Scoring!$O$27)+IF(Data!$W108&lt;&gt;"",Scoring!$O$28)+IF(Data!$X108&lt;&gt;"",Scoring!$O$29)+IF(Data!$Y108&lt;&gt;"",Scoring!$O$30)+IF(Data!$Z108&lt;&gt;"",Scoring!$O$31)+IF(Data!$AA108&lt;&gt;"",Scoring!$O$32)+IF(Data!$AB108&lt;&gt;"",Scoring!$O$33)+IF(Data!$AC108&lt;&gt;"",Scoring!$O$34)+IF(Data!$AD108&lt;&gt;"",Scoring!$O$35)+IF(Data!$AE108&lt;&gt;"",Scoring!$O$36)+IF(Data!$AF108&lt;&gt;"",Scoring!$O$37)+IF(Data!$AG108&lt;&gt;"",Scoring!$O$38)+IF(Data!$AH108&lt;&gt;"",Scoring!$O$39)+IF(Data!$AI108&lt;&gt;"",Scoring!$O$40)+IF(Data!$AJ108&lt;&gt;"",Scoring!$O$41)+IF(Data!$AK108&lt;&gt;"",Scoring!$O$42)+IF(Data!$AL108&lt;&gt;"",Scoring!$O$43)+IF(Data!$AM108&lt;&gt;"",Scoring!$O$44)+IF(Data!$AN108&lt;&gt;"",Scoring!$O$45)+IF(Data!$AO108&lt;&gt;"",Scoring!$O$46)+IF(Data!$AP108&lt;&gt;"",Scoring!$O$47)+IF(Data!$AQ108&lt;&gt;"",Scoring!$O$48)+IF(Data!$AR108&lt;&gt;"",Scoring!$O$49)+IF(Data!$AS108&lt;&gt;"",Scoring!$O$50)+IF(Data!$AT108&lt;&gt;"",Scoring!$O$51)+IF(Data!$AU108&lt;&gt;"",Scoring!$O$52),"")</f>
        <v/>
      </c>
      <c r="BS108" s="184" t="str">
        <f>IF(BR108&lt;&gt;"",LOOKUP(BR108,Likelihoods!$A$7:$A$107,Likelihoods!M$7:M$107),"")</f>
        <v/>
      </c>
      <c r="BT108" s="181" t="str">
        <f>IF(AND(COUNTBLANK($B108:$O108)=13,COUNTBLANK($P108:$Q108)=1,COUNTBLANK($R108:$U108)=3,COUNTBLANK($V108:$X108)=2,COUNTBLANK($Y108:$AE108)=6,COUNTBLANK($AF108:$AJ108)=4,COUNTBLANK($AK108:AN108)=3,COUNTBLANK($AO108:$AQ108)=2,COUNTBLANK($AR108:$AS108)=1,COUNTBLANK($AT108:$AU108)=1),IF(Data!$B108&lt;&gt;"",Scoring!$P$7)+IF(Data!$C108&lt;&gt;"",Scoring!$P$8)+IF(Data!$D108&lt;&gt;"",Scoring!$P$9)+IF(Data!$E108&lt;&gt;"",Scoring!$P$10)+IF(Data!$F108&lt;&gt;"",Scoring!$P$11)+IF(Data!$G108&lt;&gt;"",Scoring!$P$12)+IF(Data!$H108&lt;&gt;"",Scoring!$P$13)+IF(Data!$I108&lt;&gt;"",Scoring!$P$14)+IF(Data!$J108&lt;&gt;"",Scoring!$P$15)+IF(Data!$K108&lt;&gt;"",Scoring!$P$16)+IF(Data!$L108&lt;&gt;"",Scoring!$P$17)+IF(Data!$M108&lt;&gt;"",Scoring!$P$18)+IF(Data!$N108&lt;&gt;"",Scoring!$P$19)+IF(Data!$O108&lt;&gt;"",Scoring!$P$20)+IF(Data!$P108&lt;&gt;"",Scoring!$P$21)+IF(Data!$Q108&lt;&gt;"",Scoring!$P$22)+IF(Data!$R108&lt;&gt;"",Scoring!$P$23)+IF(Data!$S108&lt;&gt;"",Scoring!$P$24)+IF(Data!$T108&lt;&gt;"",Scoring!$P$25)+IF(Data!$U108&lt;&gt;"",Scoring!$P$26)+IF(Data!$V108&lt;&gt;"",Scoring!$P$27)+IF(Data!$W108&lt;&gt;"",Scoring!$P$28)+IF(Data!$X108&lt;&gt;"",Scoring!$P$29)+IF(Data!$Y108&lt;&gt;"",Scoring!$P$30)+IF(Data!$Z108&lt;&gt;"",Scoring!$P$31)+IF(Data!$AA108&lt;&gt;"",Scoring!$P$32)+IF(Data!$AB108&lt;&gt;"",Scoring!$P$33)+IF(Data!$AC108&lt;&gt;"",Scoring!$P$34)+IF(Data!$AD108&lt;&gt;"",Scoring!$P$35)+IF(Data!$AE108&lt;&gt;"",Scoring!$P$36)+IF(Data!$AF108&lt;&gt;"",Scoring!$P$37)+IF(Data!$AG108&lt;&gt;"",Scoring!$P$38)+IF(Data!$AH108&lt;&gt;"",Scoring!$P$39)+IF(Data!$AI108&lt;&gt;"",Scoring!$P$40)+IF(Data!$AJ108&lt;&gt;"",Scoring!$P$41)+IF(Data!$AK108&lt;&gt;"",Scoring!$P$42)+IF(Data!$AL108&lt;&gt;"",Scoring!$P$43)+IF(Data!$AM108&lt;&gt;"",Scoring!$P$44)+IF(Data!$AN108&lt;&gt;"",Scoring!$P$45)+IF(Data!$AO108&lt;&gt;"",Scoring!$P$46)+IF(Data!$AP108&lt;&gt;"",Scoring!$P$47)+IF(Data!$AQ108&lt;&gt;"",Scoring!$P$48)+IF(Data!$AR108&lt;&gt;"",Scoring!$P$49)+IF(Data!$AS108&lt;&gt;"",Scoring!$P$50)+IF(Data!$AT108&lt;&gt;"",Scoring!$P$51)+IF(Data!$AU108&lt;&gt;"",Scoring!$P$52),"")</f>
        <v/>
      </c>
      <c r="BU108" s="180" t="str">
        <f>IF(BT108&lt;&gt;"",LOOKUP(BT108,Likelihoods!$A$7:$A$107,Likelihoods!N$7:N$107),"")</f>
        <v/>
      </c>
      <c r="BV108" s="181" t="str">
        <f>IF(AND(COUNTBLANK($B108:$O108)=13,COUNTBLANK($P108:$Q108)=1,COUNTBLANK($R108:$U108)=3,COUNTBLANK($V108:$X108)=2,COUNTBLANK($Y108:$AE108)=6,COUNTBLANK($AF108:$AJ108)=4,COUNTBLANK($AK108:AN108)=3,COUNTBLANK($AO108:$AQ108)=2,COUNTBLANK($AR108:$AS108)=1,COUNTBLANK($AT108:$AU108)=1),IF(Data!$B108&lt;&gt;"",Scoring!$Q$7)+IF(Data!$C108&lt;&gt;"",Scoring!$Q$8)+IF(Data!$D108&lt;&gt;"",Scoring!$Q$9)+IF(Data!$E108&lt;&gt;"",Scoring!$Q$10)+IF(Data!$F108&lt;&gt;"",Scoring!$Q$11)+IF(Data!$G108&lt;&gt;"",Scoring!$Q$12)+IF(Data!$H108&lt;&gt;"",Scoring!$Q$13)+IF(Data!$I108&lt;&gt;"",Scoring!$Q$14)+IF(Data!$J108&lt;&gt;"",Scoring!$Q$15)+IF(Data!$K108&lt;&gt;"",Scoring!$Q$16)+IF(Data!$L108&lt;&gt;"",Scoring!$Q$17)+IF(Data!$M108&lt;&gt;"",Scoring!$Q$18)+IF(Data!$N108&lt;&gt;"",Scoring!$Q$19)+IF(Data!$O108&lt;&gt;"",Scoring!$Q$20)+IF(Data!$P108&lt;&gt;"",Scoring!$Q$21)+IF(Data!$Q108&lt;&gt;"",Scoring!$Q$22)+IF(Data!$R108&lt;&gt;"",Scoring!$Q$23)+IF(Data!$S108&lt;&gt;"",Scoring!$Q$24)+IF(Data!$T108&lt;&gt;"",Scoring!$Q$25)+IF(Data!$U108&lt;&gt;"",Scoring!$Q$26)+IF(Data!$V108&lt;&gt;"",Scoring!$Q$27)+IF(Data!$W108&lt;&gt;"",Scoring!$Q$28)+IF(Data!$X108&lt;&gt;"",Scoring!$Q$29)+IF(Data!$Y108&lt;&gt;"",Scoring!$Q$30)+IF(Data!$Z108&lt;&gt;"",Scoring!$Q$31)+IF(Data!$AA108&lt;&gt;"",Scoring!$Q$32)+IF(Data!$AB108&lt;&gt;"",Scoring!$Q$33)+IF(Data!$AC108&lt;&gt;"",Scoring!$Q$34)+IF(Data!$AD108&lt;&gt;"",Scoring!$Q$35)+IF(Data!$AE108&lt;&gt;"",Scoring!$Q$36)+IF(Data!$AF108&lt;&gt;"",Scoring!$Q$37)+IF(Data!$AG108&lt;&gt;"",Scoring!$Q$38)+IF(Data!$AH108&lt;&gt;"",Scoring!$Q$39)+IF(Data!$AI108&lt;&gt;"",Scoring!$Q$40)+IF(Data!$AJ108&lt;&gt;"",Scoring!$Q$41)+IF(Data!$AK108&lt;&gt;"",Scoring!$Q$42)+IF(Data!$AL108&lt;&gt;"",Scoring!$Q$43)+IF(Data!$AM108&lt;&gt;"",Scoring!$Q$44)+IF(Data!$AN108&lt;&gt;"",Scoring!$Q$45)+IF(Data!$AO108&lt;&gt;"",Scoring!$Q$46)+IF(Data!$AP108&lt;&gt;"",Scoring!$Q$47)+IF(Data!$AQ108&lt;&gt;"",Scoring!$Q$48)+IF(Data!$AR108&lt;&gt;"",Scoring!$Q$49)+IF(Data!$AS108&lt;&gt;"",Scoring!$Q$50)+IF(Data!$AT108&lt;&gt;"",Scoring!$Q$51)+IF(Data!$AU108&lt;&gt;"",Scoring!$Q$52),"")</f>
        <v/>
      </c>
      <c r="BW108" s="183" t="str">
        <f>IF(BV108&lt;&gt;"",LOOKUP(BV108,Likelihoods!$A$7:$A$107,Likelihoods!O$7:O$107),"")</f>
        <v/>
      </c>
      <c r="BX108" s="9"/>
      <c r="BY108" s="9"/>
      <c r="BZ108" s="9"/>
      <c r="CA108" s="9"/>
      <c r="CB108" s="9"/>
      <c r="CC108" s="9"/>
      <c r="CD108" s="9"/>
      <c r="CE108" s="9"/>
      <c r="CF108" s="9"/>
      <c r="CG108" s="9"/>
      <c r="CH108" s="9"/>
      <c r="CI108" s="9"/>
      <c r="CJ108" s="9"/>
      <c r="CK108" s="9"/>
    </row>
    <row r="109" spans="1:89" ht="14.25">
      <c r="A109" s="59"/>
      <c r="B109" s="76"/>
      <c r="C109" s="77"/>
      <c r="D109" s="77"/>
      <c r="E109" s="77"/>
      <c r="F109" s="77"/>
      <c r="G109" s="77"/>
      <c r="H109" s="77"/>
      <c r="I109" s="77"/>
      <c r="J109" s="77"/>
      <c r="K109" s="77"/>
      <c r="L109" s="77"/>
      <c r="M109" s="77"/>
      <c r="N109" s="77"/>
      <c r="O109" s="77"/>
      <c r="P109" s="76"/>
      <c r="Q109" s="78"/>
      <c r="R109" s="77"/>
      <c r="S109" s="77"/>
      <c r="T109" s="77"/>
      <c r="U109" s="77"/>
      <c r="V109" s="76"/>
      <c r="W109" s="77"/>
      <c r="X109" s="78"/>
      <c r="Y109" s="77"/>
      <c r="Z109" s="77"/>
      <c r="AA109" s="77"/>
      <c r="AB109" s="77"/>
      <c r="AC109" s="77"/>
      <c r="AD109" s="77"/>
      <c r="AE109" s="77"/>
      <c r="AF109" s="76"/>
      <c r="AG109" s="77"/>
      <c r="AH109" s="77"/>
      <c r="AI109" s="77"/>
      <c r="AJ109" s="78"/>
      <c r="AK109" s="77"/>
      <c r="AL109" s="77"/>
      <c r="AM109" s="77"/>
      <c r="AN109" s="77"/>
      <c r="AO109" s="76"/>
      <c r="AP109" s="77"/>
      <c r="AQ109" s="78"/>
      <c r="AR109" s="76"/>
      <c r="AS109" s="78"/>
      <c r="AT109" s="77"/>
      <c r="AU109" s="77"/>
      <c r="AV109" s="179" t="str">
        <f>IF(AND(COUNTBLANK($B109:$O109)=13,COUNTBLANK($P109:$Q109)=1,COUNTBLANK($R109:$U109)=3,COUNTBLANK($V109:$X109)=2,COUNTBLANK($Y109:$AE109)=6,COUNTBLANK($AF109:$AJ109)=4,COUNTBLANK($AK109:AN109)=3,COUNTBLANK($AO109:$AQ109)=2,COUNTBLANK($AR109:$AS109)=1,COUNTBLANK($AT109:$AU109)=1),IF(Data!$B109&lt;&gt;"",Scoring!$D$7)+IF(Data!$C109&lt;&gt;"",Scoring!$D$8)+IF(Data!$D109&lt;&gt;"",Scoring!$D$9)+IF(Data!$E109&lt;&gt;"",Scoring!$D$10)+IF(Data!$F109&lt;&gt;"",Scoring!$D$11)+IF(Data!$G109&lt;&gt;"",Scoring!$D$12)+IF(Data!$H109&lt;&gt;"",Scoring!$D$13)+IF(Data!$I109&lt;&gt;"",Scoring!$D$14)+IF(Data!$J109&lt;&gt;"",Scoring!$D$15)+IF(Data!$K109&lt;&gt;"",Scoring!$D$16)+IF(Data!$L109&lt;&gt;"",Scoring!$D$17)+IF(Data!$M109&lt;&gt;"",Scoring!$D$18)+IF(Data!$N109&lt;&gt;"",Scoring!$D$19)+IF(Data!$O109&lt;&gt;"",Scoring!$D$20)+IF(Data!$P109&lt;&gt;"",Scoring!$D$21)+IF(Data!$Q109&lt;&gt;"",Scoring!$D$22)+IF(Data!$R109&lt;&gt;"",Scoring!$D$23)+IF(Data!$S109&lt;&gt;"",Scoring!$D$24)+IF(Data!$T109&lt;&gt;"",Scoring!$D$25)+IF(Data!$U109&lt;&gt;"",Scoring!$D$26)+IF(Data!$V109&lt;&gt;"",Scoring!$D$27)+IF(Data!$W109&lt;&gt;"",Scoring!$D$28)+IF(Data!$X109&lt;&gt;"",Scoring!$D$29)+IF(Data!$Y109&lt;&gt;"",Scoring!$D$30)+IF(Data!$Z109&lt;&gt;"",Scoring!$D$31)+IF(Data!$AA109&lt;&gt;"",Scoring!$D$32)+IF(Data!$AB109&lt;&gt;"",Scoring!$D$33)+IF(Data!$AC109&lt;&gt;"",Scoring!$D$34)+IF(Data!$AD109&lt;&gt;"",Scoring!$D$35)+IF(Data!$AE109&lt;&gt;"",Scoring!$D$36)+IF(Data!$AF109&lt;&gt;"",Scoring!$D$37)+IF(Data!$AG109&lt;&gt;"",Scoring!$D$38)+IF(Data!$AH109&lt;&gt;"",Scoring!$D$39)+IF(Data!$AI109&lt;&gt;"",Scoring!$D$40)+IF(Data!$AJ109&lt;&gt;"",Scoring!$D$41)+IF(Data!$AK109&lt;&gt;"",Scoring!$D$42)+IF(Data!$AL109&lt;&gt;"",Scoring!$D$43)+IF(Data!$AM109&lt;&gt;"",Scoring!$D$44)+IF(Data!$AN109&lt;&gt;"",Scoring!$D$45)+IF(Data!$AO109&lt;&gt;"",Scoring!$D$46)+IF(Data!$AP109&lt;&gt;"",Scoring!$D$47)+IF(Data!$AQ109&lt;&gt;"",Scoring!$D$48)+IF(Data!$AR109&lt;&gt;"",Scoring!$D$49)+IF(Data!$AS109&lt;&gt;"",Scoring!$D$50)+IF(Data!$AT109&lt;&gt;"",Scoring!$D$51)+IF(Data!$AU109&lt;&gt;"",Scoring!$D$52),"")</f>
        <v/>
      </c>
      <c r="AW109" s="180" t="str">
        <f>IF(AV109&lt;&gt;"",LOOKUP(AV109,Likelihoods!$A$7:$A$107,Likelihoods!B$7:B$107),"")</f>
        <v/>
      </c>
      <c r="AX109" s="181" t="str">
        <f>IF(AND(COUNTBLANK($B109:$O109)=13,COUNTBLANK($P109:$Q109)=1,COUNTBLANK($R109:$U109)=3,COUNTBLANK($V109:$X109)=2,COUNTBLANK($Y109:$AE109)=6,COUNTBLANK($AF109:$AJ109)=4,COUNTBLANK($AK109:AN109)=3,COUNTBLANK($AO109:$AQ109)=2,COUNTBLANK($AR109:$AS109)=1,COUNTBLANK($AT109:$AU109)=1),IF(Data!$B109&lt;&gt;"",Scoring!$E$7)+IF(Data!$C109&lt;&gt;"",Scoring!$E$8)+IF(Data!$D109&lt;&gt;"",Scoring!$E$9)+IF(Data!$E109&lt;&gt;"",Scoring!$E$10)+IF(Data!$F109&lt;&gt;"",Scoring!$E$11)+IF(Data!$G109&lt;&gt;"",Scoring!$E$12)+IF(Data!$H109&lt;&gt;"",Scoring!$E$13)+IF(Data!$I109&lt;&gt;"",Scoring!$E$14)+IF(Data!$J109&lt;&gt;"",Scoring!$E$15)+IF(Data!$K109&lt;&gt;"",Scoring!$E$16)+IF(Data!$L109&lt;&gt;"",Scoring!$E$17)+IF(Data!$M109&lt;&gt;"",Scoring!$E$18)+IF(Data!$N109&lt;&gt;"",Scoring!$E$19)+IF(Data!$O109&lt;&gt;"",Scoring!$E$20)+IF(Data!$P109&lt;&gt;"",Scoring!$E$21)+IF(Data!$Q109&lt;&gt;"",Scoring!$E$22)+IF(Data!$R109&lt;&gt;"",Scoring!$E$23)+IF(Data!$S109&lt;&gt;"",Scoring!$E$24)+IF(Data!$T109&lt;&gt;"",Scoring!$E$25)+IF(Data!$U109&lt;&gt;"",Scoring!$E$26)+IF(Data!$V109&lt;&gt;"",Scoring!$E$27)+IF(Data!$W109&lt;&gt;"",Scoring!$E$28)+IF(Data!$X109&lt;&gt;"",Scoring!$E$29)+IF(Data!$Y109&lt;&gt;"",Scoring!$E$30)+IF(Data!$Z109&lt;&gt;"",Scoring!$E$31)+IF(Data!$AA109&lt;&gt;"",Scoring!$E$32)+IF(Data!$AB109&lt;&gt;"",Scoring!$E$33)+IF(Data!$AC109&lt;&gt;"",Scoring!$E$34)+IF(Data!$AD109&lt;&gt;"",Scoring!$E$35)+IF(Data!$AE109&lt;&gt;"",Scoring!$E$36)+IF(Data!$AF109&lt;&gt;"",Scoring!$E$37)+IF(Data!$AG109&lt;&gt;"",Scoring!$E$38)+IF(Data!$AH109&lt;&gt;"",Scoring!$E$39)+IF(Data!$AI109&lt;&gt;"",Scoring!$E$40)+IF(Data!$AJ109&lt;&gt;"",Scoring!$E$41)+IF(Data!$AK109&lt;&gt;"",Scoring!$E$42)+IF(Data!$AL109&lt;&gt;"",Scoring!$E$43)+IF(Data!$AM109&lt;&gt;"",Scoring!$E$44)+IF(Data!$AN109&lt;&gt;"",Scoring!$E$45)+IF(Data!$AO109&lt;&gt;"",Scoring!$E$46)+IF(Data!$AP109&lt;&gt;"",Scoring!$E$47)+IF(Data!$AQ109&lt;&gt;"",Scoring!$E$48)+IF(Data!$AR109&lt;&gt;"",Scoring!$E$49)+IF(Data!$AS109&lt;&gt;"",Scoring!$E$50)+IF(Data!$AT109&lt;&gt;"",Scoring!$E$51)+IF(Data!$AU109&lt;&gt;"",Scoring!$E$52),"")</f>
        <v/>
      </c>
      <c r="AY109" s="180" t="str">
        <f>IF(AX109&lt;&gt;"",LOOKUP(AX109,Likelihoods!$A$7:$A$107,Likelihoods!C$7:C$107),"")</f>
        <v/>
      </c>
      <c r="AZ109" s="182" t="str">
        <f>IF(AND(COUNTBLANK($B109:$O109)=13,COUNTBLANK($P109:$Q109)=1,COUNTBLANK($R109:$U109)=3,COUNTBLANK($V109:$X109)=2,COUNTBLANK($Y109:$AE109)=6,COUNTBLANK($AF109:$AJ109)=4,COUNTBLANK($AK109:AN109)=3,COUNTBLANK($AO109:$AQ109)=2,COUNTBLANK($AR109:$AS109)=1,COUNTBLANK($AT109:$AU109)=1),IF(Data!$B109&lt;&gt;"",Scoring!$F$7)+IF(Data!$C109&lt;&gt;"",Scoring!$F$8)+IF(Data!$D109&lt;&gt;"",Scoring!$F$9)+IF(Data!$E109&lt;&gt;"",Scoring!$F$10)+IF(Data!$F109&lt;&gt;"",Scoring!$F$11)+IF(Data!$G109&lt;&gt;"",Scoring!$F$12)+IF(Data!$H109&lt;&gt;"",Scoring!$F$13)+IF(Data!$I109&lt;&gt;"",Scoring!$F$14)+IF(Data!$J109&lt;&gt;"",Scoring!$F$15)+IF(Data!$K109&lt;&gt;"",Scoring!$F$16)+IF(Data!$L109&lt;&gt;"",Scoring!$F$17)+IF(Data!$M109&lt;&gt;"",Scoring!$F$18)+IF(Data!$N109&lt;&gt;"",Scoring!$F$19)+IF(Data!$O109&lt;&gt;"",Scoring!$F$20)+IF(Data!$P109&lt;&gt;"",Scoring!$F$21)+IF(Data!$Q109&lt;&gt;"",Scoring!$F$22)+IF(Data!$R109&lt;&gt;"",Scoring!$F$23)+IF(Data!$S109&lt;&gt;"",Scoring!$F$24)+IF(Data!$T109&lt;&gt;"",Scoring!$F$25)+IF(Data!$U109&lt;&gt;"",Scoring!$F$26)+IF(Data!$V109&lt;&gt;"",Scoring!$F$27)+IF(Data!$W109&lt;&gt;"",Scoring!$F$28)+IF(Data!$X109&lt;&gt;"",Scoring!$F$29)+IF(Data!$Y109&lt;&gt;"",Scoring!$F$30)+IF(Data!$Z109&lt;&gt;"",Scoring!$F$31)+IF(Data!$AA109&lt;&gt;"",Scoring!$F$32)+IF(Data!$AB109&lt;&gt;"",Scoring!$F$33)+IF(Data!$AC109&lt;&gt;"",Scoring!$F$34)+IF(Data!$AD109&lt;&gt;"",Scoring!$F$35)+IF(Data!$AE109&lt;&gt;"",Scoring!$F$36)+IF(Data!$AF109&lt;&gt;"",Scoring!$F$37)+IF(Data!$AG109&lt;&gt;"",Scoring!$F$38)+IF(Data!$AH109&lt;&gt;"",Scoring!$F$39)+IF(Data!$AI109&lt;&gt;"",Scoring!$F$40)+IF(Data!$AJ109&lt;&gt;"",Scoring!$F$41)+IF(Data!$AK109&lt;&gt;"",Scoring!$F$42)+IF(Data!$AL109&lt;&gt;"",Scoring!$F$43)+IF(Data!$AM109&lt;&gt;"",Scoring!$F$44)+IF(Data!$AN109&lt;&gt;"",Scoring!$F$45)+IF(Data!$AO109&lt;&gt;"",Scoring!$F$46)+IF(Data!$AP109&lt;&gt;"",Scoring!$F$47)+IF(Data!$AQ109&lt;&gt;"",Scoring!$F$48)+IF(Data!$AR109&lt;&gt;"",Scoring!$F$49)+IF(Data!$AS109&lt;&gt;"",Scoring!$F$50)+IF(Data!$AT109&lt;&gt;"",Scoring!$F$51)+IF(Data!$AU109&lt;&gt;"",Scoring!$F$52),"")</f>
        <v/>
      </c>
      <c r="BA109" s="183" t="str">
        <f>IF(AZ109&lt;&gt;"",LOOKUP(AZ109,Likelihoods!$A$7:$A$107,Likelihoods!D$7:D$107),"")</f>
        <v/>
      </c>
      <c r="BB109" s="181" t="str">
        <f>IF(AND(COUNTBLANK($B109:$O109)=13,COUNTBLANK($P109:$Q109)=1,COUNTBLANK($R109:$U109)=3,COUNTBLANK($V109:$X109)=2,COUNTBLANK($Y109:$AE109)=6,COUNTBLANK($AF109:$AJ109)=4,COUNTBLANK($AK109:AN109)=3,COUNTBLANK($AO109:$AQ109)=2,COUNTBLANK($AR109:$AS109)=1,COUNTBLANK($AT109:$AU109)=1),IF(Data!$B109&lt;&gt;"",Scoring!$G$7)+IF(Data!$C109&lt;&gt;"",Scoring!$G$8)+IF(Data!$D109&lt;&gt;"",Scoring!$G$9)+IF(Data!$E109&lt;&gt;"",Scoring!$G$10)+IF(Data!$F109&lt;&gt;"",Scoring!$G$11)+IF(Data!$G109&lt;&gt;"",Scoring!$G$12)+IF(Data!$H109&lt;&gt;"",Scoring!$G$13)+IF(Data!$I109&lt;&gt;"",Scoring!$G$14)+IF(Data!$J109&lt;&gt;"",Scoring!$G$15)+IF(Data!$K109&lt;&gt;"",Scoring!$G$16)+IF(Data!$L109&lt;&gt;"",Scoring!$G$17)+IF(Data!$M109&lt;&gt;"",Scoring!$G$18)+IF(Data!$N109&lt;&gt;"",Scoring!$G$19)+IF(Data!$O109&lt;&gt;"",Scoring!$G$20)+IF(Data!$P109&lt;&gt;"",Scoring!$G$21)+IF(Data!$Q109&lt;&gt;"",Scoring!$G$22)+IF(Data!$R109&lt;&gt;"",Scoring!$G$23)+IF(Data!$S109&lt;&gt;"",Scoring!$G$24)+IF(Data!$T109&lt;&gt;"",Scoring!$G$25)+IF(Data!$U109&lt;&gt;"",Scoring!$G$26)+IF(Data!$V109&lt;&gt;"",Scoring!$G$27)+IF(Data!$W109&lt;&gt;"",Scoring!$G$28)+IF(Data!$X109&lt;&gt;"",Scoring!$G$29)+IF(Data!$Y109&lt;&gt;"",Scoring!$G$30)+IF(Data!$Z109&lt;&gt;"",Scoring!$G$31)+IF(Data!$AA109&lt;&gt;"",Scoring!$G$32)+IF(Data!$AB109&lt;&gt;"",Scoring!$G$33)+IF(Data!$AC109&lt;&gt;"",Scoring!$G$34)+IF(Data!$AD109&lt;&gt;"",Scoring!$G$35)+IF(Data!$AE109&lt;&gt;"",Scoring!$G$36)+IF(Data!$AF109&lt;&gt;"",Scoring!$G$37)+IF(Data!$AG109&lt;&gt;"",Scoring!$G$38)+IF(Data!$AH109&lt;&gt;"",Scoring!$G$39)+IF(Data!$AI109&lt;&gt;"",Scoring!$G$40)+IF(Data!$AJ109&lt;&gt;"",Scoring!$G$41)+IF(Data!$AK109&lt;&gt;"",Scoring!$G$42)+IF(Data!$AL109&lt;&gt;"",Scoring!$G$43)+IF(Data!$AM109&lt;&gt;"",Scoring!$G$44)+IF(Data!$AN109&lt;&gt;"",Scoring!$G$45)+IF(Data!$AO109&lt;&gt;"",Scoring!$G$46)+IF(Data!$AP109&lt;&gt;"",Scoring!$G$47)+IF(Data!$AQ109&lt;&gt;"",Scoring!$G$48)+IF(Data!$AR109&lt;&gt;"",Scoring!$G$49)+IF(Data!$AS109&lt;&gt;"",Scoring!$G$50)+IF(Data!$AT109&lt;&gt;"",Scoring!$G$51)+IF(Data!$AU109&lt;&gt;"",Scoring!$G$52),"")</f>
        <v/>
      </c>
      <c r="BC109" s="184" t="str">
        <f>IF(BB109&lt;&gt;"",LOOKUP(BB109,Likelihoods!$A$7:$A$107,Likelihoods!E$7:E$107),"")</f>
        <v/>
      </c>
      <c r="BD109" s="185" t="str">
        <f>IF(AND(COUNTBLANK($B109:$O109)=13,COUNTBLANK($P109:$Q109)=1,COUNTBLANK($R109:$U109)=3,COUNTBLANK($V109:$X109)=2,COUNTBLANK($Y109:$AE109)=6,COUNTBLANK($AF109:$AJ109)=4,COUNTBLANK($AK109:AN109)=3,COUNTBLANK($AO109:$AQ109)=2,COUNTBLANK($AR109:$AS109)=1,COUNTBLANK($AT109:$AU109)=1),IF(Data!$B109&lt;&gt;"",Scoring!$H$7)+IF(Data!$C109&lt;&gt;"",Scoring!$H$8)+IF(Data!$D109&lt;&gt;"",Scoring!$H$9)+IF(Data!$E109&lt;&gt;"",Scoring!$H$10)+IF(Data!$F109&lt;&gt;"",Scoring!$H$11)+IF(Data!$G109&lt;&gt;"",Scoring!$H$12)+IF(Data!$H109&lt;&gt;"",Scoring!$H$13)+IF(Data!$I109&lt;&gt;"",Scoring!$H$14)+IF(Data!$J109&lt;&gt;"",Scoring!$H$15)+IF(Data!$K109&lt;&gt;"",Scoring!$H$16)+IF(Data!$L109&lt;&gt;"",Scoring!$H$17)+IF(Data!$M109&lt;&gt;"",Scoring!$H$18)+IF(Data!$N109&lt;&gt;"",Scoring!$H$19)+IF(Data!$O109&lt;&gt;"",Scoring!$H$20)+IF(Data!$P109&lt;&gt;"",Scoring!$H$21)+IF(Data!$Q109&lt;&gt;"",Scoring!$H$22)+IF(Data!$R109&lt;&gt;"",Scoring!$H$23)+IF(Data!$S109&lt;&gt;"",Scoring!$H$24)+IF(Data!$T109&lt;&gt;"",Scoring!$H$25)+IF(Data!$U109&lt;&gt;"",Scoring!$H$26)+IF(Data!$V109&lt;&gt;"",Scoring!$H$27)+IF(Data!$W109&lt;&gt;"",Scoring!$H$28)+IF(Data!$X109&lt;&gt;"",Scoring!$H$29)+IF(Data!$Y109&lt;&gt;"",Scoring!$H$30)+IF(Data!$Z109&lt;&gt;"",Scoring!$H$31)+IF(Data!$AA109&lt;&gt;"",Scoring!$H$32)+IF(Data!$AB109&lt;&gt;"",Scoring!$H$33)+IF(Data!$AC109&lt;&gt;"",Scoring!$H$34)+IF(Data!$AD109&lt;&gt;"",Scoring!$H$35)+IF(Data!$AE109&lt;&gt;"",Scoring!$H$36)+IF(Data!$AF109&lt;&gt;"",Scoring!$H$37)+IF(Data!$AG109&lt;&gt;"",Scoring!$H$38)+IF(Data!$AH109&lt;&gt;"",Scoring!$H$39)+IF(Data!$AI109&lt;&gt;"",Scoring!$H$40)+IF(Data!$AJ109&lt;&gt;"",Scoring!$H$41)+IF(Data!$AK109&lt;&gt;"",Scoring!$H$42)+IF(Data!$AL109&lt;&gt;"",Scoring!$H$43)+IF(Data!$AM109&lt;&gt;"",Scoring!$H$44)+IF(Data!$AN109&lt;&gt;"",Scoring!$H$45)+IF(Data!$AO109&lt;&gt;"",Scoring!$H$46)+IF(Data!$AP109&lt;&gt;"",Scoring!$H$47)+IF(Data!$AQ109&lt;&gt;"",Scoring!$H$48)+IF(Data!$AR109&lt;&gt;"",Scoring!$H$49)+IF(Data!$AS109&lt;&gt;"",Scoring!$H$50)+IF(Data!$AT109&lt;&gt;"",Scoring!$H$51)+IF(Data!$AU109&lt;&gt;"",Scoring!$H$52),"")</f>
        <v/>
      </c>
      <c r="BE109" s="186" t="str">
        <f>IF(BD109&lt;&gt;"",LOOKUP(BD109,Likelihoods!$A$7:$A$107,Likelihoods!F$7:F$107),"")</f>
        <v/>
      </c>
      <c r="BF109" s="181" t="str">
        <f>IF(AND(COUNTBLANK($B109:$O109)=13,COUNTBLANK($P109:$Q109)=1,COUNTBLANK($R109:$U109)=3,COUNTBLANK($V109:$X109)=2,COUNTBLANK($Y109:$AE109)=6,COUNTBLANK($AF109:$AJ109)=4,COUNTBLANK($AK109:AN109)=3,COUNTBLANK($AO109:$AQ109)=2,COUNTBLANK($AR109:$AS109)=1,COUNTBLANK($AT109:$AU109)=1),IF(Data!$B109&lt;&gt;"",Scoring!$I$7)+IF(Data!$C109&lt;&gt;"",Scoring!$I$8)+IF(Data!$D109&lt;&gt;"",Scoring!$I$9)+IF(Data!$E109&lt;&gt;"",Scoring!$I$10)+IF(Data!$F109&lt;&gt;"",Scoring!$I$11)+IF(Data!$G109&lt;&gt;"",Scoring!$I$12)+IF(Data!$H109&lt;&gt;"",Scoring!$I$13)+IF(Data!$I109&lt;&gt;"",Scoring!$I$14)+IF(Data!$J109&lt;&gt;"",Scoring!$I$15)+IF(Data!$K109&lt;&gt;"",Scoring!$I$16)+IF(Data!$L109&lt;&gt;"",Scoring!$I$17)+IF(Data!$M109&lt;&gt;"",Scoring!$I$18)+IF(Data!$N109&lt;&gt;"",Scoring!$I$19)+IF(Data!$O109&lt;&gt;"",Scoring!$I$20)+IF(Data!$P109&lt;&gt;"",Scoring!$I$21)+IF(Data!$Q109&lt;&gt;"",Scoring!$I$22)+IF(Data!$R109&lt;&gt;"",Scoring!$I$23)+IF(Data!$S109&lt;&gt;"",Scoring!$I$24)+IF(Data!$T109&lt;&gt;"",Scoring!$I$25)+IF(Data!$U109&lt;&gt;"",Scoring!$I$26)+IF(Data!$V109&lt;&gt;"",Scoring!$I$27)+IF(Data!$W109&lt;&gt;"",Scoring!$I$28)+IF(Data!$X109&lt;&gt;"",Scoring!$I$29)+IF(Data!$Y109&lt;&gt;"",Scoring!$I$30)+IF(Data!$Z109&lt;&gt;"",Scoring!$I$31)+IF(Data!$AA109&lt;&gt;"",Scoring!$I$32)+IF(Data!$AB109&lt;&gt;"",Scoring!$I$33)+IF(Data!$AC109&lt;&gt;"",Scoring!$I$34)+IF(Data!$AD109&lt;&gt;"",Scoring!$I$35)+IF(Data!$AE109&lt;&gt;"",Scoring!$I$36)+IF(Data!$AF109&lt;&gt;"",Scoring!$I$37)+IF(Data!$AG109&lt;&gt;"",Scoring!$I$38)+IF(Data!$AH109&lt;&gt;"",Scoring!$I$39)+IF(Data!$AI109&lt;&gt;"",Scoring!$I$40)+IF(Data!$AJ109&lt;&gt;"",Scoring!$I$41)+IF(Data!$AK109&lt;&gt;"",Scoring!$I$42)+IF(Data!$AL109&lt;&gt;"",Scoring!$I$43)+IF(Data!$AM109&lt;&gt;"",Scoring!$I$44)+IF(Data!$AN109&lt;&gt;"",Scoring!$I$45)+IF(Data!$AO109&lt;&gt;"",Scoring!$I$46)+IF(Data!$AP109&lt;&gt;"",Scoring!$I$47)+IF(Data!$AQ109&lt;&gt;"",Scoring!$I$48)+IF(Data!$AR109&lt;&gt;"",Scoring!$I$49)+IF(Data!$AS109&lt;&gt;"",Scoring!$I$50)+IF(Data!$AT109&lt;&gt;"",Scoring!$I$51)+IF(Data!$AU109&lt;&gt;"",Scoring!$I$52),"")</f>
        <v/>
      </c>
      <c r="BG109" s="180" t="str">
        <f>IF(BF109&lt;&gt;"",LOOKUP(BF109,Likelihoods!$A$7:$A$107,Likelihoods!G$7:G$107),"")</f>
        <v/>
      </c>
      <c r="BH109" s="187" t="str">
        <f>IF(AND(COUNTBLANK($B109:$O109)=13,COUNTBLANK($P109:$Q109)=1,COUNTBLANK($R109:$U109)=3,COUNTBLANK($V109:$X109)=2,COUNTBLANK($Y109:$AE109)=6,COUNTBLANK($AF109:$AJ109)=4,COUNTBLANK($AK109:AN109)=3,COUNTBLANK($AO109:$AQ109)=2,COUNTBLANK($AR109:$AS109)=1,COUNTBLANK($AT109:$AU109)=1),IF(Data!$B109&lt;&gt;"",Scoring!$J$7)+IF(Data!$C109&lt;&gt;"",Scoring!$J$8)+IF(Data!$D109&lt;&gt;"",Scoring!$J$9)+IF(Data!$E109&lt;&gt;"",Scoring!$J$10)+IF(Data!$F109&lt;&gt;"",Scoring!$J$11)+IF(Data!$G109&lt;&gt;"",Scoring!$J$12)+IF(Data!$H109&lt;&gt;"",Scoring!$J$13)+IF(Data!$I109&lt;&gt;"",Scoring!$J$14)+IF(Data!$J109&lt;&gt;"",Scoring!$J$15)+IF(Data!$K109&lt;&gt;"",Scoring!$J$16)+IF(Data!$L109&lt;&gt;"",Scoring!$J$17)+IF(Data!$M109&lt;&gt;"",Scoring!$J$18)+IF(Data!$N109&lt;&gt;"",Scoring!$J$19)+IF(Data!$O109&lt;&gt;"",Scoring!$J$20)+IF(Data!$P109&lt;&gt;"",Scoring!$J$21)+IF(Data!$Q109&lt;&gt;"",Scoring!$J$22)+IF(Data!$R109&lt;&gt;"",Scoring!$J$23)+IF(Data!$S109&lt;&gt;"",Scoring!$J$24)+IF(Data!$T109&lt;&gt;"",Scoring!$J$25)+IF(Data!$U109&lt;&gt;"",Scoring!$J$26)+IF(Data!$V109&lt;&gt;"",Scoring!$J$27)+IF(Data!$W109&lt;&gt;"",Scoring!$J$28)+IF(Data!$X109&lt;&gt;"",Scoring!$J$29)+IF(Data!$Y109&lt;&gt;"",Scoring!$J$30)+IF(Data!$Z109&lt;&gt;"",Scoring!$J$31)+IF(Data!$AA109&lt;&gt;"",Scoring!$J$32)+IF(Data!$AB109&lt;&gt;"",Scoring!$J$33)+IF(Data!$AC109&lt;&gt;"",Scoring!$J$34)+IF(Data!$AD109&lt;&gt;"",Scoring!$J$35)+IF(Data!$AE109&lt;&gt;"",Scoring!$J$36)+IF(Data!$AF109&lt;&gt;"",Scoring!$J$37)+IF(Data!$AG109&lt;&gt;"",Scoring!$J$38)+IF(Data!$AH109&lt;&gt;"",Scoring!$J$39)+IF(Data!$AI109&lt;&gt;"",Scoring!$J$40)+IF(Data!$AJ109&lt;&gt;"",Scoring!$J$41)+IF(Data!$AK109&lt;&gt;"",Scoring!$J$42)+IF(Data!$AL109&lt;&gt;"",Scoring!$J$43)+IF(Data!$AM109&lt;&gt;"",Scoring!$J$44)+IF(Data!$AN109&lt;&gt;"",Scoring!$J$45)+IF(Data!$AO109&lt;&gt;"",Scoring!$J$46)+IF(Data!$AP109&lt;&gt;"",Scoring!$J$47)+IF(Data!$AQ109&lt;&gt;"",Scoring!$J$48)+IF(Data!$AR109&lt;&gt;"",Scoring!$J$49)+IF(Data!$AS109&lt;&gt;"",Scoring!$J$50)+IF(Data!$AT109&lt;&gt;"",Scoring!$J$51)+IF(Data!$AU109&lt;&gt;"",Scoring!$J$52),"")</f>
        <v/>
      </c>
      <c r="BI109" s="183" t="str">
        <f>IF(BH109&lt;&gt;"",LOOKUP(BH109,Likelihoods!$A$7:$A$107,Likelihoods!H$7:H$107),"")</f>
        <v/>
      </c>
      <c r="BJ109" s="188" t="str">
        <f>IF(AND(COUNTBLANK($B109:$O109)=13,COUNTBLANK($P109:$Q109)=1,COUNTBLANK($R109:$U109)=3,COUNTBLANK($V109:$X109)=2,COUNTBLANK($Y109:$AE109)=6,COUNTBLANK($AF109:$AJ109)=4,COUNTBLANK($AK109:AN109)=3,COUNTBLANK($AO109:$AQ109)=2,COUNTBLANK($AR109:$AS109)=1,COUNTBLANK($AT109:$AU109)=1),IF(Data!$B109&lt;&gt;"",Scoring!$K$7)+IF(Data!$C109&lt;&gt;"",Scoring!$K$8)+IF(Data!$D109&lt;&gt;"",Scoring!$K$9)+IF(Data!$E109&lt;&gt;"",Scoring!$K$10)+IF(Data!$F109&lt;&gt;"",Scoring!$K$11)+IF(Data!$G109&lt;&gt;"",Scoring!$K$12)+IF(Data!$H109&lt;&gt;"",Scoring!$K$13)+IF(Data!$I109&lt;&gt;"",Scoring!$K$14)+IF(Data!$J109&lt;&gt;"",Scoring!$K$15)+IF(Data!$K109&lt;&gt;"",Scoring!$K$16)+IF(Data!$L109&lt;&gt;"",Scoring!$K$17)+IF(Data!$M109&lt;&gt;"",Scoring!$K$18)+IF(Data!$N109&lt;&gt;"",Scoring!$K$19)+IF(Data!$O109&lt;&gt;"",Scoring!$K$20)+IF(Data!$P109&lt;&gt;"",Scoring!$K$21)+IF(Data!$Q109&lt;&gt;"",Scoring!$K$22)+IF(Data!$R109&lt;&gt;"",Scoring!$K$23)+IF(Data!$S109&lt;&gt;"",Scoring!$K$24)+IF(Data!$T109&lt;&gt;"",Scoring!$K$25)+IF(Data!$U109&lt;&gt;"",Scoring!$K$26)+IF(Data!$V109&lt;&gt;"",Scoring!$K$27)+IF(Data!$W109&lt;&gt;"",Scoring!$K$28)+IF(Data!$X109&lt;&gt;"",Scoring!$K$29)+IF(Data!$Y109&lt;&gt;"",Scoring!$K$30)+IF(Data!$Z109&lt;&gt;"",Scoring!$K$31)+IF(Data!$AA109&lt;&gt;"",Scoring!$K$32)+IF(Data!$AB109&lt;&gt;"",Scoring!$K$33)+IF(Data!$AC109&lt;&gt;"",Scoring!$K$34)+IF(Data!$AD109&lt;&gt;"",Scoring!$K$35)+IF(Data!$AE109&lt;&gt;"",Scoring!$K$36)+IF(Data!$AF109&lt;&gt;"",Scoring!$K$37)+IF(Data!$AG109&lt;&gt;"",Scoring!$K$38)+IF(Data!$AH109&lt;&gt;"",Scoring!$K$39)+IF(Data!$AI109&lt;&gt;"",Scoring!$K$40)+IF(Data!$AJ109&lt;&gt;"",Scoring!$K$41)+IF(Data!$AK109&lt;&gt;"",Scoring!$K$42)+IF(Data!$AL109&lt;&gt;"",Scoring!$K$43)+IF(Data!$AM109&lt;&gt;"",Scoring!$K$44)+IF(Data!$AN109&lt;&gt;"",Scoring!$K$45)+IF(Data!$AO109&lt;&gt;"",Scoring!$K$46)+IF(Data!$AP109&lt;&gt;"",Scoring!$K$47)+IF(Data!$AQ109&lt;&gt;"",Scoring!$K$48)+IF(Data!$AR109&lt;&gt;"",Scoring!$K$49)+IF(Data!$AS109&lt;&gt;"",Scoring!$K$50)+IF(Data!$AT109&lt;&gt;"",Scoring!$K$51)+IF(Data!$AU109&lt;&gt;"",Scoring!$K$52),"")</f>
        <v/>
      </c>
      <c r="BK109" s="184" t="str">
        <f>IF(BJ109&lt;&gt;"",LOOKUP(BJ109,Likelihoods!$A$7:$A$107,Likelihoods!I$7:I$107),"")</f>
        <v/>
      </c>
      <c r="BL109" s="187" t="str">
        <f>IF(AND(COUNTBLANK($B109:$O109)=13,COUNTBLANK($P109:$Q109)=1,COUNTBLANK($R109:$U109)=3,COUNTBLANK($V109:$X109)=2,COUNTBLANK($Y109:$AE109)=6,COUNTBLANK($AF109:$AJ109)=4,COUNTBLANK($AK109:AN109)=3,COUNTBLANK($AO109:$AQ109)=2,COUNTBLANK($AR109:$AS109)=1,COUNTBLANK($AT109:$AU109)=1),IF(Data!$B109&lt;&gt;"",Scoring!$L$7)+IF(Data!$C109&lt;&gt;"",Scoring!$L$8)+IF(Data!$D109&lt;&gt;"",Scoring!$L$9)+IF(Data!$E109&lt;&gt;"",Scoring!$L$10)+IF(Data!$F109&lt;&gt;"",Scoring!$L$11)+IF(Data!$G109&lt;&gt;"",Scoring!$L$12)+IF(Data!$H109&lt;&gt;"",Scoring!$L$13)+IF(Data!$I109&lt;&gt;"",Scoring!$L$14)+IF(Data!$J109&lt;&gt;"",Scoring!$L$15)+IF(Data!$K109&lt;&gt;"",Scoring!$L$16)+IF(Data!$L109&lt;&gt;"",Scoring!$L$17)+IF(Data!$M109&lt;&gt;"",Scoring!$L$18)+IF(Data!$N109&lt;&gt;"",Scoring!$L$19)+IF(Data!$O109&lt;&gt;"",Scoring!$L$20)+IF(Data!$P109&lt;&gt;"",Scoring!$L$21)+IF(Data!$Q109&lt;&gt;"",Scoring!$L$22)+IF(Data!$R109&lt;&gt;"",Scoring!$L$23)+IF(Data!$S109&lt;&gt;"",Scoring!$L$24)+IF(Data!$T109&lt;&gt;"",Scoring!$L$25)+IF(Data!$U109&lt;&gt;"",Scoring!$L$26)+IF(Data!$V109&lt;&gt;"",Scoring!$L$27)+IF(Data!$W109&lt;&gt;"",Scoring!$L$28)+IF(Data!$X109&lt;&gt;"",Scoring!$L$29)+IF(Data!$Y109&lt;&gt;"",Scoring!$L$30)+IF(Data!$Z109&lt;&gt;"",Scoring!$L$31)+IF(Data!$AA109&lt;&gt;"",Scoring!$L$32)+IF(Data!$AB109&lt;&gt;"",Scoring!$L$33)+IF(Data!$AC109&lt;&gt;"",Scoring!$L$34)+IF(Data!$AD109&lt;&gt;"",Scoring!$L$35)+IF(Data!$AE109&lt;&gt;"",Scoring!$L$36)+IF(Data!$AF109&lt;&gt;"",Scoring!$L$37)+IF(Data!$AG109&lt;&gt;"",Scoring!$L$38)+IF(Data!$AH109&lt;&gt;"",Scoring!$L$39)+IF(Data!$AI109&lt;&gt;"",Scoring!$L$40)+IF(Data!$AJ109&lt;&gt;"",Scoring!$L$41)+IF(Data!$AK109&lt;&gt;"",Scoring!$L$42)+IF(Data!$AL109&lt;&gt;"",Scoring!$L$43)+IF(Data!$AM109&lt;&gt;"",Scoring!$L$44)+IF(Data!$AN109&lt;&gt;"",Scoring!$L$45)+IF(Data!$AO109&lt;&gt;"",Scoring!$L$46)+IF(Data!$AP109&lt;&gt;"",Scoring!$L$47)+IF(Data!$AQ109&lt;&gt;"",Scoring!$L$48)+IF(Data!$AR109&lt;&gt;"",Scoring!$L$49)+IF(Data!$AS109&lt;&gt;"",Scoring!$L$50)+IF(Data!$AT109&lt;&gt;"",Scoring!$L$51)+IF(Data!$AU109&lt;&gt;"",Scoring!$L$52),"")</f>
        <v/>
      </c>
      <c r="BM109" s="180" t="str">
        <f>IF(BL109&lt;&gt;"",LOOKUP(BL109,Likelihoods!$A$7:$A$107,Likelihoods!J$7:J$107),"")</f>
        <v/>
      </c>
      <c r="BN109" s="181" t="str">
        <f>IF(AND(COUNTBLANK($B109:$O109)=13,COUNTBLANK($P109:$Q109)=1,COUNTBLANK($R109:$U109)=3,COUNTBLANK($V109:$X109)=2,COUNTBLANK($Y109:$AE109)=6,COUNTBLANK($AF109:$AJ109)=4,COUNTBLANK($AK109:AN109)=3,COUNTBLANK($AO109:$AQ109)=2,COUNTBLANK($AR109:$AS109)=1,COUNTBLANK($AT109:$AU109)=1),IF(Data!$B109&lt;&gt;"",Scoring!$M$7)+IF(Data!$C109&lt;&gt;"",Scoring!$M$8)+IF(Data!$D109&lt;&gt;"",Scoring!$M$9)+IF(Data!$E109&lt;&gt;"",Scoring!$M$10)+IF(Data!$F109&lt;&gt;"",Scoring!$M$11)+IF(Data!$G109&lt;&gt;"",Scoring!$M$12)+IF(Data!$H109&lt;&gt;"",Scoring!$M$13)+IF(Data!$I109&lt;&gt;"",Scoring!$M$14)+IF(Data!$J109&lt;&gt;"",Scoring!$M$15)+IF(Data!$K109&lt;&gt;"",Scoring!$M$16)+IF(Data!$L109&lt;&gt;"",Scoring!$M$17)+IF(Data!$M109&lt;&gt;"",Scoring!$M$18)+IF(Data!$N109&lt;&gt;"",Scoring!$M$19)+IF(Data!$O109&lt;&gt;"",Scoring!$M$20)+IF(Data!$P109&lt;&gt;"",Scoring!$M$21)+IF(Data!$Q109&lt;&gt;"",Scoring!$M$22)+IF(Data!$R109&lt;&gt;"",Scoring!$M$23)+IF(Data!$S109&lt;&gt;"",Scoring!$M$24)+IF(Data!$T109&lt;&gt;"",Scoring!$M$25)+IF(Data!$U109&lt;&gt;"",Scoring!$M$26)+IF(Data!$V109&lt;&gt;"",Scoring!$M$27)+IF(Data!$W109&lt;&gt;"",Scoring!$M$28)+IF(Data!$X109&lt;&gt;"",Scoring!$M$29)+IF(Data!$Y109&lt;&gt;"",Scoring!$M$30)+IF(Data!$Z109&lt;&gt;"",Scoring!$M$31)+IF(Data!$AA109&lt;&gt;"",Scoring!$M$32)+IF(Data!$AB109&lt;&gt;"",Scoring!$M$33)+IF(Data!$AC109&lt;&gt;"",Scoring!$M$34)+IF(Data!$AD109&lt;&gt;"",Scoring!$M$35)+IF(Data!$AE109&lt;&gt;"",Scoring!$M$36)+IF(Data!$AF109&lt;&gt;"",Scoring!$M$37)+IF(Data!$AG109&lt;&gt;"",Scoring!$M$38)+IF(Data!$AH109&lt;&gt;"",Scoring!$M$39)+IF(Data!$AI109&lt;&gt;"",Scoring!$M$40)+IF(Data!$AJ109&lt;&gt;"",Scoring!$M$41)+IF(Data!$AK109&lt;&gt;"",Scoring!$M$42)+IF(Data!$AL109&lt;&gt;"",Scoring!$M$43)+IF(Data!$AM109&lt;&gt;"",Scoring!$M$44)+IF(Data!$AN109&lt;&gt;"",Scoring!$M$45)+IF(Data!$AO109&lt;&gt;"",Scoring!$M$46)+IF(Data!$AP109&lt;&gt;"",Scoring!$M$47)+IF(Data!$AQ109&lt;&gt;"",Scoring!$M$48)+IF(Data!$AR109&lt;&gt;"",Scoring!$M$49)+IF(Data!$AS109&lt;&gt;"",Scoring!$M$50)+IF(Data!$AT109&lt;&gt;"",Scoring!$M$51)+IF(Data!$AU109&lt;&gt;"",Scoring!$M$52),"")</f>
        <v/>
      </c>
      <c r="BO109" s="184" t="str">
        <f>IF(BN109&lt;&gt;"",LOOKUP(BN109,Likelihoods!$A$7:$A$107,Likelihoods!K$7:K$107),"")</f>
        <v/>
      </c>
      <c r="BP109" s="179" t="str">
        <f>IF(AND(COUNTBLANK($B109:$O109)=13,COUNTBLANK($P109:$Q109)=1,COUNTBLANK($R109:$U109)=3,COUNTBLANK($V109:$X109)=2,COUNTBLANK($Y109:$AE109)=6,COUNTBLANK($AF109:$AJ109)=4,COUNTBLANK($AK109:AN109)=3,COUNTBLANK($AO109:$AQ109)=2,COUNTBLANK($AR109:$AS109)=1,COUNTBLANK($AT109:$AU109)=1),IF(Data!$B109&lt;&gt;"",Scoring!$N$7)+IF(Data!$C109&lt;&gt;"",Scoring!$N$8)+IF(Data!$D109&lt;&gt;"",Scoring!$N$9)+IF(Data!$E109&lt;&gt;"",Scoring!$N$10)+IF(Data!$F109&lt;&gt;"",Scoring!$N$11)+IF(Data!$G109&lt;&gt;"",Scoring!$N$12)+IF(Data!$H109&lt;&gt;"",Scoring!$N$13)+IF(Data!$I109&lt;&gt;"",Scoring!$N$14)+IF(Data!$J109&lt;&gt;"",Scoring!$N$15)+IF(Data!$K109&lt;&gt;"",Scoring!$N$16)+IF(Data!$L109&lt;&gt;"",Scoring!$N$17)+IF(Data!$M109&lt;&gt;"",Scoring!$N$18)+IF(Data!$N109&lt;&gt;"",Scoring!$N$19)+IF(Data!$O109&lt;&gt;"",Scoring!$N$20)+IF(Data!$P109&lt;&gt;"",Scoring!$N$21)+IF(Data!$Q109&lt;&gt;"",Scoring!$N$22)+IF(Data!$R109&lt;&gt;"",Scoring!$N$23)+IF(Data!$S109&lt;&gt;"",Scoring!$N$24)+IF(Data!$T109&lt;&gt;"",Scoring!$N$25)+IF(Data!$U109&lt;&gt;"",Scoring!$N$26)+IF(Data!$V109&lt;&gt;"",Scoring!$N$27)+IF(Data!$W109&lt;&gt;"",Scoring!$N$28)+IF(Data!$X109&lt;&gt;"",Scoring!$N$29)+IF(Data!$Y109&lt;&gt;"",Scoring!$N$30)+IF(Data!$Z109&lt;&gt;"",Scoring!$N$31)+IF(Data!$AA109&lt;&gt;"",Scoring!$N$32)+IF(Data!$AB109&lt;&gt;"",Scoring!$N$33)+IF(Data!$AC109&lt;&gt;"",Scoring!$N$34)+IF(Data!$AD109&lt;&gt;"",Scoring!$N$35)+IF(Data!$AE109&lt;&gt;"",Scoring!$N$36)+IF(Data!$AF109&lt;&gt;"",Scoring!$N$37)+IF(Data!$AG109&lt;&gt;"",Scoring!$N$38)+IF(Data!$AH109&lt;&gt;"",Scoring!$N$39)+IF(Data!$AI109&lt;&gt;"",Scoring!$N$40)+IF(Data!$AJ109&lt;&gt;"",Scoring!$N$41)+IF(Data!$AK109&lt;&gt;"",Scoring!$N$42)+IF(Data!$AL109&lt;&gt;"",Scoring!$N$43)+IF(Data!$AM109&lt;&gt;"",Scoring!$N$44)+IF(Data!$AN109&lt;&gt;"",Scoring!$N$45)+IF(Data!$AO109&lt;&gt;"",Scoring!$N$46)+IF(Data!$AP109&lt;&gt;"",Scoring!$N$47)+IF(Data!$AQ109&lt;&gt;"",Scoring!$N$48)+IF(Data!$AR109&lt;&gt;"",Scoring!$N$49)+IF(Data!$AS109&lt;&gt;"",Scoring!$N$50)+IF(Data!$AT109&lt;&gt;"",Scoring!$N$51)+IF(Data!$AU109&lt;&gt;"",Scoring!$N$52),"")</f>
        <v/>
      </c>
      <c r="BQ109" s="189" t="str">
        <f>IF(BP109&lt;&gt;"",LOOKUP(BP109,Likelihoods!$A$7:$A$107,Likelihoods!L$7:L$107),"")</f>
        <v/>
      </c>
      <c r="BR109" s="181" t="str">
        <f>IF(AND(COUNTBLANK($B109:$O109)=13,COUNTBLANK($P109:$Q109)=1,COUNTBLANK($R109:$U109)=3,COUNTBLANK($V109:$X109)=2,COUNTBLANK($Y109:$AE109)=6,COUNTBLANK($AF109:$AJ109)=4,COUNTBLANK($AK109:AN109)=3,COUNTBLANK($AO109:$AQ109)=2,COUNTBLANK($AR109:$AS109)=1,COUNTBLANK($AT109:$AU109)=1),IF(Data!$B109&lt;&gt;"",Scoring!$O$7)+IF(Data!$C109&lt;&gt;"",Scoring!$O$8)+IF(Data!$D109&lt;&gt;"",Scoring!$O$9)+IF(Data!$E109&lt;&gt;"",Scoring!$O$10)+IF(Data!$F109&lt;&gt;"",Scoring!$O$11)+IF(Data!$G109&lt;&gt;"",Scoring!$O$12)+IF(Data!$H109&lt;&gt;"",Scoring!$O$13)+IF(Data!$I109&lt;&gt;"",Scoring!$O$14)+IF(Data!$J109&lt;&gt;"",Scoring!$O$15)+IF(Data!$K109&lt;&gt;"",Scoring!$O$16)+IF(Data!$L109&lt;&gt;"",Scoring!$O$17)+IF(Data!$M109&lt;&gt;"",Scoring!$O$18)+IF(Data!$N109&lt;&gt;"",Scoring!$O$19)+IF(Data!$O109&lt;&gt;"",Scoring!$O$20)+IF(Data!$P109&lt;&gt;"",Scoring!$O$21)+IF(Data!$Q109&lt;&gt;"",Scoring!$O$22)+IF(Data!$R109&lt;&gt;"",Scoring!$O$23)+IF(Data!$S109&lt;&gt;"",Scoring!$O$24)+IF(Data!$T109&lt;&gt;"",Scoring!$O$25)+IF(Data!$U109&lt;&gt;"",Scoring!$O$26)+IF(Data!$V109&lt;&gt;"",Scoring!$O$27)+IF(Data!$W109&lt;&gt;"",Scoring!$O$28)+IF(Data!$X109&lt;&gt;"",Scoring!$O$29)+IF(Data!$Y109&lt;&gt;"",Scoring!$O$30)+IF(Data!$Z109&lt;&gt;"",Scoring!$O$31)+IF(Data!$AA109&lt;&gt;"",Scoring!$O$32)+IF(Data!$AB109&lt;&gt;"",Scoring!$O$33)+IF(Data!$AC109&lt;&gt;"",Scoring!$O$34)+IF(Data!$AD109&lt;&gt;"",Scoring!$O$35)+IF(Data!$AE109&lt;&gt;"",Scoring!$O$36)+IF(Data!$AF109&lt;&gt;"",Scoring!$O$37)+IF(Data!$AG109&lt;&gt;"",Scoring!$O$38)+IF(Data!$AH109&lt;&gt;"",Scoring!$O$39)+IF(Data!$AI109&lt;&gt;"",Scoring!$O$40)+IF(Data!$AJ109&lt;&gt;"",Scoring!$O$41)+IF(Data!$AK109&lt;&gt;"",Scoring!$O$42)+IF(Data!$AL109&lt;&gt;"",Scoring!$O$43)+IF(Data!$AM109&lt;&gt;"",Scoring!$O$44)+IF(Data!$AN109&lt;&gt;"",Scoring!$O$45)+IF(Data!$AO109&lt;&gt;"",Scoring!$O$46)+IF(Data!$AP109&lt;&gt;"",Scoring!$O$47)+IF(Data!$AQ109&lt;&gt;"",Scoring!$O$48)+IF(Data!$AR109&lt;&gt;"",Scoring!$O$49)+IF(Data!$AS109&lt;&gt;"",Scoring!$O$50)+IF(Data!$AT109&lt;&gt;"",Scoring!$O$51)+IF(Data!$AU109&lt;&gt;"",Scoring!$O$52),"")</f>
        <v/>
      </c>
      <c r="BS109" s="184" t="str">
        <f>IF(BR109&lt;&gt;"",LOOKUP(BR109,Likelihoods!$A$7:$A$107,Likelihoods!M$7:M$107),"")</f>
        <v/>
      </c>
      <c r="BT109" s="181" t="str">
        <f>IF(AND(COUNTBLANK($B109:$O109)=13,COUNTBLANK($P109:$Q109)=1,COUNTBLANK($R109:$U109)=3,COUNTBLANK($V109:$X109)=2,COUNTBLANK($Y109:$AE109)=6,COUNTBLANK($AF109:$AJ109)=4,COUNTBLANK($AK109:AN109)=3,COUNTBLANK($AO109:$AQ109)=2,COUNTBLANK($AR109:$AS109)=1,COUNTBLANK($AT109:$AU109)=1),IF(Data!$B109&lt;&gt;"",Scoring!$P$7)+IF(Data!$C109&lt;&gt;"",Scoring!$P$8)+IF(Data!$D109&lt;&gt;"",Scoring!$P$9)+IF(Data!$E109&lt;&gt;"",Scoring!$P$10)+IF(Data!$F109&lt;&gt;"",Scoring!$P$11)+IF(Data!$G109&lt;&gt;"",Scoring!$P$12)+IF(Data!$H109&lt;&gt;"",Scoring!$P$13)+IF(Data!$I109&lt;&gt;"",Scoring!$P$14)+IF(Data!$J109&lt;&gt;"",Scoring!$P$15)+IF(Data!$K109&lt;&gt;"",Scoring!$P$16)+IF(Data!$L109&lt;&gt;"",Scoring!$P$17)+IF(Data!$M109&lt;&gt;"",Scoring!$P$18)+IF(Data!$N109&lt;&gt;"",Scoring!$P$19)+IF(Data!$O109&lt;&gt;"",Scoring!$P$20)+IF(Data!$P109&lt;&gt;"",Scoring!$P$21)+IF(Data!$Q109&lt;&gt;"",Scoring!$P$22)+IF(Data!$R109&lt;&gt;"",Scoring!$P$23)+IF(Data!$S109&lt;&gt;"",Scoring!$P$24)+IF(Data!$T109&lt;&gt;"",Scoring!$P$25)+IF(Data!$U109&lt;&gt;"",Scoring!$P$26)+IF(Data!$V109&lt;&gt;"",Scoring!$P$27)+IF(Data!$W109&lt;&gt;"",Scoring!$P$28)+IF(Data!$X109&lt;&gt;"",Scoring!$P$29)+IF(Data!$Y109&lt;&gt;"",Scoring!$P$30)+IF(Data!$Z109&lt;&gt;"",Scoring!$P$31)+IF(Data!$AA109&lt;&gt;"",Scoring!$P$32)+IF(Data!$AB109&lt;&gt;"",Scoring!$P$33)+IF(Data!$AC109&lt;&gt;"",Scoring!$P$34)+IF(Data!$AD109&lt;&gt;"",Scoring!$P$35)+IF(Data!$AE109&lt;&gt;"",Scoring!$P$36)+IF(Data!$AF109&lt;&gt;"",Scoring!$P$37)+IF(Data!$AG109&lt;&gt;"",Scoring!$P$38)+IF(Data!$AH109&lt;&gt;"",Scoring!$P$39)+IF(Data!$AI109&lt;&gt;"",Scoring!$P$40)+IF(Data!$AJ109&lt;&gt;"",Scoring!$P$41)+IF(Data!$AK109&lt;&gt;"",Scoring!$P$42)+IF(Data!$AL109&lt;&gt;"",Scoring!$P$43)+IF(Data!$AM109&lt;&gt;"",Scoring!$P$44)+IF(Data!$AN109&lt;&gt;"",Scoring!$P$45)+IF(Data!$AO109&lt;&gt;"",Scoring!$P$46)+IF(Data!$AP109&lt;&gt;"",Scoring!$P$47)+IF(Data!$AQ109&lt;&gt;"",Scoring!$P$48)+IF(Data!$AR109&lt;&gt;"",Scoring!$P$49)+IF(Data!$AS109&lt;&gt;"",Scoring!$P$50)+IF(Data!$AT109&lt;&gt;"",Scoring!$P$51)+IF(Data!$AU109&lt;&gt;"",Scoring!$P$52),"")</f>
        <v/>
      </c>
      <c r="BU109" s="180" t="str">
        <f>IF(BT109&lt;&gt;"",LOOKUP(BT109,Likelihoods!$A$7:$A$107,Likelihoods!N$7:N$107),"")</f>
        <v/>
      </c>
      <c r="BV109" s="181" t="str">
        <f>IF(AND(COUNTBLANK($B109:$O109)=13,COUNTBLANK($P109:$Q109)=1,COUNTBLANK($R109:$U109)=3,COUNTBLANK($V109:$X109)=2,COUNTBLANK($Y109:$AE109)=6,COUNTBLANK($AF109:$AJ109)=4,COUNTBLANK($AK109:AN109)=3,COUNTBLANK($AO109:$AQ109)=2,COUNTBLANK($AR109:$AS109)=1,COUNTBLANK($AT109:$AU109)=1),IF(Data!$B109&lt;&gt;"",Scoring!$Q$7)+IF(Data!$C109&lt;&gt;"",Scoring!$Q$8)+IF(Data!$D109&lt;&gt;"",Scoring!$Q$9)+IF(Data!$E109&lt;&gt;"",Scoring!$Q$10)+IF(Data!$F109&lt;&gt;"",Scoring!$Q$11)+IF(Data!$G109&lt;&gt;"",Scoring!$Q$12)+IF(Data!$H109&lt;&gt;"",Scoring!$Q$13)+IF(Data!$I109&lt;&gt;"",Scoring!$Q$14)+IF(Data!$J109&lt;&gt;"",Scoring!$Q$15)+IF(Data!$K109&lt;&gt;"",Scoring!$Q$16)+IF(Data!$L109&lt;&gt;"",Scoring!$Q$17)+IF(Data!$M109&lt;&gt;"",Scoring!$Q$18)+IF(Data!$N109&lt;&gt;"",Scoring!$Q$19)+IF(Data!$O109&lt;&gt;"",Scoring!$Q$20)+IF(Data!$P109&lt;&gt;"",Scoring!$Q$21)+IF(Data!$Q109&lt;&gt;"",Scoring!$Q$22)+IF(Data!$R109&lt;&gt;"",Scoring!$Q$23)+IF(Data!$S109&lt;&gt;"",Scoring!$Q$24)+IF(Data!$T109&lt;&gt;"",Scoring!$Q$25)+IF(Data!$U109&lt;&gt;"",Scoring!$Q$26)+IF(Data!$V109&lt;&gt;"",Scoring!$Q$27)+IF(Data!$W109&lt;&gt;"",Scoring!$Q$28)+IF(Data!$X109&lt;&gt;"",Scoring!$Q$29)+IF(Data!$Y109&lt;&gt;"",Scoring!$Q$30)+IF(Data!$Z109&lt;&gt;"",Scoring!$Q$31)+IF(Data!$AA109&lt;&gt;"",Scoring!$Q$32)+IF(Data!$AB109&lt;&gt;"",Scoring!$Q$33)+IF(Data!$AC109&lt;&gt;"",Scoring!$Q$34)+IF(Data!$AD109&lt;&gt;"",Scoring!$Q$35)+IF(Data!$AE109&lt;&gt;"",Scoring!$Q$36)+IF(Data!$AF109&lt;&gt;"",Scoring!$Q$37)+IF(Data!$AG109&lt;&gt;"",Scoring!$Q$38)+IF(Data!$AH109&lt;&gt;"",Scoring!$Q$39)+IF(Data!$AI109&lt;&gt;"",Scoring!$Q$40)+IF(Data!$AJ109&lt;&gt;"",Scoring!$Q$41)+IF(Data!$AK109&lt;&gt;"",Scoring!$Q$42)+IF(Data!$AL109&lt;&gt;"",Scoring!$Q$43)+IF(Data!$AM109&lt;&gt;"",Scoring!$Q$44)+IF(Data!$AN109&lt;&gt;"",Scoring!$Q$45)+IF(Data!$AO109&lt;&gt;"",Scoring!$Q$46)+IF(Data!$AP109&lt;&gt;"",Scoring!$Q$47)+IF(Data!$AQ109&lt;&gt;"",Scoring!$Q$48)+IF(Data!$AR109&lt;&gt;"",Scoring!$Q$49)+IF(Data!$AS109&lt;&gt;"",Scoring!$Q$50)+IF(Data!$AT109&lt;&gt;"",Scoring!$Q$51)+IF(Data!$AU109&lt;&gt;"",Scoring!$Q$52),"")</f>
        <v/>
      </c>
      <c r="BW109" s="183" t="str">
        <f>IF(BV109&lt;&gt;"",LOOKUP(BV109,Likelihoods!$A$7:$A$107,Likelihoods!O$7:O$107),"")</f>
        <v/>
      </c>
      <c r="BX109" s="9"/>
      <c r="BY109" s="9"/>
      <c r="BZ109" s="9"/>
      <c r="CA109" s="9"/>
      <c r="CB109" s="9"/>
      <c r="CC109" s="9"/>
      <c r="CD109" s="9"/>
      <c r="CE109" s="9"/>
      <c r="CF109" s="9"/>
      <c r="CG109" s="9"/>
      <c r="CH109" s="9"/>
      <c r="CI109" s="9"/>
      <c r="CJ109" s="9"/>
      <c r="CK109" s="9"/>
    </row>
    <row r="110" spans="1:89" ht="14.25">
      <c r="A110" s="59"/>
      <c r="B110" s="76"/>
      <c r="C110" s="77"/>
      <c r="D110" s="77"/>
      <c r="E110" s="77"/>
      <c r="F110" s="77"/>
      <c r="G110" s="77"/>
      <c r="H110" s="77"/>
      <c r="I110" s="77"/>
      <c r="J110" s="77"/>
      <c r="K110" s="77"/>
      <c r="L110" s="77"/>
      <c r="M110" s="77"/>
      <c r="N110" s="77"/>
      <c r="O110" s="77"/>
      <c r="P110" s="76"/>
      <c r="Q110" s="78"/>
      <c r="R110" s="77"/>
      <c r="S110" s="77"/>
      <c r="T110" s="77"/>
      <c r="U110" s="77"/>
      <c r="V110" s="76"/>
      <c r="W110" s="77"/>
      <c r="X110" s="78"/>
      <c r="Y110" s="77"/>
      <c r="Z110" s="77"/>
      <c r="AA110" s="77"/>
      <c r="AB110" s="77"/>
      <c r="AC110" s="77"/>
      <c r="AD110" s="77"/>
      <c r="AE110" s="77"/>
      <c r="AF110" s="76"/>
      <c r="AG110" s="77"/>
      <c r="AH110" s="77"/>
      <c r="AI110" s="77"/>
      <c r="AJ110" s="78"/>
      <c r="AK110" s="77"/>
      <c r="AL110" s="77"/>
      <c r="AM110" s="77"/>
      <c r="AN110" s="77"/>
      <c r="AO110" s="76"/>
      <c r="AP110" s="77"/>
      <c r="AQ110" s="78"/>
      <c r="AR110" s="76"/>
      <c r="AS110" s="78"/>
      <c r="AT110" s="77"/>
      <c r="AU110" s="77"/>
      <c r="AV110" s="179" t="str">
        <f>IF(AND(COUNTBLANK($B110:$O110)=13,COUNTBLANK($P110:$Q110)=1,COUNTBLANK($R110:$U110)=3,COUNTBLANK($V110:$X110)=2,COUNTBLANK($Y110:$AE110)=6,COUNTBLANK($AF110:$AJ110)=4,COUNTBLANK($AK110:AN110)=3,COUNTBLANK($AO110:$AQ110)=2,COUNTBLANK($AR110:$AS110)=1,COUNTBLANK($AT110:$AU110)=1),IF(Data!$B110&lt;&gt;"",Scoring!$D$7)+IF(Data!$C110&lt;&gt;"",Scoring!$D$8)+IF(Data!$D110&lt;&gt;"",Scoring!$D$9)+IF(Data!$E110&lt;&gt;"",Scoring!$D$10)+IF(Data!$F110&lt;&gt;"",Scoring!$D$11)+IF(Data!$G110&lt;&gt;"",Scoring!$D$12)+IF(Data!$H110&lt;&gt;"",Scoring!$D$13)+IF(Data!$I110&lt;&gt;"",Scoring!$D$14)+IF(Data!$J110&lt;&gt;"",Scoring!$D$15)+IF(Data!$K110&lt;&gt;"",Scoring!$D$16)+IF(Data!$L110&lt;&gt;"",Scoring!$D$17)+IF(Data!$M110&lt;&gt;"",Scoring!$D$18)+IF(Data!$N110&lt;&gt;"",Scoring!$D$19)+IF(Data!$O110&lt;&gt;"",Scoring!$D$20)+IF(Data!$P110&lt;&gt;"",Scoring!$D$21)+IF(Data!$Q110&lt;&gt;"",Scoring!$D$22)+IF(Data!$R110&lt;&gt;"",Scoring!$D$23)+IF(Data!$S110&lt;&gt;"",Scoring!$D$24)+IF(Data!$T110&lt;&gt;"",Scoring!$D$25)+IF(Data!$U110&lt;&gt;"",Scoring!$D$26)+IF(Data!$V110&lt;&gt;"",Scoring!$D$27)+IF(Data!$W110&lt;&gt;"",Scoring!$D$28)+IF(Data!$X110&lt;&gt;"",Scoring!$D$29)+IF(Data!$Y110&lt;&gt;"",Scoring!$D$30)+IF(Data!$Z110&lt;&gt;"",Scoring!$D$31)+IF(Data!$AA110&lt;&gt;"",Scoring!$D$32)+IF(Data!$AB110&lt;&gt;"",Scoring!$D$33)+IF(Data!$AC110&lt;&gt;"",Scoring!$D$34)+IF(Data!$AD110&lt;&gt;"",Scoring!$D$35)+IF(Data!$AE110&lt;&gt;"",Scoring!$D$36)+IF(Data!$AF110&lt;&gt;"",Scoring!$D$37)+IF(Data!$AG110&lt;&gt;"",Scoring!$D$38)+IF(Data!$AH110&lt;&gt;"",Scoring!$D$39)+IF(Data!$AI110&lt;&gt;"",Scoring!$D$40)+IF(Data!$AJ110&lt;&gt;"",Scoring!$D$41)+IF(Data!$AK110&lt;&gt;"",Scoring!$D$42)+IF(Data!$AL110&lt;&gt;"",Scoring!$D$43)+IF(Data!$AM110&lt;&gt;"",Scoring!$D$44)+IF(Data!$AN110&lt;&gt;"",Scoring!$D$45)+IF(Data!$AO110&lt;&gt;"",Scoring!$D$46)+IF(Data!$AP110&lt;&gt;"",Scoring!$D$47)+IF(Data!$AQ110&lt;&gt;"",Scoring!$D$48)+IF(Data!$AR110&lt;&gt;"",Scoring!$D$49)+IF(Data!$AS110&lt;&gt;"",Scoring!$D$50)+IF(Data!$AT110&lt;&gt;"",Scoring!$D$51)+IF(Data!$AU110&lt;&gt;"",Scoring!$D$52),"")</f>
        <v/>
      </c>
      <c r="AW110" s="180" t="str">
        <f>IF(AV110&lt;&gt;"",LOOKUP(AV110,Likelihoods!$A$7:$A$107,Likelihoods!B$7:B$107),"")</f>
        <v/>
      </c>
      <c r="AX110" s="181" t="str">
        <f>IF(AND(COUNTBLANK($B110:$O110)=13,COUNTBLANK($P110:$Q110)=1,COUNTBLANK($R110:$U110)=3,COUNTBLANK($V110:$X110)=2,COUNTBLANK($Y110:$AE110)=6,COUNTBLANK($AF110:$AJ110)=4,COUNTBLANK($AK110:AN110)=3,COUNTBLANK($AO110:$AQ110)=2,COUNTBLANK($AR110:$AS110)=1,COUNTBLANK($AT110:$AU110)=1),IF(Data!$B110&lt;&gt;"",Scoring!$E$7)+IF(Data!$C110&lt;&gt;"",Scoring!$E$8)+IF(Data!$D110&lt;&gt;"",Scoring!$E$9)+IF(Data!$E110&lt;&gt;"",Scoring!$E$10)+IF(Data!$F110&lt;&gt;"",Scoring!$E$11)+IF(Data!$G110&lt;&gt;"",Scoring!$E$12)+IF(Data!$H110&lt;&gt;"",Scoring!$E$13)+IF(Data!$I110&lt;&gt;"",Scoring!$E$14)+IF(Data!$J110&lt;&gt;"",Scoring!$E$15)+IF(Data!$K110&lt;&gt;"",Scoring!$E$16)+IF(Data!$L110&lt;&gt;"",Scoring!$E$17)+IF(Data!$M110&lt;&gt;"",Scoring!$E$18)+IF(Data!$N110&lt;&gt;"",Scoring!$E$19)+IF(Data!$O110&lt;&gt;"",Scoring!$E$20)+IF(Data!$P110&lt;&gt;"",Scoring!$E$21)+IF(Data!$Q110&lt;&gt;"",Scoring!$E$22)+IF(Data!$R110&lt;&gt;"",Scoring!$E$23)+IF(Data!$S110&lt;&gt;"",Scoring!$E$24)+IF(Data!$T110&lt;&gt;"",Scoring!$E$25)+IF(Data!$U110&lt;&gt;"",Scoring!$E$26)+IF(Data!$V110&lt;&gt;"",Scoring!$E$27)+IF(Data!$W110&lt;&gt;"",Scoring!$E$28)+IF(Data!$X110&lt;&gt;"",Scoring!$E$29)+IF(Data!$Y110&lt;&gt;"",Scoring!$E$30)+IF(Data!$Z110&lt;&gt;"",Scoring!$E$31)+IF(Data!$AA110&lt;&gt;"",Scoring!$E$32)+IF(Data!$AB110&lt;&gt;"",Scoring!$E$33)+IF(Data!$AC110&lt;&gt;"",Scoring!$E$34)+IF(Data!$AD110&lt;&gt;"",Scoring!$E$35)+IF(Data!$AE110&lt;&gt;"",Scoring!$E$36)+IF(Data!$AF110&lt;&gt;"",Scoring!$E$37)+IF(Data!$AG110&lt;&gt;"",Scoring!$E$38)+IF(Data!$AH110&lt;&gt;"",Scoring!$E$39)+IF(Data!$AI110&lt;&gt;"",Scoring!$E$40)+IF(Data!$AJ110&lt;&gt;"",Scoring!$E$41)+IF(Data!$AK110&lt;&gt;"",Scoring!$E$42)+IF(Data!$AL110&lt;&gt;"",Scoring!$E$43)+IF(Data!$AM110&lt;&gt;"",Scoring!$E$44)+IF(Data!$AN110&lt;&gt;"",Scoring!$E$45)+IF(Data!$AO110&lt;&gt;"",Scoring!$E$46)+IF(Data!$AP110&lt;&gt;"",Scoring!$E$47)+IF(Data!$AQ110&lt;&gt;"",Scoring!$E$48)+IF(Data!$AR110&lt;&gt;"",Scoring!$E$49)+IF(Data!$AS110&lt;&gt;"",Scoring!$E$50)+IF(Data!$AT110&lt;&gt;"",Scoring!$E$51)+IF(Data!$AU110&lt;&gt;"",Scoring!$E$52),"")</f>
        <v/>
      </c>
      <c r="AY110" s="180" t="str">
        <f>IF(AX110&lt;&gt;"",LOOKUP(AX110,Likelihoods!$A$7:$A$107,Likelihoods!C$7:C$107),"")</f>
        <v/>
      </c>
      <c r="AZ110" s="182" t="str">
        <f>IF(AND(COUNTBLANK($B110:$O110)=13,COUNTBLANK($P110:$Q110)=1,COUNTBLANK($R110:$U110)=3,COUNTBLANK($V110:$X110)=2,COUNTBLANK($Y110:$AE110)=6,COUNTBLANK($AF110:$AJ110)=4,COUNTBLANK($AK110:AN110)=3,COUNTBLANK($AO110:$AQ110)=2,COUNTBLANK($AR110:$AS110)=1,COUNTBLANK($AT110:$AU110)=1),IF(Data!$B110&lt;&gt;"",Scoring!$F$7)+IF(Data!$C110&lt;&gt;"",Scoring!$F$8)+IF(Data!$D110&lt;&gt;"",Scoring!$F$9)+IF(Data!$E110&lt;&gt;"",Scoring!$F$10)+IF(Data!$F110&lt;&gt;"",Scoring!$F$11)+IF(Data!$G110&lt;&gt;"",Scoring!$F$12)+IF(Data!$H110&lt;&gt;"",Scoring!$F$13)+IF(Data!$I110&lt;&gt;"",Scoring!$F$14)+IF(Data!$J110&lt;&gt;"",Scoring!$F$15)+IF(Data!$K110&lt;&gt;"",Scoring!$F$16)+IF(Data!$L110&lt;&gt;"",Scoring!$F$17)+IF(Data!$M110&lt;&gt;"",Scoring!$F$18)+IF(Data!$N110&lt;&gt;"",Scoring!$F$19)+IF(Data!$O110&lt;&gt;"",Scoring!$F$20)+IF(Data!$P110&lt;&gt;"",Scoring!$F$21)+IF(Data!$Q110&lt;&gt;"",Scoring!$F$22)+IF(Data!$R110&lt;&gt;"",Scoring!$F$23)+IF(Data!$S110&lt;&gt;"",Scoring!$F$24)+IF(Data!$T110&lt;&gt;"",Scoring!$F$25)+IF(Data!$U110&lt;&gt;"",Scoring!$F$26)+IF(Data!$V110&lt;&gt;"",Scoring!$F$27)+IF(Data!$W110&lt;&gt;"",Scoring!$F$28)+IF(Data!$X110&lt;&gt;"",Scoring!$F$29)+IF(Data!$Y110&lt;&gt;"",Scoring!$F$30)+IF(Data!$Z110&lt;&gt;"",Scoring!$F$31)+IF(Data!$AA110&lt;&gt;"",Scoring!$F$32)+IF(Data!$AB110&lt;&gt;"",Scoring!$F$33)+IF(Data!$AC110&lt;&gt;"",Scoring!$F$34)+IF(Data!$AD110&lt;&gt;"",Scoring!$F$35)+IF(Data!$AE110&lt;&gt;"",Scoring!$F$36)+IF(Data!$AF110&lt;&gt;"",Scoring!$F$37)+IF(Data!$AG110&lt;&gt;"",Scoring!$F$38)+IF(Data!$AH110&lt;&gt;"",Scoring!$F$39)+IF(Data!$AI110&lt;&gt;"",Scoring!$F$40)+IF(Data!$AJ110&lt;&gt;"",Scoring!$F$41)+IF(Data!$AK110&lt;&gt;"",Scoring!$F$42)+IF(Data!$AL110&lt;&gt;"",Scoring!$F$43)+IF(Data!$AM110&lt;&gt;"",Scoring!$F$44)+IF(Data!$AN110&lt;&gt;"",Scoring!$F$45)+IF(Data!$AO110&lt;&gt;"",Scoring!$F$46)+IF(Data!$AP110&lt;&gt;"",Scoring!$F$47)+IF(Data!$AQ110&lt;&gt;"",Scoring!$F$48)+IF(Data!$AR110&lt;&gt;"",Scoring!$F$49)+IF(Data!$AS110&lt;&gt;"",Scoring!$F$50)+IF(Data!$AT110&lt;&gt;"",Scoring!$F$51)+IF(Data!$AU110&lt;&gt;"",Scoring!$F$52),"")</f>
        <v/>
      </c>
      <c r="BA110" s="183" t="str">
        <f>IF(AZ110&lt;&gt;"",LOOKUP(AZ110,Likelihoods!$A$7:$A$107,Likelihoods!D$7:D$107),"")</f>
        <v/>
      </c>
      <c r="BB110" s="181" t="str">
        <f>IF(AND(COUNTBLANK($B110:$O110)=13,COUNTBLANK($P110:$Q110)=1,COUNTBLANK($R110:$U110)=3,COUNTBLANK($V110:$X110)=2,COUNTBLANK($Y110:$AE110)=6,COUNTBLANK($AF110:$AJ110)=4,COUNTBLANK($AK110:AN110)=3,COUNTBLANK($AO110:$AQ110)=2,COUNTBLANK($AR110:$AS110)=1,COUNTBLANK($AT110:$AU110)=1),IF(Data!$B110&lt;&gt;"",Scoring!$G$7)+IF(Data!$C110&lt;&gt;"",Scoring!$G$8)+IF(Data!$D110&lt;&gt;"",Scoring!$G$9)+IF(Data!$E110&lt;&gt;"",Scoring!$G$10)+IF(Data!$F110&lt;&gt;"",Scoring!$G$11)+IF(Data!$G110&lt;&gt;"",Scoring!$G$12)+IF(Data!$H110&lt;&gt;"",Scoring!$G$13)+IF(Data!$I110&lt;&gt;"",Scoring!$G$14)+IF(Data!$J110&lt;&gt;"",Scoring!$G$15)+IF(Data!$K110&lt;&gt;"",Scoring!$G$16)+IF(Data!$L110&lt;&gt;"",Scoring!$G$17)+IF(Data!$M110&lt;&gt;"",Scoring!$G$18)+IF(Data!$N110&lt;&gt;"",Scoring!$G$19)+IF(Data!$O110&lt;&gt;"",Scoring!$G$20)+IF(Data!$P110&lt;&gt;"",Scoring!$G$21)+IF(Data!$Q110&lt;&gt;"",Scoring!$G$22)+IF(Data!$R110&lt;&gt;"",Scoring!$G$23)+IF(Data!$S110&lt;&gt;"",Scoring!$G$24)+IF(Data!$T110&lt;&gt;"",Scoring!$G$25)+IF(Data!$U110&lt;&gt;"",Scoring!$G$26)+IF(Data!$V110&lt;&gt;"",Scoring!$G$27)+IF(Data!$W110&lt;&gt;"",Scoring!$G$28)+IF(Data!$X110&lt;&gt;"",Scoring!$G$29)+IF(Data!$Y110&lt;&gt;"",Scoring!$G$30)+IF(Data!$Z110&lt;&gt;"",Scoring!$G$31)+IF(Data!$AA110&lt;&gt;"",Scoring!$G$32)+IF(Data!$AB110&lt;&gt;"",Scoring!$G$33)+IF(Data!$AC110&lt;&gt;"",Scoring!$G$34)+IF(Data!$AD110&lt;&gt;"",Scoring!$G$35)+IF(Data!$AE110&lt;&gt;"",Scoring!$G$36)+IF(Data!$AF110&lt;&gt;"",Scoring!$G$37)+IF(Data!$AG110&lt;&gt;"",Scoring!$G$38)+IF(Data!$AH110&lt;&gt;"",Scoring!$G$39)+IF(Data!$AI110&lt;&gt;"",Scoring!$G$40)+IF(Data!$AJ110&lt;&gt;"",Scoring!$G$41)+IF(Data!$AK110&lt;&gt;"",Scoring!$G$42)+IF(Data!$AL110&lt;&gt;"",Scoring!$G$43)+IF(Data!$AM110&lt;&gt;"",Scoring!$G$44)+IF(Data!$AN110&lt;&gt;"",Scoring!$G$45)+IF(Data!$AO110&lt;&gt;"",Scoring!$G$46)+IF(Data!$AP110&lt;&gt;"",Scoring!$G$47)+IF(Data!$AQ110&lt;&gt;"",Scoring!$G$48)+IF(Data!$AR110&lt;&gt;"",Scoring!$G$49)+IF(Data!$AS110&lt;&gt;"",Scoring!$G$50)+IF(Data!$AT110&lt;&gt;"",Scoring!$G$51)+IF(Data!$AU110&lt;&gt;"",Scoring!$G$52),"")</f>
        <v/>
      </c>
      <c r="BC110" s="184" t="str">
        <f>IF(BB110&lt;&gt;"",LOOKUP(BB110,Likelihoods!$A$7:$A$107,Likelihoods!E$7:E$107),"")</f>
        <v/>
      </c>
      <c r="BD110" s="185" t="str">
        <f>IF(AND(COUNTBLANK($B110:$O110)=13,COUNTBLANK($P110:$Q110)=1,COUNTBLANK($R110:$U110)=3,COUNTBLANK($V110:$X110)=2,COUNTBLANK($Y110:$AE110)=6,COUNTBLANK($AF110:$AJ110)=4,COUNTBLANK($AK110:AN110)=3,COUNTBLANK($AO110:$AQ110)=2,COUNTBLANK($AR110:$AS110)=1,COUNTBLANK($AT110:$AU110)=1),IF(Data!$B110&lt;&gt;"",Scoring!$H$7)+IF(Data!$C110&lt;&gt;"",Scoring!$H$8)+IF(Data!$D110&lt;&gt;"",Scoring!$H$9)+IF(Data!$E110&lt;&gt;"",Scoring!$H$10)+IF(Data!$F110&lt;&gt;"",Scoring!$H$11)+IF(Data!$G110&lt;&gt;"",Scoring!$H$12)+IF(Data!$H110&lt;&gt;"",Scoring!$H$13)+IF(Data!$I110&lt;&gt;"",Scoring!$H$14)+IF(Data!$J110&lt;&gt;"",Scoring!$H$15)+IF(Data!$K110&lt;&gt;"",Scoring!$H$16)+IF(Data!$L110&lt;&gt;"",Scoring!$H$17)+IF(Data!$M110&lt;&gt;"",Scoring!$H$18)+IF(Data!$N110&lt;&gt;"",Scoring!$H$19)+IF(Data!$O110&lt;&gt;"",Scoring!$H$20)+IF(Data!$P110&lt;&gt;"",Scoring!$H$21)+IF(Data!$Q110&lt;&gt;"",Scoring!$H$22)+IF(Data!$R110&lt;&gt;"",Scoring!$H$23)+IF(Data!$S110&lt;&gt;"",Scoring!$H$24)+IF(Data!$T110&lt;&gt;"",Scoring!$H$25)+IF(Data!$U110&lt;&gt;"",Scoring!$H$26)+IF(Data!$V110&lt;&gt;"",Scoring!$H$27)+IF(Data!$W110&lt;&gt;"",Scoring!$H$28)+IF(Data!$X110&lt;&gt;"",Scoring!$H$29)+IF(Data!$Y110&lt;&gt;"",Scoring!$H$30)+IF(Data!$Z110&lt;&gt;"",Scoring!$H$31)+IF(Data!$AA110&lt;&gt;"",Scoring!$H$32)+IF(Data!$AB110&lt;&gt;"",Scoring!$H$33)+IF(Data!$AC110&lt;&gt;"",Scoring!$H$34)+IF(Data!$AD110&lt;&gt;"",Scoring!$H$35)+IF(Data!$AE110&lt;&gt;"",Scoring!$H$36)+IF(Data!$AF110&lt;&gt;"",Scoring!$H$37)+IF(Data!$AG110&lt;&gt;"",Scoring!$H$38)+IF(Data!$AH110&lt;&gt;"",Scoring!$H$39)+IF(Data!$AI110&lt;&gt;"",Scoring!$H$40)+IF(Data!$AJ110&lt;&gt;"",Scoring!$H$41)+IF(Data!$AK110&lt;&gt;"",Scoring!$H$42)+IF(Data!$AL110&lt;&gt;"",Scoring!$H$43)+IF(Data!$AM110&lt;&gt;"",Scoring!$H$44)+IF(Data!$AN110&lt;&gt;"",Scoring!$H$45)+IF(Data!$AO110&lt;&gt;"",Scoring!$H$46)+IF(Data!$AP110&lt;&gt;"",Scoring!$H$47)+IF(Data!$AQ110&lt;&gt;"",Scoring!$H$48)+IF(Data!$AR110&lt;&gt;"",Scoring!$H$49)+IF(Data!$AS110&lt;&gt;"",Scoring!$H$50)+IF(Data!$AT110&lt;&gt;"",Scoring!$H$51)+IF(Data!$AU110&lt;&gt;"",Scoring!$H$52),"")</f>
        <v/>
      </c>
      <c r="BE110" s="186" t="str">
        <f>IF(BD110&lt;&gt;"",LOOKUP(BD110,Likelihoods!$A$7:$A$107,Likelihoods!F$7:F$107),"")</f>
        <v/>
      </c>
      <c r="BF110" s="181" t="str">
        <f>IF(AND(COUNTBLANK($B110:$O110)=13,COUNTBLANK($P110:$Q110)=1,COUNTBLANK($R110:$U110)=3,COUNTBLANK($V110:$X110)=2,COUNTBLANK($Y110:$AE110)=6,COUNTBLANK($AF110:$AJ110)=4,COUNTBLANK($AK110:AN110)=3,COUNTBLANK($AO110:$AQ110)=2,COUNTBLANK($AR110:$AS110)=1,COUNTBLANK($AT110:$AU110)=1),IF(Data!$B110&lt;&gt;"",Scoring!$I$7)+IF(Data!$C110&lt;&gt;"",Scoring!$I$8)+IF(Data!$D110&lt;&gt;"",Scoring!$I$9)+IF(Data!$E110&lt;&gt;"",Scoring!$I$10)+IF(Data!$F110&lt;&gt;"",Scoring!$I$11)+IF(Data!$G110&lt;&gt;"",Scoring!$I$12)+IF(Data!$H110&lt;&gt;"",Scoring!$I$13)+IF(Data!$I110&lt;&gt;"",Scoring!$I$14)+IF(Data!$J110&lt;&gt;"",Scoring!$I$15)+IF(Data!$K110&lt;&gt;"",Scoring!$I$16)+IF(Data!$L110&lt;&gt;"",Scoring!$I$17)+IF(Data!$M110&lt;&gt;"",Scoring!$I$18)+IF(Data!$N110&lt;&gt;"",Scoring!$I$19)+IF(Data!$O110&lt;&gt;"",Scoring!$I$20)+IF(Data!$P110&lt;&gt;"",Scoring!$I$21)+IF(Data!$Q110&lt;&gt;"",Scoring!$I$22)+IF(Data!$R110&lt;&gt;"",Scoring!$I$23)+IF(Data!$S110&lt;&gt;"",Scoring!$I$24)+IF(Data!$T110&lt;&gt;"",Scoring!$I$25)+IF(Data!$U110&lt;&gt;"",Scoring!$I$26)+IF(Data!$V110&lt;&gt;"",Scoring!$I$27)+IF(Data!$W110&lt;&gt;"",Scoring!$I$28)+IF(Data!$X110&lt;&gt;"",Scoring!$I$29)+IF(Data!$Y110&lt;&gt;"",Scoring!$I$30)+IF(Data!$Z110&lt;&gt;"",Scoring!$I$31)+IF(Data!$AA110&lt;&gt;"",Scoring!$I$32)+IF(Data!$AB110&lt;&gt;"",Scoring!$I$33)+IF(Data!$AC110&lt;&gt;"",Scoring!$I$34)+IF(Data!$AD110&lt;&gt;"",Scoring!$I$35)+IF(Data!$AE110&lt;&gt;"",Scoring!$I$36)+IF(Data!$AF110&lt;&gt;"",Scoring!$I$37)+IF(Data!$AG110&lt;&gt;"",Scoring!$I$38)+IF(Data!$AH110&lt;&gt;"",Scoring!$I$39)+IF(Data!$AI110&lt;&gt;"",Scoring!$I$40)+IF(Data!$AJ110&lt;&gt;"",Scoring!$I$41)+IF(Data!$AK110&lt;&gt;"",Scoring!$I$42)+IF(Data!$AL110&lt;&gt;"",Scoring!$I$43)+IF(Data!$AM110&lt;&gt;"",Scoring!$I$44)+IF(Data!$AN110&lt;&gt;"",Scoring!$I$45)+IF(Data!$AO110&lt;&gt;"",Scoring!$I$46)+IF(Data!$AP110&lt;&gt;"",Scoring!$I$47)+IF(Data!$AQ110&lt;&gt;"",Scoring!$I$48)+IF(Data!$AR110&lt;&gt;"",Scoring!$I$49)+IF(Data!$AS110&lt;&gt;"",Scoring!$I$50)+IF(Data!$AT110&lt;&gt;"",Scoring!$I$51)+IF(Data!$AU110&lt;&gt;"",Scoring!$I$52),"")</f>
        <v/>
      </c>
      <c r="BG110" s="180" t="str">
        <f>IF(BF110&lt;&gt;"",LOOKUP(BF110,Likelihoods!$A$7:$A$107,Likelihoods!G$7:G$107),"")</f>
        <v/>
      </c>
      <c r="BH110" s="187" t="str">
        <f>IF(AND(COUNTBLANK($B110:$O110)=13,COUNTBLANK($P110:$Q110)=1,COUNTBLANK($R110:$U110)=3,COUNTBLANK($V110:$X110)=2,COUNTBLANK($Y110:$AE110)=6,COUNTBLANK($AF110:$AJ110)=4,COUNTBLANK($AK110:AN110)=3,COUNTBLANK($AO110:$AQ110)=2,COUNTBLANK($AR110:$AS110)=1,COUNTBLANK($AT110:$AU110)=1),IF(Data!$B110&lt;&gt;"",Scoring!$J$7)+IF(Data!$C110&lt;&gt;"",Scoring!$J$8)+IF(Data!$D110&lt;&gt;"",Scoring!$J$9)+IF(Data!$E110&lt;&gt;"",Scoring!$J$10)+IF(Data!$F110&lt;&gt;"",Scoring!$J$11)+IF(Data!$G110&lt;&gt;"",Scoring!$J$12)+IF(Data!$H110&lt;&gt;"",Scoring!$J$13)+IF(Data!$I110&lt;&gt;"",Scoring!$J$14)+IF(Data!$J110&lt;&gt;"",Scoring!$J$15)+IF(Data!$K110&lt;&gt;"",Scoring!$J$16)+IF(Data!$L110&lt;&gt;"",Scoring!$J$17)+IF(Data!$M110&lt;&gt;"",Scoring!$J$18)+IF(Data!$N110&lt;&gt;"",Scoring!$J$19)+IF(Data!$O110&lt;&gt;"",Scoring!$J$20)+IF(Data!$P110&lt;&gt;"",Scoring!$J$21)+IF(Data!$Q110&lt;&gt;"",Scoring!$J$22)+IF(Data!$R110&lt;&gt;"",Scoring!$J$23)+IF(Data!$S110&lt;&gt;"",Scoring!$J$24)+IF(Data!$T110&lt;&gt;"",Scoring!$J$25)+IF(Data!$U110&lt;&gt;"",Scoring!$J$26)+IF(Data!$V110&lt;&gt;"",Scoring!$J$27)+IF(Data!$W110&lt;&gt;"",Scoring!$J$28)+IF(Data!$X110&lt;&gt;"",Scoring!$J$29)+IF(Data!$Y110&lt;&gt;"",Scoring!$J$30)+IF(Data!$Z110&lt;&gt;"",Scoring!$J$31)+IF(Data!$AA110&lt;&gt;"",Scoring!$J$32)+IF(Data!$AB110&lt;&gt;"",Scoring!$J$33)+IF(Data!$AC110&lt;&gt;"",Scoring!$J$34)+IF(Data!$AD110&lt;&gt;"",Scoring!$J$35)+IF(Data!$AE110&lt;&gt;"",Scoring!$J$36)+IF(Data!$AF110&lt;&gt;"",Scoring!$J$37)+IF(Data!$AG110&lt;&gt;"",Scoring!$J$38)+IF(Data!$AH110&lt;&gt;"",Scoring!$J$39)+IF(Data!$AI110&lt;&gt;"",Scoring!$J$40)+IF(Data!$AJ110&lt;&gt;"",Scoring!$J$41)+IF(Data!$AK110&lt;&gt;"",Scoring!$J$42)+IF(Data!$AL110&lt;&gt;"",Scoring!$J$43)+IF(Data!$AM110&lt;&gt;"",Scoring!$J$44)+IF(Data!$AN110&lt;&gt;"",Scoring!$J$45)+IF(Data!$AO110&lt;&gt;"",Scoring!$J$46)+IF(Data!$AP110&lt;&gt;"",Scoring!$J$47)+IF(Data!$AQ110&lt;&gt;"",Scoring!$J$48)+IF(Data!$AR110&lt;&gt;"",Scoring!$J$49)+IF(Data!$AS110&lt;&gt;"",Scoring!$J$50)+IF(Data!$AT110&lt;&gt;"",Scoring!$J$51)+IF(Data!$AU110&lt;&gt;"",Scoring!$J$52),"")</f>
        <v/>
      </c>
      <c r="BI110" s="183" t="str">
        <f>IF(BH110&lt;&gt;"",LOOKUP(BH110,Likelihoods!$A$7:$A$107,Likelihoods!H$7:H$107),"")</f>
        <v/>
      </c>
      <c r="BJ110" s="188" t="str">
        <f>IF(AND(COUNTBLANK($B110:$O110)=13,COUNTBLANK($P110:$Q110)=1,COUNTBLANK($R110:$U110)=3,COUNTBLANK($V110:$X110)=2,COUNTBLANK($Y110:$AE110)=6,COUNTBLANK($AF110:$AJ110)=4,COUNTBLANK($AK110:AN110)=3,COUNTBLANK($AO110:$AQ110)=2,COUNTBLANK($AR110:$AS110)=1,COUNTBLANK($AT110:$AU110)=1),IF(Data!$B110&lt;&gt;"",Scoring!$K$7)+IF(Data!$C110&lt;&gt;"",Scoring!$K$8)+IF(Data!$D110&lt;&gt;"",Scoring!$K$9)+IF(Data!$E110&lt;&gt;"",Scoring!$K$10)+IF(Data!$F110&lt;&gt;"",Scoring!$K$11)+IF(Data!$G110&lt;&gt;"",Scoring!$K$12)+IF(Data!$H110&lt;&gt;"",Scoring!$K$13)+IF(Data!$I110&lt;&gt;"",Scoring!$K$14)+IF(Data!$J110&lt;&gt;"",Scoring!$K$15)+IF(Data!$K110&lt;&gt;"",Scoring!$K$16)+IF(Data!$L110&lt;&gt;"",Scoring!$K$17)+IF(Data!$M110&lt;&gt;"",Scoring!$K$18)+IF(Data!$N110&lt;&gt;"",Scoring!$K$19)+IF(Data!$O110&lt;&gt;"",Scoring!$K$20)+IF(Data!$P110&lt;&gt;"",Scoring!$K$21)+IF(Data!$Q110&lt;&gt;"",Scoring!$K$22)+IF(Data!$R110&lt;&gt;"",Scoring!$K$23)+IF(Data!$S110&lt;&gt;"",Scoring!$K$24)+IF(Data!$T110&lt;&gt;"",Scoring!$K$25)+IF(Data!$U110&lt;&gt;"",Scoring!$K$26)+IF(Data!$V110&lt;&gt;"",Scoring!$K$27)+IF(Data!$W110&lt;&gt;"",Scoring!$K$28)+IF(Data!$X110&lt;&gt;"",Scoring!$K$29)+IF(Data!$Y110&lt;&gt;"",Scoring!$K$30)+IF(Data!$Z110&lt;&gt;"",Scoring!$K$31)+IF(Data!$AA110&lt;&gt;"",Scoring!$K$32)+IF(Data!$AB110&lt;&gt;"",Scoring!$K$33)+IF(Data!$AC110&lt;&gt;"",Scoring!$K$34)+IF(Data!$AD110&lt;&gt;"",Scoring!$K$35)+IF(Data!$AE110&lt;&gt;"",Scoring!$K$36)+IF(Data!$AF110&lt;&gt;"",Scoring!$K$37)+IF(Data!$AG110&lt;&gt;"",Scoring!$K$38)+IF(Data!$AH110&lt;&gt;"",Scoring!$K$39)+IF(Data!$AI110&lt;&gt;"",Scoring!$K$40)+IF(Data!$AJ110&lt;&gt;"",Scoring!$K$41)+IF(Data!$AK110&lt;&gt;"",Scoring!$K$42)+IF(Data!$AL110&lt;&gt;"",Scoring!$K$43)+IF(Data!$AM110&lt;&gt;"",Scoring!$K$44)+IF(Data!$AN110&lt;&gt;"",Scoring!$K$45)+IF(Data!$AO110&lt;&gt;"",Scoring!$K$46)+IF(Data!$AP110&lt;&gt;"",Scoring!$K$47)+IF(Data!$AQ110&lt;&gt;"",Scoring!$K$48)+IF(Data!$AR110&lt;&gt;"",Scoring!$K$49)+IF(Data!$AS110&lt;&gt;"",Scoring!$K$50)+IF(Data!$AT110&lt;&gt;"",Scoring!$K$51)+IF(Data!$AU110&lt;&gt;"",Scoring!$K$52),"")</f>
        <v/>
      </c>
      <c r="BK110" s="184" t="str">
        <f>IF(BJ110&lt;&gt;"",LOOKUP(BJ110,Likelihoods!$A$7:$A$107,Likelihoods!I$7:I$107),"")</f>
        <v/>
      </c>
      <c r="BL110" s="187" t="str">
        <f>IF(AND(COUNTBLANK($B110:$O110)=13,COUNTBLANK($P110:$Q110)=1,COUNTBLANK($R110:$U110)=3,COUNTBLANK($V110:$X110)=2,COUNTBLANK($Y110:$AE110)=6,COUNTBLANK($AF110:$AJ110)=4,COUNTBLANK($AK110:AN110)=3,COUNTBLANK($AO110:$AQ110)=2,COUNTBLANK($AR110:$AS110)=1,COUNTBLANK($AT110:$AU110)=1),IF(Data!$B110&lt;&gt;"",Scoring!$L$7)+IF(Data!$C110&lt;&gt;"",Scoring!$L$8)+IF(Data!$D110&lt;&gt;"",Scoring!$L$9)+IF(Data!$E110&lt;&gt;"",Scoring!$L$10)+IF(Data!$F110&lt;&gt;"",Scoring!$L$11)+IF(Data!$G110&lt;&gt;"",Scoring!$L$12)+IF(Data!$H110&lt;&gt;"",Scoring!$L$13)+IF(Data!$I110&lt;&gt;"",Scoring!$L$14)+IF(Data!$J110&lt;&gt;"",Scoring!$L$15)+IF(Data!$K110&lt;&gt;"",Scoring!$L$16)+IF(Data!$L110&lt;&gt;"",Scoring!$L$17)+IF(Data!$M110&lt;&gt;"",Scoring!$L$18)+IF(Data!$N110&lt;&gt;"",Scoring!$L$19)+IF(Data!$O110&lt;&gt;"",Scoring!$L$20)+IF(Data!$P110&lt;&gt;"",Scoring!$L$21)+IF(Data!$Q110&lt;&gt;"",Scoring!$L$22)+IF(Data!$R110&lt;&gt;"",Scoring!$L$23)+IF(Data!$S110&lt;&gt;"",Scoring!$L$24)+IF(Data!$T110&lt;&gt;"",Scoring!$L$25)+IF(Data!$U110&lt;&gt;"",Scoring!$L$26)+IF(Data!$V110&lt;&gt;"",Scoring!$L$27)+IF(Data!$W110&lt;&gt;"",Scoring!$L$28)+IF(Data!$X110&lt;&gt;"",Scoring!$L$29)+IF(Data!$Y110&lt;&gt;"",Scoring!$L$30)+IF(Data!$Z110&lt;&gt;"",Scoring!$L$31)+IF(Data!$AA110&lt;&gt;"",Scoring!$L$32)+IF(Data!$AB110&lt;&gt;"",Scoring!$L$33)+IF(Data!$AC110&lt;&gt;"",Scoring!$L$34)+IF(Data!$AD110&lt;&gt;"",Scoring!$L$35)+IF(Data!$AE110&lt;&gt;"",Scoring!$L$36)+IF(Data!$AF110&lt;&gt;"",Scoring!$L$37)+IF(Data!$AG110&lt;&gt;"",Scoring!$L$38)+IF(Data!$AH110&lt;&gt;"",Scoring!$L$39)+IF(Data!$AI110&lt;&gt;"",Scoring!$L$40)+IF(Data!$AJ110&lt;&gt;"",Scoring!$L$41)+IF(Data!$AK110&lt;&gt;"",Scoring!$L$42)+IF(Data!$AL110&lt;&gt;"",Scoring!$L$43)+IF(Data!$AM110&lt;&gt;"",Scoring!$L$44)+IF(Data!$AN110&lt;&gt;"",Scoring!$L$45)+IF(Data!$AO110&lt;&gt;"",Scoring!$L$46)+IF(Data!$AP110&lt;&gt;"",Scoring!$L$47)+IF(Data!$AQ110&lt;&gt;"",Scoring!$L$48)+IF(Data!$AR110&lt;&gt;"",Scoring!$L$49)+IF(Data!$AS110&lt;&gt;"",Scoring!$L$50)+IF(Data!$AT110&lt;&gt;"",Scoring!$L$51)+IF(Data!$AU110&lt;&gt;"",Scoring!$L$52),"")</f>
        <v/>
      </c>
      <c r="BM110" s="180" t="str">
        <f>IF(BL110&lt;&gt;"",LOOKUP(BL110,Likelihoods!$A$7:$A$107,Likelihoods!J$7:J$107),"")</f>
        <v/>
      </c>
      <c r="BN110" s="181" t="str">
        <f>IF(AND(COUNTBLANK($B110:$O110)=13,COUNTBLANK($P110:$Q110)=1,COUNTBLANK($R110:$U110)=3,COUNTBLANK($V110:$X110)=2,COUNTBLANK($Y110:$AE110)=6,COUNTBLANK($AF110:$AJ110)=4,COUNTBLANK($AK110:AN110)=3,COUNTBLANK($AO110:$AQ110)=2,COUNTBLANK($AR110:$AS110)=1,COUNTBLANK($AT110:$AU110)=1),IF(Data!$B110&lt;&gt;"",Scoring!$M$7)+IF(Data!$C110&lt;&gt;"",Scoring!$M$8)+IF(Data!$D110&lt;&gt;"",Scoring!$M$9)+IF(Data!$E110&lt;&gt;"",Scoring!$M$10)+IF(Data!$F110&lt;&gt;"",Scoring!$M$11)+IF(Data!$G110&lt;&gt;"",Scoring!$M$12)+IF(Data!$H110&lt;&gt;"",Scoring!$M$13)+IF(Data!$I110&lt;&gt;"",Scoring!$M$14)+IF(Data!$J110&lt;&gt;"",Scoring!$M$15)+IF(Data!$K110&lt;&gt;"",Scoring!$M$16)+IF(Data!$L110&lt;&gt;"",Scoring!$M$17)+IF(Data!$M110&lt;&gt;"",Scoring!$M$18)+IF(Data!$N110&lt;&gt;"",Scoring!$M$19)+IF(Data!$O110&lt;&gt;"",Scoring!$M$20)+IF(Data!$P110&lt;&gt;"",Scoring!$M$21)+IF(Data!$Q110&lt;&gt;"",Scoring!$M$22)+IF(Data!$R110&lt;&gt;"",Scoring!$M$23)+IF(Data!$S110&lt;&gt;"",Scoring!$M$24)+IF(Data!$T110&lt;&gt;"",Scoring!$M$25)+IF(Data!$U110&lt;&gt;"",Scoring!$M$26)+IF(Data!$V110&lt;&gt;"",Scoring!$M$27)+IF(Data!$W110&lt;&gt;"",Scoring!$M$28)+IF(Data!$X110&lt;&gt;"",Scoring!$M$29)+IF(Data!$Y110&lt;&gt;"",Scoring!$M$30)+IF(Data!$Z110&lt;&gt;"",Scoring!$M$31)+IF(Data!$AA110&lt;&gt;"",Scoring!$M$32)+IF(Data!$AB110&lt;&gt;"",Scoring!$M$33)+IF(Data!$AC110&lt;&gt;"",Scoring!$M$34)+IF(Data!$AD110&lt;&gt;"",Scoring!$M$35)+IF(Data!$AE110&lt;&gt;"",Scoring!$M$36)+IF(Data!$AF110&lt;&gt;"",Scoring!$M$37)+IF(Data!$AG110&lt;&gt;"",Scoring!$M$38)+IF(Data!$AH110&lt;&gt;"",Scoring!$M$39)+IF(Data!$AI110&lt;&gt;"",Scoring!$M$40)+IF(Data!$AJ110&lt;&gt;"",Scoring!$M$41)+IF(Data!$AK110&lt;&gt;"",Scoring!$M$42)+IF(Data!$AL110&lt;&gt;"",Scoring!$M$43)+IF(Data!$AM110&lt;&gt;"",Scoring!$M$44)+IF(Data!$AN110&lt;&gt;"",Scoring!$M$45)+IF(Data!$AO110&lt;&gt;"",Scoring!$M$46)+IF(Data!$AP110&lt;&gt;"",Scoring!$M$47)+IF(Data!$AQ110&lt;&gt;"",Scoring!$M$48)+IF(Data!$AR110&lt;&gt;"",Scoring!$M$49)+IF(Data!$AS110&lt;&gt;"",Scoring!$M$50)+IF(Data!$AT110&lt;&gt;"",Scoring!$M$51)+IF(Data!$AU110&lt;&gt;"",Scoring!$M$52),"")</f>
        <v/>
      </c>
      <c r="BO110" s="184" t="str">
        <f>IF(BN110&lt;&gt;"",LOOKUP(BN110,Likelihoods!$A$7:$A$107,Likelihoods!K$7:K$107),"")</f>
        <v/>
      </c>
      <c r="BP110" s="179" t="str">
        <f>IF(AND(COUNTBLANK($B110:$O110)=13,COUNTBLANK($P110:$Q110)=1,COUNTBLANK($R110:$U110)=3,COUNTBLANK($V110:$X110)=2,COUNTBLANK($Y110:$AE110)=6,COUNTBLANK($AF110:$AJ110)=4,COUNTBLANK($AK110:AN110)=3,COUNTBLANK($AO110:$AQ110)=2,COUNTBLANK($AR110:$AS110)=1,COUNTBLANK($AT110:$AU110)=1),IF(Data!$B110&lt;&gt;"",Scoring!$N$7)+IF(Data!$C110&lt;&gt;"",Scoring!$N$8)+IF(Data!$D110&lt;&gt;"",Scoring!$N$9)+IF(Data!$E110&lt;&gt;"",Scoring!$N$10)+IF(Data!$F110&lt;&gt;"",Scoring!$N$11)+IF(Data!$G110&lt;&gt;"",Scoring!$N$12)+IF(Data!$H110&lt;&gt;"",Scoring!$N$13)+IF(Data!$I110&lt;&gt;"",Scoring!$N$14)+IF(Data!$J110&lt;&gt;"",Scoring!$N$15)+IF(Data!$K110&lt;&gt;"",Scoring!$N$16)+IF(Data!$L110&lt;&gt;"",Scoring!$N$17)+IF(Data!$M110&lt;&gt;"",Scoring!$N$18)+IF(Data!$N110&lt;&gt;"",Scoring!$N$19)+IF(Data!$O110&lt;&gt;"",Scoring!$N$20)+IF(Data!$P110&lt;&gt;"",Scoring!$N$21)+IF(Data!$Q110&lt;&gt;"",Scoring!$N$22)+IF(Data!$R110&lt;&gt;"",Scoring!$N$23)+IF(Data!$S110&lt;&gt;"",Scoring!$N$24)+IF(Data!$T110&lt;&gt;"",Scoring!$N$25)+IF(Data!$U110&lt;&gt;"",Scoring!$N$26)+IF(Data!$V110&lt;&gt;"",Scoring!$N$27)+IF(Data!$W110&lt;&gt;"",Scoring!$N$28)+IF(Data!$X110&lt;&gt;"",Scoring!$N$29)+IF(Data!$Y110&lt;&gt;"",Scoring!$N$30)+IF(Data!$Z110&lt;&gt;"",Scoring!$N$31)+IF(Data!$AA110&lt;&gt;"",Scoring!$N$32)+IF(Data!$AB110&lt;&gt;"",Scoring!$N$33)+IF(Data!$AC110&lt;&gt;"",Scoring!$N$34)+IF(Data!$AD110&lt;&gt;"",Scoring!$N$35)+IF(Data!$AE110&lt;&gt;"",Scoring!$N$36)+IF(Data!$AF110&lt;&gt;"",Scoring!$N$37)+IF(Data!$AG110&lt;&gt;"",Scoring!$N$38)+IF(Data!$AH110&lt;&gt;"",Scoring!$N$39)+IF(Data!$AI110&lt;&gt;"",Scoring!$N$40)+IF(Data!$AJ110&lt;&gt;"",Scoring!$N$41)+IF(Data!$AK110&lt;&gt;"",Scoring!$N$42)+IF(Data!$AL110&lt;&gt;"",Scoring!$N$43)+IF(Data!$AM110&lt;&gt;"",Scoring!$N$44)+IF(Data!$AN110&lt;&gt;"",Scoring!$N$45)+IF(Data!$AO110&lt;&gt;"",Scoring!$N$46)+IF(Data!$AP110&lt;&gt;"",Scoring!$N$47)+IF(Data!$AQ110&lt;&gt;"",Scoring!$N$48)+IF(Data!$AR110&lt;&gt;"",Scoring!$N$49)+IF(Data!$AS110&lt;&gt;"",Scoring!$N$50)+IF(Data!$AT110&lt;&gt;"",Scoring!$N$51)+IF(Data!$AU110&lt;&gt;"",Scoring!$N$52),"")</f>
        <v/>
      </c>
      <c r="BQ110" s="189" t="str">
        <f>IF(BP110&lt;&gt;"",LOOKUP(BP110,Likelihoods!$A$7:$A$107,Likelihoods!L$7:L$107),"")</f>
        <v/>
      </c>
      <c r="BR110" s="181" t="str">
        <f>IF(AND(COUNTBLANK($B110:$O110)=13,COUNTBLANK($P110:$Q110)=1,COUNTBLANK($R110:$U110)=3,COUNTBLANK($V110:$X110)=2,COUNTBLANK($Y110:$AE110)=6,COUNTBLANK($AF110:$AJ110)=4,COUNTBLANK($AK110:AN110)=3,COUNTBLANK($AO110:$AQ110)=2,COUNTBLANK($AR110:$AS110)=1,COUNTBLANK($AT110:$AU110)=1),IF(Data!$B110&lt;&gt;"",Scoring!$O$7)+IF(Data!$C110&lt;&gt;"",Scoring!$O$8)+IF(Data!$D110&lt;&gt;"",Scoring!$O$9)+IF(Data!$E110&lt;&gt;"",Scoring!$O$10)+IF(Data!$F110&lt;&gt;"",Scoring!$O$11)+IF(Data!$G110&lt;&gt;"",Scoring!$O$12)+IF(Data!$H110&lt;&gt;"",Scoring!$O$13)+IF(Data!$I110&lt;&gt;"",Scoring!$O$14)+IF(Data!$J110&lt;&gt;"",Scoring!$O$15)+IF(Data!$K110&lt;&gt;"",Scoring!$O$16)+IF(Data!$L110&lt;&gt;"",Scoring!$O$17)+IF(Data!$M110&lt;&gt;"",Scoring!$O$18)+IF(Data!$N110&lt;&gt;"",Scoring!$O$19)+IF(Data!$O110&lt;&gt;"",Scoring!$O$20)+IF(Data!$P110&lt;&gt;"",Scoring!$O$21)+IF(Data!$Q110&lt;&gt;"",Scoring!$O$22)+IF(Data!$R110&lt;&gt;"",Scoring!$O$23)+IF(Data!$S110&lt;&gt;"",Scoring!$O$24)+IF(Data!$T110&lt;&gt;"",Scoring!$O$25)+IF(Data!$U110&lt;&gt;"",Scoring!$O$26)+IF(Data!$V110&lt;&gt;"",Scoring!$O$27)+IF(Data!$W110&lt;&gt;"",Scoring!$O$28)+IF(Data!$X110&lt;&gt;"",Scoring!$O$29)+IF(Data!$Y110&lt;&gt;"",Scoring!$O$30)+IF(Data!$Z110&lt;&gt;"",Scoring!$O$31)+IF(Data!$AA110&lt;&gt;"",Scoring!$O$32)+IF(Data!$AB110&lt;&gt;"",Scoring!$O$33)+IF(Data!$AC110&lt;&gt;"",Scoring!$O$34)+IF(Data!$AD110&lt;&gt;"",Scoring!$O$35)+IF(Data!$AE110&lt;&gt;"",Scoring!$O$36)+IF(Data!$AF110&lt;&gt;"",Scoring!$O$37)+IF(Data!$AG110&lt;&gt;"",Scoring!$O$38)+IF(Data!$AH110&lt;&gt;"",Scoring!$O$39)+IF(Data!$AI110&lt;&gt;"",Scoring!$O$40)+IF(Data!$AJ110&lt;&gt;"",Scoring!$O$41)+IF(Data!$AK110&lt;&gt;"",Scoring!$O$42)+IF(Data!$AL110&lt;&gt;"",Scoring!$O$43)+IF(Data!$AM110&lt;&gt;"",Scoring!$O$44)+IF(Data!$AN110&lt;&gt;"",Scoring!$O$45)+IF(Data!$AO110&lt;&gt;"",Scoring!$O$46)+IF(Data!$AP110&lt;&gt;"",Scoring!$O$47)+IF(Data!$AQ110&lt;&gt;"",Scoring!$O$48)+IF(Data!$AR110&lt;&gt;"",Scoring!$O$49)+IF(Data!$AS110&lt;&gt;"",Scoring!$O$50)+IF(Data!$AT110&lt;&gt;"",Scoring!$O$51)+IF(Data!$AU110&lt;&gt;"",Scoring!$O$52),"")</f>
        <v/>
      </c>
      <c r="BS110" s="184" t="str">
        <f>IF(BR110&lt;&gt;"",LOOKUP(BR110,Likelihoods!$A$7:$A$107,Likelihoods!M$7:M$107),"")</f>
        <v/>
      </c>
      <c r="BT110" s="181" t="str">
        <f>IF(AND(COUNTBLANK($B110:$O110)=13,COUNTBLANK($P110:$Q110)=1,COUNTBLANK($R110:$U110)=3,COUNTBLANK($V110:$X110)=2,COUNTBLANK($Y110:$AE110)=6,COUNTBLANK($AF110:$AJ110)=4,COUNTBLANK($AK110:AN110)=3,COUNTBLANK($AO110:$AQ110)=2,COUNTBLANK($AR110:$AS110)=1,COUNTBLANK($AT110:$AU110)=1),IF(Data!$B110&lt;&gt;"",Scoring!$P$7)+IF(Data!$C110&lt;&gt;"",Scoring!$P$8)+IF(Data!$D110&lt;&gt;"",Scoring!$P$9)+IF(Data!$E110&lt;&gt;"",Scoring!$P$10)+IF(Data!$F110&lt;&gt;"",Scoring!$P$11)+IF(Data!$G110&lt;&gt;"",Scoring!$P$12)+IF(Data!$H110&lt;&gt;"",Scoring!$P$13)+IF(Data!$I110&lt;&gt;"",Scoring!$P$14)+IF(Data!$J110&lt;&gt;"",Scoring!$P$15)+IF(Data!$K110&lt;&gt;"",Scoring!$P$16)+IF(Data!$L110&lt;&gt;"",Scoring!$P$17)+IF(Data!$M110&lt;&gt;"",Scoring!$P$18)+IF(Data!$N110&lt;&gt;"",Scoring!$P$19)+IF(Data!$O110&lt;&gt;"",Scoring!$P$20)+IF(Data!$P110&lt;&gt;"",Scoring!$P$21)+IF(Data!$Q110&lt;&gt;"",Scoring!$P$22)+IF(Data!$R110&lt;&gt;"",Scoring!$P$23)+IF(Data!$S110&lt;&gt;"",Scoring!$P$24)+IF(Data!$T110&lt;&gt;"",Scoring!$P$25)+IF(Data!$U110&lt;&gt;"",Scoring!$P$26)+IF(Data!$V110&lt;&gt;"",Scoring!$P$27)+IF(Data!$W110&lt;&gt;"",Scoring!$P$28)+IF(Data!$X110&lt;&gt;"",Scoring!$P$29)+IF(Data!$Y110&lt;&gt;"",Scoring!$P$30)+IF(Data!$Z110&lt;&gt;"",Scoring!$P$31)+IF(Data!$AA110&lt;&gt;"",Scoring!$P$32)+IF(Data!$AB110&lt;&gt;"",Scoring!$P$33)+IF(Data!$AC110&lt;&gt;"",Scoring!$P$34)+IF(Data!$AD110&lt;&gt;"",Scoring!$P$35)+IF(Data!$AE110&lt;&gt;"",Scoring!$P$36)+IF(Data!$AF110&lt;&gt;"",Scoring!$P$37)+IF(Data!$AG110&lt;&gt;"",Scoring!$P$38)+IF(Data!$AH110&lt;&gt;"",Scoring!$P$39)+IF(Data!$AI110&lt;&gt;"",Scoring!$P$40)+IF(Data!$AJ110&lt;&gt;"",Scoring!$P$41)+IF(Data!$AK110&lt;&gt;"",Scoring!$P$42)+IF(Data!$AL110&lt;&gt;"",Scoring!$P$43)+IF(Data!$AM110&lt;&gt;"",Scoring!$P$44)+IF(Data!$AN110&lt;&gt;"",Scoring!$P$45)+IF(Data!$AO110&lt;&gt;"",Scoring!$P$46)+IF(Data!$AP110&lt;&gt;"",Scoring!$P$47)+IF(Data!$AQ110&lt;&gt;"",Scoring!$P$48)+IF(Data!$AR110&lt;&gt;"",Scoring!$P$49)+IF(Data!$AS110&lt;&gt;"",Scoring!$P$50)+IF(Data!$AT110&lt;&gt;"",Scoring!$P$51)+IF(Data!$AU110&lt;&gt;"",Scoring!$P$52),"")</f>
        <v/>
      </c>
      <c r="BU110" s="180" t="str">
        <f>IF(BT110&lt;&gt;"",LOOKUP(BT110,Likelihoods!$A$7:$A$107,Likelihoods!N$7:N$107),"")</f>
        <v/>
      </c>
      <c r="BV110" s="181" t="str">
        <f>IF(AND(COUNTBLANK($B110:$O110)=13,COUNTBLANK($P110:$Q110)=1,COUNTBLANK($R110:$U110)=3,COUNTBLANK($V110:$X110)=2,COUNTBLANK($Y110:$AE110)=6,COUNTBLANK($AF110:$AJ110)=4,COUNTBLANK($AK110:AN110)=3,COUNTBLANK($AO110:$AQ110)=2,COUNTBLANK($AR110:$AS110)=1,COUNTBLANK($AT110:$AU110)=1),IF(Data!$B110&lt;&gt;"",Scoring!$Q$7)+IF(Data!$C110&lt;&gt;"",Scoring!$Q$8)+IF(Data!$D110&lt;&gt;"",Scoring!$Q$9)+IF(Data!$E110&lt;&gt;"",Scoring!$Q$10)+IF(Data!$F110&lt;&gt;"",Scoring!$Q$11)+IF(Data!$G110&lt;&gt;"",Scoring!$Q$12)+IF(Data!$H110&lt;&gt;"",Scoring!$Q$13)+IF(Data!$I110&lt;&gt;"",Scoring!$Q$14)+IF(Data!$J110&lt;&gt;"",Scoring!$Q$15)+IF(Data!$K110&lt;&gt;"",Scoring!$Q$16)+IF(Data!$L110&lt;&gt;"",Scoring!$Q$17)+IF(Data!$M110&lt;&gt;"",Scoring!$Q$18)+IF(Data!$N110&lt;&gt;"",Scoring!$Q$19)+IF(Data!$O110&lt;&gt;"",Scoring!$Q$20)+IF(Data!$P110&lt;&gt;"",Scoring!$Q$21)+IF(Data!$Q110&lt;&gt;"",Scoring!$Q$22)+IF(Data!$R110&lt;&gt;"",Scoring!$Q$23)+IF(Data!$S110&lt;&gt;"",Scoring!$Q$24)+IF(Data!$T110&lt;&gt;"",Scoring!$Q$25)+IF(Data!$U110&lt;&gt;"",Scoring!$Q$26)+IF(Data!$V110&lt;&gt;"",Scoring!$Q$27)+IF(Data!$W110&lt;&gt;"",Scoring!$Q$28)+IF(Data!$X110&lt;&gt;"",Scoring!$Q$29)+IF(Data!$Y110&lt;&gt;"",Scoring!$Q$30)+IF(Data!$Z110&lt;&gt;"",Scoring!$Q$31)+IF(Data!$AA110&lt;&gt;"",Scoring!$Q$32)+IF(Data!$AB110&lt;&gt;"",Scoring!$Q$33)+IF(Data!$AC110&lt;&gt;"",Scoring!$Q$34)+IF(Data!$AD110&lt;&gt;"",Scoring!$Q$35)+IF(Data!$AE110&lt;&gt;"",Scoring!$Q$36)+IF(Data!$AF110&lt;&gt;"",Scoring!$Q$37)+IF(Data!$AG110&lt;&gt;"",Scoring!$Q$38)+IF(Data!$AH110&lt;&gt;"",Scoring!$Q$39)+IF(Data!$AI110&lt;&gt;"",Scoring!$Q$40)+IF(Data!$AJ110&lt;&gt;"",Scoring!$Q$41)+IF(Data!$AK110&lt;&gt;"",Scoring!$Q$42)+IF(Data!$AL110&lt;&gt;"",Scoring!$Q$43)+IF(Data!$AM110&lt;&gt;"",Scoring!$Q$44)+IF(Data!$AN110&lt;&gt;"",Scoring!$Q$45)+IF(Data!$AO110&lt;&gt;"",Scoring!$Q$46)+IF(Data!$AP110&lt;&gt;"",Scoring!$Q$47)+IF(Data!$AQ110&lt;&gt;"",Scoring!$Q$48)+IF(Data!$AR110&lt;&gt;"",Scoring!$Q$49)+IF(Data!$AS110&lt;&gt;"",Scoring!$Q$50)+IF(Data!$AT110&lt;&gt;"",Scoring!$Q$51)+IF(Data!$AU110&lt;&gt;"",Scoring!$Q$52),"")</f>
        <v/>
      </c>
      <c r="BW110" s="183" t="str">
        <f>IF(BV110&lt;&gt;"",LOOKUP(BV110,Likelihoods!$A$7:$A$107,Likelihoods!O$7:O$107),"")</f>
        <v/>
      </c>
      <c r="BX110" s="9"/>
      <c r="BY110" s="9"/>
      <c r="BZ110" s="9"/>
      <c r="CA110" s="9"/>
      <c r="CB110" s="9"/>
      <c r="CC110" s="9"/>
      <c r="CD110" s="9"/>
      <c r="CE110" s="9"/>
      <c r="CF110" s="9"/>
      <c r="CG110" s="9"/>
      <c r="CH110" s="9"/>
      <c r="CI110" s="9"/>
      <c r="CJ110" s="9"/>
      <c r="CK110" s="9"/>
    </row>
    <row r="111" spans="1:89" ht="14.25">
      <c r="A111" s="59"/>
      <c r="B111" s="76"/>
      <c r="C111" s="77"/>
      <c r="D111" s="77"/>
      <c r="E111" s="77"/>
      <c r="F111" s="77"/>
      <c r="G111" s="77"/>
      <c r="H111" s="77"/>
      <c r="I111" s="77"/>
      <c r="J111" s="77"/>
      <c r="K111" s="77"/>
      <c r="L111" s="77"/>
      <c r="M111" s="77"/>
      <c r="N111" s="77"/>
      <c r="O111" s="77"/>
      <c r="P111" s="76"/>
      <c r="Q111" s="78"/>
      <c r="R111" s="77"/>
      <c r="S111" s="77"/>
      <c r="T111" s="77"/>
      <c r="U111" s="77"/>
      <c r="V111" s="76"/>
      <c r="W111" s="77"/>
      <c r="X111" s="78"/>
      <c r="Y111" s="77"/>
      <c r="Z111" s="77"/>
      <c r="AA111" s="77"/>
      <c r="AB111" s="77"/>
      <c r="AC111" s="77"/>
      <c r="AD111" s="77"/>
      <c r="AE111" s="77"/>
      <c r="AF111" s="76"/>
      <c r="AG111" s="77"/>
      <c r="AH111" s="77"/>
      <c r="AI111" s="77"/>
      <c r="AJ111" s="78"/>
      <c r="AK111" s="77"/>
      <c r="AL111" s="77"/>
      <c r="AM111" s="77"/>
      <c r="AN111" s="77"/>
      <c r="AO111" s="76"/>
      <c r="AP111" s="77"/>
      <c r="AQ111" s="78"/>
      <c r="AR111" s="76"/>
      <c r="AS111" s="78"/>
      <c r="AT111" s="77"/>
      <c r="AU111" s="77"/>
      <c r="AV111" s="179" t="str">
        <f>IF(AND(COUNTBLANK($B111:$O111)=13,COUNTBLANK($P111:$Q111)=1,COUNTBLANK($R111:$U111)=3,COUNTBLANK($V111:$X111)=2,COUNTBLANK($Y111:$AE111)=6,COUNTBLANK($AF111:$AJ111)=4,COUNTBLANK($AK111:AN111)=3,COUNTBLANK($AO111:$AQ111)=2,COUNTBLANK($AR111:$AS111)=1,COUNTBLANK($AT111:$AU111)=1),IF(Data!$B111&lt;&gt;"",Scoring!$D$7)+IF(Data!$C111&lt;&gt;"",Scoring!$D$8)+IF(Data!$D111&lt;&gt;"",Scoring!$D$9)+IF(Data!$E111&lt;&gt;"",Scoring!$D$10)+IF(Data!$F111&lt;&gt;"",Scoring!$D$11)+IF(Data!$G111&lt;&gt;"",Scoring!$D$12)+IF(Data!$H111&lt;&gt;"",Scoring!$D$13)+IF(Data!$I111&lt;&gt;"",Scoring!$D$14)+IF(Data!$J111&lt;&gt;"",Scoring!$D$15)+IF(Data!$K111&lt;&gt;"",Scoring!$D$16)+IF(Data!$L111&lt;&gt;"",Scoring!$D$17)+IF(Data!$M111&lt;&gt;"",Scoring!$D$18)+IF(Data!$N111&lt;&gt;"",Scoring!$D$19)+IF(Data!$O111&lt;&gt;"",Scoring!$D$20)+IF(Data!$P111&lt;&gt;"",Scoring!$D$21)+IF(Data!$Q111&lt;&gt;"",Scoring!$D$22)+IF(Data!$R111&lt;&gt;"",Scoring!$D$23)+IF(Data!$S111&lt;&gt;"",Scoring!$D$24)+IF(Data!$T111&lt;&gt;"",Scoring!$D$25)+IF(Data!$U111&lt;&gt;"",Scoring!$D$26)+IF(Data!$V111&lt;&gt;"",Scoring!$D$27)+IF(Data!$W111&lt;&gt;"",Scoring!$D$28)+IF(Data!$X111&lt;&gt;"",Scoring!$D$29)+IF(Data!$Y111&lt;&gt;"",Scoring!$D$30)+IF(Data!$Z111&lt;&gt;"",Scoring!$D$31)+IF(Data!$AA111&lt;&gt;"",Scoring!$D$32)+IF(Data!$AB111&lt;&gt;"",Scoring!$D$33)+IF(Data!$AC111&lt;&gt;"",Scoring!$D$34)+IF(Data!$AD111&lt;&gt;"",Scoring!$D$35)+IF(Data!$AE111&lt;&gt;"",Scoring!$D$36)+IF(Data!$AF111&lt;&gt;"",Scoring!$D$37)+IF(Data!$AG111&lt;&gt;"",Scoring!$D$38)+IF(Data!$AH111&lt;&gt;"",Scoring!$D$39)+IF(Data!$AI111&lt;&gt;"",Scoring!$D$40)+IF(Data!$AJ111&lt;&gt;"",Scoring!$D$41)+IF(Data!$AK111&lt;&gt;"",Scoring!$D$42)+IF(Data!$AL111&lt;&gt;"",Scoring!$D$43)+IF(Data!$AM111&lt;&gt;"",Scoring!$D$44)+IF(Data!$AN111&lt;&gt;"",Scoring!$D$45)+IF(Data!$AO111&lt;&gt;"",Scoring!$D$46)+IF(Data!$AP111&lt;&gt;"",Scoring!$D$47)+IF(Data!$AQ111&lt;&gt;"",Scoring!$D$48)+IF(Data!$AR111&lt;&gt;"",Scoring!$D$49)+IF(Data!$AS111&lt;&gt;"",Scoring!$D$50)+IF(Data!$AT111&lt;&gt;"",Scoring!$D$51)+IF(Data!$AU111&lt;&gt;"",Scoring!$D$52),"")</f>
        <v/>
      </c>
      <c r="AW111" s="180" t="str">
        <f>IF(AV111&lt;&gt;"",LOOKUP(AV111,Likelihoods!$A$7:$A$107,Likelihoods!B$7:B$107),"")</f>
        <v/>
      </c>
      <c r="AX111" s="181" t="str">
        <f>IF(AND(COUNTBLANK($B111:$O111)=13,COUNTBLANK($P111:$Q111)=1,COUNTBLANK($R111:$U111)=3,COUNTBLANK($V111:$X111)=2,COUNTBLANK($Y111:$AE111)=6,COUNTBLANK($AF111:$AJ111)=4,COUNTBLANK($AK111:AN111)=3,COUNTBLANK($AO111:$AQ111)=2,COUNTBLANK($AR111:$AS111)=1,COUNTBLANK($AT111:$AU111)=1),IF(Data!$B111&lt;&gt;"",Scoring!$E$7)+IF(Data!$C111&lt;&gt;"",Scoring!$E$8)+IF(Data!$D111&lt;&gt;"",Scoring!$E$9)+IF(Data!$E111&lt;&gt;"",Scoring!$E$10)+IF(Data!$F111&lt;&gt;"",Scoring!$E$11)+IF(Data!$G111&lt;&gt;"",Scoring!$E$12)+IF(Data!$H111&lt;&gt;"",Scoring!$E$13)+IF(Data!$I111&lt;&gt;"",Scoring!$E$14)+IF(Data!$J111&lt;&gt;"",Scoring!$E$15)+IF(Data!$K111&lt;&gt;"",Scoring!$E$16)+IF(Data!$L111&lt;&gt;"",Scoring!$E$17)+IF(Data!$M111&lt;&gt;"",Scoring!$E$18)+IF(Data!$N111&lt;&gt;"",Scoring!$E$19)+IF(Data!$O111&lt;&gt;"",Scoring!$E$20)+IF(Data!$P111&lt;&gt;"",Scoring!$E$21)+IF(Data!$Q111&lt;&gt;"",Scoring!$E$22)+IF(Data!$R111&lt;&gt;"",Scoring!$E$23)+IF(Data!$S111&lt;&gt;"",Scoring!$E$24)+IF(Data!$T111&lt;&gt;"",Scoring!$E$25)+IF(Data!$U111&lt;&gt;"",Scoring!$E$26)+IF(Data!$V111&lt;&gt;"",Scoring!$E$27)+IF(Data!$W111&lt;&gt;"",Scoring!$E$28)+IF(Data!$X111&lt;&gt;"",Scoring!$E$29)+IF(Data!$Y111&lt;&gt;"",Scoring!$E$30)+IF(Data!$Z111&lt;&gt;"",Scoring!$E$31)+IF(Data!$AA111&lt;&gt;"",Scoring!$E$32)+IF(Data!$AB111&lt;&gt;"",Scoring!$E$33)+IF(Data!$AC111&lt;&gt;"",Scoring!$E$34)+IF(Data!$AD111&lt;&gt;"",Scoring!$E$35)+IF(Data!$AE111&lt;&gt;"",Scoring!$E$36)+IF(Data!$AF111&lt;&gt;"",Scoring!$E$37)+IF(Data!$AG111&lt;&gt;"",Scoring!$E$38)+IF(Data!$AH111&lt;&gt;"",Scoring!$E$39)+IF(Data!$AI111&lt;&gt;"",Scoring!$E$40)+IF(Data!$AJ111&lt;&gt;"",Scoring!$E$41)+IF(Data!$AK111&lt;&gt;"",Scoring!$E$42)+IF(Data!$AL111&lt;&gt;"",Scoring!$E$43)+IF(Data!$AM111&lt;&gt;"",Scoring!$E$44)+IF(Data!$AN111&lt;&gt;"",Scoring!$E$45)+IF(Data!$AO111&lt;&gt;"",Scoring!$E$46)+IF(Data!$AP111&lt;&gt;"",Scoring!$E$47)+IF(Data!$AQ111&lt;&gt;"",Scoring!$E$48)+IF(Data!$AR111&lt;&gt;"",Scoring!$E$49)+IF(Data!$AS111&lt;&gt;"",Scoring!$E$50)+IF(Data!$AT111&lt;&gt;"",Scoring!$E$51)+IF(Data!$AU111&lt;&gt;"",Scoring!$E$52),"")</f>
        <v/>
      </c>
      <c r="AY111" s="180" t="str">
        <f>IF(AX111&lt;&gt;"",LOOKUP(AX111,Likelihoods!$A$7:$A$107,Likelihoods!C$7:C$107),"")</f>
        <v/>
      </c>
      <c r="AZ111" s="182" t="str">
        <f>IF(AND(COUNTBLANK($B111:$O111)=13,COUNTBLANK($P111:$Q111)=1,COUNTBLANK($R111:$U111)=3,COUNTBLANK($V111:$X111)=2,COUNTBLANK($Y111:$AE111)=6,COUNTBLANK($AF111:$AJ111)=4,COUNTBLANK($AK111:AN111)=3,COUNTBLANK($AO111:$AQ111)=2,COUNTBLANK($AR111:$AS111)=1,COUNTBLANK($AT111:$AU111)=1),IF(Data!$B111&lt;&gt;"",Scoring!$F$7)+IF(Data!$C111&lt;&gt;"",Scoring!$F$8)+IF(Data!$D111&lt;&gt;"",Scoring!$F$9)+IF(Data!$E111&lt;&gt;"",Scoring!$F$10)+IF(Data!$F111&lt;&gt;"",Scoring!$F$11)+IF(Data!$G111&lt;&gt;"",Scoring!$F$12)+IF(Data!$H111&lt;&gt;"",Scoring!$F$13)+IF(Data!$I111&lt;&gt;"",Scoring!$F$14)+IF(Data!$J111&lt;&gt;"",Scoring!$F$15)+IF(Data!$K111&lt;&gt;"",Scoring!$F$16)+IF(Data!$L111&lt;&gt;"",Scoring!$F$17)+IF(Data!$M111&lt;&gt;"",Scoring!$F$18)+IF(Data!$N111&lt;&gt;"",Scoring!$F$19)+IF(Data!$O111&lt;&gt;"",Scoring!$F$20)+IF(Data!$P111&lt;&gt;"",Scoring!$F$21)+IF(Data!$Q111&lt;&gt;"",Scoring!$F$22)+IF(Data!$R111&lt;&gt;"",Scoring!$F$23)+IF(Data!$S111&lt;&gt;"",Scoring!$F$24)+IF(Data!$T111&lt;&gt;"",Scoring!$F$25)+IF(Data!$U111&lt;&gt;"",Scoring!$F$26)+IF(Data!$V111&lt;&gt;"",Scoring!$F$27)+IF(Data!$W111&lt;&gt;"",Scoring!$F$28)+IF(Data!$X111&lt;&gt;"",Scoring!$F$29)+IF(Data!$Y111&lt;&gt;"",Scoring!$F$30)+IF(Data!$Z111&lt;&gt;"",Scoring!$F$31)+IF(Data!$AA111&lt;&gt;"",Scoring!$F$32)+IF(Data!$AB111&lt;&gt;"",Scoring!$F$33)+IF(Data!$AC111&lt;&gt;"",Scoring!$F$34)+IF(Data!$AD111&lt;&gt;"",Scoring!$F$35)+IF(Data!$AE111&lt;&gt;"",Scoring!$F$36)+IF(Data!$AF111&lt;&gt;"",Scoring!$F$37)+IF(Data!$AG111&lt;&gt;"",Scoring!$F$38)+IF(Data!$AH111&lt;&gt;"",Scoring!$F$39)+IF(Data!$AI111&lt;&gt;"",Scoring!$F$40)+IF(Data!$AJ111&lt;&gt;"",Scoring!$F$41)+IF(Data!$AK111&lt;&gt;"",Scoring!$F$42)+IF(Data!$AL111&lt;&gt;"",Scoring!$F$43)+IF(Data!$AM111&lt;&gt;"",Scoring!$F$44)+IF(Data!$AN111&lt;&gt;"",Scoring!$F$45)+IF(Data!$AO111&lt;&gt;"",Scoring!$F$46)+IF(Data!$AP111&lt;&gt;"",Scoring!$F$47)+IF(Data!$AQ111&lt;&gt;"",Scoring!$F$48)+IF(Data!$AR111&lt;&gt;"",Scoring!$F$49)+IF(Data!$AS111&lt;&gt;"",Scoring!$F$50)+IF(Data!$AT111&lt;&gt;"",Scoring!$F$51)+IF(Data!$AU111&lt;&gt;"",Scoring!$F$52),"")</f>
        <v/>
      </c>
      <c r="BA111" s="183" t="str">
        <f>IF(AZ111&lt;&gt;"",LOOKUP(AZ111,Likelihoods!$A$7:$A$107,Likelihoods!D$7:D$107),"")</f>
        <v/>
      </c>
      <c r="BB111" s="181" t="str">
        <f>IF(AND(COUNTBLANK($B111:$O111)=13,COUNTBLANK($P111:$Q111)=1,COUNTBLANK($R111:$U111)=3,COUNTBLANK($V111:$X111)=2,COUNTBLANK($Y111:$AE111)=6,COUNTBLANK($AF111:$AJ111)=4,COUNTBLANK($AK111:AN111)=3,COUNTBLANK($AO111:$AQ111)=2,COUNTBLANK($AR111:$AS111)=1,COUNTBLANK($AT111:$AU111)=1),IF(Data!$B111&lt;&gt;"",Scoring!$G$7)+IF(Data!$C111&lt;&gt;"",Scoring!$G$8)+IF(Data!$D111&lt;&gt;"",Scoring!$G$9)+IF(Data!$E111&lt;&gt;"",Scoring!$G$10)+IF(Data!$F111&lt;&gt;"",Scoring!$G$11)+IF(Data!$G111&lt;&gt;"",Scoring!$G$12)+IF(Data!$H111&lt;&gt;"",Scoring!$G$13)+IF(Data!$I111&lt;&gt;"",Scoring!$G$14)+IF(Data!$J111&lt;&gt;"",Scoring!$G$15)+IF(Data!$K111&lt;&gt;"",Scoring!$G$16)+IF(Data!$L111&lt;&gt;"",Scoring!$G$17)+IF(Data!$M111&lt;&gt;"",Scoring!$G$18)+IF(Data!$N111&lt;&gt;"",Scoring!$G$19)+IF(Data!$O111&lt;&gt;"",Scoring!$G$20)+IF(Data!$P111&lt;&gt;"",Scoring!$G$21)+IF(Data!$Q111&lt;&gt;"",Scoring!$G$22)+IF(Data!$R111&lt;&gt;"",Scoring!$G$23)+IF(Data!$S111&lt;&gt;"",Scoring!$G$24)+IF(Data!$T111&lt;&gt;"",Scoring!$G$25)+IF(Data!$U111&lt;&gt;"",Scoring!$G$26)+IF(Data!$V111&lt;&gt;"",Scoring!$G$27)+IF(Data!$W111&lt;&gt;"",Scoring!$G$28)+IF(Data!$X111&lt;&gt;"",Scoring!$G$29)+IF(Data!$Y111&lt;&gt;"",Scoring!$G$30)+IF(Data!$Z111&lt;&gt;"",Scoring!$G$31)+IF(Data!$AA111&lt;&gt;"",Scoring!$G$32)+IF(Data!$AB111&lt;&gt;"",Scoring!$G$33)+IF(Data!$AC111&lt;&gt;"",Scoring!$G$34)+IF(Data!$AD111&lt;&gt;"",Scoring!$G$35)+IF(Data!$AE111&lt;&gt;"",Scoring!$G$36)+IF(Data!$AF111&lt;&gt;"",Scoring!$G$37)+IF(Data!$AG111&lt;&gt;"",Scoring!$G$38)+IF(Data!$AH111&lt;&gt;"",Scoring!$G$39)+IF(Data!$AI111&lt;&gt;"",Scoring!$G$40)+IF(Data!$AJ111&lt;&gt;"",Scoring!$G$41)+IF(Data!$AK111&lt;&gt;"",Scoring!$G$42)+IF(Data!$AL111&lt;&gt;"",Scoring!$G$43)+IF(Data!$AM111&lt;&gt;"",Scoring!$G$44)+IF(Data!$AN111&lt;&gt;"",Scoring!$G$45)+IF(Data!$AO111&lt;&gt;"",Scoring!$G$46)+IF(Data!$AP111&lt;&gt;"",Scoring!$G$47)+IF(Data!$AQ111&lt;&gt;"",Scoring!$G$48)+IF(Data!$AR111&lt;&gt;"",Scoring!$G$49)+IF(Data!$AS111&lt;&gt;"",Scoring!$G$50)+IF(Data!$AT111&lt;&gt;"",Scoring!$G$51)+IF(Data!$AU111&lt;&gt;"",Scoring!$G$52),"")</f>
        <v/>
      </c>
      <c r="BC111" s="184" t="str">
        <f>IF(BB111&lt;&gt;"",LOOKUP(BB111,Likelihoods!$A$7:$A$107,Likelihoods!E$7:E$107),"")</f>
        <v/>
      </c>
      <c r="BD111" s="185" t="str">
        <f>IF(AND(COUNTBLANK($B111:$O111)=13,COUNTBLANK($P111:$Q111)=1,COUNTBLANK($R111:$U111)=3,COUNTBLANK($V111:$X111)=2,COUNTBLANK($Y111:$AE111)=6,COUNTBLANK($AF111:$AJ111)=4,COUNTBLANK($AK111:AN111)=3,COUNTBLANK($AO111:$AQ111)=2,COUNTBLANK($AR111:$AS111)=1,COUNTBLANK($AT111:$AU111)=1),IF(Data!$B111&lt;&gt;"",Scoring!$H$7)+IF(Data!$C111&lt;&gt;"",Scoring!$H$8)+IF(Data!$D111&lt;&gt;"",Scoring!$H$9)+IF(Data!$E111&lt;&gt;"",Scoring!$H$10)+IF(Data!$F111&lt;&gt;"",Scoring!$H$11)+IF(Data!$G111&lt;&gt;"",Scoring!$H$12)+IF(Data!$H111&lt;&gt;"",Scoring!$H$13)+IF(Data!$I111&lt;&gt;"",Scoring!$H$14)+IF(Data!$J111&lt;&gt;"",Scoring!$H$15)+IF(Data!$K111&lt;&gt;"",Scoring!$H$16)+IF(Data!$L111&lt;&gt;"",Scoring!$H$17)+IF(Data!$M111&lt;&gt;"",Scoring!$H$18)+IF(Data!$N111&lt;&gt;"",Scoring!$H$19)+IF(Data!$O111&lt;&gt;"",Scoring!$H$20)+IF(Data!$P111&lt;&gt;"",Scoring!$H$21)+IF(Data!$Q111&lt;&gt;"",Scoring!$H$22)+IF(Data!$R111&lt;&gt;"",Scoring!$H$23)+IF(Data!$S111&lt;&gt;"",Scoring!$H$24)+IF(Data!$T111&lt;&gt;"",Scoring!$H$25)+IF(Data!$U111&lt;&gt;"",Scoring!$H$26)+IF(Data!$V111&lt;&gt;"",Scoring!$H$27)+IF(Data!$W111&lt;&gt;"",Scoring!$H$28)+IF(Data!$X111&lt;&gt;"",Scoring!$H$29)+IF(Data!$Y111&lt;&gt;"",Scoring!$H$30)+IF(Data!$Z111&lt;&gt;"",Scoring!$H$31)+IF(Data!$AA111&lt;&gt;"",Scoring!$H$32)+IF(Data!$AB111&lt;&gt;"",Scoring!$H$33)+IF(Data!$AC111&lt;&gt;"",Scoring!$H$34)+IF(Data!$AD111&lt;&gt;"",Scoring!$H$35)+IF(Data!$AE111&lt;&gt;"",Scoring!$H$36)+IF(Data!$AF111&lt;&gt;"",Scoring!$H$37)+IF(Data!$AG111&lt;&gt;"",Scoring!$H$38)+IF(Data!$AH111&lt;&gt;"",Scoring!$H$39)+IF(Data!$AI111&lt;&gt;"",Scoring!$H$40)+IF(Data!$AJ111&lt;&gt;"",Scoring!$H$41)+IF(Data!$AK111&lt;&gt;"",Scoring!$H$42)+IF(Data!$AL111&lt;&gt;"",Scoring!$H$43)+IF(Data!$AM111&lt;&gt;"",Scoring!$H$44)+IF(Data!$AN111&lt;&gt;"",Scoring!$H$45)+IF(Data!$AO111&lt;&gt;"",Scoring!$H$46)+IF(Data!$AP111&lt;&gt;"",Scoring!$H$47)+IF(Data!$AQ111&lt;&gt;"",Scoring!$H$48)+IF(Data!$AR111&lt;&gt;"",Scoring!$H$49)+IF(Data!$AS111&lt;&gt;"",Scoring!$H$50)+IF(Data!$AT111&lt;&gt;"",Scoring!$H$51)+IF(Data!$AU111&lt;&gt;"",Scoring!$H$52),"")</f>
        <v/>
      </c>
      <c r="BE111" s="186" t="str">
        <f>IF(BD111&lt;&gt;"",LOOKUP(BD111,Likelihoods!$A$7:$A$107,Likelihoods!F$7:F$107),"")</f>
        <v/>
      </c>
      <c r="BF111" s="181" t="str">
        <f>IF(AND(COUNTBLANK($B111:$O111)=13,COUNTBLANK($P111:$Q111)=1,COUNTBLANK($R111:$U111)=3,COUNTBLANK($V111:$X111)=2,COUNTBLANK($Y111:$AE111)=6,COUNTBLANK($AF111:$AJ111)=4,COUNTBLANK($AK111:AN111)=3,COUNTBLANK($AO111:$AQ111)=2,COUNTBLANK($AR111:$AS111)=1,COUNTBLANK($AT111:$AU111)=1),IF(Data!$B111&lt;&gt;"",Scoring!$I$7)+IF(Data!$C111&lt;&gt;"",Scoring!$I$8)+IF(Data!$D111&lt;&gt;"",Scoring!$I$9)+IF(Data!$E111&lt;&gt;"",Scoring!$I$10)+IF(Data!$F111&lt;&gt;"",Scoring!$I$11)+IF(Data!$G111&lt;&gt;"",Scoring!$I$12)+IF(Data!$H111&lt;&gt;"",Scoring!$I$13)+IF(Data!$I111&lt;&gt;"",Scoring!$I$14)+IF(Data!$J111&lt;&gt;"",Scoring!$I$15)+IF(Data!$K111&lt;&gt;"",Scoring!$I$16)+IF(Data!$L111&lt;&gt;"",Scoring!$I$17)+IF(Data!$M111&lt;&gt;"",Scoring!$I$18)+IF(Data!$N111&lt;&gt;"",Scoring!$I$19)+IF(Data!$O111&lt;&gt;"",Scoring!$I$20)+IF(Data!$P111&lt;&gt;"",Scoring!$I$21)+IF(Data!$Q111&lt;&gt;"",Scoring!$I$22)+IF(Data!$R111&lt;&gt;"",Scoring!$I$23)+IF(Data!$S111&lt;&gt;"",Scoring!$I$24)+IF(Data!$T111&lt;&gt;"",Scoring!$I$25)+IF(Data!$U111&lt;&gt;"",Scoring!$I$26)+IF(Data!$V111&lt;&gt;"",Scoring!$I$27)+IF(Data!$W111&lt;&gt;"",Scoring!$I$28)+IF(Data!$X111&lt;&gt;"",Scoring!$I$29)+IF(Data!$Y111&lt;&gt;"",Scoring!$I$30)+IF(Data!$Z111&lt;&gt;"",Scoring!$I$31)+IF(Data!$AA111&lt;&gt;"",Scoring!$I$32)+IF(Data!$AB111&lt;&gt;"",Scoring!$I$33)+IF(Data!$AC111&lt;&gt;"",Scoring!$I$34)+IF(Data!$AD111&lt;&gt;"",Scoring!$I$35)+IF(Data!$AE111&lt;&gt;"",Scoring!$I$36)+IF(Data!$AF111&lt;&gt;"",Scoring!$I$37)+IF(Data!$AG111&lt;&gt;"",Scoring!$I$38)+IF(Data!$AH111&lt;&gt;"",Scoring!$I$39)+IF(Data!$AI111&lt;&gt;"",Scoring!$I$40)+IF(Data!$AJ111&lt;&gt;"",Scoring!$I$41)+IF(Data!$AK111&lt;&gt;"",Scoring!$I$42)+IF(Data!$AL111&lt;&gt;"",Scoring!$I$43)+IF(Data!$AM111&lt;&gt;"",Scoring!$I$44)+IF(Data!$AN111&lt;&gt;"",Scoring!$I$45)+IF(Data!$AO111&lt;&gt;"",Scoring!$I$46)+IF(Data!$AP111&lt;&gt;"",Scoring!$I$47)+IF(Data!$AQ111&lt;&gt;"",Scoring!$I$48)+IF(Data!$AR111&lt;&gt;"",Scoring!$I$49)+IF(Data!$AS111&lt;&gt;"",Scoring!$I$50)+IF(Data!$AT111&lt;&gt;"",Scoring!$I$51)+IF(Data!$AU111&lt;&gt;"",Scoring!$I$52),"")</f>
        <v/>
      </c>
      <c r="BG111" s="180" t="str">
        <f>IF(BF111&lt;&gt;"",LOOKUP(BF111,Likelihoods!$A$7:$A$107,Likelihoods!G$7:G$107),"")</f>
        <v/>
      </c>
      <c r="BH111" s="187" t="str">
        <f>IF(AND(COUNTBLANK($B111:$O111)=13,COUNTBLANK($P111:$Q111)=1,COUNTBLANK($R111:$U111)=3,COUNTBLANK($V111:$X111)=2,COUNTBLANK($Y111:$AE111)=6,COUNTBLANK($AF111:$AJ111)=4,COUNTBLANK($AK111:AN111)=3,COUNTBLANK($AO111:$AQ111)=2,COUNTBLANK($AR111:$AS111)=1,COUNTBLANK($AT111:$AU111)=1),IF(Data!$B111&lt;&gt;"",Scoring!$J$7)+IF(Data!$C111&lt;&gt;"",Scoring!$J$8)+IF(Data!$D111&lt;&gt;"",Scoring!$J$9)+IF(Data!$E111&lt;&gt;"",Scoring!$J$10)+IF(Data!$F111&lt;&gt;"",Scoring!$J$11)+IF(Data!$G111&lt;&gt;"",Scoring!$J$12)+IF(Data!$H111&lt;&gt;"",Scoring!$J$13)+IF(Data!$I111&lt;&gt;"",Scoring!$J$14)+IF(Data!$J111&lt;&gt;"",Scoring!$J$15)+IF(Data!$K111&lt;&gt;"",Scoring!$J$16)+IF(Data!$L111&lt;&gt;"",Scoring!$J$17)+IF(Data!$M111&lt;&gt;"",Scoring!$J$18)+IF(Data!$N111&lt;&gt;"",Scoring!$J$19)+IF(Data!$O111&lt;&gt;"",Scoring!$J$20)+IF(Data!$P111&lt;&gt;"",Scoring!$J$21)+IF(Data!$Q111&lt;&gt;"",Scoring!$J$22)+IF(Data!$R111&lt;&gt;"",Scoring!$J$23)+IF(Data!$S111&lt;&gt;"",Scoring!$J$24)+IF(Data!$T111&lt;&gt;"",Scoring!$J$25)+IF(Data!$U111&lt;&gt;"",Scoring!$J$26)+IF(Data!$V111&lt;&gt;"",Scoring!$J$27)+IF(Data!$W111&lt;&gt;"",Scoring!$J$28)+IF(Data!$X111&lt;&gt;"",Scoring!$J$29)+IF(Data!$Y111&lt;&gt;"",Scoring!$J$30)+IF(Data!$Z111&lt;&gt;"",Scoring!$J$31)+IF(Data!$AA111&lt;&gt;"",Scoring!$J$32)+IF(Data!$AB111&lt;&gt;"",Scoring!$J$33)+IF(Data!$AC111&lt;&gt;"",Scoring!$J$34)+IF(Data!$AD111&lt;&gt;"",Scoring!$J$35)+IF(Data!$AE111&lt;&gt;"",Scoring!$J$36)+IF(Data!$AF111&lt;&gt;"",Scoring!$J$37)+IF(Data!$AG111&lt;&gt;"",Scoring!$J$38)+IF(Data!$AH111&lt;&gt;"",Scoring!$J$39)+IF(Data!$AI111&lt;&gt;"",Scoring!$J$40)+IF(Data!$AJ111&lt;&gt;"",Scoring!$J$41)+IF(Data!$AK111&lt;&gt;"",Scoring!$J$42)+IF(Data!$AL111&lt;&gt;"",Scoring!$J$43)+IF(Data!$AM111&lt;&gt;"",Scoring!$J$44)+IF(Data!$AN111&lt;&gt;"",Scoring!$J$45)+IF(Data!$AO111&lt;&gt;"",Scoring!$J$46)+IF(Data!$AP111&lt;&gt;"",Scoring!$J$47)+IF(Data!$AQ111&lt;&gt;"",Scoring!$J$48)+IF(Data!$AR111&lt;&gt;"",Scoring!$J$49)+IF(Data!$AS111&lt;&gt;"",Scoring!$J$50)+IF(Data!$AT111&lt;&gt;"",Scoring!$J$51)+IF(Data!$AU111&lt;&gt;"",Scoring!$J$52),"")</f>
        <v/>
      </c>
      <c r="BI111" s="183" t="str">
        <f>IF(BH111&lt;&gt;"",LOOKUP(BH111,Likelihoods!$A$7:$A$107,Likelihoods!H$7:H$107),"")</f>
        <v/>
      </c>
      <c r="BJ111" s="188" t="str">
        <f>IF(AND(COUNTBLANK($B111:$O111)=13,COUNTBLANK($P111:$Q111)=1,COUNTBLANK($R111:$U111)=3,COUNTBLANK($V111:$X111)=2,COUNTBLANK($Y111:$AE111)=6,COUNTBLANK($AF111:$AJ111)=4,COUNTBLANK($AK111:AN111)=3,COUNTBLANK($AO111:$AQ111)=2,COUNTBLANK($AR111:$AS111)=1,COUNTBLANK($AT111:$AU111)=1),IF(Data!$B111&lt;&gt;"",Scoring!$K$7)+IF(Data!$C111&lt;&gt;"",Scoring!$K$8)+IF(Data!$D111&lt;&gt;"",Scoring!$K$9)+IF(Data!$E111&lt;&gt;"",Scoring!$K$10)+IF(Data!$F111&lt;&gt;"",Scoring!$K$11)+IF(Data!$G111&lt;&gt;"",Scoring!$K$12)+IF(Data!$H111&lt;&gt;"",Scoring!$K$13)+IF(Data!$I111&lt;&gt;"",Scoring!$K$14)+IF(Data!$J111&lt;&gt;"",Scoring!$K$15)+IF(Data!$K111&lt;&gt;"",Scoring!$K$16)+IF(Data!$L111&lt;&gt;"",Scoring!$K$17)+IF(Data!$M111&lt;&gt;"",Scoring!$K$18)+IF(Data!$N111&lt;&gt;"",Scoring!$K$19)+IF(Data!$O111&lt;&gt;"",Scoring!$K$20)+IF(Data!$P111&lt;&gt;"",Scoring!$K$21)+IF(Data!$Q111&lt;&gt;"",Scoring!$K$22)+IF(Data!$R111&lt;&gt;"",Scoring!$K$23)+IF(Data!$S111&lt;&gt;"",Scoring!$K$24)+IF(Data!$T111&lt;&gt;"",Scoring!$K$25)+IF(Data!$U111&lt;&gt;"",Scoring!$K$26)+IF(Data!$V111&lt;&gt;"",Scoring!$K$27)+IF(Data!$W111&lt;&gt;"",Scoring!$K$28)+IF(Data!$X111&lt;&gt;"",Scoring!$K$29)+IF(Data!$Y111&lt;&gt;"",Scoring!$K$30)+IF(Data!$Z111&lt;&gt;"",Scoring!$K$31)+IF(Data!$AA111&lt;&gt;"",Scoring!$K$32)+IF(Data!$AB111&lt;&gt;"",Scoring!$K$33)+IF(Data!$AC111&lt;&gt;"",Scoring!$K$34)+IF(Data!$AD111&lt;&gt;"",Scoring!$K$35)+IF(Data!$AE111&lt;&gt;"",Scoring!$K$36)+IF(Data!$AF111&lt;&gt;"",Scoring!$K$37)+IF(Data!$AG111&lt;&gt;"",Scoring!$K$38)+IF(Data!$AH111&lt;&gt;"",Scoring!$K$39)+IF(Data!$AI111&lt;&gt;"",Scoring!$K$40)+IF(Data!$AJ111&lt;&gt;"",Scoring!$K$41)+IF(Data!$AK111&lt;&gt;"",Scoring!$K$42)+IF(Data!$AL111&lt;&gt;"",Scoring!$K$43)+IF(Data!$AM111&lt;&gt;"",Scoring!$K$44)+IF(Data!$AN111&lt;&gt;"",Scoring!$K$45)+IF(Data!$AO111&lt;&gt;"",Scoring!$K$46)+IF(Data!$AP111&lt;&gt;"",Scoring!$K$47)+IF(Data!$AQ111&lt;&gt;"",Scoring!$K$48)+IF(Data!$AR111&lt;&gt;"",Scoring!$K$49)+IF(Data!$AS111&lt;&gt;"",Scoring!$K$50)+IF(Data!$AT111&lt;&gt;"",Scoring!$K$51)+IF(Data!$AU111&lt;&gt;"",Scoring!$K$52),"")</f>
        <v/>
      </c>
      <c r="BK111" s="184" t="str">
        <f>IF(BJ111&lt;&gt;"",LOOKUP(BJ111,Likelihoods!$A$7:$A$107,Likelihoods!I$7:I$107),"")</f>
        <v/>
      </c>
      <c r="BL111" s="187" t="str">
        <f>IF(AND(COUNTBLANK($B111:$O111)=13,COUNTBLANK($P111:$Q111)=1,COUNTBLANK($R111:$U111)=3,COUNTBLANK($V111:$X111)=2,COUNTBLANK($Y111:$AE111)=6,COUNTBLANK($AF111:$AJ111)=4,COUNTBLANK($AK111:AN111)=3,COUNTBLANK($AO111:$AQ111)=2,COUNTBLANK($AR111:$AS111)=1,COUNTBLANK($AT111:$AU111)=1),IF(Data!$B111&lt;&gt;"",Scoring!$L$7)+IF(Data!$C111&lt;&gt;"",Scoring!$L$8)+IF(Data!$D111&lt;&gt;"",Scoring!$L$9)+IF(Data!$E111&lt;&gt;"",Scoring!$L$10)+IF(Data!$F111&lt;&gt;"",Scoring!$L$11)+IF(Data!$G111&lt;&gt;"",Scoring!$L$12)+IF(Data!$H111&lt;&gt;"",Scoring!$L$13)+IF(Data!$I111&lt;&gt;"",Scoring!$L$14)+IF(Data!$J111&lt;&gt;"",Scoring!$L$15)+IF(Data!$K111&lt;&gt;"",Scoring!$L$16)+IF(Data!$L111&lt;&gt;"",Scoring!$L$17)+IF(Data!$M111&lt;&gt;"",Scoring!$L$18)+IF(Data!$N111&lt;&gt;"",Scoring!$L$19)+IF(Data!$O111&lt;&gt;"",Scoring!$L$20)+IF(Data!$P111&lt;&gt;"",Scoring!$L$21)+IF(Data!$Q111&lt;&gt;"",Scoring!$L$22)+IF(Data!$R111&lt;&gt;"",Scoring!$L$23)+IF(Data!$S111&lt;&gt;"",Scoring!$L$24)+IF(Data!$T111&lt;&gt;"",Scoring!$L$25)+IF(Data!$U111&lt;&gt;"",Scoring!$L$26)+IF(Data!$V111&lt;&gt;"",Scoring!$L$27)+IF(Data!$W111&lt;&gt;"",Scoring!$L$28)+IF(Data!$X111&lt;&gt;"",Scoring!$L$29)+IF(Data!$Y111&lt;&gt;"",Scoring!$L$30)+IF(Data!$Z111&lt;&gt;"",Scoring!$L$31)+IF(Data!$AA111&lt;&gt;"",Scoring!$L$32)+IF(Data!$AB111&lt;&gt;"",Scoring!$L$33)+IF(Data!$AC111&lt;&gt;"",Scoring!$L$34)+IF(Data!$AD111&lt;&gt;"",Scoring!$L$35)+IF(Data!$AE111&lt;&gt;"",Scoring!$L$36)+IF(Data!$AF111&lt;&gt;"",Scoring!$L$37)+IF(Data!$AG111&lt;&gt;"",Scoring!$L$38)+IF(Data!$AH111&lt;&gt;"",Scoring!$L$39)+IF(Data!$AI111&lt;&gt;"",Scoring!$L$40)+IF(Data!$AJ111&lt;&gt;"",Scoring!$L$41)+IF(Data!$AK111&lt;&gt;"",Scoring!$L$42)+IF(Data!$AL111&lt;&gt;"",Scoring!$L$43)+IF(Data!$AM111&lt;&gt;"",Scoring!$L$44)+IF(Data!$AN111&lt;&gt;"",Scoring!$L$45)+IF(Data!$AO111&lt;&gt;"",Scoring!$L$46)+IF(Data!$AP111&lt;&gt;"",Scoring!$L$47)+IF(Data!$AQ111&lt;&gt;"",Scoring!$L$48)+IF(Data!$AR111&lt;&gt;"",Scoring!$L$49)+IF(Data!$AS111&lt;&gt;"",Scoring!$L$50)+IF(Data!$AT111&lt;&gt;"",Scoring!$L$51)+IF(Data!$AU111&lt;&gt;"",Scoring!$L$52),"")</f>
        <v/>
      </c>
      <c r="BM111" s="180" t="str">
        <f>IF(BL111&lt;&gt;"",LOOKUP(BL111,Likelihoods!$A$7:$A$107,Likelihoods!J$7:J$107),"")</f>
        <v/>
      </c>
      <c r="BN111" s="181" t="str">
        <f>IF(AND(COUNTBLANK($B111:$O111)=13,COUNTBLANK($P111:$Q111)=1,COUNTBLANK($R111:$U111)=3,COUNTBLANK($V111:$X111)=2,COUNTBLANK($Y111:$AE111)=6,COUNTBLANK($AF111:$AJ111)=4,COUNTBLANK($AK111:AN111)=3,COUNTBLANK($AO111:$AQ111)=2,COUNTBLANK($AR111:$AS111)=1,COUNTBLANK($AT111:$AU111)=1),IF(Data!$B111&lt;&gt;"",Scoring!$M$7)+IF(Data!$C111&lt;&gt;"",Scoring!$M$8)+IF(Data!$D111&lt;&gt;"",Scoring!$M$9)+IF(Data!$E111&lt;&gt;"",Scoring!$M$10)+IF(Data!$F111&lt;&gt;"",Scoring!$M$11)+IF(Data!$G111&lt;&gt;"",Scoring!$M$12)+IF(Data!$H111&lt;&gt;"",Scoring!$M$13)+IF(Data!$I111&lt;&gt;"",Scoring!$M$14)+IF(Data!$J111&lt;&gt;"",Scoring!$M$15)+IF(Data!$K111&lt;&gt;"",Scoring!$M$16)+IF(Data!$L111&lt;&gt;"",Scoring!$M$17)+IF(Data!$M111&lt;&gt;"",Scoring!$M$18)+IF(Data!$N111&lt;&gt;"",Scoring!$M$19)+IF(Data!$O111&lt;&gt;"",Scoring!$M$20)+IF(Data!$P111&lt;&gt;"",Scoring!$M$21)+IF(Data!$Q111&lt;&gt;"",Scoring!$M$22)+IF(Data!$R111&lt;&gt;"",Scoring!$M$23)+IF(Data!$S111&lt;&gt;"",Scoring!$M$24)+IF(Data!$T111&lt;&gt;"",Scoring!$M$25)+IF(Data!$U111&lt;&gt;"",Scoring!$M$26)+IF(Data!$V111&lt;&gt;"",Scoring!$M$27)+IF(Data!$W111&lt;&gt;"",Scoring!$M$28)+IF(Data!$X111&lt;&gt;"",Scoring!$M$29)+IF(Data!$Y111&lt;&gt;"",Scoring!$M$30)+IF(Data!$Z111&lt;&gt;"",Scoring!$M$31)+IF(Data!$AA111&lt;&gt;"",Scoring!$M$32)+IF(Data!$AB111&lt;&gt;"",Scoring!$M$33)+IF(Data!$AC111&lt;&gt;"",Scoring!$M$34)+IF(Data!$AD111&lt;&gt;"",Scoring!$M$35)+IF(Data!$AE111&lt;&gt;"",Scoring!$M$36)+IF(Data!$AF111&lt;&gt;"",Scoring!$M$37)+IF(Data!$AG111&lt;&gt;"",Scoring!$M$38)+IF(Data!$AH111&lt;&gt;"",Scoring!$M$39)+IF(Data!$AI111&lt;&gt;"",Scoring!$M$40)+IF(Data!$AJ111&lt;&gt;"",Scoring!$M$41)+IF(Data!$AK111&lt;&gt;"",Scoring!$M$42)+IF(Data!$AL111&lt;&gt;"",Scoring!$M$43)+IF(Data!$AM111&lt;&gt;"",Scoring!$M$44)+IF(Data!$AN111&lt;&gt;"",Scoring!$M$45)+IF(Data!$AO111&lt;&gt;"",Scoring!$M$46)+IF(Data!$AP111&lt;&gt;"",Scoring!$M$47)+IF(Data!$AQ111&lt;&gt;"",Scoring!$M$48)+IF(Data!$AR111&lt;&gt;"",Scoring!$M$49)+IF(Data!$AS111&lt;&gt;"",Scoring!$M$50)+IF(Data!$AT111&lt;&gt;"",Scoring!$M$51)+IF(Data!$AU111&lt;&gt;"",Scoring!$M$52),"")</f>
        <v/>
      </c>
      <c r="BO111" s="184" t="str">
        <f>IF(BN111&lt;&gt;"",LOOKUP(BN111,Likelihoods!$A$7:$A$107,Likelihoods!K$7:K$107),"")</f>
        <v/>
      </c>
      <c r="BP111" s="179" t="str">
        <f>IF(AND(COUNTBLANK($B111:$O111)=13,COUNTBLANK($P111:$Q111)=1,COUNTBLANK($R111:$U111)=3,COUNTBLANK($V111:$X111)=2,COUNTBLANK($Y111:$AE111)=6,COUNTBLANK($AF111:$AJ111)=4,COUNTBLANK($AK111:AN111)=3,COUNTBLANK($AO111:$AQ111)=2,COUNTBLANK($AR111:$AS111)=1,COUNTBLANK($AT111:$AU111)=1),IF(Data!$B111&lt;&gt;"",Scoring!$N$7)+IF(Data!$C111&lt;&gt;"",Scoring!$N$8)+IF(Data!$D111&lt;&gt;"",Scoring!$N$9)+IF(Data!$E111&lt;&gt;"",Scoring!$N$10)+IF(Data!$F111&lt;&gt;"",Scoring!$N$11)+IF(Data!$G111&lt;&gt;"",Scoring!$N$12)+IF(Data!$H111&lt;&gt;"",Scoring!$N$13)+IF(Data!$I111&lt;&gt;"",Scoring!$N$14)+IF(Data!$J111&lt;&gt;"",Scoring!$N$15)+IF(Data!$K111&lt;&gt;"",Scoring!$N$16)+IF(Data!$L111&lt;&gt;"",Scoring!$N$17)+IF(Data!$M111&lt;&gt;"",Scoring!$N$18)+IF(Data!$N111&lt;&gt;"",Scoring!$N$19)+IF(Data!$O111&lt;&gt;"",Scoring!$N$20)+IF(Data!$P111&lt;&gt;"",Scoring!$N$21)+IF(Data!$Q111&lt;&gt;"",Scoring!$N$22)+IF(Data!$R111&lt;&gt;"",Scoring!$N$23)+IF(Data!$S111&lt;&gt;"",Scoring!$N$24)+IF(Data!$T111&lt;&gt;"",Scoring!$N$25)+IF(Data!$U111&lt;&gt;"",Scoring!$N$26)+IF(Data!$V111&lt;&gt;"",Scoring!$N$27)+IF(Data!$W111&lt;&gt;"",Scoring!$N$28)+IF(Data!$X111&lt;&gt;"",Scoring!$N$29)+IF(Data!$Y111&lt;&gt;"",Scoring!$N$30)+IF(Data!$Z111&lt;&gt;"",Scoring!$N$31)+IF(Data!$AA111&lt;&gt;"",Scoring!$N$32)+IF(Data!$AB111&lt;&gt;"",Scoring!$N$33)+IF(Data!$AC111&lt;&gt;"",Scoring!$N$34)+IF(Data!$AD111&lt;&gt;"",Scoring!$N$35)+IF(Data!$AE111&lt;&gt;"",Scoring!$N$36)+IF(Data!$AF111&lt;&gt;"",Scoring!$N$37)+IF(Data!$AG111&lt;&gt;"",Scoring!$N$38)+IF(Data!$AH111&lt;&gt;"",Scoring!$N$39)+IF(Data!$AI111&lt;&gt;"",Scoring!$N$40)+IF(Data!$AJ111&lt;&gt;"",Scoring!$N$41)+IF(Data!$AK111&lt;&gt;"",Scoring!$N$42)+IF(Data!$AL111&lt;&gt;"",Scoring!$N$43)+IF(Data!$AM111&lt;&gt;"",Scoring!$N$44)+IF(Data!$AN111&lt;&gt;"",Scoring!$N$45)+IF(Data!$AO111&lt;&gt;"",Scoring!$N$46)+IF(Data!$AP111&lt;&gt;"",Scoring!$N$47)+IF(Data!$AQ111&lt;&gt;"",Scoring!$N$48)+IF(Data!$AR111&lt;&gt;"",Scoring!$N$49)+IF(Data!$AS111&lt;&gt;"",Scoring!$N$50)+IF(Data!$AT111&lt;&gt;"",Scoring!$N$51)+IF(Data!$AU111&lt;&gt;"",Scoring!$N$52),"")</f>
        <v/>
      </c>
      <c r="BQ111" s="189" t="str">
        <f>IF(BP111&lt;&gt;"",LOOKUP(BP111,Likelihoods!$A$7:$A$107,Likelihoods!L$7:L$107),"")</f>
        <v/>
      </c>
      <c r="BR111" s="181" t="str">
        <f>IF(AND(COUNTBLANK($B111:$O111)=13,COUNTBLANK($P111:$Q111)=1,COUNTBLANK($R111:$U111)=3,COUNTBLANK($V111:$X111)=2,COUNTBLANK($Y111:$AE111)=6,COUNTBLANK($AF111:$AJ111)=4,COUNTBLANK($AK111:AN111)=3,COUNTBLANK($AO111:$AQ111)=2,COUNTBLANK($AR111:$AS111)=1,COUNTBLANK($AT111:$AU111)=1),IF(Data!$B111&lt;&gt;"",Scoring!$O$7)+IF(Data!$C111&lt;&gt;"",Scoring!$O$8)+IF(Data!$D111&lt;&gt;"",Scoring!$O$9)+IF(Data!$E111&lt;&gt;"",Scoring!$O$10)+IF(Data!$F111&lt;&gt;"",Scoring!$O$11)+IF(Data!$G111&lt;&gt;"",Scoring!$O$12)+IF(Data!$H111&lt;&gt;"",Scoring!$O$13)+IF(Data!$I111&lt;&gt;"",Scoring!$O$14)+IF(Data!$J111&lt;&gt;"",Scoring!$O$15)+IF(Data!$K111&lt;&gt;"",Scoring!$O$16)+IF(Data!$L111&lt;&gt;"",Scoring!$O$17)+IF(Data!$M111&lt;&gt;"",Scoring!$O$18)+IF(Data!$N111&lt;&gt;"",Scoring!$O$19)+IF(Data!$O111&lt;&gt;"",Scoring!$O$20)+IF(Data!$P111&lt;&gt;"",Scoring!$O$21)+IF(Data!$Q111&lt;&gt;"",Scoring!$O$22)+IF(Data!$R111&lt;&gt;"",Scoring!$O$23)+IF(Data!$S111&lt;&gt;"",Scoring!$O$24)+IF(Data!$T111&lt;&gt;"",Scoring!$O$25)+IF(Data!$U111&lt;&gt;"",Scoring!$O$26)+IF(Data!$V111&lt;&gt;"",Scoring!$O$27)+IF(Data!$W111&lt;&gt;"",Scoring!$O$28)+IF(Data!$X111&lt;&gt;"",Scoring!$O$29)+IF(Data!$Y111&lt;&gt;"",Scoring!$O$30)+IF(Data!$Z111&lt;&gt;"",Scoring!$O$31)+IF(Data!$AA111&lt;&gt;"",Scoring!$O$32)+IF(Data!$AB111&lt;&gt;"",Scoring!$O$33)+IF(Data!$AC111&lt;&gt;"",Scoring!$O$34)+IF(Data!$AD111&lt;&gt;"",Scoring!$O$35)+IF(Data!$AE111&lt;&gt;"",Scoring!$O$36)+IF(Data!$AF111&lt;&gt;"",Scoring!$O$37)+IF(Data!$AG111&lt;&gt;"",Scoring!$O$38)+IF(Data!$AH111&lt;&gt;"",Scoring!$O$39)+IF(Data!$AI111&lt;&gt;"",Scoring!$O$40)+IF(Data!$AJ111&lt;&gt;"",Scoring!$O$41)+IF(Data!$AK111&lt;&gt;"",Scoring!$O$42)+IF(Data!$AL111&lt;&gt;"",Scoring!$O$43)+IF(Data!$AM111&lt;&gt;"",Scoring!$O$44)+IF(Data!$AN111&lt;&gt;"",Scoring!$O$45)+IF(Data!$AO111&lt;&gt;"",Scoring!$O$46)+IF(Data!$AP111&lt;&gt;"",Scoring!$O$47)+IF(Data!$AQ111&lt;&gt;"",Scoring!$O$48)+IF(Data!$AR111&lt;&gt;"",Scoring!$O$49)+IF(Data!$AS111&lt;&gt;"",Scoring!$O$50)+IF(Data!$AT111&lt;&gt;"",Scoring!$O$51)+IF(Data!$AU111&lt;&gt;"",Scoring!$O$52),"")</f>
        <v/>
      </c>
      <c r="BS111" s="184" t="str">
        <f>IF(BR111&lt;&gt;"",LOOKUP(BR111,Likelihoods!$A$7:$A$107,Likelihoods!M$7:M$107),"")</f>
        <v/>
      </c>
      <c r="BT111" s="181" t="str">
        <f>IF(AND(COUNTBLANK($B111:$O111)=13,COUNTBLANK($P111:$Q111)=1,COUNTBLANK($R111:$U111)=3,COUNTBLANK($V111:$X111)=2,COUNTBLANK($Y111:$AE111)=6,COUNTBLANK($AF111:$AJ111)=4,COUNTBLANK($AK111:AN111)=3,COUNTBLANK($AO111:$AQ111)=2,COUNTBLANK($AR111:$AS111)=1,COUNTBLANK($AT111:$AU111)=1),IF(Data!$B111&lt;&gt;"",Scoring!$P$7)+IF(Data!$C111&lt;&gt;"",Scoring!$P$8)+IF(Data!$D111&lt;&gt;"",Scoring!$P$9)+IF(Data!$E111&lt;&gt;"",Scoring!$P$10)+IF(Data!$F111&lt;&gt;"",Scoring!$P$11)+IF(Data!$G111&lt;&gt;"",Scoring!$P$12)+IF(Data!$H111&lt;&gt;"",Scoring!$P$13)+IF(Data!$I111&lt;&gt;"",Scoring!$P$14)+IF(Data!$J111&lt;&gt;"",Scoring!$P$15)+IF(Data!$K111&lt;&gt;"",Scoring!$P$16)+IF(Data!$L111&lt;&gt;"",Scoring!$P$17)+IF(Data!$M111&lt;&gt;"",Scoring!$P$18)+IF(Data!$N111&lt;&gt;"",Scoring!$P$19)+IF(Data!$O111&lt;&gt;"",Scoring!$P$20)+IF(Data!$P111&lt;&gt;"",Scoring!$P$21)+IF(Data!$Q111&lt;&gt;"",Scoring!$P$22)+IF(Data!$R111&lt;&gt;"",Scoring!$P$23)+IF(Data!$S111&lt;&gt;"",Scoring!$P$24)+IF(Data!$T111&lt;&gt;"",Scoring!$P$25)+IF(Data!$U111&lt;&gt;"",Scoring!$P$26)+IF(Data!$V111&lt;&gt;"",Scoring!$P$27)+IF(Data!$W111&lt;&gt;"",Scoring!$P$28)+IF(Data!$X111&lt;&gt;"",Scoring!$P$29)+IF(Data!$Y111&lt;&gt;"",Scoring!$P$30)+IF(Data!$Z111&lt;&gt;"",Scoring!$P$31)+IF(Data!$AA111&lt;&gt;"",Scoring!$P$32)+IF(Data!$AB111&lt;&gt;"",Scoring!$P$33)+IF(Data!$AC111&lt;&gt;"",Scoring!$P$34)+IF(Data!$AD111&lt;&gt;"",Scoring!$P$35)+IF(Data!$AE111&lt;&gt;"",Scoring!$P$36)+IF(Data!$AF111&lt;&gt;"",Scoring!$P$37)+IF(Data!$AG111&lt;&gt;"",Scoring!$P$38)+IF(Data!$AH111&lt;&gt;"",Scoring!$P$39)+IF(Data!$AI111&lt;&gt;"",Scoring!$P$40)+IF(Data!$AJ111&lt;&gt;"",Scoring!$P$41)+IF(Data!$AK111&lt;&gt;"",Scoring!$P$42)+IF(Data!$AL111&lt;&gt;"",Scoring!$P$43)+IF(Data!$AM111&lt;&gt;"",Scoring!$P$44)+IF(Data!$AN111&lt;&gt;"",Scoring!$P$45)+IF(Data!$AO111&lt;&gt;"",Scoring!$P$46)+IF(Data!$AP111&lt;&gt;"",Scoring!$P$47)+IF(Data!$AQ111&lt;&gt;"",Scoring!$P$48)+IF(Data!$AR111&lt;&gt;"",Scoring!$P$49)+IF(Data!$AS111&lt;&gt;"",Scoring!$P$50)+IF(Data!$AT111&lt;&gt;"",Scoring!$P$51)+IF(Data!$AU111&lt;&gt;"",Scoring!$P$52),"")</f>
        <v/>
      </c>
      <c r="BU111" s="180" t="str">
        <f>IF(BT111&lt;&gt;"",LOOKUP(BT111,Likelihoods!$A$7:$A$107,Likelihoods!N$7:N$107),"")</f>
        <v/>
      </c>
      <c r="BV111" s="181" t="str">
        <f>IF(AND(COUNTBLANK($B111:$O111)=13,COUNTBLANK($P111:$Q111)=1,COUNTBLANK($R111:$U111)=3,COUNTBLANK($V111:$X111)=2,COUNTBLANK($Y111:$AE111)=6,COUNTBLANK($AF111:$AJ111)=4,COUNTBLANK($AK111:AN111)=3,COUNTBLANK($AO111:$AQ111)=2,COUNTBLANK($AR111:$AS111)=1,COUNTBLANK($AT111:$AU111)=1),IF(Data!$B111&lt;&gt;"",Scoring!$Q$7)+IF(Data!$C111&lt;&gt;"",Scoring!$Q$8)+IF(Data!$D111&lt;&gt;"",Scoring!$Q$9)+IF(Data!$E111&lt;&gt;"",Scoring!$Q$10)+IF(Data!$F111&lt;&gt;"",Scoring!$Q$11)+IF(Data!$G111&lt;&gt;"",Scoring!$Q$12)+IF(Data!$H111&lt;&gt;"",Scoring!$Q$13)+IF(Data!$I111&lt;&gt;"",Scoring!$Q$14)+IF(Data!$J111&lt;&gt;"",Scoring!$Q$15)+IF(Data!$K111&lt;&gt;"",Scoring!$Q$16)+IF(Data!$L111&lt;&gt;"",Scoring!$Q$17)+IF(Data!$M111&lt;&gt;"",Scoring!$Q$18)+IF(Data!$N111&lt;&gt;"",Scoring!$Q$19)+IF(Data!$O111&lt;&gt;"",Scoring!$Q$20)+IF(Data!$P111&lt;&gt;"",Scoring!$Q$21)+IF(Data!$Q111&lt;&gt;"",Scoring!$Q$22)+IF(Data!$R111&lt;&gt;"",Scoring!$Q$23)+IF(Data!$S111&lt;&gt;"",Scoring!$Q$24)+IF(Data!$T111&lt;&gt;"",Scoring!$Q$25)+IF(Data!$U111&lt;&gt;"",Scoring!$Q$26)+IF(Data!$V111&lt;&gt;"",Scoring!$Q$27)+IF(Data!$W111&lt;&gt;"",Scoring!$Q$28)+IF(Data!$X111&lt;&gt;"",Scoring!$Q$29)+IF(Data!$Y111&lt;&gt;"",Scoring!$Q$30)+IF(Data!$Z111&lt;&gt;"",Scoring!$Q$31)+IF(Data!$AA111&lt;&gt;"",Scoring!$Q$32)+IF(Data!$AB111&lt;&gt;"",Scoring!$Q$33)+IF(Data!$AC111&lt;&gt;"",Scoring!$Q$34)+IF(Data!$AD111&lt;&gt;"",Scoring!$Q$35)+IF(Data!$AE111&lt;&gt;"",Scoring!$Q$36)+IF(Data!$AF111&lt;&gt;"",Scoring!$Q$37)+IF(Data!$AG111&lt;&gt;"",Scoring!$Q$38)+IF(Data!$AH111&lt;&gt;"",Scoring!$Q$39)+IF(Data!$AI111&lt;&gt;"",Scoring!$Q$40)+IF(Data!$AJ111&lt;&gt;"",Scoring!$Q$41)+IF(Data!$AK111&lt;&gt;"",Scoring!$Q$42)+IF(Data!$AL111&lt;&gt;"",Scoring!$Q$43)+IF(Data!$AM111&lt;&gt;"",Scoring!$Q$44)+IF(Data!$AN111&lt;&gt;"",Scoring!$Q$45)+IF(Data!$AO111&lt;&gt;"",Scoring!$Q$46)+IF(Data!$AP111&lt;&gt;"",Scoring!$Q$47)+IF(Data!$AQ111&lt;&gt;"",Scoring!$Q$48)+IF(Data!$AR111&lt;&gt;"",Scoring!$Q$49)+IF(Data!$AS111&lt;&gt;"",Scoring!$Q$50)+IF(Data!$AT111&lt;&gt;"",Scoring!$Q$51)+IF(Data!$AU111&lt;&gt;"",Scoring!$Q$52),"")</f>
        <v/>
      </c>
      <c r="BW111" s="183" t="str">
        <f>IF(BV111&lt;&gt;"",LOOKUP(BV111,Likelihoods!$A$7:$A$107,Likelihoods!O$7:O$107),"")</f>
        <v/>
      </c>
      <c r="BX111" s="9"/>
      <c r="BY111" s="9"/>
      <c r="BZ111" s="9"/>
      <c r="CA111" s="9"/>
      <c r="CB111" s="9"/>
      <c r="CC111" s="9"/>
      <c r="CD111" s="9"/>
      <c r="CE111" s="9"/>
      <c r="CF111" s="9"/>
      <c r="CG111" s="9"/>
      <c r="CH111" s="9"/>
      <c r="CI111" s="9"/>
      <c r="CJ111" s="9"/>
      <c r="CK111" s="9"/>
    </row>
    <row r="112" spans="1:89" ht="14.25">
      <c r="A112" s="59"/>
      <c r="B112" s="76"/>
      <c r="C112" s="77"/>
      <c r="D112" s="77"/>
      <c r="E112" s="77"/>
      <c r="F112" s="77"/>
      <c r="G112" s="77"/>
      <c r="H112" s="77"/>
      <c r="I112" s="77"/>
      <c r="J112" s="77"/>
      <c r="K112" s="77"/>
      <c r="L112" s="77"/>
      <c r="M112" s="77"/>
      <c r="N112" s="77"/>
      <c r="O112" s="77"/>
      <c r="P112" s="76"/>
      <c r="Q112" s="78"/>
      <c r="R112" s="77"/>
      <c r="S112" s="77"/>
      <c r="T112" s="77"/>
      <c r="U112" s="77"/>
      <c r="V112" s="76"/>
      <c r="W112" s="77"/>
      <c r="X112" s="78"/>
      <c r="Y112" s="77"/>
      <c r="Z112" s="77"/>
      <c r="AA112" s="77"/>
      <c r="AB112" s="77"/>
      <c r="AC112" s="77"/>
      <c r="AD112" s="77"/>
      <c r="AE112" s="77"/>
      <c r="AF112" s="76"/>
      <c r="AG112" s="77"/>
      <c r="AH112" s="77"/>
      <c r="AI112" s="77"/>
      <c r="AJ112" s="78"/>
      <c r="AK112" s="77"/>
      <c r="AL112" s="77"/>
      <c r="AM112" s="77"/>
      <c r="AN112" s="77"/>
      <c r="AO112" s="76"/>
      <c r="AP112" s="77"/>
      <c r="AQ112" s="78"/>
      <c r="AR112" s="76"/>
      <c r="AS112" s="78"/>
      <c r="AT112" s="77"/>
      <c r="AU112" s="77"/>
      <c r="AV112" s="179" t="str">
        <f>IF(AND(COUNTBLANK($B112:$O112)=13,COUNTBLANK($P112:$Q112)=1,COUNTBLANK($R112:$U112)=3,COUNTBLANK($V112:$X112)=2,COUNTBLANK($Y112:$AE112)=6,COUNTBLANK($AF112:$AJ112)=4,COUNTBLANK($AK112:AN112)=3,COUNTBLANK($AO112:$AQ112)=2,COUNTBLANK($AR112:$AS112)=1,COUNTBLANK($AT112:$AU112)=1),IF(Data!$B112&lt;&gt;"",Scoring!$D$7)+IF(Data!$C112&lt;&gt;"",Scoring!$D$8)+IF(Data!$D112&lt;&gt;"",Scoring!$D$9)+IF(Data!$E112&lt;&gt;"",Scoring!$D$10)+IF(Data!$F112&lt;&gt;"",Scoring!$D$11)+IF(Data!$G112&lt;&gt;"",Scoring!$D$12)+IF(Data!$H112&lt;&gt;"",Scoring!$D$13)+IF(Data!$I112&lt;&gt;"",Scoring!$D$14)+IF(Data!$J112&lt;&gt;"",Scoring!$D$15)+IF(Data!$K112&lt;&gt;"",Scoring!$D$16)+IF(Data!$L112&lt;&gt;"",Scoring!$D$17)+IF(Data!$M112&lt;&gt;"",Scoring!$D$18)+IF(Data!$N112&lt;&gt;"",Scoring!$D$19)+IF(Data!$O112&lt;&gt;"",Scoring!$D$20)+IF(Data!$P112&lt;&gt;"",Scoring!$D$21)+IF(Data!$Q112&lt;&gt;"",Scoring!$D$22)+IF(Data!$R112&lt;&gt;"",Scoring!$D$23)+IF(Data!$S112&lt;&gt;"",Scoring!$D$24)+IF(Data!$T112&lt;&gt;"",Scoring!$D$25)+IF(Data!$U112&lt;&gt;"",Scoring!$D$26)+IF(Data!$V112&lt;&gt;"",Scoring!$D$27)+IF(Data!$W112&lt;&gt;"",Scoring!$D$28)+IF(Data!$X112&lt;&gt;"",Scoring!$D$29)+IF(Data!$Y112&lt;&gt;"",Scoring!$D$30)+IF(Data!$Z112&lt;&gt;"",Scoring!$D$31)+IF(Data!$AA112&lt;&gt;"",Scoring!$D$32)+IF(Data!$AB112&lt;&gt;"",Scoring!$D$33)+IF(Data!$AC112&lt;&gt;"",Scoring!$D$34)+IF(Data!$AD112&lt;&gt;"",Scoring!$D$35)+IF(Data!$AE112&lt;&gt;"",Scoring!$D$36)+IF(Data!$AF112&lt;&gt;"",Scoring!$D$37)+IF(Data!$AG112&lt;&gt;"",Scoring!$D$38)+IF(Data!$AH112&lt;&gt;"",Scoring!$D$39)+IF(Data!$AI112&lt;&gt;"",Scoring!$D$40)+IF(Data!$AJ112&lt;&gt;"",Scoring!$D$41)+IF(Data!$AK112&lt;&gt;"",Scoring!$D$42)+IF(Data!$AL112&lt;&gt;"",Scoring!$D$43)+IF(Data!$AM112&lt;&gt;"",Scoring!$D$44)+IF(Data!$AN112&lt;&gt;"",Scoring!$D$45)+IF(Data!$AO112&lt;&gt;"",Scoring!$D$46)+IF(Data!$AP112&lt;&gt;"",Scoring!$D$47)+IF(Data!$AQ112&lt;&gt;"",Scoring!$D$48)+IF(Data!$AR112&lt;&gt;"",Scoring!$D$49)+IF(Data!$AS112&lt;&gt;"",Scoring!$D$50)+IF(Data!$AT112&lt;&gt;"",Scoring!$D$51)+IF(Data!$AU112&lt;&gt;"",Scoring!$D$52),"")</f>
        <v/>
      </c>
      <c r="AW112" s="180" t="str">
        <f>IF(AV112&lt;&gt;"",LOOKUP(AV112,Likelihoods!$A$7:$A$107,Likelihoods!B$7:B$107),"")</f>
        <v/>
      </c>
      <c r="AX112" s="181" t="str">
        <f>IF(AND(COUNTBLANK($B112:$O112)=13,COUNTBLANK($P112:$Q112)=1,COUNTBLANK($R112:$U112)=3,COUNTBLANK($V112:$X112)=2,COUNTBLANK($Y112:$AE112)=6,COUNTBLANK($AF112:$AJ112)=4,COUNTBLANK($AK112:AN112)=3,COUNTBLANK($AO112:$AQ112)=2,COUNTBLANK($AR112:$AS112)=1,COUNTBLANK($AT112:$AU112)=1),IF(Data!$B112&lt;&gt;"",Scoring!$E$7)+IF(Data!$C112&lt;&gt;"",Scoring!$E$8)+IF(Data!$D112&lt;&gt;"",Scoring!$E$9)+IF(Data!$E112&lt;&gt;"",Scoring!$E$10)+IF(Data!$F112&lt;&gt;"",Scoring!$E$11)+IF(Data!$G112&lt;&gt;"",Scoring!$E$12)+IF(Data!$H112&lt;&gt;"",Scoring!$E$13)+IF(Data!$I112&lt;&gt;"",Scoring!$E$14)+IF(Data!$J112&lt;&gt;"",Scoring!$E$15)+IF(Data!$K112&lt;&gt;"",Scoring!$E$16)+IF(Data!$L112&lt;&gt;"",Scoring!$E$17)+IF(Data!$M112&lt;&gt;"",Scoring!$E$18)+IF(Data!$N112&lt;&gt;"",Scoring!$E$19)+IF(Data!$O112&lt;&gt;"",Scoring!$E$20)+IF(Data!$P112&lt;&gt;"",Scoring!$E$21)+IF(Data!$Q112&lt;&gt;"",Scoring!$E$22)+IF(Data!$R112&lt;&gt;"",Scoring!$E$23)+IF(Data!$S112&lt;&gt;"",Scoring!$E$24)+IF(Data!$T112&lt;&gt;"",Scoring!$E$25)+IF(Data!$U112&lt;&gt;"",Scoring!$E$26)+IF(Data!$V112&lt;&gt;"",Scoring!$E$27)+IF(Data!$W112&lt;&gt;"",Scoring!$E$28)+IF(Data!$X112&lt;&gt;"",Scoring!$E$29)+IF(Data!$Y112&lt;&gt;"",Scoring!$E$30)+IF(Data!$Z112&lt;&gt;"",Scoring!$E$31)+IF(Data!$AA112&lt;&gt;"",Scoring!$E$32)+IF(Data!$AB112&lt;&gt;"",Scoring!$E$33)+IF(Data!$AC112&lt;&gt;"",Scoring!$E$34)+IF(Data!$AD112&lt;&gt;"",Scoring!$E$35)+IF(Data!$AE112&lt;&gt;"",Scoring!$E$36)+IF(Data!$AF112&lt;&gt;"",Scoring!$E$37)+IF(Data!$AG112&lt;&gt;"",Scoring!$E$38)+IF(Data!$AH112&lt;&gt;"",Scoring!$E$39)+IF(Data!$AI112&lt;&gt;"",Scoring!$E$40)+IF(Data!$AJ112&lt;&gt;"",Scoring!$E$41)+IF(Data!$AK112&lt;&gt;"",Scoring!$E$42)+IF(Data!$AL112&lt;&gt;"",Scoring!$E$43)+IF(Data!$AM112&lt;&gt;"",Scoring!$E$44)+IF(Data!$AN112&lt;&gt;"",Scoring!$E$45)+IF(Data!$AO112&lt;&gt;"",Scoring!$E$46)+IF(Data!$AP112&lt;&gt;"",Scoring!$E$47)+IF(Data!$AQ112&lt;&gt;"",Scoring!$E$48)+IF(Data!$AR112&lt;&gt;"",Scoring!$E$49)+IF(Data!$AS112&lt;&gt;"",Scoring!$E$50)+IF(Data!$AT112&lt;&gt;"",Scoring!$E$51)+IF(Data!$AU112&lt;&gt;"",Scoring!$E$52),"")</f>
        <v/>
      </c>
      <c r="AY112" s="180" t="str">
        <f>IF(AX112&lt;&gt;"",LOOKUP(AX112,Likelihoods!$A$7:$A$107,Likelihoods!C$7:C$107),"")</f>
        <v/>
      </c>
      <c r="AZ112" s="182" t="str">
        <f>IF(AND(COUNTBLANK($B112:$O112)=13,COUNTBLANK($P112:$Q112)=1,COUNTBLANK($R112:$U112)=3,COUNTBLANK($V112:$X112)=2,COUNTBLANK($Y112:$AE112)=6,COUNTBLANK($AF112:$AJ112)=4,COUNTBLANK($AK112:AN112)=3,COUNTBLANK($AO112:$AQ112)=2,COUNTBLANK($AR112:$AS112)=1,COUNTBLANK($AT112:$AU112)=1),IF(Data!$B112&lt;&gt;"",Scoring!$F$7)+IF(Data!$C112&lt;&gt;"",Scoring!$F$8)+IF(Data!$D112&lt;&gt;"",Scoring!$F$9)+IF(Data!$E112&lt;&gt;"",Scoring!$F$10)+IF(Data!$F112&lt;&gt;"",Scoring!$F$11)+IF(Data!$G112&lt;&gt;"",Scoring!$F$12)+IF(Data!$H112&lt;&gt;"",Scoring!$F$13)+IF(Data!$I112&lt;&gt;"",Scoring!$F$14)+IF(Data!$J112&lt;&gt;"",Scoring!$F$15)+IF(Data!$K112&lt;&gt;"",Scoring!$F$16)+IF(Data!$L112&lt;&gt;"",Scoring!$F$17)+IF(Data!$M112&lt;&gt;"",Scoring!$F$18)+IF(Data!$N112&lt;&gt;"",Scoring!$F$19)+IF(Data!$O112&lt;&gt;"",Scoring!$F$20)+IF(Data!$P112&lt;&gt;"",Scoring!$F$21)+IF(Data!$Q112&lt;&gt;"",Scoring!$F$22)+IF(Data!$R112&lt;&gt;"",Scoring!$F$23)+IF(Data!$S112&lt;&gt;"",Scoring!$F$24)+IF(Data!$T112&lt;&gt;"",Scoring!$F$25)+IF(Data!$U112&lt;&gt;"",Scoring!$F$26)+IF(Data!$V112&lt;&gt;"",Scoring!$F$27)+IF(Data!$W112&lt;&gt;"",Scoring!$F$28)+IF(Data!$X112&lt;&gt;"",Scoring!$F$29)+IF(Data!$Y112&lt;&gt;"",Scoring!$F$30)+IF(Data!$Z112&lt;&gt;"",Scoring!$F$31)+IF(Data!$AA112&lt;&gt;"",Scoring!$F$32)+IF(Data!$AB112&lt;&gt;"",Scoring!$F$33)+IF(Data!$AC112&lt;&gt;"",Scoring!$F$34)+IF(Data!$AD112&lt;&gt;"",Scoring!$F$35)+IF(Data!$AE112&lt;&gt;"",Scoring!$F$36)+IF(Data!$AF112&lt;&gt;"",Scoring!$F$37)+IF(Data!$AG112&lt;&gt;"",Scoring!$F$38)+IF(Data!$AH112&lt;&gt;"",Scoring!$F$39)+IF(Data!$AI112&lt;&gt;"",Scoring!$F$40)+IF(Data!$AJ112&lt;&gt;"",Scoring!$F$41)+IF(Data!$AK112&lt;&gt;"",Scoring!$F$42)+IF(Data!$AL112&lt;&gt;"",Scoring!$F$43)+IF(Data!$AM112&lt;&gt;"",Scoring!$F$44)+IF(Data!$AN112&lt;&gt;"",Scoring!$F$45)+IF(Data!$AO112&lt;&gt;"",Scoring!$F$46)+IF(Data!$AP112&lt;&gt;"",Scoring!$F$47)+IF(Data!$AQ112&lt;&gt;"",Scoring!$F$48)+IF(Data!$AR112&lt;&gt;"",Scoring!$F$49)+IF(Data!$AS112&lt;&gt;"",Scoring!$F$50)+IF(Data!$AT112&lt;&gt;"",Scoring!$F$51)+IF(Data!$AU112&lt;&gt;"",Scoring!$F$52),"")</f>
        <v/>
      </c>
      <c r="BA112" s="183" t="str">
        <f>IF(AZ112&lt;&gt;"",LOOKUP(AZ112,Likelihoods!$A$7:$A$107,Likelihoods!D$7:D$107),"")</f>
        <v/>
      </c>
      <c r="BB112" s="181" t="str">
        <f>IF(AND(COUNTBLANK($B112:$O112)=13,COUNTBLANK($P112:$Q112)=1,COUNTBLANK($R112:$U112)=3,COUNTBLANK($V112:$X112)=2,COUNTBLANK($Y112:$AE112)=6,COUNTBLANK($AF112:$AJ112)=4,COUNTBLANK($AK112:AN112)=3,COUNTBLANK($AO112:$AQ112)=2,COUNTBLANK($AR112:$AS112)=1,COUNTBLANK($AT112:$AU112)=1),IF(Data!$B112&lt;&gt;"",Scoring!$G$7)+IF(Data!$C112&lt;&gt;"",Scoring!$G$8)+IF(Data!$D112&lt;&gt;"",Scoring!$G$9)+IF(Data!$E112&lt;&gt;"",Scoring!$G$10)+IF(Data!$F112&lt;&gt;"",Scoring!$G$11)+IF(Data!$G112&lt;&gt;"",Scoring!$G$12)+IF(Data!$H112&lt;&gt;"",Scoring!$G$13)+IF(Data!$I112&lt;&gt;"",Scoring!$G$14)+IF(Data!$J112&lt;&gt;"",Scoring!$G$15)+IF(Data!$K112&lt;&gt;"",Scoring!$G$16)+IF(Data!$L112&lt;&gt;"",Scoring!$G$17)+IF(Data!$M112&lt;&gt;"",Scoring!$G$18)+IF(Data!$N112&lt;&gt;"",Scoring!$G$19)+IF(Data!$O112&lt;&gt;"",Scoring!$G$20)+IF(Data!$P112&lt;&gt;"",Scoring!$G$21)+IF(Data!$Q112&lt;&gt;"",Scoring!$G$22)+IF(Data!$R112&lt;&gt;"",Scoring!$G$23)+IF(Data!$S112&lt;&gt;"",Scoring!$G$24)+IF(Data!$T112&lt;&gt;"",Scoring!$G$25)+IF(Data!$U112&lt;&gt;"",Scoring!$G$26)+IF(Data!$V112&lt;&gt;"",Scoring!$G$27)+IF(Data!$W112&lt;&gt;"",Scoring!$G$28)+IF(Data!$X112&lt;&gt;"",Scoring!$G$29)+IF(Data!$Y112&lt;&gt;"",Scoring!$G$30)+IF(Data!$Z112&lt;&gt;"",Scoring!$G$31)+IF(Data!$AA112&lt;&gt;"",Scoring!$G$32)+IF(Data!$AB112&lt;&gt;"",Scoring!$G$33)+IF(Data!$AC112&lt;&gt;"",Scoring!$G$34)+IF(Data!$AD112&lt;&gt;"",Scoring!$G$35)+IF(Data!$AE112&lt;&gt;"",Scoring!$G$36)+IF(Data!$AF112&lt;&gt;"",Scoring!$G$37)+IF(Data!$AG112&lt;&gt;"",Scoring!$G$38)+IF(Data!$AH112&lt;&gt;"",Scoring!$G$39)+IF(Data!$AI112&lt;&gt;"",Scoring!$G$40)+IF(Data!$AJ112&lt;&gt;"",Scoring!$G$41)+IF(Data!$AK112&lt;&gt;"",Scoring!$G$42)+IF(Data!$AL112&lt;&gt;"",Scoring!$G$43)+IF(Data!$AM112&lt;&gt;"",Scoring!$G$44)+IF(Data!$AN112&lt;&gt;"",Scoring!$G$45)+IF(Data!$AO112&lt;&gt;"",Scoring!$G$46)+IF(Data!$AP112&lt;&gt;"",Scoring!$G$47)+IF(Data!$AQ112&lt;&gt;"",Scoring!$G$48)+IF(Data!$AR112&lt;&gt;"",Scoring!$G$49)+IF(Data!$AS112&lt;&gt;"",Scoring!$G$50)+IF(Data!$AT112&lt;&gt;"",Scoring!$G$51)+IF(Data!$AU112&lt;&gt;"",Scoring!$G$52),"")</f>
        <v/>
      </c>
      <c r="BC112" s="184" t="str">
        <f>IF(BB112&lt;&gt;"",LOOKUP(BB112,Likelihoods!$A$7:$A$107,Likelihoods!E$7:E$107),"")</f>
        <v/>
      </c>
      <c r="BD112" s="185" t="str">
        <f>IF(AND(COUNTBLANK($B112:$O112)=13,COUNTBLANK($P112:$Q112)=1,COUNTBLANK($R112:$U112)=3,COUNTBLANK($V112:$X112)=2,COUNTBLANK($Y112:$AE112)=6,COUNTBLANK($AF112:$AJ112)=4,COUNTBLANK($AK112:AN112)=3,COUNTBLANK($AO112:$AQ112)=2,COUNTBLANK($AR112:$AS112)=1,COUNTBLANK($AT112:$AU112)=1),IF(Data!$B112&lt;&gt;"",Scoring!$H$7)+IF(Data!$C112&lt;&gt;"",Scoring!$H$8)+IF(Data!$D112&lt;&gt;"",Scoring!$H$9)+IF(Data!$E112&lt;&gt;"",Scoring!$H$10)+IF(Data!$F112&lt;&gt;"",Scoring!$H$11)+IF(Data!$G112&lt;&gt;"",Scoring!$H$12)+IF(Data!$H112&lt;&gt;"",Scoring!$H$13)+IF(Data!$I112&lt;&gt;"",Scoring!$H$14)+IF(Data!$J112&lt;&gt;"",Scoring!$H$15)+IF(Data!$K112&lt;&gt;"",Scoring!$H$16)+IF(Data!$L112&lt;&gt;"",Scoring!$H$17)+IF(Data!$M112&lt;&gt;"",Scoring!$H$18)+IF(Data!$N112&lt;&gt;"",Scoring!$H$19)+IF(Data!$O112&lt;&gt;"",Scoring!$H$20)+IF(Data!$P112&lt;&gt;"",Scoring!$H$21)+IF(Data!$Q112&lt;&gt;"",Scoring!$H$22)+IF(Data!$R112&lt;&gt;"",Scoring!$H$23)+IF(Data!$S112&lt;&gt;"",Scoring!$H$24)+IF(Data!$T112&lt;&gt;"",Scoring!$H$25)+IF(Data!$U112&lt;&gt;"",Scoring!$H$26)+IF(Data!$V112&lt;&gt;"",Scoring!$H$27)+IF(Data!$W112&lt;&gt;"",Scoring!$H$28)+IF(Data!$X112&lt;&gt;"",Scoring!$H$29)+IF(Data!$Y112&lt;&gt;"",Scoring!$H$30)+IF(Data!$Z112&lt;&gt;"",Scoring!$H$31)+IF(Data!$AA112&lt;&gt;"",Scoring!$H$32)+IF(Data!$AB112&lt;&gt;"",Scoring!$H$33)+IF(Data!$AC112&lt;&gt;"",Scoring!$H$34)+IF(Data!$AD112&lt;&gt;"",Scoring!$H$35)+IF(Data!$AE112&lt;&gt;"",Scoring!$H$36)+IF(Data!$AF112&lt;&gt;"",Scoring!$H$37)+IF(Data!$AG112&lt;&gt;"",Scoring!$H$38)+IF(Data!$AH112&lt;&gt;"",Scoring!$H$39)+IF(Data!$AI112&lt;&gt;"",Scoring!$H$40)+IF(Data!$AJ112&lt;&gt;"",Scoring!$H$41)+IF(Data!$AK112&lt;&gt;"",Scoring!$H$42)+IF(Data!$AL112&lt;&gt;"",Scoring!$H$43)+IF(Data!$AM112&lt;&gt;"",Scoring!$H$44)+IF(Data!$AN112&lt;&gt;"",Scoring!$H$45)+IF(Data!$AO112&lt;&gt;"",Scoring!$H$46)+IF(Data!$AP112&lt;&gt;"",Scoring!$H$47)+IF(Data!$AQ112&lt;&gt;"",Scoring!$H$48)+IF(Data!$AR112&lt;&gt;"",Scoring!$H$49)+IF(Data!$AS112&lt;&gt;"",Scoring!$H$50)+IF(Data!$AT112&lt;&gt;"",Scoring!$H$51)+IF(Data!$AU112&lt;&gt;"",Scoring!$H$52),"")</f>
        <v/>
      </c>
      <c r="BE112" s="186" t="str">
        <f>IF(BD112&lt;&gt;"",LOOKUP(BD112,Likelihoods!$A$7:$A$107,Likelihoods!F$7:F$107),"")</f>
        <v/>
      </c>
      <c r="BF112" s="181" t="str">
        <f>IF(AND(COUNTBLANK($B112:$O112)=13,COUNTBLANK($P112:$Q112)=1,COUNTBLANK($R112:$U112)=3,COUNTBLANK($V112:$X112)=2,COUNTBLANK($Y112:$AE112)=6,COUNTBLANK($AF112:$AJ112)=4,COUNTBLANK($AK112:AN112)=3,COUNTBLANK($AO112:$AQ112)=2,COUNTBLANK($AR112:$AS112)=1,COUNTBLANK($AT112:$AU112)=1),IF(Data!$B112&lt;&gt;"",Scoring!$I$7)+IF(Data!$C112&lt;&gt;"",Scoring!$I$8)+IF(Data!$D112&lt;&gt;"",Scoring!$I$9)+IF(Data!$E112&lt;&gt;"",Scoring!$I$10)+IF(Data!$F112&lt;&gt;"",Scoring!$I$11)+IF(Data!$G112&lt;&gt;"",Scoring!$I$12)+IF(Data!$H112&lt;&gt;"",Scoring!$I$13)+IF(Data!$I112&lt;&gt;"",Scoring!$I$14)+IF(Data!$J112&lt;&gt;"",Scoring!$I$15)+IF(Data!$K112&lt;&gt;"",Scoring!$I$16)+IF(Data!$L112&lt;&gt;"",Scoring!$I$17)+IF(Data!$M112&lt;&gt;"",Scoring!$I$18)+IF(Data!$N112&lt;&gt;"",Scoring!$I$19)+IF(Data!$O112&lt;&gt;"",Scoring!$I$20)+IF(Data!$P112&lt;&gt;"",Scoring!$I$21)+IF(Data!$Q112&lt;&gt;"",Scoring!$I$22)+IF(Data!$R112&lt;&gt;"",Scoring!$I$23)+IF(Data!$S112&lt;&gt;"",Scoring!$I$24)+IF(Data!$T112&lt;&gt;"",Scoring!$I$25)+IF(Data!$U112&lt;&gt;"",Scoring!$I$26)+IF(Data!$V112&lt;&gt;"",Scoring!$I$27)+IF(Data!$W112&lt;&gt;"",Scoring!$I$28)+IF(Data!$X112&lt;&gt;"",Scoring!$I$29)+IF(Data!$Y112&lt;&gt;"",Scoring!$I$30)+IF(Data!$Z112&lt;&gt;"",Scoring!$I$31)+IF(Data!$AA112&lt;&gt;"",Scoring!$I$32)+IF(Data!$AB112&lt;&gt;"",Scoring!$I$33)+IF(Data!$AC112&lt;&gt;"",Scoring!$I$34)+IF(Data!$AD112&lt;&gt;"",Scoring!$I$35)+IF(Data!$AE112&lt;&gt;"",Scoring!$I$36)+IF(Data!$AF112&lt;&gt;"",Scoring!$I$37)+IF(Data!$AG112&lt;&gt;"",Scoring!$I$38)+IF(Data!$AH112&lt;&gt;"",Scoring!$I$39)+IF(Data!$AI112&lt;&gt;"",Scoring!$I$40)+IF(Data!$AJ112&lt;&gt;"",Scoring!$I$41)+IF(Data!$AK112&lt;&gt;"",Scoring!$I$42)+IF(Data!$AL112&lt;&gt;"",Scoring!$I$43)+IF(Data!$AM112&lt;&gt;"",Scoring!$I$44)+IF(Data!$AN112&lt;&gt;"",Scoring!$I$45)+IF(Data!$AO112&lt;&gt;"",Scoring!$I$46)+IF(Data!$AP112&lt;&gt;"",Scoring!$I$47)+IF(Data!$AQ112&lt;&gt;"",Scoring!$I$48)+IF(Data!$AR112&lt;&gt;"",Scoring!$I$49)+IF(Data!$AS112&lt;&gt;"",Scoring!$I$50)+IF(Data!$AT112&lt;&gt;"",Scoring!$I$51)+IF(Data!$AU112&lt;&gt;"",Scoring!$I$52),"")</f>
        <v/>
      </c>
      <c r="BG112" s="180" t="str">
        <f>IF(BF112&lt;&gt;"",LOOKUP(BF112,Likelihoods!$A$7:$A$107,Likelihoods!G$7:G$107),"")</f>
        <v/>
      </c>
      <c r="BH112" s="187" t="str">
        <f>IF(AND(COUNTBLANK($B112:$O112)=13,COUNTBLANK($P112:$Q112)=1,COUNTBLANK($R112:$U112)=3,COUNTBLANK($V112:$X112)=2,COUNTBLANK($Y112:$AE112)=6,COUNTBLANK($AF112:$AJ112)=4,COUNTBLANK($AK112:AN112)=3,COUNTBLANK($AO112:$AQ112)=2,COUNTBLANK($AR112:$AS112)=1,COUNTBLANK($AT112:$AU112)=1),IF(Data!$B112&lt;&gt;"",Scoring!$J$7)+IF(Data!$C112&lt;&gt;"",Scoring!$J$8)+IF(Data!$D112&lt;&gt;"",Scoring!$J$9)+IF(Data!$E112&lt;&gt;"",Scoring!$J$10)+IF(Data!$F112&lt;&gt;"",Scoring!$J$11)+IF(Data!$G112&lt;&gt;"",Scoring!$J$12)+IF(Data!$H112&lt;&gt;"",Scoring!$J$13)+IF(Data!$I112&lt;&gt;"",Scoring!$J$14)+IF(Data!$J112&lt;&gt;"",Scoring!$J$15)+IF(Data!$K112&lt;&gt;"",Scoring!$J$16)+IF(Data!$L112&lt;&gt;"",Scoring!$J$17)+IF(Data!$M112&lt;&gt;"",Scoring!$J$18)+IF(Data!$N112&lt;&gt;"",Scoring!$J$19)+IF(Data!$O112&lt;&gt;"",Scoring!$J$20)+IF(Data!$P112&lt;&gt;"",Scoring!$J$21)+IF(Data!$Q112&lt;&gt;"",Scoring!$J$22)+IF(Data!$R112&lt;&gt;"",Scoring!$J$23)+IF(Data!$S112&lt;&gt;"",Scoring!$J$24)+IF(Data!$T112&lt;&gt;"",Scoring!$J$25)+IF(Data!$U112&lt;&gt;"",Scoring!$J$26)+IF(Data!$V112&lt;&gt;"",Scoring!$J$27)+IF(Data!$W112&lt;&gt;"",Scoring!$J$28)+IF(Data!$X112&lt;&gt;"",Scoring!$J$29)+IF(Data!$Y112&lt;&gt;"",Scoring!$J$30)+IF(Data!$Z112&lt;&gt;"",Scoring!$J$31)+IF(Data!$AA112&lt;&gt;"",Scoring!$J$32)+IF(Data!$AB112&lt;&gt;"",Scoring!$J$33)+IF(Data!$AC112&lt;&gt;"",Scoring!$J$34)+IF(Data!$AD112&lt;&gt;"",Scoring!$J$35)+IF(Data!$AE112&lt;&gt;"",Scoring!$J$36)+IF(Data!$AF112&lt;&gt;"",Scoring!$J$37)+IF(Data!$AG112&lt;&gt;"",Scoring!$J$38)+IF(Data!$AH112&lt;&gt;"",Scoring!$J$39)+IF(Data!$AI112&lt;&gt;"",Scoring!$J$40)+IF(Data!$AJ112&lt;&gt;"",Scoring!$J$41)+IF(Data!$AK112&lt;&gt;"",Scoring!$J$42)+IF(Data!$AL112&lt;&gt;"",Scoring!$J$43)+IF(Data!$AM112&lt;&gt;"",Scoring!$J$44)+IF(Data!$AN112&lt;&gt;"",Scoring!$J$45)+IF(Data!$AO112&lt;&gt;"",Scoring!$J$46)+IF(Data!$AP112&lt;&gt;"",Scoring!$J$47)+IF(Data!$AQ112&lt;&gt;"",Scoring!$J$48)+IF(Data!$AR112&lt;&gt;"",Scoring!$J$49)+IF(Data!$AS112&lt;&gt;"",Scoring!$J$50)+IF(Data!$AT112&lt;&gt;"",Scoring!$J$51)+IF(Data!$AU112&lt;&gt;"",Scoring!$J$52),"")</f>
        <v/>
      </c>
      <c r="BI112" s="183" t="str">
        <f>IF(BH112&lt;&gt;"",LOOKUP(BH112,Likelihoods!$A$7:$A$107,Likelihoods!H$7:H$107),"")</f>
        <v/>
      </c>
      <c r="BJ112" s="188" t="str">
        <f>IF(AND(COUNTBLANK($B112:$O112)=13,COUNTBLANK($P112:$Q112)=1,COUNTBLANK($R112:$U112)=3,COUNTBLANK($V112:$X112)=2,COUNTBLANK($Y112:$AE112)=6,COUNTBLANK($AF112:$AJ112)=4,COUNTBLANK($AK112:AN112)=3,COUNTBLANK($AO112:$AQ112)=2,COUNTBLANK($AR112:$AS112)=1,COUNTBLANK($AT112:$AU112)=1),IF(Data!$B112&lt;&gt;"",Scoring!$K$7)+IF(Data!$C112&lt;&gt;"",Scoring!$K$8)+IF(Data!$D112&lt;&gt;"",Scoring!$K$9)+IF(Data!$E112&lt;&gt;"",Scoring!$K$10)+IF(Data!$F112&lt;&gt;"",Scoring!$K$11)+IF(Data!$G112&lt;&gt;"",Scoring!$K$12)+IF(Data!$H112&lt;&gt;"",Scoring!$K$13)+IF(Data!$I112&lt;&gt;"",Scoring!$K$14)+IF(Data!$J112&lt;&gt;"",Scoring!$K$15)+IF(Data!$K112&lt;&gt;"",Scoring!$K$16)+IF(Data!$L112&lt;&gt;"",Scoring!$K$17)+IF(Data!$M112&lt;&gt;"",Scoring!$K$18)+IF(Data!$N112&lt;&gt;"",Scoring!$K$19)+IF(Data!$O112&lt;&gt;"",Scoring!$K$20)+IF(Data!$P112&lt;&gt;"",Scoring!$K$21)+IF(Data!$Q112&lt;&gt;"",Scoring!$K$22)+IF(Data!$R112&lt;&gt;"",Scoring!$K$23)+IF(Data!$S112&lt;&gt;"",Scoring!$K$24)+IF(Data!$T112&lt;&gt;"",Scoring!$K$25)+IF(Data!$U112&lt;&gt;"",Scoring!$K$26)+IF(Data!$V112&lt;&gt;"",Scoring!$K$27)+IF(Data!$W112&lt;&gt;"",Scoring!$K$28)+IF(Data!$X112&lt;&gt;"",Scoring!$K$29)+IF(Data!$Y112&lt;&gt;"",Scoring!$K$30)+IF(Data!$Z112&lt;&gt;"",Scoring!$K$31)+IF(Data!$AA112&lt;&gt;"",Scoring!$K$32)+IF(Data!$AB112&lt;&gt;"",Scoring!$K$33)+IF(Data!$AC112&lt;&gt;"",Scoring!$K$34)+IF(Data!$AD112&lt;&gt;"",Scoring!$K$35)+IF(Data!$AE112&lt;&gt;"",Scoring!$K$36)+IF(Data!$AF112&lt;&gt;"",Scoring!$K$37)+IF(Data!$AG112&lt;&gt;"",Scoring!$K$38)+IF(Data!$AH112&lt;&gt;"",Scoring!$K$39)+IF(Data!$AI112&lt;&gt;"",Scoring!$K$40)+IF(Data!$AJ112&lt;&gt;"",Scoring!$K$41)+IF(Data!$AK112&lt;&gt;"",Scoring!$K$42)+IF(Data!$AL112&lt;&gt;"",Scoring!$K$43)+IF(Data!$AM112&lt;&gt;"",Scoring!$K$44)+IF(Data!$AN112&lt;&gt;"",Scoring!$K$45)+IF(Data!$AO112&lt;&gt;"",Scoring!$K$46)+IF(Data!$AP112&lt;&gt;"",Scoring!$K$47)+IF(Data!$AQ112&lt;&gt;"",Scoring!$K$48)+IF(Data!$AR112&lt;&gt;"",Scoring!$K$49)+IF(Data!$AS112&lt;&gt;"",Scoring!$K$50)+IF(Data!$AT112&lt;&gt;"",Scoring!$K$51)+IF(Data!$AU112&lt;&gt;"",Scoring!$K$52),"")</f>
        <v/>
      </c>
      <c r="BK112" s="184" t="str">
        <f>IF(BJ112&lt;&gt;"",LOOKUP(BJ112,Likelihoods!$A$7:$A$107,Likelihoods!I$7:I$107),"")</f>
        <v/>
      </c>
      <c r="BL112" s="187" t="str">
        <f>IF(AND(COUNTBLANK($B112:$O112)=13,COUNTBLANK($P112:$Q112)=1,COUNTBLANK($R112:$U112)=3,COUNTBLANK($V112:$X112)=2,COUNTBLANK($Y112:$AE112)=6,COUNTBLANK($AF112:$AJ112)=4,COUNTBLANK($AK112:AN112)=3,COUNTBLANK($AO112:$AQ112)=2,COUNTBLANK($AR112:$AS112)=1,COUNTBLANK($AT112:$AU112)=1),IF(Data!$B112&lt;&gt;"",Scoring!$L$7)+IF(Data!$C112&lt;&gt;"",Scoring!$L$8)+IF(Data!$D112&lt;&gt;"",Scoring!$L$9)+IF(Data!$E112&lt;&gt;"",Scoring!$L$10)+IF(Data!$F112&lt;&gt;"",Scoring!$L$11)+IF(Data!$G112&lt;&gt;"",Scoring!$L$12)+IF(Data!$H112&lt;&gt;"",Scoring!$L$13)+IF(Data!$I112&lt;&gt;"",Scoring!$L$14)+IF(Data!$J112&lt;&gt;"",Scoring!$L$15)+IF(Data!$K112&lt;&gt;"",Scoring!$L$16)+IF(Data!$L112&lt;&gt;"",Scoring!$L$17)+IF(Data!$M112&lt;&gt;"",Scoring!$L$18)+IF(Data!$N112&lt;&gt;"",Scoring!$L$19)+IF(Data!$O112&lt;&gt;"",Scoring!$L$20)+IF(Data!$P112&lt;&gt;"",Scoring!$L$21)+IF(Data!$Q112&lt;&gt;"",Scoring!$L$22)+IF(Data!$R112&lt;&gt;"",Scoring!$L$23)+IF(Data!$S112&lt;&gt;"",Scoring!$L$24)+IF(Data!$T112&lt;&gt;"",Scoring!$L$25)+IF(Data!$U112&lt;&gt;"",Scoring!$L$26)+IF(Data!$V112&lt;&gt;"",Scoring!$L$27)+IF(Data!$W112&lt;&gt;"",Scoring!$L$28)+IF(Data!$X112&lt;&gt;"",Scoring!$L$29)+IF(Data!$Y112&lt;&gt;"",Scoring!$L$30)+IF(Data!$Z112&lt;&gt;"",Scoring!$L$31)+IF(Data!$AA112&lt;&gt;"",Scoring!$L$32)+IF(Data!$AB112&lt;&gt;"",Scoring!$L$33)+IF(Data!$AC112&lt;&gt;"",Scoring!$L$34)+IF(Data!$AD112&lt;&gt;"",Scoring!$L$35)+IF(Data!$AE112&lt;&gt;"",Scoring!$L$36)+IF(Data!$AF112&lt;&gt;"",Scoring!$L$37)+IF(Data!$AG112&lt;&gt;"",Scoring!$L$38)+IF(Data!$AH112&lt;&gt;"",Scoring!$L$39)+IF(Data!$AI112&lt;&gt;"",Scoring!$L$40)+IF(Data!$AJ112&lt;&gt;"",Scoring!$L$41)+IF(Data!$AK112&lt;&gt;"",Scoring!$L$42)+IF(Data!$AL112&lt;&gt;"",Scoring!$L$43)+IF(Data!$AM112&lt;&gt;"",Scoring!$L$44)+IF(Data!$AN112&lt;&gt;"",Scoring!$L$45)+IF(Data!$AO112&lt;&gt;"",Scoring!$L$46)+IF(Data!$AP112&lt;&gt;"",Scoring!$L$47)+IF(Data!$AQ112&lt;&gt;"",Scoring!$L$48)+IF(Data!$AR112&lt;&gt;"",Scoring!$L$49)+IF(Data!$AS112&lt;&gt;"",Scoring!$L$50)+IF(Data!$AT112&lt;&gt;"",Scoring!$L$51)+IF(Data!$AU112&lt;&gt;"",Scoring!$L$52),"")</f>
        <v/>
      </c>
      <c r="BM112" s="180" t="str">
        <f>IF(BL112&lt;&gt;"",LOOKUP(BL112,Likelihoods!$A$7:$A$107,Likelihoods!J$7:J$107),"")</f>
        <v/>
      </c>
      <c r="BN112" s="181" t="str">
        <f>IF(AND(COUNTBLANK($B112:$O112)=13,COUNTBLANK($P112:$Q112)=1,COUNTBLANK($R112:$U112)=3,COUNTBLANK($V112:$X112)=2,COUNTBLANK($Y112:$AE112)=6,COUNTBLANK($AF112:$AJ112)=4,COUNTBLANK($AK112:AN112)=3,COUNTBLANK($AO112:$AQ112)=2,COUNTBLANK($AR112:$AS112)=1,COUNTBLANK($AT112:$AU112)=1),IF(Data!$B112&lt;&gt;"",Scoring!$M$7)+IF(Data!$C112&lt;&gt;"",Scoring!$M$8)+IF(Data!$D112&lt;&gt;"",Scoring!$M$9)+IF(Data!$E112&lt;&gt;"",Scoring!$M$10)+IF(Data!$F112&lt;&gt;"",Scoring!$M$11)+IF(Data!$G112&lt;&gt;"",Scoring!$M$12)+IF(Data!$H112&lt;&gt;"",Scoring!$M$13)+IF(Data!$I112&lt;&gt;"",Scoring!$M$14)+IF(Data!$J112&lt;&gt;"",Scoring!$M$15)+IF(Data!$K112&lt;&gt;"",Scoring!$M$16)+IF(Data!$L112&lt;&gt;"",Scoring!$M$17)+IF(Data!$M112&lt;&gt;"",Scoring!$M$18)+IF(Data!$N112&lt;&gt;"",Scoring!$M$19)+IF(Data!$O112&lt;&gt;"",Scoring!$M$20)+IF(Data!$P112&lt;&gt;"",Scoring!$M$21)+IF(Data!$Q112&lt;&gt;"",Scoring!$M$22)+IF(Data!$R112&lt;&gt;"",Scoring!$M$23)+IF(Data!$S112&lt;&gt;"",Scoring!$M$24)+IF(Data!$T112&lt;&gt;"",Scoring!$M$25)+IF(Data!$U112&lt;&gt;"",Scoring!$M$26)+IF(Data!$V112&lt;&gt;"",Scoring!$M$27)+IF(Data!$W112&lt;&gt;"",Scoring!$M$28)+IF(Data!$X112&lt;&gt;"",Scoring!$M$29)+IF(Data!$Y112&lt;&gt;"",Scoring!$M$30)+IF(Data!$Z112&lt;&gt;"",Scoring!$M$31)+IF(Data!$AA112&lt;&gt;"",Scoring!$M$32)+IF(Data!$AB112&lt;&gt;"",Scoring!$M$33)+IF(Data!$AC112&lt;&gt;"",Scoring!$M$34)+IF(Data!$AD112&lt;&gt;"",Scoring!$M$35)+IF(Data!$AE112&lt;&gt;"",Scoring!$M$36)+IF(Data!$AF112&lt;&gt;"",Scoring!$M$37)+IF(Data!$AG112&lt;&gt;"",Scoring!$M$38)+IF(Data!$AH112&lt;&gt;"",Scoring!$M$39)+IF(Data!$AI112&lt;&gt;"",Scoring!$M$40)+IF(Data!$AJ112&lt;&gt;"",Scoring!$M$41)+IF(Data!$AK112&lt;&gt;"",Scoring!$M$42)+IF(Data!$AL112&lt;&gt;"",Scoring!$M$43)+IF(Data!$AM112&lt;&gt;"",Scoring!$M$44)+IF(Data!$AN112&lt;&gt;"",Scoring!$M$45)+IF(Data!$AO112&lt;&gt;"",Scoring!$M$46)+IF(Data!$AP112&lt;&gt;"",Scoring!$M$47)+IF(Data!$AQ112&lt;&gt;"",Scoring!$M$48)+IF(Data!$AR112&lt;&gt;"",Scoring!$M$49)+IF(Data!$AS112&lt;&gt;"",Scoring!$M$50)+IF(Data!$AT112&lt;&gt;"",Scoring!$M$51)+IF(Data!$AU112&lt;&gt;"",Scoring!$M$52),"")</f>
        <v/>
      </c>
      <c r="BO112" s="184" t="str">
        <f>IF(BN112&lt;&gt;"",LOOKUP(BN112,Likelihoods!$A$7:$A$107,Likelihoods!K$7:K$107),"")</f>
        <v/>
      </c>
      <c r="BP112" s="179" t="str">
        <f>IF(AND(COUNTBLANK($B112:$O112)=13,COUNTBLANK($P112:$Q112)=1,COUNTBLANK($R112:$U112)=3,COUNTBLANK($V112:$X112)=2,COUNTBLANK($Y112:$AE112)=6,COUNTBLANK($AF112:$AJ112)=4,COUNTBLANK($AK112:AN112)=3,COUNTBLANK($AO112:$AQ112)=2,COUNTBLANK($AR112:$AS112)=1,COUNTBLANK($AT112:$AU112)=1),IF(Data!$B112&lt;&gt;"",Scoring!$N$7)+IF(Data!$C112&lt;&gt;"",Scoring!$N$8)+IF(Data!$D112&lt;&gt;"",Scoring!$N$9)+IF(Data!$E112&lt;&gt;"",Scoring!$N$10)+IF(Data!$F112&lt;&gt;"",Scoring!$N$11)+IF(Data!$G112&lt;&gt;"",Scoring!$N$12)+IF(Data!$H112&lt;&gt;"",Scoring!$N$13)+IF(Data!$I112&lt;&gt;"",Scoring!$N$14)+IF(Data!$J112&lt;&gt;"",Scoring!$N$15)+IF(Data!$K112&lt;&gt;"",Scoring!$N$16)+IF(Data!$L112&lt;&gt;"",Scoring!$N$17)+IF(Data!$M112&lt;&gt;"",Scoring!$N$18)+IF(Data!$N112&lt;&gt;"",Scoring!$N$19)+IF(Data!$O112&lt;&gt;"",Scoring!$N$20)+IF(Data!$P112&lt;&gt;"",Scoring!$N$21)+IF(Data!$Q112&lt;&gt;"",Scoring!$N$22)+IF(Data!$R112&lt;&gt;"",Scoring!$N$23)+IF(Data!$S112&lt;&gt;"",Scoring!$N$24)+IF(Data!$T112&lt;&gt;"",Scoring!$N$25)+IF(Data!$U112&lt;&gt;"",Scoring!$N$26)+IF(Data!$V112&lt;&gt;"",Scoring!$N$27)+IF(Data!$W112&lt;&gt;"",Scoring!$N$28)+IF(Data!$X112&lt;&gt;"",Scoring!$N$29)+IF(Data!$Y112&lt;&gt;"",Scoring!$N$30)+IF(Data!$Z112&lt;&gt;"",Scoring!$N$31)+IF(Data!$AA112&lt;&gt;"",Scoring!$N$32)+IF(Data!$AB112&lt;&gt;"",Scoring!$N$33)+IF(Data!$AC112&lt;&gt;"",Scoring!$N$34)+IF(Data!$AD112&lt;&gt;"",Scoring!$N$35)+IF(Data!$AE112&lt;&gt;"",Scoring!$N$36)+IF(Data!$AF112&lt;&gt;"",Scoring!$N$37)+IF(Data!$AG112&lt;&gt;"",Scoring!$N$38)+IF(Data!$AH112&lt;&gt;"",Scoring!$N$39)+IF(Data!$AI112&lt;&gt;"",Scoring!$N$40)+IF(Data!$AJ112&lt;&gt;"",Scoring!$N$41)+IF(Data!$AK112&lt;&gt;"",Scoring!$N$42)+IF(Data!$AL112&lt;&gt;"",Scoring!$N$43)+IF(Data!$AM112&lt;&gt;"",Scoring!$N$44)+IF(Data!$AN112&lt;&gt;"",Scoring!$N$45)+IF(Data!$AO112&lt;&gt;"",Scoring!$N$46)+IF(Data!$AP112&lt;&gt;"",Scoring!$N$47)+IF(Data!$AQ112&lt;&gt;"",Scoring!$N$48)+IF(Data!$AR112&lt;&gt;"",Scoring!$N$49)+IF(Data!$AS112&lt;&gt;"",Scoring!$N$50)+IF(Data!$AT112&lt;&gt;"",Scoring!$N$51)+IF(Data!$AU112&lt;&gt;"",Scoring!$N$52),"")</f>
        <v/>
      </c>
      <c r="BQ112" s="189" t="str">
        <f>IF(BP112&lt;&gt;"",LOOKUP(BP112,Likelihoods!$A$7:$A$107,Likelihoods!L$7:L$107),"")</f>
        <v/>
      </c>
      <c r="BR112" s="181" t="str">
        <f>IF(AND(COUNTBLANK($B112:$O112)=13,COUNTBLANK($P112:$Q112)=1,COUNTBLANK($R112:$U112)=3,COUNTBLANK($V112:$X112)=2,COUNTBLANK($Y112:$AE112)=6,COUNTBLANK($AF112:$AJ112)=4,COUNTBLANK($AK112:AN112)=3,COUNTBLANK($AO112:$AQ112)=2,COUNTBLANK($AR112:$AS112)=1,COUNTBLANK($AT112:$AU112)=1),IF(Data!$B112&lt;&gt;"",Scoring!$O$7)+IF(Data!$C112&lt;&gt;"",Scoring!$O$8)+IF(Data!$D112&lt;&gt;"",Scoring!$O$9)+IF(Data!$E112&lt;&gt;"",Scoring!$O$10)+IF(Data!$F112&lt;&gt;"",Scoring!$O$11)+IF(Data!$G112&lt;&gt;"",Scoring!$O$12)+IF(Data!$H112&lt;&gt;"",Scoring!$O$13)+IF(Data!$I112&lt;&gt;"",Scoring!$O$14)+IF(Data!$J112&lt;&gt;"",Scoring!$O$15)+IF(Data!$K112&lt;&gt;"",Scoring!$O$16)+IF(Data!$L112&lt;&gt;"",Scoring!$O$17)+IF(Data!$M112&lt;&gt;"",Scoring!$O$18)+IF(Data!$N112&lt;&gt;"",Scoring!$O$19)+IF(Data!$O112&lt;&gt;"",Scoring!$O$20)+IF(Data!$P112&lt;&gt;"",Scoring!$O$21)+IF(Data!$Q112&lt;&gt;"",Scoring!$O$22)+IF(Data!$R112&lt;&gt;"",Scoring!$O$23)+IF(Data!$S112&lt;&gt;"",Scoring!$O$24)+IF(Data!$T112&lt;&gt;"",Scoring!$O$25)+IF(Data!$U112&lt;&gt;"",Scoring!$O$26)+IF(Data!$V112&lt;&gt;"",Scoring!$O$27)+IF(Data!$W112&lt;&gt;"",Scoring!$O$28)+IF(Data!$X112&lt;&gt;"",Scoring!$O$29)+IF(Data!$Y112&lt;&gt;"",Scoring!$O$30)+IF(Data!$Z112&lt;&gt;"",Scoring!$O$31)+IF(Data!$AA112&lt;&gt;"",Scoring!$O$32)+IF(Data!$AB112&lt;&gt;"",Scoring!$O$33)+IF(Data!$AC112&lt;&gt;"",Scoring!$O$34)+IF(Data!$AD112&lt;&gt;"",Scoring!$O$35)+IF(Data!$AE112&lt;&gt;"",Scoring!$O$36)+IF(Data!$AF112&lt;&gt;"",Scoring!$O$37)+IF(Data!$AG112&lt;&gt;"",Scoring!$O$38)+IF(Data!$AH112&lt;&gt;"",Scoring!$O$39)+IF(Data!$AI112&lt;&gt;"",Scoring!$O$40)+IF(Data!$AJ112&lt;&gt;"",Scoring!$O$41)+IF(Data!$AK112&lt;&gt;"",Scoring!$O$42)+IF(Data!$AL112&lt;&gt;"",Scoring!$O$43)+IF(Data!$AM112&lt;&gt;"",Scoring!$O$44)+IF(Data!$AN112&lt;&gt;"",Scoring!$O$45)+IF(Data!$AO112&lt;&gt;"",Scoring!$O$46)+IF(Data!$AP112&lt;&gt;"",Scoring!$O$47)+IF(Data!$AQ112&lt;&gt;"",Scoring!$O$48)+IF(Data!$AR112&lt;&gt;"",Scoring!$O$49)+IF(Data!$AS112&lt;&gt;"",Scoring!$O$50)+IF(Data!$AT112&lt;&gt;"",Scoring!$O$51)+IF(Data!$AU112&lt;&gt;"",Scoring!$O$52),"")</f>
        <v/>
      </c>
      <c r="BS112" s="184" t="str">
        <f>IF(BR112&lt;&gt;"",LOOKUP(BR112,Likelihoods!$A$7:$A$107,Likelihoods!M$7:M$107),"")</f>
        <v/>
      </c>
      <c r="BT112" s="181" t="str">
        <f>IF(AND(COUNTBLANK($B112:$O112)=13,COUNTBLANK($P112:$Q112)=1,COUNTBLANK($R112:$U112)=3,COUNTBLANK($V112:$X112)=2,COUNTBLANK($Y112:$AE112)=6,COUNTBLANK($AF112:$AJ112)=4,COUNTBLANK($AK112:AN112)=3,COUNTBLANK($AO112:$AQ112)=2,COUNTBLANK($AR112:$AS112)=1,COUNTBLANK($AT112:$AU112)=1),IF(Data!$B112&lt;&gt;"",Scoring!$P$7)+IF(Data!$C112&lt;&gt;"",Scoring!$P$8)+IF(Data!$D112&lt;&gt;"",Scoring!$P$9)+IF(Data!$E112&lt;&gt;"",Scoring!$P$10)+IF(Data!$F112&lt;&gt;"",Scoring!$P$11)+IF(Data!$G112&lt;&gt;"",Scoring!$P$12)+IF(Data!$H112&lt;&gt;"",Scoring!$P$13)+IF(Data!$I112&lt;&gt;"",Scoring!$P$14)+IF(Data!$J112&lt;&gt;"",Scoring!$P$15)+IF(Data!$K112&lt;&gt;"",Scoring!$P$16)+IF(Data!$L112&lt;&gt;"",Scoring!$P$17)+IF(Data!$M112&lt;&gt;"",Scoring!$P$18)+IF(Data!$N112&lt;&gt;"",Scoring!$P$19)+IF(Data!$O112&lt;&gt;"",Scoring!$P$20)+IF(Data!$P112&lt;&gt;"",Scoring!$P$21)+IF(Data!$Q112&lt;&gt;"",Scoring!$P$22)+IF(Data!$R112&lt;&gt;"",Scoring!$P$23)+IF(Data!$S112&lt;&gt;"",Scoring!$P$24)+IF(Data!$T112&lt;&gt;"",Scoring!$P$25)+IF(Data!$U112&lt;&gt;"",Scoring!$P$26)+IF(Data!$V112&lt;&gt;"",Scoring!$P$27)+IF(Data!$W112&lt;&gt;"",Scoring!$P$28)+IF(Data!$X112&lt;&gt;"",Scoring!$P$29)+IF(Data!$Y112&lt;&gt;"",Scoring!$P$30)+IF(Data!$Z112&lt;&gt;"",Scoring!$P$31)+IF(Data!$AA112&lt;&gt;"",Scoring!$P$32)+IF(Data!$AB112&lt;&gt;"",Scoring!$P$33)+IF(Data!$AC112&lt;&gt;"",Scoring!$P$34)+IF(Data!$AD112&lt;&gt;"",Scoring!$P$35)+IF(Data!$AE112&lt;&gt;"",Scoring!$P$36)+IF(Data!$AF112&lt;&gt;"",Scoring!$P$37)+IF(Data!$AG112&lt;&gt;"",Scoring!$P$38)+IF(Data!$AH112&lt;&gt;"",Scoring!$P$39)+IF(Data!$AI112&lt;&gt;"",Scoring!$P$40)+IF(Data!$AJ112&lt;&gt;"",Scoring!$P$41)+IF(Data!$AK112&lt;&gt;"",Scoring!$P$42)+IF(Data!$AL112&lt;&gt;"",Scoring!$P$43)+IF(Data!$AM112&lt;&gt;"",Scoring!$P$44)+IF(Data!$AN112&lt;&gt;"",Scoring!$P$45)+IF(Data!$AO112&lt;&gt;"",Scoring!$P$46)+IF(Data!$AP112&lt;&gt;"",Scoring!$P$47)+IF(Data!$AQ112&lt;&gt;"",Scoring!$P$48)+IF(Data!$AR112&lt;&gt;"",Scoring!$P$49)+IF(Data!$AS112&lt;&gt;"",Scoring!$P$50)+IF(Data!$AT112&lt;&gt;"",Scoring!$P$51)+IF(Data!$AU112&lt;&gt;"",Scoring!$P$52),"")</f>
        <v/>
      </c>
      <c r="BU112" s="180" t="str">
        <f>IF(BT112&lt;&gt;"",LOOKUP(BT112,Likelihoods!$A$7:$A$107,Likelihoods!N$7:N$107),"")</f>
        <v/>
      </c>
      <c r="BV112" s="181" t="str">
        <f>IF(AND(COUNTBLANK($B112:$O112)=13,COUNTBLANK($P112:$Q112)=1,COUNTBLANK($R112:$U112)=3,COUNTBLANK($V112:$X112)=2,COUNTBLANK($Y112:$AE112)=6,COUNTBLANK($AF112:$AJ112)=4,COUNTBLANK($AK112:AN112)=3,COUNTBLANK($AO112:$AQ112)=2,COUNTBLANK($AR112:$AS112)=1,COUNTBLANK($AT112:$AU112)=1),IF(Data!$B112&lt;&gt;"",Scoring!$Q$7)+IF(Data!$C112&lt;&gt;"",Scoring!$Q$8)+IF(Data!$D112&lt;&gt;"",Scoring!$Q$9)+IF(Data!$E112&lt;&gt;"",Scoring!$Q$10)+IF(Data!$F112&lt;&gt;"",Scoring!$Q$11)+IF(Data!$G112&lt;&gt;"",Scoring!$Q$12)+IF(Data!$H112&lt;&gt;"",Scoring!$Q$13)+IF(Data!$I112&lt;&gt;"",Scoring!$Q$14)+IF(Data!$J112&lt;&gt;"",Scoring!$Q$15)+IF(Data!$K112&lt;&gt;"",Scoring!$Q$16)+IF(Data!$L112&lt;&gt;"",Scoring!$Q$17)+IF(Data!$M112&lt;&gt;"",Scoring!$Q$18)+IF(Data!$N112&lt;&gt;"",Scoring!$Q$19)+IF(Data!$O112&lt;&gt;"",Scoring!$Q$20)+IF(Data!$P112&lt;&gt;"",Scoring!$Q$21)+IF(Data!$Q112&lt;&gt;"",Scoring!$Q$22)+IF(Data!$R112&lt;&gt;"",Scoring!$Q$23)+IF(Data!$S112&lt;&gt;"",Scoring!$Q$24)+IF(Data!$T112&lt;&gt;"",Scoring!$Q$25)+IF(Data!$U112&lt;&gt;"",Scoring!$Q$26)+IF(Data!$V112&lt;&gt;"",Scoring!$Q$27)+IF(Data!$W112&lt;&gt;"",Scoring!$Q$28)+IF(Data!$X112&lt;&gt;"",Scoring!$Q$29)+IF(Data!$Y112&lt;&gt;"",Scoring!$Q$30)+IF(Data!$Z112&lt;&gt;"",Scoring!$Q$31)+IF(Data!$AA112&lt;&gt;"",Scoring!$Q$32)+IF(Data!$AB112&lt;&gt;"",Scoring!$Q$33)+IF(Data!$AC112&lt;&gt;"",Scoring!$Q$34)+IF(Data!$AD112&lt;&gt;"",Scoring!$Q$35)+IF(Data!$AE112&lt;&gt;"",Scoring!$Q$36)+IF(Data!$AF112&lt;&gt;"",Scoring!$Q$37)+IF(Data!$AG112&lt;&gt;"",Scoring!$Q$38)+IF(Data!$AH112&lt;&gt;"",Scoring!$Q$39)+IF(Data!$AI112&lt;&gt;"",Scoring!$Q$40)+IF(Data!$AJ112&lt;&gt;"",Scoring!$Q$41)+IF(Data!$AK112&lt;&gt;"",Scoring!$Q$42)+IF(Data!$AL112&lt;&gt;"",Scoring!$Q$43)+IF(Data!$AM112&lt;&gt;"",Scoring!$Q$44)+IF(Data!$AN112&lt;&gt;"",Scoring!$Q$45)+IF(Data!$AO112&lt;&gt;"",Scoring!$Q$46)+IF(Data!$AP112&lt;&gt;"",Scoring!$Q$47)+IF(Data!$AQ112&lt;&gt;"",Scoring!$Q$48)+IF(Data!$AR112&lt;&gt;"",Scoring!$Q$49)+IF(Data!$AS112&lt;&gt;"",Scoring!$Q$50)+IF(Data!$AT112&lt;&gt;"",Scoring!$Q$51)+IF(Data!$AU112&lt;&gt;"",Scoring!$Q$52),"")</f>
        <v/>
      </c>
      <c r="BW112" s="183" t="str">
        <f>IF(BV112&lt;&gt;"",LOOKUP(BV112,Likelihoods!$A$7:$A$107,Likelihoods!O$7:O$107),"")</f>
        <v/>
      </c>
      <c r="BX112" s="9"/>
      <c r="BY112" s="9"/>
      <c r="BZ112" s="9"/>
      <c r="CA112" s="9"/>
      <c r="CB112" s="9"/>
      <c r="CC112" s="9"/>
      <c r="CD112" s="9"/>
      <c r="CE112" s="9"/>
      <c r="CF112" s="9"/>
      <c r="CG112" s="9"/>
      <c r="CH112" s="9"/>
      <c r="CI112" s="9"/>
      <c r="CJ112" s="9"/>
      <c r="CK112" s="9"/>
    </row>
    <row r="113" spans="1:89" ht="14.25">
      <c r="A113" s="59"/>
      <c r="B113" s="76"/>
      <c r="C113" s="77"/>
      <c r="D113" s="77"/>
      <c r="E113" s="77"/>
      <c r="F113" s="77"/>
      <c r="G113" s="77"/>
      <c r="H113" s="77"/>
      <c r="I113" s="77"/>
      <c r="J113" s="77"/>
      <c r="K113" s="77"/>
      <c r="L113" s="77"/>
      <c r="M113" s="77"/>
      <c r="N113" s="77"/>
      <c r="O113" s="77"/>
      <c r="P113" s="76"/>
      <c r="Q113" s="78"/>
      <c r="R113" s="77"/>
      <c r="S113" s="77"/>
      <c r="T113" s="77"/>
      <c r="U113" s="77"/>
      <c r="V113" s="76"/>
      <c r="W113" s="77"/>
      <c r="X113" s="78"/>
      <c r="Y113" s="77"/>
      <c r="Z113" s="77"/>
      <c r="AA113" s="77"/>
      <c r="AB113" s="77"/>
      <c r="AC113" s="77"/>
      <c r="AD113" s="77"/>
      <c r="AE113" s="77"/>
      <c r="AF113" s="76"/>
      <c r="AG113" s="77"/>
      <c r="AH113" s="77"/>
      <c r="AI113" s="77"/>
      <c r="AJ113" s="78"/>
      <c r="AK113" s="77"/>
      <c r="AL113" s="77"/>
      <c r="AM113" s="77"/>
      <c r="AN113" s="77"/>
      <c r="AO113" s="76"/>
      <c r="AP113" s="77"/>
      <c r="AQ113" s="78"/>
      <c r="AR113" s="76"/>
      <c r="AS113" s="78"/>
      <c r="AT113" s="77"/>
      <c r="AU113" s="77"/>
      <c r="AV113" s="179" t="str">
        <f>IF(AND(COUNTBLANK($B113:$O113)=13,COUNTBLANK($P113:$Q113)=1,COUNTBLANK($R113:$U113)=3,COUNTBLANK($V113:$X113)=2,COUNTBLANK($Y113:$AE113)=6,COUNTBLANK($AF113:$AJ113)=4,COUNTBLANK($AK113:AN113)=3,COUNTBLANK($AO113:$AQ113)=2,COUNTBLANK($AR113:$AS113)=1,COUNTBLANK($AT113:$AU113)=1),IF(Data!$B113&lt;&gt;"",Scoring!$D$7)+IF(Data!$C113&lt;&gt;"",Scoring!$D$8)+IF(Data!$D113&lt;&gt;"",Scoring!$D$9)+IF(Data!$E113&lt;&gt;"",Scoring!$D$10)+IF(Data!$F113&lt;&gt;"",Scoring!$D$11)+IF(Data!$G113&lt;&gt;"",Scoring!$D$12)+IF(Data!$H113&lt;&gt;"",Scoring!$D$13)+IF(Data!$I113&lt;&gt;"",Scoring!$D$14)+IF(Data!$J113&lt;&gt;"",Scoring!$D$15)+IF(Data!$K113&lt;&gt;"",Scoring!$D$16)+IF(Data!$L113&lt;&gt;"",Scoring!$D$17)+IF(Data!$M113&lt;&gt;"",Scoring!$D$18)+IF(Data!$N113&lt;&gt;"",Scoring!$D$19)+IF(Data!$O113&lt;&gt;"",Scoring!$D$20)+IF(Data!$P113&lt;&gt;"",Scoring!$D$21)+IF(Data!$Q113&lt;&gt;"",Scoring!$D$22)+IF(Data!$R113&lt;&gt;"",Scoring!$D$23)+IF(Data!$S113&lt;&gt;"",Scoring!$D$24)+IF(Data!$T113&lt;&gt;"",Scoring!$D$25)+IF(Data!$U113&lt;&gt;"",Scoring!$D$26)+IF(Data!$V113&lt;&gt;"",Scoring!$D$27)+IF(Data!$W113&lt;&gt;"",Scoring!$D$28)+IF(Data!$X113&lt;&gt;"",Scoring!$D$29)+IF(Data!$Y113&lt;&gt;"",Scoring!$D$30)+IF(Data!$Z113&lt;&gt;"",Scoring!$D$31)+IF(Data!$AA113&lt;&gt;"",Scoring!$D$32)+IF(Data!$AB113&lt;&gt;"",Scoring!$D$33)+IF(Data!$AC113&lt;&gt;"",Scoring!$D$34)+IF(Data!$AD113&lt;&gt;"",Scoring!$D$35)+IF(Data!$AE113&lt;&gt;"",Scoring!$D$36)+IF(Data!$AF113&lt;&gt;"",Scoring!$D$37)+IF(Data!$AG113&lt;&gt;"",Scoring!$D$38)+IF(Data!$AH113&lt;&gt;"",Scoring!$D$39)+IF(Data!$AI113&lt;&gt;"",Scoring!$D$40)+IF(Data!$AJ113&lt;&gt;"",Scoring!$D$41)+IF(Data!$AK113&lt;&gt;"",Scoring!$D$42)+IF(Data!$AL113&lt;&gt;"",Scoring!$D$43)+IF(Data!$AM113&lt;&gt;"",Scoring!$D$44)+IF(Data!$AN113&lt;&gt;"",Scoring!$D$45)+IF(Data!$AO113&lt;&gt;"",Scoring!$D$46)+IF(Data!$AP113&lt;&gt;"",Scoring!$D$47)+IF(Data!$AQ113&lt;&gt;"",Scoring!$D$48)+IF(Data!$AR113&lt;&gt;"",Scoring!$D$49)+IF(Data!$AS113&lt;&gt;"",Scoring!$D$50)+IF(Data!$AT113&lt;&gt;"",Scoring!$D$51)+IF(Data!$AU113&lt;&gt;"",Scoring!$D$52),"")</f>
        <v/>
      </c>
      <c r="AW113" s="180" t="str">
        <f>IF(AV113&lt;&gt;"",LOOKUP(AV113,Likelihoods!$A$7:$A$107,Likelihoods!B$7:B$107),"")</f>
        <v/>
      </c>
      <c r="AX113" s="181" t="str">
        <f>IF(AND(COUNTBLANK($B113:$O113)=13,COUNTBLANK($P113:$Q113)=1,COUNTBLANK($R113:$U113)=3,COUNTBLANK($V113:$X113)=2,COUNTBLANK($Y113:$AE113)=6,COUNTBLANK($AF113:$AJ113)=4,COUNTBLANK($AK113:AN113)=3,COUNTBLANK($AO113:$AQ113)=2,COUNTBLANK($AR113:$AS113)=1,COUNTBLANK($AT113:$AU113)=1),IF(Data!$B113&lt;&gt;"",Scoring!$E$7)+IF(Data!$C113&lt;&gt;"",Scoring!$E$8)+IF(Data!$D113&lt;&gt;"",Scoring!$E$9)+IF(Data!$E113&lt;&gt;"",Scoring!$E$10)+IF(Data!$F113&lt;&gt;"",Scoring!$E$11)+IF(Data!$G113&lt;&gt;"",Scoring!$E$12)+IF(Data!$H113&lt;&gt;"",Scoring!$E$13)+IF(Data!$I113&lt;&gt;"",Scoring!$E$14)+IF(Data!$J113&lt;&gt;"",Scoring!$E$15)+IF(Data!$K113&lt;&gt;"",Scoring!$E$16)+IF(Data!$L113&lt;&gt;"",Scoring!$E$17)+IF(Data!$M113&lt;&gt;"",Scoring!$E$18)+IF(Data!$N113&lt;&gt;"",Scoring!$E$19)+IF(Data!$O113&lt;&gt;"",Scoring!$E$20)+IF(Data!$P113&lt;&gt;"",Scoring!$E$21)+IF(Data!$Q113&lt;&gt;"",Scoring!$E$22)+IF(Data!$R113&lt;&gt;"",Scoring!$E$23)+IF(Data!$S113&lt;&gt;"",Scoring!$E$24)+IF(Data!$T113&lt;&gt;"",Scoring!$E$25)+IF(Data!$U113&lt;&gt;"",Scoring!$E$26)+IF(Data!$V113&lt;&gt;"",Scoring!$E$27)+IF(Data!$W113&lt;&gt;"",Scoring!$E$28)+IF(Data!$X113&lt;&gt;"",Scoring!$E$29)+IF(Data!$Y113&lt;&gt;"",Scoring!$E$30)+IF(Data!$Z113&lt;&gt;"",Scoring!$E$31)+IF(Data!$AA113&lt;&gt;"",Scoring!$E$32)+IF(Data!$AB113&lt;&gt;"",Scoring!$E$33)+IF(Data!$AC113&lt;&gt;"",Scoring!$E$34)+IF(Data!$AD113&lt;&gt;"",Scoring!$E$35)+IF(Data!$AE113&lt;&gt;"",Scoring!$E$36)+IF(Data!$AF113&lt;&gt;"",Scoring!$E$37)+IF(Data!$AG113&lt;&gt;"",Scoring!$E$38)+IF(Data!$AH113&lt;&gt;"",Scoring!$E$39)+IF(Data!$AI113&lt;&gt;"",Scoring!$E$40)+IF(Data!$AJ113&lt;&gt;"",Scoring!$E$41)+IF(Data!$AK113&lt;&gt;"",Scoring!$E$42)+IF(Data!$AL113&lt;&gt;"",Scoring!$E$43)+IF(Data!$AM113&lt;&gt;"",Scoring!$E$44)+IF(Data!$AN113&lt;&gt;"",Scoring!$E$45)+IF(Data!$AO113&lt;&gt;"",Scoring!$E$46)+IF(Data!$AP113&lt;&gt;"",Scoring!$E$47)+IF(Data!$AQ113&lt;&gt;"",Scoring!$E$48)+IF(Data!$AR113&lt;&gt;"",Scoring!$E$49)+IF(Data!$AS113&lt;&gt;"",Scoring!$E$50)+IF(Data!$AT113&lt;&gt;"",Scoring!$E$51)+IF(Data!$AU113&lt;&gt;"",Scoring!$E$52),"")</f>
        <v/>
      </c>
      <c r="AY113" s="180" t="str">
        <f>IF(AX113&lt;&gt;"",LOOKUP(AX113,Likelihoods!$A$7:$A$107,Likelihoods!C$7:C$107),"")</f>
        <v/>
      </c>
      <c r="AZ113" s="182" t="str">
        <f>IF(AND(COUNTBLANK($B113:$O113)=13,COUNTBLANK($P113:$Q113)=1,COUNTBLANK($R113:$U113)=3,COUNTBLANK($V113:$X113)=2,COUNTBLANK($Y113:$AE113)=6,COUNTBLANK($AF113:$AJ113)=4,COUNTBLANK($AK113:AN113)=3,COUNTBLANK($AO113:$AQ113)=2,COUNTBLANK($AR113:$AS113)=1,COUNTBLANK($AT113:$AU113)=1),IF(Data!$B113&lt;&gt;"",Scoring!$F$7)+IF(Data!$C113&lt;&gt;"",Scoring!$F$8)+IF(Data!$D113&lt;&gt;"",Scoring!$F$9)+IF(Data!$E113&lt;&gt;"",Scoring!$F$10)+IF(Data!$F113&lt;&gt;"",Scoring!$F$11)+IF(Data!$G113&lt;&gt;"",Scoring!$F$12)+IF(Data!$H113&lt;&gt;"",Scoring!$F$13)+IF(Data!$I113&lt;&gt;"",Scoring!$F$14)+IF(Data!$J113&lt;&gt;"",Scoring!$F$15)+IF(Data!$K113&lt;&gt;"",Scoring!$F$16)+IF(Data!$L113&lt;&gt;"",Scoring!$F$17)+IF(Data!$M113&lt;&gt;"",Scoring!$F$18)+IF(Data!$N113&lt;&gt;"",Scoring!$F$19)+IF(Data!$O113&lt;&gt;"",Scoring!$F$20)+IF(Data!$P113&lt;&gt;"",Scoring!$F$21)+IF(Data!$Q113&lt;&gt;"",Scoring!$F$22)+IF(Data!$R113&lt;&gt;"",Scoring!$F$23)+IF(Data!$S113&lt;&gt;"",Scoring!$F$24)+IF(Data!$T113&lt;&gt;"",Scoring!$F$25)+IF(Data!$U113&lt;&gt;"",Scoring!$F$26)+IF(Data!$V113&lt;&gt;"",Scoring!$F$27)+IF(Data!$W113&lt;&gt;"",Scoring!$F$28)+IF(Data!$X113&lt;&gt;"",Scoring!$F$29)+IF(Data!$Y113&lt;&gt;"",Scoring!$F$30)+IF(Data!$Z113&lt;&gt;"",Scoring!$F$31)+IF(Data!$AA113&lt;&gt;"",Scoring!$F$32)+IF(Data!$AB113&lt;&gt;"",Scoring!$F$33)+IF(Data!$AC113&lt;&gt;"",Scoring!$F$34)+IF(Data!$AD113&lt;&gt;"",Scoring!$F$35)+IF(Data!$AE113&lt;&gt;"",Scoring!$F$36)+IF(Data!$AF113&lt;&gt;"",Scoring!$F$37)+IF(Data!$AG113&lt;&gt;"",Scoring!$F$38)+IF(Data!$AH113&lt;&gt;"",Scoring!$F$39)+IF(Data!$AI113&lt;&gt;"",Scoring!$F$40)+IF(Data!$AJ113&lt;&gt;"",Scoring!$F$41)+IF(Data!$AK113&lt;&gt;"",Scoring!$F$42)+IF(Data!$AL113&lt;&gt;"",Scoring!$F$43)+IF(Data!$AM113&lt;&gt;"",Scoring!$F$44)+IF(Data!$AN113&lt;&gt;"",Scoring!$F$45)+IF(Data!$AO113&lt;&gt;"",Scoring!$F$46)+IF(Data!$AP113&lt;&gt;"",Scoring!$F$47)+IF(Data!$AQ113&lt;&gt;"",Scoring!$F$48)+IF(Data!$AR113&lt;&gt;"",Scoring!$F$49)+IF(Data!$AS113&lt;&gt;"",Scoring!$F$50)+IF(Data!$AT113&lt;&gt;"",Scoring!$F$51)+IF(Data!$AU113&lt;&gt;"",Scoring!$F$52),"")</f>
        <v/>
      </c>
      <c r="BA113" s="183" t="str">
        <f>IF(AZ113&lt;&gt;"",LOOKUP(AZ113,Likelihoods!$A$7:$A$107,Likelihoods!D$7:D$107),"")</f>
        <v/>
      </c>
      <c r="BB113" s="181" t="str">
        <f>IF(AND(COUNTBLANK($B113:$O113)=13,COUNTBLANK($P113:$Q113)=1,COUNTBLANK($R113:$U113)=3,COUNTBLANK($V113:$X113)=2,COUNTBLANK($Y113:$AE113)=6,COUNTBLANK($AF113:$AJ113)=4,COUNTBLANK($AK113:AN113)=3,COUNTBLANK($AO113:$AQ113)=2,COUNTBLANK($AR113:$AS113)=1,COUNTBLANK($AT113:$AU113)=1),IF(Data!$B113&lt;&gt;"",Scoring!$G$7)+IF(Data!$C113&lt;&gt;"",Scoring!$G$8)+IF(Data!$D113&lt;&gt;"",Scoring!$G$9)+IF(Data!$E113&lt;&gt;"",Scoring!$G$10)+IF(Data!$F113&lt;&gt;"",Scoring!$G$11)+IF(Data!$G113&lt;&gt;"",Scoring!$G$12)+IF(Data!$H113&lt;&gt;"",Scoring!$G$13)+IF(Data!$I113&lt;&gt;"",Scoring!$G$14)+IF(Data!$J113&lt;&gt;"",Scoring!$G$15)+IF(Data!$K113&lt;&gt;"",Scoring!$G$16)+IF(Data!$L113&lt;&gt;"",Scoring!$G$17)+IF(Data!$M113&lt;&gt;"",Scoring!$G$18)+IF(Data!$N113&lt;&gt;"",Scoring!$G$19)+IF(Data!$O113&lt;&gt;"",Scoring!$G$20)+IF(Data!$P113&lt;&gt;"",Scoring!$G$21)+IF(Data!$Q113&lt;&gt;"",Scoring!$G$22)+IF(Data!$R113&lt;&gt;"",Scoring!$G$23)+IF(Data!$S113&lt;&gt;"",Scoring!$G$24)+IF(Data!$T113&lt;&gt;"",Scoring!$G$25)+IF(Data!$U113&lt;&gt;"",Scoring!$G$26)+IF(Data!$V113&lt;&gt;"",Scoring!$G$27)+IF(Data!$W113&lt;&gt;"",Scoring!$G$28)+IF(Data!$X113&lt;&gt;"",Scoring!$G$29)+IF(Data!$Y113&lt;&gt;"",Scoring!$G$30)+IF(Data!$Z113&lt;&gt;"",Scoring!$G$31)+IF(Data!$AA113&lt;&gt;"",Scoring!$G$32)+IF(Data!$AB113&lt;&gt;"",Scoring!$G$33)+IF(Data!$AC113&lt;&gt;"",Scoring!$G$34)+IF(Data!$AD113&lt;&gt;"",Scoring!$G$35)+IF(Data!$AE113&lt;&gt;"",Scoring!$G$36)+IF(Data!$AF113&lt;&gt;"",Scoring!$G$37)+IF(Data!$AG113&lt;&gt;"",Scoring!$G$38)+IF(Data!$AH113&lt;&gt;"",Scoring!$G$39)+IF(Data!$AI113&lt;&gt;"",Scoring!$G$40)+IF(Data!$AJ113&lt;&gt;"",Scoring!$G$41)+IF(Data!$AK113&lt;&gt;"",Scoring!$G$42)+IF(Data!$AL113&lt;&gt;"",Scoring!$G$43)+IF(Data!$AM113&lt;&gt;"",Scoring!$G$44)+IF(Data!$AN113&lt;&gt;"",Scoring!$G$45)+IF(Data!$AO113&lt;&gt;"",Scoring!$G$46)+IF(Data!$AP113&lt;&gt;"",Scoring!$G$47)+IF(Data!$AQ113&lt;&gt;"",Scoring!$G$48)+IF(Data!$AR113&lt;&gt;"",Scoring!$G$49)+IF(Data!$AS113&lt;&gt;"",Scoring!$G$50)+IF(Data!$AT113&lt;&gt;"",Scoring!$G$51)+IF(Data!$AU113&lt;&gt;"",Scoring!$G$52),"")</f>
        <v/>
      </c>
      <c r="BC113" s="184" t="str">
        <f>IF(BB113&lt;&gt;"",LOOKUP(BB113,Likelihoods!$A$7:$A$107,Likelihoods!E$7:E$107),"")</f>
        <v/>
      </c>
      <c r="BD113" s="185" t="str">
        <f>IF(AND(COUNTBLANK($B113:$O113)=13,COUNTBLANK($P113:$Q113)=1,COUNTBLANK($R113:$U113)=3,COUNTBLANK($V113:$X113)=2,COUNTBLANK($Y113:$AE113)=6,COUNTBLANK($AF113:$AJ113)=4,COUNTBLANK($AK113:AN113)=3,COUNTBLANK($AO113:$AQ113)=2,COUNTBLANK($AR113:$AS113)=1,COUNTBLANK($AT113:$AU113)=1),IF(Data!$B113&lt;&gt;"",Scoring!$H$7)+IF(Data!$C113&lt;&gt;"",Scoring!$H$8)+IF(Data!$D113&lt;&gt;"",Scoring!$H$9)+IF(Data!$E113&lt;&gt;"",Scoring!$H$10)+IF(Data!$F113&lt;&gt;"",Scoring!$H$11)+IF(Data!$G113&lt;&gt;"",Scoring!$H$12)+IF(Data!$H113&lt;&gt;"",Scoring!$H$13)+IF(Data!$I113&lt;&gt;"",Scoring!$H$14)+IF(Data!$J113&lt;&gt;"",Scoring!$H$15)+IF(Data!$K113&lt;&gt;"",Scoring!$H$16)+IF(Data!$L113&lt;&gt;"",Scoring!$H$17)+IF(Data!$M113&lt;&gt;"",Scoring!$H$18)+IF(Data!$N113&lt;&gt;"",Scoring!$H$19)+IF(Data!$O113&lt;&gt;"",Scoring!$H$20)+IF(Data!$P113&lt;&gt;"",Scoring!$H$21)+IF(Data!$Q113&lt;&gt;"",Scoring!$H$22)+IF(Data!$R113&lt;&gt;"",Scoring!$H$23)+IF(Data!$S113&lt;&gt;"",Scoring!$H$24)+IF(Data!$T113&lt;&gt;"",Scoring!$H$25)+IF(Data!$U113&lt;&gt;"",Scoring!$H$26)+IF(Data!$V113&lt;&gt;"",Scoring!$H$27)+IF(Data!$W113&lt;&gt;"",Scoring!$H$28)+IF(Data!$X113&lt;&gt;"",Scoring!$H$29)+IF(Data!$Y113&lt;&gt;"",Scoring!$H$30)+IF(Data!$Z113&lt;&gt;"",Scoring!$H$31)+IF(Data!$AA113&lt;&gt;"",Scoring!$H$32)+IF(Data!$AB113&lt;&gt;"",Scoring!$H$33)+IF(Data!$AC113&lt;&gt;"",Scoring!$H$34)+IF(Data!$AD113&lt;&gt;"",Scoring!$H$35)+IF(Data!$AE113&lt;&gt;"",Scoring!$H$36)+IF(Data!$AF113&lt;&gt;"",Scoring!$H$37)+IF(Data!$AG113&lt;&gt;"",Scoring!$H$38)+IF(Data!$AH113&lt;&gt;"",Scoring!$H$39)+IF(Data!$AI113&lt;&gt;"",Scoring!$H$40)+IF(Data!$AJ113&lt;&gt;"",Scoring!$H$41)+IF(Data!$AK113&lt;&gt;"",Scoring!$H$42)+IF(Data!$AL113&lt;&gt;"",Scoring!$H$43)+IF(Data!$AM113&lt;&gt;"",Scoring!$H$44)+IF(Data!$AN113&lt;&gt;"",Scoring!$H$45)+IF(Data!$AO113&lt;&gt;"",Scoring!$H$46)+IF(Data!$AP113&lt;&gt;"",Scoring!$H$47)+IF(Data!$AQ113&lt;&gt;"",Scoring!$H$48)+IF(Data!$AR113&lt;&gt;"",Scoring!$H$49)+IF(Data!$AS113&lt;&gt;"",Scoring!$H$50)+IF(Data!$AT113&lt;&gt;"",Scoring!$H$51)+IF(Data!$AU113&lt;&gt;"",Scoring!$H$52),"")</f>
        <v/>
      </c>
      <c r="BE113" s="186" t="str">
        <f>IF(BD113&lt;&gt;"",LOOKUP(BD113,Likelihoods!$A$7:$A$107,Likelihoods!F$7:F$107),"")</f>
        <v/>
      </c>
      <c r="BF113" s="181" t="str">
        <f>IF(AND(COUNTBLANK($B113:$O113)=13,COUNTBLANK($P113:$Q113)=1,COUNTBLANK($R113:$U113)=3,COUNTBLANK($V113:$X113)=2,COUNTBLANK($Y113:$AE113)=6,COUNTBLANK($AF113:$AJ113)=4,COUNTBLANK($AK113:AN113)=3,COUNTBLANK($AO113:$AQ113)=2,COUNTBLANK($AR113:$AS113)=1,COUNTBLANK($AT113:$AU113)=1),IF(Data!$B113&lt;&gt;"",Scoring!$I$7)+IF(Data!$C113&lt;&gt;"",Scoring!$I$8)+IF(Data!$D113&lt;&gt;"",Scoring!$I$9)+IF(Data!$E113&lt;&gt;"",Scoring!$I$10)+IF(Data!$F113&lt;&gt;"",Scoring!$I$11)+IF(Data!$G113&lt;&gt;"",Scoring!$I$12)+IF(Data!$H113&lt;&gt;"",Scoring!$I$13)+IF(Data!$I113&lt;&gt;"",Scoring!$I$14)+IF(Data!$J113&lt;&gt;"",Scoring!$I$15)+IF(Data!$K113&lt;&gt;"",Scoring!$I$16)+IF(Data!$L113&lt;&gt;"",Scoring!$I$17)+IF(Data!$M113&lt;&gt;"",Scoring!$I$18)+IF(Data!$N113&lt;&gt;"",Scoring!$I$19)+IF(Data!$O113&lt;&gt;"",Scoring!$I$20)+IF(Data!$P113&lt;&gt;"",Scoring!$I$21)+IF(Data!$Q113&lt;&gt;"",Scoring!$I$22)+IF(Data!$R113&lt;&gt;"",Scoring!$I$23)+IF(Data!$S113&lt;&gt;"",Scoring!$I$24)+IF(Data!$T113&lt;&gt;"",Scoring!$I$25)+IF(Data!$U113&lt;&gt;"",Scoring!$I$26)+IF(Data!$V113&lt;&gt;"",Scoring!$I$27)+IF(Data!$W113&lt;&gt;"",Scoring!$I$28)+IF(Data!$X113&lt;&gt;"",Scoring!$I$29)+IF(Data!$Y113&lt;&gt;"",Scoring!$I$30)+IF(Data!$Z113&lt;&gt;"",Scoring!$I$31)+IF(Data!$AA113&lt;&gt;"",Scoring!$I$32)+IF(Data!$AB113&lt;&gt;"",Scoring!$I$33)+IF(Data!$AC113&lt;&gt;"",Scoring!$I$34)+IF(Data!$AD113&lt;&gt;"",Scoring!$I$35)+IF(Data!$AE113&lt;&gt;"",Scoring!$I$36)+IF(Data!$AF113&lt;&gt;"",Scoring!$I$37)+IF(Data!$AG113&lt;&gt;"",Scoring!$I$38)+IF(Data!$AH113&lt;&gt;"",Scoring!$I$39)+IF(Data!$AI113&lt;&gt;"",Scoring!$I$40)+IF(Data!$AJ113&lt;&gt;"",Scoring!$I$41)+IF(Data!$AK113&lt;&gt;"",Scoring!$I$42)+IF(Data!$AL113&lt;&gt;"",Scoring!$I$43)+IF(Data!$AM113&lt;&gt;"",Scoring!$I$44)+IF(Data!$AN113&lt;&gt;"",Scoring!$I$45)+IF(Data!$AO113&lt;&gt;"",Scoring!$I$46)+IF(Data!$AP113&lt;&gt;"",Scoring!$I$47)+IF(Data!$AQ113&lt;&gt;"",Scoring!$I$48)+IF(Data!$AR113&lt;&gt;"",Scoring!$I$49)+IF(Data!$AS113&lt;&gt;"",Scoring!$I$50)+IF(Data!$AT113&lt;&gt;"",Scoring!$I$51)+IF(Data!$AU113&lt;&gt;"",Scoring!$I$52),"")</f>
        <v/>
      </c>
      <c r="BG113" s="180" t="str">
        <f>IF(BF113&lt;&gt;"",LOOKUP(BF113,Likelihoods!$A$7:$A$107,Likelihoods!G$7:G$107),"")</f>
        <v/>
      </c>
      <c r="BH113" s="187" t="str">
        <f>IF(AND(COUNTBLANK($B113:$O113)=13,COUNTBLANK($P113:$Q113)=1,COUNTBLANK($R113:$U113)=3,COUNTBLANK($V113:$X113)=2,COUNTBLANK($Y113:$AE113)=6,COUNTBLANK($AF113:$AJ113)=4,COUNTBLANK($AK113:AN113)=3,COUNTBLANK($AO113:$AQ113)=2,COUNTBLANK($AR113:$AS113)=1,COUNTBLANK($AT113:$AU113)=1),IF(Data!$B113&lt;&gt;"",Scoring!$J$7)+IF(Data!$C113&lt;&gt;"",Scoring!$J$8)+IF(Data!$D113&lt;&gt;"",Scoring!$J$9)+IF(Data!$E113&lt;&gt;"",Scoring!$J$10)+IF(Data!$F113&lt;&gt;"",Scoring!$J$11)+IF(Data!$G113&lt;&gt;"",Scoring!$J$12)+IF(Data!$H113&lt;&gt;"",Scoring!$J$13)+IF(Data!$I113&lt;&gt;"",Scoring!$J$14)+IF(Data!$J113&lt;&gt;"",Scoring!$J$15)+IF(Data!$K113&lt;&gt;"",Scoring!$J$16)+IF(Data!$L113&lt;&gt;"",Scoring!$J$17)+IF(Data!$M113&lt;&gt;"",Scoring!$J$18)+IF(Data!$N113&lt;&gt;"",Scoring!$J$19)+IF(Data!$O113&lt;&gt;"",Scoring!$J$20)+IF(Data!$P113&lt;&gt;"",Scoring!$J$21)+IF(Data!$Q113&lt;&gt;"",Scoring!$J$22)+IF(Data!$R113&lt;&gt;"",Scoring!$J$23)+IF(Data!$S113&lt;&gt;"",Scoring!$J$24)+IF(Data!$T113&lt;&gt;"",Scoring!$J$25)+IF(Data!$U113&lt;&gt;"",Scoring!$J$26)+IF(Data!$V113&lt;&gt;"",Scoring!$J$27)+IF(Data!$W113&lt;&gt;"",Scoring!$J$28)+IF(Data!$X113&lt;&gt;"",Scoring!$J$29)+IF(Data!$Y113&lt;&gt;"",Scoring!$J$30)+IF(Data!$Z113&lt;&gt;"",Scoring!$J$31)+IF(Data!$AA113&lt;&gt;"",Scoring!$J$32)+IF(Data!$AB113&lt;&gt;"",Scoring!$J$33)+IF(Data!$AC113&lt;&gt;"",Scoring!$J$34)+IF(Data!$AD113&lt;&gt;"",Scoring!$J$35)+IF(Data!$AE113&lt;&gt;"",Scoring!$J$36)+IF(Data!$AF113&lt;&gt;"",Scoring!$J$37)+IF(Data!$AG113&lt;&gt;"",Scoring!$J$38)+IF(Data!$AH113&lt;&gt;"",Scoring!$J$39)+IF(Data!$AI113&lt;&gt;"",Scoring!$J$40)+IF(Data!$AJ113&lt;&gt;"",Scoring!$J$41)+IF(Data!$AK113&lt;&gt;"",Scoring!$J$42)+IF(Data!$AL113&lt;&gt;"",Scoring!$J$43)+IF(Data!$AM113&lt;&gt;"",Scoring!$J$44)+IF(Data!$AN113&lt;&gt;"",Scoring!$J$45)+IF(Data!$AO113&lt;&gt;"",Scoring!$J$46)+IF(Data!$AP113&lt;&gt;"",Scoring!$J$47)+IF(Data!$AQ113&lt;&gt;"",Scoring!$J$48)+IF(Data!$AR113&lt;&gt;"",Scoring!$J$49)+IF(Data!$AS113&lt;&gt;"",Scoring!$J$50)+IF(Data!$AT113&lt;&gt;"",Scoring!$J$51)+IF(Data!$AU113&lt;&gt;"",Scoring!$J$52),"")</f>
        <v/>
      </c>
      <c r="BI113" s="183" t="str">
        <f>IF(BH113&lt;&gt;"",LOOKUP(BH113,Likelihoods!$A$7:$A$107,Likelihoods!H$7:H$107),"")</f>
        <v/>
      </c>
      <c r="BJ113" s="188" t="str">
        <f>IF(AND(COUNTBLANK($B113:$O113)=13,COUNTBLANK($P113:$Q113)=1,COUNTBLANK($R113:$U113)=3,COUNTBLANK($V113:$X113)=2,COUNTBLANK($Y113:$AE113)=6,COUNTBLANK($AF113:$AJ113)=4,COUNTBLANK($AK113:AN113)=3,COUNTBLANK($AO113:$AQ113)=2,COUNTBLANK($AR113:$AS113)=1,COUNTBLANK($AT113:$AU113)=1),IF(Data!$B113&lt;&gt;"",Scoring!$K$7)+IF(Data!$C113&lt;&gt;"",Scoring!$K$8)+IF(Data!$D113&lt;&gt;"",Scoring!$K$9)+IF(Data!$E113&lt;&gt;"",Scoring!$K$10)+IF(Data!$F113&lt;&gt;"",Scoring!$K$11)+IF(Data!$G113&lt;&gt;"",Scoring!$K$12)+IF(Data!$H113&lt;&gt;"",Scoring!$K$13)+IF(Data!$I113&lt;&gt;"",Scoring!$K$14)+IF(Data!$J113&lt;&gt;"",Scoring!$K$15)+IF(Data!$K113&lt;&gt;"",Scoring!$K$16)+IF(Data!$L113&lt;&gt;"",Scoring!$K$17)+IF(Data!$M113&lt;&gt;"",Scoring!$K$18)+IF(Data!$N113&lt;&gt;"",Scoring!$K$19)+IF(Data!$O113&lt;&gt;"",Scoring!$K$20)+IF(Data!$P113&lt;&gt;"",Scoring!$K$21)+IF(Data!$Q113&lt;&gt;"",Scoring!$K$22)+IF(Data!$R113&lt;&gt;"",Scoring!$K$23)+IF(Data!$S113&lt;&gt;"",Scoring!$K$24)+IF(Data!$T113&lt;&gt;"",Scoring!$K$25)+IF(Data!$U113&lt;&gt;"",Scoring!$K$26)+IF(Data!$V113&lt;&gt;"",Scoring!$K$27)+IF(Data!$W113&lt;&gt;"",Scoring!$K$28)+IF(Data!$X113&lt;&gt;"",Scoring!$K$29)+IF(Data!$Y113&lt;&gt;"",Scoring!$K$30)+IF(Data!$Z113&lt;&gt;"",Scoring!$K$31)+IF(Data!$AA113&lt;&gt;"",Scoring!$K$32)+IF(Data!$AB113&lt;&gt;"",Scoring!$K$33)+IF(Data!$AC113&lt;&gt;"",Scoring!$K$34)+IF(Data!$AD113&lt;&gt;"",Scoring!$K$35)+IF(Data!$AE113&lt;&gt;"",Scoring!$K$36)+IF(Data!$AF113&lt;&gt;"",Scoring!$K$37)+IF(Data!$AG113&lt;&gt;"",Scoring!$K$38)+IF(Data!$AH113&lt;&gt;"",Scoring!$K$39)+IF(Data!$AI113&lt;&gt;"",Scoring!$K$40)+IF(Data!$AJ113&lt;&gt;"",Scoring!$K$41)+IF(Data!$AK113&lt;&gt;"",Scoring!$K$42)+IF(Data!$AL113&lt;&gt;"",Scoring!$K$43)+IF(Data!$AM113&lt;&gt;"",Scoring!$K$44)+IF(Data!$AN113&lt;&gt;"",Scoring!$K$45)+IF(Data!$AO113&lt;&gt;"",Scoring!$K$46)+IF(Data!$AP113&lt;&gt;"",Scoring!$K$47)+IF(Data!$AQ113&lt;&gt;"",Scoring!$K$48)+IF(Data!$AR113&lt;&gt;"",Scoring!$K$49)+IF(Data!$AS113&lt;&gt;"",Scoring!$K$50)+IF(Data!$AT113&lt;&gt;"",Scoring!$K$51)+IF(Data!$AU113&lt;&gt;"",Scoring!$K$52),"")</f>
        <v/>
      </c>
      <c r="BK113" s="184" t="str">
        <f>IF(BJ113&lt;&gt;"",LOOKUP(BJ113,Likelihoods!$A$7:$A$107,Likelihoods!I$7:I$107),"")</f>
        <v/>
      </c>
      <c r="BL113" s="187" t="str">
        <f>IF(AND(COUNTBLANK($B113:$O113)=13,COUNTBLANK($P113:$Q113)=1,COUNTBLANK($R113:$U113)=3,COUNTBLANK($V113:$X113)=2,COUNTBLANK($Y113:$AE113)=6,COUNTBLANK($AF113:$AJ113)=4,COUNTBLANK($AK113:AN113)=3,COUNTBLANK($AO113:$AQ113)=2,COUNTBLANK($AR113:$AS113)=1,COUNTBLANK($AT113:$AU113)=1),IF(Data!$B113&lt;&gt;"",Scoring!$L$7)+IF(Data!$C113&lt;&gt;"",Scoring!$L$8)+IF(Data!$D113&lt;&gt;"",Scoring!$L$9)+IF(Data!$E113&lt;&gt;"",Scoring!$L$10)+IF(Data!$F113&lt;&gt;"",Scoring!$L$11)+IF(Data!$G113&lt;&gt;"",Scoring!$L$12)+IF(Data!$H113&lt;&gt;"",Scoring!$L$13)+IF(Data!$I113&lt;&gt;"",Scoring!$L$14)+IF(Data!$J113&lt;&gt;"",Scoring!$L$15)+IF(Data!$K113&lt;&gt;"",Scoring!$L$16)+IF(Data!$L113&lt;&gt;"",Scoring!$L$17)+IF(Data!$M113&lt;&gt;"",Scoring!$L$18)+IF(Data!$N113&lt;&gt;"",Scoring!$L$19)+IF(Data!$O113&lt;&gt;"",Scoring!$L$20)+IF(Data!$P113&lt;&gt;"",Scoring!$L$21)+IF(Data!$Q113&lt;&gt;"",Scoring!$L$22)+IF(Data!$R113&lt;&gt;"",Scoring!$L$23)+IF(Data!$S113&lt;&gt;"",Scoring!$L$24)+IF(Data!$T113&lt;&gt;"",Scoring!$L$25)+IF(Data!$U113&lt;&gt;"",Scoring!$L$26)+IF(Data!$V113&lt;&gt;"",Scoring!$L$27)+IF(Data!$W113&lt;&gt;"",Scoring!$L$28)+IF(Data!$X113&lt;&gt;"",Scoring!$L$29)+IF(Data!$Y113&lt;&gt;"",Scoring!$L$30)+IF(Data!$Z113&lt;&gt;"",Scoring!$L$31)+IF(Data!$AA113&lt;&gt;"",Scoring!$L$32)+IF(Data!$AB113&lt;&gt;"",Scoring!$L$33)+IF(Data!$AC113&lt;&gt;"",Scoring!$L$34)+IF(Data!$AD113&lt;&gt;"",Scoring!$L$35)+IF(Data!$AE113&lt;&gt;"",Scoring!$L$36)+IF(Data!$AF113&lt;&gt;"",Scoring!$L$37)+IF(Data!$AG113&lt;&gt;"",Scoring!$L$38)+IF(Data!$AH113&lt;&gt;"",Scoring!$L$39)+IF(Data!$AI113&lt;&gt;"",Scoring!$L$40)+IF(Data!$AJ113&lt;&gt;"",Scoring!$L$41)+IF(Data!$AK113&lt;&gt;"",Scoring!$L$42)+IF(Data!$AL113&lt;&gt;"",Scoring!$L$43)+IF(Data!$AM113&lt;&gt;"",Scoring!$L$44)+IF(Data!$AN113&lt;&gt;"",Scoring!$L$45)+IF(Data!$AO113&lt;&gt;"",Scoring!$L$46)+IF(Data!$AP113&lt;&gt;"",Scoring!$L$47)+IF(Data!$AQ113&lt;&gt;"",Scoring!$L$48)+IF(Data!$AR113&lt;&gt;"",Scoring!$L$49)+IF(Data!$AS113&lt;&gt;"",Scoring!$L$50)+IF(Data!$AT113&lt;&gt;"",Scoring!$L$51)+IF(Data!$AU113&lt;&gt;"",Scoring!$L$52),"")</f>
        <v/>
      </c>
      <c r="BM113" s="180" t="str">
        <f>IF(BL113&lt;&gt;"",LOOKUP(BL113,Likelihoods!$A$7:$A$107,Likelihoods!J$7:J$107),"")</f>
        <v/>
      </c>
      <c r="BN113" s="181" t="str">
        <f>IF(AND(COUNTBLANK($B113:$O113)=13,COUNTBLANK($P113:$Q113)=1,COUNTBLANK($R113:$U113)=3,COUNTBLANK($V113:$X113)=2,COUNTBLANK($Y113:$AE113)=6,COUNTBLANK($AF113:$AJ113)=4,COUNTBLANK($AK113:AN113)=3,COUNTBLANK($AO113:$AQ113)=2,COUNTBLANK($AR113:$AS113)=1,COUNTBLANK($AT113:$AU113)=1),IF(Data!$B113&lt;&gt;"",Scoring!$M$7)+IF(Data!$C113&lt;&gt;"",Scoring!$M$8)+IF(Data!$D113&lt;&gt;"",Scoring!$M$9)+IF(Data!$E113&lt;&gt;"",Scoring!$M$10)+IF(Data!$F113&lt;&gt;"",Scoring!$M$11)+IF(Data!$G113&lt;&gt;"",Scoring!$M$12)+IF(Data!$H113&lt;&gt;"",Scoring!$M$13)+IF(Data!$I113&lt;&gt;"",Scoring!$M$14)+IF(Data!$J113&lt;&gt;"",Scoring!$M$15)+IF(Data!$K113&lt;&gt;"",Scoring!$M$16)+IF(Data!$L113&lt;&gt;"",Scoring!$M$17)+IF(Data!$M113&lt;&gt;"",Scoring!$M$18)+IF(Data!$N113&lt;&gt;"",Scoring!$M$19)+IF(Data!$O113&lt;&gt;"",Scoring!$M$20)+IF(Data!$P113&lt;&gt;"",Scoring!$M$21)+IF(Data!$Q113&lt;&gt;"",Scoring!$M$22)+IF(Data!$R113&lt;&gt;"",Scoring!$M$23)+IF(Data!$S113&lt;&gt;"",Scoring!$M$24)+IF(Data!$T113&lt;&gt;"",Scoring!$M$25)+IF(Data!$U113&lt;&gt;"",Scoring!$M$26)+IF(Data!$V113&lt;&gt;"",Scoring!$M$27)+IF(Data!$W113&lt;&gt;"",Scoring!$M$28)+IF(Data!$X113&lt;&gt;"",Scoring!$M$29)+IF(Data!$Y113&lt;&gt;"",Scoring!$M$30)+IF(Data!$Z113&lt;&gt;"",Scoring!$M$31)+IF(Data!$AA113&lt;&gt;"",Scoring!$M$32)+IF(Data!$AB113&lt;&gt;"",Scoring!$M$33)+IF(Data!$AC113&lt;&gt;"",Scoring!$M$34)+IF(Data!$AD113&lt;&gt;"",Scoring!$M$35)+IF(Data!$AE113&lt;&gt;"",Scoring!$M$36)+IF(Data!$AF113&lt;&gt;"",Scoring!$M$37)+IF(Data!$AG113&lt;&gt;"",Scoring!$M$38)+IF(Data!$AH113&lt;&gt;"",Scoring!$M$39)+IF(Data!$AI113&lt;&gt;"",Scoring!$M$40)+IF(Data!$AJ113&lt;&gt;"",Scoring!$M$41)+IF(Data!$AK113&lt;&gt;"",Scoring!$M$42)+IF(Data!$AL113&lt;&gt;"",Scoring!$M$43)+IF(Data!$AM113&lt;&gt;"",Scoring!$M$44)+IF(Data!$AN113&lt;&gt;"",Scoring!$M$45)+IF(Data!$AO113&lt;&gt;"",Scoring!$M$46)+IF(Data!$AP113&lt;&gt;"",Scoring!$M$47)+IF(Data!$AQ113&lt;&gt;"",Scoring!$M$48)+IF(Data!$AR113&lt;&gt;"",Scoring!$M$49)+IF(Data!$AS113&lt;&gt;"",Scoring!$M$50)+IF(Data!$AT113&lt;&gt;"",Scoring!$M$51)+IF(Data!$AU113&lt;&gt;"",Scoring!$M$52),"")</f>
        <v/>
      </c>
      <c r="BO113" s="184" t="str">
        <f>IF(BN113&lt;&gt;"",LOOKUP(BN113,Likelihoods!$A$7:$A$107,Likelihoods!K$7:K$107),"")</f>
        <v/>
      </c>
      <c r="BP113" s="179" t="str">
        <f>IF(AND(COUNTBLANK($B113:$O113)=13,COUNTBLANK($P113:$Q113)=1,COUNTBLANK($R113:$U113)=3,COUNTBLANK($V113:$X113)=2,COUNTBLANK($Y113:$AE113)=6,COUNTBLANK($AF113:$AJ113)=4,COUNTBLANK($AK113:AN113)=3,COUNTBLANK($AO113:$AQ113)=2,COUNTBLANK($AR113:$AS113)=1,COUNTBLANK($AT113:$AU113)=1),IF(Data!$B113&lt;&gt;"",Scoring!$N$7)+IF(Data!$C113&lt;&gt;"",Scoring!$N$8)+IF(Data!$D113&lt;&gt;"",Scoring!$N$9)+IF(Data!$E113&lt;&gt;"",Scoring!$N$10)+IF(Data!$F113&lt;&gt;"",Scoring!$N$11)+IF(Data!$G113&lt;&gt;"",Scoring!$N$12)+IF(Data!$H113&lt;&gt;"",Scoring!$N$13)+IF(Data!$I113&lt;&gt;"",Scoring!$N$14)+IF(Data!$J113&lt;&gt;"",Scoring!$N$15)+IF(Data!$K113&lt;&gt;"",Scoring!$N$16)+IF(Data!$L113&lt;&gt;"",Scoring!$N$17)+IF(Data!$M113&lt;&gt;"",Scoring!$N$18)+IF(Data!$N113&lt;&gt;"",Scoring!$N$19)+IF(Data!$O113&lt;&gt;"",Scoring!$N$20)+IF(Data!$P113&lt;&gt;"",Scoring!$N$21)+IF(Data!$Q113&lt;&gt;"",Scoring!$N$22)+IF(Data!$R113&lt;&gt;"",Scoring!$N$23)+IF(Data!$S113&lt;&gt;"",Scoring!$N$24)+IF(Data!$T113&lt;&gt;"",Scoring!$N$25)+IF(Data!$U113&lt;&gt;"",Scoring!$N$26)+IF(Data!$V113&lt;&gt;"",Scoring!$N$27)+IF(Data!$W113&lt;&gt;"",Scoring!$N$28)+IF(Data!$X113&lt;&gt;"",Scoring!$N$29)+IF(Data!$Y113&lt;&gt;"",Scoring!$N$30)+IF(Data!$Z113&lt;&gt;"",Scoring!$N$31)+IF(Data!$AA113&lt;&gt;"",Scoring!$N$32)+IF(Data!$AB113&lt;&gt;"",Scoring!$N$33)+IF(Data!$AC113&lt;&gt;"",Scoring!$N$34)+IF(Data!$AD113&lt;&gt;"",Scoring!$N$35)+IF(Data!$AE113&lt;&gt;"",Scoring!$N$36)+IF(Data!$AF113&lt;&gt;"",Scoring!$N$37)+IF(Data!$AG113&lt;&gt;"",Scoring!$N$38)+IF(Data!$AH113&lt;&gt;"",Scoring!$N$39)+IF(Data!$AI113&lt;&gt;"",Scoring!$N$40)+IF(Data!$AJ113&lt;&gt;"",Scoring!$N$41)+IF(Data!$AK113&lt;&gt;"",Scoring!$N$42)+IF(Data!$AL113&lt;&gt;"",Scoring!$N$43)+IF(Data!$AM113&lt;&gt;"",Scoring!$N$44)+IF(Data!$AN113&lt;&gt;"",Scoring!$N$45)+IF(Data!$AO113&lt;&gt;"",Scoring!$N$46)+IF(Data!$AP113&lt;&gt;"",Scoring!$N$47)+IF(Data!$AQ113&lt;&gt;"",Scoring!$N$48)+IF(Data!$AR113&lt;&gt;"",Scoring!$N$49)+IF(Data!$AS113&lt;&gt;"",Scoring!$N$50)+IF(Data!$AT113&lt;&gt;"",Scoring!$N$51)+IF(Data!$AU113&lt;&gt;"",Scoring!$N$52),"")</f>
        <v/>
      </c>
      <c r="BQ113" s="189" t="str">
        <f>IF(BP113&lt;&gt;"",LOOKUP(BP113,Likelihoods!$A$7:$A$107,Likelihoods!L$7:L$107),"")</f>
        <v/>
      </c>
      <c r="BR113" s="181" t="str">
        <f>IF(AND(COUNTBLANK($B113:$O113)=13,COUNTBLANK($P113:$Q113)=1,COUNTBLANK($R113:$U113)=3,COUNTBLANK($V113:$X113)=2,COUNTBLANK($Y113:$AE113)=6,COUNTBLANK($AF113:$AJ113)=4,COUNTBLANK($AK113:AN113)=3,COUNTBLANK($AO113:$AQ113)=2,COUNTBLANK($AR113:$AS113)=1,COUNTBLANK($AT113:$AU113)=1),IF(Data!$B113&lt;&gt;"",Scoring!$O$7)+IF(Data!$C113&lt;&gt;"",Scoring!$O$8)+IF(Data!$D113&lt;&gt;"",Scoring!$O$9)+IF(Data!$E113&lt;&gt;"",Scoring!$O$10)+IF(Data!$F113&lt;&gt;"",Scoring!$O$11)+IF(Data!$G113&lt;&gt;"",Scoring!$O$12)+IF(Data!$H113&lt;&gt;"",Scoring!$O$13)+IF(Data!$I113&lt;&gt;"",Scoring!$O$14)+IF(Data!$J113&lt;&gt;"",Scoring!$O$15)+IF(Data!$K113&lt;&gt;"",Scoring!$O$16)+IF(Data!$L113&lt;&gt;"",Scoring!$O$17)+IF(Data!$M113&lt;&gt;"",Scoring!$O$18)+IF(Data!$N113&lt;&gt;"",Scoring!$O$19)+IF(Data!$O113&lt;&gt;"",Scoring!$O$20)+IF(Data!$P113&lt;&gt;"",Scoring!$O$21)+IF(Data!$Q113&lt;&gt;"",Scoring!$O$22)+IF(Data!$R113&lt;&gt;"",Scoring!$O$23)+IF(Data!$S113&lt;&gt;"",Scoring!$O$24)+IF(Data!$T113&lt;&gt;"",Scoring!$O$25)+IF(Data!$U113&lt;&gt;"",Scoring!$O$26)+IF(Data!$V113&lt;&gt;"",Scoring!$O$27)+IF(Data!$W113&lt;&gt;"",Scoring!$O$28)+IF(Data!$X113&lt;&gt;"",Scoring!$O$29)+IF(Data!$Y113&lt;&gt;"",Scoring!$O$30)+IF(Data!$Z113&lt;&gt;"",Scoring!$O$31)+IF(Data!$AA113&lt;&gt;"",Scoring!$O$32)+IF(Data!$AB113&lt;&gt;"",Scoring!$O$33)+IF(Data!$AC113&lt;&gt;"",Scoring!$O$34)+IF(Data!$AD113&lt;&gt;"",Scoring!$O$35)+IF(Data!$AE113&lt;&gt;"",Scoring!$O$36)+IF(Data!$AF113&lt;&gt;"",Scoring!$O$37)+IF(Data!$AG113&lt;&gt;"",Scoring!$O$38)+IF(Data!$AH113&lt;&gt;"",Scoring!$O$39)+IF(Data!$AI113&lt;&gt;"",Scoring!$O$40)+IF(Data!$AJ113&lt;&gt;"",Scoring!$O$41)+IF(Data!$AK113&lt;&gt;"",Scoring!$O$42)+IF(Data!$AL113&lt;&gt;"",Scoring!$O$43)+IF(Data!$AM113&lt;&gt;"",Scoring!$O$44)+IF(Data!$AN113&lt;&gt;"",Scoring!$O$45)+IF(Data!$AO113&lt;&gt;"",Scoring!$O$46)+IF(Data!$AP113&lt;&gt;"",Scoring!$O$47)+IF(Data!$AQ113&lt;&gt;"",Scoring!$O$48)+IF(Data!$AR113&lt;&gt;"",Scoring!$O$49)+IF(Data!$AS113&lt;&gt;"",Scoring!$O$50)+IF(Data!$AT113&lt;&gt;"",Scoring!$O$51)+IF(Data!$AU113&lt;&gt;"",Scoring!$O$52),"")</f>
        <v/>
      </c>
      <c r="BS113" s="184" t="str">
        <f>IF(BR113&lt;&gt;"",LOOKUP(BR113,Likelihoods!$A$7:$A$107,Likelihoods!M$7:M$107),"")</f>
        <v/>
      </c>
      <c r="BT113" s="181" t="str">
        <f>IF(AND(COUNTBLANK($B113:$O113)=13,COUNTBLANK($P113:$Q113)=1,COUNTBLANK($R113:$U113)=3,COUNTBLANK($V113:$X113)=2,COUNTBLANK($Y113:$AE113)=6,COUNTBLANK($AF113:$AJ113)=4,COUNTBLANK($AK113:AN113)=3,COUNTBLANK($AO113:$AQ113)=2,COUNTBLANK($AR113:$AS113)=1,COUNTBLANK($AT113:$AU113)=1),IF(Data!$B113&lt;&gt;"",Scoring!$P$7)+IF(Data!$C113&lt;&gt;"",Scoring!$P$8)+IF(Data!$D113&lt;&gt;"",Scoring!$P$9)+IF(Data!$E113&lt;&gt;"",Scoring!$P$10)+IF(Data!$F113&lt;&gt;"",Scoring!$P$11)+IF(Data!$G113&lt;&gt;"",Scoring!$P$12)+IF(Data!$H113&lt;&gt;"",Scoring!$P$13)+IF(Data!$I113&lt;&gt;"",Scoring!$P$14)+IF(Data!$J113&lt;&gt;"",Scoring!$P$15)+IF(Data!$K113&lt;&gt;"",Scoring!$P$16)+IF(Data!$L113&lt;&gt;"",Scoring!$P$17)+IF(Data!$M113&lt;&gt;"",Scoring!$P$18)+IF(Data!$N113&lt;&gt;"",Scoring!$P$19)+IF(Data!$O113&lt;&gt;"",Scoring!$P$20)+IF(Data!$P113&lt;&gt;"",Scoring!$P$21)+IF(Data!$Q113&lt;&gt;"",Scoring!$P$22)+IF(Data!$R113&lt;&gt;"",Scoring!$P$23)+IF(Data!$S113&lt;&gt;"",Scoring!$P$24)+IF(Data!$T113&lt;&gt;"",Scoring!$P$25)+IF(Data!$U113&lt;&gt;"",Scoring!$P$26)+IF(Data!$V113&lt;&gt;"",Scoring!$P$27)+IF(Data!$W113&lt;&gt;"",Scoring!$P$28)+IF(Data!$X113&lt;&gt;"",Scoring!$P$29)+IF(Data!$Y113&lt;&gt;"",Scoring!$P$30)+IF(Data!$Z113&lt;&gt;"",Scoring!$P$31)+IF(Data!$AA113&lt;&gt;"",Scoring!$P$32)+IF(Data!$AB113&lt;&gt;"",Scoring!$P$33)+IF(Data!$AC113&lt;&gt;"",Scoring!$P$34)+IF(Data!$AD113&lt;&gt;"",Scoring!$P$35)+IF(Data!$AE113&lt;&gt;"",Scoring!$P$36)+IF(Data!$AF113&lt;&gt;"",Scoring!$P$37)+IF(Data!$AG113&lt;&gt;"",Scoring!$P$38)+IF(Data!$AH113&lt;&gt;"",Scoring!$P$39)+IF(Data!$AI113&lt;&gt;"",Scoring!$P$40)+IF(Data!$AJ113&lt;&gt;"",Scoring!$P$41)+IF(Data!$AK113&lt;&gt;"",Scoring!$P$42)+IF(Data!$AL113&lt;&gt;"",Scoring!$P$43)+IF(Data!$AM113&lt;&gt;"",Scoring!$P$44)+IF(Data!$AN113&lt;&gt;"",Scoring!$P$45)+IF(Data!$AO113&lt;&gt;"",Scoring!$P$46)+IF(Data!$AP113&lt;&gt;"",Scoring!$P$47)+IF(Data!$AQ113&lt;&gt;"",Scoring!$P$48)+IF(Data!$AR113&lt;&gt;"",Scoring!$P$49)+IF(Data!$AS113&lt;&gt;"",Scoring!$P$50)+IF(Data!$AT113&lt;&gt;"",Scoring!$P$51)+IF(Data!$AU113&lt;&gt;"",Scoring!$P$52),"")</f>
        <v/>
      </c>
      <c r="BU113" s="180" t="str">
        <f>IF(BT113&lt;&gt;"",LOOKUP(BT113,Likelihoods!$A$7:$A$107,Likelihoods!N$7:N$107),"")</f>
        <v/>
      </c>
      <c r="BV113" s="181" t="str">
        <f>IF(AND(COUNTBLANK($B113:$O113)=13,COUNTBLANK($P113:$Q113)=1,COUNTBLANK($R113:$U113)=3,COUNTBLANK($V113:$X113)=2,COUNTBLANK($Y113:$AE113)=6,COUNTBLANK($AF113:$AJ113)=4,COUNTBLANK($AK113:AN113)=3,COUNTBLANK($AO113:$AQ113)=2,COUNTBLANK($AR113:$AS113)=1,COUNTBLANK($AT113:$AU113)=1),IF(Data!$B113&lt;&gt;"",Scoring!$Q$7)+IF(Data!$C113&lt;&gt;"",Scoring!$Q$8)+IF(Data!$D113&lt;&gt;"",Scoring!$Q$9)+IF(Data!$E113&lt;&gt;"",Scoring!$Q$10)+IF(Data!$F113&lt;&gt;"",Scoring!$Q$11)+IF(Data!$G113&lt;&gt;"",Scoring!$Q$12)+IF(Data!$H113&lt;&gt;"",Scoring!$Q$13)+IF(Data!$I113&lt;&gt;"",Scoring!$Q$14)+IF(Data!$J113&lt;&gt;"",Scoring!$Q$15)+IF(Data!$K113&lt;&gt;"",Scoring!$Q$16)+IF(Data!$L113&lt;&gt;"",Scoring!$Q$17)+IF(Data!$M113&lt;&gt;"",Scoring!$Q$18)+IF(Data!$N113&lt;&gt;"",Scoring!$Q$19)+IF(Data!$O113&lt;&gt;"",Scoring!$Q$20)+IF(Data!$P113&lt;&gt;"",Scoring!$Q$21)+IF(Data!$Q113&lt;&gt;"",Scoring!$Q$22)+IF(Data!$R113&lt;&gt;"",Scoring!$Q$23)+IF(Data!$S113&lt;&gt;"",Scoring!$Q$24)+IF(Data!$T113&lt;&gt;"",Scoring!$Q$25)+IF(Data!$U113&lt;&gt;"",Scoring!$Q$26)+IF(Data!$V113&lt;&gt;"",Scoring!$Q$27)+IF(Data!$W113&lt;&gt;"",Scoring!$Q$28)+IF(Data!$X113&lt;&gt;"",Scoring!$Q$29)+IF(Data!$Y113&lt;&gt;"",Scoring!$Q$30)+IF(Data!$Z113&lt;&gt;"",Scoring!$Q$31)+IF(Data!$AA113&lt;&gt;"",Scoring!$Q$32)+IF(Data!$AB113&lt;&gt;"",Scoring!$Q$33)+IF(Data!$AC113&lt;&gt;"",Scoring!$Q$34)+IF(Data!$AD113&lt;&gt;"",Scoring!$Q$35)+IF(Data!$AE113&lt;&gt;"",Scoring!$Q$36)+IF(Data!$AF113&lt;&gt;"",Scoring!$Q$37)+IF(Data!$AG113&lt;&gt;"",Scoring!$Q$38)+IF(Data!$AH113&lt;&gt;"",Scoring!$Q$39)+IF(Data!$AI113&lt;&gt;"",Scoring!$Q$40)+IF(Data!$AJ113&lt;&gt;"",Scoring!$Q$41)+IF(Data!$AK113&lt;&gt;"",Scoring!$Q$42)+IF(Data!$AL113&lt;&gt;"",Scoring!$Q$43)+IF(Data!$AM113&lt;&gt;"",Scoring!$Q$44)+IF(Data!$AN113&lt;&gt;"",Scoring!$Q$45)+IF(Data!$AO113&lt;&gt;"",Scoring!$Q$46)+IF(Data!$AP113&lt;&gt;"",Scoring!$Q$47)+IF(Data!$AQ113&lt;&gt;"",Scoring!$Q$48)+IF(Data!$AR113&lt;&gt;"",Scoring!$Q$49)+IF(Data!$AS113&lt;&gt;"",Scoring!$Q$50)+IF(Data!$AT113&lt;&gt;"",Scoring!$Q$51)+IF(Data!$AU113&lt;&gt;"",Scoring!$Q$52),"")</f>
        <v/>
      </c>
      <c r="BW113" s="183" t="str">
        <f>IF(BV113&lt;&gt;"",LOOKUP(BV113,Likelihoods!$A$7:$A$107,Likelihoods!O$7:O$107),"")</f>
        <v/>
      </c>
      <c r="BX113" s="9"/>
      <c r="BY113" s="9"/>
      <c r="BZ113" s="9"/>
      <c r="CA113" s="9"/>
      <c r="CB113" s="9"/>
      <c r="CC113" s="9"/>
      <c r="CD113" s="9"/>
      <c r="CE113" s="9"/>
      <c r="CF113" s="9"/>
      <c r="CG113" s="9"/>
      <c r="CH113" s="9"/>
      <c r="CI113" s="9"/>
      <c r="CJ113" s="9"/>
      <c r="CK113" s="9"/>
    </row>
    <row r="114" spans="1:89" ht="14.25">
      <c r="A114" s="59"/>
      <c r="B114" s="76"/>
      <c r="C114" s="77"/>
      <c r="D114" s="77"/>
      <c r="E114" s="77"/>
      <c r="F114" s="77"/>
      <c r="G114" s="77"/>
      <c r="H114" s="77"/>
      <c r="I114" s="77"/>
      <c r="J114" s="77"/>
      <c r="K114" s="77"/>
      <c r="L114" s="77"/>
      <c r="M114" s="77"/>
      <c r="N114" s="77"/>
      <c r="O114" s="77"/>
      <c r="P114" s="76"/>
      <c r="Q114" s="78"/>
      <c r="R114" s="77"/>
      <c r="S114" s="77"/>
      <c r="T114" s="77"/>
      <c r="U114" s="77"/>
      <c r="V114" s="76"/>
      <c r="W114" s="77"/>
      <c r="X114" s="78"/>
      <c r="Y114" s="77"/>
      <c r="Z114" s="77"/>
      <c r="AA114" s="77"/>
      <c r="AB114" s="77"/>
      <c r="AC114" s="77"/>
      <c r="AD114" s="77"/>
      <c r="AE114" s="77"/>
      <c r="AF114" s="76"/>
      <c r="AG114" s="77"/>
      <c r="AH114" s="77"/>
      <c r="AI114" s="77"/>
      <c r="AJ114" s="78"/>
      <c r="AK114" s="77"/>
      <c r="AL114" s="77"/>
      <c r="AM114" s="77"/>
      <c r="AN114" s="77"/>
      <c r="AO114" s="76"/>
      <c r="AP114" s="77"/>
      <c r="AQ114" s="78"/>
      <c r="AR114" s="76"/>
      <c r="AS114" s="78"/>
      <c r="AT114" s="77"/>
      <c r="AU114" s="77"/>
      <c r="AV114" s="179" t="str">
        <f>IF(AND(COUNTBLANK($B114:$O114)=13,COUNTBLANK($P114:$Q114)=1,COUNTBLANK($R114:$U114)=3,COUNTBLANK($V114:$X114)=2,COUNTBLANK($Y114:$AE114)=6,COUNTBLANK($AF114:$AJ114)=4,COUNTBLANK($AK114:AN114)=3,COUNTBLANK($AO114:$AQ114)=2,COUNTBLANK($AR114:$AS114)=1,COUNTBLANK($AT114:$AU114)=1),IF(Data!$B114&lt;&gt;"",Scoring!$D$7)+IF(Data!$C114&lt;&gt;"",Scoring!$D$8)+IF(Data!$D114&lt;&gt;"",Scoring!$D$9)+IF(Data!$E114&lt;&gt;"",Scoring!$D$10)+IF(Data!$F114&lt;&gt;"",Scoring!$D$11)+IF(Data!$G114&lt;&gt;"",Scoring!$D$12)+IF(Data!$H114&lt;&gt;"",Scoring!$D$13)+IF(Data!$I114&lt;&gt;"",Scoring!$D$14)+IF(Data!$J114&lt;&gt;"",Scoring!$D$15)+IF(Data!$K114&lt;&gt;"",Scoring!$D$16)+IF(Data!$L114&lt;&gt;"",Scoring!$D$17)+IF(Data!$M114&lt;&gt;"",Scoring!$D$18)+IF(Data!$N114&lt;&gt;"",Scoring!$D$19)+IF(Data!$O114&lt;&gt;"",Scoring!$D$20)+IF(Data!$P114&lt;&gt;"",Scoring!$D$21)+IF(Data!$Q114&lt;&gt;"",Scoring!$D$22)+IF(Data!$R114&lt;&gt;"",Scoring!$D$23)+IF(Data!$S114&lt;&gt;"",Scoring!$D$24)+IF(Data!$T114&lt;&gt;"",Scoring!$D$25)+IF(Data!$U114&lt;&gt;"",Scoring!$D$26)+IF(Data!$V114&lt;&gt;"",Scoring!$D$27)+IF(Data!$W114&lt;&gt;"",Scoring!$D$28)+IF(Data!$X114&lt;&gt;"",Scoring!$D$29)+IF(Data!$Y114&lt;&gt;"",Scoring!$D$30)+IF(Data!$Z114&lt;&gt;"",Scoring!$D$31)+IF(Data!$AA114&lt;&gt;"",Scoring!$D$32)+IF(Data!$AB114&lt;&gt;"",Scoring!$D$33)+IF(Data!$AC114&lt;&gt;"",Scoring!$D$34)+IF(Data!$AD114&lt;&gt;"",Scoring!$D$35)+IF(Data!$AE114&lt;&gt;"",Scoring!$D$36)+IF(Data!$AF114&lt;&gt;"",Scoring!$D$37)+IF(Data!$AG114&lt;&gt;"",Scoring!$D$38)+IF(Data!$AH114&lt;&gt;"",Scoring!$D$39)+IF(Data!$AI114&lt;&gt;"",Scoring!$D$40)+IF(Data!$AJ114&lt;&gt;"",Scoring!$D$41)+IF(Data!$AK114&lt;&gt;"",Scoring!$D$42)+IF(Data!$AL114&lt;&gt;"",Scoring!$D$43)+IF(Data!$AM114&lt;&gt;"",Scoring!$D$44)+IF(Data!$AN114&lt;&gt;"",Scoring!$D$45)+IF(Data!$AO114&lt;&gt;"",Scoring!$D$46)+IF(Data!$AP114&lt;&gt;"",Scoring!$D$47)+IF(Data!$AQ114&lt;&gt;"",Scoring!$D$48)+IF(Data!$AR114&lt;&gt;"",Scoring!$D$49)+IF(Data!$AS114&lt;&gt;"",Scoring!$D$50)+IF(Data!$AT114&lt;&gt;"",Scoring!$D$51)+IF(Data!$AU114&lt;&gt;"",Scoring!$D$52),"")</f>
        <v/>
      </c>
      <c r="AW114" s="180" t="str">
        <f>IF(AV114&lt;&gt;"",LOOKUP(AV114,Likelihoods!$A$7:$A$107,Likelihoods!B$7:B$107),"")</f>
        <v/>
      </c>
      <c r="AX114" s="181" t="str">
        <f>IF(AND(COUNTBLANK($B114:$O114)=13,COUNTBLANK($P114:$Q114)=1,COUNTBLANK($R114:$U114)=3,COUNTBLANK($V114:$X114)=2,COUNTBLANK($Y114:$AE114)=6,COUNTBLANK($AF114:$AJ114)=4,COUNTBLANK($AK114:AN114)=3,COUNTBLANK($AO114:$AQ114)=2,COUNTBLANK($AR114:$AS114)=1,COUNTBLANK($AT114:$AU114)=1),IF(Data!$B114&lt;&gt;"",Scoring!$E$7)+IF(Data!$C114&lt;&gt;"",Scoring!$E$8)+IF(Data!$D114&lt;&gt;"",Scoring!$E$9)+IF(Data!$E114&lt;&gt;"",Scoring!$E$10)+IF(Data!$F114&lt;&gt;"",Scoring!$E$11)+IF(Data!$G114&lt;&gt;"",Scoring!$E$12)+IF(Data!$H114&lt;&gt;"",Scoring!$E$13)+IF(Data!$I114&lt;&gt;"",Scoring!$E$14)+IF(Data!$J114&lt;&gt;"",Scoring!$E$15)+IF(Data!$K114&lt;&gt;"",Scoring!$E$16)+IF(Data!$L114&lt;&gt;"",Scoring!$E$17)+IF(Data!$M114&lt;&gt;"",Scoring!$E$18)+IF(Data!$N114&lt;&gt;"",Scoring!$E$19)+IF(Data!$O114&lt;&gt;"",Scoring!$E$20)+IF(Data!$P114&lt;&gt;"",Scoring!$E$21)+IF(Data!$Q114&lt;&gt;"",Scoring!$E$22)+IF(Data!$R114&lt;&gt;"",Scoring!$E$23)+IF(Data!$S114&lt;&gt;"",Scoring!$E$24)+IF(Data!$T114&lt;&gt;"",Scoring!$E$25)+IF(Data!$U114&lt;&gt;"",Scoring!$E$26)+IF(Data!$V114&lt;&gt;"",Scoring!$E$27)+IF(Data!$W114&lt;&gt;"",Scoring!$E$28)+IF(Data!$X114&lt;&gt;"",Scoring!$E$29)+IF(Data!$Y114&lt;&gt;"",Scoring!$E$30)+IF(Data!$Z114&lt;&gt;"",Scoring!$E$31)+IF(Data!$AA114&lt;&gt;"",Scoring!$E$32)+IF(Data!$AB114&lt;&gt;"",Scoring!$E$33)+IF(Data!$AC114&lt;&gt;"",Scoring!$E$34)+IF(Data!$AD114&lt;&gt;"",Scoring!$E$35)+IF(Data!$AE114&lt;&gt;"",Scoring!$E$36)+IF(Data!$AF114&lt;&gt;"",Scoring!$E$37)+IF(Data!$AG114&lt;&gt;"",Scoring!$E$38)+IF(Data!$AH114&lt;&gt;"",Scoring!$E$39)+IF(Data!$AI114&lt;&gt;"",Scoring!$E$40)+IF(Data!$AJ114&lt;&gt;"",Scoring!$E$41)+IF(Data!$AK114&lt;&gt;"",Scoring!$E$42)+IF(Data!$AL114&lt;&gt;"",Scoring!$E$43)+IF(Data!$AM114&lt;&gt;"",Scoring!$E$44)+IF(Data!$AN114&lt;&gt;"",Scoring!$E$45)+IF(Data!$AO114&lt;&gt;"",Scoring!$E$46)+IF(Data!$AP114&lt;&gt;"",Scoring!$E$47)+IF(Data!$AQ114&lt;&gt;"",Scoring!$E$48)+IF(Data!$AR114&lt;&gt;"",Scoring!$E$49)+IF(Data!$AS114&lt;&gt;"",Scoring!$E$50)+IF(Data!$AT114&lt;&gt;"",Scoring!$E$51)+IF(Data!$AU114&lt;&gt;"",Scoring!$E$52),"")</f>
        <v/>
      </c>
      <c r="AY114" s="180" t="str">
        <f>IF(AX114&lt;&gt;"",LOOKUP(AX114,Likelihoods!$A$7:$A$107,Likelihoods!C$7:C$107),"")</f>
        <v/>
      </c>
      <c r="AZ114" s="182" t="str">
        <f>IF(AND(COUNTBLANK($B114:$O114)=13,COUNTBLANK($P114:$Q114)=1,COUNTBLANK($R114:$U114)=3,COUNTBLANK($V114:$X114)=2,COUNTBLANK($Y114:$AE114)=6,COUNTBLANK($AF114:$AJ114)=4,COUNTBLANK($AK114:AN114)=3,COUNTBLANK($AO114:$AQ114)=2,COUNTBLANK($AR114:$AS114)=1,COUNTBLANK($AT114:$AU114)=1),IF(Data!$B114&lt;&gt;"",Scoring!$F$7)+IF(Data!$C114&lt;&gt;"",Scoring!$F$8)+IF(Data!$D114&lt;&gt;"",Scoring!$F$9)+IF(Data!$E114&lt;&gt;"",Scoring!$F$10)+IF(Data!$F114&lt;&gt;"",Scoring!$F$11)+IF(Data!$G114&lt;&gt;"",Scoring!$F$12)+IF(Data!$H114&lt;&gt;"",Scoring!$F$13)+IF(Data!$I114&lt;&gt;"",Scoring!$F$14)+IF(Data!$J114&lt;&gt;"",Scoring!$F$15)+IF(Data!$K114&lt;&gt;"",Scoring!$F$16)+IF(Data!$L114&lt;&gt;"",Scoring!$F$17)+IF(Data!$M114&lt;&gt;"",Scoring!$F$18)+IF(Data!$N114&lt;&gt;"",Scoring!$F$19)+IF(Data!$O114&lt;&gt;"",Scoring!$F$20)+IF(Data!$P114&lt;&gt;"",Scoring!$F$21)+IF(Data!$Q114&lt;&gt;"",Scoring!$F$22)+IF(Data!$R114&lt;&gt;"",Scoring!$F$23)+IF(Data!$S114&lt;&gt;"",Scoring!$F$24)+IF(Data!$T114&lt;&gt;"",Scoring!$F$25)+IF(Data!$U114&lt;&gt;"",Scoring!$F$26)+IF(Data!$V114&lt;&gt;"",Scoring!$F$27)+IF(Data!$W114&lt;&gt;"",Scoring!$F$28)+IF(Data!$X114&lt;&gt;"",Scoring!$F$29)+IF(Data!$Y114&lt;&gt;"",Scoring!$F$30)+IF(Data!$Z114&lt;&gt;"",Scoring!$F$31)+IF(Data!$AA114&lt;&gt;"",Scoring!$F$32)+IF(Data!$AB114&lt;&gt;"",Scoring!$F$33)+IF(Data!$AC114&lt;&gt;"",Scoring!$F$34)+IF(Data!$AD114&lt;&gt;"",Scoring!$F$35)+IF(Data!$AE114&lt;&gt;"",Scoring!$F$36)+IF(Data!$AF114&lt;&gt;"",Scoring!$F$37)+IF(Data!$AG114&lt;&gt;"",Scoring!$F$38)+IF(Data!$AH114&lt;&gt;"",Scoring!$F$39)+IF(Data!$AI114&lt;&gt;"",Scoring!$F$40)+IF(Data!$AJ114&lt;&gt;"",Scoring!$F$41)+IF(Data!$AK114&lt;&gt;"",Scoring!$F$42)+IF(Data!$AL114&lt;&gt;"",Scoring!$F$43)+IF(Data!$AM114&lt;&gt;"",Scoring!$F$44)+IF(Data!$AN114&lt;&gt;"",Scoring!$F$45)+IF(Data!$AO114&lt;&gt;"",Scoring!$F$46)+IF(Data!$AP114&lt;&gt;"",Scoring!$F$47)+IF(Data!$AQ114&lt;&gt;"",Scoring!$F$48)+IF(Data!$AR114&lt;&gt;"",Scoring!$F$49)+IF(Data!$AS114&lt;&gt;"",Scoring!$F$50)+IF(Data!$AT114&lt;&gt;"",Scoring!$F$51)+IF(Data!$AU114&lt;&gt;"",Scoring!$F$52),"")</f>
        <v/>
      </c>
      <c r="BA114" s="183" t="str">
        <f>IF(AZ114&lt;&gt;"",LOOKUP(AZ114,Likelihoods!$A$7:$A$107,Likelihoods!D$7:D$107),"")</f>
        <v/>
      </c>
      <c r="BB114" s="181" t="str">
        <f>IF(AND(COUNTBLANK($B114:$O114)=13,COUNTBLANK($P114:$Q114)=1,COUNTBLANK($R114:$U114)=3,COUNTBLANK($V114:$X114)=2,COUNTBLANK($Y114:$AE114)=6,COUNTBLANK($AF114:$AJ114)=4,COUNTBLANK($AK114:AN114)=3,COUNTBLANK($AO114:$AQ114)=2,COUNTBLANK($AR114:$AS114)=1,COUNTBLANK($AT114:$AU114)=1),IF(Data!$B114&lt;&gt;"",Scoring!$G$7)+IF(Data!$C114&lt;&gt;"",Scoring!$G$8)+IF(Data!$D114&lt;&gt;"",Scoring!$G$9)+IF(Data!$E114&lt;&gt;"",Scoring!$G$10)+IF(Data!$F114&lt;&gt;"",Scoring!$G$11)+IF(Data!$G114&lt;&gt;"",Scoring!$G$12)+IF(Data!$H114&lt;&gt;"",Scoring!$G$13)+IF(Data!$I114&lt;&gt;"",Scoring!$G$14)+IF(Data!$J114&lt;&gt;"",Scoring!$G$15)+IF(Data!$K114&lt;&gt;"",Scoring!$G$16)+IF(Data!$L114&lt;&gt;"",Scoring!$G$17)+IF(Data!$M114&lt;&gt;"",Scoring!$G$18)+IF(Data!$N114&lt;&gt;"",Scoring!$G$19)+IF(Data!$O114&lt;&gt;"",Scoring!$G$20)+IF(Data!$P114&lt;&gt;"",Scoring!$G$21)+IF(Data!$Q114&lt;&gt;"",Scoring!$G$22)+IF(Data!$R114&lt;&gt;"",Scoring!$G$23)+IF(Data!$S114&lt;&gt;"",Scoring!$G$24)+IF(Data!$T114&lt;&gt;"",Scoring!$G$25)+IF(Data!$U114&lt;&gt;"",Scoring!$G$26)+IF(Data!$V114&lt;&gt;"",Scoring!$G$27)+IF(Data!$W114&lt;&gt;"",Scoring!$G$28)+IF(Data!$X114&lt;&gt;"",Scoring!$G$29)+IF(Data!$Y114&lt;&gt;"",Scoring!$G$30)+IF(Data!$Z114&lt;&gt;"",Scoring!$G$31)+IF(Data!$AA114&lt;&gt;"",Scoring!$G$32)+IF(Data!$AB114&lt;&gt;"",Scoring!$G$33)+IF(Data!$AC114&lt;&gt;"",Scoring!$G$34)+IF(Data!$AD114&lt;&gt;"",Scoring!$G$35)+IF(Data!$AE114&lt;&gt;"",Scoring!$G$36)+IF(Data!$AF114&lt;&gt;"",Scoring!$G$37)+IF(Data!$AG114&lt;&gt;"",Scoring!$G$38)+IF(Data!$AH114&lt;&gt;"",Scoring!$G$39)+IF(Data!$AI114&lt;&gt;"",Scoring!$G$40)+IF(Data!$AJ114&lt;&gt;"",Scoring!$G$41)+IF(Data!$AK114&lt;&gt;"",Scoring!$G$42)+IF(Data!$AL114&lt;&gt;"",Scoring!$G$43)+IF(Data!$AM114&lt;&gt;"",Scoring!$G$44)+IF(Data!$AN114&lt;&gt;"",Scoring!$G$45)+IF(Data!$AO114&lt;&gt;"",Scoring!$G$46)+IF(Data!$AP114&lt;&gt;"",Scoring!$G$47)+IF(Data!$AQ114&lt;&gt;"",Scoring!$G$48)+IF(Data!$AR114&lt;&gt;"",Scoring!$G$49)+IF(Data!$AS114&lt;&gt;"",Scoring!$G$50)+IF(Data!$AT114&lt;&gt;"",Scoring!$G$51)+IF(Data!$AU114&lt;&gt;"",Scoring!$G$52),"")</f>
        <v/>
      </c>
      <c r="BC114" s="184" t="str">
        <f>IF(BB114&lt;&gt;"",LOOKUP(BB114,Likelihoods!$A$7:$A$107,Likelihoods!E$7:E$107),"")</f>
        <v/>
      </c>
      <c r="BD114" s="185" t="str">
        <f>IF(AND(COUNTBLANK($B114:$O114)=13,COUNTBLANK($P114:$Q114)=1,COUNTBLANK($R114:$U114)=3,COUNTBLANK($V114:$X114)=2,COUNTBLANK($Y114:$AE114)=6,COUNTBLANK($AF114:$AJ114)=4,COUNTBLANK($AK114:AN114)=3,COUNTBLANK($AO114:$AQ114)=2,COUNTBLANK($AR114:$AS114)=1,COUNTBLANK($AT114:$AU114)=1),IF(Data!$B114&lt;&gt;"",Scoring!$H$7)+IF(Data!$C114&lt;&gt;"",Scoring!$H$8)+IF(Data!$D114&lt;&gt;"",Scoring!$H$9)+IF(Data!$E114&lt;&gt;"",Scoring!$H$10)+IF(Data!$F114&lt;&gt;"",Scoring!$H$11)+IF(Data!$G114&lt;&gt;"",Scoring!$H$12)+IF(Data!$H114&lt;&gt;"",Scoring!$H$13)+IF(Data!$I114&lt;&gt;"",Scoring!$H$14)+IF(Data!$J114&lt;&gt;"",Scoring!$H$15)+IF(Data!$K114&lt;&gt;"",Scoring!$H$16)+IF(Data!$L114&lt;&gt;"",Scoring!$H$17)+IF(Data!$M114&lt;&gt;"",Scoring!$H$18)+IF(Data!$N114&lt;&gt;"",Scoring!$H$19)+IF(Data!$O114&lt;&gt;"",Scoring!$H$20)+IF(Data!$P114&lt;&gt;"",Scoring!$H$21)+IF(Data!$Q114&lt;&gt;"",Scoring!$H$22)+IF(Data!$R114&lt;&gt;"",Scoring!$H$23)+IF(Data!$S114&lt;&gt;"",Scoring!$H$24)+IF(Data!$T114&lt;&gt;"",Scoring!$H$25)+IF(Data!$U114&lt;&gt;"",Scoring!$H$26)+IF(Data!$V114&lt;&gt;"",Scoring!$H$27)+IF(Data!$W114&lt;&gt;"",Scoring!$H$28)+IF(Data!$X114&lt;&gt;"",Scoring!$H$29)+IF(Data!$Y114&lt;&gt;"",Scoring!$H$30)+IF(Data!$Z114&lt;&gt;"",Scoring!$H$31)+IF(Data!$AA114&lt;&gt;"",Scoring!$H$32)+IF(Data!$AB114&lt;&gt;"",Scoring!$H$33)+IF(Data!$AC114&lt;&gt;"",Scoring!$H$34)+IF(Data!$AD114&lt;&gt;"",Scoring!$H$35)+IF(Data!$AE114&lt;&gt;"",Scoring!$H$36)+IF(Data!$AF114&lt;&gt;"",Scoring!$H$37)+IF(Data!$AG114&lt;&gt;"",Scoring!$H$38)+IF(Data!$AH114&lt;&gt;"",Scoring!$H$39)+IF(Data!$AI114&lt;&gt;"",Scoring!$H$40)+IF(Data!$AJ114&lt;&gt;"",Scoring!$H$41)+IF(Data!$AK114&lt;&gt;"",Scoring!$H$42)+IF(Data!$AL114&lt;&gt;"",Scoring!$H$43)+IF(Data!$AM114&lt;&gt;"",Scoring!$H$44)+IF(Data!$AN114&lt;&gt;"",Scoring!$H$45)+IF(Data!$AO114&lt;&gt;"",Scoring!$H$46)+IF(Data!$AP114&lt;&gt;"",Scoring!$H$47)+IF(Data!$AQ114&lt;&gt;"",Scoring!$H$48)+IF(Data!$AR114&lt;&gt;"",Scoring!$H$49)+IF(Data!$AS114&lt;&gt;"",Scoring!$H$50)+IF(Data!$AT114&lt;&gt;"",Scoring!$H$51)+IF(Data!$AU114&lt;&gt;"",Scoring!$H$52),"")</f>
        <v/>
      </c>
      <c r="BE114" s="186" t="str">
        <f>IF(BD114&lt;&gt;"",LOOKUP(BD114,Likelihoods!$A$7:$A$107,Likelihoods!F$7:F$107),"")</f>
        <v/>
      </c>
      <c r="BF114" s="181" t="str">
        <f>IF(AND(COUNTBLANK($B114:$O114)=13,COUNTBLANK($P114:$Q114)=1,COUNTBLANK($R114:$U114)=3,COUNTBLANK($V114:$X114)=2,COUNTBLANK($Y114:$AE114)=6,COUNTBLANK($AF114:$AJ114)=4,COUNTBLANK($AK114:AN114)=3,COUNTBLANK($AO114:$AQ114)=2,COUNTBLANK($AR114:$AS114)=1,COUNTBLANK($AT114:$AU114)=1),IF(Data!$B114&lt;&gt;"",Scoring!$I$7)+IF(Data!$C114&lt;&gt;"",Scoring!$I$8)+IF(Data!$D114&lt;&gt;"",Scoring!$I$9)+IF(Data!$E114&lt;&gt;"",Scoring!$I$10)+IF(Data!$F114&lt;&gt;"",Scoring!$I$11)+IF(Data!$G114&lt;&gt;"",Scoring!$I$12)+IF(Data!$H114&lt;&gt;"",Scoring!$I$13)+IF(Data!$I114&lt;&gt;"",Scoring!$I$14)+IF(Data!$J114&lt;&gt;"",Scoring!$I$15)+IF(Data!$K114&lt;&gt;"",Scoring!$I$16)+IF(Data!$L114&lt;&gt;"",Scoring!$I$17)+IF(Data!$M114&lt;&gt;"",Scoring!$I$18)+IF(Data!$N114&lt;&gt;"",Scoring!$I$19)+IF(Data!$O114&lt;&gt;"",Scoring!$I$20)+IF(Data!$P114&lt;&gt;"",Scoring!$I$21)+IF(Data!$Q114&lt;&gt;"",Scoring!$I$22)+IF(Data!$R114&lt;&gt;"",Scoring!$I$23)+IF(Data!$S114&lt;&gt;"",Scoring!$I$24)+IF(Data!$T114&lt;&gt;"",Scoring!$I$25)+IF(Data!$U114&lt;&gt;"",Scoring!$I$26)+IF(Data!$V114&lt;&gt;"",Scoring!$I$27)+IF(Data!$W114&lt;&gt;"",Scoring!$I$28)+IF(Data!$X114&lt;&gt;"",Scoring!$I$29)+IF(Data!$Y114&lt;&gt;"",Scoring!$I$30)+IF(Data!$Z114&lt;&gt;"",Scoring!$I$31)+IF(Data!$AA114&lt;&gt;"",Scoring!$I$32)+IF(Data!$AB114&lt;&gt;"",Scoring!$I$33)+IF(Data!$AC114&lt;&gt;"",Scoring!$I$34)+IF(Data!$AD114&lt;&gt;"",Scoring!$I$35)+IF(Data!$AE114&lt;&gt;"",Scoring!$I$36)+IF(Data!$AF114&lt;&gt;"",Scoring!$I$37)+IF(Data!$AG114&lt;&gt;"",Scoring!$I$38)+IF(Data!$AH114&lt;&gt;"",Scoring!$I$39)+IF(Data!$AI114&lt;&gt;"",Scoring!$I$40)+IF(Data!$AJ114&lt;&gt;"",Scoring!$I$41)+IF(Data!$AK114&lt;&gt;"",Scoring!$I$42)+IF(Data!$AL114&lt;&gt;"",Scoring!$I$43)+IF(Data!$AM114&lt;&gt;"",Scoring!$I$44)+IF(Data!$AN114&lt;&gt;"",Scoring!$I$45)+IF(Data!$AO114&lt;&gt;"",Scoring!$I$46)+IF(Data!$AP114&lt;&gt;"",Scoring!$I$47)+IF(Data!$AQ114&lt;&gt;"",Scoring!$I$48)+IF(Data!$AR114&lt;&gt;"",Scoring!$I$49)+IF(Data!$AS114&lt;&gt;"",Scoring!$I$50)+IF(Data!$AT114&lt;&gt;"",Scoring!$I$51)+IF(Data!$AU114&lt;&gt;"",Scoring!$I$52),"")</f>
        <v/>
      </c>
      <c r="BG114" s="180" t="str">
        <f>IF(BF114&lt;&gt;"",LOOKUP(BF114,Likelihoods!$A$7:$A$107,Likelihoods!G$7:G$107),"")</f>
        <v/>
      </c>
      <c r="BH114" s="187" t="str">
        <f>IF(AND(COUNTBLANK($B114:$O114)=13,COUNTBLANK($P114:$Q114)=1,COUNTBLANK($R114:$U114)=3,COUNTBLANK($V114:$X114)=2,COUNTBLANK($Y114:$AE114)=6,COUNTBLANK($AF114:$AJ114)=4,COUNTBLANK($AK114:AN114)=3,COUNTBLANK($AO114:$AQ114)=2,COUNTBLANK($AR114:$AS114)=1,COUNTBLANK($AT114:$AU114)=1),IF(Data!$B114&lt;&gt;"",Scoring!$J$7)+IF(Data!$C114&lt;&gt;"",Scoring!$J$8)+IF(Data!$D114&lt;&gt;"",Scoring!$J$9)+IF(Data!$E114&lt;&gt;"",Scoring!$J$10)+IF(Data!$F114&lt;&gt;"",Scoring!$J$11)+IF(Data!$G114&lt;&gt;"",Scoring!$J$12)+IF(Data!$H114&lt;&gt;"",Scoring!$J$13)+IF(Data!$I114&lt;&gt;"",Scoring!$J$14)+IF(Data!$J114&lt;&gt;"",Scoring!$J$15)+IF(Data!$K114&lt;&gt;"",Scoring!$J$16)+IF(Data!$L114&lt;&gt;"",Scoring!$J$17)+IF(Data!$M114&lt;&gt;"",Scoring!$J$18)+IF(Data!$N114&lt;&gt;"",Scoring!$J$19)+IF(Data!$O114&lt;&gt;"",Scoring!$J$20)+IF(Data!$P114&lt;&gt;"",Scoring!$J$21)+IF(Data!$Q114&lt;&gt;"",Scoring!$J$22)+IF(Data!$R114&lt;&gt;"",Scoring!$J$23)+IF(Data!$S114&lt;&gt;"",Scoring!$J$24)+IF(Data!$T114&lt;&gt;"",Scoring!$J$25)+IF(Data!$U114&lt;&gt;"",Scoring!$J$26)+IF(Data!$V114&lt;&gt;"",Scoring!$J$27)+IF(Data!$W114&lt;&gt;"",Scoring!$J$28)+IF(Data!$X114&lt;&gt;"",Scoring!$J$29)+IF(Data!$Y114&lt;&gt;"",Scoring!$J$30)+IF(Data!$Z114&lt;&gt;"",Scoring!$J$31)+IF(Data!$AA114&lt;&gt;"",Scoring!$J$32)+IF(Data!$AB114&lt;&gt;"",Scoring!$J$33)+IF(Data!$AC114&lt;&gt;"",Scoring!$J$34)+IF(Data!$AD114&lt;&gt;"",Scoring!$J$35)+IF(Data!$AE114&lt;&gt;"",Scoring!$J$36)+IF(Data!$AF114&lt;&gt;"",Scoring!$J$37)+IF(Data!$AG114&lt;&gt;"",Scoring!$J$38)+IF(Data!$AH114&lt;&gt;"",Scoring!$J$39)+IF(Data!$AI114&lt;&gt;"",Scoring!$J$40)+IF(Data!$AJ114&lt;&gt;"",Scoring!$J$41)+IF(Data!$AK114&lt;&gt;"",Scoring!$J$42)+IF(Data!$AL114&lt;&gt;"",Scoring!$J$43)+IF(Data!$AM114&lt;&gt;"",Scoring!$J$44)+IF(Data!$AN114&lt;&gt;"",Scoring!$J$45)+IF(Data!$AO114&lt;&gt;"",Scoring!$J$46)+IF(Data!$AP114&lt;&gt;"",Scoring!$J$47)+IF(Data!$AQ114&lt;&gt;"",Scoring!$J$48)+IF(Data!$AR114&lt;&gt;"",Scoring!$J$49)+IF(Data!$AS114&lt;&gt;"",Scoring!$J$50)+IF(Data!$AT114&lt;&gt;"",Scoring!$J$51)+IF(Data!$AU114&lt;&gt;"",Scoring!$J$52),"")</f>
        <v/>
      </c>
      <c r="BI114" s="183" t="str">
        <f>IF(BH114&lt;&gt;"",LOOKUP(BH114,Likelihoods!$A$7:$A$107,Likelihoods!H$7:H$107),"")</f>
        <v/>
      </c>
      <c r="BJ114" s="188" t="str">
        <f>IF(AND(COUNTBLANK($B114:$O114)=13,COUNTBLANK($P114:$Q114)=1,COUNTBLANK($R114:$U114)=3,COUNTBLANK($V114:$X114)=2,COUNTBLANK($Y114:$AE114)=6,COUNTBLANK($AF114:$AJ114)=4,COUNTBLANK($AK114:AN114)=3,COUNTBLANK($AO114:$AQ114)=2,COUNTBLANK($AR114:$AS114)=1,COUNTBLANK($AT114:$AU114)=1),IF(Data!$B114&lt;&gt;"",Scoring!$K$7)+IF(Data!$C114&lt;&gt;"",Scoring!$K$8)+IF(Data!$D114&lt;&gt;"",Scoring!$K$9)+IF(Data!$E114&lt;&gt;"",Scoring!$K$10)+IF(Data!$F114&lt;&gt;"",Scoring!$K$11)+IF(Data!$G114&lt;&gt;"",Scoring!$K$12)+IF(Data!$H114&lt;&gt;"",Scoring!$K$13)+IF(Data!$I114&lt;&gt;"",Scoring!$K$14)+IF(Data!$J114&lt;&gt;"",Scoring!$K$15)+IF(Data!$K114&lt;&gt;"",Scoring!$K$16)+IF(Data!$L114&lt;&gt;"",Scoring!$K$17)+IF(Data!$M114&lt;&gt;"",Scoring!$K$18)+IF(Data!$N114&lt;&gt;"",Scoring!$K$19)+IF(Data!$O114&lt;&gt;"",Scoring!$K$20)+IF(Data!$P114&lt;&gt;"",Scoring!$K$21)+IF(Data!$Q114&lt;&gt;"",Scoring!$K$22)+IF(Data!$R114&lt;&gt;"",Scoring!$K$23)+IF(Data!$S114&lt;&gt;"",Scoring!$K$24)+IF(Data!$T114&lt;&gt;"",Scoring!$K$25)+IF(Data!$U114&lt;&gt;"",Scoring!$K$26)+IF(Data!$V114&lt;&gt;"",Scoring!$K$27)+IF(Data!$W114&lt;&gt;"",Scoring!$K$28)+IF(Data!$X114&lt;&gt;"",Scoring!$K$29)+IF(Data!$Y114&lt;&gt;"",Scoring!$K$30)+IF(Data!$Z114&lt;&gt;"",Scoring!$K$31)+IF(Data!$AA114&lt;&gt;"",Scoring!$K$32)+IF(Data!$AB114&lt;&gt;"",Scoring!$K$33)+IF(Data!$AC114&lt;&gt;"",Scoring!$K$34)+IF(Data!$AD114&lt;&gt;"",Scoring!$K$35)+IF(Data!$AE114&lt;&gt;"",Scoring!$K$36)+IF(Data!$AF114&lt;&gt;"",Scoring!$K$37)+IF(Data!$AG114&lt;&gt;"",Scoring!$K$38)+IF(Data!$AH114&lt;&gt;"",Scoring!$K$39)+IF(Data!$AI114&lt;&gt;"",Scoring!$K$40)+IF(Data!$AJ114&lt;&gt;"",Scoring!$K$41)+IF(Data!$AK114&lt;&gt;"",Scoring!$K$42)+IF(Data!$AL114&lt;&gt;"",Scoring!$K$43)+IF(Data!$AM114&lt;&gt;"",Scoring!$K$44)+IF(Data!$AN114&lt;&gt;"",Scoring!$K$45)+IF(Data!$AO114&lt;&gt;"",Scoring!$K$46)+IF(Data!$AP114&lt;&gt;"",Scoring!$K$47)+IF(Data!$AQ114&lt;&gt;"",Scoring!$K$48)+IF(Data!$AR114&lt;&gt;"",Scoring!$K$49)+IF(Data!$AS114&lt;&gt;"",Scoring!$K$50)+IF(Data!$AT114&lt;&gt;"",Scoring!$K$51)+IF(Data!$AU114&lt;&gt;"",Scoring!$K$52),"")</f>
        <v/>
      </c>
      <c r="BK114" s="184" t="str">
        <f>IF(BJ114&lt;&gt;"",LOOKUP(BJ114,Likelihoods!$A$7:$A$107,Likelihoods!I$7:I$107),"")</f>
        <v/>
      </c>
      <c r="BL114" s="187" t="str">
        <f>IF(AND(COUNTBLANK($B114:$O114)=13,COUNTBLANK($P114:$Q114)=1,COUNTBLANK($R114:$U114)=3,COUNTBLANK($V114:$X114)=2,COUNTBLANK($Y114:$AE114)=6,COUNTBLANK($AF114:$AJ114)=4,COUNTBLANK($AK114:AN114)=3,COUNTBLANK($AO114:$AQ114)=2,COUNTBLANK($AR114:$AS114)=1,COUNTBLANK($AT114:$AU114)=1),IF(Data!$B114&lt;&gt;"",Scoring!$L$7)+IF(Data!$C114&lt;&gt;"",Scoring!$L$8)+IF(Data!$D114&lt;&gt;"",Scoring!$L$9)+IF(Data!$E114&lt;&gt;"",Scoring!$L$10)+IF(Data!$F114&lt;&gt;"",Scoring!$L$11)+IF(Data!$G114&lt;&gt;"",Scoring!$L$12)+IF(Data!$H114&lt;&gt;"",Scoring!$L$13)+IF(Data!$I114&lt;&gt;"",Scoring!$L$14)+IF(Data!$J114&lt;&gt;"",Scoring!$L$15)+IF(Data!$K114&lt;&gt;"",Scoring!$L$16)+IF(Data!$L114&lt;&gt;"",Scoring!$L$17)+IF(Data!$M114&lt;&gt;"",Scoring!$L$18)+IF(Data!$N114&lt;&gt;"",Scoring!$L$19)+IF(Data!$O114&lt;&gt;"",Scoring!$L$20)+IF(Data!$P114&lt;&gt;"",Scoring!$L$21)+IF(Data!$Q114&lt;&gt;"",Scoring!$L$22)+IF(Data!$R114&lt;&gt;"",Scoring!$L$23)+IF(Data!$S114&lt;&gt;"",Scoring!$L$24)+IF(Data!$T114&lt;&gt;"",Scoring!$L$25)+IF(Data!$U114&lt;&gt;"",Scoring!$L$26)+IF(Data!$V114&lt;&gt;"",Scoring!$L$27)+IF(Data!$W114&lt;&gt;"",Scoring!$L$28)+IF(Data!$X114&lt;&gt;"",Scoring!$L$29)+IF(Data!$Y114&lt;&gt;"",Scoring!$L$30)+IF(Data!$Z114&lt;&gt;"",Scoring!$L$31)+IF(Data!$AA114&lt;&gt;"",Scoring!$L$32)+IF(Data!$AB114&lt;&gt;"",Scoring!$L$33)+IF(Data!$AC114&lt;&gt;"",Scoring!$L$34)+IF(Data!$AD114&lt;&gt;"",Scoring!$L$35)+IF(Data!$AE114&lt;&gt;"",Scoring!$L$36)+IF(Data!$AF114&lt;&gt;"",Scoring!$L$37)+IF(Data!$AG114&lt;&gt;"",Scoring!$L$38)+IF(Data!$AH114&lt;&gt;"",Scoring!$L$39)+IF(Data!$AI114&lt;&gt;"",Scoring!$L$40)+IF(Data!$AJ114&lt;&gt;"",Scoring!$L$41)+IF(Data!$AK114&lt;&gt;"",Scoring!$L$42)+IF(Data!$AL114&lt;&gt;"",Scoring!$L$43)+IF(Data!$AM114&lt;&gt;"",Scoring!$L$44)+IF(Data!$AN114&lt;&gt;"",Scoring!$L$45)+IF(Data!$AO114&lt;&gt;"",Scoring!$L$46)+IF(Data!$AP114&lt;&gt;"",Scoring!$L$47)+IF(Data!$AQ114&lt;&gt;"",Scoring!$L$48)+IF(Data!$AR114&lt;&gt;"",Scoring!$L$49)+IF(Data!$AS114&lt;&gt;"",Scoring!$L$50)+IF(Data!$AT114&lt;&gt;"",Scoring!$L$51)+IF(Data!$AU114&lt;&gt;"",Scoring!$L$52),"")</f>
        <v/>
      </c>
      <c r="BM114" s="180" t="str">
        <f>IF(BL114&lt;&gt;"",LOOKUP(BL114,Likelihoods!$A$7:$A$107,Likelihoods!J$7:J$107),"")</f>
        <v/>
      </c>
      <c r="BN114" s="181" t="str">
        <f>IF(AND(COUNTBLANK($B114:$O114)=13,COUNTBLANK($P114:$Q114)=1,COUNTBLANK($R114:$U114)=3,COUNTBLANK($V114:$X114)=2,COUNTBLANK($Y114:$AE114)=6,COUNTBLANK($AF114:$AJ114)=4,COUNTBLANK($AK114:AN114)=3,COUNTBLANK($AO114:$AQ114)=2,COUNTBLANK($AR114:$AS114)=1,COUNTBLANK($AT114:$AU114)=1),IF(Data!$B114&lt;&gt;"",Scoring!$M$7)+IF(Data!$C114&lt;&gt;"",Scoring!$M$8)+IF(Data!$D114&lt;&gt;"",Scoring!$M$9)+IF(Data!$E114&lt;&gt;"",Scoring!$M$10)+IF(Data!$F114&lt;&gt;"",Scoring!$M$11)+IF(Data!$G114&lt;&gt;"",Scoring!$M$12)+IF(Data!$H114&lt;&gt;"",Scoring!$M$13)+IF(Data!$I114&lt;&gt;"",Scoring!$M$14)+IF(Data!$J114&lt;&gt;"",Scoring!$M$15)+IF(Data!$K114&lt;&gt;"",Scoring!$M$16)+IF(Data!$L114&lt;&gt;"",Scoring!$M$17)+IF(Data!$M114&lt;&gt;"",Scoring!$M$18)+IF(Data!$N114&lt;&gt;"",Scoring!$M$19)+IF(Data!$O114&lt;&gt;"",Scoring!$M$20)+IF(Data!$P114&lt;&gt;"",Scoring!$M$21)+IF(Data!$Q114&lt;&gt;"",Scoring!$M$22)+IF(Data!$R114&lt;&gt;"",Scoring!$M$23)+IF(Data!$S114&lt;&gt;"",Scoring!$M$24)+IF(Data!$T114&lt;&gt;"",Scoring!$M$25)+IF(Data!$U114&lt;&gt;"",Scoring!$M$26)+IF(Data!$V114&lt;&gt;"",Scoring!$M$27)+IF(Data!$W114&lt;&gt;"",Scoring!$M$28)+IF(Data!$X114&lt;&gt;"",Scoring!$M$29)+IF(Data!$Y114&lt;&gt;"",Scoring!$M$30)+IF(Data!$Z114&lt;&gt;"",Scoring!$M$31)+IF(Data!$AA114&lt;&gt;"",Scoring!$M$32)+IF(Data!$AB114&lt;&gt;"",Scoring!$M$33)+IF(Data!$AC114&lt;&gt;"",Scoring!$M$34)+IF(Data!$AD114&lt;&gt;"",Scoring!$M$35)+IF(Data!$AE114&lt;&gt;"",Scoring!$M$36)+IF(Data!$AF114&lt;&gt;"",Scoring!$M$37)+IF(Data!$AG114&lt;&gt;"",Scoring!$M$38)+IF(Data!$AH114&lt;&gt;"",Scoring!$M$39)+IF(Data!$AI114&lt;&gt;"",Scoring!$M$40)+IF(Data!$AJ114&lt;&gt;"",Scoring!$M$41)+IF(Data!$AK114&lt;&gt;"",Scoring!$M$42)+IF(Data!$AL114&lt;&gt;"",Scoring!$M$43)+IF(Data!$AM114&lt;&gt;"",Scoring!$M$44)+IF(Data!$AN114&lt;&gt;"",Scoring!$M$45)+IF(Data!$AO114&lt;&gt;"",Scoring!$M$46)+IF(Data!$AP114&lt;&gt;"",Scoring!$M$47)+IF(Data!$AQ114&lt;&gt;"",Scoring!$M$48)+IF(Data!$AR114&lt;&gt;"",Scoring!$M$49)+IF(Data!$AS114&lt;&gt;"",Scoring!$M$50)+IF(Data!$AT114&lt;&gt;"",Scoring!$M$51)+IF(Data!$AU114&lt;&gt;"",Scoring!$M$52),"")</f>
        <v/>
      </c>
      <c r="BO114" s="184" t="str">
        <f>IF(BN114&lt;&gt;"",LOOKUP(BN114,Likelihoods!$A$7:$A$107,Likelihoods!K$7:K$107),"")</f>
        <v/>
      </c>
      <c r="BP114" s="179" t="str">
        <f>IF(AND(COUNTBLANK($B114:$O114)=13,COUNTBLANK($P114:$Q114)=1,COUNTBLANK($R114:$U114)=3,COUNTBLANK($V114:$X114)=2,COUNTBLANK($Y114:$AE114)=6,COUNTBLANK($AF114:$AJ114)=4,COUNTBLANK($AK114:AN114)=3,COUNTBLANK($AO114:$AQ114)=2,COUNTBLANK($AR114:$AS114)=1,COUNTBLANK($AT114:$AU114)=1),IF(Data!$B114&lt;&gt;"",Scoring!$N$7)+IF(Data!$C114&lt;&gt;"",Scoring!$N$8)+IF(Data!$D114&lt;&gt;"",Scoring!$N$9)+IF(Data!$E114&lt;&gt;"",Scoring!$N$10)+IF(Data!$F114&lt;&gt;"",Scoring!$N$11)+IF(Data!$G114&lt;&gt;"",Scoring!$N$12)+IF(Data!$H114&lt;&gt;"",Scoring!$N$13)+IF(Data!$I114&lt;&gt;"",Scoring!$N$14)+IF(Data!$J114&lt;&gt;"",Scoring!$N$15)+IF(Data!$K114&lt;&gt;"",Scoring!$N$16)+IF(Data!$L114&lt;&gt;"",Scoring!$N$17)+IF(Data!$M114&lt;&gt;"",Scoring!$N$18)+IF(Data!$N114&lt;&gt;"",Scoring!$N$19)+IF(Data!$O114&lt;&gt;"",Scoring!$N$20)+IF(Data!$P114&lt;&gt;"",Scoring!$N$21)+IF(Data!$Q114&lt;&gt;"",Scoring!$N$22)+IF(Data!$R114&lt;&gt;"",Scoring!$N$23)+IF(Data!$S114&lt;&gt;"",Scoring!$N$24)+IF(Data!$T114&lt;&gt;"",Scoring!$N$25)+IF(Data!$U114&lt;&gt;"",Scoring!$N$26)+IF(Data!$V114&lt;&gt;"",Scoring!$N$27)+IF(Data!$W114&lt;&gt;"",Scoring!$N$28)+IF(Data!$X114&lt;&gt;"",Scoring!$N$29)+IF(Data!$Y114&lt;&gt;"",Scoring!$N$30)+IF(Data!$Z114&lt;&gt;"",Scoring!$N$31)+IF(Data!$AA114&lt;&gt;"",Scoring!$N$32)+IF(Data!$AB114&lt;&gt;"",Scoring!$N$33)+IF(Data!$AC114&lt;&gt;"",Scoring!$N$34)+IF(Data!$AD114&lt;&gt;"",Scoring!$N$35)+IF(Data!$AE114&lt;&gt;"",Scoring!$N$36)+IF(Data!$AF114&lt;&gt;"",Scoring!$N$37)+IF(Data!$AG114&lt;&gt;"",Scoring!$N$38)+IF(Data!$AH114&lt;&gt;"",Scoring!$N$39)+IF(Data!$AI114&lt;&gt;"",Scoring!$N$40)+IF(Data!$AJ114&lt;&gt;"",Scoring!$N$41)+IF(Data!$AK114&lt;&gt;"",Scoring!$N$42)+IF(Data!$AL114&lt;&gt;"",Scoring!$N$43)+IF(Data!$AM114&lt;&gt;"",Scoring!$N$44)+IF(Data!$AN114&lt;&gt;"",Scoring!$N$45)+IF(Data!$AO114&lt;&gt;"",Scoring!$N$46)+IF(Data!$AP114&lt;&gt;"",Scoring!$N$47)+IF(Data!$AQ114&lt;&gt;"",Scoring!$N$48)+IF(Data!$AR114&lt;&gt;"",Scoring!$N$49)+IF(Data!$AS114&lt;&gt;"",Scoring!$N$50)+IF(Data!$AT114&lt;&gt;"",Scoring!$N$51)+IF(Data!$AU114&lt;&gt;"",Scoring!$N$52),"")</f>
        <v/>
      </c>
      <c r="BQ114" s="189" t="str">
        <f>IF(BP114&lt;&gt;"",LOOKUP(BP114,Likelihoods!$A$7:$A$107,Likelihoods!L$7:L$107),"")</f>
        <v/>
      </c>
      <c r="BR114" s="181" t="str">
        <f>IF(AND(COUNTBLANK($B114:$O114)=13,COUNTBLANK($P114:$Q114)=1,COUNTBLANK($R114:$U114)=3,COUNTBLANK($V114:$X114)=2,COUNTBLANK($Y114:$AE114)=6,COUNTBLANK($AF114:$AJ114)=4,COUNTBLANK($AK114:AN114)=3,COUNTBLANK($AO114:$AQ114)=2,COUNTBLANK($AR114:$AS114)=1,COUNTBLANK($AT114:$AU114)=1),IF(Data!$B114&lt;&gt;"",Scoring!$O$7)+IF(Data!$C114&lt;&gt;"",Scoring!$O$8)+IF(Data!$D114&lt;&gt;"",Scoring!$O$9)+IF(Data!$E114&lt;&gt;"",Scoring!$O$10)+IF(Data!$F114&lt;&gt;"",Scoring!$O$11)+IF(Data!$G114&lt;&gt;"",Scoring!$O$12)+IF(Data!$H114&lt;&gt;"",Scoring!$O$13)+IF(Data!$I114&lt;&gt;"",Scoring!$O$14)+IF(Data!$J114&lt;&gt;"",Scoring!$O$15)+IF(Data!$K114&lt;&gt;"",Scoring!$O$16)+IF(Data!$L114&lt;&gt;"",Scoring!$O$17)+IF(Data!$M114&lt;&gt;"",Scoring!$O$18)+IF(Data!$N114&lt;&gt;"",Scoring!$O$19)+IF(Data!$O114&lt;&gt;"",Scoring!$O$20)+IF(Data!$P114&lt;&gt;"",Scoring!$O$21)+IF(Data!$Q114&lt;&gt;"",Scoring!$O$22)+IF(Data!$R114&lt;&gt;"",Scoring!$O$23)+IF(Data!$S114&lt;&gt;"",Scoring!$O$24)+IF(Data!$T114&lt;&gt;"",Scoring!$O$25)+IF(Data!$U114&lt;&gt;"",Scoring!$O$26)+IF(Data!$V114&lt;&gt;"",Scoring!$O$27)+IF(Data!$W114&lt;&gt;"",Scoring!$O$28)+IF(Data!$X114&lt;&gt;"",Scoring!$O$29)+IF(Data!$Y114&lt;&gt;"",Scoring!$O$30)+IF(Data!$Z114&lt;&gt;"",Scoring!$O$31)+IF(Data!$AA114&lt;&gt;"",Scoring!$O$32)+IF(Data!$AB114&lt;&gt;"",Scoring!$O$33)+IF(Data!$AC114&lt;&gt;"",Scoring!$O$34)+IF(Data!$AD114&lt;&gt;"",Scoring!$O$35)+IF(Data!$AE114&lt;&gt;"",Scoring!$O$36)+IF(Data!$AF114&lt;&gt;"",Scoring!$O$37)+IF(Data!$AG114&lt;&gt;"",Scoring!$O$38)+IF(Data!$AH114&lt;&gt;"",Scoring!$O$39)+IF(Data!$AI114&lt;&gt;"",Scoring!$O$40)+IF(Data!$AJ114&lt;&gt;"",Scoring!$O$41)+IF(Data!$AK114&lt;&gt;"",Scoring!$O$42)+IF(Data!$AL114&lt;&gt;"",Scoring!$O$43)+IF(Data!$AM114&lt;&gt;"",Scoring!$O$44)+IF(Data!$AN114&lt;&gt;"",Scoring!$O$45)+IF(Data!$AO114&lt;&gt;"",Scoring!$O$46)+IF(Data!$AP114&lt;&gt;"",Scoring!$O$47)+IF(Data!$AQ114&lt;&gt;"",Scoring!$O$48)+IF(Data!$AR114&lt;&gt;"",Scoring!$O$49)+IF(Data!$AS114&lt;&gt;"",Scoring!$O$50)+IF(Data!$AT114&lt;&gt;"",Scoring!$O$51)+IF(Data!$AU114&lt;&gt;"",Scoring!$O$52),"")</f>
        <v/>
      </c>
      <c r="BS114" s="184" t="str">
        <f>IF(BR114&lt;&gt;"",LOOKUP(BR114,Likelihoods!$A$7:$A$107,Likelihoods!M$7:M$107),"")</f>
        <v/>
      </c>
      <c r="BT114" s="181" t="str">
        <f>IF(AND(COUNTBLANK($B114:$O114)=13,COUNTBLANK($P114:$Q114)=1,COUNTBLANK($R114:$U114)=3,COUNTBLANK($V114:$X114)=2,COUNTBLANK($Y114:$AE114)=6,COUNTBLANK($AF114:$AJ114)=4,COUNTBLANK($AK114:AN114)=3,COUNTBLANK($AO114:$AQ114)=2,COUNTBLANK($AR114:$AS114)=1,COUNTBLANK($AT114:$AU114)=1),IF(Data!$B114&lt;&gt;"",Scoring!$P$7)+IF(Data!$C114&lt;&gt;"",Scoring!$P$8)+IF(Data!$D114&lt;&gt;"",Scoring!$P$9)+IF(Data!$E114&lt;&gt;"",Scoring!$P$10)+IF(Data!$F114&lt;&gt;"",Scoring!$P$11)+IF(Data!$G114&lt;&gt;"",Scoring!$P$12)+IF(Data!$H114&lt;&gt;"",Scoring!$P$13)+IF(Data!$I114&lt;&gt;"",Scoring!$P$14)+IF(Data!$J114&lt;&gt;"",Scoring!$P$15)+IF(Data!$K114&lt;&gt;"",Scoring!$P$16)+IF(Data!$L114&lt;&gt;"",Scoring!$P$17)+IF(Data!$M114&lt;&gt;"",Scoring!$P$18)+IF(Data!$N114&lt;&gt;"",Scoring!$P$19)+IF(Data!$O114&lt;&gt;"",Scoring!$P$20)+IF(Data!$P114&lt;&gt;"",Scoring!$P$21)+IF(Data!$Q114&lt;&gt;"",Scoring!$P$22)+IF(Data!$R114&lt;&gt;"",Scoring!$P$23)+IF(Data!$S114&lt;&gt;"",Scoring!$P$24)+IF(Data!$T114&lt;&gt;"",Scoring!$P$25)+IF(Data!$U114&lt;&gt;"",Scoring!$P$26)+IF(Data!$V114&lt;&gt;"",Scoring!$P$27)+IF(Data!$W114&lt;&gt;"",Scoring!$P$28)+IF(Data!$X114&lt;&gt;"",Scoring!$P$29)+IF(Data!$Y114&lt;&gt;"",Scoring!$P$30)+IF(Data!$Z114&lt;&gt;"",Scoring!$P$31)+IF(Data!$AA114&lt;&gt;"",Scoring!$P$32)+IF(Data!$AB114&lt;&gt;"",Scoring!$P$33)+IF(Data!$AC114&lt;&gt;"",Scoring!$P$34)+IF(Data!$AD114&lt;&gt;"",Scoring!$P$35)+IF(Data!$AE114&lt;&gt;"",Scoring!$P$36)+IF(Data!$AF114&lt;&gt;"",Scoring!$P$37)+IF(Data!$AG114&lt;&gt;"",Scoring!$P$38)+IF(Data!$AH114&lt;&gt;"",Scoring!$P$39)+IF(Data!$AI114&lt;&gt;"",Scoring!$P$40)+IF(Data!$AJ114&lt;&gt;"",Scoring!$P$41)+IF(Data!$AK114&lt;&gt;"",Scoring!$P$42)+IF(Data!$AL114&lt;&gt;"",Scoring!$P$43)+IF(Data!$AM114&lt;&gt;"",Scoring!$P$44)+IF(Data!$AN114&lt;&gt;"",Scoring!$P$45)+IF(Data!$AO114&lt;&gt;"",Scoring!$P$46)+IF(Data!$AP114&lt;&gt;"",Scoring!$P$47)+IF(Data!$AQ114&lt;&gt;"",Scoring!$P$48)+IF(Data!$AR114&lt;&gt;"",Scoring!$P$49)+IF(Data!$AS114&lt;&gt;"",Scoring!$P$50)+IF(Data!$AT114&lt;&gt;"",Scoring!$P$51)+IF(Data!$AU114&lt;&gt;"",Scoring!$P$52),"")</f>
        <v/>
      </c>
      <c r="BU114" s="180" t="str">
        <f>IF(BT114&lt;&gt;"",LOOKUP(BT114,Likelihoods!$A$7:$A$107,Likelihoods!N$7:N$107),"")</f>
        <v/>
      </c>
      <c r="BV114" s="181" t="str">
        <f>IF(AND(COUNTBLANK($B114:$O114)=13,COUNTBLANK($P114:$Q114)=1,COUNTBLANK($R114:$U114)=3,COUNTBLANK($V114:$X114)=2,COUNTBLANK($Y114:$AE114)=6,COUNTBLANK($AF114:$AJ114)=4,COUNTBLANK($AK114:AN114)=3,COUNTBLANK($AO114:$AQ114)=2,COUNTBLANK($AR114:$AS114)=1,COUNTBLANK($AT114:$AU114)=1),IF(Data!$B114&lt;&gt;"",Scoring!$Q$7)+IF(Data!$C114&lt;&gt;"",Scoring!$Q$8)+IF(Data!$D114&lt;&gt;"",Scoring!$Q$9)+IF(Data!$E114&lt;&gt;"",Scoring!$Q$10)+IF(Data!$F114&lt;&gt;"",Scoring!$Q$11)+IF(Data!$G114&lt;&gt;"",Scoring!$Q$12)+IF(Data!$H114&lt;&gt;"",Scoring!$Q$13)+IF(Data!$I114&lt;&gt;"",Scoring!$Q$14)+IF(Data!$J114&lt;&gt;"",Scoring!$Q$15)+IF(Data!$K114&lt;&gt;"",Scoring!$Q$16)+IF(Data!$L114&lt;&gt;"",Scoring!$Q$17)+IF(Data!$M114&lt;&gt;"",Scoring!$Q$18)+IF(Data!$N114&lt;&gt;"",Scoring!$Q$19)+IF(Data!$O114&lt;&gt;"",Scoring!$Q$20)+IF(Data!$P114&lt;&gt;"",Scoring!$Q$21)+IF(Data!$Q114&lt;&gt;"",Scoring!$Q$22)+IF(Data!$R114&lt;&gt;"",Scoring!$Q$23)+IF(Data!$S114&lt;&gt;"",Scoring!$Q$24)+IF(Data!$T114&lt;&gt;"",Scoring!$Q$25)+IF(Data!$U114&lt;&gt;"",Scoring!$Q$26)+IF(Data!$V114&lt;&gt;"",Scoring!$Q$27)+IF(Data!$W114&lt;&gt;"",Scoring!$Q$28)+IF(Data!$X114&lt;&gt;"",Scoring!$Q$29)+IF(Data!$Y114&lt;&gt;"",Scoring!$Q$30)+IF(Data!$Z114&lt;&gt;"",Scoring!$Q$31)+IF(Data!$AA114&lt;&gt;"",Scoring!$Q$32)+IF(Data!$AB114&lt;&gt;"",Scoring!$Q$33)+IF(Data!$AC114&lt;&gt;"",Scoring!$Q$34)+IF(Data!$AD114&lt;&gt;"",Scoring!$Q$35)+IF(Data!$AE114&lt;&gt;"",Scoring!$Q$36)+IF(Data!$AF114&lt;&gt;"",Scoring!$Q$37)+IF(Data!$AG114&lt;&gt;"",Scoring!$Q$38)+IF(Data!$AH114&lt;&gt;"",Scoring!$Q$39)+IF(Data!$AI114&lt;&gt;"",Scoring!$Q$40)+IF(Data!$AJ114&lt;&gt;"",Scoring!$Q$41)+IF(Data!$AK114&lt;&gt;"",Scoring!$Q$42)+IF(Data!$AL114&lt;&gt;"",Scoring!$Q$43)+IF(Data!$AM114&lt;&gt;"",Scoring!$Q$44)+IF(Data!$AN114&lt;&gt;"",Scoring!$Q$45)+IF(Data!$AO114&lt;&gt;"",Scoring!$Q$46)+IF(Data!$AP114&lt;&gt;"",Scoring!$Q$47)+IF(Data!$AQ114&lt;&gt;"",Scoring!$Q$48)+IF(Data!$AR114&lt;&gt;"",Scoring!$Q$49)+IF(Data!$AS114&lt;&gt;"",Scoring!$Q$50)+IF(Data!$AT114&lt;&gt;"",Scoring!$Q$51)+IF(Data!$AU114&lt;&gt;"",Scoring!$Q$52),"")</f>
        <v/>
      </c>
      <c r="BW114" s="183" t="str">
        <f>IF(BV114&lt;&gt;"",LOOKUP(BV114,Likelihoods!$A$7:$A$107,Likelihoods!O$7:O$107),"")</f>
        <v/>
      </c>
      <c r="BX114" s="9"/>
      <c r="BY114" s="9"/>
      <c r="BZ114" s="9"/>
      <c r="CA114" s="9"/>
      <c r="CB114" s="9"/>
      <c r="CC114" s="9"/>
      <c r="CD114" s="9"/>
      <c r="CE114" s="9"/>
      <c r="CF114" s="9"/>
      <c r="CG114" s="9"/>
      <c r="CH114" s="9"/>
      <c r="CI114" s="9"/>
      <c r="CJ114" s="9"/>
      <c r="CK114" s="9"/>
    </row>
    <row r="115" spans="1:89" ht="14.25">
      <c r="A115" s="59"/>
      <c r="B115" s="76"/>
      <c r="C115" s="77"/>
      <c r="D115" s="77"/>
      <c r="E115" s="77"/>
      <c r="F115" s="77"/>
      <c r="G115" s="77"/>
      <c r="H115" s="77"/>
      <c r="I115" s="77"/>
      <c r="J115" s="77"/>
      <c r="K115" s="77"/>
      <c r="L115" s="77"/>
      <c r="M115" s="77"/>
      <c r="N115" s="77"/>
      <c r="O115" s="77"/>
      <c r="P115" s="76"/>
      <c r="Q115" s="78"/>
      <c r="R115" s="77"/>
      <c r="S115" s="77"/>
      <c r="T115" s="77"/>
      <c r="U115" s="77"/>
      <c r="V115" s="76"/>
      <c r="W115" s="77"/>
      <c r="X115" s="78"/>
      <c r="Y115" s="77"/>
      <c r="Z115" s="77"/>
      <c r="AA115" s="77"/>
      <c r="AB115" s="77"/>
      <c r="AC115" s="77"/>
      <c r="AD115" s="77"/>
      <c r="AE115" s="77"/>
      <c r="AF115" s="76"/>
      <c r="AG115" s="77"/>
      <c r="AH115" s="77"/>
      <c r="AI115" s="77"/>
      <c r="AJ115" s="78"/>
      <c r="AK115" s="77"/>
      <c r="AL115" s="77"/>
      <c r="AM115" s="77"/>
      <c r="AN115" s="77"/>
      <c r="AO115" s="76"/>
      <c r="AP115" s="77"/>
      <c r="AQ115" s="78"/>
      <c r="AR115" s="76"/>
      <c r="AS115" s="78"/>
      <c r="AT115" s="77"/>
      <c r="AU115" s="77"/>
      <c r="AV115" s="179" t="str">
        <f>IF(AND(COUNTBLANK($B115:$O115)=13,COUNTBLANK($P115:$Q115)=1,COUNTBLANK($R115:$U115)=3,COUNTBLANK($V115:$X115)=2,COUNTBLANK($Y115:$AE115)=6,COUNTBLANK($AF115:$AJ115)=4,COUNTBLANK($AK115:AN115)=3,COUNTBLANK($AO115:$AQ115)=2,COUNTBLANK($AR115:$AS115)=1,COUNTBLANK($AT115:$AU115)=1),IF(Data!$B115&lt;&gt;"",Scoring!$D$7)+IF(Data!$C115&lt;&gt;"",Scoring!$D$8)+IF(Data!$D115&lt;&gt;"",Scoring!$D$9)+IF(Data!$E115&lt;&gt;"",Scoring!$D$10)+IF(Data!$F115&lt;&gt;"",Scoring!$D$11)+IF(Data!$G115&lt;&gt;"",Scoring!$D$12)+IF(Data!$H115&lt;&gt;"",Scoring!$D$13)+IF(Data!$I115&lt;&gt;"",Scoring!$D$14)+IF(Data!$J115&lt;&gt;"",Scoring!$D$15)+IF(Data!$K115&lt;&gt;"",Scoring!$D$16)+IF(Data!$L115&lt;&gt;"",Scoring!$D$17)+IF(Data!$M115&lt;&gt;"",Scoring!$D$18)+IF(Data!$N115&lt;&gt;"",Scoring!$D$19)+IF(Data!$O115&lt;&gt;"",Scoring!$D$20)+IF(Data!$P115&lt;&gt;"",Scoring!$D$21)+IF(Data!$Q115&lt;&gt;"",Scoring!$D$22)+IF(Data!$R115&lt;&gt;"",Scoring!$D$23)+IF(Data!$S115&lt;&gt;"",Scoring!$D$24)+IF(Data!$T115&lt;&gt;"",Scoring!$D$25)+IF(Data!$U115&lt;&gt;"",Scoring!$D$26)+IF(Data!$V115&lt;&gt;"",Scoring!$D$27)+IF(Data!$W115&lt;&gt;"",Scoring!$D$28)+IF(Data!$X115&lt;&gt;"",Scoring!$D$29)+IF(Data!$Y115&lt;&gt;"",Scoring!$D$30)+IF(Data!$Z115&lt;&gt;"",Scoring!$D$31)+IF(Data!$AA115&lt;&gt;"",Scoring!$D$32)+IF(Data!$AB115&lt;&gt;"",Scoring!$D$33)+IF(Data!$AC115&lt;&gt;"",Scoring!$D$34)+IF(Data!$AD115&lt;&gt;"",Scoring!$D$35)+IF(Data!$AE115&lt;&gt;"",Scoring!$D$36)+IF(Data!$AF115&lt;&gt;"",Scoring!$D$37)+IF(Data!$AG115&lt;&gt;"",Scoring!$D$38)+IF(Data!$AH115&lt;&gt;"",Scoring!$D$39)+IF(Data!$AI115&lt;&gt;"",Scoring!$D$40)+IF(Data!$AJ115&lt;&gt;"",Scoring!$D$41)+IF(Data!$AK115&lt;&gt;"",Scoring!$D$42)+IF(Data!$AL115&lt;&gt;"",Scoring!$D$43)+IF(Data!$AM115&lt;&gt;"",Scoring!$D$44)+IF(Data!$AN115&lt;&gt;"",Scoring!$D$45)+IF(Data!$AO115&lt;&gt;"",Scoring!$D$46)+IF(Data!$AP115&lt;&gt;"",Scoring!$D$47)+IF(Data!$AQ115&lt;&gt;"",Scoring!$D$48)+IF(Data!$AR115&lt;&gt;"",Scoring!$D$49)+IF(Data!$AS115&lt;&gt;"",Scoring!$D$50)+IF(Data!$AT115&lt;&gt;"",Scoring!$D$51)+IF(Data!$AU115&lt;&gt;"",Scoring!$D$52),"")</f>
        <v/>
      </c>
      <c r="AW115" s="180" t="str">
        <f>IF(AV115&lt;&gt;"",LOOKUP(AV115,Likelihoods!$A$7:$A$107,Likelihoods!B$7:B$107),"")</f>
        <v/>
      </c>
      <c r="AX115" s="181" t="str">
        <f>IF(AND(COUNTBLANK($B115:$O115)=13,COUNTBLANK($P115:$Q115)=1,COUNTBLANK($R115:$U115)=3,COUNTBLANK($V115:$X115)=2,COUNTBLANK($Y115:$AE115)=6,COUNTBLANK($AF115:$AJ115)=4,COUNTBLANK($AK115:AN115)=3,COUNTBLANK($AO115:$AQ115)=2,COUNTBLANK($AR115:$AS115)=1,COUNTBLANK($AT115:$AU115)=1),IF(Data!$B115&lt;&gt;"",Scoring!$E$7)+IF(Data!$C115&lt;&gt;"",Scoring!$E$8)+IF(Data!$D115&lt;&gt;"",Scoring!$E$9)+IF(Data!$E115&lt;&gt;"",Scoring!$E$10)+IF(Data!$F115&lt;&gt;"",Scoring!$E$11)+IF(Data!$G115&lt;&gt;"",Scoring!$E$12)+IF(Data!$H115&lt;&gt;"",Scoring!$E$13)+IF(Data!$I115&lt;&gt;"",Scoring!$E$14)+IF(Data!$J115&lt;&gt;"",Scoring!$E$15)+IF(Data!$K115&lt;&gt;"",Scoring!$E$16)+IF(Data!$L115&lt;&gt;"",Scoring!$E$17)+IF(Data!$M115&lt;&gt;"",Scoring!$E$18)+IF(Data!$N115&lt;&gt;"",Scoring!$E$19)+IF(Data!$O115&lt;&gt;"",Scoring!$E$20)+IF(Data!$P115&lt;&gt;"",Scoring!$E$21)+IF(Data!$Q115&lt;&gt;"",Scoring!$E$22)+IF(Data!$R115&lt;&gt;"",Scoring!$E$23)+IF(Data!$S115&lt;&gt;"",Scoring!$E$24)+IF(Data!$T115&lt;&gt;"",Scoring!$E$25)+IF(Data!$U115&lt;&gt;"",Scoring!$E$26)+IF(Data!$V115&lt;&gt;"",Scoring!$E$27)+IF(Data!$W115&lt;&gt;"",Scoring!$E$28)+IF(Data!$X115&lt;&gt;"",Scoring!$E$29)+IF(Data!$Y115&lt;&gt;"",Scoring!$E$30)+IF(Data!$Z115&lt;&gt;"",Scoring!$E$31)+IF(Data!$AA115&lt;&gt;"",Scoring!$E$32)+IF(Data!$AB115&lt;&gt;"",Scoring!$E$33)+IF(Data!$AC115&lt;&gt;"",Scoring!$E$34)+IF(Data!$AD115&lt;&gt;"",Scoring!$E$35)+IF(Data!$AE115&lt;&gt;"",Scoring!$E$36)+IF(Data!$AF115&lt;&gt;"",Scoring!$E$37)+IF(Data!$AG115&lt;&gt;"",Scoring!$E$38)+IF(Data!$AH115&lt;&gt;"",Scoring!$E$39)+IF(Data!$AI115&lt;&gt;"",Scoring!$E$40)+IF(Data!$AJ115&lt;&gt;"",Scoring!$E$41)+IF(Data!$AK115&lt;&gt;"",Scoring!$E$42)+IF(Data!$AL115&lt;&gt;"",Scoring!$E$43)+IF(Data!$AM115&lt;&gt;"",Scoring!$E$44)+IF(Data!$AN115&lt;&gt;"",Scoring!$E$45)+IF(Data!$AO115&lt;&gt;"",Scoring!$E$46)+IF(Data!$AP115&lt;&gt;"",Scoring!$E$47)+IF(Data!$AQ115&lt;&gt;"",Scoring!$E$48)+IF(Data!$AR115&lt;&gt;"",Scoring!$E$49)+IF(Data!$AS115&lt;&gt;"",Scoring!$E$50)+IF(Data!$AT115&lt;&gt;"",Scoring!$E$51)+IF(Data!$AU115&lt;&gt;"",Scoring!$E$52),"")</f>
        <v/>
      </c>
      <c r="AY115" s="180" t="str">
        <f>IF(AX115&lt;&gt;"",LOOKUP(AX115,Likelihoods!$A$7:$A$107,Likelihoods!C$7:C$107),"")</f>
        <v/>
      </c>
      <c r="AZ115" s="182" t="str">
        <f>IF(AND(COUNTBLANK($B115:$O115)=13,COUNTBLANK($P115:$Q115)=1,COUNTBLANK($R115:$U115)=3,COUNTBLANK($V115:$X115)=2,COUNTBLANK($Y115:$AE115)=6,COUNTBLANK($AF115:$AJ115)=4,COUNTBLANK($AK115:AN115)=3,COUNTBLANK($AO115:$AQ115)=2,COUNTBLANK($AR115:$AS115)=1,COUNTBLANK($AT115:$AU115)=1),IF(Data!$B115&lt;&gt;"",Scoring!$F$7)+IF(Data!$C115&lt;&gt;"",Scoring!$F$8)+IF(Data!$D115&lt;&gt;"",Scoring!$F$9)+IF(Data!$E115&lt;&gt;"",Scoring!$F$10)+IF(Data!$F115&lt;&gt;"",Scoring!$F$11)+IF(Data!$G115&lt;&gt;"",Scoring!$F$12)+IF(Data!$H115&lt;&gt;"",Scoring!$F$13)+IF(Data!$I115&lt;&gt;"",Scoring!$F$14)+IF(Data!$J115&lt;&gt;"",Scoring!$F$15)+IF(Data!$K115&lt;&gt;"",Scoring!$F$16)+IF(Data!$L115&lt;&gt;"",Scoring!$F$17)+IF(Data!$M115&lt;&gt;"",Scoring!$F$18)+IF(Data!$N115&lt;&gt;"",Scoring!$F$19)+IF(Data!$O115&lt;&gt;"",Scoring!$F$20)+IF(Data!$P115&lt;&gt;"",Scoring!$F$21)+IF(Data!$Q115&lt;&gt;"",Scoring!$F$22)+IF(Data!$R115&lt;&gt;"",Scoring!$F$23)+IF(Data!$S115&lt;&gt;"",Scoring!$F$24)+IF(Data!$T115&lt;&gt;"",Scoring!$F$25)+IF(Data!$U115&lt;&gt;"",Scoring!$F$26)+IF(Data!$V115&lt;&gt;"",Scoring!$F$27)+IF(Data!$W115&lt;&gt;"",Scoring!$F$28)+IF(Data!$X115&lt;&gt;"",Scoring!$F$29)+IF(Data!$Y115&lt;&gt;"",Scoring!$F$30)+IF(Data!$Z115&lt;&gt;"",Scoring!$F$31)+IF(Data!$AA115&lt;&gt;"",Scoring!$F$32)+IF(Data!$AB115&lt;&gt;"",Scoring!$F$33)+IF(Data!$AC115&lt;&gt;"",Scoring!$F$34)+IF(Data!$AD115&lt;&gt;"",Scoring!$F$35)+IF(Data!$AE115&lt;&gt;"",Scoring!$F$36)+IF(Data!$AF115&lt;&gt;"",Scoring!$F$37)+IF(Data!$AG115&lt;&gt;"",Scoring!$F$38)+IF(Data!$AH115&lt;&gt;"",Scoring!$F$39)+IF(Data!$AI115&lt;&gt;"",Scoring!$F$40)+IF(Data!$AJ115&lt;&gt;"",Scoring!$F$41)+IF(Data!$AK115&lt;&gt;"",Scoring!$F$42)+IF(Data!$AL115&lt;&gt;"",Scoring!$F$43)+IF(Data!$AM115&lt;&gt;"",Scoring!$F$44)+IF(Data!$AN115&lt;&gt;"",Scoring!$F$45)+IF(Data!$AO115&lt;&gt;"",Scoring!$F$46)+IF(Data!$AP115&lt;&gt;"",Scoring!$F$47)+IF(Data!$AQ115&lt;&gt;"",Scoring!$F$48)+IF(Data!$AR115&lt;&gt;"",Scoring!$F$49)+IF(Data!$AS115&lt;&gt;"",Scoring!$F$50)+IF(Data!$AT115&lt;&gt;"",Scoring!$F$51)+IF(Data!$AU115&lt;&gt;"",Scoring!$F$52),"")</f>
        <v/>
      </c>
      <c r="BA115" s="183" t="str">
        <f>IF(AZ115&lt;&gt;"",LOOKUP(AZ115,Likelihoods!$A$7:$A$107,Likelihoods!D$7:D$107),"")</f>
        <v/>
      </c>
      <c r="BB115" s="181" t="str">
        <f>IF(AND(COUNTBLANK($B115:$O115)=13,COUNTBLANK($P115:$Q115)=1,COUNTBLANK($R115:$U115)=3,COUNTBLANK($V115:$X115)=2,COUNTBLANK($Y115:$AE115)=6,COUNTBLANK($AF115:$AJ115)=4,COUNTBLANK($AK115:AN115)=3,COUNTBLANK($AO115:$AQ115)=2,COUNTBLANK($AR115:$AS115)=1,COUNTBLANK($AT115:$AU115)=1),IF(Data!$B115&lt;&gt;"",Scoring!$G$7)+IF(Data!$C115&lt;&gt;"",Scoring!$G$8)+IF(Data!$D115&lt;&gt;"",Scoring!$G$9)+IF(Data!$E115&lt;&gt;"",Scoring!$G$10)+IF(Data!$F115&lt;&gt;"",Scoring!$G$11)+IF(Data!$G115&lt;&gt;"",Scoring!$G$12)+IF(Data!$H115&lt;&gt;"",Scoring!$G$13)+IF(Data!$I115&lt;&gt;"",Scoring!$G$14)+IF(Data!$J115&lt;&gt;"",Scoring!$G$15)+IF(Data!$K115&lt;&gt;"",Scoring!$G$16)+IF(Data!$L115&lt;&gt;"",Scoring!$G$17)+IF(Data!$M115&lt;&gt;"",Scoring!$G$18)+IF(Data!$N115&lt;&gt;"",Scoring!$G$19)+IF(Data!$O115&lt;&gt;"",Scoring!$G$20)+IF(Data!$P115&lt;&gt;"",Scoring!$G$21)+IF(Data!$Q115&lt;&gt;"",Scoring!$G$22)+IF(Data!$R115&lt;&gt;"",Scoring!$G$23)+IF(Data!$S115&lt;&gt;"",Scoring!$G$24)+IF(Data!$T115&lt;&gt;"",Scoring!$G$25)+IF(Data!$U115&lt;&gt;"",Scoring!$G$26)+IF(Data!$V115&lt;&gt;"",Scoring!$G$27)+IF(Data!$W115&lt;&gt;"",Scoring!$G$28)+IF(Data!$X115&lt;&gt;"",Scoring!$G$29)+IF(Data!$Y115&lt;&gt;"",Scoring!$G$30)+IF(Data!$Z115&lt;&gt;"",Scoring!$G$31)+IF(Data!$AA115&lt;&gt;"",Scoring!$G$32)+IF(Data!$AB115&lt;&gt;"",Scoring!$G$33)+IF(Data!$AC115&lt;&gt;"",Scoring!$G$34)+IF(Data!$AD115&lt;&gt;"",Scoring!$G$35)+IF(Data!$AE115&lt;&gt;"",Scoring!$G$36)+IF(Data!$AF115&lt;&gt;"",Scoring!$G$37)+IF(Data!$AG115&lt;&gt;"",Scoring!$G$38)+IF(Data!$AH115&lt;&gt;"",Scoring!$G$39)+IF(Data!$AI115&lt;&gt;"",Scoring!$G$40)+IF(Data!$AJ115&lt;&gt;"",Scoring!$G$41)+IF(Data!$AK115&lt;&gt;"",Scoring!$G$42)+IF(Data!$AL115&lt;&gt;"",Scoring!$G$43)+IF(Data!$AM115&lt;&gt;"",Scoring!$G$44)+IF(Data!$AN115&lt;&gt;"",Scoring!$G$45)+IF(Data!$AO115&lt;&gt;"",Scoring!$G$46)+IF(Data!$AP115&lt;&gt;"",Scoring!$G$47)+IF(Data!$AQ115&lt;&gt;"",Scoring!$G$48)+IF(Data!$AR115&lt;&gt;"",Scoring!$G$49)+IF(Data!$AS115&lt;&gt;"",Scoring!$G$50)+IF(Data!$AT115&lt;&gt;"",Scoring!$G$51)+IF(Data!$AU115&lt;&gt;"",Scoring!$G$52),"")</f>
        <v/>
      </c>
      <c r="BC115" s="184" t="str">
        <f>IF(BB115&lt;&gt;"",LOOKUP(BB115,Likelihoods!$A$7:$A$107,Likelihoods!E$7:E$107),"")</f>
        <v/>
      </c>
      <c r="BD115" s="185" t="str">
        <f>IF(AND(COUNTBLANK($B115:$O115)=13,COUNTBLANK($P115:$Q115)=1,COUNTBLANK($R115:$U115)=3,COUNTBLANK($V115:$X115)=2,COUNTBLANK($Y115:$AE115)=6,COUNTBLANK($AF115:$AJ115)=4,COUNTBLANK($AK115:AN115)=3,COUNTBLANK($AO115:$AQ115)=2,COUNTBLANK($AR115:$AS115)=1,COUNTBLANK($AT115:$AU115)=1),IF(Data!$B115&lt;&gt;"",Scoring!$H$7)+IF(Data!$C115&lt;&gt;"",Scoring!$H$8)+IF(Data!$D115&lt;&gt;"",Scoring!$H$9)+IF(Data!$E115&lt;&gt;"",Scoring!$H$10)+IF(Data!$F115&lt;&gt;"",Scoring!$H$11)+IF(Data!$G115&lt;&gt;"",Scoring!$H$12)+IF(Data!$H115&lt;&gt;"",Scoring!$H$13)+IF(Data!$I115&lt;&gt;"",Scoring!$H$14)+IF(Data!$J115&lt;&gt;"",Scoring!$H$15)+IF(Data!$K115&lt;&gt;"",Scoring!$H$16)+IF(Data!$L115&lt;&gt;"",Scoring!$H$17)+IF(Data!$M115&lt;&gt;"",Scoring!$H$18)+IF(Data!$N115&lt;&gt;"",Scoring!$H$19)+IF(Data!$O115&lt;&gt;"",Scoring!$H$20)+IF(Data!$P115&lt;&gt;"",Scoring!$H$21)+IF(Data!$Q115&lt;&gt;"",Scoring!$H$22)+IF(Data!$R115&lt;&gt;"",Scoring!$H$23)+IF(Data!$S115&lt;&gt;"",Scoring!$H$24)+IF(Data!$T115&lt;&gt;"",Scoring!$H$25)+IF(Data!$U115&lt;&gt;"",Scoring!$H$26)+IF(Data!$V115&lt;&gt;"",Scoring!$H$27)+IF(Data!$W115&lt;&gt;"",Scoring!$H$28)+IF(Data!$X115&lt;&gt;"",Scoring!$H$29)+IF(Data!$Y115&lt;&gt;"",Scoring!$H$30)+IF(Data!$Z115&lt;&gt;"",Scoring!$H$31)+IF(Data!$AA115&lt;&gt;"",Scoring!$H$32)+IF(Data!$AB115&lt;&gt;"",Scoring!$H$33)+IF(Data!$AC115&lt;&gt;"",Scoring!$H$34)+IF(Data!$AD115&lt;&gt;"",Scoring!$H$35)+IF(Data!$AE115&lt;&gt;"",Scoring!$H$36)+IF(Data!$AF115&lt;&gt;"",Scoring!$H$37)+IF(Data!$AG115&lt;&gt;"",Scoring!$H$38)+IF(Data!$AH115&lt;&gt;"",Scoring!$H$39)+IF(Data!$AI115&lt;&gt;"",Scoring!$H$40)+IF(Data!$AJ115&lt;&gt;"",Scoring!$H$41)+IF(Data!$AK115&lt;&gt;"",Scoring!$H$42)+IF(Data!$AL115&lt;&gt;"",Scoring!$H$43)+IF(Data!$AM115&lt;&gt;"",Scoring!$H$44)+IF(Data!$AN115&lt;&gt;"",Scoring!$H$45)+IF(Data!$AO115&lt;&gt;"",Scoring!$H$46)+IF(Data!$AP115&lt;&gt;"",Scoring!$H$47)+IF(Data!$AQ115&lt;&gt;"",Scoring!$H$48)+IF(Data!$AR115&lt;&gt;"",Scoring!$H$49)+IF(Data!$AS115&lt;&gt;"",Scoring!$H$50)+IF(Data!$AT115&lt;&gt;"",Scoring!$H$51)+IF(Data!$AU115&lt;&gt;"",Scoring!$H$52),"")</f>
        <v/>
      </c>
      <c r="BE115" s="186" t="str">
        <f>IF(BD115&lt;&gt;"",LOOKUP(BD115,Likelihoods!$A$7:$A$107,Likelihoods!F$7:F$107),"")</f>
        <v/>
      </c>
      <c r="BF115" s="181" t="str">
        <f>IF(AND(COUNTBLANK($B115:$O115)=13,COUNTBLANK($P115:$Q115)=1,COUNTBLANK($R115:$U115)=3,COUNTBLANK($V115:$X115)=2,COUNTBLANK($Y115:$AE115)=6,COUNTBLANK($AF115:$AJ115)=4,COUNTBLANK($AK115:AN115)=3,COUNTBLANK($AO115:$AQ115)=2,COUNTBLANK($AR115:$AS115)=1,COUNTBLANK($AT115:$AU115)=1),IF(Data!$B115&lt;&gt;"",Scoring!$I$7)+IF(Data!$C115&lt;&gt;"",Scoring!$I$8)+IF(Data!$D115&lt;&gt;"",Scoring!$I$9)+IF(Data!$E115&lt;&gt;"",Scoring!$I$10)+IF(Data!$F115&lt;&gt;"",Scoring!$I$11)+IF(Data!$G115&lt;&gt;"",Scoring!$I$12)+IF(Data!$H115&lt;&gt;"",Scoring!$I$13)+IF(Data!$I115&lt;&gt;"",Scoring!$I$14)+IF(Data!$J115&lt;&gt;"",Scoring!$I$15)+IF(Data!$K115&lt;&gt;"",Scoring!$I$16)+IF(Data!$L115&lt;&gt;"",Scoring!$I$17)+IF(Data!$M115&lt;&gt;"",Scoring!$I$18)+IF(Data!$N115&lt;&gt;"",Scoring!$I$19)+IF(Data!$O115&lt;&gt;"",Scoring!$I$20)+IF(Data!$P115&lt;&gt;"",Scoring!$I$21)+IF(Data!$Q115&lt;&gt;"",Scoring!$I$22)+IF(Data!$R115&lt;&gt;"",Scoring!$I$23)+IF(Data!$S115&lt;&gt;"",Scoring!$I$24)+IF(Data!$T115&lt;&gt;"",Scoring!$I$25)+IF(Data!$U115&lt;&gt;"",Scoring!$I$26)+IF(Data!$V115&lt;&gt;"",Scoring!$I$27)+IF(Data!$W115&lt;&gt;"",Scoring!$I$28)+IF(Data!$X115&lt;&gt;"",Scoring!$I$29)+IF(Data!$Y115&lt;&gt;"",Scoring!$I$30)+IF(Data!$Z115&lt;&gt;"",Scoring!$I$31)+IF(Data!$AA115&lt;&gt;"",Scoring!$I$32)+IF(Data!$AB115&lt;&gt;"",Scoring!$I$33)+IF(Data!$AC115&lt;&gt;"",Scoring!$I$34)+IF(Data!$AD115&lt;&gt;"",Scoring!$I$35)+IF(Data!$AE115&lt;&gt;"",Scoring!$I$36)+IF(Data!$AF115&lt;&gt;"",Scoring!$I$37)+IF(Data!$AG115&lt;&gt;"",Scoring!$I$38)+IF(Data!$AH115&lt;&gt;"",Scoring!$I$39)+IF(Data!$AI115&lt;&gt;"",Scoring!$I$40)+IF(Data!$AJ115&lt;&gt;"",Scoring!$I$41)+IF(Data!$AK115&lt;&gt;"",Scoring!$I$42)+IF(Data!$AL115&lt;&gt;"",Scoring!$I$43)+IF(Data!$AM115&lt;&gt;"",Scoring!$I$44)+IF(Data!$AN115&lt;&gt;"",Scoring!$I$45)+IF(Data!$AO115&lt;&gt;"",Scoring!$I$46)+IF(Data!$AP115&lt;&gt;"",Scoring!$I$47)+IF(Data!$AQ115&lt;&gt;"",Scoring!$I$48)+IF(Data!$AR115&lt;&gt;"",Scoring!$I$49)+IF(Data!$AS115&lt;&gt;"",Scoring!$I$50)+IF(Data!$AT115&lt;&gt;"",Scoring!$I$51)+IF(Data!$AU115&lt;&gt;"",Scoring!$I$52),"")</f>
        <v/>
      </c>
      <c r="BG115" s="180" t="str">
        <f>IF(BF115&lt;&gt;"",LOOKUP(BF115,Likelihoods!$A$7:$A$107,Likelihoods!G$7:G$107),"")</f>
        <v/>
      </c>
      <c r="BH115" s="187" t="str">
        <f>IF(AND(COUNTBLANK($B115:$O115)=13,COUNTBLANK($P115:$Q115)=1,COUNTBLANK($R115:$U115)=3,COUNTBLANK($V115:$X115)=2,COUNTBLANK($Y115:$AE115)=6,COUNTBLANK($AF115:$AJ115)=4,COUNTBLANK($AK115:AN115)=3,COUNTBLANK($AO115:$AQ115)=2,COUNTBLANK($AR115:$AS115)=1,COUNTBLANK($AT115:$AU115)=1),IF(Data!$B115&lt;&gt;"",Scoring!$J$7)+IF(Data!$C115&lt;&gt;"",Scoring!$J$8)+IF(Data!$D115&lt;&gt;"",Scoring!$J$9)+IF(Data!$E115&lt;&gt;"",Scoring!$J$10)+IF(Data!$F115&lt;&gt;"",Scoring!$J$11)+IF(Data!$G115&lt;&gt;"",Scoring!$J$12)+IF(Data!$H115&lt;&gt;"",Scoring!$J$13)+IF(Data!$I115&lt;&gt;"",Scoring!$J$14)+IF(Data!$J115&lt;&gt;"",Scoring!$J$15)+IF(Data!$K115&lt;&gt;"",Scoring!$J$16)+IF(Data!$L115&lt;&gt;"",Scoring!$J$17)+IF(Data!$M115&lt;&gt;"",Scoring!$J$18)+IF(Data!$N115&lt;&gt;"",Scoring!$J$19)+IF(Data!$O115&lt;&gt;"",Scoring!$J$20)+IF(Data!$P115&lt;&gt;"",Scoring!$J$21)+IF(Data!$Q115&lt;&gt;"",Scoring!$J$22)+IF(Data!$R115&lt;&gt;"",Scoring!$J$23)+IF(Data!$S115&lt;&gt;"",Scoring!$J$24)+IF(Data!$T115&lt;&gt;"",Scoring!$J$25)+IF(Data!$U115&lt;&gt;"",Scoring!$J$26)+IF(Data!$V115&lt;&gt;"",Scoring!$J$27)+IF(Data!$W115&lt;&gt;"",Scoring!$J$28)+IF(Data!$X115&lt;&gt;"",Scoring!$J$29)+IF(Data!$Y115&lt;&gt;"",Scoring!$J$30)+IF(Data!$Z115&lt;&gt;"",Scoring!$J$31)+IF(Data!$AA115&lt;&gt;"",Scoring!$J$32)+IF(Data!$AB115&lt;&gt;"",Scoring!$J$33)+IF(Data!$AC115&lt;&gt;"",Scoring!$J$34)+IF(Data!$AD115&lt;&gt;"",Scoring!$J$35)+IF(Data!$AE115&lt;&gt;"",Scoring!$J$36)+IF(Data!$AF115&lt;&gt;"",Scoring!$J$37)+IF(Data!$AG115&lt;&gt;"",Scoring!$J$38)+IF(Data!$AH115&lt;&gt;"",Scoring!$J$39)+IF(Data!$AI115&lt;&gt;"",Scoring!$J$40)+IF(Data!$AJ115&lt;&gt;"",Scoring!$J$41)+IF(Data!$AK115&lt;&gt;"",Scoring!$J$42)+IF(Data!$AL115&lt;&gt;"",Scoring!$J$43)+IF(Data!$AM115&lt;&gt;"",Scoring!$J$44)+IF(Data!$AN115&lt;&gt;"",Scoring!$J$45)+IF(Data!$AO115&lt;&gt;"",Scoring!$J$46)+IF(Data!$AP115&lt;&gt;"",Scoring!$J$47)+IF(Data!$AQ115&lt;&gt;"",Scoring!$J$48)+IF(Data!$AR115&lt;&gt;"",Scoring!$J$49)+IF(Data!$AS115&lt;&gt;"",Scoring!$J$50)+IF(Data!$AT115&lt;&gt;"",Scoring!$J$51)+IF(Data!$AU115&lt;&gt;"",Scoring!$J$52),"")</f>
        <v/>
      </c>
      <c r="BI115" s="183" t="str">
        <f>IF(BH115&lt;&gt;"",LOOKUP(BH115,Likelihoods!$A$7:$A$107,Likelihoods!H$7:H$107),"")</f>
        <v/>
      </c>
      <c r="BJ115" s="188" t="str">
        <f>IF(AND(COUNTBLANK($B115:$O115)=13,COUNTBLANK($P115:$Q115)=1,COUNTBLANK($R115:$U115)=3,COUNTBLANK($V115:$X115)=2,COUNTBLANK($Y115:$AE115)=6,COUNTBLANK($AF115:$AJ115)=4,COUNTBLANK($AK115:AN115)=3,COUNTBLANK($AO115:$AQ115)=2,COUNTBLANK($AR115:$AS115)=1,COUNTBLANK($AT115:$AU115)=1),IF(Data!$B115&lt;&gt;"",Scoring!$K$7)+IF(Data!$C115&lt;&gt;"",Scoring!$K$8)+IF(Data!$D115&lt;&gt;"",Scoring!$K$9)+IF(Data!$E115&lt;&gt;"",Scoring!$K$10)+IF(Data!$F115&lt;&gt;"",Scoring!$K$11)+IF(Data!$G115&lt;&gt;"",Scoring!$K$12)+IF(Data!$H115&lt;&gt;"",Scoring!$K$13)+IF(Data!$I115&lt;&gt;"",Scoring!$K$14)+IF(Data!$J115&lt;&gt;"",Scoring!$K$15)+IF(Data!$K115&lt;&gt;"",Scoring!$K$16)+IF(Data!$L115&lt;&gt;"",Scoring!$K$17)+IF(Data!$M115&lt;&gt;"",Scoring!$K$18)+IF(Data!$N115&lt;&gt;"",Scoring!$K$19)+IF(Data!$O115&lt;&gt;"",Scoring!$K$20)+IF(Data!$P115&lt;&gt;"",Scoring!$K$21)+IF(Data!$Q115&lt;&gt;"",Scoring!$K$22)+IF(Data!$R115&lt;&gt;"",Scoring!$K$23)+IF(Data!$S115&lt;&gt;"",Scoring!$K$24)+IF(Data!$T115&lt;&gt;"",Scoring!$K$25)+IF(Data!$U115&lt;&gt;"",Scoring!$K$26)+IF(Data!$V115&lt;&gt;"",Scoring!$K$27)+IF(Data!$W115&lt;&gt;"",Scoring!$K$28)+IF(Data!$X115&lt;&gt;"",Scoring!$K$29)+IF(Data!$Y115&lt;&gt;"",Scoring!$K$30)+IF(Data!$Z115&lt;&gt;"",Scoring!$K$31)+IF(Data!$AA115&lt;&gt;"",Scoring!$K$32)+IF(Data!$AB115&lt;&gt;"",Scoring!$K$33)+IF(Data!$AC115&lt;&gt;"",Scoring!$K$34)+IF(Data!$AD115&lt;&gt;"",Scoring!$K$35)+IF(Data!$AE115&lt;&gt;"",Scoring!$K$36)+IF(Data!$AF115&lt;&gt;"",Scoring!$K$37)+IF(Data!$AG115&lt;&gt;"",Scoring!$K$38)+IF(Data!$AH115&lt;&gt;"",Scoring!$K$39)+IF(Data!$AI115&lt;&gt;"",Scoring!$K$40)+IF(Data!$AJ115&lt;&gt;"",Scoring!$K$41)+IF(Data!$AK115&lt;&gt;"",Scoring!$K$42)+IF(Data!$AL115&lt;&gt;"",Scoring!$K$43)+IF(Data!$AM115&lt;&gt;"",Scoring!$K$44)+IF(Data!$AN115&lt;&gt;"",Scoring!$K$45)+IF(Data!$AO115&lt;&gt;"",Scoring!$K$46)+IF(Data!$AP115&lt;&gt;"",Scoring!$K$47)+IF(Data!$AQ115&lt;&gt;"",Scoring!$K$48)+IF(Data!$AR115&lt;&gt;"",Scoring!$K$49)+IF(Data!$AS115&lt;&gt;"",Scoring!$K$50)+IF(Data!$AT115&lt;&gt;"",Scoring!$K$51)+IF(Data!$AU115&lt;&gt;"",Scoring!$K$52),"")</f>
        <v/>
      </c>
      <c r="BK115" s="184" t="str">
        <f>IF(BJ115&lt;&gt;"",LOOKUP(BJ115,Likelihoods!$A$7:$A$107,Likelihoods!I$7:I$107),"")</f>
        <v/>
      </c>
      <c r="BL115" s="187" t="str">
        <f>IF(AND(COUNTBLANK($B115:$O115)=13,COUNTBLANK($P115:$Q115)=1,COUNTBLANK($R115:$U115)=3,COUNTBLANK($V115:$X115)=2,COUNTBLANK($Y115:$AE115)=6,COUNTBLANK($AF115:$AJ115)=4,COUNTBLANK($AK115:AN115)=3,COUNTBLANK($AO115:$AQ115)=2,COUNTBLANK($AR115:$AS115)=1,COUNTBLANK($AT115:$AU115)=1),IF(Data!$B115&lt;&gt;"",Scoring!$L$7)+IF(Data!$C115&lt;&gt;"",Scoring!$L$8)+IF(Data!$D115&lt;&gt;"",Scoring!$L$9)+IF(Data!$E115&lt;&gt;"",Scoring!$L$10)+IF(Data!$F115&lt;&gt;"",Scoring!$L$11)+IF(Data!$G115&lt;&gt;"",Scoring!$L$12)+IF(Data!$H115&lt;&gt;"",Scoring!$L$13)+IF(Data!$I115&lt;&gt;"",Scoring!$L$14)+IF(Data!$J115&lt;&gt;"",Scoring!$L$15)+IF(Data!$K115&lt;&gt;"",Scoring!$L$16)+IF(Data!$L115&lt;&gt;"",Scoring!$L$17)+IF(Data!$M115&lt;&gt;"",Scoring!$L$18)+IF(Data!$N115&lt;&gt;"",Scoring!$L$19)+IF(Data!$O115&lt;&gt;"",Scoring!$L$20)+IF(Data!$P115&lt;&gt;"",Scoring!$L$21)+IF(Data!$Q115&lt;&gt;"",Scoring!$L$22)+IF(Data!$R115&lt;&gt;"",Scoring!$L$23)+IF(Data!$S115&lt;&gt;"",Scoring!$L$24)+IF(Data!$T115&lt;&gt;"",Scoring!$L$25)+IF(Data!$U115&lt;&gt;"",Scoring!$L$26)+IF(Data!$V115&lt;&gt;"",Scoring!$L$27)+IF(Data!$W115&lt;&gt;"",Scoring!$L$28)+IF(Data!$X115&lt;&gt;"",Scoring!$L$29)+IF(Data!$Y115&lt;&gt;"",Scoring!$L$30)+IF(Data!$Z115&lt;&gt;"",Scoring!$L$31)+IF(Data!$AA115&lt;&gt;"",Scoring!$L$32)+IF(Data!$AB115&lt;&gt;"",Scoring!$L$33)+IF(Data!$AC115&lt;&gt;"",Scoring!$L$34)+IF(Data!$AD115&lt;&gt;"",Scoring!$L$35)+IF(Data!$AE115&lt;&gt;"",Scoring!$L$36)+IF(Data!$AF115&lt;&gt;"",Scoring!$L$37)+IF(Data!$AG115&lt;&gt;"",Scoring!$L$38)+IF(Data!$AH115&lt;&gt;"",Scoring!$L$39)+IF(Data!$AI115&lt;&gt;"",Scoring!$L$40)+IF(Data!$AJ115&lt;&gt;"",Scoring!$L$41)+IF(Data!$AK115&lt;&gt;"",Scoring!$L$42)+IF(Data!$AL115&lt;&gt;"",Scoring!$L$43)+IF(Data!$AM115&lt;&gt;"",Scoring!$L$44)+IF(Data!$AN115&lt;&gt;"",Scoring!$L$45)+IF(Data!$AO115&lt;&gt;"",Scoring!$L$46)+IF(Data!$AP115&lt;&gt;"",Scoring!$L$47)+IF(Data!$AQ115&lt;&gt;"",Scoring!$L$48)+IF(Data!$AR115&lt;&gt;"",Scoring!$L$49)+IF(Data!$AS115&lt;&gt;"",Scoring!$L$50)+IF(Data!$AT115&lt;&gt;"",Scoring!$L$51)+IF(Data!$AU115&lt;&gt;"",Scoring!$L$52),"")</f>
        <v/>
      </c>
      <c r="BM115" s="180" t="str">
        <f>IF(BL115&lt;&gt;"",LOOKUP(BL115,Likelihoods!$A$7:$A$107,Likelihoods!J$7:J$107),"")</f>
        <v/>
      </c>
      <c r="BN115" s="181" t="str">
        <f>IF(AND(COUNTBLANK($B115:$O115)=13,COUNTBLANK($P115:$Q115)=1,COUNTBLANK($R115:$U115)=3,COUNTBLANK($V115:$X115)=2,COUNTBLANK($Y115:$AE115)=6,COUNTBLANK($AF115:$AJ115)=4,COUNTBLANK($AK115:AN115)=3,COUNTBLANK($AO115:$AQ115)=2,COUNTBLANK($AR115:$AS115)=1,COUNTBLANK($AT115:$AU115)=1),IF(Data!$B115&lt;&gt;"",Scoring!$M$7)+IF(Data!$C115&lt;&gt;"",Scoring!$M$8)+IF(Data!$D115&lt;&gt;"",Scoring!$M$9)+IF(Data!$E115&lt;&gt;"",Scoring!$M$10)+IF(Data!$F115&lt;&gt;"",Scoring!$M$11)+IF(Data!$G115&lt;&gt;"",Scoring!$M$12)+IF(Data!$H115&lt;&gt;"",Scoring!$M$13)+IF(Data!$I115&lt;&gt;"",Scoring!$M$14)+IF(Data!$J115&lt;&gt;"",Scoring!$M$15)+IF(Data!$K115&lt;&gt;"",Scoring!$M$16)+IF(Data!$L115&lt;&gt;"",Scoring!$M$17)+IF(Data!$M115&lt;&gt;"",Scoring!$M$18)+IF(Data!$N115&lt;&gt;"",Scoring!$M$19)+IF(Data!$O115&lt;&gt;"",Scoring!$M$20)+IF(Data!$P115&lt;&gt;"",Scoring!$M$21)+IF(Data!$Q115&lt;&gt;"",Scoring!$M$22)+IF(Data!$R115&lt;&gt;"",Scoring!$M$23)+IF(Data!$S115&lt;&gt;"",Scoring!$M$24)+IF(Data!$T115&lt;&gt;"",Scoring!$M$25)+IF(Data!$U115&lt;&gt;"",Scoring!$M$26)+IF(Data!$V115&lt;&gt;"",Scoring!$M$27)+IF(Data!$W115&lt;&gt;"",Scoring!$M$28)+IF(Data!$X115&lt;&gt;"",Scoring!$M$29)+IF(Data!$Y115&lt;&gt;"",Scoring!$M$30)+IF(Data!$Z115&lt;&gt;"",Scoring!$M$31)+IF(Data!$AA115&lt;&gt;"",Scoring!$M$32)+IF(Data!$AB115&lt;&gt;"",Scoring!$M$33)+IF(Data!$AC115&lt;&gt;"",Scoring!$M$34)+IF(Data!$AD115&lt;&gt;"",Scoring!$M$35)+IF(Data!$AE115&lt;&gt;"",Scoring!$M$36)+IF(Data!$AF115&lt;&gt;"",Scoring!$M$37)+IF(Data!$AG115&lt;&gt;"",Scoring!$M$38)+IF(Data!$AH115&lt;&gt;"",Scoring!$M$39)+IF(Data!$AI115&lt;&gt;"",Scoring!$M$40)+IF(Data!$AJ115&lt;&gt;"",Scoring!$M$41)+IF(Data!$AK115&lt;&gt;"",Scoring!$M$42)+IF(Data!$AL115&lt;&gt;"",Scoring!$M$43)+IF(Data!$AM115&lt;&gt;"",Scoring!$M$44)+IF(Data!$AN115&lt;&gt;"",Scoring!$M$45)+IF(Data!$AO115&lt;&gt;"",Scoring!$M$46)+IF(Data!$AP115&lt;&gt;"",Scoring!$M$47)+IF(Data!$AQ115&lt;&gt;"",Scoring!$M$48)+IF(Data!$AR115&lt;&gt;"",Scoring!$M$49)+IF(Data!$AS115&lt;&gt;"",Scoring!$M$50)+IF(Data!$AT115&lt;&gt;"",Scoring!$M$51)+IF(Data!$AU115&lt;&gt;"",Scoring!$M$52),"")</f>
        <v/>
      </c>
      <c r="BO115" s="184" t="str">
        <f>IF(BN115&lt;&gt;"",LOOKUP(BN115,Likelihoods!$A$7:$A$107,Likelihoods!K$7:K$107),"")</f>
        <v/>
      </c>
      <c r="BP115" s="179" t="str">
        <f>IF(AND(COUNTBLANK($B115:$O115)=13,COUNTBLANK($P115:$Q115)=1,COUNTBLANK($R115:$U115)=3,COUNTBLANK($V115:$X115)=2,COUNTBLANK($Y115:$AE115)=6,COUNTBLANK($AF115:$AJ115)=4,COUNTBLANK($AK115:AN115)=3,COUNTBLANK($AO115:$AQ115)=2,COUNTBLANK($AR115:$AS115)=1,COUNTBLANK($AT115:$AU115)=1),IF(Data!$B115&lt;&gt;"",Scoring!$N$7)+IF(Data!$C115&lt;&gt;"",Scoring!$N$8)+IF(Data!$D115&lt;&gt;"",Scoring!$N$9)+IF(Data!$E115&lt;&gt;"",Scoring!$N$10)+IF(Data!$F115&lt;&gt;"",Scoring!$N$11)+IF(Data!$G115&lt;&gt;"",Scoring!$N$12)+IF(Data!$H115&lt;&gt;"",Scoring!$N$13)+IF(Data!$I115&lt;&gt;"",Scoring!$N$14)+IF(Data!$J115&lt;&gt;"",Scoring!$N$15)+IF(Data!$K115&lt;&gt;"",Scoring!$N$16)+IF(Data!$L115&lt;&gt;"",Scoring!$N$17)+IF(Data!$M115&lt;&gt;"",Scoring!$N$18)+IF(Data!$N115&lt;&gt;"",Scoring!$N$19)+IF(Data!$O115&lt;&gt;"",Scoring!$N$20)+IF(Data!$P115&lt;&gt;"",Scoring!$N$21)+IF(Data!$Q115&lt;&gt;"",Scoring!$N$22)+IF(Data!$R115&lt;&gt;"",Scoring!$N$23)+IF(Data!$S115&lt;&gt;"",Scoring!$N$24)+IF(Data!$T115&lt;&gt;"",Scoring!$N$25)+IF(Data!$U115&lt;&gt;"",Scoring!$N$26)+IF(Data!$V115&lt;&gt;"",Scoring!$N$27)+IF(Data!$W115&lt;&gt;"",Scoring!$N$28)+IF(Data!$X115&lt;&gt;"",Scoring!$N$29)+IF(Data!$Y115&lt;&gt;"",Scoring!$N$30)+IF(Data!$Z115&lt;&gt;"",Scoring!$N$31)+IF(Data!$AA115&lt;&gt;"",Scoring!$N$32)+IF(Data!$AB115&lt;&gt;"",Scoring!$N$33)+IF(Data!$AC115&lt;&gt;"",Scoring!$N$34)+IF(Data!$AD115&lt;&gt;"",Scoring!$N$35)+IF(Data!$AE115&lt;&gt;"",Scoring!$N$36)+IF(Data!$AF115&lt;&gt;"",Scoring!$N$37)+IF(Data!$AG115&lt;&gt;"",Scoring!$N$38)+IF(Data!$AH115&lt;&gt;"",Scoring!$N$39)+IF(Data!$AI115&lt;&gt;"",Scoring!$N$40)+IF(Data!$AJ115&lt;&gt;"",Scoring!$N$41)+IF(Data!$AK115&lt;&gt;"",Scoring!$N$42)+IF(Data!$AL115&lt;&gt;"",Scoring!$N$43)+IF(Data!$AM115&lt;&gt;"",Scoring!$N$44)+IF(Data!$AN115&lt;&gt;"",Scoring!$N$45)+IF(Data!$AO115&lt;&gt;"",Scoring!$N$46)+IF(Data!$AP115&lt;&gt;"",Scoring!$N$47)+IF(Data!$AQ115&lt;&gt;"",Scoring!$N$48)+IF(Data!$AR115&lt;&gt;"",Scoring!$N$49)+IF(Data!$AS115&lt;&gt;"",Scoring!$N$50)+IF(Data!$AT115&lt;&gt;"",Scoring!$N$51)+IF(Data!$AU115&lt;&gt;"",Scoring!$N$52),"")</f>
        <v/>
      </c>
      <c r="BQ115" s="189" t="str">
        <f>IF(BP115&lt;&gt;"",LOOKUP(BP115,Likelihoods!$A$7:$A$107,Likelihoods!L$7:L$107),"")</f>
        <v/>
      </c>
      <c r="BR115" s="181" t="str">
        <f>IF(AND(COUNTBLANK($B115:$O115)=13,COUNTBLANK($P115:$Q115)=1,COUNTBLANK($R115:$U115)=3,COUNTBLANK($V115:$X115)=2,COUNTBLANK($Y115:$AE115)=6,COUNTBLANK($AF115:$AJ115)=4,COUNTBLANK($AK115:AN115)=3,COUNTBLANK($AO115:$AQ115)=2,COUNTBLANK($AR115:$AS115)=1,COUNTBLANK($AT115:$AU115)=1),IF(Data!$B115&lt;&gt;"",Scoring!$O$7)+IF(Data!$C115&lt;&gt;"",Scoring!$O$8)+IF(Data!$D115&lt;&gt;"",Scoring!$O$9)+IF(Data!$E115&lt;&gt;"",Scoring!$O$10)+IF(Data!$F115&lt;&gt;"",Scoring!$O$11)+IF(Data!$G115&lt;&gt;"",Scoring!$O$12)+IF(Data!$H115&lt;&gt;"",Scoring!$O$13)+IF(Data!$I115&lt;&gt;"",Scoring!$O$14)+IF(Data!$J115&lt;&gt;"",Scoring!$O$15)+IF(Data!$K115&lt;&gt;"",Scoring!$O$16)+IF(Data!$L115&lt;&gt;"",Scoring!$O$17)+IF(Data!$M115&lt;&gt;"",Scoring!$O$18)+IF(Data!$N115&lt;&gt;"",Scoring!$O$19)+IF(Data!$O115&lt;&gt;"",Scoring!$O$20)+IF(Data!$P115&lt;&gt;"",Scoring!$O$21)+IF(Data!$Q115&lt;&gt;"",Scoring!$O$22)+IF(Data!$R115&lt;&gt;"",Scoring!$O$23)+IF(Data!$S115&lt;&gt;"",Scoring!$O$24)+IF(Data!$T115&lt;&gt;"",Scoring!$O$25)+IF(Data!$U115&lt;&gt;"",Scoring!$O$26)+IF(Data!$V115&lt;&gt;"",Scoring!$O$27)+IF(Data!$W115&lt;&gt;"",Scoring!$O$28)+IF(Data!$X115&lt;&gt;"",Scoring!$O$29)+IF(Data!$Y115&lt;&gt;"",Scoring!$O$30)+IF(Data!$Z115&lt;&gt;"",Scoring!$O$31)+IF(Data!$AA115&lt;&gt;"",Scoring!$O$32)+IF(Data!$AB115&lt;&gt;"",Scoring!$O$33)+IF(Data!$AC115&lt;&gt;"",Scoring!$O$34)+IF(Data!$AD115&lt;&gt;"",Scoring!$O$35)+IF(Data!$AE115&lt;&gt;"",Scoring!$O$36)+IF(Data!$AF115&lt;&gt;"",Scoring!$O$37)+IF(Data!$AG115&lt;&gt;"",Scoring!$O$38)+IF(Data!$AH115&lt;&gt;"",Scoring!$O$39)+IF(Data!$AI115&lt;&gt;"",Scoring!$O$40)+IF(Data!$AJ115&lt;&gt;"",Scoring!$O$41)+IF(Data!$AK115&lt;&gt;"",Scoring!$O$42)+IF(Data!$AL115&lt;&gt;"",Scoring!$O$43)+IF(Data!$AM115&lt;&gt;"",Scoring!$O$44)+IF(Data!$AN115&lt;&gt;"",Scoring!$O$45)+IF(Data!$AO115&lt;&gt;"",Scoring!$O$46)+IF(Data!$AP115&lt;&gt;"",Scoring!$O$47)+IF(Data!$AQ115&lt;&gt;"",Scoring!$O$48)+IF(Data!$AR115&lt;&gt;"",Scoring!$O$49)+IF(Data!$AS115&lt;&gt;"",Scoring!$O$50)+IF(Data!$AT115&lt;&gt;"",Scoring!$O$51)+IF(Data!$AU115&lt;&gt;"",Scoring!$O$52),"")</f>
        <v/>
      </c>
      <c r="BS115" s="184" t="str">
        <f>IF(BR115&lt;&gt;"",LOOKUP(BR115,Likelihoods!$A$7:$A$107,Likelihoods!M$7:M$107),"")</f>
        <v/>
      </c>
      <c r="BT115" s="181" t="str">
        <f>IF(AND(COUNTBLANK($B115:$O115)=13,COUNTBLANK($P115:$Q115)=1,COUNTBLANK($R115:$U115)=3,COUNTBLANK($V115:$X115)=2,COUNTBLANK($Y115:$AE115)=6,COUNTBLANK($AF115:$AJ115)=4,COUNTBLANK($AK115:AN115)=3,COUNTBLANK($AO115:$AQ115)=2,COUNTBLANK($AR115:$AS115)=1,COUNTBLANK($AT115:$AU115)=1),IF(Data!$B115&lt;&gt;"",Scoring!$P$7)+IF(Data!$C115&lt;&gt;"",Scoring!$P$8)+IF(Data!$D115&lt;&gt;"",Scoring!$P$9)+IF(Data!$E115&lt;&gt;"",Scoring!$P$10)+IF(Data!$F115&lt;&gt;"",Scoring!$P$11)+IF(Data!$G115&lt;&gt;"",Scoring!$P$12)+IF(Data!$H115&lt;&gt;"",Scoring!$P$13)+IF(Data!$I115&lt;&gt;"",Scoring!$P$14)+IF(Data!$J115&lt;&gt;"",Scoring!$P$15)+IF(Data!$K115&lt;&gt;"",Scoring!$P$16)+IF(Data!$L115&lt;&gt;"",Scoring!$P$17)+IF(Data!$M115&lt;&gt;"",Scoring!$P$18)+IF(Data!$N115&lt;&gt;"",Scoring!$P$19)+IF(Data!$O115&lt;&gt;"",Scoring!$P$20)+IF(Data!$P115&lt;&gt;"",Scoring!$P$21)+IF(Data!$Q115&lt;&gt;"",Scoring!$P$22)+IF(Data!$R115&lt;&gt;"",Scoring!$P$23)+IF(Data!$S115&lt;&gt;"",Scoring!$P$24)+IF(Data!$T115&lt;&gt;"",Scoring!$P$25)+IF(Data!$U115&lt;&gt;"",Scoring!$P$26)+IF(Data!$V115&lt;&gt;"",Scoring!$P$27)+IF(Data!$W115&lt;&gt;"",Scoring!$P$28)+IF(Data!$X115&lt;&gt;"",Scoring!$P$29)+IF(Data!$Y115&lt;&gt;"",Scoring!$P$30)+IF(Data!$Z115&lt;&gt;"",Scoring!$P$31)+IF(Data!$AA115&lt;&gt;"",Scoring!$P$32)+IF(Data!$AB115&lt;&gt;"",Scoring!$P$33)+IF(Data!$AC115&lt;&gt;"",Scoring!$P$34)+IF(Data!$AD115&lt;&gt;"",Scoring!$P$35)+IF(Data!$AE115&lt;&gt;"",Scoring!$P$36)+IF(Data!$AF115&lt;&gt;"",Scoring!$P$37)+IF(Data!$AG115&lt;&gt;"",Scoring!$P$38)+IF(Data!$AH115&lt;&gt;"",Scoring!$P$39)+IF(Data!$AI115&lt;&gt;"",Scoring!$P$40)+IF(Data!$AJ115&lt;&gt;"",Scoring!$P$41)+IF(Data!$AK115&lt;&gt;"",Scoring!$P$42)+IF(Data!$AL115&lt;&gt;"",Scoring!$P$43)+IF(Data!$AM115&lt;&gt;"",Scoring!$P$44)+IF(Data!$AN115&lt;&gt;"",Scoring!$P$45)+IF(Data!$AO115&lt;&gt;"",Scoring!$P$46)+IF(Data!$AP115&lt;&gt;"",Scoring!$P$47)+IF(Data!$AQ115&lt;&gt;"",Scoring!$P$48)+IF(Data!$AR115&lt;&gt;"",Scoring!$P$49)+IF(Data!$AS115&lt;&gt;"",Scoring!$P$50)+IF(Data!$AT115&lt;&gt;"",Scoring!$P$51)+IF(Data!$AU115&lt;&gt;"",Scoring!$P$52),"")</f>
        <v/>
      </c>
      <c r="BU115" s="180" t="str">
        <f>IF(BT115&lt;&gt;"",LOOKUP(BT115,Likelihoods!$A$7:$A$107,Likelihoods!N$7:N$107),"")</f>
        <v/>
      </c>
      <c r="BV115" s="181" t="str">
        <f>IF(AND(COUNTBLANK($B115:$O115)=13,COUNTBLANK($P115:$Q115)=1,COUNTBLANK($R115:$U115)=3,COUNTBLANK($V115:$X115)=2,COUNTBLANK($Y115:$AE115)=6,COUNTBLANK($AF115:$AJ115)=4,COUNTBLANK($AK115:AN115)=3,COUNTBLANK($AO115:$AQ115)=2,COUNTBLANK($AR115:$AS115)=1,COUNTBLANK($AT115:$AU115)=1),IF(Data!$B115&lt;&gt;"",Scoring!$Q$7)+IF(Data!$C115&lt;&gt;"",Scoring!$Q$8)+IF(Data!$D115&lt;&gt;"",Scoring!$Q$9)+IF(Data!$E115&lt;&gt;"",Scoring!$Q$10)+IF(Data!$F115&lt;&gt;"",Scoring!$Q$11)+IF(Data!$G115&lt;&gt;"",Scoring!$Q$12)+IF(Data!$H115&lt;&gt;"",Scoring!$Q$13)+IF(Data!$I115&lt;&gt;"",Scoring!$Q$14)+IF(Data!$J115&lt;&gt;"",Scoring!$Q$15)+IF(Data!$K115&lt;&gt;"",Scoring!$Q$16)+IF(Data!$L115&lt;&gt;"",Scoring!$Q$17)+IF(Data!$M115&lt;&gt;"",Scoring!$Q$18)+IF(Data!$N115&lt;&gt;"",Scoring!$Q$19)+IF(Data!$O115&lt;&gt;"",Scoring!$Q$20)+IF(Data!$P115&lt;&gt;"",Scoring!$Q$21)+IF(Data!$Q115&lt;&gt;"",Scoring!$Q$22)+IF(Data!$R115&lt;&gt;"",Scoring!$Q$23)+IF(Data!$S115&lt;&gt;"",Scoring!$Q$24)+IF(Data!$T115&lt;&gt;"",Scoring!$Q$25)+IF(Data!$U115&lt;&gt;"",Scoring!$Q$26)+IF(Data!$V115&lt;&gt;"",Scoring!$Q$27)+IF(Data!$W115&lt;&gt;"",Scoring!$Q$28)+IF(Data!$X115&lt;&gt;"",Scoring!$Q$29)+IF(Data!$Y115&lt;&gt;"",Scoring!$Q$30)+IF(Data!$Z115&lt;&gt;"",Scoring!$Q$31)+IF(Data!$AA115&lt;&gt;"",Scoring!$Q$32)+IF(Data!$AB115&lt;&gt;"",Scoring!$Q$33)+IF(Data!$AC115&lt;&gt;"",Scoring!$Q$34)+IF(Data!$AD115&lt;&gt;"",Scoring!$Q$35)+IF(Data!$AE115&lt;&gt;"",Scoring!$Q$36)+IF(Data!$AF115&lt;&gt;"",Scoring!$Q$37)+IF(Data!$AG115&lt;&gt;"",Scoring!$Q$38)+IF(Data!$AH115&lt;&gt;"",Scoring!$Q$39)+IF(Data!$AI115&lt;&gt;"",Scoring!$Q$40)+IF(Data!$AJ115&lt;&gt;"",Scoring!$Q$41)+IF(Data!$AK115&lt;&gt;"",Scoring!$Q$42)+IF(Data!$AL115&lt;&gt;"",Scoring!$Q$43)+IF(Data!$AM115&lt;&gt;"",Scoring!$Q$44)+IF(Data!$AN115&lt;&gt;"",Scoring!$Q$45)+IF(Data!$AO115&lt;&gt;"",Scoring!$Q$46)+IF(Data!$AP115&lt;&gt;"",Scoring!$Q$47)+IF(Data!$AQ115&lt;&gt;"",Scoring!$Q$48)+IF(Data!$AR115&lt;&gt;"",Scoring!$Q$49)+IF(Data!$AS115&lt;&gt;"",Scoring!$Q$50)+IF(Data!$AT115&lt;&gt;"",Scoring!$Q$51)+IF(Data!$AU115&lt;&gt;"",Scoring!$Q$52),"")</f>
        <v/>
      </c>
      <c r="BW115" s="183" t="str">
        <f>IF(BV115&lt;&gt;"",LOOKUP(BV115,Likelihoods!$A$7:$A$107,Likelihoods!O$7:O$107),"")</f>
        <v/>
      </c>
      <c r="BX115" s="9"/>
      <c r="BY115" s="9"/>
      <c r="BZ115" s="9"/>
      <c r="CA115" s="9"/>
      <c r="CB115" s="9"/>
      <c r="CC115" s="9"/>
      <c r="CD115" s="9"/>
      <c r="CE115" s="9"/>
      <c r="CF115" s="9"/>
      <c r="CG115" s="9"/>
      <c r="CH115" s="9"/>
      <c r="CI115" s="9"/>
      <c r="CJ115" s="9"/>
      <c r="CK115" s="9"/>
    </row>
    <row r="116" spans="1:89" ht="14.25">
      <c r="A116" s="59"/>
      <c r="B116" s="76"/>
      <c r="C116" s="77"/>
      <c r="D116" s="77"/>
      <c r="E116" s="77"/>
      <c r="F116" s="77"/>
      <c r="G116" s="77"/>
      <c r="H116" s="77"/>
      <c r="I116" s="77"/>
      <c r="J116" s="77"/>
      <c r="K116" s="77"/>
      <c r="L116" s="77"/>
      <c r="M116" s="77"/>
      <c r="N116" s="77"/>
      <c r="O116" s="77"/>
      <c r="P116" s="76"/>
      <c r="Q116" s="78"/>
      <c r="R116" s="77"/>
      <c r="S116" s="77"/>
      <c r="T116" s="77"/>
      <c r="U116" s="77"/>
      <c r="V116" s="76"/>
      <c r="W116" s="77"/>
      <c r="X116" s="78"/>
      <c r="Y116" s="77"/>
      <c r="Z116" s="77"/>
      <c r="AA116" s="77"/>
      <c r="AB116" s="77"/>
      <c r="AC116" s="77"/>
      <c r="AD116" s="77"/>
      <c r="AE116" s="77"/>
      <c r="AF116" s="76"/>
      <c r="AG116" s="77"/>
      <c r="AH116" s="77"/>
      <c r="AI116" s="77"/>
      <c r="AJ116" s="78"/>
      <c r="AK116" s="77"/>
      <c r="AL116" s="77"/>
      <c r="AM116" s="77"/>
      <c r="AN116" s="77"/>
      <c r="AO116" s="76"/>
      <c r="AP116" s="77"/>
      <c r="AQ116" s="78"/>
      <c r="AR116" s="76"/>
      <c r="AS116" s="78"/>
      <c r="AT116" s="77"/>
      <c r="AU116" s="77"/>
      <c r="AV116" s="179" t="str">
        <f>IF(AND(COUNTBLANK($B116:$O116)=13,COUNTBLANK($P116:$Q116)=1,COUNTBLANK($R116:$U116)=3,COUNTBLANK($V116:$X116)=2,COUNTBLANK($Y116:$AE116)=6,COUNTBLANK($AF116:$AJ116)=4,COUNTBLANK($AK116:AN116)=3,COUNTBLANK($AO116:$AQ116)=2,COUNTBLANK($AR116:$AS116)=1,COUNTBLANK($AT116:$AU116)=1),IF(Data!$B116&lt;&gt;"",Scoring!$D$7)+IF(Data!$C116&lt;&gt;"",Scoring!$D$8)+IF(Data!$D116&lt;&gt;"",Scoring!$D$9)+IF(Data!$E116&lt;&gt;"",Scoring!$D$10)+IF(Data!$F116&lt;&gt;"",Scoring!$D$11)+IF(Data!$G116&lt;&gt;"",Scoring!$D$12)+IF(Data!$H116&lt;&gt;"",Scoring!$D$13)+IF(Data!$I116&lt;&gt;"",Scoring!$D$14)+IF(Data!$J116&lt;&gt;"",Scoring!$D$15)+IF(Data!$K116&lt;&gt;"",Scoring!$D$16)+IF(Data!$L116&lt;&gt;"",Scoring!$D$17)+IF(Data!$M116&lt;&gt;"",Scoring!$D$18)+IF(Data!$N116&lt;&gt;"",Scoring!$D$19)+IF(Data!$O116&lt;&gt;"",Scoring!$D$20)+IF(Data!$P116&lt;&gt;"",Scoring!$D$21)+IF(Data!$Q116&lt;&gt;"",Scoring!$D$22)+IF(Data!$R116&lt;&gt;"",Scoring!$D$23)+IF(Data!$S116&lt;&gt;"",Scoring!$D$24)+IF(Data!$T116&lt;&gt;"",Scoring!$D$25)+IF(Data!$U116&lt;&gt;"",Scoring!$D$26)+IF(Data!$V116&lt;&gt;"",Scoring!$D$27)+IF(Data!$W116&lt;&gt;"",Scoring!$D$28)+IF(Data!$X116&lt;&gt;"",Scoring!$D$29)+IF(Data!$Y116&lt;&gt;"",Scoring!$D$30)+IF(Data!$Z116&lt;&gt;"",Scoring!$D$31)+IF(Data!$AA116&lt;&gt;"",Scoring!$D$32)+IF(Data!$AB116&lt;&gt;"",Scoring!$D$33)+IF(Data!$AC116&lt;&gt;"",Scoring!$D$34)+IF(Data!$AD116&lt;&gt;"",Scoring!$D$35)+IF(Data!$AE116&lt;&gt;"",Scoring!$D$36)+IF(Data!$AF116&lt;&gt;"",Scoring!$D$37)+IF(Data!$AG116&lt;&gt;"",Scoring!$D$38)+IF(Data!$AH116&lt;&gt;"",Scoring!$D$39)+IF(Data!$AI116&lt;&gt;"",Scoring!$D$40)+IF(Data!$AJ116&lt;&gt;"",Scoring!$D$41)+IF(Data!$AK116&lt;&gt;"",Scoring!$D$42)+IF(Data!$AL116&lt;&gt;"",Scoring!$D$43)+IF(Data!$AM116&lt;&gt;"",Scoring!$D$44)+IF(Data!$AN116&lt;&gt;"",Scoring!$D$45)+IF(Data!$AO116&lt;&gt;"",Scoring!$D$46)+IF(Data!$AP116&lt;&gt;"",Scoring!$D$47)+IF(Data!$AQ116&lt;&gt;"",Scoring!$D$48)+IF(Data!$AR116&lt;&gt;"",Scoring!$D$49)+IF(Data!$AS116&lt;&gt;"",Scoring!$D$50)+IF(Data!$AT116&lt;&gt;"",Scoring!$D$51)+IF(Data!$AU116&lt;&gt;"",Scoring!$D$52),"")</f>
        <v/>
      </c>
      <c r="AW116" s="180" t="str">
        <f>IF(AV116&lt;&gt;"",LOOKUP(AV116,Likelihoods!$A$7:$A$107,Likelihoods!B$7:B$107),"")</f>
        <v/>
      </c>
      <c r="AX116" s="181" t="str">
        <f>IF(AND(COUNTBLANK($B116:$O116)=13,COUNTBLANK($P116:$Q116)=1,COUNTBLANK($R116:$U116)=3,COUNTBLANK($V116:$X116)=2,COUNTBLANK($Y116:$AE116)=6,COUNTBLANK($AF116:$AJ116)=4,COUNTBLANK($AK116:AN116)=3,COUNTBLANK($AO116:$AQ116)=2,COUNTBLANK($AR116:$AS116)=1,COUNTBLANK($AT116:$AU116)=1),IF(Data!$B116&lt;&gt;"",Scoring!$E$7)+IF(Data!$C116&lt;&gt;"",Scoring!$E$8)+IF(Data!$D116&lt;&gt;"",Scoring!$E$9)+IF(Data!$E116&lt;&gt;"",Scoring!$E$10)+IF(Data!$F116&lt;&gt;"",Scoring!$E$11)+IF(Data!$G116&lt;&gt;"",Scoring!$E$12)+IF(Data!$H116&lt;&gt;"",Scoring!$E$13)+IF(Data!$I116&lt;&gt;"",Scoring!$E$14)+IF(Data!$J116&lt;&gt;"",Scoring!$E$15)+IF(Data!$K116&lt;&gt;"",Scoring!$E$16)+IF(Data!$L116&lt;&gt;"",Scoring!$E$17)+IF(Data!$M116&lt;&gt;"",Scoring!$E$18)+IF(Data!$N116&lt;&gt;"",Scoring!$E$19)+IF(Data!$O116&lt;&gt;"",Scoring!$E$20)+IF(Data!$P116&lt;&gt;"",Scoring!$E$21)+IF(Data!$Q116&lt;&gt;"",Scoring!$E$22)+IF(Data!$R116&lt;&gt;"",Scoring!$E$23)+IF(Data!$S116&lt;&gt;"",Scoring!$E$24)+IF(Data!$T116&lt;&gt;"",Scoring!$E$25)+IF(Data!$U116&lt;&gt;"",Scoring!$E$26)+IF(Data!$V116&lt;&gt;"",Scoring!$E$27)+IF(Data!$W116&lt;&gt;"",Scoring!$E$28)+IF(Data!$X116&lt;&gt;"",Scoring!$E$29)+IF(Data!$Y116&lt;&gt;"",Scoring!$E$30)+IF(Data!$Z116&lt;&gt;"",Scoring!$E$31)+IF(Data!$AA116&lt;&gt;"",Scoring!$E$32)+IF(Data!$AB116&lt;&gt;"",Scoring!$E$33)+IF(Data!$AC116&lt;&gt;"",Scoring!$E$34)+IF(Data!$AD116&lt;&gt;"",Scoring!$E$35)+IF(Data!$AE116&lt;&gt;"",Scoring!$E$36)+IF(Data!$AF116&lt;&gt;"",Scoring!$E$37)+IF(Data!$AG116&lt;&gt;"",Scoring!$E$38)+IF(Data!$AH116&lt;&gt;"",Scoring!$E$39)+IF(Data!$AI116&lt;&gt;"",Scoring!$E$40)+IF(Data!$AJ116&lt;&gt;"",Scoring!$E$41)+IF(Data!$AK116&lt;&gt;"",Scoring!$E$42)+IF(Data!$AL116&lt;&gt;"",Scoring!$E$43)+IF(Data!$AM116&lt;&gt;"",Scoring!$E$44)+IF(Data!$AN116&lt;&gt;"",Scoring!$E$45)+IF(Data!$AO116&lt;&gt;"",Scoring!$E$46)+IF(Data!$AP116&lt;&gt;"",Scoring!$E$47)+IF(Data!$AQ116&lt;&gt;"",Scoring!$E$48)+IF(Data!$AR116&lt;&gt;"",Scoring!$E$49)+IF(Data!$AS116&lt;&gt;"",Scoring!$E$50)+IF(Data!$AT116&lt;&gt;"",Scoring!$E$51)+IF(Data!$AU116&lt;&gt;"",Scoring!$E$52),"")</f>
        <v/>
      </c>
      <c r="AY116" s="180" t="str">
        <f>IF(AX116&lt;&gt;"",LOOKUP(AX116,Likelihoods!$A$7:$A$107,Likelihoods!C$7:C$107),"")</f>
        <v/>
      </c>
      <c r="AZ116" s="182" t="str">
        <f>IF(AND(COUNTBLANK($B116:$O116)=13,COUNTBLANK($P116:$Q116)=1,COUNTBLANK($R116:$U116)=3,COUNTBLANK($V116:$X116)=2,COUNTBLANK($Y116:$AE116)=6,COUNTBLANK($AF116:$AJ116)=4,COUNTBLANK($AK116:AN116)=3,COUNTBLANK($AO116:$AQ116)=2,COUNTBLANK($AR116:$AS116)=1,COUNTBLANK($AT116:$AU116)=1),IF(Data!$B116&lt;&gt;"",Scoring!$F$7)+IF(Data!$C116&lt;&gt;"",Scoring!$F$8)+IF(Data!$D116&lt;&gt;"",Scoring!$F$9)+IF(Data!$E116&lt;&gt;"",Scoring!$F$10)+IF(Data!$F116&lt;&gt;"",Scoring!$F$11)+IF(Data!$G116&lt;&gt;"",Scoring!$F$12)+IF(Data!$H116&lt;&gt;"",Scoring!$F$13)+IF(Data!$I116&lt;&gt;"",Scoring!$F$14)+IF(Data!$J116&lt;&gt;"",Scoring!$F$15)+IF(Data!$K116&lt;&gt;"",Scoring!$F$16)+IF(Data!$L116&lt;&gt;"",Scoring!$F$17)+IF(Data!$M116&lt;&gt;"",Scoring!$F$18)+IF(Data!$N116&lt;&gt;"",Scoring!$F$19)+IF(Data!$O116&lt;&gt;"",Scoring!$F$20)+IF(Data!$P116&lt;&gt;"",Scoring!$F$21)+IF(Data!$Q116&lt;&gt;"",Scoring!$F$22)+IF(Data!$R116&lt;&gt;"",Scoring!$F$23)+IF(Data!$S116&lt;&gt;"",Scoring!$F$24)+IF(Data!$T116&lt;&gt;"",Scoring!$F$25)+IF(Data!$U116&lt;&gt;"",Scoring!$F$26)+IF(Data!$V116&lt;&gt;"",Scoring!$F$27)+IF(Data!$W116&lt;&gt;"",Scoring!$F$28)+IF(Data!$X116&lt;&gt;"",Scoring!$F$29)+IF(Data!$Y116&lt;&gt;"",Scoring!$F$30)+IF(Data!$Z116&lt;&gt;"",Scoring!$F$31)+IF(Data!$AA116&lt;&gt;"",Scoring!$F$32)+IF(Data!$AB116&lt;&gt;"",Scoring!$F$33)+IF(Data!$AC116&lt;&gt;"",Scoring!$F$34)+IF(Data!$AD116&lt;&gt;"",Scoring!$F$35)+IF(Data!$AE116&lt;&gt;"",Scoring!$F$36)+IF(Data!$AF116&lt;&gt;"",Scoring!$F$37)+IF(Data!$AG116&lt;&gt;"",Scoring!$F$38)+IF(Data!$AH116&lt;&gt;"",Scoring!$F$39)+IF(Data!$AI116&lt;&gt;"",Scoring!$F$40)+IF(Data!$AJ116&lt;&gt;"",Scoring!$F$41)+IF(Data!$AK116&lt;&gt;"",Scoring!$F$42)+IF(Data!$AL116&lt;&gt;"",Scoring!$F$43)+IF(Data!$AM116&lt;&gt;"",Scoring!$F$44)+IF(Data!$AN116&lt;&gt;"",Scoring!$F$45)+IF(Data!$AO116&lt;&gt;"",Scoring!$F$46)+IF(Data!$AP116&lt;&gt;"",Scoring!$F$47)+IF(Data!$AQ116&lt;&gt;"",Scoring!$F$48)+IF(Data!$AR116&lt;&gt;"",Scoring!$F$49)+IF(Data!$AS116&lt;&gt;"",Scoring!$F$50)+IF(Data!$AT116&lt;&gt;"",Scoring!$F$51)+IF(Data!$AU116&lt;&gt;"",Scoring!$F$52),"")</f>
        <v/>
      </c>
      <c r="BA116" s="183" t="str">
        <f>IF(AZ116&lt;&gt;"",LOOKUP(AZ116,Likelihoods!$A$7:$A$107,Likelihoods!D$7:D$107),"")</f>
        <v/>
      </c>
      <c r="BB116" s="181" t="str">
        <f>IF(AND(COUNTBLANK($B116:$O116)=13,COUNTBLANK($P116:$Q116)=1,COUNTBLANK($R116:$U116)=3,COUNTBLANK($V116:$X116)=2,COUNTBLANK($Y116:$AE116)=6,COUNTBLANK($AF116:$AJ116)=4,COUNTBLANK($AK116:AN116)=3,COUNTBLANK($AO116:$AQ116)=2,COUNTBLANK($AR116:$AS116)=1,COUNTBLANK($AT116:$AU116)=1),IF(Data!$B116&lt;&gt;"",Scoring!$G$7)+IF(Data!$C116&lt;&gt;"",Scoring!$G$8)+IF(Data!$D116&lt;&gt;"",Scoring!$G$9)+IF(Data!$E116&lt;&gt;"",Scoring!$G$10)+IF(Data!$F116&lt;&gt;"",Scoring!$G$11)+IF(Data!$G116&lt;&gt;"",Scoring!$G$12)+IF(Data!$H116&lt;&gt;"",Scoring!$G$13)+IF(Data!$I116&lt;&gt;"",Scoring!$G$14)+IF(Data!$J116&lt;&gt;"",Scoring!$G$15)+IF(Data!$K116&lt;&gt;"",Scoring!$G$16)+IF(Data!$L116&lt;&gt;"",Scoring!$G$17)+IF(Data!$M116&lt;&gt;"",Scoring!$G$18)+IF(Data!$N116&lt;&gt;"",Scoring!$G$19)+IF(Data!$O116&lt;&gt;"",Scoring!$G$20)+IF(Data!$P116&lt;&gt;"",Scoring!$G$21)+IF(Data!$Q116&lt;&gt;"",Scoring!$G$22)+IF(Data!$R116&lt;&gt;"",Scoring!$G$23)+IF(Data!$S116&lt;&gt;"",Scoring!$G$24)+IF(Data!$T116&lt;&gt;"",Scoring!$G$25)+IF(Data!$U116&lt;&gt;"",Scoring!$G$26)+IF(Data!$V116&lt;&gt;"",Scoring!$G$27)+IF(Data!$W116&lt;&gt;"",Scoring!$G$28)+IF(Data!$X116&lt;&gt;"",Scoring!$G$29)+IF(Data!$Y116&lt;&gt;"",Scoring!$G$30)+IF(Data!$Z116&lt;&gt;"",Scoring!$G$31)+IF(Data!$AA116&lt;&gt;"",Scoring!$G$32)+IF(Data!$AB116&lt;&gt;"",Scoring!$G$33)+IF(Data!$AC116&lt;&gt;"",Scoring!$G$34)+IF(Data!$AD116&lt;&gt;"",Scoring!$G$35)+IF(Data!$AE116&lt;&gt;"",Scoring!$G$36)+IF(Data!$AF116&lt;&gt;"",Scoring!$G$37)+IF(Data!$AG116&lt;&gt;"",Scoring!$G$38)+IF(Data!$AH116&lt;&gt;"",Scoring!$G$39)+IF(Data!$AI116&lt;&gt;"",Scoring!$G$40)+IF(Data!$AJ116&lt;&gt;"",Scoring!$G$41)+IF(Data!$AK116&lt;&gt;"",Scoring!$G$42)+IF(Data!$AL116&lt;&gt;"",Scoring!$G$43)+IF(Data!$AM116&lt;&gt;"",Scoring!$G$44)+IF(Data!$AN116&lt;&gt;"",Scoring!$G$45)+IF(Data!$AO116&lt;&gt;"",Scoring!$G$46)+IF(Data!$AP116&lt;&gt;"",Scoring!$G$47)+IF(Data!$AQ116&lt;&gt;"",Scoring!$G$48)+IF(Data!$AR116&lt;&gt;"",Scoring!$G$49)+IF(Data!$AS116&lt;&gt;"",Scoring!$G$50)+IF(Data!$AT116&lt;&gt;"",Scoring!$G$51)+IF(Data!$AU116&lt;&gt;"",Scoring!$G$52),"")</f>
        <v/>
      </c>
      <c r="BC116" s="184" t="str">
        <f>IF(BB116&lt;&gt;"",LOOKUP(BB116,Likelihoods!$A$7:$A$107,Likelihoods!E$7:E$107),"")</f>
        <v/>
      </c>
      <c r="BD116" s="185" t="str">
        <f>IF(AND(COUNTBLANK($B116:$O116)=13,COUNTBLANK($P116:$Q116)=1,COUNTBLANK($R116:$U116)=3,COUNTBLANK($V116:$X116)=2,COUNTBLANK($Y116:$AE116)=6,COUNTBLANK($AF116:$AJ116)=4,COUNTBLANK($AK116:AN116)=3,COUNTBLANK($AO116:$AQ116)=2,COUNTBLANK($AR116:$AS116)=1,COUNTBLANK($AT116:$AU116)=1),IF(Data!$B116&lt;&gt;"",Scoring!$H$7)+IF(Data!$C116&lt;&gt;"",Scoring!$H$8)+IF(Data!$D116&lt;&gt;"",Scoring!$H$9)+IF(Data!$E116&lt;&gt;"",Scoring!$H$10)+IF(Data!$F116&lt;&gt;"",Scoring!$H$11)+IF(Data!$G116&lt;&gt;"",Scoring!$H$12)+IF(Data!$H116&lt;&gt;"",Scoring!$H$13)+IF(Data!$I116&lt;&gt;"",Scoring!$H$14)+IF(Data!$J116&lt;&gt;"",Scoring!$H$15)+IF(Data!$K116&lt;&gt;"",Scoring!$H$16)+IF(Data!$L116&lt;&gt;"",Scoring!$H$17)+IF(Data!$M116&lt;&gt;"",Scoring!$H$18)+IF(Data!$N116&lt;&gt;"",Scoring!$H$19)+IF(Data!$O116&lt;&gt;"",Scoring!$H$20)+IF(Data!$P116&lt;&gt;"",Scoring!$H$21)+IF(Data!$Q116&lt;&gt;"",Scoring!$H$22)+IF(Data!$R116&lt;&gt;"",Scoring!$H$23)+IF(Data!$S116&lt;&gt;"",Scoring!$H$24)+IF(Data!$T116&lt;&gt;"",Scoring!$H$25)+IF(Data!$U116&lt;&gt;"",Scoring!$H$26)+IF(Data!$V116&lt;&gt;"",Scoring!$H$27)+IF(Data!$W116&lt;&gt;"",Scoring!$H$28)+IF(Data!$X116&lt;&gt;"",Scoring!$H$29)+IF(Data!$Y116&lt;&gt;"",Scoring!$H$30)+IF(Data!$Z116&lt;&gt;"",Scoring!$H$31)+IF(Data!$AA116&lt;&gt;"",Scoring!$H$32)+IF(Data!$AB116&lt;&gt;"",Scoring!$H$33)+IF(Data!$AC116&lt;&gt;"",Scoring!$H$34)+IF(Data!$AD116&lt;&gt;"",Scoring!$H$35)+IF(Data!$AE116&lt;&gt;"",Scoring!$H$36)+IF(Data!$AF116&lt;&gt;"",Scoring!$H$37)+IF(Data!$AG116&lt;&gt;"",Scoring!$H$38)+IF(Data!$AH116&lt;&gt;"",Scoring!$H$39)+IF(Data!$AI116&lt;&gt;"",Scoring!$H$40)+IF(Data!$AJ116&lt;&gt;"",Scoring!$H$41)+IF(Data!$AK116&lt;&gt;"",Scoring!$H$42)+IF(Data!$AL116&lt;&gt;"",Scoring!$H$43)+IF(Data!$AM116&lt;&gt;"",Scoring!$H$44)+IF(Data!$AN116&lt;&gt;"",Scoring!$H$45)+IF(Data!$AO116&lt;&gt;"",Scoring!$H$46)+IF(Data!$AP116&lt;&gt;"",Scoring!$H$47)+IF(Data!$AQ116&lt;&gt;"",Scoring!$H$48)+IF(Data!$AR116&lt;&gt;"",Scoring!$H$49)+IF(Data!$AS116&lt;&gt;"",Scoring!$H$50)+IF(Data!$AT116&lt;&gt;"",Scoring!$H$51)+IF(Data!$AU116&lt;&gt;"",Scoring!$H$52),"")</f>
        <v/>
      </c>
      <c r="BE116" s="186" t="str">
        <f>IF(BD116&lt;&gt;"",LOOKUP(BD116,Likelihoods!$A$7:$A$107,Likelihoods!F$7:F$107),"")</f>
        <v/>
      </c>
      <c r="BF116" s="181" t="str">
        <f>IF(AND(COUNTBLANK($B116:$O116)=13,COUNTBLANK($P116:$Q116)=1,COUNTBLANK($R116:$U116)=3,COUNTBLANK($V116:$X116)=2,COUNTBLANK($Y116:$AE116)=6,COUNTBLANK($AF116:$AJ116)=4,COUNTBLANK($AK116:AN116)=3,COUNTBLANK($AO116:$AQ116)=2,COUNTBLANK($AR116:$AS116)=1,COUNTBLANK($AT116:$AU116)=1),IF(Data!$B116&lt;&gt;"",Scoring!$I$7)+IF(Data!$C116&lt;&gt;"",Scoring!$I$8)+IF(Data!$D116&lt;&gt;"",Scoring!$I$9)+IF(Data!$E116&lt;&gt;"",Scoring!$I$10)+IF(Data!$F116&lt;&gt;"",Scoring!$I$11)+IF(Data!$G116&lt;&gt;"",Scoring!$I$12)+IF(Data!$H116&lt;&gt;"",Scoring!$I$13)+IF(Data!$I116&lt;&gt;"",Scoring!$I$14)+IF(Data!$J116&lt;&gt;"",Scoring!$I$15)+IF(Data!$K116&lt;&gt;"",Scoring!$I$16)+IF(Data!$L116&lt;&gt;"",Scoring!$I$17)+IF(Data!$M116&lt;&gt;"",Scoring!$I$18)+IF(Data!$N116&lt;&gt;"",Scoring!$I$19)+IF(Data!$O116&lt;&gt;"",Scoring!$I$20)+IF(Data!$P116&lt;&gt;"",Scoring!$I$21)+IF(Data!$Q116&lt;&gt;"",Scoring!$I$22)+IF(Data!$R116&lt;&gt;"",Scoring!$I$23)+IF(Data!$S116&lt;&gt;"",Scoring!$I$24)+IF(Data!$T116&lt;&gt;"",Scoring!$I$25)+IF(Data!$U116&lt;&gt;"",Scoring!$I$26)+IF(Data!$V116&lt;&gt;"",Scoring!$I$27)+IF(Data!$W116&lt;&gt;"",Scoring!$I$28)+IF(Data!$X116&lt;&gt;"",Scoring!$I$29)+IF(Data!$Y116&lt;&gt;"",Scoring!$I$30)+IF(Data!$Z116&lt;&gt;"",Scoring!$I$31)+IF(Data!$AA116&lt;&gt;"",Scoring!$I$32)+IF(Data!$AB116&lt;&gt;"",Scoring!$I$33)+IF(Data!$AC116&lt;&gt;"",Scoring!$I$34)+IF(Data!$AD116&lt;&gt;"",Scoring!$I$35)+IF(Data!$AE116&lt;&gt;"",Scoring!$I$36)+IF(Data!$AF116&lt;&gt;"",Scoring!$I$37)+IF(Data!$AG116&lt;&gt;"",Scoring!$I$38)+IF(Data!$AH116&lt;&gt;"",Scoring!$I$39)+IF(Data!$AI116&lt;&gt;"",Scoring!$I$40)+IF(Data!$AJ116&lt;&gt;"",Scoring!$I$41)+IF(Data!$AK116&lt;&gt;"",Scoring!$I$42)+IF(Data!$AL116&lt;&gt;"",Scoring!$I$43)+IF(Data!$AM116&lt;&gt;"",Scoring!$I$44)+IF(Data!$AN116&lt;&gt;"",Scoring!$I$45)+IF(Data!$AO116&lt;&gt;"",Scoring!$I$46)+IF(Data!$AP116&lt;&gt;"",Scoring!$I$47)+IF(Data!$AQ116&lt;&gt;"",Scoring!$I$48)+IF(Data!$AR116&lt;&gt;"",Scoring!$I$49)+IF(Data!$AS116&lt;&gt;"",Scoring!$I$50)+IF(Data!$AT116&lt;&gt;"",Scoring!$I$51)+IF(Data!$AU116&lt;&gt;"",Scoring!$I$52),"")</f>
        <v/>
      </c>
      <c r="BG116" s="180" t="str">
        <f>IF(BF116&lt;&gt;"",LOOKUP(BF116,Likelihoods!$A$7:$A$107,Likelihoods!G$7:G$107),"")</f>
        <v/>
      </c>
      <c r="BH116" s="187" t="str">
        <f>IF(AND(COUNTBLANK($B116:$O116)=13,COUNTBLANK($P116:$Q116)=1,COUNTBLANK($R116:$U116)=3,COUNTBLANK($V116:$X116)=2,COUNTBLANK($Y116:$AE116)=6,COUNTBLANK($AF116:$AJ116)=4,COUNTBLANK($AK116:AN116)=3,COUNTBLANK($AO116:$AQ116)=2,COUNTBLANK($AR116:$AS116)=1,COUNTBLANK($AT116:$AU116)=1),IF(Data!$B116&lt;&gt;"",Scoring!$J$7)+IF(Data!$C116&lt;&gt;"",Scoring!$J$8)+IF(Data!$D116&lt;&gt;"",Scoring!$J$9)+IF(Data!$E116&lt;&gt;"",Scoring!$J$10)+IF(Data!$F116&lt;&gt;"",Scoring!$J$11)+IF(Data!$G116&lt;&gt;"",Scoring!$J$12)+IF(Data!$H116&lt;&gt;"",Scoring!$J$13)+IF(Data!$I116&lt;&gt;"",Scoring!$J$14)+IF(Data!$J116&lt;&gt;"",Scoring!$J$15)+IF(Data!$K116&lt;&gt;"",Scoring!$J$16)+IF(Data!$L116&lt;&gt;"",Scoring!$J$17)+IF(Data!$M116&lt;&gt;"",Scoring!$J$18)+IF(Data!$N116&lt;&gt;"",Scoring!$J$19)+IF(Data!$O116&lt;&gt;"",Scoring!$J$20)+IF(Data!$P116&lt;&gt;"",Scoring!$J$21)+IF(Data!$Q116&lt;&gt;"",Scoring!$J$22)+IF(Data!$R116&lt;&gt;"",Scoring!$J$23)+IF(Data!$S116&lt;&gt;"",Scoring!$J$24)+IF(Data!$T116&lt;&gt;"",Scoring!$J$25)+IF(Data!$U116&lt;&gt;"",Scoring!$J$26)+IF(Data!$V116&lt;&gt;"",Scoring!$J$27)+IF(Data!$W116&lt;&gt;"",Scoring!$J$28)+IF(Data!$X116&lt;&gt;"",Scoring!$J$29)+IF(Data!$Y116&lt;&gt;"",Scoring!$J$30)+IF(Data!$Z116&lt;&gt;"",Scoring!$J$31)+IF(Data!$AA116&lt;&gt;"",Scoring!$J$32)+IF(Data!$AB116&lt;&gt;"",Scoring!$J$33)+IF(Data!$AC116&lt;&gt;"",Scoring!$J$34)+IF(Data!$AD116&lt;&gt;"",Scoring!$J$35)+IF(Data!$AE116&lt;&gt;"",Scoring!$J$36)+IF(Data!$AF116&lt;&gt;"",Scoring!$J$37)+IF(Data!$AG116&lt;&gt;"",Scoring!$J$38)+IF(Data!$AH116&lt;&gt;"",Scoring!$J$39)+IF(Data!$AI116&lt;&gt;"",Scoring!$J$40)+IF(Data!$AJ116&lt;&gt;"",Scoring!$J$41)+IF(Data!$AK116&lt;&gt;"",Scoring!$J$42)+IF(Data!$AL116&lt;&gt;"",Scoring!$J$43)+IF(Data!$AM116&lt;&gt;"",Scoring!$J$44)+IF(Data!$AN116&lt;&gt;"",Scoring!$J$45)+IF(Data!$AO116&lt;&gt;"",Scoring!$J$46)+IF(Data!$AP116&lt;&gt;"",Scoring!$J$47)+IF(Data!$AQ116&lt;&gt;"",Scoring!$J$48)+IF(Data!$AR116&lt;&gt;"",Scoring!$J$49)+IF(Data!$AS116&lt;&gt;"",Scoring!$J$50)+IF(Data!$AT116&lt;&gt;"",Scoring!$J$51)+IF(Data!$AU116&lt;&gt;"",Scoring!$J$52),"")</f>
        <v/>
      </c>
      <c r="BI116" s="183" t="str">
        <f>IF(BH116&lt;&gt;"",LOOKUP(BH116,Likelihoods!$A$7:$A$107,Likelihoods!H$7:H$107),"")</f>
        <v/>
      </c>
      <c r="BJ116" s="188" t="str">
        <f>IF(AND(COUNTBLANK($B116:$O116)=13,COUNTBLANK($P116:$Q116)=1,COUNTBLANK($R116:$U116)=3,COUNTBLANK($V116:$X116)=2,COUNTBLANK($Y116:$AE116)=6,COUNTBLANK($AF116:$AJ116)=4,COUNTBLANK($AK116:AN116)=3,COUNTBLANK($AO116:$AQ116)=2,COUNTBLANK($AR116:$AS116)=1,COUNTBLANK($AT116:$AU116)=1),IF(Data!$B116&lt;&gt;"",Scoring!$K$7)+IF(Data!$C116&lt;&gt;"",Scoring!$K$8)+IF(Data!$D116&lt;&gt;"",Scoring!$K$9)+IF(Data!$E116&lt;&gt;"",Scoring!$K$10)+IF(Data!$F116&lt;&gt;"",Scoring!$K$11)+IF(Data!$G116&lt;&gt;"",Scoring!$K$12)+IF(Data!$H116&lt;&gt;"",Scoring!$K$13)+IF(Data!$I116&lt;&gt;"",Scoring!$K$14)+IF(Data!$J116&lt;&gt;"",Scoring!$K$15)+IF(Data!$K116&lt;&gt;"",Scoring!$K$16)+IF(Data!$L116&lt;&gt;"",Scoring!$K$17)+IF(Data!$M116&lt;&gt;"",Scoring!$K$18)+IF(Data!$N116&lt;&gt;"",Scoring!$K$19)+IF(Data!$O116&lt;&gt;"",Scoring!$K$20)+IF(Data!$P116&lt;&gt;"",Scoring!$K$21)+IF(Data!$Q116&lt;&gt;"",Scoring!$K$22)+IF(Data!$R116&lt;&gt;"",Scoring!$K$23)+IF(Data!$S116&lt;&gt;"",Scoring!$K$24)+IF(Data!$T116&lt;&gt;"",Scoring!$K$25)+IF(Data!$U116&lt;&gt;"",Scoring!$K$26)+IF(Data!$V116&lt;&gt;"",Scoring!$K$27)+IF(Data!$W116&lt;&gt;"",Scoring!$K$28)+IF(Data!$X116&lt;&gt;"",Scoring!$K$29)+IF(Data!$Y116&lt;&gt;"",Scoring!$K$30)+IF(Data!$Z116&lt;&gt;"",Scoring!$K$31)+IF(Data!$AA116&lt;&gt;"",Scoring!$K$32)+IF(Data!$AB116&lt;&gt;"",Scoring!$K$33)+IF(Data!$AC116&lt;&gt;"",Scoring!$K$34)+IF(Data!$AD116&lt;&gt;"",Scoring!$K$35)+IF(Data!$AE116&lt;&gt;"",Scoring!$K$36)+IF(Data!$AF116&lt;&gt;"",Scoring!$K$37)+IF(Data!$AG116&lt;&gt;"",Scoring!$K$38)+IF(Data!$AH116&lt;&gt;"",Scoring!$K$39)+IF(Data!$AI116&lt;&gt;"",Scoring!$K$40)+IF(Data!$AJ116&lt;&gt;"",Scoring!$K$41)+IF(Data!$AK116&lt;&gt;"",Scoring!$K$42)+IF(Data!$AL116&lt;&gt;"",Scoring!$K$43)+IF(Data!$AM116&lt;&gt;"",Scoring!$K$44)+IF(Data!$AN116&lt;&gt;"",Scoring!$K$45)+IF(Data!$AO116&lt;&gt;"",Scoring!$K$46)+IF(Data!$AP116&lt;&gt;"",Scoring!$K$47)+IF(Data!$AQ116&lt;&gt;"",Scoring!$K$48)+IF(Data!$AR116&lt;&gt;"",Scoring!$K$49)+IF(Data!$AS116&lt;&gt;"",Scoring!$K$50)+IF(Data!$AT116&lt;&gt;"",Scoring!$K$51)+IF(Data!$AU116&lt;&gt;"",Scoring!$K$52),"")</f>
        <v/>
      </c>
      <c r="BK116" s="184" t="str">
        <f>IF(BJ116&lt;&gt;"",LOOKUP(BJ116,Likelihoods!$A$7:$A$107,Likelihoods!I$7:I$107),"")</f>
        <v/>
      </c>
      <c r="BL116" s="187" t="str">
        <f>IF(AND(COUNTBLANK($B116:$O116)=13,COUNTBLANK($P116:$Q116)=1,COUNTBLANK($R116:$U116)=3,COUNTBLANK($V116:$X116)=2,COUNTBLANK($Y116:$AE116)=6,COUNTBLANK($AF116:$AJ116)=4,COUNTBLANK($AK116:AN116)=3,COUNTBLANK($AO116:$AQ116)=2,COUNTBLANK($AR116:$AS116)=1,COUNTBLANK($AT116:$AU116)=1),IF(Data!$B116&lt;&gt;"",Scoring!$L$7)+IF(Data!$C116&lt;&gt;"",Scoring!$L$8)+IF(Data!$D116&lt;&gt;"",Scoring!$L$9)+IF(Data!$E116&lt;&gt;"",Scoring!$L$10)+IF(Data!$F116&lt;&gt;"",Scoring!$L$11)+IF(Data!$G116&lt;&gt;"",Scoring!$L$12)+IF(Data!$H116&lt;&gt;"",Scoring!$L$13)+IF(Data!$I116&lt;&gt;"",Scoring!$L$14)+IF(Data!$J116&lt;&gt;"",Scoring!$L$15)+IF(Data!$K116&lt;&gt;"",Scoring!$L$16)+IF(Data!$L116&lt;&gt;"",Scoring!$L$17)+IF(Data!$M116&lt;&gt;"",Scoring!$L$18)+IF(Data!$N116&lt;&gt;"",Scoring!$L$19)+IF(Data!$O116&lt;&gt;"",Scoring!$L$20)+IF(Data!$P116&lt;&gt;"",Scoring!$L$21)+IF(Data!$Q116&lt;&gt;"",Scoring!$L$22)+IF(Data!$R116&lt;&gt;"",Scoring!$L$23)+IF(Data!$S116&lt;&gt;"",Scoring!$L$24)+IF(Data!$T116&lt;&gt;"",Scoring!$L$25)+IF(Data!$U116&lt;&gt;"",Scoring!$L$26)+IF(Data!$V116&lt;&gt;"",Scoring!$L$27)+IF(Data!$W116&lt;&gt;"",Scoring!$L$28)+IF(Data!$X116&lt;&gt;"",Scoring!$L$29)+IF(Data!$Y116&lt;&gt;"",Scoring!$L$30)+IF(Data!$Z116&lt;&gt;"",Scoring!$L$31)+IF(Data!$AA116&lt;&gt;"",Scoring!$L$32)+IF(Data!$AB116&lt;&gt;"",Scoring!$L$33)+IF(Data!$AC116&lt;&gt;"",Scoring!$L$34)+IF(Data!$AD116&lt;&gt;"",Scoring!$L$35)+IF(Data!$AE116&lt;&gt;"",Scoring!$L$36)+IF(Data!$AF116&lt;&gt;"",Scoring!$L$37)+IF(Data!$AG116&lt;&gt;"",Scoring!$L$38)+IF(Data!$AH116&lt;&gt;"",Scoring!$L$39)+IF(Data!$AI116&lt;&gt;"",Scoring!$L$40)+IF(Data!$AJ116&lt;&gt;"",Scoring!$L$41)+IF(Data!$AK116&lt;&gt;"",Scoring!$L$42)+IF(Data!$AL116&lt;&gt;"",Scoring!$L$43)+IF(Data!$AM116&lt;&gt;"",Scoring!$L$44)+IF(Data!$AN116&lt;&gt;"",Scoring!$L$45)+IF(Data!$AO116&lt;&gt;"",Scoring!$L$46)+IF(Data!$AP116&lt;&gt;"",Scoring!$L$47)+IF(Data!$AQ116&lt;&gt;"",Scoring!$L$48)+IF(Data!$AR116&lt;&gt;"",Scoring!$L$49)+IF(Data!$AS116&lt;&gt;"",Scoring!$L$50)+IF(Data!$AT116&lt;&gt;"",Scoring!$L$51)+IF(Data!$AU116&lt;&gt;"",Scoring!$L$52),"")</f>
        <v/>
      </c>
      <c r="BM116" s="180" t="str">
        <f>IF(BL116&lt;&gt;"",LOOKUP(BL116,Likelihoods!$A$7:$A$107,Likelihoods!J$7:J$107),"")</f>
        <v/>
      </c>
      <c r="BN116" s="181" t="str">
        <f>IF(AND(COUNTBLANK($B116:$O116)=13,COUNTBLANK($P116:$Q116)=1,COUNTBLANK($R116:$U116)=3,COUNTBLANK($V116:$X116)=2,COUNTBLANK($Y116:$AE116)=6,COUNTBLANK($AF116:$AJ116)=4,COUNTBLANK($AK116:AN116)=3,COUNTBLANK($AO116:$AQ116)=2,COUNTBLANK($AR116:$AS116)=1,COUNTBLANK($AT116:$AU116)=1),IF(Data!$B116&lt;&gt;"",Scoring!$M$7)+IF(Data!$C116&lt;&gt;"",Scoring!$M$8)+IF(Data!$D116&lt;&gt;"",Scoring!$M$9)+IF(Data!$E116&lt;&gt;"",Scoring!$M$10)+IF(Data!$F116&lt;&gt;"",Scoring!$M$11)+IF(Data!$G116&lt;&gt;"",Scoring!$M$12)+IF(Data!$H116&lt;&gt;"",Scoring!$M$13)+IF(Data!$I116&lt;&gt;"",Scoring!$M$14)+IF(Data!$J116&lt;&gt;"",Scoring!$M$15)+IF(Data!$K116&lt;&gt;"",Scoring!$M$16)+IF(Data!$L116&lt;&gt;"",Scoring!$M$17)+IF(Data!$M116&lt;&gt;"",Scoring!$M$18)+IF(Data!$N116&lt;&gt;"",Scoring!$M$19)+IF(Data!$O116&lt;&gt;"",Scoring!$M$20)+IF(Data!$P116&lt;&gt;"",Scoring!$M$21)+IF(Data!$Q116&lt;&gt;"",Scoring!$M$22)+IF(Data!$R116&lt;&gt;"",Scoring!$M$23)+IF(Data!$S116&lt;&gt;"",Scoring!$M$24)+IF(Data!$T116&lt;&gt;"",Scoring!$M$25)+IF(Data!$U116&lt;&gt;"",Scoring!$M$26)+IF(Data!$V116&lt;&gt;"",Scoring!$M$27)+IF(Data!$W116&lt;&gt;"",Scoring!$M$28)+IF(Data!$X116&lt;&gt;"",Scoring!$M$29)+IF(Data!$Y116&lt;&gt;"",Scoring!$M$30)+IF(Data!$Z116&lt;&gt;"",Scoring!$M$31)+IF(Data!$AA116&lt;&gt;"",Scoring!$M$32)+IF(Data!$AB116&lt;&gt;"",Scoring!$M$33)+IF(Data!$AC116&lt;&gt;"",Scoring!$M$34)+IF(Data!$AD116&lt;&gt;"",Scoring!$M$35)+IF(Data!$AE116&lt;&gt;"",Scoring!$M$36)+IF(Data!$AF116&lt;&gt;"",Scoring!$M$37)+IF(Data!$AG116&lt;&gt;"",Scoring!$M$38)+IF(Data!$AH116&lt;&gt;"",Scoring!$M$39)+IF(Data!$AI116&lt;&gt;"",Scoring!$M$40)+IF(Data!$AJ116&lt;&gt;"",Scoring!$M$41)+IF(Data!$AK116&lt;&gt;"",Scoring!$M$42)+IF(Data!$AL116&lt;&gt;"",Scoring!$M$43)+IF(Data!$AM116&lt;&gt;"",Scoring!$M$44)+IF(Data!$AN116&lt;&gt;"",Scoring!$M$45)+IF(Data!$AO116&lt;&gt;"",Scoring!$M$46)+IF(Data!$AP116&lt;&gt;"",Scoring!$M$47)+IF(Data!$AQ116&lt;&gt;"",Scoring!$M$48)+IF(Data!$AR116&lt;&gt;"",Scoring!$M$49)+IF(Data!$AS116&lt;&gt;"",Scoring!$M$50)+IF(Data!$AT116&lt;&gt;"",Scoring!$M$51)+IF(Data!$AU116&lt;&gt;"",Scoring!$M$52),"")</f>
        <v/>
      </c>
      <c r="BO116" s="184" t="str">
        <f>IF(BN116&lt;&gt;"",LOOKUP(BN116,Likelihoods!$A$7:$A$107,Likelihoods!K$7:K$107),"")</f>
        <v/>
      </c>
      <c r="BP116" s="179" t="str">
        <f>IF(AND(COUNTBLANK($B116:$O116)=13,COUNTBLANK($P116:$Q116)=1,COUNTBLANK($R116:$U116)=3,COUNTBLANK($V116:$X116)=2,COUNTBLANK($Y116:$AE116)=6,COUNTBLANK($AF116:$AJ116)=4,COUNTBLANK($AK116:AN116)=3,COUNTBLANK($AO116:$AQ116)=2,COUNTBLANK($AR116:$AS116)=1,COUNTBLANK($AT116:$AU116)=1),IF(Data!$B116&lt;&gt;"",Scoring!$N$7)+IF(Data!$C116&lt;&gt;"",Scoring!$N$8)+IF(Data!$D116&lt;&gt;"",Scoring!$N$9)+IF(Data!$E116&lt;&gt;"",Scoring!$N$10)+IF(Data!$F116&lt;&gt;"",Scoring!$N$11)+IF(Data!$G116&lt;&gt;"",Scoring!$N$12)+IF(Data!$H116&lt;&gt;"",Scoring!$N$13)+IF(Data!$I116&lt;&gt;"",Scoring!$N$14)+IF(Data!$J116&lt;&gt;"",Scoring!$N$15)+IF(Data!$K116&lt;&gt;"",Scoring!$N$16)+IF(Data!$L116&lt;&gt;"",Scoring!$N$17)+IF(Data!$M116&lt;&gt;"",Scoring!$N$18)+IF(Data!$N116&lt;&gt;"",Scoring!$N$19)+IF(Data!$O116&lt;&gt;"",Scoring!$N$20)+IF(Data!$P116&lt;&gt;"",Scoring!$N$21)+IF(Data!$Q116&lt;&gt;"",Scoring!$N$22)+IF(Data!$R116&lt;&gt;"",Scoring!$N$23)+IF(Data!$S116&lt;&gt;"",Scoring!$N$24)+IF(Data!$T116&lt;&gt;"",Scoring!$N$25)+IF(Data!$U116&lt;&gt;"",Scoring!$N$26)+IF(Data!$V116&lt;&gt;"",Scoring!$N$27)+IF(Data!$W116&lt;&gt;"",Scoring!$N$28)+IF(Data!$X116&lt;&gt;"",Scoring!$N$29)+IF(Data!$Y116&lt;&gt;"",Scoring!$N$30)+IF(Data!$Z116&lt;&gt;"",Scoring!$N$31)+IF(Data!$AA116&lt;&gt;"",Scoring!$N$32)+IF(Data!$AB116&lt;&gt;"",Scoring!$N$33)+IF(Data!$AC116&lt;&gt;"",Scoring!$N$34)+IF(Data!$AD116&lt;&gt;"",Scoring!$N$35)+IF(Data!$AE116&lt;&gt;"",Scoring!$N$36)+IF(Data!$AF116&lt;&gt;"",Scoring!$N$37)+IF(Data!$AG116&lt;&gt;"",Scoring!$N$38)+IF(Data!$AH116&lt;&gt;"",Scoring!$N$39)+IF(Data!$AI116&lt;&gt;"",Scoring!$N$40)+IF(Data!$AJ116&lt;&gt;"",Scoring!$N$41)+IF(Data!$AK116&lt;&gt;"",Scoring!$N$42)+IF(Data!$AL116&lt;&gt;"",Scoring!$N$43)+IF(Data!$AM116&lt;&gt;"",Scoring!$N$44)+IF(Data!$AN116&lt;&gt;"",Scoring!$N$45)+IF(Data!$AO116&lt;&gt;"",Scoring!$N$46)+IF(Data!$AP116&lt;&gt;"",Scoring!$N$47)+IF(Data!$AQ116&lt;&gt;"",Scoring!$N$48)+IF(Data!$AR116&lt;&gt;"",Scoring!$N$49)+IF(Data!$AS116&lt;&gt;"",Scoring!$N$50)+IF(Data!$AT116&lt;&gt;"",Scoring!$N$51)+IF(Data!$AU116&lt;&gt;"",Scoring!$N$52),"")</f>
        <v/>
      </c>
      <c r="BQ116" s="189" t="str">
        <f>IF(BP116&lt;&gt;"",LOOKUP(BP116,Likelihoods!$A$7:$A$107,Likelihoods!L$7:L$107),"")</f>
        <v/>
      </c>
      <c r="BR116" s="181" t="str">
        <f>IF(AND(COUNTBLANK($B116:$O116)=13,COUNTBLANK($P116:$Q116)=1,COUNTBLANK($R116:$U116)=3,COUNTBLANK($V116:$X116)=2,COUNTBLANK($Y116:$AE116)=6,COUNTBLANK($AF116:$AJ116)=4,COUNTBLANK($AK116:AN116)=3,COUNTBLANK($AO116:$AQ116)=2,COUNTBLANK($AR116:$AS116)=1,COUNTBLANK($AT116:$AU116)=1),IF(Data!$B116&lt;&gt;"",Scoring!$O$7)+IF(Data!$C116&lt;&gt;"",Scoring!$O$8)+IF(Data!$D116&lt;&gt;"",Scoring!$O$9)+IF(Data!$E116&lt;&gt;"",Scoring!$O$10)+IF(Data!$F116&lt;&gt;"",Scoring!$O$11)+IF(Data!$G116&lt;&gt;"",Scoring!$O$12)+IF(Data!$H116&lt;&gt;"",Scoring!$O$13)+IF(Data!$I116&lt;&gt;"",Scoring!$O$14)+IF(Data!$J116&lt;&gt;"",Scoring!$O$15)+IF(Data!$K116&lt;&gt;"",Scoring!$O$16)+IF(Data!$L116&lt;&gt;"",Scoring!$O$17)+IF(Data!$M116&lt;&gt;"",Scoring!$O$18)+IF(Data!$N116&lt;&gt;"",Scoring!$O$19)+IF(Data!$O116&lt;&gt;"",Scoring!$O$20)+IF(Data!$P116&lt;&gt;"",Scoring!$O$21)+IF(Data!$Q116&lt;&gt;"",Scoring!$O$22)+IF(Data!$R116&lt;&gt;"",Scoring!$O$23)+IF(Data!$S116&lt;&gt;"",Scoring!$O$24)+IF(Data!$T116&lt;&gt;"",Scoring!$O$25)+IF(Data!$U116&lt;&gt;"",Scoring!$O$26)+IF(Data!$V116&lt;&gt;"",Scoring!$O$27)+IF(Data!$W116&lt;&gt;"",Scoring!$O$28)+IF(Data!$X116&lt;&gt;"",Scoring!$O$29)+IF(Data!$Y116&lt;&gt;"",Scoring!$O$30)+IF(Data!$Z116&lt;&gt;"",Scoring!$O$31)+IF(Data!$AA116&lt;&gt;"",Scoring!$O$32)+IF(Data!$AB116&lt;&gt;"",Scoring!$O$33)+IF(Data!$AC116&lt;&gt;"",Scoring!$O$34)+IF(Data!$AD116&lt;&gt;"",Scoring!$O$35)+IF(Data!$AE116&lt;&gt;"",Scoring!$O$36)+IF(Data!$AF116&lt;&gt;"",Scoring!$O$37)+IF(Data!$AG116&lt;&gt;"",Scoring!$O$38)+IF(Data!$AH116&lt;&gt;"",Scoring!$O$39)+IF(Data!$AI116&lt;&gt;"",Scoring!$O$40)+IF(Data!$AJ116&lt;&gt;"",Scoring!$O$41)+IF(Data!$AK116&lt;&gt;"",Scoring!$O$42)+IF(Data!$AL116&lt;&gt;"",Scoring!$O$43)+IF(Data!$AM116&lt;&gt;"",Scoring!$O$44)+IF(Data!$AN116&lt;&gt;"",Scoring!$O$45)+IF(Data!$AO116&lt;&gt;"",Scoring!$O$46)+IF(Data!$AP116&lt;&gt;"",Scoring!$O$47)+IF(Data!$AQ116&lt;&gt;"",Scoring!$O$48)+IF(Data!$AR116&lt;&gt;"",Scoring!$O$49)+IF(Data!$AS116&lt;&gt;"",Scoring!$O$50)+IF(Data!$AT116&lt;&gt;"",Scoring!$O$51)+IF(Data!$AU116&lt;&gt;"",Scoring!$O$52),"")</f>
        <v/>
      </c>
      <c r="BS116" s="184" t="str">
        <f>IF(BR116&lt;&gt;"",LOOKUP(BR116,Likelihoods!$A$7:$A$107,Likelihoods!M$7:M$107),"")</f>
        <v/>
      </c>
      <c r="BT116" s="181" t="str">
        <f>IF(AND(COUNTBLANK($B116:$O116)=13,COUNTBLANK($P116:$Q116)=1,COUNTBLANK($R116:$U116)=3,COUNTBLANK($V116:$X116)=2,COUNTBLANK($Y116:$AE116)=6,COUNTBLANK($AF116:$AJ116)=4,COUNTBLANK($AK116:AN116)=3,COUNTBLANK($AO116:$AQ116)=2,COUNTBLANK($AR116:$AS116)=1,COUNTBLANK($AT116:$AU116)=1),IF(Data!$B116&lt;&gt;"",Scoring!$P$7)+IF(Data!$C116&lt;&gt;"",Scoring!$P$8)+IF(Data!$D116&lt;&gt;"",Scoring!$P$9)+IF(Data!$E116&lt;&gt;"",Scoring!$P$10)+IF(Data!$F116&lt;&gt;"",Scoring!$P$11)+IF(Data!$G116&lt;&gt;"",Scoring!$P$12)+IF(Data!$H116&lt;&gt;"",Scoring!$P$13)+IF(Data!$I116&lt;&gt;"",Scoring!$P$14)+IF(Data!$J116&lt;&gt;"",Scoring!$P$15)+IF(Data!$K116&lt;&gt;"",Scoring!$P$16)+IF(Data!$L116&lt;&gt;"",Scoring!$P$17)+IF(Data!$M116&lt;&gt;"",Scoring!$P$18)+IF(Data!$N116&lt;&gt;"",Scoring!$P$19)+IF(Data!$O116&lt;&gt;"",Scoring!$P$20)+IF(Data!$P116&lt;&gt;"",Scoring!$P$21)+IF(Data!$Q116&lt;&gt;"",Scoring!$P$22)+IF(Data!$R116&lt;&gt;"",Scoring!$P$23)+IF(Data!$S116&lt;&gt;"",Scoring!$P$24)+IF(Data!$T116&lt;&gt;"",Scoring!$P$25)+IF(Data!$U116&lt;&gt;"",Scoring!$P$26)+IF(Data!$V116&lt;&gt;"",Scoring!$P$27)+IF(Data!$W116&lt;&gt;"",Scoring!$P$28)+IF(Data!$X116&lt;&gt;"",Scoring!$P$29)+IF(Data!$Y116&lt;&gt;"",Scoring!$P$30)+IF(Data!$Z116&lt;&gt;"",Scoring!$P$31)+IF(Data!$AA116&lt;&gt;"",Scoring!$P$32)+IF(Data!$AB116&lt;&gt;"",Scoring!$P$33)+IF(Data!$AC116&lt;&gt;"",Scoring!$P$34)+IF(Data!$AD116&lt;&gt;"",Scoring!$P$35)+IF(Data!$AE116&lt;&gt;"",Scoring!$P$36)+IF(Data!$AF116&lt;&gt;"",Scoring!$P$37)+IF(Data!$AG116&lt;&gt;"",Scoring!$P$38)+IF(Data!$AH116&lt;&gt;"",Scoring!$P$39)+IF(Data!$AI116&lt;&gt;"",Scoring!$P$40)+IF(Data!$AJ116&lt;&gt;"",Scoring!$P$41)+IF(Data!$AK116&lt;&gt;"",Scoring!$P$42)+IF(Data!$AL116&lt;&gt;"",Scoring!$P$43)+IF(Data!$AM116&lt;&gt;"",Scoring!$P$44)+IF(Data!$AN116&lt;&gt;"",Scoring!$P$45)+IF(Data!$AO116&lt;&gt;"",Scoring!$P$46)+IF(Data!$AP116&lt;&gt;"",Scoring!$P$47)+IF(Data!$AQ116&lt;&gt;"",Scoring!$P$48)+IF(Data!$AR116&lt;&gt;"",Scoring!$P$49)+IF(Data!$AS116&lt;&gt;"",Scoring!$P$50)+IF(Data!$AT116&lt;&gt;"",Scoring!$P$51)+IF(Data!$AU116&lt;&gt;"",Scoring!$P$52),"")</f>
        <v/>
      </c>
      <c r="BU116" s="180" t="str">
        <f>IF(BT116&lt;&gt;"",LOOKUP(BT116,Likelihoods!$A$7:$A$107,Likelihoods!N$7:N$107),"")</f>
        <v/>
      </c>
      <c r="BV116" s="181" t="str">
        <f>IF(AND(COUNTBLANK($B116:$O116)=13,COUNTBLANK($P116:$Q116)=1,COUNTBLANK($R116:$U116)=3,COUNTBLANK($V116:$X116)=2,COUNTBLANK($Y116:$AE116)=6,COUNTBLANK($AF116:$AJ116)=4,COUNTBLANK($AK116:AN116)=3,COUNTBLANK($AO116:$AQ116)=2,COUNTBLANK($AR116:$AS116)=1,COUNTBLANK($AT116:$AU116)=1),IF(Data!$B116&lt;&gt;"",Scoring!$Q$7)+IF(Data!$C116&lt;&gt;"",Scoring!$Q$8)+IF(Data!$D116&lt;&gt;"",Scoring!$Q$9)+IF(Data!$E116&lt;&gt;"",Scoring!$Q$10)+IF(Data!$F116&lt;&gt;"",Scoring!$Q$11)+IF(Data!$G116&lt;&gt;"",Scoring!$Q$12)+IF(Data!$H116&lt;&gt;"",Scoring!$Q$13)+IF(Data!$I116&lt;&gt;"",Scoring!$Q$14)+IF(Data!$J116&lt;&gt;"",Scoring!$Q$15)+IF(Data!$K116&lt;&gt;"",Scoring!$Q$16)+IF(Data!$L116&lt;&gt;"",Scoring!$Q$17)+IF(Data!$M116&lt;&gt;"",Scoring!$Q$18)+IF(Data!$N116&lt;&gt;"",Scoring!$Q$19)+IF(Data!$O116&lt;&gt;"",Scoring!$Q$20)+IF(Data!$P116&lt;&gt;"",Scoring!$Q$21)+IF(Data!$Q116&lt;&gt;"",Scoring!$Q$22)+IF(Data!$R116&lt;&gt;"",Scoring!$Q$23)+IF(Data!$S116&lt;&gt;"",Scoring!$Q$24)+IF(Data!$T116&lt;&gt;"",Scoring!$Q$25)+IF(Data!$U116&lt;&gt;"",Scoring!$Q$26)+IF(Data!$V116&lt;&gt;"",Scoring!$Q$27)+IF(Data!$W116&lt;&gt;"",Scoring!$Q$28)+IF(Data!$X116&lt;&gt;"",Scoring!$Q$29)+IF(Data!$Y116&lt;&gt;"",Scoring!$Q$30)+IF(Data!$Z116&lt;&gt;"",Scoring!$Q$31)+IF(Data!$AA116&lt;&gt;"",Scoring!$Q$32)+IF(Data!$AB116&lt;&gt;"",Scoring!$Q$33)+IF(Data!$AC116&lt;&gt;"",Scoring!$Q$34)+IF(Data!$AD116&lt;&gt;"",Scoring!$Q$35)+IF(Data!$AE116&lt;&gt;"",Scoring!$Q$36)+IF(Data!$AF116&lt;&gt;"",Scoring!$Q$37)+IF(Data!$AG116&lt;&gt;"",Scoring!$Q$38)+IF(Data!$AH116&lt;&gt;"",Scoring!$Q$39)+IF(Data!$AI116&lt;&gt;"",Scoring!$Q$40)+IF(Data!$AJ116&lt;&gt;"",Scoring!$Q$41)+IF(Data!$AK116&lt;&gt;"",Scoring!$Q$42)+IF(Data!$AL116&lt;&gt;"",Scoring!$Q$43)+IF(Data!$AM116&lt;&gt;"",Scoring!$Q$44)+IF(Data!$AN116&lt;&gt;"",Scoring!$Q$45)+IF(Data!$AO116&lt;&gt;"",Scoring!$Q$46)+IF(Data!$AP116&lt;&gt;"",Scoring!$Q$47)+IF(Data!$AQ116&lt;&gt;"",Scoring!$Q$48)+IF(Data!$AR116&lt;&gt;"",Scoring!$Q$49)+IF(Data!$AS116&lt;&gt;"",Scoring!$Q$50)+IF(Data!$AT116&lt;&gt;"",Scoring!$Q$51)+IF(Data!$AU116&lt;&gt;"",Scoring!$Q$52),"")</f>
        <v/>
      </c>
      <c r="BW116" s="183" t="str">
        <f>IF(BV116&lt;&gt;"",LOOKUP(BV116,Likelihoods!$A$7:$A$107,Likelihoods!O$7:O$107),"")</f>
        <v/>
      </c>
      <c r="BX116" s="9"/>
      <c r="BY116" s="9"/>
      <c r="BZ116" s="9"/>
      <c r="CA116" s="9"/>
      <c r="CB116" s="9"/>
      <c r="CC116" s="9"/>
      <c r="CD116" s="9"/>
      <c r="CE116" s="9"/>
      <c r="CF116" s="9"/>
      <c r="CG116" s="9"/>
      <c r="CH116" s="9"/>
      <c r="CI116" s="9"/>
      <c r="CJ116" s="9"/>
      <c r="CK116" s="9"/>
    </row>
    <row r="117" spans="1:89" ht="14.25">
      <c r="A117" s="59"/>
      <c r="B117" s="76"/>
      <c r="C117" s="77"/>
      <c r="D117" s="77"/>
      <c r="E117" s="77"/>
      <c r="F117" s="77"/>
      <c r="G117" s="77"/>
      <c r="H117" s="77"/>
      <c r="I117" s="77"/>
      <c r="J117" s="77"/>
      <c r="K117" s="77"/>
      <c r="L117" s="77"/>
      <c r="M117" s="77"/>
      <c r="N117" s="77"/>
      <c r="O117" s="77"/>
      <c r="P117" s="76"/>
      <c r="Q117" s="78"/>
      <c r="R117" s="77"/>
      <c r="S117" s="77"/>
      <c r="T117" s="77"/>
      <c r="U117" s="77"/>
      <c r="V117" s="76"/>
      <c r="W117" s="77"/>
      <c r="X117" s="78"/>
      <c r="Y117" s="77"/>
      <c r="Z117" s="77"/>
      <c r="AA117" s="77"/>
      <c r="AB117" s="77"/>
      <c r="AC117" s="77"/>
      <c r="AD117" s="77"/>
      <c r="AE117" s="77"/>
      <c r="AF117" s="76"/>
      <c r="AG117" s="77"/>
      <c r="AH117" s="77"/>
      <c r="AI117" s="77"/>
      <c r="AJ117" s="78"/>
      <c r="AK117" s="77"/>
      <c r="AL117" s="77"/>
      <c r="AM117" s="77"/>
      <c r="AN117" s="77"/>
      <c r="AO117" s="76"/>
      <c r="AP117" s="77"/>
      <c r="AQ117" s="78"/>
      <c r="AR117" s="76"/>
      <c r="AS117" s="78"/>
      <c r="AT117" s="77"/>
      <c r="AU117" s="77"/>
      <c r="AV117" s="179" t="str">
        <f>IF(AND(COUNTBLANK($B117:$O117)=13,COUNTBLANK($P117:$Q117)=1,COUNTBLANK($R117:$U117)=3,COUNTBLANK($V117:$X117)=2,COUNTBLANK($Y117:$AE117)=6,COUNTBLANK($AF117:$AJ117)=4,COUNTBLANK($AK117:AN117)=3,COUNTBLANK($AO117:$AQ117)=2,COUNTBLANK($AR117:$AS117)=1,COUNTBLANK($AT117:$AU117)=1),IF(Data!$B117&lt;&gt;"",Scoring!$D$7)+IF(Data!$C117&lt;&gt;"",Scoring!$D$8)+IF(Data!$D117&lt;&gt;"",Scoring!$D$9)+IF(Data!$E117&lt;&gt;"",Scoring!$D$10)+IF(Data!$F117&lt;&gt;"",Scoring!$D$11)+IF(Data!$G117&lt;&gt;"",Scoring!$D$12)+IF(Data!$H117&lt;&gt;"",Scoring!$D$13)+IF(Data!$I117&lt;&gt;"",Scoring!$D$14)+IF(Data!$J117&lt;&gt;"",Scoring!$D$15)+IF(Data!$K117&lt;&gt;"",Scoring!$D$16)+IF(Data!$L117&lt;&gt;"",Scoring!$D$17)+IF(Data!$M117&lt;&gt;"",Scoring!$D$18)+IF(Data!$N117&lt;&gt;"",Scoring!$D$19)+IF(Data!$O117&lt;&gt;"",Scoring!$D$20)+IF(Data!$P117&lt;&gt;"",Scoring!$D$21)+IF(Data!$Q117&lt;&gt;"",Scoring!$D$22)+IF(Data!$R117&lt;&gt;"",Scoring!$D$23)+IF(Data!$S117&lt;&gt;"",Scoring!$D$24)+IF(Data!$T117&lt;&gt;"",Scoring!$D$25)+IF(Data!$U117&lt;&gt;"",Scoring!$D$26)+IF(Data!$V117&lt;&gt;"",Scoring!$D$27)+IF(Data!$W117&lt;&gt;"",Scoring!$D$28)+IF(Data!$X117&lt;&gt;"",Scoring!$D$29)+IF(Data!$Y117&lt;&gt;"",Scoring!$D$30)+IF(Data!$Z117&lt;&gt;"",Scoring!$D$31)+IF(Data!$AA117&lt;&gt;"",Scoring!$D$32)+IF(Data!$AB117&lt;&gt;"",Scoring!$D$33)+IF(Data!$AC117&lt;&gt;"",Scoring!$D$34)+IF(Data!$AD117&lt;&gt;"",Scoring!$D$35)+IF(Data!$AE117&lt;&gt;"",Scoring!$D$36)+IF(Data!$AF117&lt;&gt;"",Scoring!$D$37)+IF(Data!$AG117&lt;&gt;"",Scoring!$D$38)+IF(Data!$AH117&lt;&gt;"",Scoring!$D$39)+IF(Data!$AI117&lt;&gt;"",Scoring!$D$40)+IF(Data!$AJ117&lt;&gt;"",Scoring!$D$41)+IF(Data!$AK117&lt;&gt;"",Scoring!$D$42)+IF(Data!$AL117&lt;&gt;"",Scoring!$D$43)+IF(Data!$AM117&lt;&gt;"",Scoring!$D$44)+IF(Data!$AN117&lt;&gt;"",Scoring!$D$45)+IF(Data!$AO117&lt;&gt;"",Scoring!$D$46)+IF(Data!$AP117&lt;&gt;"",Scoring!$D$47)+IF(Data!$AQ117&lt;&gt;"",Scoring!$D$48)+IF(Data!$AR117&lt;&gt;"",Scoring!$D$49)+IF(Data!$AS117&lt;&gt;"",Scoring!$D$50)+IF(Data!$AT117&lt;&gt;"",Scoring!$D$51)+IF(Data!$AU117&lt;&gt;"",Scoring!$D$52),"")</f>
        <v/>
      </c>
      <c r="AW117" s="180" t="str">
        <f>IF(AV117&lt;&gt;"",LOOKUP(AV117,Likelihoods!$A$7:$A$107,Likelihoods!B$7:B$107),"")</f>
        <v/>
      </c>
      <c r="AX117" s="181" t="str">
        <f>IF(AND(COUNTBLANK($B117:$O117)=13,COUNTBLANK($P117:$Q117)=1,COUNTBLANK($R117:$U117)=3,COUNTBLANK($V117:$X117)=2,COUNTBLANK($Y117:$AE117)=6,COUNTBLANK($AF117:$AJ117)=4,COUNTBLANK($AK117:AN117)=3,COUNTBLANK($AO117:$AQ117)=2,COUNTBLANK($AR117:$AS117)=1,COUNTBLANK($AT117:$AU117)=1),IF(Data!$B117&lt;&gt;"",Scoring!$E$7)+IF(Data!$C117&lt;&gt;"",Scoring!$E$8)+IF(Data!$D117&lt;&gt;"",Scoring!$E$9)+IF(Data!$E117&lt;&gt;"",Scoring!$E$10)+IF(Data!$F117&lt;&gt;"",Scoring!$E$11)+IF(Data!$G117&lt;&gt;"",Scoring!$E$12)+IF(Data!$H117&lt;&gt;"",Scoring!$E$13)+IF(Data!$I117&lt;&gt;"",Scoring!$E$14)+IF(Data!$J117&lt;&gt;"",Scoring!$E$15)+IF(Data!$K117&lt;&gt;"",Scoring!$E$16)+IF(Data!$L117&lt;&gt;"",Scoring!$E$17)+IF(Data!$M117&lt;&gt;"",Scoring!$E$18)+IF(Data!$N117&lt;&gt;"",Scoring!$E$19)+IF(Data!$O117&lt;&gt;"",Scoring!$E$20)+IF(Data!$P117&lt;&gt;"",Scoring!$E$21)+IF(Data!$Q117&lt;&gt;"",Scoring!$E$22)+IF(Data!$R117&lt;&gt;"",Scoring!$E$23)+IF(Data!$S117&lt;&gt;"",Scoring!$E$24)+IF(Data!$T117&lt;&gt;"",Scoring!$E$25)+IF(Data!$U117&lt;&gt;"",Scoring!$E$26)+IF(Data!$V117&lt;&gt;"",Scoring!$E$27)+IF(Data!$W117&lt;&gt;"",Scoring!$E$28)+IF(Data!$X117&lt;&gt;"",Scoring!$E$29)+IF(Data!$Y117&lt;&gt;"",Scoring!$E$30)+IF(Data!$Z117&lt;&gt;"",Scoring!$E$31)+IF(Data!$AA117&lt;&gt;"",Scoring!$E$32)+IF(Data!$AB117&lt;&gt;"",Scoring!$E$33)+IF(Data!$AC117&lt;&gt;"",Scoring!$E$34)+IF(Data!$AD117&lt;&gt;"",Scoring!$E$35)+IF(Data!$AE117&lt;&gt;"",Scoring!$E$36)+IF(Data!$AF117&lt;&gt;"",Scoring!$E$37)+IF(Data!$AG117&lt;&gt;"",Scoring!$E$38)+IF(Data!$AH117&lt;&gt;"",Scoring!$E$39)+IF(Data!$AI117&lt;&gt;"",Scoring!$E$40)+IF(Data!$AJ117&lt;&gt;"",Scoring!$E$41)+IF(Data!$AK117&lt;&gt;"",Scoring!$E$42)+IF(Data!$AL117&lt;&gt;"",Scoring!$E$43)+IF(Data!$AM117&lt;&gt;"",Scoring!$E$44)+IF(Data!$AN117&lt;&gt;"",Scoring!$E$45)+IF(Data!$AO117&lt;&gt;"",Scoring!$E$46)+IF(Data!$AP117&lt;&gt;"",Scoring!$E$47)+IF(Data!$AQ117&lt;&gt;"",Scoring!$E$48)+IF(Data!$AR117&lt;&gt;"",Scoring!$E$49)+IF(Data!$AS117&lt;&gt;"",Scoring!$E$50)+IF(Data!$AT117&lt;&gt;"",Scoring!$E$51)+IF(Data!$AU117&lt;&gt;"",Scoring!$E$52),"")</f>
        <v/>
      </c>
      <c r="AY117" s="180" t="str">
        <f>IF(AX117&lt;&gt;"",LOOKUP(AX117,Likelihoods!$A$7:$A$107,Likelihoods!C$7:C$107),"")</f>
        <v/>
      </c>
      <c r="AZ117" s="182" t="str">
        <f>IF(AND(COUNTBLANK($B117:$O117)=13,COUNTBLANK($P117:$Q117)=1,COUNTBLANK($R117:$U117)=3,COUNTBLANK($V117:$X117)=2,COUNTBLANK($Y117:$AE117)=6,COUNTBLANK($AF117:$AJ117)=4,COUNTBLANK($AK117:AN117)=3,COUNTBLANK($AO117:$AQ117)=2,COUNTBLANK($AR117:$AS117)=1,COUNTBLANK($AT117:$AU117)=1),IF(Data!$B117&lt;&gt;"",Scoring!$F$7)+IF(Data!$C117&lt;&gt;"",Scoring!$F$8)+IF(Data!$D117&lt;&gt;"",Scoring!$F$9)+IF(Data!$E117&lt;&gt;"",Scoring!$F$10)+IF(Data!$F117&lt;&gt;"",Scoring!$F$11)+IF(Data!$G117&lt;&gt;"",Scoring!$F$12)+IF(Data!$H117&lt;&gt;"",Scoring!$F$13)+IF(Data!$I117&lt;&gt;"",Scoring!$F$14)+IF(Data!$J117&lt;&gt;"",Scoring!$F$15)+IF(Data!$K117&lt;&gt;"",Scoring!$F$16)+IF(Data!$L117&lt;&gt;"",Scoring!$F$17)+IF(Data!$M117&lt;&gt;"",Scoring!$F$18)+IF(Data!$N117&lt;&gt;"",Scoring!$F$19)+IF(Data!$O117&lt;&gt;"",Scoring!$F$20)+IF(Data!$P117&lt;&gt;"",Scoring!$F$21)+IF(Data!$Q117&lt;&gt;"",Scoring!$F$22)+IF(Data!$R117&lt;&gt;"",Scoring!$F$23)+IF(Data!$S117&lt;&gt;"",Scoring!$F$24)+IF(Data!$T117&lt;&gt;"",Scoring!$F$25)+IF(Data!$U117&lt;&gt;"",Scoring!$F$26)+IF(Data!$V117&lt;&gt;"",Scoring!$F$27)+IF(Data!$W117&lt;&gt;"",Scoring!$F$28)+IF(Data!$X117&lt;&gt;"",Scoring!$F$29)+IF(Data!$Y117&lt;&gt;"",Scoring!$F$30)+IF(Data!$Z117&lt;&gt;"",Scoring!$F$31)+IF(Data!$AA117&lt;&gt;"",Scoring!$F$32)+IF(Data!$AB117&lt;&gt;"",Scoring!$F$33)+IF(Data!$AC117&lt;&gt;"",Scoring!$F$34)+IF(Data!$AD117&lt;&gt;"",Scoring!$F$35)+IF(Data!$AE117&lt;&gt;"",Scoring!$F$36)+IF(Data!$AF117&lt;&gt;"",Scoring!$F$37)+IF(Data!$AG117&lt;&gt;"",Scoring!$F$38)+IF(Data!$AH117&lt;&gt;"",Scoring!$F$39)+IF(Data!$AI117&lt;&gt;"",Scoring!$F$40)+IF(Data!$AJ117&lt;&gt;"",Scoring!$F$41)+IF(Data!$AK117&lt;&gt;"",Scoring!$F$42)+IF(Data!$AL117&lt;&gt;"",Scoring!$F$43)+IF(Data!$AM117&lt;&gt;"",Scoring!$F$44)+IF(Data!$AN117&lt;&gt;"",Scoring!$F$45)+IF(Data!$AO117&lt;&gt;"",Scoring!$F$46)+IF(Data!$AP117&lt;&gt;"",Scoring!$F$47)+IF(Data!$AQ117&lt;&gt;"",Scoring!$F$48)+IF(Data!$AR117&lt;&gt;"",Scoring!$F$49)+IF(Data!$AS117&lt;&gt;"",Scoring!$F$50)+IF(Data!$AT117&lt;&gt;"",Scoring!$F$51)+IF(Data!$AU117&lt;&gt;"",Scoring!$F$52),"")</f>
        <v/>
      </c>
      <c r="BA117" s="183" t="str">
        <f>IF(AZ117&lt;&gt;"",LOOKUP(AZ117,Likelihoods!$A$7:$A$107,Likelihoods!D$7:D$107),"")</f>
        <v/>
      </c>
      <c r="BB117" s="181" t="str">
        <f>IF(AND(COUNTBLANK($B117:$O117)=13,COUNTBLANK($P117:$Q117)=1,COUNTBLANK($R117:$U117)=3,COUNTBLANK($V117:$X117)=2,COUNTBLANK($Y117:$AE117)=6,COUNTBLANK($AF117:$AJ117)=4,COUNTBLANK($AK117:AN117)=3,COUNTBLANK($AO117:$AQ117)=2,COUNTBLANK($AR117:$AS117)=1,COUNTBLANK($AT117:$AU117)=1),IF(Data!$B117&lt;&gt;"",Scoring!$G$7)+IF(Data!$C117&lt;&gt;"",Scoring!$G$8)+IF(Data!$D117&lt;&gt;"",Scoring!$G$9)+IF(Data!$E117&lt;&gt;"",Scoring!$G$10)+IF(Data!$F117&lt;&gt;"",Scoring!$G$11)+IF(Data!$G117&lt;&gt;"",Scoring!$G$12)+IF(Data!$H117&lt;&gt;"",Scoring!$G$13)+IF(Data!$I117&lt;&gt;"",Scoring!$G$14)+IF(Data!$J117&lt;&gt;"",Scoring!$G$15)+IF(Data!$K117&lt;&gt;"",Scoring!$G$16)+IF(Data!$L117&lt;&gt;"",Scoring!$G$17)+IF(Data!$M117&lt;&gt;"",Scoring!$G$18)+IF(Data!$N117&lt;&gt;"",Scoring!$G$19)+IF(Data!$O117&lt;&gt;"",Scoring!$G$20)+IF(Data!$P117&lt;&gt;"",Scoring!$G$21)+IF(Data!$Q117&lt;&gt;"",Scoring!$G$22)+IF(Data!$R117&lt;&gt;"",Scoring!$G$23)+IF(Data!$S117&lt;&gt;"",Scoring!$G$24)+IF(Data!$T117&lt;&gt;"",Scoring!$G$25)+IF(Data!$U117&lt;&gt;"",Scoring!$G$26)+IF(Data!$V117&lt;&gt;"",Scoring!$G$27)+IF(Data!$W117&lt;&gt;"",Scoring!$G$28)+IF(Data!$X117&lt;&gt;"",Scoring!$G$29)+IF(Data!$Y117&lt;&gt;"",Scoring!$G$30)+IF(Data!$Z117&lt;&gt;"",Scoring!$G$31)+IF(Data!$AA117&lt;&gt;"",Scoring!$G$32)+IF(Data!$AB117&lt;&gt;"",Scoring!$G$33)+IF(Data!$AC117&lt;&gt;"",Scoring!$G$34)+IF(Data!$AD117&lt;&gt;"",Scoring!$G$35)+IF(Data!$AE117&lt;&gt;"",Scoring!$G$36)+IF(Data!$AF117&lt;&gt;"",Scoring!$G$37)+IF(Data!$AG117&lt;&gt;"",Scoring!$G$38)+IF(Data!$AH117&lt;&gt;"",Scoring!$G$39)+IF(Data!$AI117&lt;&gt;"",Scoring!$G$40)+IF(Data!$AJ117&lt;&gt;"",Scoring!$G$41)+IF(Data!$AK117&lt;&gt;"",Scoring!$G$42)+IF(Data!$AL117&lt;&gt;"",Scoring!$G$43)+IF(Data!$AM117&lt;&gt;"",Scoring!$G$44)+IF(Data!$AN117&lt;&gt;"",Scoring!$G$45)+IF(Data!$AO117&lt;&gt;"",Scoring!$G$46)+IF(Data!$AP117&lt;&gt;"",Scoring!$G$47)+IF(Data!$AQ117&lt;&gt;"",Scoring!$G$48)+IF(Data!$AR117&lt;&gt;"",Scoring!$G$49)+IF(Data!$AS117&lt;&gt;"",Scoring!$G$50)+IF(Data!$AT117&lt;&gt;"",Scoring!$G$51)+IF(Data!$AU117&lt;&gt;"",Scoring!$G$52),"")</f>
        <v/>
      </c>
      <c r="BC117" s="184" t="str">
        <f>IF(BB117&lt;&gt;"",LOOKUP(BB117,Likelihoods!$A$7:$A$107,Likelihoods!E$7:E$107),"")</f>
        <v/>
      </c>
      <c r="BD117" s="185" t="str">
        <f>IF(AND(COUNTBLANK($B117:$O117)=13,COUNTBLANK($P117:$Q117)=1,COUNTBLANK($R117:$U117)=3,COUNTBLANK($V117:$X117)=2,COUNTBLANK($Y117:$AE117)=6,COUNTBLANK($AF117:$AJ117)=4,COUNTBLANK($AK117:AN117)=3,COUNTBLANK($AO117:$AQ117)=2,COUNTBLANK($AR117:$AS117)=1,COUNTBLANK($AT117:$AU117)=1),IF(Data!$B117&lt;&gt;"",Scoring!$H$7)+IF(Data!$C117&lt;&gt;"",Scoring!$H$8)+IF(Data!$D117&lt;&gt;"",Scoring!$H$9)+IF(Data!$E117&lt;&gt;"",Scoring!$H$10)+IF(Data!$F117&lt;&gt;"",Scoring!$H$11)+IF(Data!$G117&lt;&gt;"",Scoring!$H$12)+IF(Data!$H117&lt;&gt;"",Scoring!$H$13)+IF(Data!$I117&lt;&gt;"",Scoring!$H$14)+IF(Data!$J117&lt;&gt;"",Scoring!$H$15)+IF(Data!$K117&lt;&gt;"",Scoring!$H$16)+IF(Data!$L117&lt;&gt;"",Scoring!$H$17)+IF(Data!$M117&lt;&gt;"",Scoring!$H$18)+IF(Data!$N117&lt;&gt;"",Scoring!$H$19)+IF(Data!$O117&lt;&gt;"",Scoring!$H$20)+IF(Data!$P117&lt;&gt;"",Scoring!$H$21)+IF(Data!$Q117&lt;&gt;"",Scoring!$H$22)+IF(Data!$R117&lt;&gt;"",Scoring!$H$23)+IF(Data!$S117&lt;&gt;"",Scoring!$H$24)+IF(Data!$T117&lt;&gt;"",Scoring!$H$25)+IF(Data!$U117&lt;&gt;"",Scoring!$H$26)+IF(Data!$V117&lt;&gt;"",Scoring!$H$27)+IF(Data!$W117&lt;&gt;"",Scoring!$H$28)+IF(Data!$X117&lt;&gt;"",Scoring!$H$29)+IF(Data!$Y117&lt;&gt;"",Scoring!$H$30)+IF(Data!$Z117&lt;&gt;"",Scoring!$H$31)+IF(Data!$AA117&lt;&gt;"",Scoring!$H$32)+IF(Data!$AB117&lt;&gt;"",Scoring!$H$33)+IF(Data!$AC117&lt;&gt;"",Scoring!$H$34)+IF(Data!$AD117&lt;&gt;"",Scoring!$H$35)+IF(Data!$AE117&lt;&gt;"",Scoring!$H$36)+IF(Data!$AF117&lt;&gt;"",Scoring!$H$37)+IF(Data!$AG117&lt;&gt;"",Scoring!$H$38)+IF(Data!$AH117&lt;&gt;"",Scoring!$H$39)+IF(Data!$AI117&lt;&gt;"",Scoring!$H$40)+IF(Data!$AJ117&lt;&gt;"",Scoring!$H$41)+IF(Data!$AK117&lt;&gt;"",Scoring!$H$42)+IF(Data!$AL117&lt;&gt;"",Scoring!$H$43)+IF(Data!$AM117&lt;&gt;"",Scoring!$H$44)+IF(Data!$AN117&lt;&gt;"",Scoring!$H$45)+IF(Data!$AO117&lt;&gt;"",Scoring!$H$46)+IF(Data!$AP117&lt;&gt;"",Scoring!$H$47)+IF(Data!$AQ117&lt;&gt;"",Scoring!$H$48)+IF(Data!$AR117&lt;&gt;"",Scoring!$H$49)+IF(Data!$AS117&lt;&gt;"",Scoring!$H$50)+IF(Data!$AT117&lt;&gt;"",Scoring!$H$51)+IF(Data!$AU117&lt;&gt;"",Scoring!$H$52),"")</f>
        <v/>
      </c>
      <c r="BE117" s="186" t="str">
        <f>IF(BD117&lt;&gt;"",LOOKUP(BD117,Likelihoods!$A$7:$A$107,Likelihoods!F$7:F$107),"")</f>
        <v/>
      </c>
      <c r="BF117" s="181" t="str">
        <f>IF(AND(COUNTBLANK($B117:$O117)=13,COUNTBLANK($P117:$Q117)=1,COUNTBLANK($R117:$U117)=3,COUNTBLANK($V117:$X117)=2,COUNTBLANK($Y117:$AE117)=6,COUNTBLANK($AF117:$AJ117)=4,COUNTBLANK($AK117:AN117)=3,COUNTBLANK($AO117:$AQ117)=2,COUNTBLANK($AR117:$AS117)=1,COUNTBLANK($AT117:$AU117)=1),IF(Data!$B117&lt;&gt;"",Scoring!$I$7)+IF(Data!$C117&lt;&gt;"",Scoring!$I$8)+IF(Data!$D117&lt;&gt;"",Scoring!$I$9)+IF(Data!$E117&lt;&gt;"",Scoring!$I$10)+IF(Data!$F117&lt;&gt;"",Scoring!$I$11)+IF(Data!$G117&lt;&gt;"",Scoring!$I$12)+IF(Data!$H117&lt;&gt;"",Scoring!$I$13)+IF(Data!$I117&lt;&gt;"",Scoring!$I$14)+IF(Data!$J117&lt;&gt;"",Scoring!$I$15)+IF(Data!$K117&lt;&gt;"",Scoring!$I$16)+IF(Data!$L117&lt;&gt;"",Scoring!$I$17)+IF(Data!$M117&lt;&gt;"",Scoring!$I$18)+IF(Data!$N117&lt;&gt;"",Scoring!$I$19)+IF(Data!$O117&lt;&gt;"",Scoring!$I$20)+IF(Data!$P117&lt;&gt;"",Scoring!$I$21)+IF(Data!$Q117&lt;&gt;"",Scoring!$I$22)+IF(Data!$R117&lt;&gt;"",Scoring!$I$23)+IF(Data!$S117&lt;&gt;"",Scoring!$I$24)+IF(Data!$T117&lt;&gt;"",Scoring!$I$25)+IF(Data!$U117&lt;&gt;"",Scoring!$I$26)+IF(Data!$V117&lt;&gt;"",Scoring!$I$27)+IF(Data!$W117&lt;&gt;"",Scoring!$I$28)+IF(Data!$X117&lt;&gt;"",Scoring!$I$29)+IF(Data!$Y117&lt;&gt;"",Scoring!$I$30)+IF(Data!$Z117&lt;&gt;"",Scoring!$I$31)+IF(Data!$AA117&lt;&gt;"",Scoring!$I$32)+IF(Data!$AB117&lt;&gt;"",Scoring!$I$33)+IF(Data!$AC117&lt;&gt;"",Scoring!$I$34)+IF(Data!$AD117&lt;&gt;"",Scoring!$I$35)+IF(Data!$AE117&lt;&gt;"",Scoring!$I$36)+IF(Data!$AF117&lt;&gt;"",Scoring!$I$37)+IF(Data!$AG117&lt;&gt;"",Scoring!$I$38)+IF(Data!$AH117&lt;&gt;"",Scoring!$I$39)+IF(Data!$AI117&lt;&gt;"",Scoring!$I$40)+IF(Data!$AJ117&lt;&gt;"",Scoring!$I$41)+IF(Data!$AK117&lt;&gt;"",Scoring!$I$42)+IF(Data!$AL117&lt;&gt;"",Scoring!$I$43)+IF(Data!$AM117&lt;&gt;"",Scoring!$I$44)+IF(Data!$AN117&lt;&gt;"",Scoring!$I$45)+IF(Data!$AO117&lt;&gt;"",Scoring!$I$46)+IF(Data!$AP117&lt;&gt;"",Scoring!$I$47)+IF(Data!$AQ117&lt;&gt;"",Scoring!$I$48)+IF(Data!$AR117&lt;&gt;"",Scoring!$I$49)+IF(Data!$AS117&lt;&gt;"",Scoring!$I$50)+IF(Data!$AT117&lt;&gt;"",Scoring!$I$51)+IF(Data!$AU117&lt;&gt;"",Scoring!$I$52),"")</f>
        <v/>
      </c>
      <c r="BG117" s="180" t="str">
        <f>IF(BF117&lt;&gt;"",LOOKUP(BF117,Likelihoods!$A$7:$A$107,Likelihoods!G$7:G$107),"")</f>
        <v/>
      </c>
      <c r="BH117" s="187" t="str">
        <f>IF(AND(COUNTBLANK($B117:$O117)=13,COUNTBLANK($P117:$Q117)=1,COUNTBLANK($R117:$U117)=3,COUNTBLANK($V117:$X117)=2,COUNTBLANK($Y117:$AE117)=6,COUNTBLANK($AF117:$AJ117)=4,COUNTBLANK($AK117:AN117)=3,COUNTBLANK($AO117:$AQ117)=2,COUNTBLANK($AR117:$AS117)=1,COUNTBLANK($AT117:$AU117)=1),IF(Data!$B117&lt;&gt;"",Scoring!$J$7)+IF(Data!$C117&lt;&gt;"",Scoring!$J$8)+IF(Data!$D117&lt;&gt;"",Scoring!$J$9)+IF(Data!$E117&lt;&gt;"",Scoring!$J$10)+IF(Data!$F117&lt;&gt;"",Scoring!$J$11)+IF(Data!$G117&lt;&gt;"",Scoring!$J$12)+IF(Data!$H117&lt;&gt;"",Scoring!$J$13)+IF(Data!$I117&lt;&gt;"",Scoring!$J$14)+IF(Data!$J117&lt;&gt;"",Scoring!$J$15)+IF(Data!$K117&lt;&gt;"",Scoring!$J$16)+IF(Data!$L117&lt;&gt;"",Scoring!$J$17)+IF(Data!$M117&lt;&gt;"",Scoring!$J$18)+IF(Data!$N117&lt;&gt;"",Scoring!$J$19)+IF(Data!$O117&lt;&gt;"",Scoring!$J$20)+IF(Data!$P117&lt;&gt;"",Scoring!$J$21)+IF(Data!$Q117&lt;&gt;"",Scoring!$J$22)+IF(Data!$R117&lt;&gt;"",Scoring!$J$23)+IF(Data!$S117&lt;&gt;"",Scoring!$J$24)+IF(Data!$T117&lt;&gt;"",Scoring!$J$25)+IF(Data!$U117&lt;&gt;"",Scoring!$J$26)+IF(Data!$V117&lt;&gt;"",Scoring!$J$27)+IF(Data!$W117&lt;&gt;"",Scoring!$J$28)+IF(Data!$X117&lt;&gt;"",Scoring!$J$29)+IF(Data!$Y117&lt;&gt;"",Scoring!$J$30)+IF(Data!$Z117&lt;&gt;"",Scoring!$J$31)+IF(Data!$AA117&lt;&gt;"",Scoring!$J$32)+IF(Data!$AB117&lt;&gt;"",Scoring!$J$33)+IF(Data!$AC117&lt;&gt;"",Scoring!$J$34)+IF(Data!$AD117&lt;&gt;"",Scoring!$J$35)+IF(Data!$AE117&lt;&gt;"",Scoring!$J$36)+IF(Data!$AF117&lt;&gt;"",Scoring!$J$37)+IF(Data!$AG117&lt;&gt;"",Scoring!$J$38)+IF(Data!$AH117&lt;&gt;"",Scoring!$J$39)+IF(Data!$AI117&lt;&gt;"",Scoring!$J$40)+IF(Data!$AJ117&lt;&gt;"",Scoring!$J$41)+IF(Data!$AK117&lt;&gt;"",Scoring!$J$42)+IF(Data!$AL117&lt;&gt;"",Scoring!$J$43)+IF(Data!$AM117&lt;&gt;"",Scoring!$J$44)+IF(Data!$AN117&lt;&gt;"",Scoring!$J$45)+IF(Data!$AO117&lt;&gt;"",Scoring!$J$46)+IF(Data!$AP117&lt;&gt;"",Scoring!$J$47)+IF(Data!$AQ117&lt;&gt;"",Scoring!$J$48)+IF(Data!$AR117&lt;&gt;"",Scoring!$J$49)+IF(Data!$AS117&lt;&gt;"",Scoring!$J$50)+IF(Data!$AT117&lt;&gt;"",Scoring!$J$51)+IF(Data!$AU117&lt;&gt;"",Scoring!$J$52),"")</f>
        <v/>
      </c>
      <c r="BI117" s="183" t="str">
        <f>IF(BH117&lt;&gt;"",LOOKUP(BH117,Likelihoods!$A$7:$A$107,Likelihoods!H$7:H$107),"")</f>
        <v/>
      </c>
      <c r="BJ117" s="188" t="str">
        <f>IF(AND(COUNTBLANK($B117:$O117)=13,COUNTBLANK($P117:$Q117)=1,COUNTBLANK($R117:$U117)=3,COUNTBLANK($V117:$X117)=2,COUNTBLANK($Y117:$AE117)=6,COUNTBLANK($AF117:$AJ117)=4,COUNTBLANK($AK117:AN117)=3,COUNTBLANK($AO117:$AQ117)=2,COUNTBLANK($AR117:$AS117)=1,COUNTBLANK($AT117:$AU117)=1),IF(Data!$B117&lt;&gt;"",Scoring!$K$7)+IF(Data!$C117&lt;&gt;"",Scoring!$K$8)+IF(Data!$D117&lt;&gt;"",Scoring!$K$9)+IF(Data!$E117&lt;&gt;"",Scoring!$K$10)+IF(Data!$F117&lt;&gt;"",Scoring!$K$11)+IF(Data!$G117&lt;&gt;"",Scoring!$K$12)+IF(Data!$H117&lt;&gt;"",Scoring!$K$13)+IF(Data!$I117&lt;&gt;"",Scoring!$K$14)+IF(Data!$J117&lt;&gt;"",Scoring!$K$15)+IF(Data!$K117&lt;&gt;"",Scoring!$K$16)+IF(Data!$L117&lt;&gt;"",Scoring!$K$17)+IF(Data!$M117&lt;&gt;"",Scoring!$K$18)+IF(Data!$N117&lt;&gt;"",Scoring!$K$19)+IF(Data!$O117&lt;&gt;"",Scoring!$K$20)+IF(Data!$P117&lt;&gt;"",Scoring!$K$21)+IF(Data!$Q117&lt;&gt;"",Scoring!$K$22)+IF(Data!$R117&lt;&gt;"",Scoring!$K$23)+IF(Data!$S117&lt;&gt;"",Scoring!$K$24)+IF(Data!$T117&lt;&gt;"",Scoring!$K$25)+IF(Data!$U117&lt;&gt;"",Scoring!$K$26)+IF(Data!$V117&lt;&gt;"",Scoring!$K$27)+IF(Data!$W117&lt;&gt;"",Scoring!$K$28)+IF(Data!$X117&lt;&gt;"",Scoring!$K$29)+IF(Data!$Y117&lt;&gt;"",Scoring!$K$30)+IF(Data!$Z117&lt;&gt;"",Scoring!$K$31)+IF(Data!$AA117&lt;&gt;"",Scoring!$K$32)+IF(Data!$AB117&lt;&gt;"",Scoring!$K$33)+IF(Data!$AC117&lt;&gt;"",Scoring!$K$34)+IF(Data!$AD117&lt;&gt;"",Scoring!$K$35)+IF(Data!$AE117&lt;&gt;"",Scoring!$K$36)+IF(Data!$AF117&lt;&gt;"",Scoring!$K$37)+IF(Data!$AG117&lt;&gt;"",Scoring!$K$38)+IF(Data!$AH117&lt;&gt;"",Scoring!$K$39)+IF(Data!$AI117&lt;&gt;"",Scoring!$K$40)+IF(Data!$AJ117&lt;&gt;"",Scoring!$K$41)+IF(Data!$AK117&lt;&gt;"",Scoring!$K$42)+IF(Data!$AL117&lt;&gt;"",Scoring!$K$43)+IF(Data!$AM117&lt;&gt;"",Scoring!$K$44)+IF(Data!$AN117&lt;&gt;"",Scoring!$K$45)+IF(Data!$AO117&lt;&gt;"",Scoring!$K$46)+IF(Data!$AP117&lt;&gt;"",Scoring!$K$47)+IF(Data!$AQ117&lt;&gt;"",Scoring!$K$48)+IF(Data!$AR117&lt;&gt;"",Scoring!$K$49)+IF(Data!$AS117&lt;&gt;"",Scoring!$K$50)+IF(Data!$AT117&lt;&gt;"",Scoring!$K$51)+IF(Data!$AU117&lt;&gt;"",Scoring!$K$52),"")</f>
        <v/>
      </c>
      <c r="BK117" s="184" t="str">
        <f>IF(BJ117&lt;&gt;"",LOOKUP(BJ117,Likelihoods!$A$7:$A$107,Likelihoods!I$7:I$107),"")</f>
        <v/>
      </c>
      <c r="BL117" s="187" t="str">
        <f>IF(AND(COUNTBLANK($B117:$O117)=13,COUNTBLANK($P117:$Q117)=1,COUNTBLANK($R117:$U117)=3,COUNTBLANK($V117:$X117)=2,COUNTBLANK($Y117:$AE117)=6,COUNTBLANK($AF117:$AJ117)=4,COUNTBLANK($AK117:AN117)=3,COUNTBLANK($AO117:$AQ117)=2,COUNTBLANK($AR117:$AS117)=1,COUNTBLANK($AT117:$AU117)=1),IF(Data!$B117&lt;&gt;"",Scoring!$L$7)+IF(Data!$C117&lt;&gt;"",Scoring!$L$8)+IF(Data!$D117&lt;&gt;"",Scoring!$L$9)+IF(Data!$E117&lt;&gt;"",Scoring!$L$10)+IF(Data!$F117&lt;&gt;"",Scoring!$L$11)+IF(Data!$G117&lt;&gt;"",Scoring!$L$12)+IF(Data!$H117&lt;&gt;"",Scoring!$L$13)+IF(Data!$I117&lt;&gt;"",Scoring!$L$14)+IF(Data!$J117&lt;&gt;"",Scoring!$L$15)+IF(Data!$K117&lt;&gt;"",Scoring!$L$16)+IF(Data!$L117&lt;&gt;"",Scoring!$L$17)+IF(Data!$M117&lt;&gt;"",Scoring!$L$18)+IF(Data!$N117&lt;&gt;"",Scoring!$L$19)+IF(Data!$O117&lt;&gt;"",Scoring!$L$20)+IF(Data!$P117&lt;&gt;"",Scoring!$L$21)+IF(Data!$Q117&lt;&gt;"",Scoring!$L$22)+IF(Data!$R117&lt;&gt;"",Scoring!$L$23)+IF(Data!$S117&lt;&gt;"",Scoring!$L$24)+IF(Data!$T117&lt;&gt;"",Scoring!$L$25)+IF(Data!$U117&lt;&gt;"",Scoring!$L$26)+IF(Data!$V117&lt;&gt;"",Scoring!$L$27)+IF(Data!$W117&lt;&gt;"",Scoring!$L$28)+IF(Data!$X117&lt;&gt;"",Scoring!$L$29)+IF(Data!$Y117&lt;&gt;"",Scoring!$L$30)+IF(Data!$Z117&lt;&gt;"",Scoring!$L$31)+IF(Data!$AA117&lt;&gt;"",Scoring!$L$32)+IF(Data!$AB117&lt;&gt;"",Scoring!$L$33)+IF(Data!$AC117&lt;&gt;"",Scoring!$L$34)+IF(Data!$AD117&lt;&gt;"",Scoring!$L$35)+IF(Data!$AE117&lt;&gt;"",Scoring!$L$36)+IF(Data!$AF117&lt;&gt;"",Scoring!$L$37)+IF(Data!$AG117&lt;&gt;"",Scoring!$L$38)+IF(Data!$AH117&lt;&gt;"",Scoring!$L$39)+IF(Data!$AI117&lt;&gt;"",Scoring!$L$40)+IF(Data!$AJ117&lt;&gt;"",Scoring!$L$41)+IF(Data!$AK117&lt;&gt;"",Scoring!$L$42)+IF(Data!$AL117&lt;&gt;"",Scoring!$L$43)+IF(Data!$AM117&lt;&gt;"",Scoring!$L$44)+IF(Data!$AN117&lt;&gt;"",Scoring!$L$45)+IF(Data!$AO117&lt;&gt;"",Scoring!$L$46)+IF(Data!$AP117&lt;&gt;"",Scoring!$L$47)+IF(Data!$AQ117&lt;&gt;"",Scoring!$L$48)+IF(Data!$AR117&lt;&gt;"",Scoring!$L$49)+IF(Data!$AS117&lt;&gt;"",Scoring!$L$50)+IF(Data!$AT117&lt;&gt;"",Scoring!$L$51)+IF(Data!$AU117&lt;&gt;"",Scoring!$L$52),"")</f>
        <v/>
      </c>
      <c r="BM117" s="180" t="str">
        <f>IF(BL117&lt;&gt;"",LOOKUP(BL117,Likelihoods!$A$7:$A$107,Likelihoods!J$7:J$107),"")</f>
        <v/>
      </c>
      <c r="BN117" s="181" t="str">
        <f>IF(AND(COUNTBLANK($B117:$O117)=13,COUNTBLANK($P117:$Q117)=1,COUNTBLANK($R117:$U117)=3,COUNTBLANK($V117:$X117)=2,COUNTBLANK($Y117:$AE117)=6,COUNTBLANK($AF117:$AJ117)=4,COUNTBLANK($AK117:AN117)=3,COUNTBLANK($AO117:$AQ117)=2,COUNTBLANK($AR117:$AS117)=1,COUNTBLANK($AT117:$AU117)=1),IF(Data!$B117&lt;&gt;"",Scoring!$M$7)+IF(Data!$C117&lt;&gt;"",Scoring!$M$8)+IF(Data!$D117&lt;&gt;"",Scoring!$M$9)+IF(Data!$E117&lt;&gt;"",Scoring!$M$10)+IF(Data!$F117&lt;&gt;"",Scoring!$M$11)+IF(Data!$G117&lt;&gt;"",Scoring!$M$12)+IF(Data!$H117&lt;&gt;"",Scoring!$M$13)+IF(Data!$I117&lt;&gt;"",Scoring!$M$14)+IF(Data!$J117&lt;&gt;"",Scoring!$M$15)+IF(Data!$K117&lt;&gt;"",Scoring!$M$16)+IF(Data!$L117&lt;&gt;"",Scoring!$M$17)+IF(Data!$M117&lt;&gt;"",Scoring!$M$18)+IF(Data!$N117&lt;&gt;"",Scoring!$M$19)+IF(Data!$O117&lt;&gt;"",Scoring!$M$20)+IF(Data!$P117&lt;&gt;"",Scoring!$M$21)+IF(Data!$Q117&lt;&gt;"",Scoring!$M$22)+IF(Data!$R117&lt;&gt;"",Scoring!$M$23)+IF(Data!$S117&lt;&gt;"",Scoring!$M$24)+IF(Data!$T117&lt;&gt;"",Scoring!$M$25)+IF(Data!$U117&lt;&gt;"",Scoring!$M$26)+IF(Data!$V117&lt;&gt;"",Scoring!$M$27)+IF(Data!$W117&lt;&gt;"",Scoring!$M$28)+IF(Data!$X117&lt;&gt;"",Scoring!$M$29)+IF(Data!$Y117&lt;&gt;"",Scoring!$M$30)+IF(Data!$Z117&lt;&gt;"",Scoring!$M$31)+IF(Data!$AA117&lt;&gt;"",Scoring!$M$32)+IF(Data!$AB117&lt;&gt;"",Scoring!$M$33)+IF(Data!$AC117&lt;&gt;"",Scoring!$M$34)+IF(Data!$AD117&lt;&gt;"",Scoring!$M$35)+IF(Data!$AE117&lt;&gt;"",Scoring!$M$36)+IF(Data!$AF117&lt;&gt;"",Scoring!$M$37)+IF(Data!$AG117&lt;&gt;"",Scoring!$M$38)+IF(Data!$AH117&lt;&gt;"",Scoring!$M$39)+IF(Data!$AI117&lt;&gt;"",Scoring!$M$40)+IF(Data!$AJ117&lt;&gt;"",Scoring!$M$41)+IF(Data!$AK117&lt;&gt;"",Scoring!$M$42)+IF(Data!$AL117&lt;&gt;"",Scoring!$M$43)+IF(Data!$AM117&lt;&gt;"",Scoring!$M$44)+IF(Data!$AN117&lt;&gt;"",Scoring!$M$45)+IF(Data!$AO117&lt;&gt;"",Scoring!$M$46)+IF(Data!$AP117&lt;&gt;"",Scoring!$M$47)+IF(Data!$AQ117&lt;&gt;"",Scoring!$M$48)+IF(Data!$AR117&lt;&gt;"",Scoring!$M$49)+IF(Data!$AS117&lt;&gt;"",Scoring!$M$50)+IF(Data!$AT117&lt;&gt;"",Scoring!$M$51)+IF(Data!$AU117&lt;&gt;"",Scoring!$M$52),"")</f>
        <v/>
      </c>
      <c r="BO117" s="184" t="str">
        <f>IF(BN117&lt;&gt;"",LOOKUP(BN117,Likelihoods!$A$7:$A$107,Likelihoods!K$7:K$107),"")</f>
        <v/>
      </c>
      <c r="BP117" s="179" t="str">
        <f>IF(AND(COUNTBLANK($B117:$O117)=13,COUNTBLANK($P117:$Q117)=1,COUNTBLANK($R117:$U117)=3,COUNTBLANK($V117:$X117)=2,COUNTBLANK($Y117:$AE117)=6,COUNTBLANK($AF117:$AJ117)=4,COUNTBLANK($AK117:AN117)=3,COUNTBLANK($AO117:$AQ117)=2,COUNTBLANK($AR117:$AS117)=1,COUNTBLANK($AT117:$AU117)=1),IF(Data!$B117&lt;&gt;"",Scoring!$N$7)+IF(Data!$C117&lt;&gt;"",Scoring!$N$8)+IF(Data!$D117&lt;&gt;"",Scoring!$N$9)+IF(Data!$E117&lt;&gt;"",Scoring!$N$10)+IF(Data!$F117&lt;&gt;"",Scoring!$N$11)+IF(Data!$G117&lt;&gt;"",Scoring!$N$12)+IF(Data!$H117&lt;&gt;"",Scoring!$N$13)+IF(Data!$I117&lt;&gt;"",Scoring!$N$14)+IF(Data!$J117&lt;&gt;"",Scoring!$N$15)+IF(Data!$K117&lt;&gt;"",Scoring!$N$16)+IF(Data!$L117&lt;&gt;"",Scoring!$N$17)+IF(Data!$M117&lt;&gt;"",Scoring!$N$18)+IF(Data!$N117&lt;&gt;"",Scoring!$N$19)+IF(Data!$O117&lt;&gt;"",Scoring!$N$20)+IF(Data!$P117&lt;&gt;"",Scoring!$N$21)+IF(Data!$Q117&lt;&gt;"",Scoring!$N$22)+IF(Data!$R117&lt;&gt;"",Scoring!$N$23)+IF(Data!$S117&lt;&gt;"",Scoring!$N$24)+IF(Data!$T117&lt;&gt;"",Scoring!$N$25)+IF(Data!$U117&lt;&gt;"",Scoring!$N$26)+IF(Data!$V117&lt;&gt;"",Scoring!$N$27)+IF(Data!$W117&lt;&gt;"",Scoring!$N$28)+IF(Data!$X117&lt;&gt;"",Scoring!$N$29)+IF(Data!$Y117&lt;&gt;"",Scoring!$N$30)+IF(Data!$Z117&lt;&gt;"",Scoring!$N$31)+IF(Data!$AA117&lt;&gt;"",Scoring!$N$32)+IF(Data!$AB117&lt;&gt;"",Scoring!$N$33)+IF(Data!$AC117&lt;&gt;"",Scoring!$N$34)+IF(Data!$AD117&lt;&gt;"",Scoring!$N$35)+IF(Data!$AE117&lt;&gt;"",Scoring!$N$36)+IF(Data!$AF117&lt;&gt;"",Scoring!$N$37)+IF(Data!$AG117&lt;&gt;"",Scoring!$N$38)+IF(Data!$AH117&lt;&gt;"",Scoring!$N$39)+IF(Data!$AI117&lt;&gt;"",Scoring!$N$40)+IF(Data!$AJ117&lt;&gt;"",Scoring!$N$41)+IF(Data!$AK117&lt;&gt;"",Scoring!$N$42)+IF(Data!$AL117&lt;&gt;"",Scoring!$N$43)+IF(Data!$AM117&lt;&gt;"",Scoring!$N$44)+IF(Data!$AN117&lt;&gt;"",Scoring!$N$45)+IF(Data!$AO117&lt;&gt;"",Scoring!$N$46)+IF(Data!$AP117&lt;&gt;"",Scoring!$N$47)+IF(Data!$AQ117&lt;&gt;"",Scoring!$N$48)+IF(Data!$AR117&lt;&gt;"",Scoring!$N$49)+IF(Data!$AS117&lt;&gt;"",Scoring!$N$50)+IF(Data!$AT117&lt;&gt;"",Scoring!$N$51)+IF(Data!$AU117&lt;&gt;"",Scoring!$N$52),"")</f>
        <v/>
      </c>
      <c r="BQ117" s="189" t="str">
        <f>IF(BP117&lt;&gt;"",LOOKUP(BP117,Likelihoods!$A$7:$A$107,Likelihoods!L$7:L$107),"")</f>
        <v/>
      </c>
      <c r="BR117" s="181" t="str">
        <f>IF(AND(COUNTBLANK($B117:$O117)=13,COUNTBLANK($P117:$Q117)=1,COUNTBLANK($R117:$U117)=3,COUNTBLANK($V117:$X117)=2,COUNTBLANK($Y117:$AE117)=6,COUNTBLANK($AF117:$AJ117)=4,COUNTBLANK($AK117:AN117)=3,COUNTBLANK($AO117:$AQ117)=2,COUNTBLANK($AR117:$AS117)=1,COUNTBLANK($AT117:$AU117)=1),IF(Data!$B117&lt;&gt;"",Scoring!$O$7)+IF(Data!$C117&lt;&gt;"",Scoring!$O$8)+IF(Data!$D117&lt;&gt;"",Scoring!$O$9)+IF(Data!$E117&lt;&gt;"",Scoring!$O$10)+IF(Data!$F117&lt;&gt;"",Scoring!$O$11)+IF(Data!$G117&lt;&gt;"",Scoring!$O$12)+IF(Data!$H117&lt;&gt;"",Scoring!$O$13)+IF(Data!$I117&lt;&gt;"",Scoring!$O$14)+IF(Data!$J117&lt;&gt;"",Scoring!$O$15)+IF(Data!$K117&lt;&gt;"",Scoring!$O$16)+IF(Data!$L117&lt;&gt;"",Scoring!$O$17)+IF(Data!$M117&lt;&gt;"",Scoring!$O$18)+IF(Data!$N117&lt;&gt;"",Scoring!$O$19)+IF(Data!$O117&lt;&gt;"",Scoring!$O$20)+IF(Data!$P117&lt;&gt;"",Scoring!$O$21)+IF(Data!$Q117&lt;&gt;"",Scoring!$O$22)+IF(Data!$R117&lt;&gt;"",Scoring!$O$23)+IF(Data!$S117&lt;&gt;"",Scoring!$O$24)+IF(Data!$T117&lt;&gt;"",Scoring!$O$25)+IF(Data!$U117&lt;&gt;"",Scoring!$O$26)+IF(Data!$V117&lt;&gt;"",Scoring!$O$27)+IF(Data!$W117&lt;&gt;"",Scoring!$O$28)+IF(Data!$X117&lt;&gt;"",Scoring!$O$29)+IF(Data!$Y117&lt;&gt;"",Scoring!$O$30)+IF(Data!$Z117&lt;&gt;"",Scoring!$O$31)+IF(Data!$AA117&lt;&gt;"",Scoring!$O$32)+IF(Data!$AB117&lt;&gt;"",Scoring!$O$33)+IF(Data!$AC117&lt;&gt;"",Scoring!$O$34)+IF(Data!$AD117&lt;&gt;"",Scoring!$O$35)+IF(Data!$AE117&lt;&gt;"",Scoring!$O$36)+IF(Data!$AF117&lt;&gt;"",Scoring!$O$37)+IF(Data!$AG117&lt;&gt;"",Scoring!$O$38)+IF(Data!$AH117&lt;&gt;"",Scoring!$O$39)+IF(Data!$AI117&lt;&gt;"",Scoring!$O$40)+IF(Data!$AJ117&lt;&gt;"",Scoring!$O$41)+IF(Data!$AK117&lt;&gt;"",Scoring!$O$42)+IF(Data!$AL117&lt;&gt;"",Scoring!$O$43)+IF(Data!$AM117&lt;&gt;"",Scoring!$O$44)+IF(Data!$AN117&lt;&gt;"",Scoring!$O$45)+IF(Data!$AO117&lt;&gt;"",Scoring!$O$46)+IF(Data!$AP117&lt;&gt;"",Scoring!$O$47)+IF(Data!$AQ117&lt;&gt;"",Scoring!$O$48)+IF(Data!$AR117&lt;&gt;"",Scoring!$O$49)+IF(Data!$AS117&lt;&gt;"",Scoring!$O$50)+IF(Data!$AT117&lt;&gt;"",Scoring!$O$51)+IF(Data!$AU117&lt;&gt;"",Scoring!$O$52),"")</f>
        <v/>
      </c>
      <c r="BS117" s="184" t="str">
        <f>IF(BR117&lt;&gt;"",LOOKUP(BR117,Likelihoods!$A$7:$A$107,Likelihoods!M$7:M$107),"")</f>
        <v/>
      </c>
      <c r="BT117" s="181" t="str">
        <f>IF(AND(COUNTBLANK($B117:$O117)=13,COUNTBLANK($P117:$Q117)=1,COUNTBLANK($R117:$U117)=3,COUNTBLANK($V117:$X117)=2,COUNTBLANK($Y117:$AE117)=6,COUNTBLANK($AF117:$AJ117)=4,COUNTBLANK($AK117:AN117)=3,COUNTBLANK($AO117:$AQ117)=2,COUNTBLANK($AR117:$AS117)=1,COUNTBLANK($AT117:$AU117)=1),IF(Data!$B117&lt;&gt;"",Scoring!$P$7)+IF(Data!$C117&lt;&gt;"",Scoring!$P$8)+IF(Data!$D117&lt;&gt;"",Scoring!$P$9)+IF(Data!$E117&lt;&gt;"",Scoring!$P$10)+IF(Data!$F117&lt;&gt;"",Scoring!$P$11)+IF(Data!$G117&lt;&gt;"",Scoring!$P$12)+IF(Data!$H117&lt;&gt;"",Scoring!$P$13)+IF(Data!$I117&lt;&gt;"",Scoring!$P$14)+IF(Data!$J117&lt;&gt;"",Scoring!$P$15)+IF(Data!$K117&lt;&gt;"",Scoring!$P$16)+IF(Data!$L117&lt;&gt;"",Scoring!$P$17)+IF(Data!$M117&lt;&gt;"",Scoring!$P$18)+IF(Data!$N117&lt;&gt;"",Scoring!$P$19)+IF(Data!$O117&lt;&gt;"",Scoring!$P$20)+IF(Data!$P117&lt;&gt;"",Scoring!$P$21)+IF(Data!$Q117&lt;&gt;"",Scoring!$P$22)+IF(Data!$R117&lt;&gt;"",Scoring!$P$23)+IF(Data!$S117&lt;&gt;"",Scoring!$P$24)+IF(Data!$T117&lt;&gt;"",Scoring!$P$25)+IF(Data!$U117&lt;&gt;"",Scoring!$P$26)+IF(Data!$V117&lt;&gt;"",Scoring!$P$27)+IF(Data!$W117&lt;&gt;"",Scoring!$P$28)+IF(Data!$X117&lt;&gt;"",Scoring!$P$29)+IF(Data!$Y117&lt;&gt;"",Scoring!$P$30)+IF(Data!$Z117&lt;&gt;"",Scoring!$P$31)+IF(Data!$AA117&lt;&gt;"",Scoring!$P$32)+IF(Data!$AB117&lt;&gt;"",Scoring!$P$33)+IF(Data!$AC117&lt;&gt;"",Scoring!$P$34)+IF(Data!$AD117&lt;&gt;"",Scoring!$P$35)+IF(Data!$AE117&lt;&gt;"",Scoring!$P$36)+IF(Data!$AF117&lt;&gt;"",Scoring!$P$37)+IF(Data!$AG117&lt;&gt;"",Scoring!$P$38)+IF(Data!$AH117&lt;&gt;"",Scoring!$P$39)+IF(Data!$AI117&lt;&gt;"",Scoring!$P$40)+IF(Data!$AJ117&lt;&gt;"",Scoring!$P$41)+IF(Data!$AK117&lt;&gt;"",Scoring!$P$42)+IF(Data!$AL117&lt;&gt;"",Scoring!$P$43)+IF(Data!$AM117&lt;&gt;"",Scoring!$P$44)+IF(Data!$AN117&lt;&gt;"",Scoring!$P$45)+IF(Data!$AO117&lt;&gt;"",Scoring!$P$46)+IF(Data!$AP117&lt;&gt;"",Scoring!$P$47)+IF(Data!$AQ117&lt;&gt;"",Scoring!$P$48)+IF(Data!$AR117&lt;&gt;"",Scoring!$P$49)+IF(Data!$AS117&lt;&gt;"",Scoring!$P$50)+IF(Data!$AT117&lt;&gt;"",Scoring!$P$51)+IF(Data!$AU117&lt;&gt;"",Scoring!$P$52),"")</f>
        <v/>
      </c>
      <c r="BU117" s="180" t="str">
        <f>IF(BT117&lt;&gt;"",LOOKUP(BT117,Likelihoods!$A$7:$A$107,Likelihoods!N$7:N$107),"")</f>
        <v/>
      </c>
      <c r="BV117" s="181" t="str">
        <f>IF(AND(COUNTBLANK($B117:$O117)=13,COUNTBLANK($P117:$Q117)=1,COUNTBLANK($R117:$U117)=3,COUNTBLANK($V117:$X117)=2,COUNTBLANK($Y117:$AE117)=6,COUNTBLANK($AF117:$AJ117)=4,COUNTBLANK($AK117:AN117)=3,COUNTBLANK($AO117:$AQ117)=2,COUNTBLANK($AR117:$AS117)=1,COUNTBLANK($AT117:$AU117)=1),IF(Data!$B117&lt;&gt;"",Scoring!$Q$7)+IF(Data!$C117&lt;&gt;"",Scoring!$Q$8)+IF(Data!$D117&lt;&gt;"",Scoring!$Q$9)+IF(Data!$E117&lt;&gt;"",Scoring!$Q$10)+IF(Data!$F117&lt;&gt;"",Scoring!$Q$11)+IF(Data!$G117&lt;&gt;"",Scoring!$Q$12)+IF(Data!$H117&lt;&gt;"",Scoring!$Q$13)+IF(Data!$I117&lt;&gt;"",Scoring!$Q$14)+IF(Data!$J117&lt;&gt;"",Scoring!$Q$15)+IF(Data!$K117&lt;&gt;"",Scoring!$Q$16)+IF(Data!$L117&lt;&gt;"",Scoring!$Q$17)+IF(Data!$M117&lt;&gt;"",Scoring!$Q$18)+IF(Data!$N117&lt;&gt;"",Scoring!$Q$19)+IF(Data!$O117&lt;&gt;"",Scoring!$Q$20)+IF(Data!$P117&lt;&gt;"",Scoring!$Q$21)+IF(Data!$Q117&lt;&gt;"",Scoring!$Q$22)+IF(Data!$R117&lt;&gt;"",Scoring!$Q$23)+IF(Data!$S117&lt;&gt;"",Scoring!$Q$24)+IF(Data!$T117&lt;&gt;"",Scoring!$Q$25)+IF(Data!$U117&lt;&gt;"",Scoring!$Q$26)+IF(Data!$V117&lt;&gt;"",Scoring!$Q$27)+IF(Data!$W117&lt;&gt;"",Scoring!$Q$28)+IF(Data!$X117&lt;&gt;"",Scoring!$Q$29)+IF(Data!$Y117&lt;&gt;"",Scoring!$Q$30)+IF(Data!$Z117&lt;&gt;"",Scoring!$Q$31)+IF(Data!$AA117&lt;&gt;"",Scoring!$Q$32)+IF(Data!$AB117&lt;&gt;"",Scoring!$Q$33)+IF(Data!$AC117&lt;&gt;"",Scoring!$Q$34)+IF(Data!$AD117&lt;&gt;"",Scoring!$Q$35)+IF(Data!$AE117&lt;&gt;"",Scoring!$Q$36)+IF(Data!$AF117&lt;&gt;"",Scoring!$Q$37)+IF(Data!$AG117&lt;&gt;"",Scoring!$Q$38)+IF(Data!$AH117&lt;&gt;"",Scoring!$Q$39)+IF(Data!$AI117&lt;&gt;"",Scoring!$Q$40)+IF(Data!$AJ117&lt;&gt;"",Scoring!$Q$41)+IF(Data!$AK117&lt;&gt;"",Scoring!$Q$42)+IF(Data!$AL117&lt;&gt;"",Scoring!$Q$43)+IF(Data!$AM117&lt;&gt;"",Scoring!$Q$44)+IF(Data!$AN117&lt;&gt;"",Scoring!$Q$45)+IF(Data!$AO117&lt;&gt;"",Scoring!$Q$46)+IF(Data!$AP117&lt;&gt;"",Scoring!$Q$47)+IF(Data!$AQ117&lt;&gt;"",Scoring!$Q$48)+IF(Data!$AR117&lt;&gt;"",Scoring!$Q$49)+IF(Data!$AS117&lt;&gt;"",Scoring!$Q$50)+IF(Data!$AT117&lt;&gt;"",Scoring!$Q$51)+IF(Data!$AU117&lt;&gt;"",Scoring!$Q$52),"")</f>
        <v/>
      </c>
      <c r="BW117" s="183" t="str">
        <f>IF(BV117&lt;&gt;"",LOOKUP(BV117,Likelihoods!$A$7:$A$107,Likelihoods!O$7:O$107),"")</f>
        <v/>
      </c>
      <c r="BX117" s="9"/>
      <c r="BY117" s="9"/>
      <c r="BZ117" s="9"/>
      <c r="CA117" s="9"/>
      <c r="CB117" s="9"/>
      <c r="CC117" s="9"/>
      <c r="CD117" s="9"/>
      <c r="CE117" s="9"/>
      <c r="CF117" s="9"/>
      <c r="CG117" s="9"/>
      <c r="CH117" s="9"/>
      <c r="CI117" s="9"/>
      <c r="CJ117" s="9"/>
      <c r="CK117" s="9"/>
    </row>
    <row r="118" spans="1:89" ht="14.25">
      <c r="A118" s="59"/>
      <c r="B118" s="76"/>
      <c r="C118" s="77"/>
      <c r="D118" s="77"/>
      <c r="E118" s="77"/>
      <c r="F118" s="77"/>
      <c r="G118" s="77"/>
      <c r="H118" s="77"/>
      <c r="I118" s="77"/>
      <c r="J118" s="77"/>
      <c r="K118" s="77"/>
      <c r="L118" s="77"/>
      <c r="M118" s="77"/>
      <c r="N118" s="77"/>
      <c r="O118" s="77"/>
      <c r="P118" s="76"/>
      <c r="Q118" s="78"/>
      <c r="R118" s="77"/>
      <c r="S118" s="77"/>
      <c r="T118" s="77"/>
      <c r="U118" s="77"/>
      <c r="V118" s="76"/>
      <c r="W118" s="77"/>
      <c r="X118" s="78"/>
      <c r="Y118" s="77"/>
      <c r="Z118" s="77"/>
      <c r="AA118" s="77"/>
      <c r="AB118" s="77"/>
      <c r="AC118" s="77"/>
      <c r="AD118" s="77"/>
      <c r="AE118" s="77"/>
      <c r="AF118" s="76"/>
      <c r="AG118" s="77"/>
      <c r="AH118" s="77"/>
      <c r="AI118" s="77"/>
      <c r="AJ118" s="78"/>
      <c r="AK118" s="77"/>
      <c r="AL118" s="77"/>
      <c r="AM118" s="77"/>
      <c r="AN118" s="77"/>
      <c r="AO118" s="76"/>
      <c r="AP118" s="77"/>
      <c r="AQ118" s="78"/>
      <c r="AR118" s="76"/>
      <c r="AS118" s="78"/>
      <c r="AT118" s="77"/>
      <c r="AU118" s="77"/>
      <c r="AV118" s="179" t="str">
        <f>IF(AND(COUNTBLANK($B118:$O118)=13,COUNTBLANK($P118:$Q118)=1,COUNTBLANK($R118:$U118)=3,COUNTBLANK($V118:$X118)=2,COUNTBLANK($Y118:$AE118)=6,COUNTBLANK($AF118:$AJ118)=4,COUNTBLANK($AK118:AN118)=3,COUNTBLANK($AO118:$AQ118)=2,COUNTBLANK($AR118:$AS118)=1,COUNTBLANK($AT118:$AU118)=1),IF(Data!$B118&lt;&gt;"",Scoring!$D$7)+IF(Data!$C118&lt;&gt;"",Scoring!$D$8)+IF(Data!$D118&lt;&gt;"",Scoring!$D$9)+IF(Data!$E118&lt;&gt;"",Scoring!$D$10)+IF(Data!$F118&lt;&gt;"",Scoring!$D$11)+IF(Data!$G118&lt;&gt;"",Scoring!$D$12)+IF(Data!$H118&lt;&gt;"",Scoring!$D$13)+IF(Data!$I118&lt;&gt;"",Scoring!$D$14)+IF(Data!$J118&lt;&gt;"",Scoring!$D$15)+IF(Data!$K118&lt;&gt;"",Scoring!$D$16)+IF(Data!$L118&lt;&gt;"",Scoring!$D$17)+IF(Data!$M118&lt;&gt;"",Scoring!$D$18)+IF(Data!$N118&lt;&gt;"",Scoring!$D$19)+IF(Data!$O118&lt;&gt;"",Scoring!$D$20)+IF(Data!$P118&lt;&gt;"",Scoring!$D$21)+IF(Data!$Q118&lt;&gt;"",Scoring!$D$22)+IF(Data!$R118&lt;&gt;"",Scoring!$D$23)+IF(Data!$S118&lt;&gt;"",Scoring!$D$24)+IF(Data!$T118&lt;&gt;"",Scoring!$D$25)+IF(Data!$U118&lt;&gt;"",Scoring!$D$26)+IF(Data!$V118&lt;&gt;"",Scoring!$D$27)+IF(Data!$W118&lt;&gt;"",Scoring!$D$28)+IF(Data!$X118&lt;&gt;"",Scoring!$D$29)+IF(Data!$Y118&lt;&gt;"",Scoring!$D$30)+IF(Data!$Z118&lt;&gt;"",Scoring!$D$31)+IF(Data!$AA118&lt;&gt;"",Scoring!$D$32)+IF(Data!$AB118&lt;&gt;"",Scoring!$D$33)+IF(Data!$AC118&lt;&gt;"",Scoring!$D$34)+IF(Data!$AD118&lt;&gt;"",Scoring!$D$35)+IF(Data!$AE118&lt;&gt;"",Scoring!$D$36)+IF(Data!$AF118&lt;&gt;"",Scoring!$D$37)+IF(Data!$AG118&lt;&gt;"",Scoring!$D$38)+IF(Data!$AH118&lt;&gt;"",Scoring!$D$39)+IF(Data!$AI118&lt;&gt;"",Scoring!$D$40)+IF(Data!$AJ118&lt;&gt;"",Scoring!$D$41)+IF(Data!$AK118&lt;&gt;"",Scoring!$D$42)+IF(Data!$AL118&lt;&gt;"",Scoring!$D$43)+IF(Data!$AM118&lt;&gt;"",Scoring!$D$44)+IF(Data!$AN118&lt;&gt;"",Scoring!$D$45)+IF(Data!$AO118&lt;&gt;"",Scoring!$D$46)+IF(Data!$AP118&lt;&gt;"",Scoring!$D$47)+IF(Data!$AQ118&lt;&gt;"",Scoring!$D$48)+IF(Data!$AR118&lt;&gt;"",Scoring!$D$49)+IF(Data!$AS118&lt;&gt;"",Scoring!$D$50)+IF(Data!$AT118&lt;&gt;"",Scoring!$D$51)+IF(Data!$AU118&lt;&gt;"",Scoring!$D$52),"")</f>
        <v/>
      </c>
      <c r="AW118" s="180" t="str">
        <f>IF(AV118&lt;&gt;"",LOOKUP(AV118,Likelihoods!$A$7:$A$107,Likelihoods!B$7:B$107),"")</f>
        <v/>
      </c>
      <c r="AX118" s="181" t="str">
        <f>IF(AND(COUNTBLANK($B118:$O118)=13,COUNTBLANK($P118:$Q118)=1,COUNTBLANK($R118:$U118)=3,COUNTBLANK($V118:$X118)=2,COUNTBLANK($Y118:$AE118)=6,COUNTBLANK($AF118:$AJ118)=4,COUNTBLANK($AK118:AN118)=3,COUNTBLANK($AO118:$AQ118)=2,COUNTBLANK($AR118:$AS118)=1,COUNTBLANK($AT118:$AU118)=1),IF(Data!$B118&lt;&gt;"",Scoring!$E$7)+IF(Data!$C118&lt;&gt;"",Scoring!$E$8)+IF(Data!$D118&lt;&gt;"",Scoring!$E$9)+IF(Data!$E118&lt;&gt;"",Scoring!$E$10)+IF(Data!$F118&lt;&gt;"",Scoring!$E$11)+IF(Data!$G118&lt;&gt;"",Scoring!$E$12)+IF(Data!$H118&lt;&gt;"",Scoring!$E$13)+IF(Data!$I118&lt;&gt;"",Scoring!$E$14)+IF(Data!$J118&lt;&gt;"",Scoring!$E$15)+IF(Data!$K118&lt;&gt;"",Scoring!$E$16)+IF(Data!$L118&lt;&gt;"",Scoring!$E$17)+IF(Data!$M118&lt;&gt;"",Scoring!$E$18)+IF(Data!$N118&lt;&gt;"",Scoring!$E$19)+IF(Data!$O118&lt;&gt;"",Scoring!$E$20)+IF(Data!$P118&lt;&gt;"",Scoring!$E$21)+IF(Data!$Q118&lt;&gt;"",Scoring!$E$22)+IF(Data!$R118&lt;&gt;"",Scoring!$E$23)+IF(Data!$S118&lt;&gt;"",Scoring!$E$24)+IF(Data!$T118&lt;&gt;"",Scoring!$E$25)+IF(Data!$U118&lt;&gt;"",Scoring!$E$26)+IF(Data!$V118&lt;&gt;"",Scoring!$E$27)+IF(Data!$W118&lt;&gt;"",Scoring!$E$28)+IF(Data!$X118&lt;&gt;"",Scoring!$E$29)+IF(Data!$Y118&lt;&gt;"",Scoring!$E$30)+IF(Data!$Z118&lt;&gt;"",Scoring!$E$31)+IF(Data!$AA118&lt;&gt;"",Scoring!$E$32)+IF(Data!$AB118&lt;&gt;"",Scoring!$E$33)+IF(Data!$AC118&lt;&gt;"",Scoring!$E$34)+IF(Data!$AD118&lt;&gt;"",Scoring!$E$35)+IF(Data!$AE118&lt;&gt;"",Scoring!$E$36)+IF(Data!$AF118&lt;&gt;"",Scoring!$E$37)+IF(Data!$AG118&lt;&gt;"",Scoring!$E$38)+IF(Data!$AH118&lt;&gt;"",Scoring!$E$39)+IF(Data!$AI118&lt;&gt;"",Scoring!$E$40)+IF(Data!$AJ118&lt;&gt;"",Scoring!$E$41)+IF(Data!$AK118&lt;&gt;"",Scoring!$E$42)+IF(Data!$AL118&lt;&gt;"",Scoring!$E$43)+IF(Data!$AM118&lt;&gt;"",Scoring!$E$44)+IF(Data!$AN118&lt;&gt;"",Scoring!$E$45)+IF(Data!$AO118&lt;&gt;"",Scoring!$E$46)+IF(Data!$AP118&lt;&gt;"",Scoring!$E$47)+IF(Data!$AQ118&lt;&gt;"",Scoring!$E$48)+IF(Data!$AR118&lt;&gt;"",Scoring!$E$49)+IF(Data!$AS118&lt;&gt;"",Scoring!$E$50)+IF(Data!$AT118&lt;&gt;"",Scoring!$E$51)+IF(Data!$AU118&lt;&gt;"",Scoring!$E$52),"")</f>
        <v/>
      </c>
      <c r="AY118" s="180" t="str">
        <f>IF(AX118&lt;&gt;"",LOOKUP(AX118,Likelihoods!$A$7:$A$107,Likelihoods!C$7:C$107),"")</f>
        <v/>
      </c>
      <c r="AZ118" s="182" t="str">
        <f>IF(AND(COUNTBLANK($B118:$O118)=13,COUNTBLANK($P118:$Q118)=1,COUNTBLANK($R118:$U118)=3,COUNTBLANK($V118:$X118)=2,COUNTBLANK($Y118:$AE118)=6,COUNTBLANK($AF118:$AJ118)=4,COUNTBLANK($AK118:AN118)=3,COUNTBLANK($AO118:$AQ118)=2,COUNTBLANK($AR118:$AS118)=1,COUNTBLANK($AT118:$AU118)=1),IF(Data!$B118&lt;&gt;"",Scoring!$F$7)+IF(Data!$C118&lt;&gt;"",Scoring!$F$8)+IF(Data!$D118&lt;&gt;"",Scoring!$F$9)+IF(Data!$E118&lt;&gt;"",Scoring!$F$10)+IF(Data!$F118&lt;&gt;"",Scoring!$F$11)+IF(Data!$G118&lt;&gt;"",Scoring!$F$12)+IF(Data!$H118&lt;&gt;"",Scoring!$F$13)+IF(Data!$I118&lt;&gt;"",Scoring!$F$14)+IF(Data!$J118&lt;&gt;"",Scoring!$F$15)+IF(Data!$K118&lt;&gt;"",Scoring!$F$16)+IF(Data!$L118&lt;&gt;"",Scoring!$F$17)+IF(Data!$M118&lt;&gt;"",Scoring!$F$18)+IF(Data!$N118&lt;&gt;"",Scoring!$F$19)+IF(Data!$O118&lt;&gt;"",Scoring!$F$20)+IF(Data!$P118&lt;&gt;"",Scoring!$F$21)+IF(Data!$Q118&lt;&gt;"",Scoring!$F$22)+IF(Data!$R118&lt;&gt;"",Scoring!$F$23)+IF(Data!$S118&lt;&gt;"",Scoring!$F$24)+IF(Data!$T118&lt;&gt;"",Scoring!$F$25)+IF(Data!$U118&lt;&gt;"",Scoring!$F$26)+IF(Data!$V118&lt;&gt;"",Scoring!$F$27)+IF(Data!$W118&lt;&gt;"",Scoring!$F$28)+IF(Data!$X118&lt;&gt;"",Scoring!$F$29)+IF(Data!$Y118&lt;&gt;"",Scoring!$F$30)+IF(Data!$Z118&lt;&gt;"",Scoring!$F$31)+IF(Data!$AA118&lt;&gt;"",Scoring!$F$32)+IF(Data!$AB118&lt;&gt;"",Scoring!$F$33)+IF(Data!$AC118&lt;&gt;"",Scoring!$F$34)+IF(Data!$AD118&lt;&gt;"",Scoring!$F$35)+IF(Data!$AE118&lt;&gt;"",Scoring!$F$36)+IF(Data!$AF118&lt;&gt;"",Scoring!$F$37)+IF(Data!$AG118&lt;&gt;"",Scoring!$F$38)+IF(Data!$AH118&lt;&gt;"",Scoring!$F$39)+IF(Data!$AI118&lt;&gt;"",Scoring!$F$40)+IF(Data!$AJ118&lt;&gt;"",Scoring!$F$41)+IF(Data!$AK118&lt;&gt;"",Scoring!$F$42)+IF(Data!$AL118&lt;&gt;"",Scoring!$F$43)+IF(Data!$AM118&lt;&gt;"",Scoring!$F$44)+IF(Data!$AN118&lt;&gt;"",Scoring!$F$45)+IF(Data!$AO118&lt;&gt;"",Scoring!$F$46)+IF(Data!$AP118&lt;&gt;"",Scoring!$F$47)+IF(Data!$AQ118&lt;&gt;"",Scoring!$F$48)+IF(Data!$AR118&lt;&gt;"",Scoring!$F$49)+IF(Data!$AS118&lt;&gt;"",Scoring!$F$50)+IF(Data!$AT118&lt;&gt;"",Scoring!$F$51)+IF(Data!$AU118&lt;&gt;"",Scoring!$F$52),"")</f>
        <v/>
      </c>
      <c r="BA118" s="183" t="str">
        <f>IF(AZ118&lt;&gt;"",LOOKUP(AZ118,Likelihoods!$A$7:$A$107,Likelihoods!D$7:D$107),"")</f>
        <v/>
      </c>
      <c r="BB118" s="181" t="str">
        <f>IF(AND(COUNTBLANK($B118:$O118)=13,COUNTBLANK($P118:$Q118)=1,COUNTBLANK($R118:$U118)=3,COUNTBLANK($V118:$X118)=2,COUNTBLANK($Y118:$AE118)=6,COUNTBLANK($AF118:$AJ118)=4,COUNTBLANK($AK118:AN118)=3,COUNTBLANK($AO118:$AQ118)=2,COUNTBLANK($AR118:$AS118)=1,COUNTBLANK($AT118:$AU118)=1),IF(Data!$B118&lt;&gt;"",Scoring!$G$7)+IF(Data!$C118&lt;&gt;"",Scoring!$G$8)+IF(Data!$D118&lt;&gt;"",Scoring!$G$9)+IF(Data!$E118&lt;&gt;"",Scoring!$G$10)+IF(Data!$F118&lt;&gt;"",Scoring!$G$11)+IF(Data!$G118&lt;&gt;"",Scoring!$G$12)+IF(Data!$H118&lt;&gt;"",Scoring!$G$13)+IF(Data!$I118&lt;&gt;"",Scoring!$G$14)+IF(Data!$J118&lt;&gt;"",Scoring!$G$15)+IF(Data!$K118&lt;&gt;"",Scoring!$G$16)+IF(Data!$L118&lt;&gt;"",Scoring!$G$17)+IF(Data!$M118&lt;&gt;"",Scoring!$G$18)+IF(Data!$N118&lt;&gt;"",Scoring!$G$19)+IF(Data!$O118&lt;&gt;"",Scoring!$G$20)+IF(Data!$P118&lt;&gt;"",Scoring!$G$21)+IF(Data!$Q118&lt;&gt;"",Scoring!$G$22)+IF(Data!$R118&lt;&gt;"",Scoring!$G$23)+IF(Data!$S118&lt;&gt;"",Scoring!$G$24)+IF(Data!$T118&lt;&gt;"",Scoring!$G$25)+IF(Data!$U118&lt;&gt;"",Scoring!$G$26)+IF(Data!$V118&lt;&gt;"",Scoring!$G$27)+IF(Data!$W118&lt;&gt;"",Scoring!$G$28)+IF(Data!$X118&lt;&gt;"",Scoring!$G$29)+IF(Data!$Y118&lt;&gt;"",Scoring!$G$30)+IF(Data!$Z118&lt;&gt;"",Scoring!$G$31)+IF(Data!$AA118&lt;&gt;"",Scoring!$G$32)+IF(Data!$AB118&lt;&gt;"",Scoring!$G$33)+IF(Data!$AC118&lt;&gt;"",Scoring!$G$34)+IF(Data!$AD118&lt;&gt;"",Scoring!$G$35)+IF(Data!$AE118&lt;&gt;"",Scoring!$G$36)+IF(Data!$AF118&lt;&gt;"",Scoring!$G$37)+IF(Data!$AG118&lt;&gt;"",Scoring!$G$38)+IF(Data!$AH118&lt;&gt;"",Scoring!$G$39)+IF(Data!$AI118&lt;&gt;"",Scoring!$G$40)+IF(Data!$AJ118&lt;&gt;"",Scoring!$G$41)+IF(Data!$AK118&lt;&gt;"",Scoring!$G$42)+IF(Data!$AL118&lt;&gt;"",Scoring!$G$43)+IF(Data!$AM118&lt;&gt;"",Scoring!$G$44)+IF(Data!$AN118&lt;&gt;"",Scoring!$G$45)+IF(Data!$AO118&lt;&gt;"",Scoring!$G$46)+IF(Data!$AP118&lt;&gt;"",Scoring!$G$47)+IF(Data!$AQ118&lt;&gt;"",Scoring!$G$48)+IF(Data!$AR118&lt;&gt;"",Scoring!$G$49)+IF(Data!$AS118&lt;&gt;"",Scoring!$G$50)+IF(Data!$AT118&lt;&gt;"",Scoring!$G$51)+IF(Data!$AU118&lt;&gt;"",Scoring!$G$52),"")</f>
        <v/>
      </c>
      <c r="BC118" s="184" t="str">
        <f>IF(BB118&lt;&gt;"",LOOKUP(BB118,Likelihoods!$A$7:$A$107,Likelihoods!E$7:E$107),"")</f>
        <v/>
      </c>
      <c r="BD118" s="185" t="str">
        <f>IF(AND(COUNTBLANK($B118:$O118)=13,COUNTBLANK($P118:$Q118)=1,COUNTBLANK($R118:$U118)=3,COUNTBLANK($V118:$X118)=2,COUNTBLANK($Y118:$AE118)=6,COUNTBLANK($AF118:$AJ118)=4,COUNTBLANK($AK118:AN118)=3,COUNTBLANK($AO118:$AQ118)=2,COUNTBLANK($AR118:$AS118)=1,COUNTBLANK($AT118:$AU118)=1),IF(Data!$B118&lt;&gt;"",Scoring!$H$7)+IF(Data!$C118&lt;&gt;"",Scoring!$H$8)+IF(Data!$D118&lt;&gt;"",Scoring!$H$9)+IF(Data!$E118&lt;&gt;"",Scoring!$H$10)+IF(Data!$F118&lt;&gt;"",Scoring!$H$11)+IF(Data!$G118&lt;&gt;"",Scoring!$H$12)+IF(Data!$H118&lt;&gt;"",Scoring!$H$13)+IF(Data!$I118&lt;&gt;"",Scoring!$H$14)+IF(Data!$J118&lt;&gt;"",Scoring!$H$15)+IF(Data!$K118&lt;&gt;"",Scoring!$H$16)+IF(Data!$L118&lt;&gt;"",Scoring!$H$17)+IF(Data!$M118&lt;&gt;"",Scoring!$H$18)+IF(Data!$N118&lt;&gt;"",Scoring!$H$19)+IF(Data!$O118&lt;&gt;"",Scoring!$H$20)+IF(Data!$P118&lt;&gt;"",Scoring!$H$21)+IF(Data!$Q118&lt;&gt;"",Scoring!$H$22)+IF(Data!$R118&lt;&gt;"",Scoring!$H$23)+IF(Data!$S118&lt;&gt;"",Scoring!$H$24)+IF(Data!$T118&lt;&gt;"",Scoring!$H$25)+IF(Data!$U118&lt;&gt;"",Scoring!$H$26)+IF(Data!$V118&lt;&gt;"",Scoring!$H$27)+IF(Data!$W118&lt;&gt;"",Scoring!$H$28)+IF(Data!$X118&lt;&gt;"",Scoring!$H$29)+IF(Data!$Y118&lt;&gt;"",Scoring!$H$30)+IF(Data!$Z118&lt;&gt;"",Scoring!$H$31)+IF(Data!$AA118&lt;&gt;"",Scoring!$H$32)+IF(Data!$AB118&lt;&gt;"",Scoring!$H$33)+IF(Data!$AC118&lt;&gt;"",Scoring!$H$34)+IF(Data!$AD118&lt;&gt;"",Scoring!$H$35)+IF(Data!$AE118&lt;&gt;"",Scoring!$H$36)+IF(Data!$AF118&lt;&gt;"",Scoring!$H$37)+IF(Data!$AG118&lt;&gt;"",Scoring!$H$38)+IF(Data!$AH118&lt;&gt;"",Scoring!$H$39)+IF(Data!$AI118&lt;&gt;"",Scoring!$H$40)+IF(Data!$AJ118&lt;&gt;"",Scoring!$H$41)+IF(Data!$AK118&lt;&gt;"",Scoring!$H$42)+IF(Data!$AL118&lt;&gt;"",Scoring!$H$43)+IF(Data!$AM118&lt;&gt;"",Scoring!$H$44)+IF(Data!$AN118&lt;&gt;"",Scoring!$H$45)+IF(Data!$AO118&lt;&gt;"",Scoring!$H$46)+IF(Data!$AP118&lt;&gt;"",Scoring!$H$47)+IF(Data!$AQ118&lt;&gt;"",Scoring!$H$48)+IF(Data!$AR118&lt;&gt;"",Scoring!$H$49)+IF(Data!$AS118&lt;&gt;"",Scoring!$H$50)+IF(Data!$AT118&lt;&gt;"",Scoring!$H$51)+IF(Data!$AU118&lt;&gt;"",Scoring!$H$52),"")</f>
        <v/>
      </c>
      <c r="BE118" s="186" t="str">
        <f>IF(BD118&lt;&gt;"",LOOKUP(BD118,Likelihoods!$A$7:$A$107,Likelihoods!F$7:F$107),"")</f>
        <v/>
      </c>
      <c r="BF118" s="181" t="str">
        <f>IF(AND(COUNTBLANK($B118:$O118)=13,COUNTBLANK($P118:$Q118)=1,COUNTBLANK($R118:$U118)=3,COUNTBLANK($V118:$X118)=2,COUNTBLANK($Y118:$AE118)=6,COUNTBLANK($AF118:$AJ118)=4,COUNTBLANK($AK118:AN118)=3,COUNTBLANK($AO118:$AQ118)=2,COUNTBLANK($AR118:$AS118)=1,COUNTBLANK($AT118:$AU118)=1),IF(Data!$B118&lt;&gt;"",Scoring!$I$7)+IF(Data!$C118&lt;&gt;"",Scoring!$I$8)+IF(Data!$D118&lt;&gt;"",Scoring!$I$9)+IF(Data!$E118&lt;&gt;"",Scoring!$I$10)+IF(Data!$F118&lt;&gt;"",Scoring!$I$11)+IF(Data!$G118&lt;&gt;"",Scoring!$I$12)+IF(Data!$H118&lt;&gt;"",Scoring!$I$13)+IF(Data!$I118&lt;&gt;"",Scoring!$I$14)+IF(Data!$J118&lt;&gt;"",Scoring!$I$15)+IF(Data!$K118&lt;&gt;"",Scoring!$I$16)+IF(Data!$L118&lt;&gt;"",Scoring!$I$17)+IF(Data!$M118&lt;&gt;"",Scoring!$I$18)+IF(Data!$N118&lt;&gt;"",Scoring!$I$19)+IF(Data!$O118&lt;&gt;"",Scoring!$I$20)+IF(Data!$P118&lt;&gt;"",Scoring!$I$21)+IF(Data!$Q118&lt;&gt;"",Scoring!$I$22)+IF(Data!$R118&lt;&gt;"",Scoring!$I$23)+IF(Data!$S118&lt;&gt;"",Scoring!$I$24)+IF(Data!$T118&lt;&gt;"",Scoring!$I$25)+IF(Data!$U118&lt;&gt;"",Scoring!$I$26)+IF(Data!$V118&lt;&gt;"",Scoring!$I$27)+IF(Data!$W118&lt;&gt;"",Scoring!$I$28)+IF(Data!$X118&lt;&gt;"",Scoring!$I$29)+IF(Data!$Y118&lt;&gt;"",Scoring!$I$30)+IF(Data!$Z118&lt;&gt;"",Scoring!$I$31)+IF(Data!$AA118&lt;&gt;"",Scoring!$I$32)+IF(Data!$AB118&lt;&gt;"",Scoring!$I$33)+IF(Data!$AC118&lt;&gt;"",Scoring!$I$34)+IF(Data!$AD118&lt;&gt;"",Scoring!$I$35)+IF(Data!$AE118&lt;&gt;"",Scoring!$I$36)+IF(Data!$AF118&lt;&gt;"",Scoring!$I$37)+IF(Data!$AG118&lt;&gt;"",Scoring!$I$38)+IF(Data!$AH118&lt;&gt;"",Scoring!$I$39)+IF(Data!$AI118&lt;&gt;"",Scoring!$I$40)+IF(Data!$AJ118&lt;&gt;"",Scoring!$I$41)+IF(Data!$AK118&lt;&gt;"",Scoring!$I$42)+IF(Data!$AL118&lt;&gt;"",Scoring!$I$43)+IF(Data!$AM118&lt;&gt;"",Scoring!$I$44)+IF(Data!$AN118&lt;&gt;"",Scoring!$I$45)+IF(Data!$AO118&lt;&gt;"",Scoring!$I$46)+IF(Data!$AP118&lt;&gt;"",Scoring!$I$47)+IF(Data!$AQ118&lt;&gt;"",Scoring!$I$48)+IF(Data!$AR118&lt;&gt;"",Scoring!$I$49)+IF(Data!$AS118&lt;&gt;"",Scoring!$I$50)+IF(Data!$AT118&lt;&gt;"",Scoring!$I$51)+IF(Data!$AU118&lt;&gt;"",Scoring!$I$52),"")</f>
        <v/>
      </c>
      <c r="BG118" s="180" t="str">
        <f>IF(BF118&lt;&gt;"",LOOKUP(BF118,Likelihoods!$A$7:$A$107,Likelihoods!G$7:G$107),"")</f>
        <v/>
      </c>
      <c r="BH118" s="187" t="str">
        <f>IF(AND(COUNTBLANK($B118:$O118)=13,COUNTBLANK($P118:$Q118)=1,COUNTBLANK($R118:$U118)=3,COUNTBLANK($V118:$X118)=2,COUNTBLANK($Y118:$AE118)=6,COUNTBLANK($AF118:$AJ118)=4,COUNTBLANK($AK118:AN118)=3,COUNTBLANK($AO118:$AQ118)=2,COUNTBLANK($AR118:$AS118)=1,COUNTBLANK($AT118:$AU118)=1),IF(Data!$B118&lt;&gt;"",Scoring!$J$7)+IF(Data!$C118&lt;&gt;"",Scoring!$J$8)+IF(Data!$D118&lt;&gt;"",Scoring!$J$9)+IF(Data!$E118&lt;&gt;"",Scoring!$J$10)+IF(Data!$F118&lt;&gt;"",Scoring!$J$11)+IF(Data!$G118&lt;&gt;"",Scoring!$J$12)+IF(Data!$H118&lt;&gt;"",Scoring!$J$13)+IF(Data!$I118&lt;&gt;"",Scoring!$J$14)+IF(Data!$J118&lt;&gt;"",Scoring!$J$15)+IF(Data!$K118&lt;&gt;"",Scoring!$J$16)+IF(Data!$L118&lt;&gt;"",Scoring!$J$17)+IF(Data!$M118&lt;&gt;"",Scoring!$J$18)+IF(Data!$N118&lt;&gt;"",Scoring!$J$19)+IF(Data!$O118&lt;&gt;"",Scoring!$J$20)+IF(Data!$P118&lt;&gt;"",Scoring!$J$21)+IF(Data!$Q118&lt;&gt;"",Scoring!$J$22)+IF(Data!$R118&lt;&gt;"",Scoring!$J$23)+IF(Data!$S118&lt;&gt;"",Scoring!$J$24)+IF(Data!$T118&lt;&gt;"",Scoring!$J$25)+IF(Data!$U118&lt;&gt;"",Scoring!$J$26)+IF(Data!$V118&lt;&gt;"",Scoring!$J$27)+IF(Data!$W118&lt;&gt;"",Scoring!$J$28)+IF(Data!$X118&lt;&gt;"",Scoring!$J$29)+IF(Data!$Y118&lt;&gt;"",Scoring!$J$30)+IF(Data!$Z118&lt;&gt;"",Scoring!$J$31)+IF(Data!$AA118&lt;&gt;"",Scoring!$J$32)+IF(Data!$AB118&lt;&gt;"",Scoring!$J$33)+IF(Data!$AC118&lt;&gt;"",Scoring!$J$34)+IF(Data!$AD118&lt;&gt;"",Scoring!$J$35)+IF(Data!$AE118&lt;&gt;"",Scoring!$J$36)+IF(Data!$AF118&lt;&gt;"",Scoring!$J$37)+IF(Data!$AG118&lt;&gt;"",Scoring!$J$38)+IF(Data!$AH118&lt;&gt;"",Scoring!$J$39)+IF(Data!$AI118&lt;&gt;"",Scoring!$J$40)+IF(Data!$AJ118&lt;&gt;"",Scoring!$J$41)+IF(Data!$AK118&lt;&gt;"",Scoring!$J$42)+IF(Data!$AL118&lt;&gt;"",Scoring!$J$43)+IF(Data!$AM118&lt;&gt;"",Scoring!$J$44)+IF(Data!$AN118&lt;&gt;"",Scoring!$J$45)+IF(Data!$AO118&lt;&gt;"",Scoring!$J$46)+IF(Data!$AP118&lt;&gt;"",Scoring!$J$47)+IF(Data!$AQ118&lt;&gt;"",Scoring!$J$48)+IF(Data!$AR118&lt;&gt;"",Scoring!$J$49)+IF(Data!$AS118&lt;&gt;"",Scoring!$J$50)+IF(Data!$AT118&lt;&gt;"",Scoring!$J$51)+IF(Data!$AU118&lt;&gt;"",Scoring!$J$52),"")</f>
        <v/>
      </c>
      <c r="BI118" s="183" t="str">
        <f>IF(BH118&lt;&gt;"",LOOKUP(BH118,Likelihoods!$A$7:$A$107,Likelihoods!H$7:H$107),"")</f>
        <v/>
      </c>
      <c r="BJ118" s="188" t="str">
        <f>IF(AND(COUNTBLANK($B118:$O118)=13,COUNTBLANK($P118:$Q118)=1,COUNTBLANK($R118:$U118)=3,COUNTBLANK($V118:$X118)=2,COUNTBLANK($Y118:$AE118)=6,COUNTBLANK($AF118:$AJ118)=4,COUNTBLANK($AK118:AN118)=3,COUNTBLANK($AO118:$AQ118)=2,COUNTBLANK($AR118:$AS118)=1,COUNTBLANK($AT118:$AU118)=1),IF(Data!$B118&lt;&gt;"",Scoring!$K$7)+IF(Data!$C118&lt;&gt;"",Scoring!$K$8)+IF(Data!$D118&lt;&gt;"",Scoring!$K$9)+IF(Data!$E118&lt;&gt;"",Scoring!$K$10)+IF(Data!$F118&lt;&gt;"",Scoring!$K$11)+IF(Data!$G118&lt;&gt;"",Scoring!$K$12)+IF(Data!$H118&lt;&gt;"",Scoring!$K$13)+IF(Data!$I118&lt;&gt;"",Scoring!$K$14)+IF(Data!$J118&lt;&gt;"",Scoring!$K$15)+IF(Data!$K118&lt;&gt;"",Scoring!$K$16)+IF(Data!$L118&lt;&gt;"",Scoring!$K$17)+IF(Data!$M118&lt;&gt;"",Scoring!$K$18)+IF(Data!$N118&lt;&gt;"",Scoring!$K$19)+IF(Data!$O118&lt;&gt;"",Scoring!$K$20)+IF(Data!$P118&lt;&gt;"",Scoring!$K$21)+IF(Data!$Q118&lt;&gt;"",Scoring!$K$22)+IF(Data!$R118&lt;&gt;"",Scoring!$K$23)+IF(Data!$S118&lt;&gt;"",Scoring!$K$24)+IF(Data!$T118&lt;&gt;"",Scoring!$K$25)+IF(Data!$U118&lt;&gt;"",Scoring!$K$26)+IF(Data!$V118&lt;&gt;"",Scoring!$K$27)+IF(Data!$W118&lt;&gt;"",Scoring!$K$28)+IF(Data!$X118&lt;&gt;"",Scoring!$K$29)+IF(Data!$Y118&lt;&gt;"",Scoring!$K$30)+IF(Data!$Z118&lt;&gt;"",Scoring!$K$31)+IF(Data!$AA118&lt;&gt;"",Scoring!$K$32)+IF(Data!$AB118&lt;&gt;"",Scoring!$K$33)+IF(Data!$AC118&lt;&gt;"",Scoring!$K$34)+IF(Data!$AD118&lt;&gt;"",Scoring!$K$35)+IF(Data!$AE118&lt;&gt;"",Scoring!$K$36)+IF(Data!$AF118&lt;&gt;"",Scoring!$K$37)+IF(Data!$AG118&lt;&gt;"",Scoring!$K$38)+IF(Data!$AH118&lt;&gt;"",Scoring!$K$39)+IF(Data!$AI118&lt;&gt;"",Scoring!$K$40)+IF(Data!$AJ118&lt;&gt;"",Scoring!$K$41)+IF(Data!$AK118&lt;&gt;"",Scoring!$K$42)+IF(Data!$AL118&lt;&gt;"",Scoring!$K$43)+IF(Data!$AM118&lt;&gt;"",Scoring!$K$44)+IF(Data!$AN118&lt;&gt;"",Scoring!$K$45)+IF(Data!$AO118&lt;&gt;"",Scoring!$K$46)+IF(Data!$AP118&lt;&gt;"",Scoring!$K$47)+IF(Data!$AQ118&lt;&gt;"",Scoring!$K$48)+IF(Data!$AR118&lt;&gt;"",Scoring!$K$49)+IF(Data!$AS118&lt;&gt;"",Scoring!$K$50)+IF(Data!$AT118&lt;&gt;"",Scoring!$K$51)+IF(Data!$AU118&lt;&gt;"",Scoring!$K$52),"")</f>
        <v/>
      </c>
      <c r="BK118" s="184" t="str">
        <f>IF(BJ118&lt;&gt;"",LOOKUP(BJ118,Likelihoods!$A$7:$A$107,Likelihoods!I$7:I$107),"")</f>
        <v/>
      </c>
      <c r="BL118" s="187" t="str">
        <f>IF(AND(COUNTBLANK($B118:$O118)=13,COUNTBLANK($P118:$Q118)=1,COUNTBLANK($R118:$U118)=3,COUNTBLANK($V118:$X118)=2,COUNTBLANK($Y118:$AE118)=6,COUNTBLANK($AF118:$AJ118)=4,COUNTBLANK($AK118:AN118)=3,COUNTBLANK($AO118:$AQ118)=2,COUNTBLANK($AR118:$AS118)=1,COUNTBLANK($AT118:$AU118)=1),IF(Data!$B118&lt;&gt;"",Scoring!$L$7)+IF(Data!$C118&lt;&gt;"",Scoring!$L$8)+IF(Data!$D118&lt;&gt;"",Scoring!$L$9)+IF(Data!$E118&lt;&gt;"",Scoring!$L$10)+IF(Data!$F118&lt;&gt;"",Scoring!$L$11)+IF(Data!$G118&lt;&gt;"",Scoring!$L$12)+IF(Data!$H118&lt;&gt;"",Scoring!$L$13)+IF(Data!$I118&lt;&gt;"",Scoring!$L$14)+IF(Data!$J118&lt;&gt;"",Scoring!$L$15)+IF(Data!$K118&lt;&gt;"",Scoring!$L$16)+IF(Data!$L118&lt;&gt;"",Scoring!$L$17)+IF(Data!$M118&lt;&gt;"",Scoring!$L$18)+IF(Data!$N118&lt;&gt;"",Scoring!$L$19)+IF(Data!$O118&lt;&gt;"",Scoring!$L$20)+IF(Data!$P118&lt;&gt;"",Scoring!$L$21)+IF(Data!$Q118&lt;&gt;"",Scoring!$L$22)+IF(Data!$R118&lt;&gt;"",Scoring!$L$23)+IF(Data!$S118&lt;&gt;"",Scoring!$L$24)+IF(Data!$T118&lt;&gt;"",Scoring!$L$25)+IF(Data!$U118&lt;&gt;"",Scoring!$L$26)+IF(Data!$V118&lt;&gt;"",Scoring!$L$27)+IF(Data!$W118&lt;&gt;"",Scoring!$L$28)+IF(Data!$X118&lt;&gt;"",Scoring!$L$29)+IF(Data!$Y118&lt;&gt;"",Scoring!$L$30)+IF(Data!$Z118&lt;&gt;"",Scoring!$L$31)+IF(Data!$AA118&lt;&gt;"",Scoring!$L$32)+IF(Data!$AB118&lt;&gt;"",Scoring!$L$33)+IF(Data!$AC118&lt;&gt;"",Scoring!$L$34)+IF(Data!$AD118&lt;&gt;"",Scoring!$L$35)+IF(Data!$AE118&lt;&gt;"",Scoring!$L$36)+IF(Data!$AF118&lt;&gt;"",Scoring!$L$37)+IF(Data!$AG118&lt;&gt;"",Scoring!$L$38)+IF(Data!$AH118&lt;&gt;"",Scoring!$L$39)+IF(Data!$AI118&lt;&gt;"",Scoring!$L$40)+IF(Data!$AJ118&lt;&gt;"",Scoring!$L$41)+IF(Data!$AK118&lt;&gt;"",Scoring!$L$42)+IF(Data!$AL118&lt;&gt;"",Scoring!$L$43)+IF(Data!$AM118&lt;&gt;"",Scoring!$L$44)+IF(Data!$AN118&lt;&gt;"",Scoring!$L$45)+IF(Data!$AO118&lt;&gt;"",Scoring!$L$46)+IF(Data!$AP118&lt;&gt;"",Scoring!$L$47)+IF(Data!$AQ118&lt;&gt;"",Scoring!$L$48)+IF(Data!$AR118&lt;&gt;"",Scoring!$L$49)+IF(Data!$AS118&lt;&gt;"",Scoring!$L$50)+IF(Data!$AT118&lt;&gt;"",Scoring!$L$51)+IF(Data!$AU118&lt;&gt;"",Scoring!$L$52),"")</f>
        <v/>
      </c>
      <c r="BM118" s="180" t="str">
        <f>IF(BL118&lt;&gt;"",LOOKUP(BL118,Likelihoods!$A$7:$A$107,Likelihoods!J$7:J$107),"")</f>
        <v/>
      </c>
      <c r="BN118" s="181" t="str">
        <f>IF(AND(COUNTBLANK($B118:$O118)=13,COUNTBLANK($P118:$Q118)=1,COUNTBLANK($R118:$U118)=3,COUNTBLANK($V118:$X118)=2,COUNTBLANK($Y118:$AE118)=6,COUNTBLANK($AF118:$AJ118)=4,COUNTBLANK($AK118:AN118)=3,COUNTBLANK($AO118:$AQ118)=2,COUNTBLANK($AR118:$AS118)=1,COUNTBLANK($AT118:$AU118)=1),IF(Data!$B118&lt;&gt;"",Scoring!$M$7)+IF(Data!$C118&lt;&gt;"",Scoring!$M$8)+IF(Data!$D118&lt;&gt;"",Scoring!$M$9)+IF(Data!$E118&lt;&gt;"",Scoring!$M$10)+IF(Data!$F118&lt;&gt;"",Scoring!$M$11)+IF(Data!$G118&lt;&gt;"",Scoring!$M$12)+IF(Data!$H118&lt;&gt;"",Scoring!$M$13)+IF(Data!$I118&lt;&gt;"",Scoring!$M$14)+IF(Data!$J118&lt;&gt;"",Scoring!$M$15)+IF(Data!$K118&lt;&gt;"",Scoring!$M$16)+IF(Data!$L118&lt;&gt;"",Scoring!$M$17)+IF(Data!$M118&lt;&gt;"",Scoring!$M$18)+IF(Data!$N118&lt;&gt;"",Scoring!$M$19)+IF(Data!$O118&lt;&gt;"",Scoring!$M$20)+IF(Data!$P118&lt;&gt;"",Scoring!$M$21)+IF(Data!$Q118&lt;&gt;"",Scoring!$M$22)+IF(Data!$R118&lt;&gt;"",Scoring!$M$23)+IF(Data!$S118&lt;&gt;"",Scoring!$M$24)+IF(Data!$T118&lt;&gt;"",Scoring!$M$25)+IF(Data!$U118&lt;&gt;"",Scoring!$M$26)+IF(Data!$V118&lt;&gt;"",Scoring!$M$27)+IF(Data!$W118&lt;&gt;"",Scoring!$M$28)+IF(Data!$X118&lt;&gt;"",Scoring!$M$29)+IF(Data!$Y118&lt;&gt;"",Scoring!$M$30)+IF(Data!$Z118&lt;&gt;"",Scoring!$M$31)+IF(Data!$AA118&lt;&gt;"",Scoring!$M$32)+IF(Data!$AB118&lt;&gt;"",Scoring!$M$33)+IF(Data!$AC118&lt;&gt;"",Scoring!$M$34)+IF(Data!$AD118&lt;&gt;"",Scoring!$M$35)+IF(Data!$AE118&lt;&gt;"",Scoring!$M$36)+IF(Data!$AF118&lt;&gt;"",Scoring!$M$37)+IF(Data!$AG118&lt;&gt;"",Scoring!$M$38)+IF(Data!$AH118&lt;&gt;"",Scoring!$M$39)+IF(Data!$AI118&lt;&gt;"",Scoring!$M$40)+IF(Data!$AJ118&lt;&gt;"",Scoring!$M$41)+IF(Data!$AK118&lt;&gt;"",Scoring!$M$42)+IF(Data!$AL118&lt;&gt;"",Scoring!$M$43)+IF(Data!$AM118&lt;&gt;"",Scoring!$M$44)+IF(Data!$AN118&lt;&gt;"",Scoring!$M$45)+IF(Data!$AO118&lt;&gt;"",Scoring!$M$46)+IF(Data!$AP118&lt;&gt;"",Scoring!$M$47)+IF(Data!$AQ118&lt;&gt;"",Scoring!$M$48)+IF(Data!$AR118&lt;&gt;"",Scoring!$M$49)+IF(Data!$AS118&lt;&gt;"",Scoring!$M$50)+IF(Data!$AT118&lt;&gt;"",Scoring!$M$51)+IF(Data!$AU118&lt;&gt;"",Scoring!$M$52),"")</f>
        <v/>
      </c>
      <c r="BO118" s="184" t="str">
        <f>IF(BN118&lt;&gt;"",LOOKUP(BN118,Likelihoods!$A$7:$A$107,Likelihoods!K$7:K$107),"")</f>
        <v/>
      </c>
      <c r="BP118" s="179" t="str">
        <f>IF(AND(COUNTBLANK($B118:$O118)=13,COUNTBLANK($P118:$Q118)=1,COUNTBLANK($R118:$U118)=3,COUNTBLANK($V118:$X118)=2,COUNTBLANK($Y118:$AE118)=6,COUNTBLANK($AF118:$AJ118)=4,COUNTBLANK($AK118:AN118)=3,COUNTBLANK($AO118:$AQ118)=2,COUNTBLANK($AR118:$AS118)=1,COUNTBLANK($AT118:$AU118)=1),IF(Data!$B118&lt;&gt;"",Scoring!$N$7)+IF(Data!$C118&lt;&gt;"",Scoring!$N$8)+IF(Data!$D118&lt;&gt;"",Scoring!$N$9)+IF(Data!$E118&lt;&gt;"",Scoring!$N$10)+IF(Data!$F118&lt;&gt;"",Scoring!$N$11)+IF(Data!$G118&lt;&gt;"",Scoring!$N$12)+IF(Data!$H118&lt;&gt;"",Scoring!$N$13)+IF(Data!$I118&lt;&gt;"",Scoring!$N$14)+IF(Data!$J118&lt;&gt;"",Scoring!$N$15)+IF(Data!$K118&lt;&gt;"",Scoring!$N$16)+IF(Data!$L118&lt;&gt;"",Scoring!$N$17)+IF(Data!$M118&lt;&gt;"",Scoring!$N$18)+IF(Data!$N118&lt;&gt;"",Scoring!$N$19)+IF(Data!$O118&lt;&gt;"",Scoring!$N$20)+IF(Data!$P118&lt;&gt;"",Scoring!$N$21)+IF(Data!$Q118&lt;&gt;"",Scoring!$N$22)+IF(Data!$R118&lt;&gt;"",Scoring!$N$23)+IF(Data!$S118&lt;&gt;"",Scoring!$N$24)+IF(Data!$T118&lt;&gt;"",Scoring!$N$25)+IF(Data!$U118&lt;&gt;"",Scoring!$N$26)+IF(Data!$V118&lt;&gt;"",Scoring!$N$27)+IF(Data!$W118&lt;&gt;"",Scoring!$N$28)+IF(Data!$X118&lt;&gt;"",Scoring!$N$29)+IF(Data!$Y118&lt;&gt;"",Scoring!$N$30)+IF(Data!$Z118&lt;&gt;"",Scoring!$N$31)+IF(Data!$AA118&lt;&gt;"",Scoring!$N$32)+IF(Data!$AB118&lt;&gt;"",Scoring!$N$33)+IF(Data!$AC118&lt;&gt;"",Scoring!$N$34)+IF(Data!$AD118&lt;&gt;"",Scoring!$N$35)+IF(Data!$AE118&lt;&gt;"",Scoring!$N$36)+IF(Data!$AF118&lt;&gt;"",Scoring!$N$37)+IF(Data!$AG118&lt;&gt;"",Scoring!$N$38)+IF(Data!$AH118&lt;&gt;"",Scoring!$N$39)+IF(Data!$AI118&lt;&gt;"",Scoring!$N$40)+IF(Data!$AJ118&lt;&gt;"",Scoring!$N$41)+IF(Data!$AK118&lt;&gt;"",Scoring!$N$42)+IF(Data!$AL118&lt;&gt;"",Scoring!$N$43)+IF(Data!$AM118&lt;&gt;"",Scoring!$N$44)+IF(Data!$AN118&lt;&gt;"",Scoring!$N$45)+IF(Data!$AO118&lt;&gt;"",Scoring!$N$46)+IF(Data!$AP118&lt;&gt;"",Scoring!$N$47)+IF(Data!$AQ118&lt;&gt;"",Scoring!$N$48)+IF(Data!$AR118&lt;&gt;"",Scoring!$N$49)+IF(Data!$AS118&lt;&gt;"",Scoring!$N$50)+IF(Data!$AT118&lt;&gt;"",Scoring!$N$51)+IF(Data!$AU118&lt;&gt;"",Scoring!$N$52),"")</f>
        <v/>
      </c>
      <c r="BQ118" s="189" t="str">
        <f>IF(BP118&lt;&gt;"",LOOKUP(BP118,Likelihoods!$A$7:$A$107,Likelihoods!L$7:L$107),"")</f>
        <v/>
      </c>
      <c r="BR118" s="181" t="str">
        <f>IF(AND(COUNTBLANK($B118:$O118)=13,COUNTBLANK($P118:$Q118)=1,COUNTBLANK($R118:$U118)=3,COUNTBLANK($V118:$X118)=2,COUNTBLANK($Y118:$AE118)=6,COUNTBLANK($AF118:$AJ118)=4,COUNTBLANK($AK118:AN118)=3,COUNTBLANK($AO118:$AQ118)=2,COUNTBLANK($AR118:$AS118)=1,COUNTBLANK($AT118:$AU118)=1),IF(Data!$B118&lt;&gt;"",Scoring!$O$7)+IF(Data!$C118&lt;&gt;"",Scoring!$O$8)+IF(Data!$D118&lt;&gt;"",Scoring!$O$9)+IF(Data!$E118&lt;&gt;"",Scoring!$O$10)+IF(Data!$F118&lt;&gt;"",Scoring!$O$11)+IF(Data!$G118&lt;&gt;"",Scoring!$O$12)+IF(Data!$H118&lt;&gt;"",Scoring!$O$13)+IF(Data!$I118&lt;&gt;"",Scoring!$O$14)+IF(Data!$J118&lt;&gt;"",Scoring!$O$15)+IF(Data!$K118&lt;&gt;"",Scoring!$O$16)+IF(Data!$L118&lt;&gt;"",Scoring!$O$17)+IF(Data!$M118&lt;&gt;"",Scoring!$O$18)+IF(Data!$N118&lt;&gt;"",Scoring!$O$19)+IF(Data!$O118&lt;&gt;"",Scoring!$O$20)+IF(Data!$P118&lt;&gt;"",Scoring!$O$21)+IF(Data!$Q118&lt;&gt;"",Scoring!$O$22)+IF(Data!$R118&lt;&gt;"",Scoring!$O$23)+IF(Data!$S118&lt;&gt;"",Scoring!$O$24)+IF(Data!$T118&lt;&gt;"",Scoring!$O$25)+IF(Data!$U118&lt;&gt;"",Scoring!$O$26)+IF(Data!$V118&lt;&gt;"",Scoring!$O$27)+IF(Data!$W118&lt;&gt;"",Scoring!$O$28)+IF(Data!$X118&lt;&gt;"",Scoring!$O$29)+IF(Data!$Y118&lt;&gt;"",Scoring!$O$30)+IF(Data!$Z118&lt;&gt;"",Scoring!$O$31)+IF(Data!$AA118&lt;&gt;"",Scoring!$O$32)+IF(Data!$AB118&lt;&gt;"",Scoring!$O$33)+IF(Data!$AC118&lt;&gt;"",Scoring!$O$34)+IF(Data!$AD118&lt;&gt;"",Scoring!$O$35)+IF(Data!$AE118&lt;&gt;"",Scoring!$O$36)+IF(Data!$AF118&lt;&gt;"",Scoring!$O$37)+IF(Data!$AG118&lt;&gt;"",Scoring!$O$38)+IF(Data!$AH118&lt;&gt;"",Scoring!$O$39)+IF(Data!$AI118&lt;&gt;"",Scoring!$O$40)+IF(Data!$AJ118&lt;&gt;"",Scoring!$O$41)+IF(Data!$AK118&lt;&gt;"",Scoring!$O$42)+IF(Data!$AL118&lt;&gt;"",Scoring!$O$43)+IF(Data!$AM118&lt;&gt;"",Scoring!$O$44)+IF(Data!$AN118&lt;&gt;"",Scoring!$O$45)+IF(Data!$AO118&lt;&gt;"",Scoring!$O$46)+IF(Data!$AP118&lt;&gt;"",Scoring!$O$47)+IF(Data!$AQ118&lt;&gt;"",Scoring!$O$48)+IF(Data!$AR118&lt;&gt;"",Scoring!$O$49)+IF(Data!$AS118&lt;&gt;"",Scoring!$O$50)+IF(Data!$AT118&lt;&gt;"",Scoring!$O$51)+IF(Data!$AU118&lt;&gt;"",Scoring!$O$52),"")</f>
        <v/>
      </c>
      <c r="BS118" s="184" t="str">
        <f>IF(BR118&lt;&gt;"",LOOKUP(BR118,Likelihoods!$A$7:$A$107,Likelihoods!M$7:M$107),"")</f>
        <v/>
      </c>
      <c r="BT118" s="181" t="str">
        <f>IF(AND(COUNTBLANK($B118:$O118)=13,COUNTBLANK($P118:$Q118)=1,COUNTBLANK($R118:$U118)=3,COUNTBLANK($V118:$X118)=2,COUNTBLANK($Y118:$AE118)=6,COUNTBLANK($AF118:$AJ118)=4,COUNTBLANK($AK118:AN118)=3,COUNTBLANK($AO118:$AQ118)=2,COUNTBLANK($AR118:$AS118)=1,COUNTBLANK($AT118:$AU118)=1),IF(Data!$B118&lt;&gt;"",Scoring!$P$7)+IF(Data!$C118&lt;&gt;"",Scoring!$P$8)+IF(Data!$D118&lt;&gt;"",Scoring!$P$9)+IF(Data!$E118&lt;&gt;"",Scoring!$P$10)+IF(Data!$F118&lt;&gt;"",Scoring!$P$11)+IF(Data!$G118&lt;&gt;"",Scoring!$P$12)+IF(Data!$H118&lt;&gt;"",Scoring!$P$13)+IF(Data!$I118&lt;&gt;"",Scoring!$P$14)+IF(Data!$J118&lt;&gt;"",Scoring!$P$15)+IF(Data!$K118&lt;&gt;"",Scoring!$P$16)+IF(Data!$L118&lt;&gt;"",Scoring!$P$17)+IF(Data!$M118&lt;&gt;"",Scoring!$P$18)+IF(Data!$N118&lt;&gt;"",Scoring!$P$19)+IF(Data!$O118&lt;&gt;"",Scoring!$P$20)+IF(Data!$P118&lt;&gt;"",Scoring!$P$21)+IF(Data!$Q118&lt;&gt;"",Scoring!$P$22)+IF(Data!$R118&lt;&gt;"",Scoring!$P$23)+IF(Data!$S118&lt;&gt;"",Scoring!$P$24)+IF(Data!$T118&lt;&gt;"",Scoring!$P$25)+IF(Data!$U118&lt;&gt;"",Scoring!$P$26)+IF(Data!$V118&lt;&gt;"",Scoring!$P$27)+IF(Data!$W118&lt;&gt;"",Scoring!$P$28)+IF(Data!$X118&lt;&gt;"",Scoring!$P$29)+IF(Data!$Y118&lt;&gt;"",Scoring!$P$30)+IF(Data!$Z118&lt;&gt;"",Scoring!$P$31)+IF(Data!$AA118&lt;&gt;"",Scoring!$P$32)+IF(Data!$AB118&lt;&gt;"",Scoring!$P$33)+IF(Data!$AC118&lt;&gt;"",Scoring!$P$34)+IF(Data!$AD118&lt;&gt;"",Scoring!$P$35)+IF(Data!$AE118&lt;&gt;"",Scoring!$P$36)+IF(Data!$AF118&lt;&gt;"",Scoring!$P$37)+IF(Data!$AG118&lt;&gt;"",Scoring!$P$38)+IF(Data!$AH118&lt;&gt;"",Scoring!$P$39)+IF(Data!$AI118&lt;&gt;"",Scoring!$P$40)+IF(Data!$AJ118&lt;&gt;"",Scoring!$P$41)+IF(Data!$AK118&lt;&gt;"",Scoring!$P$42)+IF(Data!$AL118&lt;&gt;"",Scoring!$P$43)+IF(Data!$AM118&lt;&gt;"",Scoring!$P$44)+IF(Data!$AN118&lt;&gt;"",Scoring!$P$45)+IF(Data!$AO118&lt;&gt;"",Scoring!$P$46)+IF(Data!$AP118&lt;&gt;"",Scoring!$P$47)+IF(Data!$AQ118&lt;&gt;"",Scoring!$P$48)+IF(Data!$AR118&lt;&gt;"",Scoring!$P$49)+IF(Data!$AS118&lt;&gt;"",Scoring!$P$50)+IF(Data!$AT118&lt;&gt;"",Scoring!$P$51)+IF(Data!$AU118&lt;&gt;"",Scoring!$P$52),"")</f>
        <v/>
      </c>
      <c r="BU118" s="180" t="str">
        <f>IF(BT118&lt;&gt;"",LOOKUP(BT118,Likelihoods!$A$7:$A$107,Likelihoods!N$7:N$107),"")</f>
        <v/>
      </c>
      <c r="BV118" s="181" t="str">
        <f>IF(AND(COUNTBLANK($B118:$O118)=13,COUNTBLANK($P118:$Q118)=1,COUNTBLANK($R118:$U118)=3,COUNTBLANK($V118:$X118)=2,COUNTBLANK($Y118:$AE118)=6,COUNTBLANK($AF118:$AJ118)=4,COUNTBLANK($AK118:AN118)=3,COUNTBLANK($AO118:$AQ118)=2,COUNTBLANK($AR118:$AS118)=1,COUNTBLANK($AT118:$AU118)=1),IF(Data!$B118&lt;&gt;"",Scoring!$Q$7)+IF(Data!$C118&lt;&gt;"",Scoring!$Q$8)+IF(Data!$D118&lt;&gt;"",Scoring!$Q$9)+IF(Data!$E118&lt;&gt;"",Scoring!$Q$10)+IF(Data!$F118&lt;&gt;"",Scoring!$Q$11)+IF(Data!$G118&lt;&gt;"",Scoring!$Q$12)+IF(Data!$H118&lt;&gt;"",Scoring!$Q$13)+IF(Data!$I118&lt;&gt;"",Scoring!$Q$14)+IF(Data!$J118&lt;&gt;"",Scoring!$Q$15)+IF(Data!$K118&lt;&gt;"",Scoring!$Q$16)+IF(Data!$L118&lt;&gt;"",Scoring!$Q$17)+IF(Data!$M118&lt;&gt;"",Scoring!$Q$18)+IF(Data!$N118&lt;&gt;"",Scoring!$Q$19)+IF(Data!$O118&lt;&gt;"",Scoring!$Q$20)+IF(Data!$P118&lt;&gt;"",Scoring!$Q$21)+IF(Data!$Q118&lt;&gt;"",Scoring!$Q$22)+IF(Data!$R118&lt;&gt;"",Scoring!$Q$23)+IF(Data!$S118&lt;&gt;"",Scoring!$Q$24)+IF(Data!$T118&lt;&gt;"",Scoring!$Q$25)+IF(Data!$U118&lt;&gt;"",Scoring!$Q$26)+IF(Data!$V118&lt;&gt;"",Scoring!$Q$27)+IF(Data!$W118&lt;&gt;"",Scoring!$Q$28)+IF(Data!$X118&lt;&gt;"",Scoring!$Q$29)+IF(Data!$Y118&lt;&gt;"",Scoring!$Q$30)+IF(Data!$Z118&lt;&gt;"",Scoring!$Q$31)+IF(Data!$AA118&lt;&gt;"",Scoring!$Q$32)+IF(Data!$AB118&lt;&gt;"",Scoring!$Q$33)+IF(Data!$AC118&lt;&gt;"",Scoring!$Q$34)+IF(Data!$AD118&lt;&gt;"",Scoring!$Q$35)+IF(Data!$AE118&lt;&gt;"",Scoring!$Q$36)+IF(Data!$AF118&lt;&gt;"",Scoring!$Q$37)+IF(Data!$AG118&lt;&gt;"",Scoring!$Q$38)+IF(Data!$AH118&lt;&gt;"",Scoring!$Q$39)+IF(Data!$AI118&lt;&gt;"",Scoring!$Q$40)+IF(Data!$AJ118&lt;&gt;"",Scoring!$Q$41)+IF(Data!$AK118&lt;&gt;"",Scoring!$Q$42)+IF(Data!$AL118&lt;&gt;"",Scoring!$Q$43)+IF(Data!$AM118&lt;&gt;"",Scoring!$Q$44)+IF(Data!$AN118&lt;&gt;"",Scoring!$Q$45)+IF(Data!$AO118&lt;&gt;"",Scoring!$Q$46)+IF(Data!$AP118&lt;&gt;"",Scoring!$Q$47)+IF(Data!$AQ118&lt;&gt;"",Scoring!$Q$48)+IF(Data!$AR118&lt;&gt;"",Scoring!$Q$49)+IF(Data!$AS118&lt;&gt;"",Scoring!$Q$50)+IF(Data!$AT118&lt;&gt;"",Scoring!$Q$51)+IF(Data!$AU118&lt;&gt;"",Scoring!$Q$52),"")</f>
        <v/>
      </c>
      <c r="BW118" s="183" t="str">
        <f>IF(BV118&lt;&gt;"",LOOKUP(BV118,Likelihoods!$A$7:$A$107,Likelihoods!O$7:O$107),"")</f>
        <v/>
      </c>
      <c r="BX118" s="9"/>
      <c r="BY118" s="9"/>
      <c r="BZ118" s="9"/>
      <c r="CA118" s="9"/>
      <c r="CB118" s="9"/>
      <c r="CC118" s="9"/>
      <c r="CD118" s="9"/>
      <c r="CE118" s="9"/>
      <c r="CF118" s="9"/>
      <c r="CG118" s="9"/>
      <c r="CH118" s="9"/>
      <c r="CI118" s="9"/>
      <c r="CJ118" s="9"/>
      <c r="CK118" s="9"/>
    </row>
    <row r="119" spans="1:89" ht="14.25">
      <c r="A119" s="59"/>
      <c r="B119" s="76"/>
      <c r="C119" s="77"/>
      <c r="D119" s="77"/>
      <c r="E119" s="77"/>
      <c r="F119" s="77"/>
      <c r="G119" s="77"/>
      <c r="H119" s="77"/>
      <c r="I119" s="77"/>
      <c r="J119" s="77"/>
      <c r="K119" s="77"/>
      <c r="L119" s="77"/>
      <c r="M119" s="77"/>
      <c r="N119" s="77"/>
      <c r="O119" s="77"/>
      <c r="P119" s="76"/>
      <c r="Q119" s="78"/>
      <c r="R119" s="77"/>
      <c r="S119" s="77"/>
      <c r="T119" s="77"/>
      <c r="U119" s="77"/>
      <c r="V119" s="76"/>
      <c r="W119" s="77"/>
      <c r="X119" s="78"/>
      <c r="Y119" s="77"/>
      <c r="Z119" s="77"/>
      <c r="AA119" s="77"/>
      <c r="AB119" s="77"/>
      <c r="AC119" s="77"/>
      <c r="AD119" s="77"/>
      <c r="AE119" s="77"/>
      <c r="AF119" s="76"/>
      <c r="AG119" s="77"/>
      <c r="AH119" s="77"/>
      <c r="AI119" s="77"/>
      <c r="AJ119" s="78"/>
      <c r="AK119" s="77"/>
      <c r="AL119" s="77"/>
      <c r="AM119" s="77"/>
      <c r="AN119" s="77"/>
      <c r="AO119" s="76"/>
      <c r="AP119" s="77"/>
      <c r="AQ119" s="78"/>
      <c r="AR119" s="76"/>
      <c r="AS119" s="78"/>
      <c r="AT119" s="77"/>
      <c r="AU119" s="77"/>
      <c r="AV119" s="179" t="str">
        <f>IF(AND(COUNTBLANK($B119:$O119)=13,COUNTBLANK($P119:$Q119)=1,COUNTBLANK($R119:$U119)=3,COUNTBLANK($V119:$X119)=2,COUNTBLANK($Y119:$AE119)=6,COUNTBLANK($AF119:$AJ119)=4,COUNTBLANK($AK119:AN119)=3,COUNTBLANK($AO119:$AQ119)=2,COUNTBLANK($AR119:$AS119)=1,COUNTBLANK($AT119:$AU119)=1),IF(Data!$B119&lt;&gt;"",Scoring!$D$7)+IF(Data!$C119&lt;&gt;"",Scoring!$D$8)+IF(Data!$D119&lt;&gt;"",Scoring!$D$9)+IF(Data!$E119&lt;&gt;"",Scoring!$D$10)+IF(Data!$F119&lt;&gt;"",Scoring!$D$11)+IF(Data!$G119&lt;&gt;"",Scoring!$D$12)+IF(Data!$H119&lt;&gt;"",Scoring!$D$13)+IF(Data!$I119&lt;&gt;"",Scoring!$D$14)+IF(Data!$J119&lt;&gt;"",Scoring!$D$15)+IF(Data!$K119&lt;&gt;"",Scoring!$D$16)+IF(Data!$L119&lt;&gt;"",Scoring!$D$17)+IF(Data!$M119&lt;&gt;"",Scoring!$D$18)+IF(Data!$N119&lt;&gt;"",Scoring!$D$19)+IF(Data!$O119&lt;&gt;"",Scoring!$D$20)+IF(Data!$P119&lt;&gt;"",Scoring!$D$21)+IF(Data!$Q119&lt;&gt;"",Scoring!$D$22)+IF(Data!$R119&lt;&gt;"",Scoring!$D$23)+IF(Data!$S119&lt;&gt;"",Scoring!$D$24)+IF(Data!$T119&lt;&gt;"",Scoring!$D$25)+IF(Data!$U119&lt;&gt;"",Scoring!$D$26)+IF(Data!$V119&lt;&gt;"",Scoring!$D$27)+IF(Data!$W119&lt;&gt;"",Scoring!$D$28)+IF(Data!$X119&lt;&gt;"",Scoring!$D$29)+IF(Data!$Y119&lt;&gt;"",Scoring!$D$30)+IF(Data!$Z119&lt;&gt;"",Scoring!$D$31)+IF(Data!$AA119&lt;&gt;"",Scoring!$D$32)+IF(Data!$AB119&lt;&gt;"",Scoring!$D$33)+IF(Data!$AC119&lt;&gt;"",Scoring!$D$34)+IF(Data!$AD119&lt;&gt;"",Scoring!$D$35)+IF(Data!$AE119&lt;&gt;"",Scoring!$D$36)+IF(Data!$AF119&lt;&gt;"",Scoring!$D$37)+IF(Data!$AG119&lt;&gt;"",Scoring!$D$38)+IF(Data!$AH119&lt;&gt;"",Scoring!$D$39)+IF(Data!$AI119&lt;&gt;"",Scoring!$D$40)+IF(Data!$AJ119&lt;&gt;"",Scoring!$D$41)+IF(Data!$AK119&lt;&gt;"",Scoring!$D$42)+IF(Data!$AL119&lt;&gt;"",Scoring!$D$43)+IF(Data!$AM119&lt;&gt;"",Scoring!$D$44)+IF(Data!$AN119&lt;&gt;"",Scoring!$D$45)+IF(Data!$AO119&lt;&gt;"",Scoring!$D$46)+IF(Data!$AP119&lt;&gt;"",Scoring!$D$47)+IF(Data!$AQ119&lt;&gt;"",Scoring!$D$48)+IF(Data!$AR119&lt;&gt;"",Scoring!$D$49)+IF(Data!$AS119&lt;&gt;"",Scoring!$D$50)+IF(Data!$AT119&lt;&gt;"",Scoring!$D$51)+IF(Data!$AU119&lt;&gt;"",Scoring!$D$52),"")</f>
        <v/>
      </c>
      <c r="AW119" s="180" t="str">
        <f>IF(AV119&lt;&gt;"",LOOKUP(AV119,Likelihoods!$A$7:$A$107,Likelihoods!B$7:B$107),"")</f>
        <v/>
      </c>
      <c r="AX119" s="181" t="str">
        <f>IF(AND(COUNTBLANK($B119:$O119)=13,COUNTBLANK($P119:$Q119)=1,COUNTBLANK($R119:$U119)=3,COUNTBLANK($V119:$X119)=2,COUNTBLANK($Y119:$AE119)=6,COUNTBLANK($AF119:$AJ119)=4,COUNTBLANK($AK119:AN119)=3,COUNTBLANK($AO119:$AQ119)=2,COUNTBLANK($AR119:$AS119)=1,COUNTBLANK($AT119:$AU119)=1),IF(Data!$B119&lt;&gt;"",Scoring!$E$7)+IF(Data!$C119&lt;&gt;"",Scoring!$E$8)+IF(Data!$D119&lt;&gt;"",Scoring!$E$9)+IF(Data!$E119&lt;&gt;"",Scoring!$E$10)+IF(Data!$F119&lt;&gt;"",Scoring!$E$11)+IF(Data!$G119&lt;&gt;"",Scoring!$E$12)+IF(Data!$H119&lt;&gt;"",Scoring!$E$13)+IF(Data!$I119&lt;&gt;"",Scoring!$E$14)+IF(Data!$J119&lt;&gt;"",Scoring!$E$15)+IF(Data!$K119&lt;&gt;"",Scoring!$E$16)+IF(Data!$L119&lt;&gt;"",Scoring!$E$17)+IF(Data!$M119&lt;&gt;"",Scoring!$E$18)+IF(Data!$N119&lt;&gt;"",Scoring!$E$19)+IF(Data!$O119&lt;&gt;"",Scoring!$E$20)+IF(Data!$P119&lt;&gt;"",Scoring!$E$21)+IF(Data!$Q119&lt;&gt;"",Scoring!$E$22)+IF(Data!$R119&lt;&gt;"",Scoring!$E$23)+IF(Data!$S119&lt;&gt;"",Scoring!$E$24)+IF(Data!$T119&lt;&gt;"",Scoring!$E$25)+IF(Data!$U119&lt;&gt;"",Scoring!$E$26)+IF(Data!$V119&lt;&gt;"",Scoring!$E$27)+IF(Data!$W119&lt;&gt;"",Scoring!$E$28)+IF(Data!$X119&lt;&gt;"",Scoring!$E$29)+IF(Data!$Y119&lt;&gt;"",Scoring!$E$30)+IF(Data!$Z119&lt;&gt;"",Scoring!$E$31)+IF(Data!$AA119&lt;&gt;"",Scoring!$E$32)+IF(Data!$AB119&lt;&gt;"",Scoring!$E$33)+IF(Data!$AC119&lt;&gt;"",Scoring!$E$34)+IF(Data!$AD119&lt;&gt;"",Scoring!$E$35)+IF(Data!$AE119&lt;&gt;"",Scoring!$E$36)+IF(Data!$AF119&lt;&gt;"",Scoring!$E$37)+IF(Data!$AG119&lt;&gt;"",Scoring!$E$38)+IF(Data!$AH119&lt;&gt;"",Scoring!$E$39)+IF(Data!$AI119&lt;&gt;"",Scoring!$E$40)+IF(Data!$AJ119&lt;&gt;"",Scoring!$E$41)+IF(Data!$AK119&lt;&gt;"",Scoring!$E$42)+IF(Data!$AL119&lt;&gt;"",Scoring!$E$43)+IF(Data!$AM119&lt;&gt;"",Scoring!$E$44)+IF(Data!$AN119&lt;&gt;"",Scoring!$E$45)+IF(Data!$AO119&lt;&gt;"",Scoring!$E$46)+IF(Data!$AP119&lt;&gt;"",Scoring!$E$47)+IF(Data!$AQ119&lt;&gt;"",Scoring!$E$48)+IF(Data!$AR119&lt;&gt;"",Scoring!$E$49)+IF(Data!$AS119&lt;&gt;"",Scoring!$E$50)+IF(Data!$AT119&lt;&gt;"",Scoring!$E$51)+IF(Data!$AU119&lt;&gt;"",Scoring!$E$52),"")</f>
        <v/>
      </c>
      <c r="AY119" s="180" t="str">
        <f>IF(AX119&lt;&gt;"",LOOKUP(AX119,Likelihoods!$A$7:$A$107,Likelihoods!C$7:C$107),"")</f>
        <v/>
      </c>
      <c r="AZ119" s="182" t="str">
        <f>IF(AND(COUNTBLANK($B119:$O119)=13,COUNTBLANK($P119:$Q119)=1,COUNTBLANK($R119:$U119)=3,COUNTBLANK($V119:$X119)=2,COUNTBLANK($Y119:$AE119)=6,COUNTBLANK($AF119:$AJ119)=4,COUNTBLANK($AK119:AN119)=3,COUNTBLANK($AO119:$AQ119)=2,COUNTBLANK($AR119:$AS119)=1,COUNTBLANK($AT119:$AU119)=1),IF(Data!$B119&lt;&gt;"",Scoring!$F$7)+IF(Data!$C119&lt;&gt;"",Scoring!$F$8)+IF(Data!$D119&lt;&gt;"",Scoring!$F$9)+IF(Data!$E119&lt;&gt;"",Scoring!$F$10)+IF(Data!$F119&lt;&gt;"",Scoring!$F$11)+IF(Data!$G119&lt;&gt;"",Scoring!$F$12)+IF(Data!$H119&lt;&gt;"",Scoring!$F$13)+IF(Data!$I119&lt;&gt;"",Scoring!$F$14)+IF(Data!$J119&lt;&gt;"",Scoring!$F$15)+IF(Data!$K119&lt;&gt;"",Scoring!$F$16)+IF(Data!$L119&lt;&gt;"",Scoring!$F$17)+IF(Data!$M119&lt;&gt;"",Scoring!$F$18)+IF(Data!$N119&lt;&gt;"",Scoring!$F$19)+IF(Data!$O119&lt;&gt;"",Scoring!$F$20)+IF(Data!$P119&lt;&gt;"",Scoring!$F$21)+IF(Data!$Q119&lt;&gt;"",Scoring!$F$22)+IF(Data!$R119&lt;&gt;"",Scoring!$F$23)+IF(Data!$S119&lt;&gt;"",Scoring!$F$24)+IF(Data!$T119&lt;&gt;"",Scoring!$F$25)+IF(Data!$U119&lt;&gt;"",Scoring!$F$26)+IF(Data!$V119&lt;&gt;"",Scoring!$F$27)+IF(Data!$W119&lt;&gt;"",Scoring!$F$28)+IF(Data!$X119&lt;&gt;"",Scoring!$F$29)+IF(Data!$Y119&lt;&gt;"",Scoring!$F$30)+IF(Data!$Z119&lt;&gt;"",Scoring!$F$31)+IF(Data!$AA119&lt;&gt;"",Scoring!$F$32)+IF(Data!$AB119&lt;&gt;"",Scoring!$F$33)+IF(Data!$AC119&lt;&gt;"",Scoring!$F$34)+IF(Data!$AD119&lt;&gt;"",Scoring!$F$35)+IF(Data!$AE119&lt;&gt;"",Scoring!$F$36)+IF(Data!$AF119&lt;&gt;"",Scoring!$F$37)+IF(Data!$AG119&lt;&gt;"",Scoring!$F$38)+IF(Data!$AH119&lt;&gt;"",Scoring!$F$39)+IF(Data!$AI119&lt;&gt;"",Scoring!$F$40)+IF(Data!$AJ119&lt;&gt;"",Scoring!$F$41)+IF(Data!$AK119&lt;&gt;"",Scoring!$F$42)+IF(Data!$AL119&lt;&gt;"",Scoring!$F$43)+IF(Data!$AM119&lt;&gt;"",Scoring!$F$44)+IF(Data!$AN119&lt;&gt;"",Scoring!$F$45)+IF(Data!$AO119&lt;&gt;"",Scoring!$F$46)+IF(Data!$AP119&lt;&gt;"",Scoring!$F$47)+IF(Data!$AQ119&lt;&gt;"",Scoring!$F$48)+IF(Data!$AR119&lt;&gt;"",Scoring!$F$49)+IF(Data!$AS119&lt;&gt;"",Scoring!$F$50)+IF(Data!$AT119&lt;&gt;"",Scoring!$F$51)+IF(Data!$AU119&lt;&gt;"",Scoring!$F$52),"")</f>
        <v/>
      </c>
      <c r="BA119" s="183" t="str">
        <f>IF(AZ119&lt;&gt;"",LOOKUP(AZ119,Likelihoods!$A$7:$A$107,Likelihoods!D$7:D$107),"")</f>
        <v/>
      </c>
      <c r="BB119" s="181" t="str">
        <f>IF(AND(COUNTBLANK($B119:$O119)=13,COUNTBLANK($P119:$Q119)=1,COUNTBLANK($R119:$U119)=3,COUNTBLANK($V119:$X119)=2,COUNTBLANK($Y119:$AE119)=6,COUNTBLANK($AF119:$AJ119)=4,COUNTBLANK($AK119:AN119)=3,COUNTBLANK($AO119:$AQ119)=2,COUNTBLANK($AR119:$AS119)=1,COUNTBLANK($AT119:$AU119)=1),IF(Data!$B119&lt;&gt;"",Scoring!$G$7)+IF(Data!$C119&lt;&gt;"",Scoring!$G$8)+IF(Data!$D119&lt;&gt;"",Scoring!$G$9)+IF(Data!$E119&lt;&gt;"",Scoring!$G$10)+IF(Data!$F119&lt;&gt;"",Scoring!$G$11)+IF(Data!$G119&lt;&gt;"",Scoring!$G$12)+IF(Data!$H119&lt;&gt;"",Scoring!$G$13)+IF(Data!$I119&lt;&gt;"",Scoring!$G$14)+IF(Data!$J119&lt;&gt;"",Scoring!$G$15)+IF(Data!$K119&lt;&gt;"",Scoring!$G$16)+IF(Data!$L119&lt;&gt;"",Scoring!$G$17)+IF(Data!$M119&lt;&gt;"",Scoring!$G$18)+IF(Data!$N119&lt;&gt;"",Scoring!$G$19)+IF(Data!$O119&lt;&gt;"",Scoring!$G$20)+IF(Data!$P119&lt;&gt;"",Scoring!$G$21)+IF(Data!$Q119&lt;&gt;"",Scoring!$G$22)+IF(Data!$R119&lt;&gt;"",Scoring!$G$23)+IF(Data!$S119&lt;&gt;"",Scoring!$G$24)+IF(Data!$T119&lt;&gt;"",Scoring!$G$25)+IF(Data!$U119&lt;&gt;"",Scoring!$G$26)+IF(Data!$V119&lt;&gt;"",Scoring!$G$27)+IF(Data!$W119&lt;&gt;"",Scoring!$G$28)+IF(Data!$X119&lt;&gt;"",Scoring!$G$29)+IF(Data!$Y119&lt;&gt;"",Scoring!$G$30)+IF(Data!$Z119&lt;&gt;"",Scoring!$G$31)+IF(Data!$AA119&lt;&gt;"",Scoring!$G$32)+IF(Data!$AB119&lt;&gt;"",Scoring!$G$33)+IF(Data!$AC119&lt;&gt;"",Scoring!$G$34)+IF(Data!$AD119&lt;&gt;"",Scoring!$G$35)+IF(Data!$AE119&lt;&gt;"",Scoring!$G$36)+IF(Data!$AF119&lt;&gt;"",Scoring!$G$37)+IF(Data!$AG119&lt;&gt;"",Scoring!$G$38)+IF(Data!$AH119&lt;&gt;"",Scoring!$G$39)+IF(Data!$AI119&lt;&gt;"",Scoring!$G$40)+IF(Data!$AJ119&lt;&gt;"",Scoring!$G$41)+IF(Data!$AK119&lt;&gt;"",Scoring!$G$42)+IF(Data!$AL119&lt;&gt;"",Scoring!$G$43)+IF(Data!$AM119&lt;&gt;"",Scoring!$G$44)+IF(Data!$AN119&lt;&gt;"",Scoring!$G$45)+IF(Data!$AO119&lt;&gt;"",Scoring!$G$46)+IF(Data!$AP119&lt;&gt;"",Scoring!$G$47)+IF(Data!$AQ119&lt;&gt;"",Scoring!$G$48)+IF(Data!$AR119&lt;&gt;"",Scoring!$G$49)+IF(Data!$AS119&lt;&gt;"",Scoring!$G$50)+IF(Data!$AT119&lt;&gt;"",Scoring!$G$51)+IF(Data!$AU119&lt;&gt;"",Scoring!$G$52),"")</f>
        <v/>
      </c>
      <c r="BC119" s="184" t="str">
        <f>IF(BB119&lt;&gt;"",LOOKUP(BB119,Likelihoods!$A$7:$A$107,Likelihoods!E$7:E$107),"")</f>
        <v/>
      </c>
      <c r="BD119" s="185" t="str">
        <f>IF(AND(COUNTBLANK($B119:$O119)=13,COUNTBLANK($P119:$Q119)=1,COUNTBLANK($R119:$U119)=3,COUNTBLANK($V119:$X119)=2,COUNTBLANK($Y119:$AE119)=6,COUNTBLANK($AF119:$AJ119)=4,COUNTBLANK($AK119:AN119)=3,COUNTBLANK($AO119:$AQ119)=2,COUNTBLANK($AR119:$AS119)=1,COUNTBLANK($AT119:$AU119)=1),IF(Data!$B119&lt;&gt;"",Scoring!$H$7)+IF(Data!$C119&lt;&gt;"",Scoring!$H$8)+IF(Data!$D119&lt;&gt;"",Scoring!$H$9)+IF(Data!$E119&lt;&gt;"",Scoring!$H$10)+IF(Data!$F119&lt;&gt;"",Scoring!$H$11)+IF(Data!$G119&lt;&gt;"",Scoring!$H$12)+IF(Data!$H119&lt;&gt;"",Scoring!$H$13)+IF(Data!$I119&lt;&gt;"",Scoring!$H$14)+IF(Data!$J119&lt;&gt;"",Scoring!$H$15)+IF(Data!$K119&lt;&gt;"",Scoring!$H$16)+IF(Data!$L119&lt;&gt;"",Scoring!$H$17)+IF(Data!$M119&lt;&gt;"",Scoring!$H$18)+IF(Data!$N119&lt;&gt;"",Scoring!$H$19)+IF(Data!$O119&lt;&gt;"",Scoring!$H$20)+IF(Data!$P119&lt;&gt;"",Scoring!$H$21)+IF(Data!$Q119&lt;&gt;"",Scoring!$H$22)+IF(Data!$R119&lt;&gt;"",Scoring!$H$23)+IF(Data!$S119&lt;&gt;"",Scoring!$H$24)+IF(Data!$T119&lt;&gt;"",Scoring!$H$25)+IF(Data!$U119&lt;&gt;"",Scoring!$H$26)+IF(Data!$V119&lt;&gt;"",Scoring!$H$27)+IF(Data!$W119&lt;&gt;"",Scoring!$H$28)+IF(Data!$X119&lt;&gt;"",Scoring!$H$29)+IF(Data!$Y119&lt;&gt;"",Scoring!$H$30)+IF(Data!$Z119&lt;&gt;"",Scoring!$H$31)+IF(Data!$AA119&lt;&gt;"",Scoring!$H$32)+IF(Data!$AB119&lt;&gt;"",Scoring!$H$33)+IF(Data!$AC119&lt;&gt;"",Scoring!$H$34)+IF(Data!$AD119&lt;&gt;"",Scoring!$H$35)+IF(Data!$AE119&lt;&gt;"",Scoring!$H$36)+IF(Data!$AF119&lt;&gt;"",Scoring!$H$37)+IF(Data!$AG119&lt;&gt;"",Scoring!$H$38)+IF(Data!$AH119&lt;&gt;"",Scoring!$H$39)+IF(Data!$AI119&lt;&gt;"",Scoring!$H$40)+IF(Data!$AJ119&lt;&gt;"",Scoring!$H$41)+IF(Data!$AK119&lt;&gt;"",Scoring!$H$42)+IF(Data!$AL119&lt;&gt;"",Scoring!$H$43)+IF(Data!$AM119&lt;&gt;"",Scoring!$H$44)+IF(Data!$AN119&lt;&gt;"",Scoring!$H$45)+IF(Data!$AO119&lt;&gt;"",Scoring!$H$46)+IF(Data!$AP119&lt;&gt;"",Scoring!$H$47)+IF(Data!$AQ119&lt;&gt;"",Scoring!$H$48)+IF(Data!$AR119&lt;&gt;"",Scoring!$H$49)+IF(Data!$AS119&lt;&gt;"",Scoring!$H$50)+IF(Data!$AT119&lt;&gt;"",Scoring!$H$51)+IF(Data!$AU119&lt;&gt;"",Scoring!$H$52),"")</f>
        <v/>
      </c>
      <c r="BE119" s="186" t="str">
        <f>IF(BD119&lt;&gt;"",LOOKUP(BD119,Likelihoods!$A$7:$A$107,Likelihoods!F$7:F$107),"")</f>
        <v/>
      </c>
      <c r="BF119" s="181" t="str">
        <f>IF(AND(COUNTBLANK($B119:$O119)=13,COUNTBLANK($P119:$Q119)=1,COUNTBLANK($R119:$U119)=3,COUNTBLANK($V119:$X119)=2,COUNTBLANK($Y119:$AE119)=6,COUNTBLANK($AF119:$AJ119)=4,COUNTBLANK($AK119:AN119)=3,COUNTBLANK($AO119:$AQ119)=2,COUNTBLANK($AR119:$AS119)=1,COUNTBLANK($AT119:$AU119)=1),IF(Data!$B119&lt;&gt;"",Scoring!$I$7)+IF(Data!$C119&lt;&gt;"",Scoring!$I$8)+IF(Data!$D119&lt;&gt;"",Scoring!$I$9)+IF(Data!$E119&lt;&gt;"",Scoring!$I$10)+IF(Data!$F119&lt;&gt;"",Scoring!$I$11)+IF(Data!$G119&lt;&gt;"",Scoring!$I$12)+IF(Data!$H119&lt;&gt;"",Scoring!$I$13)+IF(Data!$I119&lt;&gt;"",Scoring!$I$14)+IF(Data!$J119&lt;&gt;"",Scoring!$I$15)+IF(Data!$K119&lt;&gt;"",Scoring!$I$16)+IF(Data!$L119&lt;&gt;"",Scoring!$I$17)+IF(Data!$M119&lt;&gt;"",Scoring!$I$18)+IF(Data!$N119&lt;&gt;"",Scoring!$I$19)+IF(Data!$O119&lt;&gt;"",Scoring!$I$20)+IF(Data!$P119&lt;&gt;"",Scoring!$I$21)+IF(Data!$Q119&lt;&gt;"",Scoring!$I$22)+IF(Data!$R119&lt;&gt;"",Scoring!$I$23)+IF(Data!$S119&lt;&gt;"",Scoring!$I$24)+IF(Data!$T119&lt;&gt;"",Scoring!$I$25)+IF(Data!$U119&lt;&gt;"",Scoring!$I$26)+IF(Data!$V119&lt;&gt;"",Scoring!$I$27)+IF(Data!$W119&lt;&gt;"",Scoring!$I$28)+IF(Data!$X119&lt;&gt;"",Scoring!$I$29)+IF(Data!$Y119&lt;&gt;"",Scoring!$I$30)+IF(Data!$Z119&lt;&gt;"",Scoring!$I$31)+IF(Data!$AA119&lt;&gt;"",Scoring!$I$32)+IF(Data!$AB119&lt;&gt;"",Scoring!$I$33)+IF(Data!$AC119&lt;&gt;"",Scoring!$I$34)+IF(Data!$AD119&lt;&gt;"",Scoring!$I$35)+IF(Data!$AE119&lt;&gt;"",Scoring!$I$36)+IF(Data!$AF119&lt;&gt;"",Scoring!$I$37)+IF(Data!$AG119&lt;&gt;"",Scoring!$I$38)+IF(Data!$AH119&lt;&gt;"",Scoring!$I$39)+IF(Data!$AI119&lt;&gt;"",Scoring!$I$40)+IF(Data!$AJ119&lt;&gt;"",Scoring!$I$41)+IF(Data!$AK119&lt;&gt;"",Scoring!$I$42)+IF(Data!$AL119&lt;&gt;"",Scoring!$I$43)+IF(Data!$AM119&lt;&gt;"",Scoring!$I$44)+IF(Data!$AN119&lt;&gt;"",Scoring!$I$45)+IF(Data!$AO119&lt;&gt;"",Scoring!$I$46)+IF(Data!$AP119&lt;&gt;"",Scoring!$I$47)+IF(Data!$AQ119&lt;&gt;"",Scoring!$I$48)+IF(Data!$AR119&lt;&gt;"",Scoring!$I$49)+IF(Data!$AS119&lt;&gt;"",Scoring!$I$50)+IF(Data!$AT119&lt;&gt;"",Scoring!$I$51)+IF(Data!$AU119&lt;&gt;"",Scoring!$I$52),"")</f>
        <v/>
      </c>
      <c r="BG119" s="180" t="str">
        <f>IF(BF119&lt;&gt;"",LOOKUP(BF119,Likelihoods!$A$7:$A$107,Likelihoods!G$7:G$107),"")</f>
        <v/>
      </c>
      <c r="BH119" s="187" t="str">
        <f>IF(AND(COUNTBLANK($B119:$O119)=13,COUNTBLANK($P119:$Q119)=1,COUNTBLANK($R119:$U119)=3,COUNTBLANK($V119:$X119)=2,COUNTBLANK($Y119:$AE119)=6,COUNTBLANK($AF119:$AJ119)=4,COUNTBLANK($AK119:AN119)=3,COUNTBLANK($AO119:$AQ119)=2,COUNTBLANK($AR119:$AS119)=1,COUNTBLANK($AT119:$AU119)=1),IF(Data!$B119&lt;&gt;"",Scoring!$J$7)+IF(Data!$C119&lt;&gt;"",Scoring!$J$8)+IF(Data!$D119&lt;&gt;"",Scoring!$J$9)+IF(Data!$E119&lt;&gt;"",Scoring!$J$10)+IF(Data!$F119&lt;&gt;"",Scoring!$J$11)+IF(Data!$G119&lt;&gt;"",Scoring!$J$12)+IF(Data!$H119&lt;&gt;"",Scoring!$J$13)+IF(Data!$I119&lt;&gt;"",Scoring!$J$14)+IF(Data!$J119&lt;&gt;"",Scoring!$J$15)+IF(Data!$K119&lt;&gt;"",Scoring!$J$16)+IF(Data!$L119&lt;&gt;"",Scoring!$J$17)+IF(Data!$M119&lt;&gt;"",Scoring!$J$18)+IF(Data!$N119&lt;&gt;"",Scoring!$J$19)+IF(Data!$O119&lt;&gt;"",Scoring!$J$20)+IF(Data!$P119&lt;&gt;"",Scoring!$J$21)+IF(Data!$Q119&lt;&gt;"",Scoring!$J$22)+IF(Data!$R119&lt;&gt;"",Scoring!$J$23)+IF(Data!$S119&lt;&gt;"",Scoring!$J$24)+IF(Data!$T119&lt;&gt;"",Scoring!$J$25)+IF(Data!$U119&lt;&gt;"",Scoring!$J$26)+IF(Data!$V119&lt;&gt;"",Scoring!$J$27)+IF(Data!$W119&lt;&gt;"",Scoring!$J$28)+IF(Data!$X119&lt;&gt;"",Scoring!$J$29)+IF(Data!$Y119&lt;&gt;"",Scoring!$J$30)+IF(Data!$Z119&lt;&gt;"",Scoring!$J$31)+IF(Data!$AA119&lt;&gt;"",Scoring!$J$32)+IF(Data!$AB119&lt;&gt;"",Scoring!$J$33)+IF(Data!$AC119&lt;&gt;"",Scoring!$J$34)+IF(Data!$AD119&lt;&gt;"",Scoring!$J$35)+IF(Data!$AE119&lt;&gt;"",Scoring!$J$36)+IF(Data!$AF119&lt;&gt;"",Scoring!$J$37)+IF(Data!$AG119&lt;&gt;"",Scoring!$J$38)+IF(Data!$AH119&lt;&gt;"",Scoring!$J$39)+IF(Data!$AI119&lt;&gt;"",Scoring!$J$40)+IF(Data!$AJ119&lt;&gt;"",Scoring!$J$41)+IF(Data!$AK119&lt;&gt;"",Scoring!$J$42)+IF(Data!$AL119&lt;&gt;"",Scoring!$J$43)+IF(Data!$AM119&lt;&gt;"",Scoring!$J$44)+IF(Data!$AN119&lt;&gt;"",Scoring!$J$45)+IF(Data!$AO119&lt;&gt;"",Scoring!$J$46)+IF(Data!$AP119&lt;&gt;"",Scoring!$J$47)+IF(Data!$AQ119&lt;&gt;"",Scoring!$J$48)+IF(Data!$AR119&lt;&gt;"",Scoring!$J$49)+IF(Data!$AS119&lt;&gt;"",Scoring!$J$50)+IF(Data!$AT119&lt;&gt;"",Scoring!$J$51)+IF(Data!$AU119&lt;&gt;"",Scoring!$J$52),"")</f>
        <v/>
      </c>
      <c r="BI119" s="183" t="str">
        <f>IF(BH119&lt;&gt;"",LOOKUP(BH119,Likelihoods!$A$7:$A$107,Likelihoods!H$7:H$107),"")</f>
        <v/>
      </c>
      <c r="BJ119" s="188" t="str">
        <f>IF(AND(COUNTBLANK($B119:$O119)=13,COUNTBLANK($P119:$Q119)=1,COUNTBLANK($R119:$U119)=3,COUNTBLANK($V119:$X119)=2,COUNTBLANK($Y119:$AE119)=6,COUNTBLANK($AF119:$AJ119)=4,COUNTBLANK($AK119:AN119)=3,COUNTBLANK($AO119:$AQ119)=2,COUNTBLANK($AR119:$AS119)=1,COUNTBLANK($AT119:$AU119)=1),IF(Data!$B119&lt;&gt;"",Scoring!$K$7)+IF(Data!$C119&lt;&gt;"",Scoring!$K$8)+IF(Data!$D119&lt;&gt;"",Scoring!$K$9)+IF(Data!$E119&lt;&gt;"",Scoring!$K$10)+IF(Data!$F119&lt;&gt;"",Scoring!$K$11)+IF(Data!$G119&lt;&gt;"",Scoring!$K$12)+IF(Data!$H119&lt;&gt;"",Scoring!$K$13)+IF(Data!$I119&lt;&gt;"",Scoring!$K$14)+IF(Data!$J119&lt;&gt;"",Scoring!$K$15)+IF(Data!$K119&lt;&gt;"",Scoring!$K$16)+IF(Data!$L119&lt;&gt;"",Scoring!$K$17)+IF(Data!$M119&lt;&gt;"",Scoring!$K$18)+IF(Data!$N119&lt;&gt;"",Scoring!$K$19)+IF(Data!$O119&lt;&gt;"",Scoring!$K$20)+IF(Data!$P119&lt;&gt;"",Scoring!$K$21)+IF(Data!$Q119&lt;&gt;"",Scoring!$K$22)+IF(Data!$R119&lt;&gt;"",Scoring!$K$23)+IF(Data!$S119&lt;&gt;"",Scoring!$K$24)+IF(Data!$T119&lt;&gt;"",Scoring!$K$25)+IF(Data!$U119&lt;&gt;"",Scoring!$K$26)+IF(Data!$V119&lt;&gt;"",Scoring!$K$27)+IF(Data!$W119&lt;&gt;"",Scoring!$K$28)+IF(Data!$X119&lt;&gt;"",Scoring!$K$29)+IF(Data!$Y119&lt;&gt;"",Scoring!$K$30)+IF(Data!$Z119&lt;&gt;"",Scoring!$K$31)+IF(Data!$AA119&lt;&gt;"",Scoring!$K$32)+IF(Data!$AB119&lt;&gt;"",Scoring!$K$33)+IF(Data!$AC119&lt;&gt;"",Scoring!$K$34)+IF(Data!$AD119&lt;&gt;"",Scoring!$K$35)+IF(Data!$AE119&lt;&gt;"",Scoring!$K$36)+IF(Data!$AF119&lt;&gt;"",Scoring!$K$37)+IF(Data!$AG119&lt;&gt;"",Scoring!$K$38)+IF(Data!$AH119&lt;&gt;"",Scoring!$K$39)+IF(Data!$AI119&lt;&gt;"",Scoring!$K$40)+IF(Data!$AJ119&lt;&gt;"",Scoring!$K$41)+IF(Data!$AK119&lt;&gt;"",Scoring!$K$42)+IF(Data!$AL119&lt;&gt;"",Scoring!$K$43)+IF(Data!$AM119&lt;&gt;"",Scoring!$K$44)+IF(Data!$AN119&lt;&gt;"",Scoring!$K$45)+IF(Data!$AO119&lt;&gt;"",Scoring!$K$46)+IF(Data!$AP119&lt;&gt;"",Scoring!$K$47)+IF(Data!$AQ119&lt;&gt;"",Scoring!$K$48)+IF(Data!$AR119&lt;&gt;"",Scoring!$K$49)+IF(Data!$AS119&lt;&gt;"",Scoring!$K$50)+IF(Data!$AT119&lt;&gt;"",Scoring!$K$51)+IF(Data!$AU119&lt;&gt;"",Scoring!$K$52),"")</f>
        <v/>
      </c>
      <c r="BK119" s="184" t="str">
        <f>IF(BJ119&lt;&gt;"",LOOKUP(BJ119,Likelihoods!$A$7:$A$107,Likelihoods!I$7:I$107),"")</f>
        <v/>
      </c>
      <c r="BL119" s="187" t="str">
        <f>IF(AND(COUNTBLANK($B119:$O119)=13,COUNTBLANK($P119:$Q119)=1,COUNTBLANK($R119:$U119)=3,COUNTBLANK($V119:$X119)=2,COUNTBLANK($Y119:$AE119)=6,COUNTBLANK($AF119:$AJ119)=4,COUNTBLANK($AK119:AN119)=3,COUNTBLANK($AO119:$AQ119)=2,COUNTBLANK($AR119:$AS119)=1,COUNTBLANK($AT119:$AU119)=1),IF(Data!$B119&lt;&gt;"",Scoring!$L$7)+IF(Data!$C119&lt;&gt;"",Scoring!$L$8)+IF(Data!$D119&lt;&gt;"",Scoring!$L$9)+IF(Data!$E119&lt;&gt;"",Scoring!$L$10)+IF(Data!$F119&lt;&gt;"",Scoring!$L$11)+IF(Data!$G119&lt;&gt;"",Scoring!$L$12)+IF(Data!$H119&lt;&gt;"",Scoring!$L$13)+IF(Data!$I119&lt;&gt;"",Scoring!$L$14)+IF(Data!$J119&lt;&gt;"",Scoring!$L$15)+IF(Data!$K119&lt;&gt;"",Scoring!$L$16)+IF(Data!$L119&lt;&gt;"",Scoring!$L$17)+IF(Data!$M119&lt;&gt;"",Scoring!$L$18)+IF(Data!$N119&lt;&gt;"",Scoring!$L$19)+IF(Data!$O119&lt;&gt;"",Scoring!$L$20)+IF(Data!$P119&lt;&gt;"",Scoring!$L$21)+IF(Data!$Q119&lt;&gt;"",Scoring!$L$22)+IF(Data!$R119&lt;&gt;"",Scoring!$L$23)+IF(Data!$S119&lt;&gt;"",Scoring!$L$24)+IF(Data!$T119&lt;&gt;"",Scoring!$L$25)+IF(Data!$U119&lt;&gt;"",Scoring!$L$26)+IF(Data!$V119&lt;&gt;"",Scoring!$L$27)+IF(Data!$W119&lt;&gt;"",Scoring!$L$28)+IF(Data!$X119&lt;&gt;"",Scoring!$L$29)+IF(Data!$Y119&lt;&gt;"",Scoring!$L$30)+IF(Data!$Z119&lt;&gt;"",Scoring!$L$31)+IF(Data!$AA119&lt;&gt;"",Scoring!$L$32)+IF(Data!$AB119&lt;&gt;"",Scoring!$L$33)+IF(Data!$AC119&lt;&gt;"",Scoring!$L$34)+IF(Data!$AD119&lt;&gt;"",Scoring!$L$35)+IF(Data!$AE119&lt;&gt;"",Scoring!$L$36)+IF(Data!$AF119&lt;&gt;"",Scoring!$L$37)+IF(Data!$AG119&lt;&gt;"",Scoring!$L$38)+IF(Data!$AH119&lt;&gt;"",Scoring!$L$39)+IF(Data!$AI119&lt;&gt;"",Scoring!$L$40)+IF(Data!$AJ119&lt;&gt;"",Scoring!$L$41)+IF(Data!$AK119&lt;&gt;"",Scoring!$L$42)+IF(Data!$AL119&lt;&gt;"",Scoring!$L$43)+IF(Data!$AM119&lt;&gt;"",Scoring!$L$44)+IF(Data!$AN119&lt;&gt;"",Scoring!$L$45)+IF(Data!$AO119&lt;&gt;"",Scoring!$L$46)+IF(Data!$AP119&lt;&gt;"",Scoring!$L$47)+IF(Data!$AQ119&lt;&gt;"",Scoring!$L$48)+IF(Data!$AR119&lt;&gt;"",Scoring!$L$49)+IF(Data!$AS119&lt;&gt;"",Scoring!$L$50)+IF(Data!$AT119&lt;&gt;"",Scoring!$L$51)+IF(Data!$AU119&lt;&gt;"",Scoring!$L$52),"")</f>
        <v/>
      </c>
      <c r="BM119" s="180" t="str">
        <f>IF(BL119&lt;&gt;"",LOOKUP(BL119,Likelihoods!$A$7:$A$107,Likelihoods!J$7:J$107),"")</f>
        <v/>
      </c>
      <c r="BN119" s="181" t="str">
        <f>IF(AND(COUNTBLANK($B119:$O119)=13,COUNTBLANK($P119:$Q119)=1,COUNTBLANK($R119:$U119)=3,COUNTBLANK($V119:$X119)=2,COUNTBLANK($Y119:$AE119)=6,COUNTBLANK($AF119:$AJ119)=4,COUNTBLANK($AK119:AN119)=3,COUNTBLANK($AO119:$AQ119)=2,COUNTBLANK($AR119:$AS119)=1,COUNTBLANK($AT119:$AU119)=1),IF(Data!$B119&lt;&gt;"",Scoring!$M$7)+IF(Data!$C119&lt;&gt;"",Scoring!$M$8)+IF(Data!$D119&lt;&gt;"",Scoring!$M$9)+IF(Data!$E119&lt;&gt;"",Scoring!$M$10)+IF(Data!$F119&lt;&gt;"",Scoring!$M$11)+IF(Data!$G119&lt;&gt;"",Scoring!$M$12)+IF(Data!$H119&lt;&gt;"",Scoring!$M$13)+IF(Data!$I119&lt;&gt;"",Scoring!$M$14)+IF(Data!$J119&lt;&gt;"",Scoring!$M$15)+IF(Data!$K119&lt;&gt;"",Scoring!$M$16)+IF(Data!$L119&lt;&gt;"",Scoring!$M$17)+IF(Data!$M119&lt;&gt;"",Scoring!$M$18)+IF(Data!$N119&lt;&gt;"",Scoring!$M$19)+IF(Data!$O119&lt;&gt;"",Scoring!$M$20)+IF(Data!$P119&lt;&gt;"",Scoring!$M$21)+IF(Data!$Q119&lt;&gt;"",Scoring!$M$22)+IF(Data!$R119&lt;&gt;"",Scoring!$M$23)+IF(Data!$S119&lt;&gt;"",Scoring!$M$24)+IF(Data!$T119&lt;&gt;"",Scoring!$M$25)+IF(Data!$U119&lt;&gt;"",Scoring!$M$26)+IF(Data!$V119&lt;&gt;"",Scoring!$M$27)+IF(Data!$W119&lt;&gt;"",Scoring!$M$28)+IF(Data!$X119&lt;&gt;"",Scoring!$M$29)+IF(Data!$Y119&lt;&gt;"",Scoring!$M$30)+IF(Data!$Z119&lt;&gt;"",Scoring!$M$31)+IF(Data!$AA119&lt;&gt;"",Scoring!$M$32)+IF(Data!$AB119&lt;&gt;"",Scoring!$M$33)+IF(Data!$AC119&lt;&gt;"",Scoring!$M$34)+IF(Data!$AD119&lt;&gt;"",Scoring!$M$35)+IF(Data!$AE119&lt;&gt;"",Scoring!$M$36)+IF(Data!$AF119&lt;&gt;"",Scoring!$M$37)+IF(Data!$AG119&lt;&gt;"",Scoring!$M$38)+IF(Data!$AH119&lt;&gt;"",Scoring!$M$39)+IF(Data!$AI119&lt;&gt;"",Scoring!$M$40)+IF(Data!$AJ119&lt;&gt;"",Scoring!$M$41)+IF(Data!$AK119&lt;&gt;"",Scoring!$M$42)+IF(Data!$AL119&lt;&gt;"",Scoring!$M$43)+IF(Data!$AM119&lt;&gt;"",Scoring!$M$44)+IF(Data!$AN119&lt;&gt;"",Scoring!$M$45)+IF(Data!$AO119&lt;&gt;"",Scoring!$M$46)+IF(Data!$AP119&lt;&gt;"",Scoring!$M$47)+IF(Data!$AQ119&lt;&gt;"",Scoring!$M$48)+IF(Data!$AR119&lt;&gt;"",Scoring!$M$49)+IF(Data!$AS119&lt;&gt;"",Scoring!$M$50)+IF(Data!$AT119&lt;&gt;"",Scoring!$M$51)+IF(Data!$AU119&lt;&gt;"",Scoring!$M$52),"")</f>
        <v/>
      </c>
      <c r="BO119" s="184" t="str">
        <f>IF(BN119&lt;&gt;"",LOOKUP(BN119,Likelihoods!$A$7:$A$107,Likelihoods!K$7:K$107),"")</f>
        <v/>
      </c>
      <c r="BP119" s="179" t="str">
        <f>IF(AND(COUNTBLANK($B119:$O119)=13,COUNTBLANK($P119:$Q119)=1,COUNTBLANK($R119:$U119)=3,COUNTBLANK($V119:$X119)=2,COUNTBLANK($Y119:$AE119)=6,COUNTBLANK($AF119:$AJ119)=4,COUNTBLANK($AK119:AN119)=3,COUNTBLANK($AO119:$AQ119)=2,COUNTBLANK($AR119:$AS119)=1,COUNTBLANK($AT119:$AU119)=1),IF(Data!$B119&lt;&gt;"",Scoring!$N$7)+IF(Data!$C119&lt;&gt;"",Scoring!$N$8)+IF(Data!$D119&lt;&gt;"",Scoring!$N$9)+IF(Data!$E119&lt;&gt;"",Scoring!$N$10)+IF(Data!$F119&lt;&gt;"",Scoring!$N$11)+IF(Data!$G119&lt;&gt;"",Scoring!$N$12)+IF(Data!$H119&lt;&gt;"",Scoring!$N$13)+IF(Data!$I119&lt;&gt;"",Scoring!$N$14)+IF(Data!$J119&lt;&gt;"",Scoring!$N$15)+IF(Data!$K119&lt;&gt;"",Scoring!$N$16)+IF(Data!$L119&lt;&gt;"",Scoring!$N$17)+IF(Data!$M119&lt;&gt;"",Scoring!$N$18)+IF(Data!$N119&lt;&gt;"",Scoring!$N$19)+IF(Data!$O119&lt;&gt;"",Scoring!$N$20)+IF(Data!$P119&lt;&gt;"",Scoring!$N$21)+IF(Data!$Q119&lt;&gt;"",Scoring!$N$22)+IF(Data!$R119&lt;&gt;"",Scoring!$N$23)+IF(Data!$S119&lt;&gt;"",Scoring!$N$24)+IF(Data!$T119&lt;&gt;"",Scoring!$N$25)+IF(Data!$U119&lt;&gt;"",Scoring!$N$26)+IF(Data!$V119&lt;&gt;"",Scoring!$N$27)+IF(Data!$W119&lt;&gt;"",Scoring!$N$28)+IF(Data!$X119&lt;&gt;"",Scoring!$N$29)+IF(Data!$Y119&lt;&gt;"",Scoring!$N$30)+IF(Data!$Z119&lt;&gt;"",Scoring!$N$31)+IF(Data!$AA119&lt;&gt;"",Scoring!$N$32)+IF(Data!$AB119&lt;&gt;"",Scoring!$N$33)+IF(Data!$AC119&lt;&gt;"",Scoring!$N$34)+IF(Data!$AD119&lt;&gt;"",Scoring!$N$35)+IF(Data!$AE119&lt;&gt;"",Scoring!$N$36)+IF(Data!$AF119&lt;&gt;"",Scoring!$N$37)+IF(Data!$AG119&lt;&gt;"",Scoring!$N$38)+IF(Data!$AH119&lt;&gt;"",Scoring!$N$39)+IF(Data!$AI119&lt;&gt;"",Scoring!$N$40)+IF(Data!$AJ119&lt;&gt;"",Scoring!$N$41)+IF(Data!$AK119&lt;&gt;"",Scoring!$N$42)+IF(Data!$AL119&lt;&gt;"",Scoring!$N$43)+IF(Data!$AM119&lt;&gt;"",Scoring!$N$44)+IF(Data!$AN119&lt;&gt;"",Scoring!$N$45)+IF(Data!$AO119&lt;&gt;"",Scoring!$N$46)+IF(Data!$AP119&lt;&gt;"",Scoring!$N$47)+IF(Data!$AQ119&lt;&gt;"",Scoring!$N$48)+IF(Data!$AR119&lt;&gt;"",Scoring!$N$49)+IF(Data!$AS119&lt;&gt;"",Scoring!$N$50)+IF(Data!$AT119&lt;&gt;"",Scoring!$N$51)+IF(Data!$AU119&lt;&gt;"",Scoring!$N$52),"")</f>
        <v/>
      </c>
      <c r="BQ119" s="189" t="str">
        <f>IF(BP119&lt;&gt;"",LOOKUP(BP119,Likelihoods!$A$7:$A$107,Likelihoods!L$7:L$107),"")</f>
        <v/>
      </c>
      <c r="BR119" s="181" t="str">
        <f>IF(AND(COUNTBLANK($B119:$O119)=13,COUNTBLANK($P119:$Q119)=1,COUNTBLANK($R119:$U119)=3,COUNTBLANK($V119:$X119)=2,COUNTBLANK($Y119:$AE119)=6,COUNTBLANK($AF119:$AJ119)=4,COUNTBLANK($AK119:AN119)=3,COUNTBLANK($AO119:$AQ119)=2,COUNTBLANK($AR119:$AS119)=1,COUNTBLANK($AT119:$AU119)=1),IF(Data!$B119&lt;&gt;"",Scoring!$O$7)+IF(Data!$C119&lt;&gt;"",Scoring!$O$8)+IF(Data!$D119&lt;&gt;"",Scoring!$O$9)+IF(Data!$E119&lt;&gt;"",Scoring!$O$10)+IF(Data!$F119&lt;&gt;"",Scoring!$O$11)+IF(Data!$G119&lt;&gt;"",Scoring!$O$12)+IF(Data!$H119&lt;&gt;"",Scoring!$O$13)+IF(Data!$I119&lt;&gt;"",Scoring!$O$14)+IF(Data!$J119&lt;&gt;"",Scoring!$O$15)+IF(Data!$K119&lt;&gt;"",Scoring!$O$16)+IF(Data!$L119&lt;&gt;"",Scoring!$O$17)+IF(Data!$M119&lt;&gt;"",Scoring!$O$18)+IF(Data!$N119&lt;&gt;"",Scoring!$O$19)+IF(Data!$O119&lt;&gt;"",Scoring!$O$20)+IF(Data!$P119&lt;&gt;"",Scoring!$O$21)+IF(Data!$Q119&lt;&gt;"",Scoring!$O$22)+IF(Data!$R119&lt;&gt;"",Scoring!$O$23)+IF(Data!$S119&lt;&gt;"",Scoring!$O$24)+IF(Data!$T119&lt;&gt;"",Scoring!$O$25)+IF(Data!$U119&lt;&gt;"",Scoring!$O$26)+IF(Data!$V119&lt;&gt;"",Scoring!$O$27)+IF(Data!$W119&lt;&gt;"",Scoring!$O$28)+IF(Data!$X119&lt;&gt;"",Scoring!$O$29)+IF(Data!$Y119&lt;&gt;"",Scoring!$O$30)+IF(Data!$Z119&lt;&gt;"",Scoring!$O$31)+IF(Data!$AA119&lt;&gt;"",Scoring!$O$32)+IF(Data!$AB119&lt;&gt;"",Scoring!$O$33)+IF(Data!$AC119&lt;&gt;"",Scoring!$O$34)+IF(Data!$AD119&lt;&gt;"",Scoring!$O$35)+IF(Data!$AE119&lt;&gt;"",Scoring!$O$36)+IF(Data!$AF119&lt;&gt;"",Scoring!$O$37)+IF(Data!$AG119&lt;&gt;"",Scoring!$O$38)+IF(Data!$AH119&lt;&gt;"",Scoring!$O$39)+IF(Data!$AI119&lt;&gt;"",Scoring!$O$40)+IF(Data!$AJ119&lt;&gt;"",Scoring!$O$41)+IF(Data!$AK119&lt;&gt;"",Scoring!$O$42)+IF(Data!$AL119&lt;&gt;"",Scoring!$O$43)+IF(Data!$AM119&lt;&gt;"",Scoring!$O$44)+IF(Data!$AN119&lt;&gt;"",Scoring!$O$45)+IF(Data!$AO119&lt;&gt;"",Scoring!$O$46)+IF(Data!$AP119&lt;&gt;"",Scoring!$O$47)+IF(Data!$AQ119&lt;&gt;"",Scoring!$O$48)+IF(Data!$AR119&lt;&gt;"",Scoring!$O$49)+IF(Data!$AS119&lt;&gt;"",Scoring!$O$50)+IF(Data!$AT119&lt;&gt;"",Scoring!$O$51)+IF(Data!$AU119&lt;&gt;"",Scoring!$O$52),"")</f>
        <v/>
      </c>
      <c r="BS119" s="184" t="str">
        <f>IF(BR119&lt;&gt;"",LOOKUP(BR119,Likelihoods!$A$7:$A$107,Likelihoods!M$7:M$107),"")</f>
        <v/>
      </c>
      <c r="BT119" s="181" t="str">
        <f>IF(AND(COUNTBLANK($B119:$O119)=13,COUNTBLANK($P119:$Q119)=1,COUNTBLANK($R119:$U119)=3,COUNTBLANK($V119:$X119)=2,COUNTBLANK($Y119:$AE119)=6,COUNTBLANK($AF119:$AJ119)=4,COUNTBLANK($AK119:AN119)=3,COUNTBLANK($AO119:$AQ119)=2,COUNTBLANK($AR119:$AS119)=1,COUNTBLANK($AT119:$AU119)=1),IF(Data!$B119&lt;&gt;"",Scoring!$P$7)+IF(Data!$C119&lt;&gt;"",Scoring!$P$8)+IF(Data!$D119&lt;&gt;"",Scoring!$P$9)+IF(Data!$E119&lt;&gt;"",Scoring!$P$10)+IF(Data!$F119&lt;&gt;"",Scoring!$P$11)+IF(Data!$G119&lt;&gt;"",Scoring!$P$12)+IF(Data!$H119&lt;&gt;"",Scoring!$P$13)+IF(Data!$I119&lt;&gt;"",Scoring!$P$14)+IF(Data!$J119&lt;&gt;"",Scoring!$P$15)+IF(Data!$K119&lt;&gt;"",Scoring!$P$16)+IF(Data!$L119&lt;&gt;"",Scoring!$P$17)+IF(Data!$M119&lt;&gt;"",Scoring!$P$18)+IF(Data!$N119&lt;&gt;"",Scoring!$P$19)+IF(Data!$O119&lt;&gt;"",Scoring!$P$20)+IF(Data!$P119&lt;&gt;"",Scoring!$P$21)+IF(Data!$Q119&lt;&gt;"",Scoring!$P$22)+IF(Data!$R119&lt;&gt;"",Scoring!$P$23)+IF(Data!$S119&lt;&gt;"",Scoring!$P$24)+IF(Data!$T119&lt;&gt;"",Scoring!$P$25)+IF(Data!$U119&lt;&gt;"",Scoring!$P$26)+IF(Data!$V119&lt;&gt;"",Scoring!$P$27)+IF(Data!$W119&lt;&gt;"",Scoring!$P$28)+IF(Data!$X119&lt;&gt;"",Scoring!$P$29)+IF(Data!$Y119&lt;&gt;"",Scoring!$P$30)+IF(Data!$Z119&lt;&gt;"",Scoring!$P$31)+IF(Data!$AA119&lt;&gt;"",Scoring!$P$32)+IF(Data!$AB119&lt;&gt;"",Scoring!$P$33)+IF(Data!$AC119&lt;&gt;"",Scoring!$P$34)+IF(Data!$AD119&lt;&gt;"",Scoring!$P$35)+IF(Data!$AE119&lt;&gt;"",Scoring!$P$36)+IF(Data!$AF119&lt;&gt;"",Scoring!$P$37)+IF(Data!$AG119&lt;&gt;"",Scoring!$P$38)+IF(Data!$AH119&lt;&gt;"",Scoring!$P$39)+IF(Data!$AI119&lt;&gt;"",Scoring!$P$40)+IF(Data!$AJ119&lt;&gt;"",Scoring!$P$41)+IF(Data!$AK119&lt;&gt;"",Scoring!$P$42)+IF(Data!$AL119&lt;&gt;"",Scoring!$P$43)+IF(Data!$AM119&lt;&gt;"",Scoring!$P$44)+IF(Data!$AN119&lt;&gt;"",Scoring!$P$45)+IF(Data!$AO119&lt;&gt;"",Scoring!$P$46)+IF(Data!$AP119&lt;&gt;"",Scoring!$P$47)+IF(Data!$AQ119&lt;&gt;"",Scoring!$P$48)+IF(Data!$AR119&lt;&gt;"",Scoring!$P$49)+IF(Data!$AS119&lt;&gt;"",Scoring!$P$50)+IF(Data!$AT119&lt;&gt;"",Scoring!$P$51)+IF(Data!$AU119&lt;&gt;"",Scoring!$P$52),"")</f>
        <v/>
      </c>
      <c r="BU119" s="180" t="str">
        <f>IF(BT119&lt;&gt;"",LOOKUP(BT119,Likelihoods!$A$7:$A$107,Likelihoods!N$7:N$107),"")</f>
        <v/>
      </c>
      <c r="BV119" s="181" t="str">
        <f>IF(AND(COUNTBLANK($B119:$O119)=13,COUNTBLANK($P119:$Q119)=1,COUNTBLANK($R119:$U119)=3,COUNTBLANK($V119:$X119)=2,COUNTBLANK($Y119:$AE119)=6,COUNTBLANK($AF119:$AJ119)=4,COUNTBLANK($AK119:AN119)=3,COUNTBLANK($AO119:$AQ119)=2,COUNTBLANK($AR119:$AS119)=1,COUNTBLANK($AT119:$AU119)=1),IF(Data!$B119&lt;&gt;"",Scoring!$Q$7)+IF(Data!$C119&lt;&gt;"",Scoring!$Q$8)+IF(Data!$D119&lt;&gt;"",Scoring!$Q$9)+IF(Data!$E119&lt;&gt;"",Scoring!$Q$10)+IF(Data!$F119&lt;&gt;"",Scoring!$Q$11)+IF(Data!$G119&lt;&gt;"",Scoring!$Q$12)+IF(Data!$H119&lt;&gt;"",Scoring!$Q$13)+IF(Data!$I119&lt;&gt;"",Scoring!$Q$14)+IF(Data!$J119&lt;&gt;"",Scoring!$Q$15)+IF(Data!$K119&lt;&gt;"",Scoring!$Q$16)+IF(Data!$L119&lt;&gt;"",Scoring!$Q$17)+IF(Data!$M119&lt;&gt;"",Scoring!$Q$18)+IF(Data!$N119&lt;&gt;"",Scoring!$Q$19)+IF(Data!$O119&lt;&gt;"",Scoring!$Q$20)+IF(Data!$P119&lt;&gt;"",Scoring!$Q$21)+IF(Data!$Q119&lt;&gt;"",Scoring!$Q$22)+IF(Data!$R119&lt;&gt;"",Scoring!$Q$23)+IF(Data!$S119&lt;&gt;"",Scoring!$Q$24)+IF(Data!$T119&lt;&gt;"",Scoring!$Q$25)+IF(Data!$U119&lt;&gt;"",Scoring!$Q$26)+IF(Data!$V119&lt;&gt;"",Scoring!$Q$27)+IF(Data!$W119&lt;&gt;"",Scoring!$Q$28)+IF(Data!$X119&lt;&gt;"",Scoring!$Q$29)+IF(Data!$Y119&lt;&gt;"",Scoring!$Q$30)+IF(Data!$Z119&lt;&gt;"",Scoring!$Q$31)+IF(Data!$AA119&lt;&gt;"",Scoring!$Q$32)+IF(Data!$AB119&lt;&gt;"",Scoring!$Q$33)+IF(Data!$AC119&lt;&gt;"",Scoring!$Q$34)+IF(Data!$AD119&lt;&gt;"",Scoring!$Q$35)+IF(Data!$AE119&lt;&gt;"",Scoring!$Q$36)+IF(Data!$AF119&lt;&gt;"",Scoring!$Q$37)+IF(Data!$AG119&lt;&gt;"",Scoring!$Q$38)+IF(Data!$AH119&lt;&gt;"",Scoring!$Q$39)+IF(Data!$AI119&lt;&gt;"",Scoring!$Q$40)+IF(Data!$AJ119&lt;&gt;"",Scoring!$Q$41)+IF(Data!$AK119&lt;&gt;"",Scoring!$Q$42)+IF(Data!$AL119&lt;&gt;"",Scoring!$Q$43)+IF(Data!$AM119&lt;&gt;"",Scoring!$Q$44)+IF(Data!$AN119&lt;&gt;"",Scoring!$Q$45)+IF(Data!$AO119&lt;&gt;"",Scoring!$Q$46)+IF(Data!$AP119&lt;&gt;"",Scoring!$Q$47)+IF(Data!$AQ119&lt;&gt;"",Scoring!$Q$48)+IF(Data!$AR119&lt;&gt;"",Scoring!$Q$49)+IF(Data!$AS119&lt;&gt;"",Scoring!$Q$50)+IF(Data!$AT119&lt;&gt;"",Scoring!$Q$51)+IF(Data!$AU119&lt;&gt;"",Scoring!$Q$52),"")</f>
        <v/>
      </c>
      <c r="BW119" s="183" t="str">
        <f>IF(BV119&lt;&gt;"",LOOKUP(BV119,Likelihoods!$A$7:$A$107,Likelihoods!O$7:O$107),"")</f>
        <v/>
      </c>
      <c r="BX119" s="9"/>
      <c r="BY119" s="9"/>
      <c r="BZ119" s="9"/>
      <c r="CA119" s="9"/>
      <c r="CB119" s="9"/>
      <c r="CC119" s="9"/>
      <c r="CD119" s="9"/>
      <c r="CE119" s="9"/>
      <c r="CF119" s="9"/>
      <c r="CG119" s="9"/>
      <c r="CH119" s="9"/>
      <c r="CI119" s="9"/>
      <c r="CJ119" s="9"/>
      <c r="CK119" s="9"/>
    </row>
    <row r="120" spans="1:89" ht="14.25">
      <c r="A120" s="59"/>
      <c r="B120" s="76"/>
      <c r="C120" s="77"/>
      <c r="D120" s="77"/>
      <c r="E120" s="77"/>
      <c r="F120" s="77"/>
      <c r="G120" s="77"/>
      <c r="H120" s="77"/>
      <c r="I120" s="77"/>
      <c r="J120" s="77"/>
      <c r="K120" s="77"/>
      <c r="L120" s="77"/>
      <c r="M120" s="77"/>
      <c r="N120" s="77"/>
      <c r="O120" s="77"/>
      <c r="P120" s="76"/>
      <c r="Q120" s="78"/>
      <c r="R120" s="77"/>
      <c r="S120" s="77"/>
      <c r="T120" s="77"/>
      <c r="U120" s="77"/>
      <c r="V120" s="76"/>
      <c r="W120" s="77"/>
      <c r="X120" s="78"/>
      <c r="Y120" s="77"/>
      <c r="Z120" s="77"/>
      <c r="AA120" s="77"/>
      <c r="AB120" s="77"/>
      <c r="AC120" s="77"/>
      <c r="AD120" s="77"/>
      <c r="AE120" s="77"/>
      <c r="AF120" s="76"/>
      <c r="AG120" s="77"/>
      <c r="AH120" s="77"/>
      <c r="AI120" s="77"/>
      <c r="AJ120" s="78"/>
      <c r="AK120" s="77"/>
      <c r="AL120" s="77"/>
      <c r="AM120" s="77"/>
      <c r="AN120" s="77"/>
      <c r="AO120" s="76"/>
      <c r="AP120" s="77"/>
      <c r="AQ120" s="78"/>
      <c r="AR120" s="76"/>
      <c r="AS120" s="78"/>
      <c r="AT120" s="77"/>
      <c r="AU120" s="77"/>
      <c r="AV120" s="179" t="str">
        <f>IF(AND(COUNTBLANK($B120:$O120)=13,COUNTBLANK($P120:$Q120)=1,COUNTBLANK($R120:$U120)=3,COUNTBLANK($V120:$X120)=2,COUNTBLANK($Y120:$AE120)=6,COUNTBLANK($AF120:$AJ120)=4,COUNTBLANK($AK120:AN120)=3,COUNTBLANK($AO120:$AQ120)=2,COUNTBLANK($AR120:$AS120)=1,COUNTBLANK($AT120:$AU120)=1),IF(Data!$B120&lt;&gt;"",Scoring!$D$7)+IF(Data!$C120&lt;&gt;"",Scoring!$D$8)+IF(Data!$D120&lt;&gt;"",Scoring!$D$9)+IF(Data!$E120&lt;&gt;"",Scoring!$D$10)+IF(Data!$F120&lt;&gt;"",Scoring!$D$11)+IF(Data!$G120&lt;&gt;"",Scoring!$D$12)+IF(Data!$H120&lt;&gt;"",Scoring!$D$13)+IF(Data!$I120&lt;&gt;"",Scoring!$D$14)+IF(Data!$J120&lt;&gt;"",Scoring!$D$15)+IF(Data!$K120&lt;&gt;"",Scoring!$D$16)+IF(Data!$L120&lt;&gt;"",Scoring!$D$17)+IF(Data!$M120&lt;&gt;"",Scoring!$D$18)+IF(Data!$N120&lt;&gt;"",Scoring!$D$19)+IF(Data!$O120&lt;&gt;"",Scoring!$D$20)+IF(Data!$P120&lt;&gt;"",Scoring!$D$21)+IF(Data!$Q120&lt;&gt;"",Scoring!$D$22)+IF(Data!$R120&lt;&gt;"",Scoring!$D$23)+IF(Data!$S120&lt;&gt;"",Scoring!$D$24)+IF(Data!$T120&lt;&gt;"",Scoring!$D$25)+IF(Data!$U120&lt;&gt;"",Scoring!$D$26)+IF(Data!$V120&lt;&gt;"",Scoring!$D$27)+IF(Data!$W120&lt;&gt;"",Scoring!$D$28)+IF(Data!$X120&lt;&gt;"",Scoring!$D$29)+IF(Data!$Y120&lt;&gt;"",Scoring!$D$30)+IF(Data!$Z120&lt;&gt;"",Scoring!$D$31)+IF(Data!$AA120&lt;&gt;"",Scoring!$D$32)+IF(Data!$AB120&lt;&gt;"",Scoring!$D$33)+IF(Data!$AC120&lt;&gt;"",Scoring!$D$34)+IF(Data!$AD120&lt;&gt;"",Scoring!$D$35)+IF(Data!$AE120&lt;&gt;"",Scoring!$D$36)+IF(Data!$AF120&lt;&gt;"",Scoring!$D$37)+IF(Data!$AG120&lt;&gt;"",Scoring!$D$38)+IF(Data!$AH120&lt;&gt;"",Scoring!$D$39)+IF(Data!$AI120&lt;&gt;"",Scoring!$D$40)+IF(Data!$AJ120&lt;&gt;"",Scoring!$D$41)+IF(Data!$AK120&lt;&gt;"",Scoring!$D$42)+IF(Data!$AL120&lt;&gt;"",Scoring!$D$43)+IF(Data!$AM120&lt;&gt;"",Scoring!$D$44)+IF(Data!$AN120&lt;&gt;"",Scoring!$D$45)+IF(Data!$AO120&lt;&gt;"",Scoring!$D$46)+IF(Data!$AP120&lt;&gt;"",Scoring!$D$47)+IF(Data!$AQ120&lt;&gt;"",Scoring!$D$48)+IF(Data!$AR120&lt;&gt;"",Scoring!$D$49)+IF(Data!$AS120&lt;&gt;"",Scoring!$D$50)+IF(Data!$AT120&lt;&gt;"",Scoring!$D$51)+IF(Data!$AU120&lt;&gt;"",Scoring!$D$52),"")</f>
        <v/>
      </c>
      <c r="AW120" s="180" t="str">
        <f>IF(AV120&lt;&gt;"",LOOKUP(AV120,Likelihoods!$A$7:$A$107,Likelihoods!B$7:B$107),"")</f>
        <v/>
      </c>
      <c r="AX120" s="181" t="str">
        <f>IF(AND(COUNTBLANK($B120:$O120)=13,COUNTBLANK($P120:$Q120)=1,COUNTBLANK($R120:$U120)=3,COUNTBLANK($V120:$X120)=2,COUNTBLANK($Y120:$AE120)=6,COUNTBLANK($AF120:$AJ120)=4,COUNTBLANK($AK120:AN120)=3,COUNTBLANK($AO120:$AQ120)=2,COUNTBLANK($AR120:$AS120)=1,COUNTBLANK($AT120:$AU120)=1),IF(Data!$B120&lt;&gt;"",Scoring!$E$7)+IF(Data!$C120&lt;&gt;"",Scoring!$E$8)+IF(Data!$D120&lt;&gt;"",Scoring!$E$9)+IF(Data!$E120&lt;&gt;"",Scoring!$E$10)+IF(Data!$F120&lt;&gt;"",Scoring!$E$11)+IF(Data!$G120&lt;&gt;"",Scoring!$E$12)+IF(Data!$H120&lt;&gt;"",Scoring!$E$13)+IF(Data!$I120&lt;&gt;"",Scoring!$E$14)+IF(Data!$J120&lt;&gt;"",Scoring!$E$15)+IF(Data!$K120&lt;&gt;"",Scoring!$E$16)+IF(Data!$L120&lt;&gt;"",Scoring!$E$17)+IF(Data!$M120&lt;&gt;"",Scoring!$E$18)+IF(Data!$N120&lt;&gt;"",Scoring!$E$19)+IF(Data!$O120&lt;&gt;"",Scoring!$E$20)+IF(Data!$P120&lt;&gt;"",Scoring!$E$21)+IF(Data!$Q120&lt;&gt;"",Scoring!$E$22)+IF(Data!$R120&lt;&gt;"",Scoring!$E$23)+IF(Data!$S120&lt;&gt;"",Scoring!$E$24)+IF(Data!$T120&lt;&gt;"",Scoring!$E$25)+IF(Data!$U120&lt;&gt;"",Scoring!$E$26)+IF(Data!$V120&lt;&gt;"",Scoring!$E$27)+IF(Data!$W120&lt;&gt;"",Scoring!$E$28)+IF(Data!$X120&lt;&gt;"",Scoring!$E$29)+IF(Data!$Y120&lt;&gt;"",Scoring!$E$30)+IF(Data!$Z120&lt;&gt;"",Scoring!$E$31)+IF(Data!$AA120&lt;&gt;"",Scoring!$E$32)+IF(Data!$AB120&lt;&gt;"",Scoring!$E$33)+IF(Data!$AC120&lt;&gt;"",Scoring!$E$34)+IF(Data!$AD120&lt;&gt;"",Scoring!$E$35)+IF(Data!$AE120&lt;&gt;"",Scoring!$E$36)+IF(Data!$AF120&lt;&gt;"",Scoring!$E$37)+IF(Data!$AG120&lt;&gt;"",Scoring!$E$38)+IF(Data!$AH120&lt;&gt;"",Scoring!$E$39)+IF(Data!$AI120&lt;&gt;"",Scoring!$E$40)+IF(Data!$AJ120&lt;&gt;"",Scoring!$E$41)+IF(Data!$AK120&lt;&gt;"",Scoring!$E$42)+IF(Data!$AL120&lt;&gt;"",Scoring!$E$43)+IF(Data!$AM120&lt;&gt;"",Scoring!$E$44)+IF(Data!$AN120&lt;&gt;"",Scoring!$E$45)+IF(Data!$AO120&lt;&gt;"",Scoring!$E$46)+IF(Data!$AP120&lt;&gt;"",Scoring!$E$47)+IF(Data!$AQ120&lt;&gt;"",Scoring!$E$48)+IF(Data!$AR120&lt;&gt;"",Scoring!$E$49)+IF(Data!$AS120&lt;&gt;"",Scoring!$E$50)+IF(Data!$AT120&lt;&gt;"",Scoring!$E$51)+IF(Data!$AU120&lt;&gt;"",Scoring!$E$52),"")</f>
        <v/>
      </c>
      <c r="AY120" s="180" t="str">
        <f>IF(AX120&lt;&gt;"",LOOKUP(AX120,Likelihoods!$A$7:$A$107,Likelihoods!C$7:C$107),"")</f>
        <v/>
      </c>
      <c r="AZ120" s="182" t="str">
        <f>IF(AND(COUNTBLANK($B120:$O120)=13,COUNTBLANK($P120:$Q120)=1,COUNTBLANK($R120:$U120)=3,COUNTBLANK($V120:$X120)=2,COUNTBLANK($Y120:$AE120)=6,COUNTBLANK($AF120:$AJ120)=4,COUNTBLANK($AK120:AN120)=3,COUNTBLANK($AO120:$AQ120)=2,COUNTBLANK($AR120:$AS120)=1,COUNTBLANK($AT120:$AU120)=1),IF(Data!$B120&lt;&gt;"",Scoring!$F$7)+IF(Data!$C120&lt;&gt;"",Scoring!$F$8)+IF(Data!$D120&lt;&gt;"",Scoring!$F$9)+IF(Data!$E120&lt;&gt;"",Scoring!$F$10)+IF(Data!$F120&lt;&gt;"",Scoring!$F$11)+IF(Data!$G120&lt;&gt;"",Scoring!$F$12)+IF(Data!$H120&lt;&gt;"",Scoring!$F$13)+IF(Data!$I120&lt;&gt;"",Scoring!$F$14)+IF(Data!$J120&lt;&gt;"",Scoring!$F$15)+IF(Data!$K120&lt;&gt;"",Scoring!$F$16)+IF(Data!$L120&lt;&gt;"",Scoring!$F$17)+IF(Data!$M120&lt;&gt;"",Scoring!$F$18)+IF(Data!$N120&lt;&gt;"",Scoring!$F$19)+IF(Data!$O120&lt;&gt;"",Scoring!$F$20)+IF(Data!$P120&lt;&gt;"",Scoring!$F$21)+IF(Data!$Q120&lt;&gt;"",Scoring!$F$22)+IF(Data!$R120&lt;&gt;"",Scoring!$F$23)+IF(Data!$S120&lt;&gt;"",Scoring!$F$24)+IF(Data!$T120&lt;&gt;"",Scoring!$F$25)+IF(Data!$U120&lt;&gt;"",Scoring!$F$26)+IF(Data!$V120&lt;&gt;"",Scoring!$F$27)+IF(Data!$W120&lt;&gt;"",Scoring!$F$28)+IF(Data!$X120&lt;&gt;"",Scoring!$F$29)+IF(Data!$Y120&lt;&gt;"",Scoring!$F$30)+IF(Data!$Z120&lt;&gt;"",Scoring!$F$31)+IF(Data!$AA120&lt;&gt;"",Scoring!$F$32)+IF(Data!$AB120&lt;&gt;"",Scoring!$F$33)+IF(Data!$AC120&lt;&gt;"",Scoring!$F$34)+IF(Data!$AD120&lt;&gt;"",Scoring!$F$35)+IF(Data!$AE120&lt;&gt;"",Scoring!$F$36)+IF(Data!$AF120&lt;&gt;"",Scoring!$F$37)+IF(Data!$AG120&lt;&gt;"",Scoring!$F$38)+IF(Data!$AH120&lt;&gt;"",Scoring!$F$39)+IF(Data!$AI120&lt;&gt;"",Scoring!$F$40)+IF(Data!$AJ120&lt;&gt;"",Scoring!$F$41)+IF(Data!$AK120&lt;&gt;"",Scoring!$F$42)+IF(Data!$AL120&lt;&gt;"",Scoring!$F$43)+IF(Data!$AM120&lt;&gt;"",Scoring!$F$44)+IF(Data!$AN120&lt;&gt;"",Scoring!$F$45)+IF(Data!$AO120&lt;&gt;"",Scoring!$F$46)+IF(Data!$AP120&lt;&gt;"",Scoring!$F$47)+IF(Data!$AQ120&lt;&gt;"",Scoring!$F$48)+IF(Data!$AR120&lt;&gt;"",Scoring!$F$49)+IF(Data!$AS120&lt;&gt;"",Scoring!$F$50)+IF(Data!$AT120&lt;&gt;"",Scoring!$F$51)+IF(Data!$AU120&lt;&gt;"",Scoring!$F$52),"")</f>
        <v/>
      </c>
      <c r="BA120" s="183" t="str">
        <f>IF(AZ120&lt;&gt;"",LOOKUP(AZ120,Likelihoods!$A$7:$A$107,Likelihoods!D$7:D$107),"")</f>
        <v/>
      </c>
      <c r="BB120" s="181" t="str">
        <f>IF(AND(COUNTBLANK($B120:$O120)=13,COUNTBLANK($P120:$Q120)=1,COUNTBLANK($R120:$U120)=3,COUNTBLANK($V120:$X120)=2,COUNTBLANK($Y120:$AE120)=6,COUNTBLANK($AF120:$AJ120)=4,COUNTBLANK($AK120:AN120)=3,COUNTBLANK($AO120:$AQ120)=2,COUNTBLANK($AR120:$AS120)=1,COUNTBLANK($AT120:$AU120)=1),IF(Data!$B120&lt;&gt;"",Scoring!$G$7)+IF(Data!$C120&lt;&gt;"",Scoring!$G$8)+IF(Data!$D120&lt;&gt;"",Scoring!$G$9)+IF(Data!$E120&lt;&gt;"",Scoring!$G$10)+IF(Data!$F120&lt;&gt;"",Scoring!$G$11)+IF(Data!$G120&lt;&gt;"",Scoring!$G$12)+IF(Data!$H120&lt;&gt;"",Scoring!$G$13)+IF(Data!$I120&lt;&gt;"",Scoring!$G$14)+IF(Data!$J120&lt;&gt;"",Scoring!$G$15)+IF(Data!$K120&lt;&gt;"",Scoring!$G$16)+IF(Data!$L120&lt;&gt;"",Scoring!$G$17)+IF(Data!$M120&lt;&gt;"",Scoring!$G$18)+IF(Data!$N120&lt;&gt;"",Scoring!$G$19)+IF(Data!$O120&lt;&gt;"",Scoring!$G$20)+IF(Data!$P120&lt;&gt;"",Scoring!$G$21)+IF(Data!$Q120&lt;&gt;"",Scoring!$G$22)+IF(Data!$R120&lt;&gt;"",Scoring!$G$23)+IF(Data!$S120&lt;&gt;"",Scoring!$G$24)+IF(Data!$T120&lt;&gt;"",Scoring!$G$25)+IF(Data!$U120&lt;&gt;"",Scoring!$G$26)+IF(Data!$V120&lt;&gt;"",Scoring!$G$27)+IF(Data!$W120&lt;&gt;"",Scoring!$G$28)+IF(Data!$X120&lt;&gt;"",Scoring!$G$29)+IF(Data!$Y120&lt;&gt;"",Scoring!$G$30)+IF(Data!$Z120&lt;&gt;"",Scoring!$G$31)+IF(Data!$AA120&lt;&gt;"",Scoring!$G$32)+IF(Data!$AB120&lt;&gt;"",Scoring!$G$33)+IF(Data!$AC120&lt;&gt;"",Scoring!$G$34)+IF(Data!$AD120&lt;&gt;"",Scoring!$G$35)+IF(Data!$AE120&lt;&gt;"",Scoring!$G$36)+IF(Data!$AF120&lt;&gt;"",Scoring!$G$37)+IF(Data!$AG120&lt;&gt;"",Scoring!$G$38)+IF(Data!$AH120&lt;&gt;"",Scoring!$G$39)+IF(Data!$AI120&lt;&gt;"",Scoring!$G$40)+IF(Data!$AJ120&lt;&gt;"",Scoring!$G$41)+IF(Data!$AK120&lt;&gt;"",Scoring!$G$42)+IF(Data!$AL120&lt;&gt;"",Scoring!$G$43)+IF(Data!$AM120&lt;&gt;"",Scoring!$G$44)+IF(Data!$AN120&lt;&gt;"",Scoring!$G$45)+IF(Data!$AO120&lt;&gt;"",Scoring!$G$46)+IF(Data!$AP120&lt;&gt;"",Scoring!$G$47)+IF(Data!$AQ120&lt;&gt;"",Scoring!$G$48)+IF(Data!$AR120&lt;&gt;"",Scoring!$G$49)+IF(Data!$AS120&lt;&gt;"",Scoring!$G$50)+IF(Data!$AT120&lt;&gt;"",Scoring!$G$51)+IF(Data!$AU120&lt;&gt;"",Scoring!$G$52),"")</f>
        <v/>
      </c>
      <c r="BC120" s="184" t="str">
        <f>IF(BB120&lt;&gt;"",LOOKUP(BB120,Likelihoods!$A$7:$A$107,Likelihoods!E$7:E$107),"")</f>
        <v/>
      </c>
      <c r="BD120" s="185" t="str">
        <f>IF(AND(COUNTBLANK($B120:$O120)=13,COUNTBLANK($P120:$Q120)=1,COUNTBLANK($R120:$U120)=3,COUNTBLANK($V120:$X120)=2,COUNTBLANK($Y120:$AE120)=6,COUNTBLANK($AF120:$AJ120)=4,COUNTBLANK($AK120:AN120)=3,COUNTBLANK($AO120:$AQ120)=2,COUNTBLANK($AR120:$AS120)=1,COUNTBLANK($AT120:$AU120)=1),IF(Data!$B120&lt;&gt;"",Scoring!$H$7)+IF(Data!$C120&lt;&gt;"",Scoring!$H$8)+IF(Data!$D120&lt;&gt;"",Scoring!$H$9)+IF(Data!$E120&lt;&gt;"",Scoring!$H$10)+IF(Data!$F120&lt;&gt;"",Scoring!$H$11)+IF(Data!$G120&lt;&gt;"",Scoring!$H$12)+IF(Data!$H120&lt;&gt;"",Scoring!$H$13)+IF(Data!$I120&lt;&gt;"",Scoring!$H$14)+IF(Data!$J120&lt;&gt;"",Scoring!$H$15)+IF(Data!$K120&lt;&gt;"",Scoring!$H$16)+IF(Data!$L120&lt;&gt;"",Scoring!$H$17)+IF(Data!$M120&lt;&gt;"",Scoring!$H$18)+IF(Data!$N120&lt;&gt;"",Scoring!$H$19)+IF(Data!$O120&lt;&gt;"",Scoring!$H$20)+IF(Data!$P120&lt;&gt;"",Scoring!$H$21)+IF(Data!$Q120&lt;&gt;"",Scoring!$H$22)+IF(Data!$R120&lt;&gt;"",Scoring!$H$23)+IF(Data!$S120&lt;&gt;"",Scoring!$H$24)+IF(Data!$T120&lt;&gt;"",Scoring!$H$25)+IF(Data!$U120&lt;&gt;"",Scoring!$H$26)+IF(Data!$V120&lt;&gt;"",Scoring!$H$27)+IF(Data!$W120&lt;&gt;"",Scoring!$H$28)+IF(Data!$X120&lt;&gt;"",Scoring!$H$29)+IF(Data!$Y120&lt;&gt;"",Scoring!$H$30)+IF(Data!$Z120&lt;&gt;"",Scoring!$H$31)+IF(Data!$AA120&lt;&gt;"",Scoring!$H$32)+IF(Data!$AB120&lt;&gt;"",Scoring!$H$33)+IF(Data!$AC120&lt;&gt;"",Scoring!$H$34)+IF(Data!$AD120&lt;&gt;"",Scoring!$H$35)+IF(Data!$AE120&lt;&gt;"",Scoring!$H$36)+IF(Data!$AF120&lt;&gt;"",Scoring!$H$37)+IF(Data!$AG120&lt;&gt;"",Scoring!$H$38)+IF(Data!$AH120&lt;&gt;"",Scoring!$H$39)+IF(Data!$AI120&lt;&gt;"",Scoring!$H$40)+IF(Data!$AJ120&lt;&gt;"",Scoring!$H$41)+IF(Data!$AK120&lt;&gt;"",Scoring!$H$42)+IF(Data!$AL120&lt;&gt;"",Scoring!$H$43)+IF(Data!$AM120&lt;&gt;"",Scoring!$H$44)+IF(Data!$AN120&lt;&gt;"",Scoring!$H$45)+IF(Data!$AO120&lt;&gt;"",Scoring!$H$46)+IF(Data!$AP120&lt;&gt;"",Scoring!$H$47)+IF(Data!$AQ120&lt;&gt;"",Scoring!$H$48)+IF(Data!$AR120&lt;&gt;"",Scoring!$H$49)+IF(Data!$AS120&lt;&gt;"",Scoring!$H$50)+IF(Data!$AT120&lt;&gt;"",Scoring!$H$51)+IF(Data!$AU120&lt;&gt;"",Scoring!$H$52),"")</f>
        <v/>
      </c>
      <c r="BE120" s="186" t="str">
        <f>IF(BD120&lt;&gt;"",LOOKUP(BD120,Likelihoods!$A$7:$A$107,Likelihoods!F$7:F$107),"")</f>
        <v/>
      </c>
      <c r="BF120" s="181" t="str">
        <f>IF(AND(COUNTBLANK($B120:$O120)=13,COUNTBLANK($P120:$Q120)=1,COUNTBLANK($R120:$U120)=3,COUNTBLANK($V120:$X120)=2,COUNTBLANK($Y120:$AE120)=6,COUNTBLANK($AF120:$AJ120)=4,COUNTBLANK($AK120:AN120)=3,COUNTBLANK($AO120:$AQ120)=2,COUNTBLANK($AR120:$AS120)=1,COUNTBLANK($AT120:$AU120)=1),IF(Data!$B120&lt;&gt;"",Scoring!$I$7)+IF(Data!$C120&lt;&gt;"",Scoring!$I$8)+IF(Data!$D120&lt;&gt;"",Scoring!$I$9)+IF(Data!$E120&lt;&gt;"",Scoring!$I$10)+IF(Data!$F120&lt;&gt;"",Scoring!$I$11)+IF(Data!$G120&lt;&gt;"",Scoring!$I$12)+IF(Data!$H120&lt;&gt;"",Scoring!$I$13)+IF(Data!$I120&lt;&gt;"",Scoring!$I$14)+IF(Data!$J120&lt;&gt;"",Scoring!$I$15)+IF(Data!$K120&lt;&gt;"",Scoring!$I$16)+IF(Data!$L120&lt;&gt;"",Scoring!$I$17)+IF(Data!$M120&lt;&gt;"",Scoring!$I$18)+IF(Data!$N120&lt;&gt;"",Scoring!$I$19)+IF(Data!$O120&lt;&gt;"",Scoring!$I$20)+IF(Data!$P120&lt;&gt;"",Scoring!$I$21)+IF(Data!$Q120&lt;&gt;"",Scoring!$I$22)+IF(Data!$R120&lt;&gt;"",Scoring!$I$23)+IF(Data!$S120&lt;&gt;"",Scoring!$I$24)+IF(Data!$T120&lt;&gt;"",Scoring!$I$25)+IF(Data!$U120&lt;&gt;"",Scoring!$I$26)+IF(Data!$V120&lt;&gt;"",Scoring!$I$27)+IF(Data!$W120&lt;&gt;"",Scoring!$I$28)+IF(Data!$X120&lt;&gt;"",Scoring!$I$29)+IF(Data!$Y120&lt;&gt;"",Scoring!$I$30)+IF(Data!$Z120&lt;&gt;"",Scoring!$I$31)+IF(Data!$AA120&lt;&gt;"",Scoring!$I$32)+IF(Data!$AB120&lt;&gt;"",Scoring!$I$33)+IF(Data!$AC120&lt;&gt;"",Scoring!$I$34)+IF(Data!$AD120&lt;&gt;"",Scoring!$I$35)+IF(Data!$AE120&lt;&gt;"",Scoring!$I$36)+IF(Data!$AF120&lt;&gt;"",Scoring!$I$37)+IF(Data!$AG120&lt;&gt;"",Scoring!$I$38)+IF(Data!$AH120&lt;&gt;"",Scoring!$I$39)+IF(Data!$AI120&lt;&gt;"",Scoring!$I$40)+IF(Data!$AJ120&lt;&gt;"",Scoring!$I$41)+IF(Data!$AK120&lt;&gt;"",Scoring!$I$42)+IF(Data!$AL120&lt;&gt;"",Scoring!$I$43)+IF(Data!$AM120&lt;&gt;"",Scoring!$I$44)+IF(Data!$AN120&lt;&gt;"",Scoring!$I$45)+IF(Data!$AO120&lt;&gt;"",Scoring!$I$46)+IF(Data!$AP120&lt;&gt;"",Scoring!$I$47)+IF(Data!$AQ120&lt;&gt;"",Scoring!$I$48)+IF(Data!$AR120&lt;&gt;"",Scoring!$I$49)+IF(Data!$AS120&lt;&gt;"",Scoring!$I$50)+IF(Data!$AT120&lt;&gt;"",Scoring!$I$51)+IF(Data!$AU120&lt;&gt;"",Scoring!$I$52),"")</f>
        <v/>
      </c>
      <c r="BG120" s="180" t="str">
        <f>IF(BF120&lt;&gt;"",LOOKUP(BF120,Likelihoods!$A$7:$A$107,Likelihoods!G$7:G$107),"")</f>
        <v/>
      </c>
      <c r="BH120" s="187" t="str">
        <f>IF(AND(COUNTBLANK($B120:$O120)=13,COUNTBLANK($P120:$Q120)=1,COUNTBLANK($R120:$U120)=3,COUNTBLANK($V120:$X120)=2,COUNTBLANK($Y120:$AE120)=6,COUNTBLANK($AF120:$AJ120)=4,COUNTBLANK($AK120:AN120)=3,COUNTBLANK($AO120:$AQ120)=2,COUNTBLANK($AR120:$AS120)=1,COUNTBLANK($AT120:$AU120)=1),IF(Data!$B120&lt;&gt;"",Scoring!$J$7)+IF(Data!$C120&lt;&gt;"",Scoring!$J$8)+IF(Data!$D120&lt;&gt;"",Scoring!$J$9)+IF(Data!$E120&lt;&gt;"",Scoring!$J$10)+IF(Data!$F120&lt;&gt;"",Scoring!$J$11)+IF(Data!$G120&lt;&gt;"",Scoring!$J$12)+IF(Data!$H120&lt;&gt;"",Scoring!$J$13)+IF(Data!$I120&lt;&gt;"",Scoring!$J$14)+IF(Data!$J120&lt;&gt;"",Scoring!$J$15)+IF(Data!$K120&lt;&gt;"",Scoring!$J$16)+IF(Data!$L120&lt;&gt;"",Scoring!$J$17)+IF(Data!$M120&lt;&gt;"",Scoring!$J$18)+IF(Data!$N120&lt;&gt;"",Scoring!$J$19)+IF(Data!$O120&lt;&gt;"",Scoring!$J$20)+IF(Data!$P120&lt;&gt;"",Scoring!$J$21)+IF(Data!$Q120&lt;&gt;"",Scoring!$J$22)+IF(Data!$R120&lt;&gt;"",Scoring!$J$23)+IF(Data!$S120&lt;&gt;"",Scoring!$J$24)+IF(Data!$T120&lt;&gt;"",Scoring!$J$25)+IF(Data!$U120&lt;&gt;"",Scoring!$J$26)+IF(Data!$V120&lt;&gt;"",Scoring!$J$27)+IF(Data!$W120&lt;&gt;"",Scoring!$J$28)+IF(Data!$X120&lt;&gt;"",Scoring!$J$29)+IF(Data!$Y120&lt;&gt;"",Scoring!$J$30)+IF(Data!$Z120&lt;&gt;"",Scoring!$J$31)+IF(Data!$AA120&lt;&gt;"",Scoring!$J$32)+IF(Data!$AB120&lt;&gt;"",Scoring!$J$33)+IF(Data!$AC120&lt;&gt;"",Scoring!$J$34)+IF(Data!$AD120&lt;&gt;"",Scoring!$J$35)+IF(Data!$AE120&lt;&gt;"",Scoring!$J$36)+IF(Data!$AF120&lt;&gt;"",Scoring!$J$37)+IF(Data!$AG120&lt;&gt;"",Scoring!$J$38)+IF(Data!$AH120&lt;&gt;"",Scoring!$J$39)+IF(Data!$AI120&lt;&gt;"",Scoring!$J$40)+IF(Data!$AJ120&lt;&gt;"",Scoring!$J$41)+IF(Data!$AK120&lt;&gt;"",Scoring!$J$42)+IF(Data!$AL120&lt;&gt;"",Scoring!$J$43)+IF(Data!$AM120&lt;&gt;"",Scoring!$J$44)+IF(Data!$AN120&lt;&gt;"",Scoring!$J$45)+IF(Data!$AO120&lt;&gt;"",Scoring!$J$46)+IF(Data!$AP120&lt;&gt;"",Scoring!$J$47)+IF(Data!$AQ120&lt;&gt;"",Scoring!$J$48)+IF(Data!$AR120&lt;&gt;"",Scoring!$J$49)+IF(Data!$AS120&lt;&gt;"",Scoring!$J$50)+IF(Data!$AT120&lt;&gt;"",Scoring!$J$51)+IF(Data!$AU120&lt;&gt;"",Scoring!$J$52),"")</f>
        <v/>
      </c>
      <c r="BI120" s="183" t="str">
        <f>IF(BH120&lt;&gt;"",LOOKUP(BH120,Likelihoods!$A$7:$A$107,Likelihoods!H$7:H$107),"")</f>
        <v/>
      </c>
      <c r="BJ120" s="188" t="str">
        <f>IF(AND(COUNTBLANK($B120:$O120)=13,COUNTBLANK($P120:$Q120)=1,COUNTBLANK($R120:$U120)=3,COUNTBLANK($V120:$X120)=2,COUNTBLANK($Y120:$AE120)=6,COUNTBLANK($AF120:$AJ120)=4,COUNTBLANK($AK120:AN120)=3,COUNTBLANK($AO120:$AQ120)=2,COUNTBLANK($AR120:$AS120)=1,COUNTBLANK($AT120:$AU120)=1),IF(Data!$B120&lt;&gt;"",Scoring!$K$7)+IF(Data!$C120&lt;&gt;"",Scoring!$K$8)+IF(Data!$D120&lt;&gt;"",Scoring!$K$9)+IF(Data!$E120&lt;&gt;"",Scoring!$K$10)+IF(Data!$F120&lt;&gt;"",Scoring!$K$11)+IF(Data!$G120&lt;&gt;"",Scoring!$K$12)+IF(Data!$H120&lt;&gt;"",Scoring!$K$13)+IF(Data!$I120&lt;&gt;"",Scoring!$K$14)+IF(Data!$J120&lt;&gt;"",Scoring!$K$15)+IF(Data!$K120&lt;&gt;"",Scoring!$K$16)+IF(Data!$L120&lt;&gt;"",Scoring!$K$17)+IF(Data!$M120&lt;&gt;"",Scoring!$K$18)+IF(Data!$N120&lt;&gt;"",Scoring!$K$19)+IF(Data!$O120&lt;&gt;"",Scoring!$K$20)+IF(Data!$P120&lt;&gt;"",Scoring!$K$21)+IF(Data!$Q120&lt;&gt;"",Scoring!$K$22)+IF(Data!$R120&lt;&gt;"",Scoring!$K$23)+IF(Data!$S120&lt;&gt;"",Scoring!$K$24)+IF(Data!$T120&lt;&gt;"",Scoring!$K$25)+IF(Data!$U120&lt;&gt;"",Scoring!$K$26)+IF(Data!$V120&lt;&gt;"",Scoring!$K$27)+IF(Data!$W120&lt;&gt;"",Scoring!$K$28)+IF(Data!$X120&lt;&gt;"",Scoring!$K$29)+IF(Data!$Y120&lt;&gt;"",Scoring!$K$30)+IF(Data!$Z120&lt;&gt;"",Scoring!$K$31)+IF(Data!$AA120&lt;&gt;"",Scoring!$K$32)+IF(Data!$AB120&lt;&gt;"",Scoring!$K$33)+IF(Data!$AC120&lt;&gt;"",Scoring!$K$34)+IF(Data!$AD120&lt;&gt;"",Scoring!$K$35)+IF(Data!$AE120&lt;&gt;"",Scoring!$K$36)+IF(Data!$AF120&lt;&gt;"",Scoring!$K$37)+IF(Data!$AG120&lt;&gt;"",Scoring!$K$38)+IF(Data!$AH120&lt;&gt;"",Scoring!$K$39)+IF(Data!$AI120&lt;&gt;"",Scoring!$K$40)+IF(Data!$AJ120&lt;&gt;"",Scoring!$K$41)+IF(Data!$AK120&lt;&gt;"",Scoring!$K$42)+IF(Data!$AL120&lt;&gt;"",Scoring!$K$43)+IF(Data!$AM120&lt;&gt;"",Scoring!$K$44)+IF(Data!$AN120&lt;&gt;"",Scoring!$K$45)+IF(Data!$AO120&lt;&gt;"",Scoring!$K$46)+IF(Data!$AP120&lt;&gt;"",Scoring!$K$47)+IF(Data!$AQ120&lt;&gt;"",Scoring!$K$48)+IF(Data!$AR120&lt;&gt;"",Scoring!$K$49)+IF(Data!$AS120&lt;&gt;"",Scoring!$K$50)+IF(Data!$AT120&lt;&gt;"",Scoring!$K$51)+IF(Data!$AU120&lt;&gt;"",Scoring!$K$52),"")</f>
        <v/>
      </c>
      <c r="BK120" s="184" t="str">
        <f>IF(BJ120&lt;&gt;"",LOOKUP(BJ120,Likelihoods!$A$7:$A$107,Likelihoods!I$7:I$107),"")</f>
        <v/>
      </c>
      <c r="BL120" s="187" t="str">
        <f>IF(AND(COUNTBLANK($B120:$O120)=13,COUNTBLANK($P120:$Q120)=1,COUNTBLANK($R120:$U120)=3,COUNTBLANK($V120:$X120)=2,COUNTBLANK($Y120:$AE120)=6,COUNTBLANK($AF120:$AJ120)=4,COUNTBLANK($AK120:AN120)=3,COUNTBLANK($AO120:$AQ120)=2,COUNTBLANK($AR120:$AS120)=1,COUNTBLANK($AT120:$AU120)=1),IF(Data!$B120&lt;&gt;"",Scoring!$L$7)+IF(Data!$C120&lt;&gt;"",Scoring!$L$8)+IF(Data!$D120&lt;&gt;"",Scoring!$L$9)+IF(Data!$E120&lt;&gt;"",Scoring!$L$10)+IF(Data!$F120&lt;&gt;"",Scoring!$L$11)+IF(Data!$G120&lt;&gt;"",Scoring!$L$12)+IF(Data!$H120&lt;&gt;"",Scoring!$L$13)+IF(Data!$I120&lt;&gt;"",Scoring!$L$14)+IF(Data!$J120&lt;&gt;"",Scoring!$L$15)+IF(Data!$K120&lt;&gt;"",Scoring!$L$16)+IF(Data!$L120&lt;&gt;"",Scoring!$L$17)+IF(Data!$M120&lt;&gt;"",Scoring!$L$18)+IF(Data!$N120&lt;&gt;"",Scoring!$L$19)+IF(Data!$O120&lt;&gt;"",Scoring!$L$20)+IF(Data!$P120&lt;&gt;"",Scoring!$L$21)+IF(Data!$Q120&lt;&gt;"",Scoring!$L$22)+IF(Data!$R120&lt;&gt;"",Scoring!$L$23)+IF(Data!$S120&lt;&gt;"",Scoring!$L$24)+IF(Data!$T120&lt;&gt;"",Scoring!$L$25)+IF(Data!$U120&lt;&gt;"",Scoring!$L$26)+IF(Data!$V120&lt;&gt;"",Scoring!$L$27)+IF(Data!$W120&lt;&gt;"",Scoring!$L$28)+IF(Data!$X120&lt;&gt;"",Scoring!$L$29)+IF(Data!$Y120&lt;&gt;"",Scoring!$L$30)+IF(Data!$Z120&lt;&gt;"",Scoring!$L$31)+IF(Data!$AA120&lt;&gt;"",Scoring!$L$32)+IF(Data!$AB120&lt;&gt;"",Scoring!$L$33)+IF(Data!$AC120&lt;&gt;"",Scoring!$L$34)+IF(Data!$AD120&lt;&gt;"",Scoring!$L$35)+IF(Data!$AE120&lt;&gt;"",Scoring!$L$36)+IF(Data!$AF120&lt;&gt;"",Scoring!$L$37)+IF(Data!$AG120&lt;&gt;"",Scoring!$L$38)+IF(Data!$AH120&lt;&gt;"",Scoring!$L$39)+IF(Data!$AI120&lt;&gt;"",Scoring!$L$40)+IF(Data!$AJ120&lt;&gt;"",Scoring!$L$41)+IF(Data!$AK120&lt;&gt;"",Scoring!$L$42)+IF(Data!$AL120&lt;&gt;"",Scoring!$L$43)+IF(Data!$AM120&lt;&gt;"",Scoring!$L$44)+IF(Data!$AN120&lt;&gt;"",Scoring!$L$45)+IF(Data!$AO120&lt;&gt;"",Scoring!$L$46)+IF(Data!$AP120&lt;&gt;"",Scoring!$L$47)+IF(Data!$AQ120&lt;&gt;"",Scoring!$L$48)+IF(Data!$AR120&lt;&gt;"",Scoring!$L$49)+IF(Data!$AS120&lt;&gt;"",Scoring!$L$50)+IF(Data!$AT120&lt;&gt;"",Scoring!$L$51)+IF(Data!$AU120&lt;&gt;"",Scoring!$L$52),"")</f>
        <v/>
      </c>
      <c r="BM120" s="180" t="str">
        <f>IF(BL120&lt;&gt;"",LOOKUP(BL120,Likelihoods!$A$7:$A$107,Likelihoods!J$7:J$107),"")</f>
        <v/>
      </c>
      <c r="BN120" s="181" t="str">
        <f>IF(AND(COUNTBLANK($B120:$O120)=13,COUNTBLANK($P120:$Q120)=1,COUNTBLANK($R120:$U120)=3,COUNTBLANK($V120:$X120)=2,COUNTBLANK($Y120:$AE120)=6,COUNTBLANK($AF120:$AJ120)=4,COUNTBLANK($AK120:AN120)=3,COUNTBLANK($AO120:$AQ120)=2,COUNTBLANK($AR120:$AS120)=1,COUNTBLANK($AT120:$AU120)=1),IF(Data!$B120&lt;&gt;"",Scoring!$M$7)+IF(Data!$C120&lt;&gt;"",Scoring!$M$8)+IF(Data!$D120&lt;&gt;"",Scoring!$M$9)+IF(Data!$E120&lt;&gt;"",Scoring!$M$10)+IF(Data!$F120&lt;&gt;"",Scoring!$M$11)+IF(Data!$G120&lt;&gt;"",Scoring!$M$12)+IF(Data!$H120&lt;&gt;"",Scoring!$M$13)+IF(Data!$I120&lt;&gt;"",Scoring!$M$14)+IF(Data!$J120&lt;&gt;"",Scoring!$M$15)+IF(Data!$K120&lt;&gt;"",Scoring!$M$16)+IF(Data!$L120&lt;&gt;"",Scoring!$M$17)+IF(Data!$M120&lt;&gt;"",Scoring!$M$18)+IF(Data!$N120&lt;&gt;"",Scoring!$M$19)+IF(Data!$O120&lt;&gt;"",Scoring!$M$20)+IF(Data!$P120&lt;&gt;"",Scoring!$M$21)+IF(Data!$Q120&lt;&gt;"",Scoring!$M$22)+IF(Data!$R120&lt;&gt;"",Scoring!$M$23)+IF(Data!$S120&lt;&gt;"",Scoring!$M$24)+IF(Data!$T120&lt;&gt;"",Scoring!$M$25)+IF(Data!$U120&lt;&gt;"",Scoring!$M$26)+IF(Data!$V120&lt;&gt;"",Scoring!$M$27)+IF(Data!$W120&lt;&gt;"",Scoring!$M$28)+IF(Data!$X120&lt;&gt;"",Scoring!$M$29)+IF(Data!$Y120&lt;&gt;"",Scoring!$M$30)+IF(Data!$Z120&lt;&gt;"",Scoring!$M$31)+IF(Data!$AA120&lt;&gt;"",Scoring!$M$32)+IF(Data!$AB120&lt;&gt;"",Scoring!$M$33)+IF(Data!$AC120&lt;&gt;"",Scoring!$M$34)+IF(Data!$AD120&lt;&gt;"",Scoring!$M$35)+IF(Data!$AE120&lt;&gt;"",Scoring!$M$36)+IF(Data!$AF120&lt;&gt;"",Scoring!$M$37)+IF(Data!$AG120&lt;&gt;"",Scoring!$M$38)+IF(Data!$AH120&lt;&gt;"",Scoring!$M$39)+IF(Data!$AI120&lt;&gt;"",Scoring!$M$40)+IF(Data!$AJ120&lt;&gt;"",Scoring!$M$41)+IF(Data!$AK120&lt;&gt;"",Scoring!$M$42)+IF(Data!$AL120&lt;&gt;"",Scoring!$M$43)+IF(Data!$AM120&lt;&gt;"",Scoring!$M$44)+IF(Data!$AN120&lt;&gt;"",Scoring!$M$45)+IF(Data!$AO120&lt;&gt;"",Scoring!$M$46)+IF(Data!$AP120&lt;&gt;"",Scoring!$M$47)+IF(Data!$AQ120&lt;&gt;"",Scoring!$M$48)+IF(Data!$AR120&lt;&gt;"",Scoring!$M$49)+IF(Data!$AS120&lt;&gt;"",Scoring!$M$50)+IF(Data!$AT120&lt;&gt;"",Scoring!$M$51)+IF(Data!$AU120&lt;&gt;"",Scoring!$M$52),"")</f>
        <v/>
      </c>
      <c r="BO120" s="184" t="str">
        <f>IF(BN120&lt;&gt;"",LOOKUP(BN120,Likelihoods!$A$7:$A$107,Likelihoods!K$7:K$107),"")</f>
        <v/>
      </c>
      <c r="BP120" s="179" t="str">
        <f>IF(AND(COUNTBLANK($B120:$O120)=13,COUNTBLANK($P120:$Q120)=1,COUNTBLANK($R120:$U120)=3,COUNTBLANK($V120:$X120)=2,COUNTBLANK($Y120:$AE120)=6,COUNTBLANK($AF120:$AJ120)=4,COUNTBLANK($AK120:AN120)=3,COUNTBLANK($AO120:$AQ120)=2,COUNTBLANK($AR120:$AS120)=1,COUNTBLANK($AT120:$AU120)=1),IF(Data!$B120&lt;&gt;"",Scoring!$N$7)+IF(Data!$C120&lt;&gt;"",Scoring!$N$8)+IF(Data!$D120&lt;&gt;"",Scoring!$N$9)+IF(Data!$E120&lt;&gt;"",Scoring!$N$10)+IF(Data!$F120&lt;&gt;"",Scoring!$N$11)+IF(Data!$G120&lt;&gt;"",Scoring!$N$12)+IF(Data!$H120&lt;&gt;"",Scoring!$N$13)+IF(Data!$I120&lt;&gt;"",Scoring!$N$14)+IF(Data!$J120&lt;&gt;"",Scoring!$N$15)+IF(Data!$K120&lt;&gt;"",Scoring!$N$16)+IF(Data!$L120&lt;&gt;"",Scoring!$N$17)+IF(Data!$M120&lt;&gt;"",Scoring!$N$18)+IF(Data!$N120&lt;&gt;"",Scoring!$N$19)+IF(Data!$O120&lt;&gt;"",Scoring!$N$20)+IF(Data!$P120&lt;&gt;"",Scoring!$N$21)+IF(Data!$Q120&lt;&gt;"",Scoring!$N$22)+IF(Data!$R120&lt;&gt;"",Scoring!$N$23)+IF(Data!$S120&lt;&gt;"",Scoring!$N$24)+IF(Data!$T120&lt;&gt;"",Scoring!$N$25)+IF(Data!$U120&lt;&gt;"",Scoring!$N$26)+IF(Data!$V120&lt;&gt;"",Scoring!$N$27)+IF(Data!$W120&lt;&gt;"",Scoring!$N$28)+IF(Data!$X120&lt;&gt;"",Scoring!$N$29)+IF(Data!$Y120&lt;&gt;"",Scoring!$N$30)+IF(Data!$Z120&lt;&gt;"",Scoring!$N$31)+IF(Data!$AA120&lt;&gt;"",Scoring!$N$32)+IF(Data!$AB120&lt;&gt;"",Scoring!$N$33)+IF(Data!$AC120&lt;&gt;"",Scoring!$N$34)+IF(Data!$AD120&lt;&gt;"",Scoring!$N$35)+IF(Data!$AE120&lt;&gt;"",Scoring!$N$36)+IF(Data!$AF120&lt;&gt;"",Scoring!$N$37)+IF(Data!$AG120&lt;&gt;"",Scoring!$N$38)+IF(Data!$AH120&lt;&gt;"",Scoring!$N$39)+IF(Data!$AI120&lt;&gt;"",Scoring!$N$40)+IF(Data!$AJ120&lt;&gt;"",Scoring!$N$41)+IF(Data!$AK120&lt;&gt;"",Scoring!$N$42)+IF(Data!$AL120&lt;&gt;"",Scoring!$N$43)+IF(Data!$AM120&lt;&gt;"",Scoring!$N$44)+IF(Data!$AN120&lt;&gt;"",Scoring!$N$45)+IF(Data!$AO120&lt;&gt;"",Scoring!$N$46)+IF(Data!$AP120&lt;&gt;"",Scoring!$N$47)+IF(Data!$AQ120&lt;&gt;"",Scoring!$N$48)+IF(Data!$AR120&lt;&gt;"",Scoring!$N$49)+IF(Data!$AS120&lt;&gt;"",Scoring!$N$50)+IF(Data!$AT120&lt;&gt;"",Scoring!$N$51)+IF(Data!$AU120&lt;&gt;"",Scoring!$N$52),"")</f>
        <v/>
      </c>
      <c r="BQ120" s="189" t="str">
        <f>IF(BP120&lt;&gt;"",LOOKUP(BP120,Likelihoods!$A$7:$A$107,Likelihoods!L$7:L$107),"")</f>
        <v/>
      </c>
      <c r="BR120" s="181" t="str">
        <f>IF(AND(COUNTBLANK($B120:$O120)=13,COUNTBLANK($P120:$Q120)=1,COUNTBLANK($R120:$U120)=3,COUNTBLANK($V120:$X120)=2,COUNTBLANK($Y120:$AE120)=6,COUNTBLANK($AF120:$AJ120)=4,COUNTBLANK($AK120:AN120)=3,COUNTBLANK($AO120:$AQ120)=2,COUNTBLANK($AR120:$AS120)=1,COUNTBLANK($AT120:$AU120)=1),IF(Data!$B120&lt;&gt;"",Scoring!$O$7)+IF(Data!$C120&lt;&gt;"",Scoring!$O$8)+IF(Data!$D120&lt;&gt;"",Scoring!$O$9)+IF(Data!$E120&lt;&gt;"",Scoring!$O$10)+IF(Data!$F120&lt;&gt;"",Scoring!$O$11)+IF(Data!$G120&lt;&gt;"",Scoring!$O$12)+IF(Data!$H120&lt;&gt;"",Scoring!$O$13)+IF(Data!$I120&lt;&gt;"",Scoring!$O$14)+IF(Data!$J120&lt;&gt;"",Scoring!$O$15)+IF(Data!$K120&lt;&gt;"",Scoring!$O$16)+IF(Data!$L120&lt;&gt;"",Scoring!$O$17)+IF(Data!$M120&lt;&gt;"",Scoring!$O$18)+IF(Data!$N120&lt;&gt;"",Scoring!$O$19)+IF(Data!$O120&lt;&gt;"",Scoring!$O$20)+IF(Data!$P120&lt;&gt;"",Scoring!$O$21)+IF(Data!$Q120&lt;&gt;"",Scoring!$O$22)+IF(Data!$R120&lt;&gt;"",Scoring!$O$23)+IF(Data!$S120&lt;&gt;"",Scoring!$O$24)+IF(Data!$T120&lt;&gt;"",Scoring!$O$25)+IF(Data!$U120&lt;&gt;"",Scoring!$O$26)+IF(Data!$V120&lt;&gt;"",Scoring!$O$27)+IF(Data!$W120&lt;&gt;"",Scoring!$O$28)+IF(Data!$X120&lt;&gt;"",Scoring!$O$29)+IF(Data!$Y120&lt;&gt;"",Scoring!$O$30)+IF(Data!$Z120&lt;&gt;"",Scoring!$O$31)+IF(Data!$AA120&lt;&gt;"",Scoring!$O$32)+IF(Data!$AB120&lt;&gt;"",Scoring!$O$33)+IF(Data!$AC120&lt;&gt;"",Scoring!$O$34)+IF(Data!$AD120&lt;&gt;"",Scoring!$O$35)+IF(Data!$AE120&lt;&gt;"",Scoring!$O$36)+IF(Data!$AF120&lt;&gt;"",Scoring!$O$37)+IF(Data!$AG120&lt;&gt;"",Scoring!$O$38)+IF(Data!$AH120&lt;&gt;"",Scoring!$O$39)+IF(Data!$AI120&lt;&gt;"",Scoring!$O$40)+IF(Data!$AJ120&lt;&gt;"",Scoring!$O$41)+IF(Data!$AK120&lt;&gt;"",Scoring!$O$42)+IF(Data!$AL120&lt;&gt;"",Scoring!$O$43)+IF(Data!$AM120&lt;&gt;"",Scoring!$O$44)+IF(Data!$AN120&lt;&gt;"",Scoring!$O$45)+IF(Data!$AO120&lt;&gt;"",Scoring!$O$46)+IF(Data!$AP120&lt;&gt;"",Scoring!$O$47)+IF(Data!$AQ120&lt;&gt;"",Scoring!$O$48)+IF(Data!$AR120&lt;&gt;"",Scoring!$O$49)+IF(Data!$AS120&lt;&gt;"",Scoring!$O$50)+IF(Data!$AT120&lt;&gt;"",Scoring!$O$51)+IF(Data!$AU120&lt;&gt;"",Scoring!$O$52),"")</f>
        <v/>
      </c>
      <c r="BS120" s="184" t="str">
        <f>IF(BR120&lt;&gt;"",LOOKUP(BR120,Likelihoods!$A$7:$A$107,Likelihoods!M$7:M$107),"")</f>
        <v/>
      </c>
      <c r="BT120" s="181" t="str">
        <f>IF(AND(COUNTBLANK($B120:$O120)=13,COUNTBLANK($P120:$Q120)=1,COUNTBLANK($R120:$U120)=3,COUNTBLANK($V120:$X120)=2,COUNTBLANK($Y120:$AE120)=6,COUNTBLANK($AF120:$AJ120)=4,COUNTBLANK($AK120:AN120)=3,COUNTBLANK($AO120:$AQ120)=2,COUNTBLANK($AR120:$AS120)=1,COUNTBLANK($AT120:$AU120)=1),IF(Data!$B120&lt;&gt;"",Scoring!$P$7)+IF(Data!$C120&lt;&gt;"",Scoring!$P$8)+IF(Data!$D120&lt;&gt;"",Scoring!$P$9)+IF(Data!$E120&lt;&gt;"",Scoring!$P$10)+IF(Data!$F120&lt;&gt;"",Scoring!$P$11)+IF(Data!$G120&lt;&gt;"",Scoring!$P$12)+IF(Data!$H120&lt;&gt;"",Scoring!$P$13)+IF(Data!$I120&lt;&gt;"",Scoring!$P$14)+IF(Data!$J120&lt;&gt;"",Scoring!$P$15)+IF(Data!$K120&lt;&gt;"",Scoring!$P$16)+IF(Data!$L120&lt;&gt;"",Scoring!$P$17)+IF(Data!$M120&lt;&gt;"",Scoring!$P$18)+IF(Data!$N120&lt;&gt;"",Scoring!$P$19)+IF(Data!$O120&lt;&gt;"",Scoring!$P$20)+IF(Data!$P120&lt;&gt;"",Scoring!$P$21)+IF(Data!$Q120&lt;&gt;"",Scoring!$P$22)+IF(Data!$R120&lt;&gt;"",Scoring!$P$23)+IF(Data!$S120&lt;&gt;"",Scoring!$P$24)+IF(Data!$T120&lt;&gt;"",Scoring!$P$25)+IF(Data!$U120&lt;&gt;"",Scoring!$P$26)+IF(Data!$V120&lt;&gt;"",Scoring!$P$27)+IF(Data!$W120&lt;&gt;"",Scoring!$P$28)+IF(Data!$X120&lt;&gt;"",Scoring!$P$29)+IF(Data!$Y120&lt;&gt;"",Scoring!$P$30)+IF(Data!$Z120&lt;&gt;"",Scoring!$P$31)+IF(Data!$AA120&lt;&gt;"",Scoring!$P$32)+IF(Data!$AB120&lt;&gt;"",Scoring!$P$33)+IF(Data!$AC120&lt;&gt;"",Scoring!$P$34)+IF(Data!$AD120&lt;&gt;"",Scoring!$P$35)+IF(Data!$AE120&lt;&gt;"",Scoring!$P$36)+IF(Data!$AF120&lt;&gt;"",Scoring!$P$37)+IF(Data!$AG120&lt;&gt;"",Scoring!$P$38)+IF(Data!$AH120&lt;&gt;"",Scoring!$P$39)+IF(Data!$AI120&lt;&gt;"",Scoring!$P$40)+IF(Data!$AJ120&lt;&gt;"",Scoring!$P$41)+IF(Data!$AK120&lt;&gt;"",Scoring!$P$42)+IF(Data!$AL120&lt;&gt;"",Scoring!$P$43)+IF(Data!$AM120&lt;&gt;"",Scoring!$P$44)+IF(Data!$AN120&lt;&gt;"",Scoring!$P$45)+IF(Data!$AO120&lt;&gt;"",Scoring!$P$46)+IF(Data!$AP120&lt;&gt;"",Scoring!$P$47)+IF(Data!$AQ120&lt;&gt;"",Scoring!$P$48)+IF(Data!$AR120&lt;&gt;"",Scoring!$P$49)+IF(Data!$AS120&lt;&gt;"",Scoring!$P$50)+IF(Data!$AT120&lt;&gt;"",Scoring!$P$51)+IF(Data!$AU120&lt;&gt;"",Scoring!$P$52),"")</f>
        <v/>
      </c>
      <c r="BU120" s="180" t="str">
        <f>IF(BT120&lt;&gt;"",LOOKUP(BT120,Likelihoods!$A$7:$A$107,Likelihoods!N$7:N$107),"")</f>
        <v/>
      </c>
      <c r="BV120" s="181" t="str">
        <f>IF(AND(COUNTBLANK($B120:$O120)=13,COUNTBLANK($P120:$Q120)=1,COUNTBLANK($R120:$U120)=3,COUNTBLANK($V120:$X120)=2,COUNTBLANK($Y120:$AE120)=6,COUNTBLANK($AF120:$AJ120)=4,COUNTBLANK($AK120:AN120)=3,COUNTBLANK($AO120:$AQ120)=2,COUNTBLANK($AR120:$AS120)=1,COUNTBLANK($AT120:$AU120)=1),IF(Data!$B120&lt;&gt;"",Scoring!$Q$7)+IF(Data!$C120&lt;&gt;"",Scoring!$Q$8)+IF(Data!$D120&lt;&gt;"",Scoring!$Q$9)+IF(Data!$E120&lt;&gt;"",Scoring!$Q$10)+IF(Data!$F120&lt;&gt;"",Scoring!$Q$11)+IF(Data!$G120&lt;&gt;"",Scoring!$Q$12)+IF(Data!$H120&lt;&gt;"",Scoring!$Q$13)+IF(Data!$I120&lt;&gt;"",Scoring!$Q$14)+IF(Data!$J120&lt;&gt;"",Scoring!$Q$15)+IF(Data!$K120&lt;&gt;"",Scoring!$Q$16)+IF(Data!$L120&lt;&gt;"",Scoring!$Q$17)+IF(Data!$M120&lt;&gt;"",Scoring!$Q$18)+IF(Data!$N120&lt;&gt;"",Scoring!$Q$19)+IF(Data!$O120&lt;&gt;"",Scoring!$Q$20)+IF(Data!$P120&lt;&gt;"",Scoring!$Q$21)+IF(Data!$Q120&lt;&gt;"",Scoring!$Q$22)+IF(Data!$R120&lt;&gt;"",Scoring!$Q$23)+IF(Data!$S120&lt;&gt;"",Scoring!$Q$24)+IF(Data!$T120&lt;&gt;"",Scoring!$Q$25)+IF(Data!$U120&lt;&gt;"",Scoring!$Q$26)+IF(Data!$V120&lt;&gt;"",Scoring!$Q$27)+IF(Data!$W120&lt;&gt;"",Scoring!$Q$28)+IF(Data!$X120&lt;&gt;"",Scoring!$Q$29)+IF(Data!$Y120&lt;&gt;"",Scoring!$Q$30)+IF(Data!$Z120&lt;&gt;"",Scoring!$Q$31)+IF(Data!$AA120&lt;&gt;"",Scoring!$Q$32)+IF(Data!$AB120&lt;&gt;"",Scoring!$Q$33)+IF(Data!$AC120&lt;&gt;"",Scoring!$Q$34)+IF(Data!$AD120&lt;&gt;"",Scoring!$Q$35)+IF(Data!$AE120&lt;&gt;"",Scoring!$Q$36)+IF(Data!$AF120&lt;&gt;"",Scoring!$Q$37)+IF(Data!$AG120&lt;&gt;"",Scoring!$Q$38)+IF(Data!$AH120&lt;&gt;"",Scoring!$Q$39)+IF(Data!$AI120&lt;&gt;"",Scoring!$Q$40)+IF(Data!$AJ120&lt;&gt;"",Scoring!$Q$41)+IF(Data!$AK120&lt;&gt;"",Scoring!$Q$42)+IF(Data!$AL120&lt;&gt;"",Scoring!$Q$43)+IF(Data!$AM120&lt;&gt;"",Scoring!$Q$44)+IF(Data!$AN120&lt;&gt;"",Scoring!$Q$45)+IF(Data!$AO120&lt;&gt;"",Scoring!$Q$46)+IF(Data!$AP120&lt;&gt;"",Scoring!$Q$47)+IF(Data!$AQ120&lt;&gt;"",Scoring!$Q$48)+IF(Data!$AR120&lt;&gt;"",Scoring!$Q$49)+IF(Data!$AS120&lt;&gt;"",Scoring!$Q$50)+IF(Data!$AT120&lt;&gt;"",Scoring!$Q$51)+IF(Data!$AU120&lt;&gt;"",Scoring!$Q$52),"")</f>
        <v/>
      </c>
      <c r="BW120" s="183" t="str">
        <f>IF(BV120&lt;&gt;"",LOOKUP(BV120,Likelihoods!$A$7:$A$107,Likelihoods!O$7:O$107),"")</f>
        <v/>
      </c>
      <c r="BX120" s="9"/>
      <c r="BY120" s="9"/>
      <c r="BZ120" s="9"/>
      <c r="CA120" s="9"/>
      <c r="CB120" s="9"/>
      <c r="CC120" s="9"/>
      <c r="CD120" s="9"/>
      <c r="CE120" s="9"/>
      <c r="CF120" s="9"/>
      <c r="CG120" s="9"/>
      <c r="CH120" s="9"/>
      <c r="CI120" s="9"/>
      <c r="CJ120" s="9"/>
      <c r="CK120" s="9"/>
    </row>
    <row r="121" spans="1:89" ht="14.25">
      <c r="A121" s="59"/>
      <c r="B121" s="76"/>
      <c r="C121" s="77"/>
      <c r="D121" s="77"/>
      <c r="E121" s="77"/>
      <c r="F121" s="77"/>
      <c r="G121" s="77"/>
      <c r="H121" s="77"/>
      <c r="I121" s="77"/>
      <c r="J121" s="77"/>
      <c r="K121" s="77"/>
      <c r="L121" s="77"/>
      <c r="M121" s="77"/>
      <c r="N121" s="77"/>
      <c r="O121" s="77"/>
      <c r="P121" s="76"/>
      <c r="Q121" s="78"/>
      <c r="R121" s="77"/>
      <c r="S121" s="77"/>
      <c r="T121" s="77"/>
      <c r="U121" s="77"/>
      <c r="V121" s="76"/>
      <c r="W121" s="77"/>
      <c r="X121" s="78"/>
      <c r="Y121" s="77"/>
      <c r="Z121" s="77"/>
      <c r="AA121" s="77"/>
      <c r="AB121" s="77"/>
      <c r="AC121" s="77"/>
      <c r="AD121" s="77"/>
      <c r="AE121" s="77"/>
      <c r="AF121" s="76"/>
      <c r="AG121" s="77"/>
      <c r="AH121" s="77"/>
      <c r="AI121" s="77"/>
      <c r="AJ121" s="78"/>
      <c r="AK121" s="77"/>
      <c r="AL121" s="77"/>
      <c r="AM121" s="77"/>
      <c r="AN121" s="77"/>
      <c r="AO121" s="76"/>
      <c r="AP121" s="77"/>
      <c r="AQ121" s="78"/>
      <c r="AR121" s="76"/>
      <c r="AS121" s="78"/>
      <c r="AT121" s="77"/>
      <c r="AU121" s="77"/>
      <c r="AV121" s="179" t="str">
        <f>IF(AND(COUNTBLANK($B121:$O121)=13,COUNTBLANK($P121:$Q121)=1,COUNTBLANK($R121:$U121)=3,COUNTBLANK($V121:$X121)=2,COUNTBLANK($Y121:$AE121)=6,COUNTBLANK($AF121:$AJ121)=4,COUNTBLANK($AK121:AN121)=3,COUNTBLANK($AO121:$AQ121)=2,COUNTBLANK($AR121:$AS121)=1,COUNTBLANK($AT121:$AU121)=1),IF(Data!$B121&lt;&gt;"",Scoring!$D$7)+IF(Data!$C121&lt;&gt;"",Scoring!$D$8)+IF(Data!$D121&lt;&gt;"",Scoring!$D$9)+IF(Data!$E121&lt;&gt;"",Scoring!$D$10)+IF(Data!$F121&lt;&gt;"",Scoring!$D$11)+IF(Data!$G121&lt;&gt;"",Scoring!$D$12)+IF(Data!$H121&lt;&gt;"",Scoring!$D$13)+IF(Data!$I121&lt;&gt;"",Scoring!$D$14)+IF(Data!$J121&lt;&gt;"",Scoring!$D$15)+IF(Data!$K121&lt;&gt;"",Scoring!$D$16)+IF(Data!$L121&lt;&gt;"",Scoring!$D$17)+IF(Data!$M121&lt;&gt;"",Scoring!$D$18)+IF(Data!$N121&lt;&gt;"",Scoring!$D$19)+IF(Data!$O121&lt;&gt;"",Scoring!$D$20)+IF(Data!$P121&lt;&gt;"",Scoring!$D$21)+IF(Data!$Q121&lt;&gt;"",Scoring!$D$22)+IF(Data!$R121&lt;&gt;"",Scoring!$D$23)+IF(Data!$S121&lt;&gt;"",Scoring!$D$24)+IF(Data!$T121&lt;&gt;"",Scoring!$D$25)+IF(Data!$U121&lt;&gt;"",Scoring!$D$26)+IF(Data!$V121&lt;&gt;"",Scoring!$D$27)+IF(Data!$W121&lt;&gt;"",Scoring!$D$28)+IF(Data!$X121&lt;&gt;"",Scoring!$D$29)+IF(Data!$Y121&lt;&gt;"",Scoring!$D$30)+IF(Data!$Z121&lt;&gt;"",Scoring!$D$31)+IF(Data!$AA121&lt;&gt;"",Scoring!$D$32)+IF(Data!$AB121&lt;&gt;"",Scoring!$D$33)+IF(Data!$AC121&lt;&gt;"",Scoring!$D$34)+IF(Data!$AD121&lt;&gt;"",Scoring!$D$35)+IF(Data!$AE121&lt;&gt;"",Scoring!$D$36)+IF(Data!$AF121&lt;&gt;"",Scoring!$D$37)+IF(Data!$AG121&lt;&gt;"",Scoring!$D$38)+IF(Data!$AH121&lt;&gt;"",Scoring!$D$39)+IF(Data!$AI121&lt;&gt;"",Scoring!$D$40)+IF(Data!$AJ121&lt;&gt;"",Scoring!$D$41)+IF(Data!$AK121&lt;&gt;"",Scoring!$D$42)+IF(Data!$AL121&lt;&gt;"",Scoring!$D$43)+IF(Data!$AM121&lt;&gt;"",Scoring!$D$44)+IF(Data!$AN121&lt;&gt;"",Scoring!$D$45)+IF(Data!$AO121&lt;&gt;"",Scoring!$D$46)+IF(Data!$AP121&lt;&gt;"",Scoring!$D$47)+IF(Data!$AQ121&lt;&gt;"",Scoring!$D$48)+IF(Data!$AR121&lt;&gt;"",Scoring!$D$49)+IF(Data!$AS121&lt;&gt;"",Scoring!$D$50)+IF(Data!$AT121&lt;&gt;"",Scoring!$D$51)+IF(Data!$AU121&lt;&gt;"",Scoring!$D$52),"")</f>
        <v/>
      </c>
      <c r="AW121" s="180" t="str">
        <f>IF(AV121&lt;&gt;"",LOOKUP(AV121,Likelihoods!$A$7:$A$107,Likelihoods!B$7:B$107),"")</f>
        <v/>
      </c>
      <c r="AX121" s="181" t="str">
        <f>IF(AND(COUNTBLANK($B121:$O121)=13,COUNTBLANK($P121:$Q121)=1,COUNTBLANK($R121:$U121)=3,COUNTBLANK($V121:$X121)=2,COUNTBLANK($Y121:$AE121)=6,COUNTBLANK($AF121:$AJ121)=4,COUNTBLANK($AK121:AN121)=3,COUNTBLANK($AO121:$AQ121)=2,COUNTBLANK($AR121:$AS121)=1,COUNTBLANK($AT121:$AU121)=1),IF(Data!$B121&lt;&gt;"",Scoring!$E$7)+IF(Data!$C121&lt;&gt;"",Scoring!$E$8)+IF(Data!$D121&lt;&gt;"",Scoring!$E$9)+IF(Data!$E121&lt;&gt;"",Scoring!$E$10)+IF(Data!$F121&lt;&gt;"",Scoring!$E$11)+IF(Data!$G121&lt;&gt;"",Scoring!$E$12)+IF(Data!$H121&lt;&gt;"",Scoring!$E$13)+IF(Data!$I121&lt;&gt;"",Scoring!$E$14)+IF(Data!$J121&lt;&gt;"",Scoring!$E$15)+IF(Data!$K121&lt;&gt;"",Scoring!$E$16)+IF(Data!$L121&lt;&gt;"",Scoring!$E$17)+IF(Data!$M121&lt;&gt;"",Scoring!$E$18)+IF(Data!$N121&lt;&gt;"",Scoring!$E$19)+IF(Data!$O121&lt;&gt;"",Scoring!$E$20)+IF(Data!$P121&lt;&gt;"",Scoring!$E$21)+IF(Data!$Q121&lt;&gt;"",Scoring!$E$22)+IF(Data!$R121&lt;&gt;"",Scoring!$E$23)+IF(Data!$S121&lt;&gt;"",Scoring!$E$24)+IF(Data!$T121&lt;&gt;"",Scoring!$E$25)+IF(Data!$U121&lt;&gt;"",Scoring!$E$26)+IF(Data!$V121&lt;&gt;"",Scoring!$E$27)+IF(Data!$W121&lt;&gt;"",Scoring!$E$28)+IF(Data!$X121&lt;&gt;"",Scoring!$E$29)+IF(Data!$Y121&lt;&gt;"",Scoring!$E$30)+IF(Data!$Z121&lt;&gt;"",Scoring!$E$31)+IF(Data!$AA121&lt;&gt;"",Scoring!$E$32)+IF(Data!$AB121&lt;&gt;"",Scoring!$E$33)+IF(Data!$AC121&lt;&gt;"",Scoring!$E$34)+IF(Data!$AD121&lt;&gt;"",Scoring!$E$35)+IF(Data!$AE121&lt;&gt;"",Scoring!$E$36)+IF(Data!$AF121&lt;&gt;"",Scoring!$E$37)+IF(Data!$AG121&lt;&gt;"",Scoring!$E$38)+IF(Data!$AH121&lt;&gt;"",Scoring!$E$39)+IF(Data!$AI121&lt;&gt;"",Scoring!$E$40)+IF(Data!$AJ121&lt;&gt;"",Scoring!$E$41)+IF(Data!$AK121&lt;&gt;"",Scoring!$E$42)+IF(Data!$AL121&lt;&gt;"",Scoring!$E$43)+IF(Data!$AM121&lt;&gt;"",Scoring!$E$44)+IF(Data!$AN121&lt;&gt;"",Scoring!$E$45)+IF(Data!$AO121&lt;&gt;"",Scoring!$E$46)+IF(Data!$AP121&lt;&gt;"",Scoring!$E$47)+IF(Data!$AQ121&lt;&gt;"",Scoring!$E$48)+IF(Data!$AR121&lt;&gt;"",Scoring!$E$49)+IF(Data!$AS121&lt;&gt;"",Scoring!$E$50)+IF(Data!$AT121&lt;&gt;"",Scoring!$E$51)+IF(Data!$AU121&lt;&gt;"",Scoring!$E$52),"")</f>
        <v/>
      </c>
      <c r="AY121" s="180" t="str">
        <f>IF(AX121&lt;&gt;"",LOOKUP(AX121,Likelihoods!$A$7:$A$107,Likelihoods!C$7:C$107),"")</f>
        <v/>
      </c>
      <c r="AZ121" s="182" t="str">
        <f>IF(AND(COUNTBLANK($B121:$O121)=13,COUNTBLANK($P121:$Q121)=1,COUNTBLANK($R121:$U121)=3,COUNTBLANK($V121:$X121)=2,COUNTBLANK($Y121:$AE121)=6,COUNTBLANK($AF121:$AJ121)=4,COUNTBLANK($AK121:AN121)=3,COUNTBLANK($AO121:$AQ121)=2,COUNTBLANK($AR121:$AS121)=1,COUNTBLANK($AT121:$AU121)=1),IF(Data!$B121&lt;&gt;"",Scoring!$F$7)+IF(Data!$C121&lt;&gt;"",Scoring!$F$8)+IF(Data!$D121&lt;&gt;"",Scoring!$F$9)+IF(Data!$E121&lt;&gt;"",Scoring!$F$10)+IF(Data!$F121&lt;&gt;"",Scoring!$F$11)+IF(Data!$G121&lt;&gt;"",Scoring!$F$12)+IF(Data!$H121&lt;&gt;"",Scoring!$F$13)+IF(Data!$I121&lt;&gt;"",Scoring!$F$14)+IF(Data!$J121&lt;&gt;"",Scoring!$F$15)+IF(Data!$K121&lt;&gt;"",Scoring!$F$16)+IF(Data!$L121&lt;&gt;"",Scoring!$F$17)+IF(Data!$M121&lt;&gt;"",Scoring!$F$18)+IF(Data!$N121&lt;&gt;"",Scoring!$F$19)+IF(Data!$O121&lt;&gt;"",Scoring!$F$20)+IF(Data!$P121&lt;&gt;"",Scoring!$F$21)+IF(Data!$Q121&lt;&gt;"",Scoring!$F$22)+IF(Data!$R121&lt;&gt;"",Scoring!$F$23)+IF(Data!$S121&lt;&gt;"",Scoring!$F$24)+IF(Data!$T121&lt;&gt;"",Scoring!$F$25)+IF(Data!$U121&lt;&gt;"",Scoring!$F$26)+IF(Data!$V121&lt;&gt;"",Scoring!$F$27)+IF(Data!$W121&lt;&gt;"",Scoring!$F$28)+IF(Data!$X121&lt;&gt;"",Scoring!$F$29)+IF(Data!$Y121&lt;&gt;"",Scoring!$F$30)+IF(Data!$Z121&lt;&gt;"",Scoring!$F$31)+IF(Data!$AA121&lt;&gt;"",Scoring!$F$32)+IF(Data!$AB121&lt;&gt;"",Scoring!$F$33)+IF(Data!$AC121&lt;&gt;"",Scoring!$F$34)+IF(Data!$AD121&lt;&gt;"",Scoring!$F$35)+IF(Data!$AE121&lt;&gt;"",Scoring!$F$36)+IF(Data!$AF121&lt;&gt;"",Scoring!$F$37)+IF(Data!$AG121&lt;&gt;"",Scoring!$F$38)+IF(Data!$AH121&lt;&gt;"",Scoring!$F$39)+IF(Data!$AI121&lt;&gt;"",Scoring!$F$40)+IF(Data!$AJ121&lt;&gt;"",Scoring!$F$41)+IF(Data!$AK121&lt;&gt;"",Scoring!$F$42)+IF(Data!$AL121&lt;&gt;"",Scoring!$F$43)+IF(Data!$AM121&lt;&gt;"",Scoring!$F$44)+IF(Data!$AN121&lt;&gt;"",Scoring!$F$45)+IF(Data!$AO121&lt;&gt;"",Scoring!$F$46)+IF(Data!$AP121&lt;&gt;"",Scoring!$F$47)+IF(Data!$AQ121&lt;&gt;"",Scoring!$F$48)+IF(Data!$AR121&lt;&gt;"",Scoring!$F$49)+IF(Data!$AS121&lt;&gt;"",Scoring!$F$50)+IF(Data!$AT121&lt;&gt;"",Scoring!$F$51)+IF(Data!$AU121&lt;&gt;"",Scoring!$F$52),"")</f>
        <v/>
      </c>
      <c r="BA121" s="183" t="str">
        <f>IF(AZ121&lt;&gt;"",LOOKUP(AZ121,Likelihoods!$A$7:$A$107,Likelihoods!D$7:D$107),"")</f>
        <v/>
      </c>
      <c r="BB121" s="181" t="str">
        <f>IF(AND(COUNTBLANK($B121:$O121)=13,COUNTBLANK($P121:$Q121)=1,COUNTBLANK($R121:$U121)=3,COUNTBLANK($V121:$X121)=2,COUNTBLANK($Y121:$AE121)=6,COUNTBLANK($AF121:$AJ121)=4,COUNTBLANK($AK121:AN121)=3,COUNTBLANK($AO121:$AQ121)=2,COUNTBLANK($AR121:$AS121)=1,COUNTBLANK($AT121:$AU121)=1),IF(Data!$B121&lt;&gt;"",Scoring!$G$7)+IF(Data!$C121&lt;&gt;"",Scoring!$G$8)+IF(Data!$D121&lt;&gt;"",Scoring!$G$9)+IF(Data!$E121&lt;&gt;"",Scoring!$G$10)+IF(Data!$F121&lt;&gt;"",Scoring!$G$11)+IF(Data!$G121&lt;&gt;"",Scoring!$G$12)+IF(Data!$H121&lt;&gt;"",Scoring!$G$13)+IF(Data!$I121&lt;&gt;"",Scoring!$G$14)+IF(Data!$J121&lt;&gt;"",Scoring!$G$15)+IF(Data!$K121&lt;&gt;"",Scoring!$G$16)+IF(Data!$L121&lt;&gt;"",Scoring!$G$17)+IF(Data!$M121&lt;&gt;"",Scoring!$G$18)+IF(Data!$N121&lt;&gt;"",Scoring!$G$19)+IF(Data!$O121&lt;&gt;"",Scoring!$G$20)+IF(Data!$P121&lt;&gt;"",Scoring!$G$21)+IF(Data!$Q121&lt;&gt;"",Scoring!$G$22)+IF(Data!$R121&lt;&gt;"",Scoring!$G$23)+IF(Data!$S121&lt;&gt;"",Scoring!$G$24)+IF(Data!$T121&lt;&gt;"",Scoring!$G$25)+IF(Data!$U121&lt;&gt;"",Scoring!$G$26)+IF(Data!$V121&lt;&gt;"",Scoring!$G$27)+IF(Data!$W121&lt;&gt;"",Scoring!$G$28)+IF(Data!$X121&lt;&gt;"",Scoring!$G$29)+IF(Data!$Y121&lt;&gt;"",Scoring!$G$30)+IF(Data!$Z121&lt;&gt;"",Scoring!$G$31)+IF(Data!$AA121&lt;&gt;"",Scoring!$G$32)+IF(Data!$AB121&lt;&gt;"",Scoring!$G$33)+IF(Data!$AC121&lt;&gt;"",Scoring!$G$34)+IF(Data!$AD121&lt;&gt;"",Scoring!$G$35)+IF(Data!$AE121&lt;&gt;"",Scoring!$G$36)+IF(Data!$AF121&lt;&gt;"",Scoring!$G$37)+IF(Data!$AG121&lt;&gt;"",Scoring!$G$38)+IF(Data!$AH121&lt;&gt;"",Scoring!$G$39)+IF(Data!$AI121&lt;&gt;"",Scoring!$G$40)+IF(Data!$AJ121&lt;&gt;"",Scoring!$G$41)+IF(Data!$AK121&lt;&gt;"",Scoring!$G$42)+IF(Data!$AL121&lt;&gt;"",Scoring!$G$43)+IF(Data!$AM121&lt;&gt;"",Scoring!$G$44)+IF(Data!$AN121&lt;&gt;"",Scoring!$G$45)+IF(Data!$AO121&lt;&gt;"",Scoring!$G$46)+IF(Data!$AP121&lt;&gt;"",Scoring!$G$47)+IF(Data!$AQ121&lt;&gt;"",Scoring!$G$48)+IF(Data!$AR121&lt;&gt;"",Scoring!$G$49)+IF(Data!$AS121&lt;&gt;"",Scoring!$G$50)+IF(Data!$AT121&lt;&gt;"",Scoring!$G$51)+IF(Data!$AU121&lt;&gt;"",Scoring!$G$52),"")</f>
        <v/>
      </c>
      <c r="BC121" s="184" t="str">
        <f>IF(BB121&lt;&gt;"",LOOKUP(BB121,Likelihoods!$A$7:$A$107,Likelihoods!E$7:E$107),"")</f>
        <v/>
      </c>
      <c r="BD121" s="185" t="str">
        <f>IF(AND(COUNTBLANK($B121:$O121)=13,COUNTBLANK($P121:$Q121)=1,COUNTBLANK($R121:$U121)=3,COUNTBLANK($V121:$X121)=2,COUNTBLANK($Y121:$AE121)=6,COUNTBLANK($AF121:$AJ121)=4,COUNTBLANK($AK121:AN121)=3,COUNTBLANK($AO121:$AQ121)=2,COUNTBLANK($AR121:$AS121)=1,COUNTBLANK($AT121:$AU121)=1),IF(Data!$B121&lt;&gt;"",Scoring!$H$7)+IF(Data!$C121&lt;&gt;"",Scoring!$H$8)+IF(Data!$D121&lt;&gt;"",Scoring!$H$9)+IF(Data!$E121&lt;&gt;"",Scoring!$H$10)+IF(Data!$F121&lt;&gt;"",Scoring!$H$11)+IF(Data!$G121&lt;&gt;"",Scoring!$H$12)+IF(Data!$H121&lt;&gt;"",Scoring!$H$13)+IF(Data!$I121&lt;&gt;"",Scoring!$H$14)+IF(Data!$J121&lt;&gt;"",Scoring!$H$15)+IF(Data!$K121&lt;&gt;"",Scoring!$H$16)+IF(Data!$L121&lt;&gt;"",Scoring!$H$17)+IF(Data!$M121&lt;&gt;"",Scoring!$H$18)+IF(Data!$N121&lt;&gt;"",Scoring!$H$19)+IF(Data!$O121&lt;&gt;"",Scoring!$H$20)+IF(Data!$P121&lt;&gt;"",Scoring!$H$21)+IF(Data!$Q121&lt;&gt;"",Scoring!$H$22)+IF(Data!$R121&lt;&gt;"",Scoring!$H$23)+IF(Data!$S121&lt;&gt;"",Scoring!$H$24)+IF(Data!$T121&lt;&gt;"",Scoring!$H$25)+IF(Data!$U121&lt;&gt;"",Scoring!$H$26)+IF(Data!$V121&lt;&gt;"",Scoring!$H$27)+IF(Data!$W121&lt;&gt;"",Scoring!$H$28)+IF(Data!$X121&lt;&gt;"",Scoring!$H$29)+IF(Data!$Y121&lt;&gt;"",Scoring!$H$30)+IF(Data!$Z121&lt;&gt;"",Scoring!$H$31)+IF(Data!$AA121&lt;&gt;"",Scoring!$H$32)+IF(Data!$AB121&lt;&gt;"",Scoring!$H$33)+IF(Data!$AC121&lt;&gt;"",Scoring!$H$34)+IF(Data!$AD121&lt;&gt;"",Scoring!$H$35)+IF(Data!$AE121&lt;&gt;"",Scoring!$H$36)+IF(Data!$AF121&lt;&gt;"",Scoring!$H$37)+IF(Data!$AG121&lt;&gt;"",Scoring!$H$38)+IF(Data!$AH121&lt;&gt;"",Scoring!$H$39)+IF(Data!$AI121&lt;&gt;"",Scoring!$H$40)+IF(Data!$AJ121&lt;&gt;"",Scoring!$H$41)+IF(Data!$AK121&lt;&gt;"",Scoring!$H$42)+IF(Data!$AL121&lt;&gt;"",Scoring!$H$43)+IF(Data!$AM121&lt;&gt;"",Scoring!$H$44)+IF(Data!$AN121&lt;&gt;"",Scoring!$H$45)+IF(Data!$AO121&lt;&gt;"",Scoring!$H$46)+IF(Data!$AP121&lt;&gt;"",Scoring!$H$47)+IF(Data!$AQ121&lt;&gt;"",Scoring!$H$48)+IF(Data!$AR121&lt;&gt;"",Scoring!$H$49)+IF(Data!$AS121&lt;&gt;"",Scoring!$H$50)+IF(Data!$AT121&lt;&gt;"",Scoring!$H$51)+IF(Data!$AU121&lt;&gt;"",Scoring!$H$52),"")</f>
        <v/>
      </c>
      <c r="BE121" s="186" t="str">
        <f>IF(BD121&lt;&gt;"",LOOKUP(BD121,Likelihoods!$A$7:$A$107,Likelihoods!F$7:F$107),"")</f>
        <v/>
      </c>
      <c r="BF121" s="181" t="str">
        <f>IF(AND(COUNTBLANK($B121:$O121)=13,COUNTBLANK($P121:$Q121)=1,COUNTBLANK($R121:$U121)=3,COUNTBLANK($V121:$X121)=2,COUNTBLANK($Y121:$AE121)=6,COUNTBLANK($AF121:$AJ121)=4,COUNTBLANK($AK121:AN121)=3,COUNTBLANK($AO121:$AQ121)=2,COUNTBLANK($AR121:$AS121)=1,COUNTBLANK($AT121:$AU121)=1),IF(Data!$B121&lt;&gt;"",Scoring!$I$7)+IF(Data!$C121&lt;&gt;"",Scoring!$I$8)+IF(Data!$D121&lt;&gt;"",Scoring!$I$9)+IF(Data!$E121&lt;&gt;"",Scoring!$I$10)+IF(Data!$F121&lt;&gt;"",Scoring!$I$11)+IF(Data!$G121&lt;&gt;"",Scoring!$I$12)+IF(Data!$H121&lt;&gt;"",Scoring!$I$13)+IF(Data!$I121&lt;&gt;"",Scoring!$I$14)+IF(Data!$J121&lt;&gt;"",Scoring!$I$15)+IF(Data!$K121&lt;&gt;"",Scoring!$I$16)+IF(Data!$L121&lt;&gt;"",Scoring!$I$17)+IF(Data!$M121&lt;&gt;"",Scoring!$I$18)+IF(Data!$N121&lt;&gt;"",Scoring!$I$19)+IF(Data!$O121&lt;&gt;"",Scoring!$I$20)+IF(Data!$P121&lt;&gt;"",Scoring!$I$21)+IF(Data!$Q121&lt;&gt;"",Scoring!$I$22)+IF(Data!$R121&lt;&gt;"",Scoring!$I$23)+IF(Data!$S121&lt;&gt;"",Scoring!$I$24)+IF(Data!$T121&lt;&gt;"",Scoring!$I$25)+IF(Data!$U121&lt;&gt;"",Scoring!$I$26)+IF(Data!$V121&lt;&gt;"",Scoring!$I$27)+IF(Data!$W121&lt;&gt;"",Scoring!$I$28)+IF(Data!$X121&lt;&gt;"",Scoring!$I$29)+IF(Data!$Y121&lt;&gt;"",Scoring!$I$30)+IF(Data!$Z121&lt;&gt;"",Scoring!$I$31)+IF(Data!$AA121&lt;&gt;"",Scoring!$I$32)+IF(Data!$AB121&lt;&gt;"",Scoring!$I$33)+IF(Data!$AC121&lt;&gt;"",Scoring!$I$34)+IF(Data!$AD121&lt;&gt;"",Scoring!$I$35)+IF(Data!$AE121&lt;&gt;"",Scoring!$I$36)+IF(Data!$AF121&lt;&gt;"",Scoring!$I$37)+IF(Data!$AG121&lt;&gt;"",Scoring!$I$38)+IF(Data!$AH121&lt;&gt;"",Scoring!$I$39)+IF(Data!$AI121&lt;&gt;"",Scoring!$I$40)+IF(Data!$AJ121&lt;&gt;"",Scoring!$I$41)+IF(Data!$AK121&lt;&gt;"",Scoring!$I$42)+IF(Data!$AL121&lt;&gt;"",Scoring!$I$43)+IF(Data!$AM121&lt;&gt;"",Scoring!$I$44)+IF(Data!$AN121&lt;&gt;"",Scoring!$I$45)+IF(Data!$AO121&lt;&gt;"",Scoring!$I$46)+IF(Data!$AP121&lt;&gt;"",Scoring!$I$47)+IF(Data!$AQ121&lt;&gt;"",Scoring!$I$48)+IF(Data!$AR121&lt;&gt;"",Scoring!$I$49)+IF(Data!$AS121&lt;&gt;"",Scoring!$I$50)+IF(Data!$AT121&lt;&gt;"",Scoring!$I$51)+IF(Data!$AU121&lt;&gt;"",Scoring!$I$52),"")</f>
        <v/>
      </c>
      <c r="BG121" s="180" t="str">
        <f>IF(BF121&lt;&gt;"",LOOKUP(BF121,Likelihoods!$A$7:$A$107,Likelihoods!G$7:G$107),"")</f>
        <v/>
      </c>
      <c r="BH121" s="187" t="str">
        <f>IF(AND(COUNTBLANK($B121:$O121)=13,COUNTBLANK($P121:$Q121)=1,COUNTBLANK($R121:$U121)=3,COUNTBLANK($V121:$X121)=2,COUNTBLANK($Y121:$AE121)=6,COUNTBLANK($AF121:$AJ121)=4,COUNTBLANK($AK121:AN121)=3,COUNTBLANK($AO121:$AQ121)=2,COUNTBLANK($AR121:$AS121)=1,COUNTBLANK($AT121:$AU121)=1),IF(Data!$B121&lt;&gt;"",Scoring!$J$7)+IF(Data!$C121&lt;&gt;"",Scoring!$J$8)+IF(Data!$D121&lt;&gt;"",Scoring!$J$9)+IF(Data!$E121&lt;&gt;"",Scoring!$J$10)+IF(Data!$F121&lt;&gt;"",Scoring!$J$11)+IF(Data!$G121&lt;&gt;"",Scoring!$J$12)+IF(Data!$H121&lt;&gt;"",Scoring!$J$13)+IF(Data!$I121&lt;&gt;"",Scoring!$J$14)+IF(Data!$J121&lt;&gt;"",Scoring!$J$15)+IF(Data!$K121&lt;&gt;"",Scoring!$J$16)+IF(Data!$L121&lt;&gt;"",Scoring!$J$17)+IF(Data!$M121&lt;&gt;"",Scoring!$J$18)+IF(Data!$N121&lt;&gt;"",Scoring!$J$19)+IF(Data!$O121&lt;&gt;"",Scoring!$J$20)+IF(Data!$P121&lt;&gt;"",Scoring!$J$21)+IF(Data!$Q121&lt;&gt;"",Scoring!$J$22)+IF(Data!$R121&lt;&gt;"",Scoring!$J$23)+IF(Data!$S121&lt;&gt;"",Scoring!$J$24)+IF(Data!$T121&lt;&gt;"",Scoring!$J$25)+IF(Data!$U121&lt;&gt;"",Scoring!$J$26)+IF(Data!$V121&lt;&gt;"",Scoring!$J$27)+IF(Data!$W121&lt;&gt;"",Scoring!$J$28)+IF(Data!$X121&lt;&gt;"",Scoring!$J$29)+IF(Data!$Y121&lt;&gt;"",Scoring!$J$30)+IF(Data!$Z121&lt;&gt;"",Scoring!$J$31)+IF(Data!$AA121&lt;&gt;"",Scoring!$J$32)+IF(Data!$AB121&lt;&gt;"",Scoring!$J$33)+IF(Data!$AC121&lt;&gt;"",Scoring!$J$34)+IF(Data!$AD121&lt;&gt;"",Scoring!$J$35)+IF(Data!$AE121&lt;&gt;"",Scoring!$J$36)+IF(Data!$AF121&lt;&gt;"",Scoring!$J$37)+IF(Data!$AG121&lt;&gt;"",Scoring!$J$38)+IF(Data!$AH121&lt;&gt;"",Scoring!$J$39)+IF(Data!$AI121&lt;&gt;"",Scoring!$J$40)+IF(Data!$AJ121&lt;&gt;"",Scoring!$J$41)+IF(Data!$AK121&lt;&gt;"",Scoring!$J$42)+IF(Data!$AL121&lt;&gt;"",Scoring!$J$43)+IF(Data!$AM121&lt;&gt;"",Scoring!$J$44)+IF(Data!$AN121&lt;&gt;"",Scoring!$J$45)+IF(Data!$AO121&lt;&gt;"",Scoring!$J$46)+IF(Data!$AP121&lt;&gt;"",Scoring!$J$47)+IF(Data!$AQ121&lt;&gt;"",Scoring!$J$48)+IF(Data!$AR121&lt;&gt;"",Scoring!$J$49)+IF(Data!$AS121&lt;&gt;"",Scoring!$J$50)+IF(Data!$AT121&lt;&gt;"",Scoring!$J$51)+IF(Data!$AU121&lt;&gt;"",Scoring!$J$52),"")</f>
        <v/>
      </c>
      <c r="BI121" s="183" t="str">
        <f>IF(BH121&lt;&gt;"",LOOKUP(BH121,Likelihoods!$A$7:$A$107,Likelihoods!H$7:H$107),"")</f>
        <v/>
      </c>
      <c r="BJ121" s="188" t="str">
        <f>IF(AND(COUNTBLANK($B121:$O121)=13,COUNTBLANK($P121:$Q121)=1,COUNTBLANK($R121:$U121)=3,COUNTBLANK($V121:$X121)=2,COUNTBLANK($Y121:$AE121)=6,COUNTBLANK($AF121:$AJ121)=4,COUNTBLANK($AK121:AN121)=3,COUNTBLANK($AO121:$AQ121)=2,COUNTBLANK($AR121:$AS121)=1,COUNTBLANK($AT121:$AU121)=1),IF(Data!$B121&lt;&gt;"",Scoring!$K$7)+IF(Data!$C121&lt;&gt;"",Scoring!$K$8)+IF(Data!$D121&lt;&gt;"",Scoring!$K$9)+IF(Data!$E121&lt;&gt;"",Scoring!$K$10)+IF(Data!$F121&lt;&gt;"",Scoring!$K$11)+IF(Data!$G121&lt;&gt;"",Scoring!$K$12)+IF(Data!$H121&lt;&gt;"",Scoring!$K$13)+IF(Data!$I121&lt;&gt;"",Scoring!$K$14)+IF(Data!$J121&lt;&gt;"",Scoring!$K$15)+IF(Data!$K121&lt;&gt;"",Scoring!$K$16)+IF(Data!$L121&lt;&gt;"",Scoring!$K$17)+IF(Data!$M121&lt;&gt;"",Scoring!$K$18)+IF(Data!$N121&lt;&gt;"",Scoring!$K$19)+IF(Data!$O121&lt;&gt;"",Scoring!$K$20)+IF(Data!$P121&lt;&gt;"",Scoring!$K$21)+IF(Data!$Q121&lt;&gt;"",Scoring!$K$22)+IF(Data!$R121&lt;&gt;"",Scoring!$K$23)+IF(Data!$S121&lt;&gt;"",Scoring!$K$24)+IF(Data!$T121&lt;&gt;"",Scoring!$K$25)+IF(Data!$U121&lt;&gt;"",Scoring!$K$26)+IF(Data!$V121&lt;&gt;"",Scoring!$K$27)+IF(Data!$W121&lt;&gt;"",Scoring!$K$28)+IF(Data!$X121&lt;&gt;"",Scoring!$K$29)+IF(Data!$Y121&lt;&gt;"",Scoring!$K$30)+IF(Data!$Z121&lt;&gt;"",Scoring!$K$31)+IF(Data!$AA121&lt;&gt;"",Scoring!$K$32)+IF(Data!$AB121&lt;&gt;"",Scoring!$K$33)+IF(Data!$AC121&lt;&gt;"",Scoring!$K$34)+IF(Data!$AD121&lt;&gt;"",Scoring!$K$35)+IF(Data!$AE121&lt;&gt;"",Scoring!$K$36)+IF(Data!$AF121&lt;&gt;"",Scoring!$K$37)+IF(Data!$AG121&lt;&gt;"",Scoring!$K$38)+IF(Data!$AH121&lt;&gt;"",Scoring!$K$39)+IF(Data!$AI121&lt;&gt;"",Scoring!$K$40)+IF(Data!$AJ121&lt;&gt;"",Scoring!$K$41)+IF(Data!$AK121&lt;&gt;"",Scoring!$K$42)+IF(Data!$AL121&lt;&gt;"",Scoring!$K$43)+IF(Data!$AM121&lt;&gt;"",Scoring!$K$44)+IF(Data!$AN121&lt;&gt;"",Scoring!$K$45)+IF(Data!$AO121&lt;&gt;"",Scoring!$K$46)+IF(Data!$AP121&lt;&gt;"",Scoring!$K$47)+IF(Data!$AQ121&lt;&gt;"",Scoring!$K$48)+IF(Data!$AR121&lt;&gt;"",Scoring!$K$49)+IF(Data!$AS121&lt;&gt;"",Scoring!$K$50)+IF(Data!$AT121&lt;&gt;"",Scoring!$K$51)+IF(Data!$AU121&lt;&gt;"",Scoring!$K$52),"")</f>
        <v/>
      </c>
      <c r="BK121" s="184" t="str">
        <f>IF(BJ121&lt;&gt;"",LOOKUP(BJ121,Likelihoods!$A$7:$A$107,Likelihoods!I$7:I$107),"")</f>
        <v/>
      </c>
      <c r="BL121" s="187" t="str">
        <f>IF(AND(COUNTBLANK($B121:$O121)=13,COUNTBLANK($P121:$Q121)=1,COUNTBLANK($R121:$U121)=3,COUNTBLANK($V121:$X121)=2,COUNTBLANK($Y121:$AE121)=6,COUNTBLANK($AF121:$AJ121)=4,COUNTBLANK($AK121:AN121)=3,COUNTBLANK($AO121:$AQ121)=2,COUNTBLANK($AR121:$AS121)=1,COUNTBLANK($AT121:$AU121)=1),IF(Data!$B121&lt;&gt;"",Scoring!$L$7)+IF(Data!$C121&lt;&gt;"",Scoring!$L$8)+IF(Data!$D121&lt;&gt;"",Scoring!$L$9)+IF(Data!$E121&lt;&gt;"",Scoring!$L$10)+IF(Data!$F121&lt;&gt;"",Scoring!$L$11)+IF(Data!$G121&lt;&gt;"",Scoring!$L$12)+IF(Data!$H121&lt;&gt;"",Scoring!$L$13)+IF(Data!$I121&lt;&gt;"",Scoring!$L$14)+IF(Data!$J121&lt;&gt;"",Scoring!$L$15)+IF(Data!$K121&lt;&gt;"",Scoring!$L$16)+IF(Data!$L121&lt;&gt;"",Scoring!$L$17)+IF(Data!$M121&lt;&gt;"",Scoring!$L$18)+IF(Data!$N121&lt;&gt;"",Scoring!$L$19)+IF(Data!$O121&lt;&gt;"",Scoring!$L$20)+IF(Data!$P121&lt;&gt;"",Scoring!$L$21)+IF(Data!$Q121&lt;&gt;"",Scoring!$L$22)+IF(Data!$R121&lt;&gt;"",Scoring!$L$23)+IF(Data!$S121&lt;&gt;"",Scoring!$L$24)+IF(Data!$T121&lt;&gt;"",Scoring!$L$25)+IF(Data!$U121&lt;&gt;"",Scoring!$L$26)+IF(Data!$V121&lt;&gt;"",Scoring!$L$27)+IF(Data!$W121&lt;&gt;"",Scoring!$L$28)+IF(Data!$X121&lt;&gt;"",Scoring!$L$29)+IF(Data!$Y121&lt;&gt;"",Scoring!$L$30)+IF(Data!$Z121&lt;&gt;"",Scoring!$L$31)+IF(Data!$AA121&lt;&gt;"",Scoring!$L$32)+IF(Data!$AB121&lt;&gt;"",Scoring!$L$33)+IF(Data!$AC121&lt;&gt;"",Scoring!$L$34)+IF(Data!$AD121&lt;&gt;"",Scoring!$L$35)+IF(Data!$AE121&lt;&gt;"",Scoring!$L$36)+IF(Data!$AF121&lt;&gt;"",Scoring!$L$37)+IF(Data!$AG121&lt;&gt;"",Scoring!$L$38)+IF(Data!$AH121&lt;&gt;"",Scoring!$L$39)+IF(Data!$AI121&lt;&gt;"",Scoring!$L$40)+IF(Data!$AJ121&lt;&gt;"",Scoring!$L$41)+IF(Data!$AK121&lt;&gt;"",Scoring!$L$42)+IF(Data!$AL121&lt;&gt;"",Scoring!$L$43)+IF(Data!$AM121&lt;&gt;"",Scoring!$L$44)+IF(Data!$AN121&lt;&gt;"",Scoring!$L$45)+IF(Data!$AO121&lt;&gt;"",Scoring!$L$46)+IF(Data!$AP121&lt;&gt;"",Scoring!$L$47)+IF(Data!$AQ121&lt;&gt;"",Scoring!$L$48)+IF(Data!$AR121&lt;&gt;"",Scoring!$L$49)+IF(Data!$AS121&lt;&gt;"",Scoring!$L$50)+IF(Data!$AT121&lt;&gt;"",Scoring!$L$51)+IF(Data!$AU121&lt;&gt;"",Scoring!$L$52),"")</f>
        <v/>
      </c>
      <c r="BM121" s="180" t="str">
        <f>IF(BL121&lt;&gt;"",LOOKUP(BL121,Likelihoods!$A$7:$A$107,Likelihoods!J$7:J$107),"")</f>
        <v/>
      </c>
      <c r="BN121" s="181" t="str">
        <f>IF(AND(COUNTBLANK($B121:$O121)=13,COUNTBLANK($P121:$Q121)=1,COUNTBLANK($R121:$U121)=3,COUNTBLANK($V121:$X121)=2,COUNTBLANK($Y121:$AE121)=6,COUNTBLANK($AF121:$AJ121)=4,COUNTBLANK($AK121:AN121)=3,COUNTBLANK($AO121:$AQ121)=2,COUNTBLANK($AR121:$AS121)=1,COUNTBLANK($AT121:$AU121)=1),IF(Data!$B121&lt;&gt;"",Scoring!$M$7)+IF(Data!$C121&lt;&gt;"",Scoring!$M$8)+IF(Data!$D121&lt;&gt;"",Scoring!$M$9)+IF(Data!$E121&lt;&gt;"",Scoring!$M$10)+IF(Data!$F121&lt;&gt;"",Scoring!$M$11)+IF(Data!$G121&lt;&gt;"",Scoring!$M$12)+IF(Data!$H121&lt;&gt;"",Scoring!$M$13)+IF(Data!$I121&lt;&gt;"",Scoring!$M$14)+IF(Data!$J121&lt;&gt;"",Scoring!$M$15)+IF(Data!$K121&lt;&gt;"",Scoring!$M$16)+IF(Data!$L121&lt;&gt;"",Scoring!$M$17)+IF(Data!$M121&lt;&gt;"",Scoring!$M$18)+IF(Data!$N121&lt;&gt;"",Scoring!$M$19)+IF(Data!$O121&lt;&gt;"",Scoring!$M$20)+IF(Data!$P121&lt;&gt;"",Scoring!$M$21)+IF(Data!$Q121&lt;&gt;"",Scoring!$M$22)+IF(Data!$R121&lt;&gt;"",Scoring!$M$23)+IF(Data!$S121&lt;&gt;"",Scoring!$M$24)+IF(Data!$T121&lt;&gt;"",Scoring!$M$25)+IF(Data!$U121&lt;&gt;"",Scoring!$M$26)+IF(Data!$V121&lt;&gt;"",Scoring!$M$27)+IF(Data!$W121&lt;&gt;"",Scoring!$M$28)+IF(Data!$X121&lt;&gt;"",Scoring!$M$29)+IF(Data!$Y121&lt;&gt;"",Scoring!$M$30)+IF(Data!$Z121&lt;&gt;"",Scoring!$M$31)+IF(Data!$AA121&lt;&gt;"",Scoring!$M$32)+IF(Data!$AB121&lt;&gt;"",Scoring!$M$33)+IF(Data!$AC121&lt;&gt;"",Scoring!$M$34)+IF(Data!$AD121&lt;&gt;"",Scoring!$M$35)+IF(Data!$AE121&lt;&gt;"",Scoring!$M$36)+IF(Data!$AF121&lt;&gt;"",Scoring!$M$37)+IF(Data!$AG121&lt;&gt;"",Scoring!$M$38)+IF(Data!$AH121&lt;&gt;"",Scoring!$M$39)+IF(Data!$AI121&lt;&gt;"",Scoring!$M$40)+IF(Data!$AJ121&lt;&gt;"",Scoring!$M$41)+IF(Data!$AK121&lt;&gt;"",Scoring!$M$42)+IF(Data!$AL121&lt;&gt;"",Scoring!$M$43)+IF(Data!$AM121&lt;&gt;"",Scoring!$M$44)+IF(Data!$AN121&lt;&gt;"",Scoring!$M$45)+IF(Data!$AO121&lt;&gt;"",Scoring!$M$46)+IF(Data!$AP121&lt;&gt;"",Scoring!$M$47)+IF(Data!$AQ121&lt;&gt;"",Scoring!$M$48)+IF(Data!$AR121&lt;&gt;"",Scoring!$M$49)+IF(Data!$AS121&lt;&gt;"",Scoring!$M$50)+IF(Data!$AT121&lt;&gt;"",Scoring!$M$51)+IF(Data!$AU121&lt;&gt;"",Scoring!$M$52),"")</f>
        <v/>
      </c>
      <c r="BO121" s="184" t="str">
        <f>IF(BN121&lt;&gt;"",LOOKUP(BN121,Likelihoods!$A$7:$A$107,Likelihoods!K$7:K$107),"")</f>
        <v/>
      </c>
      <c r="BP121" s="179" t="str">
        <f>IF(AND(COUNTBLANK($B121:$O121)=13,COUNTBLANK($P121:$Q121)=1,COUNTBLANK($R121:$U121)=3,COUNTBLANK($V121:$X121)=2,COUNTBLANK($Y121:$AE121)=6,COUNTBLANK($AF121:$AJ121)=4,COUNTBLANK($AK121:AN121)=3,COUNTBLANK($AO121:$AQ121)=2,COUNTBLANK($AR121:$AS121)=1,COUNTBLANK($AT121:$AU121)=1),IF(Data!$B121&lt;&gt;"",Scoring!$N$7)+IF(Data!$C121&lt;&gt;"",Scoring!$N$8)+IF(Data!$D121&lt;&gt;"",Scoring!$N$9)+IF(Data!$E121&lt;&gt;"",Scoring!$N$10)+IF(Data!$F121&lt;&gt;"",Scoring!$N$11)+IF(Data!$G121&lt;&gt;"",Scoring!$N$12)+IF(Data!$H121&lt;&gt;"",Scoring!$N$13)+IF(Data!$I121&lt;&gt;"",Scoring!$N$14)+IF(Data!$J121&lt;&gt;"",Scoring!$N$15)+IF(Data!$K121&lt;&gt;"",Scoring!$N$16)+IF(Data!$L121&lt;&gt;"",Scoring!$N$17)+IF(Data!$M121&lt;&gt;"",Scoring!$N$18)+IF(Data!$N121&lt;&gt;"",Scoring!$N$19)+IF(Data!$O121&lt;&gt;"",Scoring!$N$20)+IF(Data!$P121&lt;&gt;"",Scoring!$N$21)+IF(Data!$Q121&lt;&gt;"",Scoring!$N$22)+IF(Data!$R121&lt;&gt;"",Scoring!$N$23)+IF(Data!$S121&lt;&gt;"",Scoring!$N$24)+IF(Data!$T121&lt;&gt;"",Scoring!$N$25)+IF(Data!$U121&lt;&gt;"",Scoring!$N$26)+IF(Data!$V121&lt;&gt;"",Scoring!$N$27)+IF(Data!$W121&lt;&gt;"",Scoring!$N$28)+IF(Data!$X121&lt;&gt;"",Scoring!$N$29)+IF(Data!$Y121&lt;&gt;"",Scoring!$N$30)+IF(Data!$Z121&lt;&gt;"",Scoring!$N$31)+IF(Data!$AA121&lt;&gt;"",Scoring!$N$32)+IF(Data!$AB121&lt;&gt;"",Scoring!$N$33)+IF(Data!$AC121&lt;&gt;"",Scoring!$N$34)+IF(Data!$AD121&lt;&gt;"",Scoring!$N$35)+IF(Data!$AE121&lt;&gt;"",Scoring!$N$36)+IF(Data!$AF121&lt;&gt;"",Scoring!$N$37)+IF(Data!$AG121&lt;&gt;"",Scoring!$N$38)+IF(Data!$AH121&lt;&gt;"",Scoring!$N$39)+IF(Data!$AI121&lt;&gt;"",Scoring!$N$40)+IF(Data!$AJ121&lt;&gt;"",Scoring!$N$41)+IF(Data!$AK121&lt;&gt;"",Scoring!$N$42)+IF(Data!$AL121&lt;&gt;"",Scoring!$N$43)+IF(Data!$AM121&lt;&gt;"",Scoring!$N$44)+IF(Data!$AN121&lt;&gt;"",Scoring!$N$45)+IF(Data!$AO121&lt;&gt;"",Scoring!$N$46)+IF(Data!$AP121&lt;&gt;"",Scoring!$N$47)+IF(Data!$AQ121&lt;&gt;"",Scoring!$N$48)+IF(Data!$AR121&lt;&gt;"",Scoring!$N$49)+IF(Data!$AS121&lt;&gt;"",Scoring!$N$50)+IF(Data!$AT121&lt;&gt;"",Scoring!$N$51)+IF(Data!$AU121&lt;&gt;"",Scoring!$N$52),"")</f>
        <v/>
      </c>
      <c r="BQ121" s="189" t="str">
        <f>IF(BP121&lt;&gt;"",LOOKUP(BP121,Likelihoods!$A$7:$A$107,Likelihoods!L$7:L$107),"")</f>
        <v/>
      </c>
      <c r="BR121" s="181" t="str">
        <f>IF(AND(COUNTBLANK($B121:$O121)=13,COUNTBLANK($P121:$Q121)=1,COUNTBLANK($R121:$U121)=3,COUNTBLANK($V121:$X121)=2,COUNTBLANK($Y121:$AE121)=6,COUNTBLANK($AF121:$AJ121)=4,COUNTBLANK($AK121:AN121)=3,COUNTBLANK($AO121:$AQ121)=2,COUNTBLANK($AR121:$AS121)=1,COUNTBLANK($AT121:$AU121)=1),IF(Data!$B121&lt;&gt;"",Scoring!$O$7)+IF(Data!$C121&lt;&gt;"",Scoring!$O$8)+IF(Data!$D121&lt;&gt;"",Scoring!$O$9)+IF(Data!$E121&lt;&gt;"",Scoring!$O$10)+IF(Data!$F121&lt;&gt;"",Scoring!$O$11)+IF(Data!$G121&lt;&gt;"",Scoring!$O$12)+IF(Data!$H121&lt;&gt;"",Scoring!$O$13)+IF(Data!$I121&lt;&gt;"",Scoring!$O$14)+IF(Data!$J121&lt;&gt;"",Scoring!$O$15)+IF(Data!$K121&lt;&gt;"",Scoring!$O$16)+IF(Data!$L121&lt;&gt;"",Scoring!$O$17)+IF(Data!$M121&lt;&gt;"",Scoring!$O$18)+IF(Data!$N121&lt;&gt;"",Scoring!$O$19)+IF(Data!$O121&lt;&gt;"",Scoring!$O$20)+IF(Data!$P121&lt;&gt;"",Scoring!$O$21)+IF(Data!$Q121&lt;&gt;"",Scoring!$O$22)+IF(Data!$R121&lt;&gt;"",Scoring!$O$23)+IF(Data!$S121&lt;&gt;"",Scoring!$O$24)+IF(Data!$T121&lt;&gt;"",Scoring!$O$25)+IF(Data!$U121&lt;&gt;"",Scoring!$O$26)+IF(Data!$V121&lt;&gt;"",Scoring!$O$27)+IF(Data!$W121&lt;&gt;"",Scoring!$O$28)+IF(Data!$X121&lt;&gt;"",Scoring!$O$29)+IF(Data!$Y121&lt;&gt;"",Scoring!$O$30)+IF(Data!$Z121&lt;&gt;"",Scoring!$O$31)+IF(Data!$AA121&lt;&gt;"",Scoring!$O$32)+IF(Data!$AB121&lt;&gt;"",Scoring!$O$33)+IF(Data!$AC121&lt;&gt;"",Scoring!$O$34)+IF(Data!$AD121&lt;&gt;"",Scoring!$O$35)+IF(Data!$AE121&lt;&gt;"",Scoring!$O$36)+IF(Data!$AF121&lt;&gt;"",Scoring!$O$37)+IF(Data!$AG121&lt;&gt;"",Scoring!$O$38)+IF(Data!$AH121&lt;&gt;"",Scoring!$O$39)+IF(Data!$AI121&lt;&gt;"",Scoring!$O$40)+IF(Data!$AJ121&lt;&gt;"",Scoring!$O$41)+IF(Data!$AK121&lt;&gt;"",Scoring!$O$42)+IF(Data!$AL121&lt;&gt;"",Scoring!$O$43)+IF(Data!$AM121&lt;&gt;"",Scoring!$O$44)+IF(Data!$AN121&lt;&gt;"",Scoring!$O$45)+IF(Data!$AO121&lt;&gt;"",Scoring!$O$46)+IF(Data!$AP121&lt;&gt;"",Scoring!$O$47)+IF(Data!$AQ121&lt;&gt;"",Scoring!$O$48)+IF(Data!$AR121&lt;&gt;"",Scoring!$O$49)+IF(Data!$AS121&lt;&gt;"",Scoring!$O$50)+IF(Data!$AT121&lt;&gt;"",Scoring!$O$51)+IF(Data!$AU121&lt;&gt;"",Scoring!$O$52),"")</f>
        <v/>
      </c>
      <c r="BS121" s="184" t="str">
        <f>IF(BR121&lt;&gt;"",LOOKUP(BR121,Likelihoods!$A$7:$A$107,Likelihoods!M$7:M$107),"")</f>
        <v/>
      </c>
      <c r="BT121" s="181" t="str">
        <f>IF(AND(COUNTBLANK($B121:$O121)=13,COUNTBLANK($P121:$Q121)=1,COUNTBLANK($R121:$U121)=3,COUNTBLANK($V121:$X121)=2,COUNTBLANK($Y121:$AE121)=6,COUNTBLANK($AF121:$AJ121)=4,COUNTBLANK($AK121:AN121)=3,COUNTBLANK($AO121:$AQ121)=2,COUNTBLANK($AR121:$AS121)=1,COUNTBLANK($AT121:$AU121)=1),IF(Data!$B121&lt;&gt;"",Scoring!$P$7)+IF(Data!$C121&lt;&gt;"",Scoring!$P$8)+IF(Data!$D121&lt;&gt;"",Scoring!$P$9)+IF(Data!$E121&lt;&gt;"",Scoring!$P$10)+IF(Data!$F121&lt;&gt;"",Scoring!$P$11)+IF(Data!$G121&lt;&gt;"",Scoring!$P$12)+IF(Data!$H121&lt;&gt;"",Scoring!$P$13)+IF(Data!$I121&lt;&gt;"",Scoring!$P$14)+IF(Data!$J121&lt;&gt;"",Scoring!$P$15)+IF(Data!$K121&lt;&gt;"",Scoring!$P$16)+IF(Data!$L121&lt;&gt;"",Scoring!$P$17)+IF(Data!$M121&lt;&gt;"",Scoring!$P$18)+IF(Data!$N121&lt;&gt;"",Scoring!$P$19)+IF(Data!$O121&lt;&gt;"",Scoring!$P$20)+IF(Data!$P121&lt;&gt;"",Scoring!$P$21)+IF(Data!$Q121&lt;&gt;"",Scoring!$P$22)+IF(Data!$R121&lt;&gt;"",Scoring!$P$23)+IF(Data!$S121&lt;&gt;"",Scoring!$P$24)+IF(Data!$T121&lt;&gt;"",Scoring!$P$25)+IF(Data!$U121&lt;&gt;"",Scoring!$P$26)+IF(Data!$V121&lt;&gt;"",Scoring!$P$27)+IF(Data!$W121&lt;&gt;"",Scoring!$P$28)+IF(Data!$X121&lt;&gt;"",Scoring!$P$29)+IF(Data!$Y121&lt;&gt;"",Scoring!$P$30)+IF(Data!$Z121&lt;&gt;"",Scoring!$P$31)+IF(Data!$AA121&lt;&gt;"",Scoring!$P$32)+IF(Data!$AB121&lt;&gt;"",Scoring!$P$33)+IF(Data!$AC121&lt;&gt;"",Scoring!$P$34)+IF(Data!$AD121&lt;&gt;"",Scoring!$P$35)+IF(Data!$AE121&lt;&gt;"",Scoring!$P$36)+IF(Data!$AF121&lt;&gt;"",Scoring!$P$37)+IF(Data!$AG121&lt;&gt;"",Scoring!$P$38)+IF(Data!$AH121&lt;&gt;"",Scoring!$P$39)+IF(Data!$AI121&lt;&gt;"",Scoring!$P$40)+IF(Data!$AJ121&lt;&gt;"",Scoring!$P$41)+IF(Data!$AK121&lt;&gt;"",Scoring!$P$42)+IF(Data!$AL121&lt;&gt;"",Scoring!$P$43)+IF(Data!$AM121&lt;&gt;"",Scoring!$P$44)+IF(Data!$AN121&lt;&gt;"",Scoring!$P$45)+IF(Data!$AO121&lt;&gt;"",Scoring!$P$46)+IF(Data!$AP121&lt;&gt;"",Scoring!$P$47)+IF(Data!$AQ121&lt;&gt;"",Scoring!$P$48)+IF(Data!$AR121&lt;&gt;"",Scoring!$P$49)+IF(Data!$AS121&lt;&gt;"",Scoring!$P$50)+IF(Data!$AT121&lt;&gt;"",Scoring!$P$51)+IF(Data!$AU121&lt;&gt;"",Scoring!$P$52),"")</f>
        <v/>
      </c>
      <c r="BU121" s="180" t="str">
        <f>IF(BT121&lt;&gt;"",LOOKUP(BT121,Likelihoods!$A$7:$A$107,Likelihoods!N$7:N$107),"")</f>
        <v/>
      </c>
      <c r="BV121" s="181" t="str">
        <f>IF(AND(COUNTBLANK($B121:$O121)=13,COUNTBLANK($P121:$Q121)=1,COUNTBLANK($R121:$U121)=3,COUNTBLANK($V121:$X121)=2,COUNTBLANK($Y121:$AE121)=6,COUNTBLANK($AF121:$AJ121)=4,COUNTBLANK($AK121:AN121)=3,COUNTBLANK($AO121:$AQ121)=2,COUNTBLANK($AR121:$AS121)=1,COUNTBLANK($AT121:$AU121)=1),IF(Data!$B121&lt;&gt;"",Scoring!$Q$7)+IF(Data!$C121&lt;&gt;"",Scoring!$Q$8)+IF(Data!$D121&lt;&gt;"",Scoring!$Q$9)+IF(Data!$E121&lt;&gt;"",Scoring!$Q$10)+IF(Data!$F121&lt;&gt;"",Scoring!$Q$11)+IF(Data!$G121&lt;&gt;"",Scoring!$Q$12)+IF(Data!$H121&lt;&gt;"",Scoring!$Q$13)+IF(Data!$I121&lt;&gt;"",Scoring!$Q$14)+IF(Data!$J121&lt;&gt;"",Scoring!$Q$15)+IF(Data!$K121&lt;&gt;"",Scoring!$Q$16)+IF(Data!$L121&lt;&gt;"",Scoring!$Q$17)+IF(Data!$M121&lt;&gt;"",Scoring!$Q$18)+IF(Data!$N121&lt;&gt;"",Scoring!$Q$19)+IF(Data!$O121&lt;&gt;"",Scoring!$Q$20)+IF(Data!$P121&lt;&gt;"",Scoring!$Q$21)+IF(Data!$Q121&lt;&gt;"",Scoring!$Q$22)+IF(Data!$R121&lt;&gt;"",Scoring!$Q$23)+IF(Data!$S121&lt;&gt;"",Scoring!$Q$24)+IF(Data!$T121&lt;&gt;"",Scoring!$Q$25)+IF(Data!$U121&lt;&gt;"",Scoring!$Q$26)+IF(Data!$V121&lt;&gt;"",Scoring!$Q$27)+IF(Data!$W121&lt;&gt;"",Scoring!$Q$28)+IF(Data!$X121&lt;&gt;"",Scoring!$Q$29)+IF(Data!$Y121&lt;&gt;"",Scoring!$Q$30)+IF(Data!$Z121&lt;&gt;"",Scoring!$Q$31)+IF(Data!$AA121&lt;&gt;"",Scoring!$Q$32)+IF(Data!$AB121&lt;&gt;"",Scoring!$Q$33)+IF(Data!$AC121&lt;&gt;"",Scoring!$Q$34)+IF(Data!$AD121&lt;&gt;"",Scoring!$Q$35)+IF(Data!$AE121&lt;&gt;"",Scoring!$Q$36)+IF(Data!$AF121&lt;&gt;"",Scoring!$Q$37)+IF(Data!$AG121&lt;&gt;"",Scoring!$Q$38)+IF(Data!$AH121&lt;&gt;"",Scoring!$Q$39)+IF(Data!$AI121&lt;&gt;"",Scoring!$Q$40)+IF(Data!$AJ121&lt;&gt;"",Scoring!$Q$41)+IF(Data!$AK121&lt;&gt;"",Scoring!$Q$42)+IF(Data!$AL121&lt;&gt;"",Scoring!$Q$43)+IF(Data!$AM121&lt;&gt;"",Scoring!$Q$44)+IF(Data!$AN121&lt;&gt;"",Scoring!$Q$45)+IF(Data!$AO121&lt;&gt;"",Scoring!$Q$46)+IF(Data!$AP121&lt;&gt;"",Scoring!$Q$47)+IF(Data!$AQ121&lt;&gt;"",Scoring!$Q$48)+IF(Data!$AR121&lt;&gt;"",Scoring!$Q$49)+IF(Data!$AS121&lt;&gt;"",Scoring!$Q$50)+IF(Data!$AT121&lt;&gt;"",Scoring!$Q$51)+IF(Data!$AU121&lt;&gt;"",Scoring!$Q$52),"")</f>
        <v/>
      </c>
      <c r="BW121" s="183" t="str">
        <f>IF(BV121&lt;&gt;"",LOOKUP(BV121,Likelihoods!$A$7:$A$107,Likelihoods!O$7:O$107),"")</f>
        <v/>
      </c>
      <c r="BX121" s="9"/>
      <c r="BY121" s="9"/>
      <c r="BZ121" s="9"/>
      <c r="CA121" s="9"/>
      <c r="CB121" s="9"/>
      <c r="CC121" s="9"/>
      <c r="CD121" s="9"/>
      <c r="CE121" s="9"/>
      <c r="CF121" s="9"/>
      <c r="CG121" s="9"/>
      <c r="CH121" s="9"/>
      <c r="CI121" s="9"/>
      <c r="CJ121" s="9"/>
      <c r="CK121" s="9"/>
    </row>
    <row r="122" spans="1:89" ht="14.25">
      <c r="A122" s="59"/>
      <c r="B122" s="76"/>
      <c r="C122" s="77"/>
      <c r="D122" s="77"/>
      <c r="E122" s="77"/>
      <c r="F122" s="77"/>
      <c r="G122" s="77"/>
      <c r="H122" s="77"/>
      <c r="I122" s="77"/>
      <c r="J122" s="77"/>
      <c r="K122" s="77"/>
      <c r="L122" s="77"/>
      <c r="M122" s="77"/>
      <c r="N122" s="77"/>
      <c r="O122" s="77"/>
      <c r="P122" s="76"/>
      <c r="Q122" s="78"/>
      <c r="R122" s="77"/>
      <c r="S122" s="77"/>
      <c r="T122" s="77"/>
      <c r="U122" s="77"/>
      <c r="V122" s="76"/>
      <c r="W122" s="77"/>
      <c r="X122" s="78"/>
      <c r="Y122" s="77"/>
      <c r="Z122" s="77"/>
      <c r="AA122" s="77"/>
      <c r="AB122" s="77"/>
      <c r="AC122" s="77"/>
      <c r="AD122" s="77"/>
      <c r="AE122" s="77"/>
      <c r="AF122" s="76"/>
      <c r="AG122" s="77"/>
      <c r="AH122" s="77"/>
      <c r="AI122" s="77"/>
      <c r="AJ122" s="78"/>
      <c r="AK122" s="77"/>
      <c r="AL122" s="77"/>
      <c r="AM122" s="77"/>
      <c r="AN122" s="77"/>
      <c r="AO122" s="76"/>
      <c r="AP122" s="77"/>
      <c r="AQ122" s="78"/>
      <c r="AR122" s="76"/>
      <c r="AS122" s="78"/>
      <c r="AT122" s="77"/>
      <c r="AU122" s="77"/>
      <c r="AV122" s="179" t="str">
        <f>IF(AND(COUNTBLANK($B122:$O122)=13,COUNTBLANK($P122:$Q122)=1,COUNTBLANK($R122:$U122)=3,COUNTBLANK($V122:$X122)=2,COUNTBLANK($Y122:$AE122)=6,COUNTBLANK($AF122:$AJ122)=4,COUNTBLANK($AK122:AN122)=3,COUNTBLANK($AO122:$AQ122)=2,COUNTBLANK($AR122:$AS122)=1,COUNTBLANK($AT122:$AU122)=1),IF(Data!$B122&lt;&gt;"",Scoring!$D$7)+IF(Data!$C122&lt;&gt;"",Scoring!$D$8)+IF(Data!$D122&lt;&gt;"",Scoring!$D$9)+IF(Data!$E122&lt;&gt;"",Scoring!$D$10)+IF(Data!$F122&lt;&gt;"",Scoring!$D$11)+IF(Data!$G122&lt;&gt;"",Scoring!$D$12)+IF(Data!$H122&lt;&gt;"",Scoring!$D$13)+IF(Data!$I122&lt;&gt;"",Scoring!$D$14)+IF(Data!$J122&lt;&gt;"",Scoring!$D$15)+IF(Data!$K122&lt;&gt;"",Scoring!$D$16)+IF(Data!$L122&lt;&gt;"",Scoring!$D$17)+IF(Data!$M122&lt;&gt;"",Scoring!$D$18)+IF(Data!$N122&lt;&gt;"",Scoring!$D$19)+IF(Data!$O122&lt;&gt;"",Scoring!$D$20)+IF(Data!$P122&lt;&gt;"",Scoring!$D$21)+IF(Data!$Q122&lt;&gt;"",Scoring!$D$22)+IF(Data!$R122&lt;&gt;"",Scoring!$D$23)+IF(Data!$S122&lt;&gt;"",Scoring!$D$24)+IF(Data!$T122&lt;&gt;"",Scoring!$D$25)+IF(Data!$U122&lt;&gt;"",Scoring!$D$26)+IF(Data!$V122&lt;&gt;"",Scoring!$D$27)+IF(Data!$W122&lt;&gt;"",Scoring!$D$28)+IF(Data!$X122&lt;&gt;"",Scoring!$D$29)+IF(Data!$Y122&lt;&gt;"",Scoring!$D$30)+IF(Data!$Z122&lt;&gt;"",Scoring!$D$31)+IF(Data!$AA122&lt;&gt;"",Scoring!$D$32)+IF(Data!$AB122&lt;&gt;"",Scoring!$D$33)+IF(Data!$AC122&lt;&gt;"",Scoring!$D$34)+IF(Data!$AD122&lt;&gt;"",Scoring!$D$35)+IF(Data!$AE122&lt;&gt;"",Scoring!$D$36)+IF(Data!$AF122&lt;&gt;"",Scoring!$D$37)+IF(Data!$AG122&lt;&gt;"",Scoring!$D$38)+IF(Data!$AH122&lt;&gt;"",Scoring!$D$39)+IF(Data!$AI122&lt;&gt;"",Scoring!$D$40)+IF(Data!$AJ122&lt;&gt;"",Scoring!$D$41)+IF(Data!$AK122&lt;&gt;"",Scoring!$D$42)+IF(Data!$AL122&lt;&gt;"",Scoring!$D$43)+IF(Data!$AM122&lt;&gt;"",Scoring!$D$44)+IF(Data!$AN122&lt;&gt;"",Scoring!$D$45)+IF(Data!$AO122&lt;&gt;"",Scoring!$D$46)+IF(Data!$AP122&lt;&gt;"",Scoring!$D$47)+IF(Data!$AQ122&lt;&gt;"",Scoring!$D$48)+IF(Data!$AR122&lt;&gt;"",Scoring!$D$49)+IF(Data!$AS122&lt;&gt;"",Scoring!$D$50)+IF(Data!$AT122&lt;&gt;"",Scoring!$D$51)+IF(Data!$AU122&lt;&gt;"",Scoring!$D$52),"")</f>
        <v/>
      </c>
      <c r="AW122" s="180" t="str">
        <f>IF(AV122&lt;&gt;"",LOOKUP(AV122,Likelihoods!$A$7:$A$107,Likelihoods!B$7:B$107),"")</f>
        <v/>
      </c>
      <c r="AX122" s="181" t="str">
        <f>IF(AND(COUNTBLANK($B122:$O122)=13,COUNTBLANK($P122:$Q122)=1,COUNTBLANK($R122:$U122)=3,COUNTBLANK($V122:$X122)=2,COUNTBLANK($Y122:$AE122)=6,COUNTBLANK($AF122:$AJ122)=4,COUNTBLANK($AK122:AN122)=3,COUNTBLANK($AO122:$AQ122)=2,COUNTBLANK($AR122:$AS122)=1,COUNTBLANK($AT122:$AU122)=1),IF(Data!$B122&lt;&gt;"",Scoring!$E$7)+IF(Data!$C122&lt;&gt;"",Scoring!$E$8)+IF(Data!$D122&lt;&gt;"",Scoring!$E$9)+IF(Data!$E122&lt;&gt;"",Scoring!$E$10)+IF(Data!$F122&lt;&gt;"",Scoring!$E$11)+IF(Data!$G122&lt;&gt;"",Scoring!$E$12)+IF(Data!$H122&lt;&gt;"",Scoring!$E$13)+IF(Data!$I122&lt;&gt;"",Scoring!$E$14)+IF(Data!$J122&lt;&gt;"",Scoring!$E$15)+IF(Data!$K122&lt;&gt;"",Scoring!$E$16)+IF(Data!$L122&lt;&gt;"",Scoring!$E$17)+IF(Data!$M122&lt;&gt;"",Scoring!$E$18)+IF(Data!$N122&lt;&gt;"",Scoring!$E$19)+IF(Data!$O122&lt;&gt;"",Scoring!$E$20)+IF(Data!$P122&lt;&gt;"",Scoring!$E$21)+IF(Data!$Q122&lt;&gt;"",Scoring!$E$22)+IF(Data!$R122&lt;&gt;"",Scoring!$E$23)+IF(Data!$S122&lt;&gt;"",Scoring!$E$24)+IF(Data!$T122&lt;&gt;"",Scoring!$E$25)+IF(Data!$U122&lt;&gt;"",Scoring!$E$26)+IF(Data!$V122&lt;&gt;"",Scoring!$E$27)+IF(Data!$W122&lt;&gt;"",Scoring!$E$28)+IF(Data!$X122&lt;&gt;"",Scoring!$E$29)+IF(Data!$Y122&lt;&gt;"",Scoring!$E$30)+IF(Data!$Z122&lt;&gt;"",Scoring!$E$31)+IF(Data!$AA122&lt;&gt;"",Scoring!$E$32)+IF(Data!$AB122&lt;&gt;"",Scoring!$E$33)+IF(Data!$AC122&lt;&gt;"",Scoring!$E$34)+IF(Data!$AD122&lt;&gt;"",Scoring!$E$35)+IF(Data!$AE122&lt;&gt;"",Scoring!$E$36)+IF(Data!$AF122&lt;&gt;"",Scoring!$E$37)+IF(Data!$AG122&lt;&gt;"",Scoring!$E$38)+IF(Data!$AH122&lt;&gt;"",Scoring!$E$39)+IF(Data!$AI122&lt;&gt;"",Scoring!$E$40)+IF(Data!$AJ122&lt;&gt;"",Scoring!$E$41)+IF(Data!$AK122&lt;&gt;"",Scoring!$E$42)+IF(Data!$AL122&lt;&gt;"",Scoring!$E$43)+IF(Data!$AM122&lt;&gt;"",Scoring!$E$44)+IF(Data!$AN122&lt;&gt;"",Scoring!$E$45)+IF(Data!$AO122&lt;&gt;"",Scoring!$E$46)+IF(Data!$AP122&lt;&gt;"",Scoring!$E$47)+IF(Data!$AQ122&lt;&gt;"",Scoring!$E$48)+IF(Data!$AR122&lt;&gt;"",Scoring!$E$49)+IF(Data!$AS122&lt;&gt;"",Scoring!$E$50)+IF(Data!$AT122&lt;&gt;"",Scoring!$E$51)+IF(Data!$AU122&lt;&gt;"",Scoring!$E$52),"")</f>
        <v/>
      </c>
      <c r="AY122" s="180" t="str">
        <f>IF(AX122&lt;&gt;"",LOOKUP(AX122,Likelihoods!$A$7:$A$107,Likelihoods!C$7:C$107),"")</f>
        <v/>
      </c>
      <c r="AZ122" s="182" t="str">
        <f>IF(AND(COUNTBLANK($B122:$O122)=13,COUNTBLANK($P122:$Q122)=1,COUNTBLANK($R122:$U122)=3,COUNTBLANK($V122:$X122)=2,COUNTBLANK($Y122:$AE122)=6,COUNTBLANK($AF122:$AJ122)=4,COUNTBLANK($AK122:AN122)=3,COUNTBLANK($AO122:$AQ122)=2,COUNTBLANK($AR122:$AS122)=1,COUNTBLANK($AT122:$AU122)=1),IF(Data!$B122&lt;&gt;"",Scoring!$F$7)+IF(Data!$C122&lt;&gt;"",Scoring!$F$8)+IF(Data!$D122&lt;&gt;"",Scoring!$F$9)+IF(Data!$E122&lt;&gt;"",Scoring!$F$10)+IF(Data!$F122&lt;&gt;"",Scoring!$F$11)+IF(Data!$G122&lt;&gt;"",Scoring!$F$12)+IF(Data!$H122&lt;&gt;"",Scoring!$F$13)+IF(Data!$I122&lt;&gt;"",Scoring!$F$14)+IF(Data!$J122&lt;&gt;"",Scoring!$F$15)+IF(Data!$K122&lt;&gt;"",Scoring!$F$16)+IF(Data!$L122&lt;&gt;"",Scoring!$F$17)+IF(Data!$M122&lt;&gt;"",Scoring!$F$18)+IF(Data!$N122&lt;&gt;"",Scoring!$F$19)+IF(Data!$O122&lt;&gt;"",Scoring!$F$20)+IF(Data!$P122&lt;&gt;"",Scoring!$F$21)+IF(Data!$Q122&lt;&gt;"",Scoring!$F$22)+IF(Data!$R122&lt;&gt;"",Scoring!$F$23)+IF(Data!$S122&lt;&gt;"",Scoring!$F$24)+IF(Data!$T122&lt;&gt;"",Scoring!$F$25)+IF(Data!$U122&lt;&gt;"",Scoring!$F$26)+IF(Data!$V122&lt;&gt;"",Scoring!$F$27)+IF(Data!$W122&lt;&gt;"",Scoring!$F$28)+IF(Data!$X122&lt;&gt;"",Scoring!$F$29)+IF(Data!$Y122&lt;&gt;"",Scoring!$F$30)+IF(Data!$Z122&lt;&gt;"",Scoring!$F$31)+IF(Data!$AA122&lt;&gt;"",Scoring!$F$32)+IF(Data!$AB122&lt;&gt;"",Scoring!$F$33)+IF(Data!$AC122&lt;&gt;"",Scoring!$F$34)+IF(Data!$AD122&lt;&gt;"",Scoring!$F$35)+IF(Data!$AE122&lt;&gt;"",Scoring!$F$36)+IF(Data!$AF122&lt;&gt;"",Scoring!$F$37)+IF(Data!$AG122&lt;&gt;"",Scoring!$F$38)+IF(Data!$AH122&lt;&gt;"",Scoring!$F$39)+IF(Data!$AI122&lt;&gt;"",Scoring!$F$40)+IF(Data!$AJ122&lt;&gt;"",Scoring!$F$41)+IF(Data!$AK122&lt;&gt;"",Scoring!$F$42)+IF(Data!$AL122&lt;&gt;"",Scoring!$F$43)+IF(Data!$AM122&lt;&gt;"",Scoring!$F$44)+IF(Data!$AN122&lt;&gt;"",Scoring!$F$45)+IF(Data!$AO122&lt;&gt;"",Scoring!$F$46)+IF(Data!$AP122&lt;&gt;"",Scoring!$F$47)+IF(Data!$AQ122&lt;&gt;"",Scoring!$F$48)+IF(Data!$AR122&lt;&gt;"",Scoring!$F$49)+IF(Data!$AS122&lt;&gt;"",Scoring!$F$50)+IF(Data!$AT122&lt;&gt;"",Scoring!$F$51)+IF(Data!$AU122&lt;&gt;"",Scoring!$F$52),"")</f>
        <v/>
      </c>
      <c r="BA122" s="183" t="str">
        <f>IF(AZ122&lt;&gt;"",LOOKUP(AZ122,Likelihoods!$A$7:$A$107,Likelihoods!D$7:D$107),"")</f>
        <v/>
      </c>
      <c r="BB122" s="181" t="str">
        <f>IF(AND(COUNTBLANK($B122:$O122)=13,COUNTBLANK($P122:$Q122)=1,COUNTBLANK($R122:$U122)=3,COUNTBLANK($V122:$X122)=2,COUNTBLANK($Y122:$AE122)=6,COUNTBLANK($AF122:$AJ122)=4,COUNTBLANK($AK122:AN122)=3,COUNTBLANK($AO122:$AQ122)=2,COUNTBLANK($AR122:$AS122)=1,COUNTBLANK($AT122:$AU122)=1),IF(Data!$B122&lt;&gt;"",Scoring!$G$7)+IF(Data!$C122&lt;&gt;"",Scoring!$G$8)+IF(Data!$D122&lt;&gt;"",Scoring!$G$9)+IF(Data!$E122&lt;&gt;"",Scoring!$G$10)+IF(Data!$F122&lt;&gt;"",Scoring!$G$11)+IF(Data!$G122&lt;&gt;"",Scoring!$G$12)+IF(Data!$H122&lt;&gt;"",Scoring!$G$13)+IF(Data!$I122&lt;&gt;"",Scoring!$G$14)+IF(Data!$J122&lt;&gt;"",Scoring!$G$15)+IF(Data!$K122&lt;&gt;"",Scoring!$G$16)+IF(Data!$L122&lt;&gt;"",Scoring!$G$17)+IF(Data!$M122&lt;&gt;"",Scoring!$G$18)+IF(Data!$N122&lt;&gt;"",Scoring!$G$19)+IF(Data!$O122&lt;&gt;"",Scoring!$G$20)+IF(Data!$P122&lt;&gt;"",Scoring!$G$21)+IF(Data!$Q122&lt;&gt;"",Scoring!$G$22)+IF(Data!$R122&lt;&gt;"",Scoring!$G$23)+IF(Data!$S122&lt;&gt;"",Scoring!$G$24)+IF(Data!$T122&lt;&gt;"",Scoring!$G$25)+IF(Data!$U122&lt;&gt;"",Scoring!$G$26)+IF(Data!$V122&lt;&gt;"",Scoring!$G$27)+IF(Data!$W122&lt;&gt;"",Scoring!$G$28)+IF(Data!$X122&lt;&gt;"",Scoring!$G$29)+IF(Data!$Y122&lt;&gt;"",Scoring!$G$30)+IF(Data!$Z122&lt;&gt;"",Scoring!$G$31)+IF(Data!$AA122&lt;&gt;"",Scoring!$G$32)+IF(Data!$AB122&lt;&gt;"",Scoring!$G$33)+IF(Data!$AC122&lt;&gt;"",Scoring!$G$34)+IF(Data!$AD122&lt;&gt;"",Scoring!$G$35)+IF(Data!$AE122&lt;&gt;"",Scoring!$G$36)+IF(Data!$AF122&lt;&gt;"",Scoring!$G$37)+IF(Data!$AG122&lt;&gt;"",Scoring!$G$38)+IF(Data!$AH122&lt;&gt;"",Scoring!$G$39)+IF(Data!$AI122&lt;&gt;"",Scoring!$G$40)+IF(Data!$AJ122&lt;&gt;"",Scoring!$G$41)+IF(Data!$AK122&lt;&gt;"",Scoring!$G$42)+IF(Data!$AL122&lt;&gt;"",Scoring!$G$43)+IF(Data!$AM122&lt;&gt;"",Scoring!$G$44)+IF(Data!$AN122&lt;&gt;"",Scoring!$G$45)+IF(Data!$AO122&lt;&gt;"",Scoring!$G$46)+IF(Data!$AP122&lt;&gt;"",Scoring!$G$47)+IF(Data!$AQ122&lt;&gt;"",Scoring!$G$48)+IF(Data!$AR122&lt;&gt;"",Scoring!$G$49)+IF(Data!$AS122&lt;&gt;"",Scoring!$G$50)+IF(Data!$AT122&lt;&gt;"",Scoring!$G$51)+IF(Data!$AU122&lt;&gt;"",Scoring!$G$52),"")</f>
        <v/>
      </c>
      <c r="BC122" s="184" t="str">
        <f>IF(BB122&lt;&gt;"",LOOKUP(BB122,Likelihoods!$A$7:$A$107,Likelihoods!E$7:E$107),"")</f>
        <v/>
      </c>
      <c r="BD122" s="185" t="str">
        <f>IF(AND(COUNTBLANK($B122:$O122)=13,COUNTBLANK($P122:$Q122)=1,COUNTBLANK($R122:$U122)=3,COUNTBLANK($V122:$X122)=2,COUNTBLANK($Y122:$AE122)=6,COUNTBLANK($AF122:$AJ122)=4,COUNTBLANK($AK122:AN122)=3,COUNTBLANK($AO122:$AQ122)=2,COUNTBLANK($AR122:$AS122)=1,COUNTBLANK($AT122:$AU122)=1),IF(Data!$B122&lt;&gt;"",Scoring!$H$7)+IF(Data!$C122&lt;&gt;"",Scoring!$H$8)+IF(Data!$D122&lt;&gt;"",Scoring!$H$9)+IF(Data!$E122&lt;&gt;"",Scoring!$H$10)+IF(Data!$F122&lt;&gt;"",Scoring!$H$11)+IF(Data!$G122&lt;&gt;"",Scoring!$H$12)+IF(Data!$H122&lt;&gt;"",Scoring!$H$13)+IF(Data!$I122&lt;&gt;"",Scoring!$H$14)+IF(Data!$J122&lt;&gt;"",Scoring!$H$15)+IF(Data!$K122&lt;&gt;"",Scoring!$H$16)+IF(Data!$L122&lt;&gt;"",Scoring!$H$17)+IF(Data!$M122&lt;&gt;"",Scoring!$H$18)+IF(Data!$N122&lt;&gt;"",Scoring!$H$19)+IF(Data!$O122&lt;&gt;"",Scoring!$H$20)+IF(Data!$P122&lt;&gt;"",Scoring!$H$21)+IF(Data!$Q122&lt;&gt;"",Scoring!$H$22)+IF(Data!$R122&lt;&gt;"",Scoring!$H$23)+IF(Data!$S122&lt;&gt;"",Scoring!$H$24)+IF(Data!$T122&lt;&gt;"",Scoring!$H$25)+IF(Data!$U122&lt;&gt;"",Scoring!$H$26)+IF(Data!$V122&lt;&gt;"",Scoring!$H$27)+IF(Data!$W122&lt;&gt;"",Scoring!$H$28)+IF(Data!$X122&lt;&gt;"",Scoring!$H$29)+IF(Data!$Y122&lt;&gt;"",Scoring!$H$30)+IF(Data!$Z122&lt;&gt;"",Scoring!$H$31)+IF(Data!$AA122&lt;&gt;"",Scoring!$H$32)+IF(Data!$AB122&lt;&gt;"",Scoring!$H$33)+IF(Data!$AC122&lt;&gt;"",Scoring!$H$34)+IF(Data!$AD122&lt;&gt;"",Scoring!$H$35)+IF(Data!$AE122&lt;&gt;"",Scoring!$H$36)+IF(Data!$AF122&lt;&gt;"",Scoring!$H$37)+IF(Data!$AG122&lt;&gt;"",Scoring!$H$38)+IF(Data!$AH122&lt;&gt;"",Scoring!$H$39)+IF(Data!$AI122&lt;&gt;"",Scoring!$H$40)+IF(Data!$AJ122&lt;&gt;"",Scoring!$H$41)+IF(Data!$AK122&lt;&gt;"",Scoring!$H$42)+IF(Data!$AL122&lt;&gt;"",Scoring!$H$43)+IF(Data!$AM122&lt;&gt;"",Scoring!$H$44)+IF(Data!$AN122&lt;&gt;"",Scoring!$H$45)+IF(Data!$AO122&lt;&gt;"",Scoring!$H$46)+IF(Data!$AP122&lt;&gt;"",Scoring!$H$47)+IF(Data!$AQ122&lt;&gt;"",Scoring!$H$48)+IF(Data!$AR122&lt;&gt;"",Scoring!$H$49)+IF(Data!$AS122&lt;&gt;"",Scoring!$H$50)+IF(Data!$AT122&lt;&gt;"",Scoring!$H$51)+IF(Data!$AU122&lt;&gt;"",Scoring!$H$52),"")</f>
        <v/>
      </c>
      <c r="BE122" s="186" t="str">
        <f>IF(BD122&lt;&gt;"",LOOKUP(BD122,Likelihoods!$A$7:$A$107,Likelihoods!F$7:F$107),"")</f>
        <v/>
      </c>
      <c r="BF122" s="181" t="str">
        <f>IF(AND(COUNTBLANK($B122:$O122)=13,COUNTBLANK($P122:$Q122)=1,COUNTBLANK($R122:$U122)=3,COUNTBLANK($V122:$X122)=2,COUNTBLANK($Y122:$AE122)=6,COUNTBLANK($AF122:$AJ122)=4,COUNTBLANK($AK122:AN122)=3,COUNTBLANK($AO122:$AQ122)=2,COUNTBLANK($AR122:$AS122)=1,COUNTBLANK($AT122:$AU122)=1),IF(Data!$B122&lt;&gt;"",Scoring!$I$7)+IF(Data!$C122&lt;&gt;"",Scoring!$I$8)+IF(Data!$D122&lt;&gt;"",Scoring!$I$9)+IF(Data!$E122&lt;&gt;"",Scoring!$I$10)+IF(Data!$F122&lt;&gt;"",Scoring!$I$11)+IF(Data!$G122&lt;&gt;"",Scoring!$I$12)+IF(Data!$H122&lt;&gt;"",Scoring!$I$13)+IF(Data!$I122&lt;&gt;"",Scoring!$I$14)+IF(Data!$J122&lt;&gt;"",Scoring!$I$15)+IF(Data!$K122&lt;&gt;"",Scoring!$I$16)+IF(Data!$L122&lt;&gt;"",Scoring!$I$17)+IF(Data!$M122&lt;&gt;"",Scoring!$I$18)+IF(Data!$N122&lt;&gt;"",Scoring!$I$19)+IF(Data!$O122&lt;&gt;"",Scoring!$I$20)+IF(Data!$P122&lt;&gt;"",Scoring!$I$21)+IF(Data!$Q122&lt;&gt;"",Scoring!$I$22)+IF(Data!$R122&lt;&gt;"",Scoring!$I$23)+IF(Data!$S122&lt;&gt;"",Scoring!$I$24)+IF(Data!$T122&lt;&gt;"",Scoring!$I$25)+IF(Data!$U122&lt;&gt;"",Scoring!$I$26)+IF(Data!$V122&lt;&gt;"",Scoring!$I$27)+IF(Data!$W122&lt;&gt;"",Scoring!$I$28)+IF(Data!$X122&lt;&gt;"",Scoring!$I$29)+IF(Data!$Y122&lt;&gt;"",Scoring!$I$30)+IF(Data!$Z122&lt;&gt;"",Scoring!$I$31)+IF(Data!$AA122&lt;&gt;"",Scoring!$I$32)+IF(Data!$AB122&lt;&gt;"",Scoring!$I$33)+IF(Data!$AC122&lt;&gt;"",Scoring!$I$34)+IF(Data!$AD122&lt;&gt;"",Scoring!$I$35)+IF(Data!$AE122&lt;&gt;"",Scoring!$I$36)+IF(Data!$AF122&lt;&gt;"",Scoring!$I$37)+IF(Data!$AG122&lt;&gt;"",Scoring!$I$38)+IF(Data!$AH122&lt;&gt;"",Scoring!$I$39)+IF(Data!$AI122&lt;&gt;"",Scoring!$I$40)+IF(Data!$AJ122&lt;&gt;"",Scoring!$I$41)+IF(Data!$AK122&lt;&gt;"",Scoring!$I$42)+IF(Data!$AL122&lt;&gt;"",Scoring!$I$43)+IF(Data!$AM122&lt;&gt;"",Scoring!$I$44)+IF(Data!$AN122&lt;&gt;"",Scoring!$I$45)+IF(Data!$AO122&lt;&gt;"",Scoring!$I$46)+IF(Data!$AP122&lt;&gt;"",Scoring!$I$47)+IF(Data!$AQ122&lt;&gt;"",Scoring!$I$48)+IF(Data!$AR122&lt;&gt;"",Scoring!$I$49)+IF(Data!$AS122&lt;&gt;"",Scoring!$I$50)+IF(Data!$AT122&lt;&gt;"",Scoring!$I$51)+IF(Data!$AU122&lt;&gt;"",Scoring!$I$52),"")</f>
        <v/>
      </c>
      <c r="BG122" s="180" t="str">
        <f>IF(BF122&lt;&gt;"",LOOKUP(BF122,Likelihoods!$A$7:$A$107,Likelihoods!G$7:G$107),"")</f>
        <v/>
      </c>
      <c r="BH122" s="187" t="str">
        <f>IF(AND(COUNTBLANK($B122:$O122)=13,COUNTBLANK($P122:$Q122)=1,COUNTBLANK($R122:$U122)=3,COUNTBLANK($V122:$X122)=2,COUNTBLANK($Y122:$AE122)=6,COUNTBLANK($AF122:$AJ122)=4,COUNTBLANK($AK122:AN122)=3,COUNTBLANK($AO122:$AQ122)=2,COUNTBLANK($AR122:$AS122)=1,COUNTBLANK($AT122:$AU122)=1),IF(Data!$B122&lt;&gt;"",Scoring!$J$7)+IF(Data!$C122&lt;&gt;"",Scoring!$J$8)+IF(Data!$D122&lt;&gt;"",Scoring!$J$9)+IF(Data!$E122&lt;&gt;"",Scoring!$J$10)+IF(Data!$F122&lt;&gt;"",Scoring!$J$11)+IF(Data!$G122&lt;&gt;"",Scoring!$J$12)+IF(Data!$H122&lt;&gt;"",Scoring!$J$13)+IF(Data!$I122&lt;&gt;"",Scoring!$J$14)+IF(Data!$J122&lt;&gt;"",Scoring!$J$15)+IF(Data!$K122&lt;&gt;"",Scoring!$J$16)+IF(Data!$L122&lt;&gt;"",Scoring!$J$17)+IF(Data!$M122&lt;&gt;"",Scoring!$J$18)+IF(Data!$N122&lt;&gt;"",Scoring!$J$19)+IF(Data!$O122&lt;&gt;"",Scoring!$J$20)+IF(Data!$P122&lt;&gt;"",Scoring!$J$21)+IF(Data!$Q122&lt;&gt;"",Scoring!$J$22)+IF(Data!$R122&lt;&gt;"",Scoring!$J$23)+IF(Data!$S122&lt;&gt;"",Scoring!$J$24)+IF(Data!$T122&lt;&gt;"",Scoring!$J$25)+IF(Data!$U122&lt;&gt;"",Scoring!$J$26)+IF(Data!$V122&lt;&gt;"",Scoring!$J$27)+IF(Data!$W122&lt;&gt;"",Scoring!$J$28)+IF(Data!$X122&lt;&gt;"",Scoring!$J$29)+IF(Data!$Y122&lt;&gt;"",Scoring!$J$30)+IF(Data!$Z122&lt;&gt;"",Scoring!$J$31)+IF(Data!$AA122&lt;&gt;"",Scoring!$J$32)+IF(Data!$AB122&lt;&gt;"",Scoring!$J$33)+IF(Data!$AC122&lt;&gt;"",Scoring!$J$34)+IF(Data!$AD122&lt;&gt;"",Scoring!$J$35)+IF(Data!$AE122&lt;&gt;"",Scoring!$J$36)+IF(Data!$AF122&lt;&gt;"",Scoring!$J$37)+IF(Data!$AG122&lt;&gt;"",Scoring!$J$38)+IF(Data!$AH122&lt;&gt;"",Scoring!$J$39)+IF(Data!$AI122&lt;&gt;"",Scoring!$J$40)+IF(Data!$AJ122&lt;&gt;"",Scoring!$J$41)+IF(Data!$AK122&lt;&gt;"",Scoring!$J$42)+IF(Data!$AL122&lt;&gt;"",Scoring!$J$43)+IF(Data!$AM122&lt;&gt;"",Scoring!$J$44)+IF(Data!$AN122&lt;&gt;"",Scoring!$J$45)+IF(Data!$AO122&lt;&gt;"",Scoring!$J$46)+IF(Data!$AP122&lt;&gt;"",Scoring!$J$47)+IF(Data!$AQ122&lt;&gt;"",Scoring!$J$48)+IF(Data!$AR122&lt;&gt;"",Scoring!$J$49)+IF(Data!$AS122&lt;&gt;"",Scoring!$J$50)+IF(Data!$AT122&lt;&gt;"",Scoring!$J$51)+IF(Data!$AU122&lt;&gt;"",Scoring!$J$52),"")</f>
        <v/>
      </c>
      <c r="BI122" s="183" t="str">
        <f>IF(BH122&lt;&gt;"",LOOKUP(BH122,Likelihoods!$A$7:$A$107,Likelihoods!H$7:H$107),"")</f>
        <v/>
      </c>
      <c r="BJ122" s="188" t="str">
        <f>IF(AND(COUNTBLANK($B122:$O122)=13,COUNTBLANK($P122:$Q122)=1,COUNTBLANK($R122:$U122)=3,COUNTBLANK($V122:$X122)=2,COUNTBLANK($Y122:$AE122)=6,COUNTBLANK($AF122:$AJ122)=4,COUNTBLANK($AK122:AN122)=3,COUNTBLANK($AO122:$AQ122)=2,COUNTBLANK($AR122:$AS122)=1,COUNTBLANK($AT122:$AU122)=1),IF(Data!$B122&lt;&gt;"",Scoring!$K$7)+IF(Data!$C122&lt;&gt;"",Scoring!$K$8)+IF(Data!$D122&lt;&gt;"",Scoring!$K$9)+IF(Data!$E122&lt;&gt;"",Scoring!$K$10)+IF(Data!$F122&lt;&gt;"",Scoring!$K$11)+IF(Data!$G122&lt;&gt;"",Scoring!$K$12)+IF(Data!$H122&lt;&gt;"",Scoring!$K$13)+IF(Data!$I122&lt;&gt;"",Scoring!$K$14)+IF(Data!$J122&lt;&gt;"",Scoring!$K$15)+IF(Data!$K122&lt;&gt;"",Scoring!$K$16)+IF(Data!$L122&lt;&gt;"",Scoring!$K$17)+IF(Data!$M122&lt;&gt;"",Scoring!$K$18)+IF(Data!$N122&lt;&gt;"",Scoring!$K$19)+IF(Data!$O122&lt;&gt;"",Scoring!$K$20)+IF(Data!$P122&lt;&gt;"",Scoring!$K$21)+IF(Data!$Q122&lt;&gt;"",Scoring!$K$22)+IF(Data!$R122&lt;&gt;"",Scoring!$K$23)+IF(Data!$S122&lt;&gt;"",Scoring!$K$24)+IF(Data!$T122&lt;&gt;"",Scoring!$K$25)+IF(Data!$U122&lt;&gt;"",Scoring!$K$26)+IF(Data!$V122&lt;&gt;"",Scoring!$K$27)+IF(Data!$W122&lt;&gt;"",Scoring!$K$28)+IF(Data!$X122&lt;&gt;"",Scoring!$K$29)+IF(Data!$Y122&lt;&gt;"",Scoring!$K$30)+IF(Data!$Z122&lt;&gt;"",Scoring!$K$31)+IF(Data!$AA122&lt;&gt;"",Scoring!$K$32)+IF(Data!$AB122&lt;&gt;"",Scoring!$K$33)+IF(Data!$AC122&lt;&gt;"",Scoring!$K$34)+IF(Data!$AD122&lt;&gt;"",Scoring!$K$35)+IF(Data!$AE122&lt;&gt;"",Scoring!$K$36)+IF(Data!$AF122&lt;&gt;"",Scoring!$K$37)+IF(Data!$AG122&lt;&gt;"",Scoring!$K$38)+IF(Data!$AH122&lt;&gt;"",Scoring!$K$39)+IF(Data!$AI122&lt;&gt;"",Scoring!$K$40)+IF(Data!$AJ122&lt;&gt;"",Scoring!$K$41)+IF(Data!$AK122&lt;&gt;"",Scoring!$K$42)+IF(Data!$AL122&lt;&gt;"",Scoring!$K$43)+IF(Data!$AM122&lt;&gt;"",Scoring!$K$44)+IF(Data!$AN122&lt;&gt;"",Scoring!$K$45)+IF(Data!$AO122&lt;&gt;"",Scoring!$K$46)+IF(Data!$AP122&lt;&gt;"",Scoring!$K$47)+IF(Data!$AQ122&lt;&gt;"",Scoring!$K$48)+IF(Data!$AR122&lt;&gt;"",Scoring!$K$49)+IF(Data!$AS122&lt;&gt;"",Scoring!$K$50)+IF(Data!$AT122&lt;&gt;"",Scoring!$K$51)+IF(Data!$AU122&lt;&gt;"",Scoring!$K$52),"")</f>
        <v/>
      </c>
      <c r="BK122" s="184" t="str">
        <f>IF(BJ122&lt;&gt;"",LOOKUP(BJ122,Likelihoods!$A$7:$A$107,Likelihoods!I$7:I$107),"")</f>
        <v/>
      </c>
      <c r="BL122" s="187" t="str">
        <f>IF(AND(COUNTBLANK($B122:$O122)=13,COUNTBLANK($P122:$Q122)=1,COUNTBLANK($R122:$U122)=3,COUNTBLANK($V122:$X122)=2,COUNTBLANK($Y122:$AE122)=6,COUNTBLANK($AF122:$AJ122)=4,COUNTBLANK($AK122:AN122)=3,COUNTBLANK($AO122:$AQ122)=2,COUNTBLANK($AR122:$AS122)=1,COUNTBLANK($AT122:$AU122)=1),IF(Data!$B122&lt;&gt;"",Scoring!$L$7)+IF(Data!$C122&lt;&gt;"",Scoring!$L$8)+IF(Data!$D122&lt;&gt;"",Scoring!$L$9)+IF(Data!$E122&lt;&gt;"",Scoring!$L$10)+IF(Data!$F122&lt;&gt;"",Scoring!$L$11)+IF(Data!$G122&lt;&gt;"",Scoring!$L$12)+IF(Data!$H122&lt;&gt;"",Scoring!$L$13)+IF(Data!$I122&lt;&gt;"",Scoring!$L$14)+IF(Data!$J122&lt;&gt;"",Scoring!$L$15)+IF(Data!$K122&lt;&gt;"",Scoring!$L$16)+IF(Data!$L122&lt;&gt;"",Scoring!$L$17)+IF(Data!$M122&lt;&gt;"",Scoring!$L$18)+IF(Data!$N122&lt;&gt;"",Scoring!$L$19)+IF(Data!$O122&lt;&gt;"",Scoring!$L$20)+IF(Data!$P122&lt;&gt;"",Scoring!$L$21)+IF(Data!$Q122&lt;&gt;"",Scoring!$L$22)+IF(Data!$R122&lt;&gt;"",Scoring!$L$23)+IF(Data!$S122&lt;&gt;"",Scoring!$L$24)+IF(Data!$T122&lt;&gt;"",Scoring!$L$25)+IF(Data!$U122&lt;&gt;"",Scoring!$L$26)+IF(Data!$V122&lt;&gt;"",Scoring!$L$27)+IF(Data!$W122&lt;&gt;"",Scoring!$L$28)+IF(Data!$X122&lt;&gt;"",Scoring!$L$29)+IF(Data!$Y122&lt;&gt;"",Scoring!$L$30)+IF(Data!$Z122&lt;&gt;"",Scoring!$L$31)+IF(Data!$AA122&lt;&gt;"",Scoring!$L$32)+IF(Data!$AB122&lt;&gt;"",Scoring!$L$33)+IF(Data!$AC122&lt;&gt;"",Scoring!$L$34)+IF(Data!$AD122&lt;&gt;"",Scoring!$L$35)+IF(Data!$AE122&lt;&gt;"",Scoring!$L$36)+IF(Data!$AF122&lt;&gt;"",Scoring!$L$37)+IF(Data!$AG122&lt;&gt;"",Scoring!$L$38)+IF(Data!$AH122&lt;&gt;"",Scoring!$L$39)+IF(Data!$AI122&lt;&gt;"",Scoring!$L$40)+IF(Data!$AJ122&lt;&gt;"",Scoring!$L$41)+IF(Data!$AK122&lt;&gt;"",Scoring!$L$42)+IF(Data!$AL122&lt;&gt;"",Scoring!$L$43)+IF(Data!$AM122&lt;&gt;"",Scoring!$L$44)+IF(Data!$AN122&lt;&gt;"",Scoring!$L$45)+IF(Data!$AO122&lt;&gt;"",Scoring!$L$46)+IF(Data!$AP122&lt;&gt;"",Scoring!$L$47)+IF(Data!$AQ122&lt;&gt;"",Scoring!$L$48)+IF(Data!$AR122&lt;&gt;"",Scoring!$L$49)+IF(Data!$AS122&lt;&gt;"",Scoring!$L$50)+IF(Data!$AT122&lt;&gt;"",Scoring!$L$51)+IF(Data!$AU122&lt;&gt;"",Scoring!$L$52),"")</f>
        <v/>
      </c>
      <c r="BM122" s="180" t="str">
        <f>IF(BL122&lt;&gt;"",LOOKUP(BL122,Likelihoods!$A$7:$A$107,Likelihoods!J$7:J$107),"")</f>
        <v/>
      </c>
      <c r="BN122" s="181" t="str">
        <f>IF(AND(COUNTBLANK($B122:$O122)=13,COUNTBLANK($P122:$Q122)=1,COUNTBLANK($R122:$U122)=3,COUNTBLANK($V122:$X122)=2,COUNTBLANK($Y122:$AE122)=6,COUNTBLANK($AF122:$AJ122)=4,COUNTBLANK($AK122:AN122)=3,COUNTBLANK($AO122:$AQ122)=2,COUNTBLANK($AR122:$AS122)=1,COUNTBLANK($AT122:$AU122)=1),IF(Data!$B122&lt;&gt;"",Scoring!$M$7)+IF(Data!$C122&lt;&gt;"",Scoring!$M$8)+IF(Data!$D122&lt;&gt;"",Scoring!$M$9)+IF(Data!$E122&lt;&gt;"",Scoring!$M$10)+IF(Data!$F122&lt;&gt;"",Scoring!$M$11)+IF(Data!$G122&lt;&gt;"",Scoring!$M$12)+IF(Data!$H122&lt;&gt;"",Scoring!$M$13)+IF(Data!$I122&lt;&gt;"",Scoring!$M$14)+IF(Data!$J122&lt;&gt;"",Scoring!$M$15)+IF(Data!$K122&lt;&gt;"",Scoring!$M$16)+IF(Data!$L122&lt;&gt;"",Scoring!$M$17)+IF(Data!$M122&lt;&gt;"",Scoring!$M$18)+IF(Data!$N122&lt;&gt;"",Scoring!$M$19)+IF(Data!$O122&lt;&gt;"",Scoring!$M$20)+IF(Data!$P122&lt;&gt;"",Scoring!$M$21)+IF(Data!$Q122&lt;&gt;"",Scoring!$M$22)+IF(Data!$R122&lt;&gt;"",Scoring!$M$23)+IF(Data!$S122&lt;&gt;"",Scoring!$M$24)+IF(Data!$T122&lt;&gt;"",Scoring!$M$25)+IF(Data!$U122&lt;&gt;"",Scoring!$M$26)+IF(Data!$V122&lt;&gt;"",Scoring!$M$27)+IF(Data!$W122&lt;&gt;"",Scoring!$M$28)+IF(Data!$X122&lt;&gt;"",Scoring!$M$29)+IF(Data!$Y122&lt;&gt;"",Scoring!$M$30)+IF(Data!$Z122&lt;&gt;"",Scoring!$M$31)+IF(Data!$AA122&lt;&gt;"",Scoring!$M$32)+IF(Data!$AB122&lt;&gt;"",Scoring!$M$33)+IF(Data!$AC122&lt;&gt;"",Scoring!$M$34)+IF(Data!$AD122&lt;&gt;"",Scoring!$M$35)+IF(Data!$AE122&lt;&gt;"",Scoring!$M$36)+IF(Data!$AF122&lt;&gt;"",Scoring!$M$37)+IF(Data!$AG122&lt;&gt;"",Scoring!$M$38)+IF(Data!$AH122&lt;&gt;"",Scoring!$M$39)+IF(Data!$AI122&lt;&gt;"",Scoring!$M$40)+IF(Data!$AJ122&lt;&gt;"",Scoring!$M$41)+IF(Data!$AK122&lt;&gt;"",Scoring!$M$42)+IF(Data!$AL122&lt;&gt;"",Scoring!$M$43)+IF(Data!$AM122&lt;&gt;"",Scoring!$M$44)+IF(Data!$AN122&lt;&gt;"",Scoring!$M$45)+IF(Data!$AO122&lt;&gt;"",Scoring!$M$46)+IF(Data!$AP122&lt;&gt;"",Scoring!$M$47)+IF(Data!$AQ122&lt;&gt;"",Scoring!$M$48)+IF(Data!$AR122&lt;&gt;"",Scoring!$M$49)+IF(Data!$AS122&lt;&gt;"",Scoring!$M$50)+IF(Data!$AT122&lt;&gt;"",Scoring!$M$51)+IF(Data!$AU122&lt;&gt;"",Scoring!$M$52),"")</f>
        <v/>
      </c>
      <c r="BO122" s="184" t="str">
        <f>IF(BN122&lt;&gt;"",LOOKUP(BN122,Likelihoods!$A$7:$A$107,Likelihoods!K$7:K$107),"")</f>
        <v/>
      </c>
      <c r="BP122" s="179" t="str">
        <f>IF(AND(COUNTBLANK($B122:$O122)=13,COUNTBLANK($P122:$Q122)=1,COUNTBLANK($R122:$U122)=3,COUNTBLANK($V122:$X122)=2,COUNTBLANK($Y122:$AE122)=6,COUNTBLANK($AF122:$AJ122)=4,COUNTBLANK($AK122:AN122)=3,COUNTBLANK($AO122:$AQ122)=2,COUNTBLANK($AR122:$AS122)=1,COUNTBLANK($AT122:$AU122)=1),IF(Data!$B122&lt;&gt;"",Scoring!$N$7)+IF(Data!$C122&lt;&gt;"",Scoring!$N$8)+IF(Data!$D122&lt;&gt;"",Scoring!$N$9)+IF(Data!$E122&lt;&gt;"",Scoring!$N$10)+IF(Data!$F122&lt;&gt;"",Scoring!$N$11)+IF(Data!$G122&lt;&gt;"",Scoring!$N$12)+IF(Data!$H122&lt;&gt;"",Scoring!$N$13)+IF(Data!$I122&lt;&gt;"",Scoring!$N$14)+IF(Data!$J122&lt;&gt;"",Scoring!$N$15)+IF(Data!$K122&lt;&gt;"",Scoring!$N$16)+IF(Data!$L122&lt;&gt;"",Scoring!$N$17)+IF(Data!$M122&lt;&gt;"",Scoring!$N$18)+IF(Data!$N122&lt;&gt;"",Scoring!$N$19)+IF(Data!$O122&lt;&gt;"",Scoring!$N$20)+IF(Data!$P122&lt;&gt;"",Scoring!$N$21)+IF(Data!$Q122&lt;&gt;"",Scoring!$N$22)+IF(Data!$R122&lt;&gt;"",Scoring!$N$23)+IF(Data!$S122&lt;&gt;"",Scoring!$N$24)+IF(Data!$T122&lt;&gt;"",Scoring!$N$25)+IF(Data!$U122&lt;&gt;"",Scoring!$N$26)+IF(Data!$V122&lt;&gt;"",Scoring!$N$27)+IF(Data!$W122&lt;&gt;"",Scoring!$N$28)+IF(Data!$X122&lt;&gt;"",Scoring!$N$29)+IF(Data!$Y122&lt;&gt;"",Scoring!$N$30)+IF(Data!$Z122&lt;&gt;"",Scoring!$N$31)+IF(Data!$AA122&lt;&gt;"",Scoring!$N$32)+IF(Data!$AB122&lt;&gt;"",Scoring!$N$33)+IF(Data!$AC122&lt;&gt;"",Scoring!$N$34)+IF(Data!$AD122&lt;&gt;"",Scoring!$N$35)+IF(Data!$AE122&lt;&gt;"",Scoring!$N$36)+IF(Data!$AF122&lt;&gt;"",Scoring!$N$37)+IF(Data!$AG122&lt;&gt;"",Scoring!$N$38)+IF(Data!$AH122&lt;&gt;"",Scoring!$N$39)+IF(Data!$AI122&lt;&gt;"",Scoring!$N$40)+IF(Data!$AJ122&lt;&gt;"",Scoring!$N$41)+IF(Data!$AK122&lt;&gt;"",Scoring!$N$42)+IF(Data!$AL122&lt;&gt;"",Scoring!$N$43)+IF(Data!$AM122&lt;&gt;"",Scoring!$N$44)+IF(Data!$AN122&lt;&gt;"",Scoring!$N$45)+IF(Data!$AO122&lt;&gt;"",Scoring!$N$46)+IF(Data!$AP122&lt;&gt;"",Scoring!$N$47)+IF(Data!$AQ122&lt;&gt;"",Scoring!$N$48)+IF(Data!$AR122&lt;&gt;"",Scoring!$N$49)+IF(Data!$AS122&lt;&gt;"",Scoring!$N$50)+IF(Data!$AT122&lt;&gt;"",Scoring!$N$51)+IF(Data!$AU122&lt;&gt;"",Scoring!$N$52),"")</f>
        <v/>
      </c>
      <c r="BQ122" s="189" t="str">
        <f>IF(BP122&lt;&gt;"",LOOKUP(BP122,Likelihoods!$A$7:$A$107,Likelihoods!L$7:L$107),"")</f>
        <v/>
      </c>
      <c r="BR122" s="181" t="str">
        <f>IF(AND(COUNTBLANK($B122:$O122)=13,COUNTBLANK($P122:$Q122)=1,COUNTBLANK($R122:$U122)=3,COUNTBLANK($V122:$X122)=2,COUNTBLANK($Y122:$AE122)=6,COUNTBLANK($AF122:$AJ122)=4,COUNTBLANK($AK122:AN122)=3,COUNTBLANK($AO122:$AQ122)=2,COUNTBLANK($AR122:$AS122)=1,COUNTBLANK($AT122:$AU122)=1),IF(Data!$B122&lt;&gt;"",Scoring!$O$7)+IF(Data!$C122&lt;&gt;"",Scoring!$O$8)+IF(Data!$D122&lt;&gt;"",Scoring!$O$9)+IF(Data!$E122&lt;&gt;"",Scoring!$O$10)+IF(Data!$F122&lt;&gt;"",Scoring!$O$11)+IF(Data!$G122&lt;&gt;"",Scoring!$O$12)+IF(Data!$H122&lt;&gt;"",Scoring!$O$13)+IF(Data!$I122&lt;&gt;"",Scoring!$O$14)+IF(Data!$J122&lt;&gt;"",Scoring!$O$15)+IF(Data!$K122&lt;&gt;"",Scoring!$O$16)+IF(Data!$L122&lt;&gt;"",Scoring!$O$17)+IF(Data!$M122&lt;&gt;"",Scoring!$O$18)+IF(Data!$N122&lt;&gt;"",Scoring!$O$19)+IF(Data!$O122&lt;&gt;"",Scoring!$O$20)+IF(Data!$P122&lt;&gt;"",Scoring!$O$21)+IF(Data!$Q122&lt;&gt;"",Scoring!$O$22)+IF(Data!$R122&lt;&gt;"",Scoring!$O$23)+IF(Data!$S122&lt;&gt;"",Scoring!$O$24)+IF(Data!$T122&lt;&gt;"",Scoring!$O$25)+IF(Data!$U122&lt;&gt;"",Scoring!$O$26)+IF(Data!$V122&lt;&gt;"",Scoring!$O$27)+IF(Data!$W122&lt;&gt;"",Scoring!$O$28)+IF(Data!$X122&lt;&gt;"",Scoring!$O$29)+IF(Data!$Y122&lt;&gt;"",Scoring!$O$30)+IF(Data!$Z122&lt;&gt;"",Scoring!$O$31)+IF(Data!$AA122&lt;&gt;"",Scoring!$O$32)+IF(Data!$AB122&lt;&gt;"",Scoring!$O$33)+IF(Data!$AC122&lt;&gt;"",Scoring!$O$34)+IF(Data!$AD122&lt;&gt;"",Scoring!$O$35)+IF(Data!$AE122&lt;&gt;"",Scoring!$O$36)+IF(Data!$AF122&lt;&gt;"",Scoring!$O$37)+IF(Data!$AG122&lt;&gt;"",Scoring!$O$38)+IF(Data!$AH122&lt;&gt;"",Scoring!$O$39)+IF(Data!$AI122&lt;&gt;"",Scoring!$O$40)+IF(Data!$AJ122&lt;&gt;"",Scoring!$O$41)+IF(Data!$AK122&lt;&gt;"",Scoring!$O$42)+IF(Data!$AL122&lt;&gt;"",Scoring!$O$43)+IF(Data!$AM122&lt;&gt;"",Scoring!$O$44)+IF(Data!$AN122&lt;&gt;"",Scoring!$O$45)+IF(Data!$AO122&lt;&gt;"",Scoring!$O$46)+IF(Data!$AP122&lt;&gt;"",Scoring!$O$47)+IF(Data!$AQ122&lt;&gt;"",Scoring!$O$48)+IF(Data!$AR122&lt;&gt;"",Scoring!$O$49)+IF(Data!$AS122&lt;&gt;"",Scoring!$O$50)+IF(Data!$AT122&lt;&gt;"",Scoring!$O$51)+IF(Data!$AU122&lt;&gt;"",Scoring!$O$52),"")</f>
        <v/>
      </c>
      <c r="BS122" s="184" t="str">
        <f>IF(BR122&lt;&gt;"",LOOKUP(BR122,Likelihoods!$A$7:$A$107,Likelihoods!M$7:M$107),"")</f>
        <v/>
      </c>
      <c r="BT122" s="181" t="str">
        <f>IF(AND(COUNTBLANK($B122:$O122)=13,COUNTBLANK($P122:$Q122)=1,COUNTBLANK($R122:$U122)=3,COUNTBLANK($V122:$X122)=2,COUNTBLANK($Y122:$AE122)=6,COUNTBLANK($AF122:$AJ122)=4,COUNTBLANK($AK122:AN122)=3,COUNTBLANK($AO122:$AQ122)=2,COUNTBLANK($AR122:$AS122)=1,COUNTBLANK($AT122:$AU122)=1),IF(Data!$B122&lt;&gt;"",Scoring!$P$7)+IF(Data!$C122&lt;&gt;"",Scoring!$P$8)+IF(Data!$D122&lt;&gt;"",Scoring!$P$9)+IF(Data!$E122&lt;&gt;"",Scoring!$P$10)+IF(Data!$F122&lt;&gt;"",Scoring!$P$11)+IF(Data!$G122&lt;&gt;"",Scoring!$P$12)+IF(Data!$H122&lt;&gt;"",Scoring!$P$13)+IF(Data!$I122&lt;&gt;"",Scoring!$P$14)+IF(Data!$J122&lt;&gt;"",Scoring!$P$15)+IF(Data!$K122&lt;&gt;"",Scoring!$P$16)+IF(Data!$L122&lt;&gt;"",Scoring!$P$17)+IF(Data!$M122&lt;&gt;"",Scoring!$P$18)+IF(Data!$N122&lt;&gt;"",Scoring!$P$19)+IF(Data!$O122&lt;&gt;"",Scoring!$P$20)+IF(Data!$P122&lt;&gt;"",Scoring!$P$21)+IF(Data!$Q122&lt;&gt;"",Scoring!$P$22)+IF(Data!$R122&lt;&gt;"",Scoring!$P$23)+IF(Data!$S122&lt;&gt;"",Scoring!$P$24)+IF(Data!$T122&lt;&gt;"",Scoring!$P$25)+IF(Data!$U122&lt;&gt;"",Scoring!$P$26)+IF(Data!$V122&lt;&gt;"",Scoring!$P$27)+IF(Data!$W122&lt;&gt;"",Scoring!$P$28)+IF(Data!$X122&lt;&gt;"",Scoring!$P$29)+IF(Data!$Y122&lt;&gt;"",Scoring!$P$30)+IF(Data!$Z122&lt;&gt;"",Scoring!$P$31)+IF(Data!$AA122&lt;&gt;"",Scoring!$P$32)+IF(Data!$AB122&lt;&gt;"",Scoring!$P$33)+IF(Data!$AC122&lt;&gt;"",Scoring!$P$34)+IF(Data!$AD122&lt;&gt;"",Scoring!$P$35)+IF(Data!$AE122&lt;&gt;"",Scoring!$P$36)+IF(Data!$AF122&lt;&gt;"",Scoring!$P$37)+IF(Data!$AG122&lt;&gt;"",Scoring!$P$38)+IF(Data!$AH122&lt;&gt;"",Scoring!$P$39)+IF(Data!$AI122&lt;&gt;"",Scoring!$P$40)+IF(Data!$AJ122&lt;&gt;"",Scoring!$P$41)+IF(Data!$AK122&lt;&gt;"",Scoring!$P$42)+IF(Data!$AL122&lt;&gt;"",Scoring!$P$43)+IF(Data!$AM122&lt;&gt;"",Scoring!$P$44)+IF(Data!$AN122&lt;&gt;"",Scoring!$P$45)+IF(Data!$AO122&lt;&gt;"",Scoring!$P$46)+IF(Data!$AP122&lt;&gt;"",Scoring!$P$47)+IF(Data!$AQ122&lt;&gt;"",Scoring!$P$48)+IF(Data!$AR122&lt;&gt;"",Scoring!$P$49)+IF(Data!$AS122&lt;&gt;"",Scoring!$P$50)+IF(Data!$AT122&lt;&gt;"",Scoring!$P$51)+IF(Data!$AU122&lt;&gt;"",Scoring!$P$52),"")</f>
        <v/>
      </c>
      <c r="BU122" s="180" t="str">
        <f>IF(BT122&lt;&gt;"",LOOKUP(BT122,Likelihoods!$A$7:$A$107,Likelihoods!N$7:N$107),"")</f>
        <v/>
      </c>
      <c r="BV122" s="181" t="str">
        <f>IF(AND(COUNTBLANK($B122:$O122)=13,COUNTBLANK($P122:$Q122)=1,COUNTBLANK($R122:$U122)=3,COUNTBLANK($V122:$X122)=2,COUNTBLANK($Y122:$AE122)=6,COUNTBLANK($AF122:$AJ122)=4,COUNTBLANK($AK122:AN122)=3,COUNTBLANK($AO122:$AQ122)=2,COUNTBLANK($AR122:$AS122)=1,COUNTBLANK($AT122:$AU122)=1),IF(Data!$B122&lt;&gt;"",Scoring!$Q$7)+IF(Data!$C122&lt;&gt;"",Scoring!$Q$8)+IF(Data!$D122&lt;&gt;"",Scoring!$Q$9)+IF(Data!$E122&lt;&gt;"",Scoring!$Q$10)+IF(Data!$F122&lt;&gt;"",Scoring!$Q$11)+IF(Data!$G122&lt;&gt;"",Scoring!$Q$12)+IF(Data!$H122&lt;&gt;"",Scoring!$Q$13)+IF(Data!$I122&lt;&gt;"",Scoring!$Q$14)+IF(Data!$J122&lt;&gt;"",Scoring!$Q$15)+IF(Data!$K122&lt;&gt;"",Scoring!$Q$16)+IF(Data!$L122&lt;&gt;"",Scoring!$Q$17)+IF(Data!$M122&lt;&gt;"",Scoring!$Q$18)+IF(Data!$N122&lt;&gt;"",Scoring!$Q$19)+IF(Data!$O122&lt;&gt;"",Scoring!$Q$20)+IF(Data!$P122&lt;&gt;"",Scoring!$Q$21)+IF(Data!$Q122&lt;&gt;"",Scoring!$Q$22)+IF(Data!$R122&lt;&gt;"",Scoring!$Q$23)+IF(Data!$S122&lt;&gt;"",Scoring!$Q$24)+IF(Data!$T122&lt;&gt;"",Scoring!$Q$25)+IF(Data!$U122&lt;&gt;"",Scoring!$Q$26)+IF(Data!$V122&lt;&gt;"",Scoring!$Q$27)+IF(Data!$W122&lt;&gt;"",Scoring!$Q$28)+IF(Data!$X122&lt;&gt;"",Scoring!$Q$29)+IF(Data!$Y122&lt;&gt;"",Scoring!$Q$30)+IF(Data!$Z122&lt;&gt;"",Scoring!$Q$31)+IF(Data!$AA122&lt;&gt;"",Scoring!$Q$32)+IF(Data!$AB122&lt;&gt;"",Scoring!$Q$33)+IF(Data!$AC122&lt;&gt;"",Scoring!$Q$34)+IF(Data!$AD122&lt;&gt;"",Scoring!$Q$35)+IF(Data!$AE122&lt;&gt;"",Scoring!$Q$36)+IF(Data!$AF122&lt;&gt;"",Scoring!$Q$37)+IF(Data!$AG122&lt;&gt;"",Scoring!$Q$38)+IF(Data!$AH122&lt;&gt;"",Scoring!$Q$39)+IF(Data!$AI122&lt;&gt;"",Scoring!$Q$40)+IF(Data!$AJ122&lt;&gt;"",Scoring!$Q$41)+IF(Data!$AK122&lt;&gt;"",Scoring!$Q$42)+IF(Data!$AL122&lt;&gt;"",Scoring!$Q$43)+IF(Data!$AM122&lt;&gt;"",Scoring!$Q$44)+IF(Data!$AN122&lt;&gt;"",Scoring!$Q$45)+IF(Data!$AO122&lt;&gt;"",Scoring!$Q$46)+IF(Data!$AP122&lt;&gt;"",Scoring!$Q$47)+IF(Data!$AQ122&lt;&gt;"",Scoring!$Q$48)+IF(Data!$AR122&lt;&gt;"",Scoring!$Q$49)+IF(Data!$AS122&lt;&gt;"",Scoring!$Q$50)+IF(Data!$AT122&lt;&gt;"",Scoring!$Q$51)+IF(Data!$AU122&lt;&gt;"",Scoring!$Q$52),"")</f>
        <v/>
      </c>
      <c r="BW122" s="183" t="str">
        <f>IF(BV122&lt;&gt;"",LOOKUP(BV122,Likelihoods!$A$7:$A$107,Likelihoods!O$7:O$107),"")</f>
        <v/>
      </c>
      <c r="BX122" s="9"/>
      <c r="BY122" s="9"/>
      <c r="BZ122" s="9"/>
      <c r="CA122" s="9"/>
      <c r="CB122" s="9"/>
      <c r="CC122" s="9"/>
      <c r="CD122" s="9"/>
      <c r="CE122" s="9"/>
      <c r="CF122" s="9"/>
      <c r="CG122" s="9"/>
      <c r="CH122" s="9"/>
      <c r="CI122" s="9"/>
      <c r="CJ122" s="9"/>
      <c r="CK122" s="9"/>
    </row>
    <row r="123" spans="1:89" ht="14.25">
      <c r="A123" s="59"/>
      <c r="B123" s="76"/>
      <c r="C123" s="77"/>
      <c r="D123" s="77"/>
      <c r="E123" s="77"/>
      <c r="F123" s="77"/>
      <c r="G123" s="77"/>
      <c r="H123" s="77"/>
      <c r="I123" s="77"/>
      <c r="J123" s="77"/>
      <c r="K123" s="77"/>
      <c r="L123" s="77"/>
      <c r="M123" s="77"/>
      <c r="N123" s="77"/>
      <c r="O123" s="77"/>
      <c r="P123" s="76"/>
      <c r="Q123" s="78"/>
      <c r="R123" s="77"/>
      <c r="S123" s="77"/>
      <c r="T123" s="77"/>
      <c r="U123" s="77"/>
      <c r="V123" s="76"/>
      <c r="W123" s="77"/>
      <c r="X123" s="78"/>
      <c r="Y123" s="77"/>
      <c r="Z123" s="77"/>
      <c r="AA123" s="77"/>
      <c r="AB123" s="77"/>
      <c r="AC123" s="77"/>
      <c r="AD123" s="77"/>
      <c r="AE123" s="77"/>
      <c r="AF123" s="76"/>
      <c r="AG123" s="77"/>
      <c r="AH123" s="77"/>
      <c r="AI123" s="77"/>
      <c r="AJ123" s="78"/>
      <c r="AK123" s="77"/>
      <c r="AL123" s="77"/>
      <c r="AM123" s="77"/>
      <c r="AN123" s="77"/>
      <c r="AO123" s="76"/>
      <c r="AP123" s="77"/>
      <c r="AQ123" s="78"/>
      <c r="AR123" s="76"/>
      <c r="AS123" s="78"/>
      <c r="AT123" s="77"/>
      <c r="AU123" s="77"/>
      <c r="AV123" s="179" t="str">
        <f>IF(AND(COUNTBLANK($B123:$O123)=13,COUNTBLANK($P123:$Q123)=1,COUNTBLANK($R123:$U123)=3,COUNTBLANK($V123:$X123)=2,COUNTBLANK($Y123:$AE123)=6,COUNTBLANK($AF123:$AJ123)=4,COUNTBLANK($AK123:AN123)=3,COUNTBLANK($AO123:$AQ123)=2,COUNTBLANK($AR123:$AS123)=1,COUNTBLANK($AT123:$AU123)=1),IF(Data!$B123&lt;&gt;"",Scoring!$D$7)+IF(Data!$C123&lt;&gt;"",Scoring!$D$8)+IF(Data!$D123&lt;&gt;"",Scoring!$D$9)+IF(Data!$E123&lt;&gt;"",Scoring!$D$10)+IF(Data!$F123&lt;&gt;"",Scoring!$D$11)+IF(Data!$G123&lt;&gt;"",Scoring!$D$12)+IF(Data!$H123&lt;&gt;"",Scoring!$D$13)+IF(Data!$I123&lt;&gt;"",Scoring!$D$14)+IF(Data!$J123&lt;&gt;"",Scoring!$D$15)+IF(Data!$K123&lt;&gt;"",Scoring!$D$16)+IF(Data!$L123&lt;&gt;"",Scoring!$D$17)+IF(Data!$M123&lt;&gt;"",Scoring!$D$18)+IF(Data!$N123&lt;&gt;"",Scoring!$D$19)+IF(Data!$O123&lt;&gt;"",Scoring!$D$20)+IF(Data!$P123&lt;&gt;"",Scoring!$D$21)+IF(Data!$Q123&lt;&gt;"",Scoring!$D$22)+IF(Data!$R123&lt;&gt;"",Scoring!$D$23)+IF(Data!$S123&lt;&gt;"",Scoring!$D$24)+IF(Data!$T123&lt;&gt;"",Scoring!$D$25)+IF(Data!$U123&lt;&gt;"",Scoring!$D$26)+IF(Data!$V123&lt;&gt;"",Scoring!$D$27)+IF(Data!$W123&lt;&gt;"",Scoring!$D$28)+IF(Data!$X123&lt;&gt;"",Scoring!$D$29)+IF(Data!$Y123&lt;&gt;"",Scoring!$D$30)+IF(Data!$Z123&lt;&gt;"",Scoring!$D$31)+IF(Data!$AA123&lt;&gt;"",Scoring!$D$32)+IF(Data!$AB123&lt;&gt;"",Scoring!$D$33)+IF(Data!$AC123&lt;&gt;"",Scoring!$D$34)+IF(Data!$AD123&lt;&gt;"",Scoring!$D$35)+IF(Data!$AE123&lt;&gt;"",Scoring!$D$36)+IF(Data!$AF123&lt;&gt;"",Scoring!$D$37)+IF(Data!$AG123&lt;&gt;"",Scoring!$D$38)+IF(Data!$AH123&lt;&gt;"",Scoring!$D$39)+IF(Data!$AI123&lt;&gt;"",Scoring!$D$40)+IF(Data!$AJ123&lt;&gt;"",Scoring!$D$41)+IF(Data!$AK123&lt;&gt;"",Scoring!$D$42)+IF(Data!$AL123&lt;&gt;"",Scoring!$D$43)+IF(Data!$AM123&lt;&gt;"",Scoring!$D$44)+IF(Data!$AN123&lt;&gt;"",Scoring!$D$45)+IF(Data!$AO123&lt;&gt;"",Scoring!$D$46)+IF(Data!$AP123&lt;&gt;"",Scoring!$D$47)+IF(Data!$AQ123&lt;&gt;"",Scoring!$D$48)+IF(Data!$AR123&lt;&gt;"",Scoring!$D$49)+IF(Data!$AS123&lt;&gt;"",Scoring!$D$50)+IF(Data!$AT123&lt;&gt;"",Scoring!$D$51)+IF(Data!$AU123&lt;&gt;"",Scoring!$D$52),"")</f>
        <v/>
      </c>
      <c r="AW123" s="180" t="str">
        <f>IF(AV123&lt;&gt;"",LOOKUP(AV123,Likelihoods!$A$7:$A$107,Likelihoods!B$7:B$107),"")</f>
        <v/>
      </c>
      <c r="AX123" s="181" t="str">
        <f>IF(AND(COUNTBLANK($B123:$O123)=13,COUNTBLANK($P123:$Q123)=1,COUNTBLANK($R123:$U123)=3,COUNTBLANK($V123:$X123)=2,COUNTBLANK($Y123:$AE123)=6,COUNTBLANK($AF123:$AJ123)=4,COUNTBLANK($AK123:AN123)=3,COUNTBLANK($AO123:$AQ123)=2,COUNTBLANK($AR123:$AS123)=1,COUNTBLANK($AT123:$AU123)=1),IF(Data!$B123&lt;&gt;"",Scoring!$E$7)+IF(Data!$C123&lt;&gt;"",Scoring!$E$8)+IF(Data!$D123&lt;&gt;"",Scoring!$E$9)+IF(Data!$E123&lt;&gt;"",Scoring!$E$10)+IF(Data!$F123&lt;&gt;"",Scoring!$E$11)+IF(Data!$G123&lt;&gt;"",Scoring!$E$12)+IF(Data!$H123&lt;&gt;"",Scoring!$E$13)+IF(Data!$I123&lt;&gt;"",Scoring!$E$14)+IF(Data!$J123&lt;&gt;"",Scoring!$E$15)+IF(Data!$K123&lt;&gt;"",Scoring!$E$16)+IF(Data!$L123&lt;&gt;"",Scoring!$E$17)+IF(Data!$M123&lt;&gt;"",Scoring!$E$18)+IF(Data!$N123&lt;&gt;"",Scoring!$E$19)+IF(Data!$O123&lt;&gt;"",Scoring!$E$20)+IF(Data!$P123&lt;&gt;"",Scoring!$E$21)+IF(Data!$Q123&lt;&gt;"",Scoring!$E$22)+IF(Data!$R123&lt;&gt;"",Scoring!$E$23)+IF(Data!$S123&lt;&gt;"",Scoring!$E$24)+IF(Data!$T123&lt;&gt;"",Scoring!$E$25)+IF(Data!$U123&lt;&gt;"",Scoring!$E$26)+IF(Data!$V123&lt;&gt;"",Scoring!$E$27)+IF(Data!$W123&lt;&gt;"",Scoring!$E$28)+IF(Data!$X123&lt;&gt;"",Scoring!$E$29)+IF(Data!$Y123&lt;&gt;"",Scoring!$E$30)+IF(Data!$Z123&lt;&gt;"",Scoring!$E$31)+IF(Data!$AA123&lt;&gt;"",Scoring!$E$32)+IF(Data!$AB123&lt;&gt;"",Scoring!$E$33)+IF(Data!$AC123&lt;&gt;"",Scoring!$E$34)+IF(Data!$AD123&lt;&gt;"",Scoring!$E$35)+IF(Data!$AE123&lt;&gt;"",Scoring!$E$36)+IF(Data!$AF123&lt;&gt;"",Scoring!$E$37)+IF(Data!$AG123&lt;&gt;"",Scoring!$E$38)+IF(Data!$AH123&lt;&gt;"",Scoring!$E$39)+IF(Data!$AI123&lt;&gt;"",Scoring!$E$40)+IF(Data!$AJ123&lt;&gt;"",Scoring!$E$41)+IF(Data!$AK123&lt;&gt;"",Scoring!$E$42)+IF(Data!$AL123&lt;&gt;"",Scoring!$E$43)+IF(Data!$AM123&lt;&gt;"",Scoring!$E$44)+IF(Data!$AN123&lt;&gt;"",Scoring!$E$45)+IF(Data!$AO123&lt;&gt;"",Scoring!$E$46)+IF(Data!$AP123&lt;&gt;"",Scoring!$E$47)+IF(Data!$AQ123&lt;&gt;"",Scoring!$E$48)+IF(Data!$AR123&lt;&gt;"",Scoring!$E$49)+IF(Data!$AS123&lt;&gt;"",Scoring!$E$50)+IF(Data!$AT123&lt;&gt;"",Scoring!$E$51)+IF(Data!$AU123&lt;&gt;"",Scoring!$E$52),"")</f>
        <v/>
      </c>
      <c r="AY123" s="180" t="str">
        <f>IF(AX123&lt;&gt;"",LOOKUP(AX123,Likelihoods!$A$7:$A$107,Likelihoods!C$7:C$107),"")</f>
        <v/>
      </c>
      <c r="AZ123" s="182" t="str">
        <f>IF(AND(COUNTBLANK($B123:$O123)=13,COUNTBLANK($P123:$Q123)=1,COUNTBLANK($R123:$U123)=3,COUNTBLANK($V123:$X123)=2,COUNTBLANK($Y123:$AE123)=6,COUNTBLANK($AF123:$AJ123)=4,COUNTBLANK($AK123:AN123)=3,COUNTBLANK($AO123:$AQ123)=2,COUNTBLANK($AR123:$AS123)=1,COUNTBLANK($AT123:$AU123)=1),IF(Data!$B123&lt;&gt;"",Scoring!$F$7)+IF(Data!$C123&lt;&gt;"",Scoring!$F$8)+IF(Data!$D123&lt;&gt;"",Scoring!$F$9)+IF(Data!$E123&lt;&gt;"",Scoring!$F$10)+IF(Data!$F123&lt;&gt;"",Scoring!$F$11)+IF(Data!$G123&lt;&gt;"",Scoring!$F$12)+IF(Data!$H123&lt;&gt;"",Scoring!$F$13)+IF(Data!$I123&lt;&gt;"",Scoring!$F$14)+IF(Data!$J123&lt;&gt;"",Scoring!$F$15)+IF(Data!$K123&lt;&gt;"",Scoring!$F$16)+IF(Data!$L123&lt;&gt;"",Scoring!$F$17)+IF(Data!$M123&lt;&gt;"",Scoring!$F$18)+IF(Data!$N123&lt;&gt;"",Scoring!$F$19)+IF(Data!$O123&lt;&gt;"",Scoring!$F$20)+IF(Data!$P123&lt;&gt;"",Scoring!$F$21)+IF(Data!$Q123&lt;&gt;"",Scoring!$F$22)+IF(Data!$R123&lt;&gt;"",Scoring!$F$23)+IF(Data!$S123&lt;&gt;"",Scoring!$F$24)+IF(Data!$T123&lt;&gt;"",Scoring!$F$25)+IF(Data!$U123&lt;&gt;"",Scoring!$F$26)+IF(Data!$V123&lt;&gt;"",Scoring!$F$27)+IF(Data!$W123&lt;&gt;"",Scoring!$F$28)+IF(Data!$X123&lt;&gt;"",Scoring!$F$29)+IF(Data!$Y123&lt;&gt;"",Scoring!$F$30)+IF(Data!$Z123&lt;&gt;"",Scoring!$F$31)+IF(Data!$AA123&lt;&gt;"",Scoring!$F$32)+IF(Data!$AB123&lt;&gt;"",Scoring!$F$33)+IF(Data!$AC123&lt;&gt;"",Scoring!$F$34)+IF(Data!$AD123&lt;&gt;"",Scoring!$F$35)+IF(Data!$AE123&lt;&gt;"",Scoring!$F$36)+IF(Data!$AF123&lt;&gt;"",Scoring!$F$37)+IF(Data!$AG123&lt;&gt;"",Scoring!$F$38)+IF(Data!$AH123&lt;&gt;"",Scoring!$F$39)+IF(Data!$AI123&lt;&gt;"",Scoring!$F$40)+IF(Data!$AJ123&lt;&gt;"",Scoring!$F$41)+IF(Data!$AK123&lt;&gt;"",Scoring!$F$42)+IF(Data!$AL123&lt;&gt;"",Scoring!$F$43)+IF(Data!$AM123&lt;&gt;"",Scoring!$F$44)+IF(Data!$AN123&lt;&gt;"",Scoring!$F$45)+IF(Data!$AO123&lt;&gt;"",Scoring!$F$46)+IF(Data!$AP123&lt;&gt;"",Scoring!$F$47)+IF(Data!$AQ123&lt;&gt;"",Scoring!$F$48)+IF(Data!$AR123&lt;&gt;"",Scoring!$F$49)+IF(Data!$AS123&lt;&gt;"",Scoring!$F$50)+IF(Data!$AT123&lt;&gt;"",Scoring!$F$51)+IF(Data!$AU123&lt;&gt;"",Scoring!$F$52),"")</f>
        <v/>
      </c>
      <c r="BA123" s="183" t="str">
        <f>IF(AZ123&lt;&gt;"",LOOKUP(AZ123,Likelihoods!$A$7:$A$107,Likelihoods!D$7:D$107),"")</f>
        <v/>
      </c>
      <c r="BB123" s="181" t="str">
        <f>IF(AND(COUNTBLANK($B123:$O123)=13,COUNTBLANK($P123:$Q123)=1,COUNTBLANK($R123:$U123)=3,COUNTBLANK($V123:$X123)=2,COUNTBLANK($Y123:$AE123)=6,COUNTBLANK($AF123:$AJ123)=4,COUNTBLANK($AK123:AN123)=3,COUNTBLANK($AO123:$AQ123)=2,COUNTBLANK($AR123:$AS123)=1,COUNTBLANK($AT123:$AU123)=1),IF(Data!$B123&lt;&gt;"",Scoring!$G$7)+IF(Data!$C123&lt;&gt;"",Scoring!$G$8)+IF(Data!$D123&lt;&gt;"",Scoring!$G$9)+IF(Data!$E123&lt;&gt;"",Scoring!$G$10)+IF(Data!$F123&lt;&gt;"",Scoring!$G$11)+IF(Data!$G123&lt;&gt;"",Scoring!$G$12)+IF(Data!$H123&lt;&gt;"",Scoring!$G$13)+IF(Data!$I123&lt;&gt;"",Scoring!$G$14)+IF(Data!$J123&lt;&gt;"",Scoring!$G$15)+IF(Data!$K123&lt;&gt;"",Scoring!$G$16)+IF(Data!$L123&lt;&gt;"",Scoring!$G$17)+IF(Data!$M123&lt;&gt;"",Scoring!$G$18)+IF(Data!$N123&lt;&gt;"",Scoring!$G$19)+IF(Data!$O123&lt;&gt;"",Scoring!$G$20)+IF(Data!$P123&lt;&gt;"",Scoring!$G$21)+IF(Data!$Q123&lt;&gt;"",Scoring!$G$22)+IF(Data!$R123&lt;&gt;"",Scoring!$G$23)+IF(Data!$S123&lt;&gt;"",Scoring!$G$24)+IF(Data!$T123&lt;&gt;"",Scoring!$G$25)+IF(Data!$U123&lt;&gt;"",Scoring!$G$26)+IF(Data!$V123&lt;&gt;"",Scoring!$G$27)+IF(Data!$W123&lt;&gt;"",Scoring!$G$28)+IF(Data!$X123&lt;&gt;"",Scoring!$G$29)+IF(Data!$Y123&lt;&gt;"",Scoring!$G$30)+IF(Data!$Z123&lt;&gt;"",Scoring!$G$31)+IF(Data!$AA123&lt;&gt;"",Scoring!$G$32)+IF(Data!$AB123&lt;&gt;"",Scoring!$G$33)+IF(Data!$AC123&lt;&gt;"",Scoring!$G$34)+IF(Data!$AD123&lt;&gt;"",Scoring!$G$35)+IF(Data!$AE123&lt;&gt;"",Scoring!$G$36)+IF(Data!$AF123&lt;&gt;"",Scoring!$G$37)+IF(Data!$AG123&lt;&gt;"",Scoring!$G$38)+IF(Data!$AH123&lt;&gt;"",Scoring!$G$39)+IF(Data!$AI123&lt;&gt;"",Scoring!$G$40)+IF(Data!$AJ123&lt;&gt;"",Scoring!$G$41)+IF(Data!$AK123&lt;&gt;"",Scoring!$G$42)+IF(Data!$AL123&lt;&gt;"",Scoring!$G$43)+IF(Data!$AM123&lt;&gt;"",Scoring!$G$44)+IF(Data!$AN123&lt;&gt;"",Scoring!$G$45)+IF(Data!$AO123&lt;&gt;"",Scoring!$G$46)+IF(Data!$AP123&lt;&gt;"",Scoring!$G$47)+IF(Data!$AQ123&lt;&gt;"",Scoring!$G$48)+IF(Data!$AR123&lt;&gt;"",Scoring!$G$49)+IF(Data!$AS123&lt;&gt;"",Scoring!$G$50)+IF(Data!$AT123&lt;&gt;"",Scoring!$G$51)+IF(Data!$AU123&lt;&gt;"",Scoring!$G$52),"")</f>
        <v/>
      </c>
      <c r="BC123" s="184" t="str">
        <f>IF(BB123&lt;&gt;"",LOOKUP(BB123,Likelihoods!$A$7:$A$107,Likelihoods!E$7:E$107),"")</f>
        <v/>
      </c>
      <c r="BD123" s="185" t="str">
        <f>IF(AND(COUNTBLANK($B123:$O123)=13,COUNTBLANK($P123:$Q123)=1,COUNTBLANK($R123:$U123)=3,COUNTBLANK($V123:$X123)=2,COUNTBLANK($Y123:$AE123)=6,COUNTBLANK($AF123:$AJ123)=4,COUNTBLANK($AK123:AN123)=3,COUNTBLANK($AO123:$AQ123)=2,COUNTBLANK($AR123:$AS123)=1,COUNTBLANK($AT123:$AU123)=1),IF(Data!$B123&lt;&gt;"",Scoring!$H$7)+IF(Data!$C123&lt;&gt;"",Scoring!$H$8)+IF(Data!$D123&lt;&gt;"",Scoring!$H$9)+IF(Data!$E123&lt;&gt;"",Scoring!$H$10)+IF(Data!$F123&lt;&gt;"",Scoring!$H$11)+IF(Data!$G123&lt;&gt;"",Scoring!$H$12)+IF(Data!$H123&lt;&gt;"",Scoring!$H$13)+IF(Data!$I123&lt;&gt;"",Scoring!$H$14)+IF(Data!$J123&lt;&gt;"",Scoring!$H$15)+IF(Data!$K123&lt;&gt;"",Scoring!$H$16)+IF(Data!$L123&lt;&gt;"",Scoring!$H$17)+IF(Data!$M123&lt;&gt;"",Scoring!$H$18)+IF(Data!$N123&lt;&gt;"",Scoring!$H$19)+IF(Data!$O123&lt;&gt;"",Scoring!$H$20)+IF(Data!$P123&lt;&gt;"",Scoring!$H$21)+IF(Data!$Q123&lt;&gt;"",Scoring!$H$22)+IF(Data!$R123&lt;&gt;"",Scoring!$H$23)+IF(Data!$S123&lt;&gt;"",Scoring!$H$24)+IF(Data!$T123&lt;&gt;"",Scoring!$H$25)+IF(Data!$U123&lt;&gt;"",Scoring!$H$26)+IF(Data!$V123&lt;&gt;"",Scoring!$H$27)+IF(Data!$W123&lt;&gt;"",Scoring!$H$28)+IF(Data!$X123&lt;&gt;"",Scoring!$H$29)+IF(Data!$Y123&lt;&gt;"",Scoring!$H$30)+IF(Data!$Z123&lt;&gt;"",Scoring!$H$31)+IF(Data!$AA123&lt;&gt;"",Scoring!$H$32)+IF(Data!$AB123&lt;&gt;"",Scoring!$H$33)+IF(Data!$AC123&lt;&gt;"",Scoring!$H$34)+IF(Data!$AD123&lt;&gt;"",Scoring!$H$35)+IF(Data!$AE123&lt;&gt;"",Scoring!$H$36)+IF(Data!$AF123&lt;&gt;"",Scoring!$H$37)+IF(Data!$AG123&lt;&gt;"",Scoring!$H$38)+IF(Data!$AH123&lt;&gt;"",Scoring!$H$39)+IF(Data!$AI123&lt;&gt;"",Scoring!$H$40)+IF(Data!$AJ123&lt;&gt;"",Scoring!$H$41)+IF(Data!$AK123&lt;&gt;"",Scoring!$H$42)+IF(Data!$AL123&lt;&gt;"",Scoring!$H$43)+IF(Data!$AM123&lt;&gt;"",Scoring!$H$44)+IF(Data!$AN123&lt;&gt;"",Scoring!$H$45)+IF(Data!$AO123&lt;&gt;"",Scoring!$H$46)+IF(Data!$AP123&lt;&gt;"",Scoring!$H$47)+IF(Data!$AQ123&lt;&gt;"",Scoring!$H$48)+IF(Data!$AR123&lt;&gt;"",Scoring!$H$49)+IF(Data!$AS123&lt;&gt;"",Scoring!$H$50)+IF(Data!$AT123&lt;&gt;"",Scoring!$H$51)+IF(Data!$AU123&lt;&gt;"",Scoring!$H$52),"")</f>
        <v/>
      </c>
      <c r="BE123" s="186" t="str">
        <f>IF(BD123&lt;&gt;"",LOOKUP(BD123,Likelihoods!$A$7:$A$107,Likelihoods!F$7:F$107),"")</f>
        <v/>
      </c>
      <c r="BF123" s="181" t="str">
        <f>IF(AND(COUNTBLANK($B123:$O123)=13,COUNTBLANK($P123:$Q123)=1,COUNTBLANK($R123:$U123)=3,COUNTBLANK($V123:$X123)=2,COUNTBLANK($Y123:$AE123)=6,COUNTBLANK($AF123:$AJ123)=4,COUNTBLANK($AK123:AN123)=3,COUNTBLANK($AO123:$AQ123)=2,COUNTBLANK($AR123:$AS123)=1,COUNTBLANK($AT123:$AU123)=1),IF(Data!$B123&lt;&gt;"",Scoring!$I$7)+IF(Data!$C123&lt;&gt;"",Scoring!$I$8)+IF(Data!$D123&lt;&gt;"",Scoring!$I$9)+IF(Data!$E123&lt;&gt;"",Scoring!$I$10)+IF(Data!$F123&lt;&gt;"",Scoring!$I$11)+IF(Data!$G123&lt;&gt;"",Scoring!$I$12)+IF(Data!$H123&lt;&gt;"",Scoring!$I$13)+IF(Data!$I123&lt;&gt;"",Scoring!$I$14)+IF(Data!$J123&lt;&gt;"",Scoring!$I$15)+IF(Data!$K123&lt;&gt;"",Scoring!$I$16)+IF(Data!$L123&lt;&gt;"",Scoring!$I$17)+IF(Data!$M123&lt;&gt;"",Scoring!$I$18)+IF(Data!$N123&lt;&gt;"",Scoring!$I$19)+IF(Data!$O123&lt;&gt;"",Scoring!$I$20)+IF(Data!$P123&lt;&gt;"",Scoring!$I$21)+IF(Data!$Q123&lt;&gt;"",Scoring!$I$22)+IF(Data!$R123&lt;&gt;"",Scoring!$I$23)+IF(Data!$S123&lt;&gt;"",Scoring!$I$24)+IF(Data!$T123&lt;&gt;"",Scoring!$I$25)+IF(Data!$U123&lt;&gt;"",Scoring!$I$26)+IF(Data!$V123&lt;&gt;"",Scoring!$I$27)+IF(Data!$W123&lt;&gt;"",Scoring!$I$28)+IF(Data!$X123&lt;&gt;"",Scoring!$I$29)+IF(Data!$Y123&lt;&gt;"",Scoring!$I$30)+IF(Data!$Z123&lt;&gt;"",Scoring!$I$31)+IF(Data!$AA123&lt;&gt;"",Scoring!$I$32)+IF(Data!$AB123&lt;&gt;"",Scoring!$I$33)+IF(Data!$AC123&lt;&gt;"",Scoring!$I$34)+IF(Data!$AD123&lt;&gt;"",Scoring!$I$35)+IF(Data!$AE123&lt;&gt;"",Scoring!$I$36)+IF(Data!$AF123&lt;&gt;"",Scoring!$I$37)+IF(Data!$AG123&lt;&gt;"",Scoring!$I$38)+IF(Data!$AH123&lt;&gt;"",Scoring!$I$39)+IF(Data!$AI123&lt;&gt;"",Scoring!$I$40)+IF(Data!$AJ123&lt;&gt;"",Scoring!$I$41)+IF(Data!$AK123&lt;&gt;"",Scoring!$I$42)+IF(Data!$AL123&lt;&gt;"",Scoring!$I$43)+IF(Data!$AM123&lt;&gt;"",Scoring!$I$44)+IF(Data!$AN123&lt;&gt;"",Scoring!$I$45)+IF(Data!$AO123&lt;&gt;"",Scoring!$I$46)+IF(Data!$AP123&lt;&gt;"",Scoring!$I$47)+IF(Data!$AQ123&lt;&gt;"",Scoring!$I$48)+IF(Data!$AR123&lt;&gt;"",Scoring!$I$49)+IF(Data!$AS123&lt;&gt;"",Scoring!$I$50)+IF(Data!$AT123&lt;&gt;"",Scoring!$I$51)+IF(Data!$AU123&lt;&gt;"",Scoring!$I$52),"")</f>
        <v/>
      </c>
      <c r="BG123" s="180" t="str">
        <f>IF(BF123&lt;&gt;"",LOOKUP(BF123,Likelihoods!$A$7:$A$107,Likelihoods!G$7:G$107),"")</f>
        <v/>
      </c>
      <c r="BH123" s="187" t="str">
        <f>IF(AND(COUNTBLANK($B123:$O123)=13,COUNTBLANK($P123:$Q123)=1,COUNTBLANK($R123:$U123)=3,COUNTBLANK($V123:$X123)=2,COUNTBLANK($Y123:$AE123)=6,COUNTBLANK($AF123:$AJ123)=4,COUNTBLANK($AK123:AN123)=3,COUNTBLANK($AO123:$AQ123)=2,COUNTBLANK($AR123:$AS123)=1,COUNTBLANK($AT123:$AU123)=1),IF(Data!$B123&lt;&gt;"",Scoring!$J$7)+IF(Data!$C123&lt;&gt;"",Scoring!$J$8)+IF(Data!$D123&lt;&gt;"",Scoring!$J$9)+IF(Data!$E123&lt;&gt;"",Scoring!$J$10)+IF(Data!$F123&lt;&gt;"",Scoring!$J$11)+IF(Data!$G123&lt;&gt;"",Scoring!$J$12)+IF(Data!$H123&lt;&gt;"",Scoring!$J$13)+IF(Data!$I123&lt;&gt;"",Scoring!$J$14)+IF(Data!$J123&lt;&gt;"",Scoring!$J$15)+IF(Data!$K123&lt;&gt;"",Scoring!$J$16)+IF(Data!$L123&lt;&gt;"",Scoring!$J$17)+IF(Data!$M123&lt;&gt;"",Scoring!$J$18)+IF(Data!$N123&lt;&gt;"",Scoring!$J$19)+IF(Data!$O123&lt;&gt;"",Scoring!$J$20)+IF(Data!$P123&lt;&gt;"",Scoring!$J$21)+IF(Data!$Q123&lt;&gt;"",Scoring!$J$22)+IF(Data!$R123&lt;&gt;"",Scoring!$J$23)+IF(Data!$S123&lt;&gt;"",Scoring!$J$24)+IF(Data!$T123&lt;&gt;"",Scoring!$J$25)+IF(Data!$U123&lt;&gt;"",Scoring!$J$26)+IF(Data!$V123&lt;&gt;"",Scoring!$J$27)+IF(Data!$W123&lt;&gt;"",Scoring!$J$28)+IF(Data!$X123&lt;&gt;"",Scoring!$J$29)+IF(Data!$Y123&lt;&gt;"",Scoring!$J$30)+IF(Data!$Z123&lt;&gt;"",Scoring!$J$31)+IF(Data!$AA123&lt;&gt;"",Scoring!$J$32)+IF(Data!$AB123&lt;&gt;"",Scoring!$J$33)+IF(Data!$AC123&lt;&gt;"",Scoring!$J$34)+IF(Data!$AD123&lt;&gt;"",Scoring!$J$35)+IF(Data!$AE123&lt;&gt;"",Scoring!$J$36)+IF(Data!$AF123&lt;&gt;"",Scoring!$J$37)+IF(Data!$AG123&lt;&gt;"",Scoring!$J$38)+IF(Data!$AH123&lt;&gt;"",Scoring!$J$39)+IF(Data!$AI123&lt;&gt;"",Scoring!$J$40)+IF(Data!$AJ123&lt;&gt;"",Scoring!$J$41)+IF(Data!$AK123&lt;&gt;"",Scoring!$J$42)+IF(Data!$AL123&lt;&gt;"",Scoring!$J$43)+IF(Data!$AM123&lt;&gt;"",Scoring!$J$44)+IF(Data!$AN123&lt;&gt;"",Scoring!$J$45)+IF(Data!$AO123&lt;&gt;"",Scoring!$J$46)+IF(Data!$AP123&lt;&gt;"",Scoring!$J$47)+IF(Data!$AQ123&lt;&gt;"",Scoring!$J$48)+IF(Data!$AR123&lt;&gt;"",Scoring!$J$49)+IF(Data!$AS123&lt;&gt;"",Scoring!$J$50)+IF(Data!$AT123&lt;&gt;"",Scoring!$J$51)+IF(Data!$AU123&lt;&gt;"",Scoring!$J$52),"")</f>
        <v/>
      </c>
      <c r="BI123" s="183" t="str">
        <f>IF(BH123&lt;&gt;"",LOOKUP(BH123,Likelihoods!$A$7:$A$107,Likelihoods!H$7:H$107),"")</f>
        <v/>
      </c>
      <c r="BJ123" s="188" t="str">
        <f>IF(AND(COUNTBLANK($B123:$O123)=13,COUNTBLANK($P123:$Q123)=1,COUNTBLANK($R123:$U123)=3,COUNTBLANK($V123:$X123)=2,COUNTBLANK($Y123:$AE123)=6,COUNTBLANK($AF123:$AJ123)=4,COUNTBLANK($AK123:AN123)=3,COUNTBLANK($AO123:$AQ123)=2,COUNTBLANK($AR123:$AS123)=1,COUNTBLANK($AT123:$AU123)=1),IF(Data!$B123&lt;&gt;"",Scoring!$K$7)+IF(Data!$C123&lt;&gt;"",Scoring!$K$8)+IF(Data!$D123&lt;&gt;"",Scoring!$K$9)+IF(Data!$E123&lt;&gt;"",Scoring!$K$10)+IF(Data!$F123&lt;&gt;"",Scoring!$K$11)+IF(Data!$G123&lt;&gt;"",Scoring!$K$12)+IF(Data!$H123&lt;&gt;"",Scoring!$K$13)+IF(Data!$I123&lt;&gt;"",Scoring!$K$14)+IF(Data!$J123&lt;&gt;"",Scoring!$K$15)+IF(Data!$K123&lt;&gt;"",Scoring!$K$16)+IF(Data!$L123&lt;&gt;"",Scoring!$K$17)+IF(Data!$M123&lt;&gt;"",Scoring!$K$18)+IF(Data!$N123&lt;&gt;"",Scoring!$K$19)+IF(Data!$O123&lt;&gt;"",Scoring!$K$20)+IF(Data!$P123&lt;&gt;"",Scoring!$K$21)+IF(Data!$Q123&lt;&gt;"",Scoring!$K$22)+IF(Data!$R123&lt;&gt;"",Scoring!$K$23)+IF(Data!$S123&lt;&gt;"",Scoring!$K$24)+IF(Data!$T123&lt;&gt;"",Scoring!$K$25)+IF(Data!$U123&lt;&gt;"",Scoring!$K$26)+IF(Data!$V123&lt;&gt;"",Scoring!$K$27)+IF(Data!$W123&lt;&gt;"",Scoring!$K$28)+IF(Data!$X123&lt;&gt;"",Scoring!$K$29)+IF(Data!$Y123&lt;&gt;"",Scoring!$K$30)+IF(Data!$Z123&lt;&gt;"",Scoring!$K$31)+IF(Data!$AA123&lt;&gt;"",Scoring!$K$32)+IF(Data!$AB123&lt;&gt;"",Scoring!$K$33)+IF(Data!$AC123&lt;&gt;"",Scoring!$K$34)+IF(Data!$AD123&lt;&gt;"",Scoring!$K$35)+IF(Data!$AE123&lt;&gt;"",Scoring!$K$36)+IF(Data!$AF123&lt;&gt;"",Scoring!$K$37)+IF(Data!$AG123&lt;&gt;"",Scoring!$K$38)+IF(Data!$AH123&lt;&gt;"",Scoring!$K$39)+IF(Data!$AI123&lt;&gt;"",Scoring!$K$40)+IF(Data!$AJ123&lt;&gt;"",Scoring!$K$41)+IF(Data!$AK123&lt;&gt;"",Scoring!$K$42)+IF(Data!$AL123&lt;&gt;"",Scoring!$K$43)+IF(Data!$AM123&lt;&gt;"",Scoring!$K$44)+IF(Data!$AN123&lt;&gt;"",Scoring!$K$45)+IF(Data!$AO123&lt;&gt;"",Scoring!$K$46)+IF(Data!$AP123&lt;&gt;"",Scoring!$K$47)+IF(Data!$AQ123&lt;&gt;"",Scoring!$K$48)+IF(Data!$AR123&lt;&gt;"",Scoring!$K$49)+IF(Data!$AS123&lt;&gt;"",Scoring!$K$50)+IF(Data!$AT123&lt;&gt;"",Scoring!$K$51)+IF(Data!$AU123&lt;&gt;"",Scoring!$K$52),"")</f>
        <v/>
      </c>
      <c r="BK123" s="184" t="str">
        <f>IF(BJ123&lt;&gt;"",LOOKUP(BJ123,Likelihoods!$A$7:$A$107,Likelihoods!I$7:I$107),"")</f>
        <v/>
      </c>
      <c r="BL123" s="187" t="str">
        <f>IF(AND(COUNTBLANK($B123:$O123)=13,COUNTBLANK($P123:$Q123)=1,COUNTBLANK($R123:$U123)=3,COUNTBLANK($V123:$X123)=2,COUNTBLANK($Y123:$AE123)=6,COUNTBLANK($AF123:$AJ123)=4,COUNTBLANK($AK123:AN123)=3,COUNTBLANK($AO123:$AQ123)=2,COUNTBLANK($AR123:$AS123)=1,COUNTBLANK($AT123:$AU123)=1),IF(Data!$B123&lt;&gt;"",Scoring!$L$7)+IF(Data!$C123&lt;&gt;"",Scoring!$L$8)+IF(Data!$D123&lt;&gt;"",Scoring!$L$9)+IF(Data!$E123&lt;&gt;"",Scoring!$L$10)+IF(Data!$F123&lt;&gt;"",Scoring!$L$11)+IF(Data!$G123&lt;&gt;"",Scoring!$L$12)+IF(Data!$H123&lt;&gt;"",Scoring!$L$13)+IF(Data!$I123&lt;&gt;"",Scoring!$L$14)+IF(Data!$J123&lt;&gt;"",Scoring!$L$15)+IF(Data!$K123&lt;&gt;"",Scoring!$L$16)+IF(Data!$L123&lt;&gt;"",Scoring!$L$17)+IF(Data!$M123&lt;&gt;"",Scoring!$L$18)+IF(Data!$N123&lt;&gt;"",Scoring!$L$19)+IF(Data!$O123&lt;&gt;"",Scoring!$L$20)+IF(Data!$P123&lt;&gt;"",Scoring!$L$21)+IF(Data!$Q123&lt;&gt;"",Scoring!$L$22)+IF(Data!$R123&lt;&gt;"",Scoring!$L$23)+IF(Data!$S123&lt;&gt;"",Scoring!$L$24)+IF(Data!$T123&lt;&gt;"",Scoring!$L$25)+IF(Data!$U123&lt;&gt;"",Scoring!$L$26)+IF(Data!$V123&lt;&gt;"",Scoring!$L$27)+IF(Data!$W123&lt;&gt;"",Scoring!$L$28)+IF(Data!$X123&lt;&gt;"",Scoring!$L$29)+IF(Data!$Y123&lt;&gt;"",Scoring!$L$30)+IF(Data!$Z123&lt;&gt;"",Scoring!$L$31)+IF(Data!$AA123&lt;&gt;"",Scoring!$L$32)+IF(Data!$AB123&lt;&gt;"",Scoring!$L$33)+IF(Data!$AC123&lt;&gt;"",Scoring!$L$34)+IF(Data!$AD123&lt;&gt;"",Scoring!$L$35)+IF(Data!$AE123&lt;&gt;"",Scoring!$L$36)+IF(Data!$AF123&lt;&gt;"",Scoring!$L$37)+IF(Data!$AG123&lt;&gt;"",Scoring!$L$38)+IF(Data!$AH123&lt;&gt;"",Scoring!$L$39)+IF(Data!$AI123&lt;&gt;"",Scoring!$L$40)+IF(Data!$AJ123&lt;&gt;"",Scoring!$L$41)+IF(Data!$AK123&lt;&gt;"",Scoring!$L$42)+IF(Data!$AL123&lt;&gt;"",Scoring!$L$43)+IF(Data!$AM123&lt;&gt;"",Scoring!$L$44)+IF(Data!$AN123&lt;&gt;"",Scoring!$L$45)+IF(Data!$AO123&lt;&gt;"",Scoring!$L$46)+IF(Data!$AP123&lt;&gt;"",Scoring!$L$47)+IF(Data!$AQ123&lt;&gt;"",Scoring!$L$48)+IF(Data!$AR123&lt;&gt;"",Scoring!$L$49)+IF(Data!$AS123&lt;&gt;"",Scoring!$L$50)+IF(Data!$AT123&lt;&gt;"",Scoring!$L$51)+IF(Data!$AU123&lt;&gt;"",Scoring!$L$52),"")</f>
        <v/>
      </c>
      <c r="BM123" s="180" t="str">
        <f>IF(BL123&lt;&gt;"",LOOKUP(BL123,Likelihoods!$A$7:$A$107,Likelihoods!J$7:J$107),"")</f>
        <v/>
      </c>
      <c r="BN123" s="181" t="str">
        <f>IF(AND(COUNTBLANK($B123:$O123)=13,COUNTBLANK($P123:$Q123)=1,COUNTBLANK($R123:$U123)=3,COUNTBLANK($V123:$X123)=2,COUNTBLANK($Y123:$AE123)=6,COUNTBLANK($AF123:$AJ123)=4,COUNTBLANK($AK123:AN123)=3,COUNTBLANK($AO123:$AQ123)=2,COUNTBLANK($AR123:$AS123)=1,COUNTBLANK($AT123:$AU123)=1),IF(Data!$B123&lt;&gt;"",Scoring!$M$7)+IF(Data!$C123&lt;&gt;"",Scoring!$M$8)+IF(Data!$D123&lt;&gt;"",Scoring!$M$9)+IF(Data!$E123&lt;&gt;"",Scoring!$M$10)+IF(Data!$F123&lt;&gt;"",Scoring!$M$11)+IF(Data!$G123&lt;&gt;"",Scoring!$M$12)+IF(Data!$H123&lt;&gt;"",Scoring!$M$13)+IF(Data!$I123&lt;&gt;"",Scoring!$M$14)+IF(Data!$J123&lt;&gt;"",Scoring!$M$15)+IF(Data!$K123&lt;&gt;"",Scoring!$M$16)+IF(Data!$L123&lt;&gt;"",Scoring!$M$17)+IF(Data!$M123&lt;&gt;"",Scoring!$M$18)+IF(Data!$N123&lt;&gt;"",Scoring!$M$19)+IF(Data!$O123&lt;&gt;"",Scoring!$M$20)+IF(Data!$P123&lt;&gt;"",Scoring!$M$21)+IF(Data!$Q123&lt;&gt;"",Scoring!$M$22)+IF(Data!$R123&lt;&gt;"",Scoring!$M$23)+IF(Data!$S123&lt;&gt;"",Scoring!$M$24)+IF(Data!$T123&lt;&gt;"",Scoring!$M$25)+IF(Data!$U123&lt;&gt;"",Scoring!$M$26)+IF(Data!$V123&lt;&gt;"",Scoring!$M$27)+IF(Data!$W123&lt;&gt;"",Scoring!$M$28)+IF(Data!$X123&lt;&gt;"",Scoring!$M$29)+IF(Data!$Y123&lt;&gt;"",Scoring!$M$30)+IF(Data!$Z123&lt;&gt;"",Scoring!$M$31)+IF(Data!$AA123&lt;&gt;"",Scoring!$M$32)+IF(Data!$AB123&lt;&gt;"",Scoring!$M$33)+IF(Data!$AC123&lt;&gt;"",Scoring!$M$34)+IF(Data!$AD123&lt;&gt;"",Scoring!$M$35)+IF(Data!$AE123&lt;&gt;"",Scoring!$M$36)+IF(Data!$AF123&lt;&gt;"",Scoring!$M$37)+IF(Data!$AG123&lt;&gt;"",Scoring!$M$38)+IF(Data!$AH123&lt;&gt;"",Scoring!$M$39)+IF(Data!$AI123&lt;&gt;"",Scoring!$M$40)+IF(Data!$AJ123&lt;&gt;"",Scoring!$M$41)+IF(Data!$AK123&lt;&gt;"",Scoring!$M$42)+IF(Data!$AL123&lt;&gt;"",Scoring!$M$43)+IF(Data!$AM123&lt;&gt;"",Scoring!$M$44)+IF(Data!$AN123&lt;&gt;"",Scoring!$M$45)+IF(Data!$AO123&lt;&gt;"",Scoring!$M$46)+IF(Data!$AP123&lt;&gt;"",Scoring!$M$47)+IF(Data!$AQ123&lt;&gt;"",Scoring!$M$48)+IF(Data!$AR123&lt;&gt;"",Scoring!$M$49)+IF(Data!$AS123&lt;&gt;"",Scoring!$M$50)+IF(Data!$AT123&lt;&gt;"",Scoring!$M$51)+IF(Data!$AU123&lt;&gt;"",Scoring!$M$52),"")</f>
        <v/>
      </c>
      <c r="BO123" s="184" t="str">
        <f>IF(BN123&lt;&gt;"",LOOKUP(BN123,Likelihoods!$A$7:$A$107,Likelihoods!K$7:K$107),"")</f>
        <v/>
      </c>
      <c r="BP123" s="179" t="str">
        <f>IF(AND(COUNTBLANK($B123:$O123)=13,COUNTBLANK($P123:$Q123)=1,COUNTBLANK($R123:$U123)=3,COUNTBLANK($V123:$X123)=2,COUNTBLANK($Y123:$AE123)=6,COUNTBLANK($AF123:$AJ123)=4,COUNTBLANK($AK123:AN123)=3,COUNTBLANK($AO123:$AQ123)=2,COUNTBLANK($AR123:$AS123)=1,COUNTBLANK($AT123:$AU123)=1),IF(Data!$B123&lt;&gt;"",Scoring!$N$7)+IF(Data!$C123&lt;&gt;"",Scoring!$N$8)+IF(Data!$D123&lt;&gt;"",Scoring!$N$9)+IF(Data!$E123&lt;&gt;"",Scoring!$N$10)+IF(Data!$F123&lt;&gt;"",Scoring!$N$11)+IF(Data!$G123&lt;&gt;"",Scoring!$N$12)+IF(Data!$H123&lt;&gt;"",Scoring!$N$13)+IF(Data!$I123&lt;&gt;"",Scoring!$N$14)+IF(Data!$J123&lt;&gt;"",Scoring!$N$15)+IF(Data!$K123&lt;&gt;"",Scoring!$N$16)+IF(Data!$L123&lt;&gt;"",Scoring!$N$17)+IF(Data!$M123&lt;&gt;"",Scoring!$N$18)+IF(Data!$N123&lt;&gt;"",Scoring!$N$19)+IF(Data!$O123&lt;&gt;"",Scoring!$N$20)+IF(Data!$P123&lt;&gt;"",Scoring!$N$21)+IF(Data!$Q123&lt;&gt;"",Scoring!$N$22)+IF(Data!$R123&lt;&gt;"",Scoring!$N$23)+IF(Data!$S123&lt;&gt;"",Scoring!$N$24)+IF(Data!$T123&lt;&gt;"",Scoring!$N$25)+IF(Data!$U123&lt;&gt;"",Scoring!$N$26)+IF(Data!$V123&lt;&gt;"",Scoring!$N$27)+IF(Data!$W123&lt;&gt;"",Scoring!$N$28)+IF(Data!$X123&lt;&gt;"",Scoring!$N$29)+IF(Data!$Y123&lt;&gt;"",Scoring!$N$30)+IF(Data!$Z123&lt;&gt;"",Scoring!$N$31)+IF(Data!$AA123&lt;&gt;"",Scoring!$N$32)+IF(Data!$AB123&lt;&gt;"",Scoring!$N$33)+IF(Data!$AC123&lt;&gt;"",Scoring!$N$34)+IF(Data!$AD123&lt;&gt;"",Scoring!$N$35)+IF(Data!$AE123&lt;&gt;"",Scoring!$N$36)+IF(Data!$AF123&lt;&gt;"",Scoring!$N$37)+IF(Data!$AG123&lt;&gt;"",Scoring!$N$38)+IF(Data!$AH123&lt;&gt;"",Scoring!$N$39)+IF(Data!$AI123&lt;&gt;"",Scoring!$N$40)+IF(Data!$AJ123&lt;&gt;"",Scoring!$N$41)+IF(Data!$AK123&lt;&gt;"",Scoring!$N$42)+IF(Data!$AL123&lt;&gt;"",Scoring!$N$43)+IF(Data!$AM123&lt;&gt;"",Scoring!$N$44)+IF(Data!$AN123&lt;&gt;"",Scoring!$N$45)+IF(Data!$AO123&lt;&gt;"",Scoring!$N$46)+IF(Data!$AP123&lt;&gt;"",Scoring!$N$47)+IF(Data!$AQ123&lt;&gt;"",Scoring!$N$48)+IF(Data!$AR123&lt;&gt;"",Scoring!$N$49)+IF(Data!$AS123&lt;&gt;"",Scoring!$N$50)+IF(Data!$AT123&lt;&gt;"",Scoring!$N$51)+IF(Data!$AU123&lt;&gt;"",Scoring!$N$52),"")</f>
        <v/>
      </c>
      <c r="BQ123" s="189" t="str">
        <f>IF(BP123&lt;&gt;"",LOOKUP(BP123,Likelihoods!$A$7:$A$107,Likelihoods!L$7:L$107),"")</f>
        <v/>
      </c>
      <c r="BR123" s="181" t="str">
        <f>IF(AND(COUNTBLANK($B123:$O123)=13,COUNTBLANK($P123:$Q123)=1,COUNTBLANK($R123:$U123)=3,COUNTBLANK($V123:$X123)=2,COUNTBLANK($Y123:$AE123)=6,COUNTBLANK($AF123:$AJ123)=4,COUNTBLANK($AK123:AN123)=3,COUNTBLANK($AO123:$AQ123)=2,COUNTBLANK($AR123:$AS123)=1,COUNTBLANK($AT123:$AU123)=1),IF(Data!$B123&lt;&gt;"",Scoring!$O$7)+IF(Data!$C123&lt;&gt;"",Scoring!$O$8)+IF(Data!$D123&lt;&gt;"",Scoring!$O$9)+IF(Data!$E123&lt;&gt;"",Scoring!$O$10)+IF(Data!$F123&lt;&gt;"",Scoring!$O$11)+IF(Data!$G123&lt;&gt;"",Scoring!$O$12)+IF(Data!$H123&lt;&gt;"",Scoring!$O$13)+IF(Data!$I123&lt;&gt;"",Scoring!$O$14)+IF(Data!$J123&lt;&gt;"",Scoring!$O$15)+IF(Data!$K123&lt;&gt;"",Scoring!$O$16)+IF(Data!$L123&lt;&gt;"",Scoring!$O$17)+IF(Data!$M123&lt;&gt;"",Scoring!$O$18)+IF(Data!$N123&lt;&gt;"",Scoring!$O$19)+IF(Data!$O123&lt;&gt;"",Scoring!$O$20)+IF(Data!$P123&lt;&gt;"",Scoring!$O$21)+IF(Data!$Q123&lt;&gt;"",Scoring!$O$22)+IF(Data!$R123&lt;&gt;"",Scoring!$O$23)+IF(Data!$S123&lt;&gt;"",Scoring!$O$24)+IF(Data!$T123&lt;&gt;"",Scoring!$O$25)+IF(Data!$U123&lt;&gt;"",Scoring!$O$26)+IF(Data!$V123&lt;&gt;"",Scoring!$O$27)+IF(Data!$W123&lt;&gt;"",Scoring!$O$28)+IF(Data!$X123&lt;&gt;"",Scoring!$O$29)+IF(Data!$Y123&lt;&gt;"",Scoring!$O$30)+IF(Data!$Z123&lt;&gt;"",Scoring!$O$31)+IF(Data!$AA123&lt;&gt;"",Scoring!$O$32)+IF(Data!$AB123&lt;&gt;"",Scoring!$O$33)+IF(Data!$AC123&lt;&gt;"",Scoring!$O$34)+IF(Data!$AD123&lt;&gt;"",Scoring!$O$35)+IF(Data!$AE123&lt;&gt;"",Scoring!$O$36)+IF(Data!$AF123&lt;&gt;"",Scoring!$O$37)+IF(Data!$AG123&lt;&gt;"",Scoring!$O$38)+IF(Data!$AH123&lt;&gt;"",Scoring!$O$39)+IF(Data!$AI123&lt;&gt;"",Scoring!$O$40)+IF(Data!$AJ123&lt;&gt;"",Scoring!$O$41)+IF(Data!$AK123&lt;&gt;"",Scoring!$O$42)+IF(Data!$AL123&lt;&gt;"",Scoring!$O$43)+IF(Data!$AM123&lt;&gt;"",Scoring!$O$44)+IF(Data!$AN123&lt;&gt;"",Scoring!$O$45)+IF(Data!$AO123&lt;&gt;"",Scoring!$O$46)+IF(Data!$AP123&lt;&gt;"",Scoring!$O$47)+IF(Data!$AQ123&lt;&gt;"",Scoring!$O$48)+IF(Data!$AR123&lt;&gt;"",Scoring!$O$49)+IF(Data!$AS123&lt;&gt;"",Scoring!$O$50)+IF(Data!$AT123&lt;&gt;"",Scoring!$O$51)+IF(Data!$AU123&lt;&gt;"",Scoring!$O$52),"")</f>
        <v/>
      </c>
      <c r="BS123" s="184" t="str">
        <f>IF(BR123&lt;&gt;"",LOOKUP(BR123,Likelihoods!$A$7:$A$107,Likelihoods!M$7:M$107),"")</f>
        <v/>
      </c>
      <c r="BT123" s="181" t="str">
        <f>IF(AND(COUNTBLANK($B123:$O123)=13,COUNTBLANK($P123:$Q123)=1,COUNTBLANK($R123:$U123)=3,COUNTBLANK($V123:$X123)=2,COUNTBLANK($Y123:$AE123)=6,COUNTBLANK($AF123:$AJ123)=4,COUNTBLANK($AK123:AN123)=3,COUNTBLANK($AO123:$AQ123)=2,COUNTBLANK($AR123:$AS123)=1,COUNTBLANK($AT123:$AU123)=1),IF(Data!$B123&lt;&gt;"",Scoring!$P$7)+IF(Data!$C123&lt;&gt;"",Scoring!$P$8)+IF(Data!$D123&lt;&gt;"",Scoring!$P$9)+IF(Data!$E123&lt;&gt;"",Scoring!$P$10)+IF(Data!$F123&lt;&gt;"",Scoring!$P$11)+IF(Data!$G123&lt;&gt;"",Scoring!$P$12)+IF(Data!$H123&lt;&gt;"",Scoring!$P$13)+IF(Data!$I123&lt;&gt;"",Scoring!$P$14)+IF(Data!$J123&lt;&gt;"",Scoring!$P$15)+IF(Data!$K123&lt;&gt;"",Scoring!$P$16)+IF(Data!$L123&lt;&gt;"",Scoring!$P$17)+IF(Data!$M123&lt;&gt;"",Scoring!$P$18)+IF(Data!$N123&lt;&gt;"",Scoring!$P$19)+IF(Data!$O123&lt;&gt;"",Scoring!$P$20)+IF(Data!$P123&lt;&gt;"",Scoring!$P$21)+IF(Data!$Q123&lt;&gt;"",Scoring!$P$22)+IF(Data!$R123&lt;&gt;"",Scoring!$P$23)+IF(Data!$S123&lt;&gt;"",Scoring!$P$24)+IF(Data!$T123&lt;&gt;"",Scoring!$P$25)+IF(Data!$U123&lt;&gt;"",Scoring!$P$26)+IF(Data!$V123&lt;&gt;"",Scoring!$P$27)+IF(Data!$W123&lt;&gt;"",Scoring!$P$28)+IF(Data!$X123&lt;&gt;"",Scoring!$P$29)+IF(Data!$Y123&lt;&gt;"",Scoring!$P$30)+IF(Data!$Z123&lt;&gt;"",Scoring!$P$31)+IF(Data!$AA123&lt;&gt;"",Scoring!$P$32)+IF(Data!$AB123&lt;&gt;"",Scoring!$P$33)+IF(Data!$AC123&lt;&gt;"",Scoring!$P$34)+IF(Data!$AD123&lt;&gt;"",Scoring!$P$35)+IF(Data!$AE123&lt;&gt;"",Scoring!$P$36)+IF(Data!$AF123&lt;&gt;"",Scoring!$P$37)+IF(Data!$AG123&lt;&gt;"",Scoring!$P$38)+IF(Data!$AH123&lt;&gt;"",Scoring!$P$39)+IF(Data!$AI123&lt;&gt;"",Scoring!$P$40)+IF(Data!$AJ123&lt;&gt;"",Scoring!$P$41)+IF(Data!$AK123&lt;&gt;"",Scoring!$P$42)+IF(Data!$AL123&lt;&gt;"",Scoring!$P$43)+IF(Data!$AM123&lt;&gt;"",Scoring!$P$44)+IF(Data!$AN123&lt;&gt;"",Scoring!$P$45)+IF(Data!$AO123&lt;&gt;"",Scoring!$P$46)+IF(Data!$AP123&lt;&gt;"",Scoring!$P$47)+IF(Data!$AQ123&lt;&gt;"",Scoring!$P$48)+IF(Data!$AR123&lt;&gt;"",Scoring!$P$49)+IF(Data!$AS123&lt;&gt;"",Scoring!$P$50)+IF(Data!$AT123&lt;&gt;"",Scoring!$P$51)+IF(Data!$AU123&lt;&gt;"",Scoring!$P$52),"")</f>
        <v/>
      </c>
      <c r="BU123" s="180" t="str">
        <f>IF(BT123&lt;&gt;"",LOOKUP(BT123,Likelihoods!$A$7:$A$107,Likelihoods!N$7:N$107),"")</f>
        <v/>
      </c>
      <c r="BV123" s="181" t="str">
        <f>IF(AND(COUNTBLANK($B123:$O123)=13,COUNTBLANK($P123:$Q123)=1,COUNTBLANK($R123:$U123)=3,COUNTBLANK($V123:$X123)=2,COUNTBLANK($Y123:$AE123)=6,COUNTBLANK($AF123:$AJ123)=4,COUNTBLANK($AK123:AN123)=3,COUNTBLANK($AO123:$AQ123)=2,COUNTBLANK($AR123:$AS123)=1,COUNTBLANK($AT123:$AU123)=1),IF(Data!$B123&lt;&gt;"",Scoring!$Q$7)+IF(Data!$C123&lt;&gt;"",Scoring!$Q$8)+IF(Data!$D123&lt;&gt;"",Scoring!$Q$9)+IF(Data!$E123&lt;&gt;"",Scoring!$Q$10)+IF(Data!$F123&lt;&gt;"",Scoring!$Q$11)+IF(Data!$G123&lt;&gt;"",Scoring!$Q$12)+IF(Data!$H123&lt;&gt;"",Scoring!$Q$13)+IF(Data!$I123&lt;&gt;"",Scoring!$Q$14)+IF(Data!$J123&lt;&gt;"",Scoring!$Q$15)+IF(Data!$K123&lt;&gt;"",Scoring!$Q$16)+IF(Data!$L123&lt;&gt;"",Scoring!$Q$17)+IF(Data!$M123&lt;&gt;"",Scoring!$Q$18)+IF(Data!$N123&lt;&gt;"",Scoring!$Q$19)+IF(Data!$O123&lt;&gt;"",Scoring!$Q$20)+IF(Data!$P123&lt;&gt;"",Scoring!$Q$21)+IF(Data!$Q123&lt;&gt;"",Scoring!$Q$22)+IF(Data!$R123&lt;&gt;"",Scoring!$Q$23)+IF(Data!$S123&lt;&gt;"",Scoring!$Q$24)+IF(Data!$T123&lt;&gt;"",Scoring!$Q$25)+IF(Data!$U123&lt;&gt;"",Scoring!$Q$26)+IF(Data!$V123&lt;&gt;"",Scoring!$Q$27)+IF(Data!$W123&lt;&gt;"",Scoring!$Q$28)+IF(Data!$X123&lt;&gt;"",Scoring!$Q$29)+IF(Data!$Y123&lt;&gt;"",Scoring!$Q$30)+IF(Data!$Z123&lt;&gt;"",Scoring!$Q$31)+IF(Data!$AA123&lt;&gt;"",Scoring!$Q$32)+IF(Data!$AB123&lt;&gt;"",Scoring!$Q$33)+IF(Data!$AC123&lt;&gt;"",Scoring!$Q$34)+IF(Data!$AD123&lt;&gt;"",Scoring!$Q$35)+IF(Data!$AE123&lt;&gt;"",Scoring!$Q$36)+IF(Data!$AF123&lt;&gt;"",Scoring!$Q$37)+IF(Data!$AG123&lt;&gt;"",Scoring!$Q$38)+IF(Data!$AH123&lt;&gt;"",Scoring!$Q$39)+IF(Data!$AI123&lt;&gt;"",Scoring!$Q$40)+IF(Data!$AJ123&lt;&gt;"",Scoring!$Q$41)+IF(Data!$AK123&lt;&gt;"",Scoring!$Q$42)+IF(Data!$AL123&lt;&gt;"",Scoring!$Q$43)+IF(Data!$AM123&lt;&gt;"",Scoring!$Q$44)+IF(Data!$AN123&lt;&gt;"",Scoring!$Q$45)+IF(Data!$AO123&lt;&gt;"",Scoring!$Q$46)+IF(Data!$AP123&lt;&gt;"",Scoring!$Q$47)+IF(Data!$AQ123&lt;&gt;"",Scoring!$Q$48)+IF(Data!$AR123&lt;&gt;"",Scoring!$Q$49)+IF(Data!$AS123&lt;&gt;"",Scoring!$Q$50)+IF(Data!$AT123&lt;&gt;"",Scoring!$Q$51)+IF(Data!$AU123&lt;&gt;"",Scoring!$Q$52),"")</f>
        <v/>
      </c>
      <c r="BW123" s="183" t="str">
        <f>IF(BV123&lt;&gt;"",LOOKUP(BV123,Likelihoods!$A$7:$A$107,Likelihoods!O$7:O$107),"")</f>
        <v/>
      </c>
      <c r="BX123" s="9"/>
      <c r="BY123" s="9"/>
      <c r="BZ123" s="9"/>
      <c r="CA123" s="9"/>
      <c r="CB123" s="9"/>
      <c r="CC123" s="9"/>
      <c r="CD123" s="9"/>
      <c r="CE123" s="9"/>
      <c r="CF123" s="9"/>
      <c r="CG123" s="9"/>
      <c r="CH123" s="9"/>
      <c r="CI123" s="9"/>
      <c r="CJ123" s="9"/>
      <c r="CK123" s="9"/>
    </row>
    <row r="124" spans="1:89" ht="14.25">
      <c r="A124" s="59"/>
      <c r="B124" s="76"/>
      <c r="C124" s="77"/>
      <c r="D124" s="77"/>
      <c r="E124" s="77"/>
      <c r="F124" s="77"/>
      <c r="G124" s="77"/>
      <c r="H124" s="77"/>
      <c r="I124" s="77"/>
      <c r="J124" s="77"/>
      <c r="K124" s="77"/>
      <c r="L124" s="77"/>
      <c r="M124" s="77"/>
      <c r="N124" s="77"/>
      <c r="O124" s="77"/>
      <c r="P124" s="76"/>
      <c r="Q124" s="78"/>
      <c r="R124" s="77"/>
      <c r="S124" s="77"/>
      <c r="T124" s="77"/>
      <c r="U124" s="77"/>
      <c r="V124" s="76"/>
      <c r="W124" s="77"/>
      <c r="X124" s="78"/>
      <c r="Y124" s="77"/>
      <c r="Z124" s="77"/>
      <c r="AA124" s="77"/>
      <c r="AB124" s="77"/>
      <c r="AC124" s="77"/>
      <c r="AD124" s="77"/>
      <c r="AE124" s="77"/>
      <c r="AF124" s="76"/>
      <c r="AG124" s="77"/>
      <c r="AH124" s="77"/>
      <c r="AI124" s="77"/>
      <c r="AJ124" s="78"/>
      <c r="AK124" s="77"/>
      <c r="AL124" s="77"/>
      <c r="AM124" s="77"/>
      <c r="AN124" s="77"/>
      <c r="AO124" s="76"/>
      <c r="AP124" s="77"/>
      <c r="AQ124" s="78"/>
      <c r="AR124" s="76"/>
      <c r="AS124" s="78"/>
      <c r="AT124" s="77"/>
      <c r="AU124" s="77"/>
      <c r="AV124" s="179" t="str">
        <f>IF(AND(COUNTBLANK($B124:$O124)=13,COUNTBLANK($P124:$Q124)=1,COUNTBLANK($R124:$U124)=3,COUNTBLANK($V124:$X124)=2,COUNTBLANK($Y124:$AE124)=6,COUNTBLANK($AF124:$AJ124)=4,COUNTBLANK($AK124:AN124)=3,COUNTBLANK($AO124:$AQ124)=2,COUNTBLANK($AR124:$AS124)=1,COUNTBLANK($AT124:$AU124)=1),IF(Data!$B124&lt;&gt;"",Scoring!$D$7)+IF(Data!$C124&lt;&gt;"",Scoring!$D$8)+IF(Data!$D124&lt;&gt;"",Scoring!$D$9)+IF(Data!$E124&lt;&gt;"",Scoring!$D$10)+IF(Data!$F124&lt;&gt;"",Scoring!$D$11)+IF(Data!$G124&lt;&gt;"",Scoring!$D$12)+IF(Data!$H124&lt;&gt;"",Scoring!$D$13)+IF(Data!$I124&lt;&gt;"",Scoring!$D$14)+IF(Data!$J124&lt;&gt;"",Scoring!$D$15)+IF(Data!$K124&lt;&gt;"",Scoring!$D$16)+IF(Data!$L124&lt;&gt;"",Scoring!$D$17)+IF(Data!$M124&lt;&gt;"",Scoring!$D$18)+IF(Data!$N124&lt;&gt;"",Scoring!$D$19)+IF(Data!$O124&lt;&gt;"",Scoring!$D$20)+IF(Data!$P124&lt;&gt;"",Scoring!$D$21)+IF(Data!$Q124&lt;&gt;"",Scoring!$D$22)+IF(Data!$R124&lt;&gt;"",Scoring!$D$23)+IF(Data!$S124&lt;&gt;"",Scoring!$D$24)+IF(Data!$T124&lt;&gt;"",Scoring!$D$25)+IF(Data!$U124&lt;&gt;"",Scoring!$D$26)+IF(Data!$V124&lt;&gt;"",Scoring!$D$27)+IF(Data!$W124&lt;&gt;"",Scoring!$D$28)+IF(Data!$X124&lt;&gt;"",Scoring!$D$29)+IF(Data!$Y124&lt;&gt;"",Scoring!$D$30)+IF(Data!$Z124&lt;&gt;"",Scoring!$D$31)+IF(Data!$AA124&lt;&gt;"",Scoring!$D$32)+IF(Data!$AB124&lt;&gt;"",Scoring!$D$33)+IF(Data!$AC124&lt;&gt;"",Scoring!$D$34)+IF(Data!$AD124&lt;&gt;"",Scoring!$D$35)+IF(Data!$AE124&lt;&gt;"",Scoring!$D$36)+IF(Data!$AF124&lt;&gt;"",Scoring!$D$37)+IF(Data!$AG124&lt;&gt;"",Scoring!$D$38)+IF(Data!$AH124&lt;&gt;"",Scoring!$D$39)+IF(Data!$AI124&lt;&gt;"",Scoring!$D$40)+IF(Data!$AJ124&lt;&gt;"",Scoring!$D$41)+IF(Data!$AK124&lt;&gt;"",Scoring!$D$42)+IF(Data!$AL124&lt;&gt;"",Scoring!$D$43)+IF(Data!$AM124&lt;&gt;"",Scoring!$D$44)+IF(Data!$AN124&lt;&gt;"",Scoring!$D$45)+IF(Data!$AO124&lt;&gt;"",Scoring!$D$46)+IF(Data!$AP124&lt;&gt;"",Scoring!$D$47)+IF(Data!$AQ124&lt;&gt;"",Scoring!$D$48)+IF(Data!$AR124&lt;&gt;"",Scoring!$D$49)+IF(Data!$AS124&lt;&gt;"",Scoring!$D$50)+IF(Data!$AT124&lt;&gt;"",Scoring!$D$51)+IF(Data!$AU124&lt;&gt;"",Scoring!$D$52),"")</f>
        <v/>
      </c>
      <c r="AW124" s="180" t="str">
        <f>IF(AV124&lt;&gt;"",LOOKUP(AV124,Likelihoods!$A$7:$A$107,Likelihoods!B$7:B$107),"")</f>
        <v/>
      </c>
      <c r="AX124" s="181" t="str">
        <f>IF(AND(COUNTBLANK($B124:$O124)=13,COUNTBLANK($P124:$Q124)=1,COUNTBLANK($R124:$U124)=3,COUNTBLANK($V124:$X124)=2,COUNTBLANK($Y124:$AE124)=6,COUNTBLANK($AF124:$AJ124)=4,COUNTBLANK($AK124:AN124)=3,COUNTBLANK($AO124:$AQ124)=2,COUNTBLANK($AR124:$AS124)=1,COUNTBLANK($AT124:$AU124)=1),IF(Data!$B124&lt;&gt;"",Scoring!$E$7)+IF(Data!$C124&lt;&gt;"",Scoring!$E$8)+IF(Data!$D124&lt;&gt;"",Scoring!$E$9)+IF(Data!$E124&lt;&gt;"",Scoring!$E$10)+IF(Data!$F124&lt;&gt;"",Scoring!$E$11)+IF(Data!$G124&lt;&gt;"",Scoring!$E$12)+IF(Data!$H124&lt;&gt;"",Scoring!$E$13)+IF(Data!$I124&lt;&gt;"",Scoring!$E$14)+IF(Data!$J124&lt;&gt;"",Scoring!$E$15)+IF(Data!$K124&lt;&gt;"",Scoring!$E$16)+IF(Data!$L124&lt;&gt;"",Scoring!$E$17)+IF(Data!$M124&lt;&gt;"",Scoring!$E$18)+IF(Data!$N124&lt;&gt;"",Scoring!$E$19)+IF(Data!$O124&lt;&gt;"",Scoring!$E$20)+IF(Data!$P124&lt;&gt;"",Scoring!$E$21)+IF(Data!$Q124&lt;&gt;"",Scoring!$E$22)+IF(Data!$R124&lt;&gt;"",Scoring!$E$23)+IF(Data!$S124&lt;&gt;"",Scoring!$E$24)+IF(Data!$T124&lt;&gt;"",Scoring!$E$25)+IF(Data!$U124&lt;&gt;"",Scoring!$E$26)+IF(Data!$V124&lt;&gt;"",Scoring!$E$27)+IF(Data!$W124&lt;&gt;"",Scoring!$E$28)+IF(Data!$X124&lt;&gt;"",Scoring!$E$29)+IF(Data!$Y124&lt;&gt;"",Scoring!$E$30)+IF(Data!$Z124&lt;&gt;"",Scoring!$E$31)+IF(Data!$AA124&lt;&gt;"",Scoring!$E$32)+IF(Data!$AB124&lt;&gt;"",Scoring!$E$33)+IF(Data!$AC124&lt;&gt;"",Scoring!$E$34)+IF(Data!$AD124&lt;&gt;"",Scoring!$E$35)+IF(Data!$AE124&lt;&gt;"",Scoring!$E$36)+IF(Data!$AF124&lt;&gt;"",Scoring!$E$37)+IF(Data!$AG124&lt;&gt;"",Scoring!$E$38)+IF(Data!$AH124&lt;&gt;"",Scoring!$E$39)+IF(Data!$AI124&lt;&gt;"",Scoring!$E$40)+IF(Data!$AJ124&lt;&gt;"",Scoring!$E$41)+IF(Data!$AK124&lt;&gt;"",Scoring!$E$42)+IF(Data!$AL124&lt;&gt;"",Scoring!$E$43)+IF(Data!$AM124&lt;&gt;"",Scoring!$E$44)+IF(Data!$AN124&lt;&gt;"",Scoring!$E$45)+IF(Data!$AO124&lt;&gt;"",Scoring!$E$46)+IF(Data!$AP124&lt;&gt;"",Scoring!$E$47)+IF(Data!$AQ124&lt;&gt;"",Scoring!$E$48)+IF(Data!$AR124&lt;&gt;"",Scoring!$E$49)+IF(Data!$AS124&lt;&gt;"",Scoring!$E$50)+IF(Data!$AT124&lt;&gt;"",Scoring!$E$51)+IF(Data!$AU124&lt;&gt;"",Scoring!$E$52),"")</f>
        <v/>
      </c>
      <c r="AY124" s="180" t="str">
        <f>IF(AX124&lt;&gt;"",LOOKUP(AX124,Likelihoods!$A$7:$A$107,Likelihoods!C$7:C$107),"")</f>
        <v/>
      </c>
      <c r="AZ124" s="182" t="str">
        <f>IF(AND(COUNTBLANK($B124:$O124)=13,COUNTBLANK($P124:$Q124)=1,COUNTBLANK($R124:$U124)=3,COUNTBLANK($V124:$X124)=2,COUNTBLANK($Y124:$AE124)=6,COUNTBLANK($AF124:$AJ124)=4,COUNTBLANK($AK124:AN124)=3,COUNTBLANK($AO124:$AQ124)=2,COUNTBLANK($AR124:$AS124)=1,COUNTBLANK($AT124:$AU124)=1),IF(Data!$B124&lt;&gt;"",Scoring!$F$7)+IF(Data!$C124&lt;&gt;"",Scoring!$F$8)+IF(Data!$D124&lt;&gt;"",Scoring!$F$9)+IF(Data!$E124&lt;&gt;"",Scoring!$F$10)+IF(Data!$F124&lt;&gt;"",Scoring!$F$11)+IF(Data!$G124&lt;&gt;"",Scoring!$F$12)+IF(Data!$H124&lt;&gt;"",Scoring!$F$13)+IF(Data!$I124&lt;&gt;"",Scoring!$F$14)+IF(Data!$J124&lt;&gt;"",Scoring!$F$15)+IF(Data!$K124&lt;&gt;"",Scoring!$F$16)+IF(Data!$L124&lt;&gt;"",Scoring!$F$17)+IF(Data!$M124&lt;&gt;"",Scoring!$F$18)+IF(Data!$N124&lt;&gt;"",Scoring!$F$19)+IF(Data!$O124&lt;&gt;"",Scoring!$F$20)+IF(Data!$P124&lt;&gt;"",Scoring!$F$21)+IF(Data!$Q124&lt;&gt;"",Scoring!$F$22)+IF(Data!$R124&lt;&gt;"",Scoring!$F$23)+IF(Data!$S124&lt;&gt;"",Scoring!$F$24)+IF(Data!$T124&lt;&gt;"",Scoring!$F$25)+IF(Data!$U124&lt;&gt;"",Scoring!$F$26)+IF(Data!$V124&lt;&gt;"",Scoring!$F$27)+IF(Data!$W124&lt;&gt;"",Scoring!$F$28)+IF(Data!$X124&lt;&gt;"",Scoring!$F$29)+IF(Data!$Y124&lt;&gt;"",Scoring!$F$30)+IF(Data!$Z124&lt;&gt;"",Scoring!$F$31)+IF(Data!$AA124&lt;&gt;"",Scoring!$F$32)+IF(Data!$AB124&lt;&gt;"",Scoring!$F$33)+IF(Data!$AC124&lt;&gt;"",Scoring!$F$34)+IF(Data!$AD124&lt;&gt;"",Scoring!$F$35)+IF(Data!$AE124&lt;&gt;"",Scoring!$F$36)+IF(Data!$AF124&lt;&gt;"",Scoring!$F$37)+IF(Data!$AG124&lt;&gt;"",Scoring!$F$38)+IF(Data!$AH124&lt;&gt;"",Scoring!$F$39)+IF(Data!$AI124&lt;&gt;"",Scoring!$F$40)+IF(Data!$AJ124&lt;&gt;"",Scoring!$F$41)+IF(Data!$AK124&lt;&gt;"",Scoring!$F$42)+IF(Data!$AL124&lt;&gt;"",Scoring!$F$43)+IF(Data!$AM124&lt;&gt;"",Scoring!$F$44)+IF(Data!$AN124&lt;&gt;"",Scoring!$F$45)+IF(Data!$AO124&lt;&gt;"",Scoring!$F$46)+IF(Data!$AP124&lt;&gt;"",Scoring!$F$47)+IF(Data!$AQ124&lt;&gt;"",Scoring!$F$48)+IF(Data!$AR124&lt;&gt;"",Scoring!$F$49)+IF(Data!$AS124&lt;&gt;"",Scoring!$F$50)+IF(Data!$AT124&lt;&gt;"",Scoring!$F$51)+IF(Data!$AU124&lt;&gt;"",Scoring!$F$52),"")</f>
        <v/>
      </c>
      <c r="BA124" s="183" t="str">
        <f>IF(AZ124&lt;&gt;"",LOOKUP(AZ124,Likelihoods!$A$7:$A$107,Likelihoods!D$7:D$107),"")</f>
        <v/>
      </c>
      <c r="BB124" s="181" t="str">
        <f>IF(AND(COUNTBLANK($B124:$O124)=13,COUNTBLANK($P124:$Q124)=1,COUNTBLANK($R124:$U124)=3,COUNTBLANK($V124:$X124)=2,COUNTBLANK($Y124:$AE124)=6,COUNTBLANK($AF124:$AJ124)=4,COUNTBLANK($AK124:AN124)=3,COUNTBLANK($AO124:$AQ124)=2,COUNTBLANK($AR124:$AS124)=1,COUNTBLANK($AT124:$AU124)=1),IF(Data!$B124&lt;&gt;"",Scoring!$G$7)+IF(Data!$C124&lt;&gt;"",Scoring!$G$8)+IF(Data!$D124&lt;&gt;"",Scoring!$G$9)+IF(Data!$E124&lt;&gt;"",Scoring!$G$10)+IF(Data!$F124&lt;&gt;"",Scoring!$G$11)+IF(Data!$G124&lt;&gt;"",Scoring!$G$12)+IF(Data!$H124&lt;&gt;"",Scoring!$G$13)+IF(Data!$I124&lt;&gt;"",Scoring!$G$14)+IF(Data!$J124&lt;&gt;"",Scoring!$G$15)+IF(Data!$K124&lt;&gt;"",Scoring!$G$16)+IF(Data!$L124&lt;&gt;"",Scoring!$G$17)+IF(Data!$M124&lt;&gt;"",Scoring!$G$18)+IF(Data!$N124&lt;&gt;"",Scoring!$G$19)+IF(Data!$O124&lt;&gt;"",Scoring!$G$20)+IF(Data!$P124&lt;&gt;"",Scoring!$G$21)+IF(Data!$Q124&lt;&gt;"",Scoring!$G$22)+IF(Data!$R124&lt;&gt;"",Scoring!$G$23)+IF(Data!$S124&lt;&gt;"",Scoring!$G$24)+IF(Data!$T124&lt;&gt;"",Scoring!$G$25)+IF(Data!$U124&lt;&gt;"",Scoring!$G$26)+IF(Data!$V124&lt;&gt;"",Scoring!$G$27)+IF(Data!$W124&lt;&gt;"",Scoring!$G$28)+IF(Data!$X124&lt;&gt;"",Scoring!$G$29)+IF(Data!$Y124&lt;&gt;"",Scoring!$G$30)+IF(Data!$Z124&lt;&gt;"",Scoring!$G$31)+IF(Data!$AA124&lt;&gt;"",Scoring!$G$32)+IF(Data!$AB124&lt;&gt;"",Scoring!$G$33)+IF(Data!$AC124&lt;&gt;"",Scoring!$G$34)+IF(Data!$AD124&lt;&gt;"",Scoring!$G$35)+IF(Data!$AE124&lt;&gt;"",Scoring!$G$36)+IF(Data!$AF124&lt;&gt;"",Scoring!$G$37)+IF(Data!$AG124&lt;&gt;"",Scoring!$G$38)+IF(Data!$AH124&lt;&gt;"",Scoring!$G$39)+IF(Data!$AI124&lt;&gt;"",Scoring!$G$40)+IF(Data!$AJ124&lt;&gt;"",Scoring!$G$41)+IF(Data!$AK124&lt;&gt;"",Scoring!$G$42)+IF(Data!$AL124&lt;&gt;"",Scoring!$G$43)+IF(Data!$AM124&lt;&gt;"",Scoring!$G$44)+IF(Data!$AN124&lt;&gt;"",Scoring!$G$45)+IF(Data!$AO124&lt;&gt;"",Scoring!$G$46)+IF(Data!$AP124&lt;&gt;"",Scoring!$G$47)+IF(Data!$AQ124&lt;&gt;"",Scoring!$G$48)+IF(Data!$AR124&lt;&gt;"",Scoring!$G$49)+IF(Data!$AS124&lt;&gt;"",Scoring!$G$50)+IF(Data!$AT124&lt;&gt;"",Scoring!$G$51)+IF(Data!$AU124&lt;&gt;"",Scoring!$G$52),"")</f>
        <v/>
      </c>
      <c r="BC124" s="184" t="str">
        <f>IF(BB124&lt;&gt;"",LOOKUP(BB124,Likelihoods!$A$7:$A$107,Likelihoods!E$7:E$107),"")</f>
        <v/>
      </c>
      <c r="BD124" s="185" t="str">
        <f>IF(AND(COUNTBLANK($B124:$O124)=13,COUNTBLANK($P124:$Q124)=1,COUNTBLANK($R124:$U124)=3,COUNTBLANK($V124:$X124)=2,COUNTBLANK($Y124:$AE124)=6,COUNTBLANK($AF124:$AJ124)=4,COUNTBLANK($AK124:AN124)=3,COUNTBLANK($AO124:$AQ124)=2,COUNTBLANK($AR124:$AS124)=1,COUNTBLANK($AT124:$AU124)=1),IF(Data!$B124&lt;&gt;"",Scoring!$H$7)+IF(Data!$C124&lt;&gt;"",Scoring!$H$8)+IF(Data!$D124&lt;&gt;"",Scoring!$H$9)+IF(Data!$E124&lt;&gt;"",Scoring!$H$10)+IF(Data!$F124&lt;&gt;"",Scoring!$H$11)+IF(Data!$G124&lt;&gt;"",Scoring!$H$12)+IF(Data!$H124&lt;&gt;"",Scoring!$H$13)+IF(Data!$I124&lt;&gt;"",Scoring!$H$14)+IF(Data!$J124&lt;&gt;"",Scoring!$H$15)+IF(Data!$K124&lt;&gt;"",Scoring!$H$16)+IF(Data!$L124&lt;&gt;"",Scoring!$H$17)+IF(Data!$M124&lt;&gt;"",Scoring!$H$18)+IF(Data!$N124&lt;&gt;"",Scoring!$H$19)+IF(Data!$O124&lt;&gt;"",Scoring!$H$20)+IF(Data!$P124&lt;&gt;"",Scoring!$H$21)+IF(Data!$Q124&lt;&gt;"",Scoring!$H$22)+IF(Data!$R124&lt;&gt;"",Scoring!$H$23)+IF(Data!$S124&lt;&gt;"",Scoring!$H$24)+IF(Data!$T124&lt;&gt;"",Scoring!$H$25)+IF(Data!$U124&lt;&gt;"",Scoring!$H$26)+IF(Data!$V124&lt;&gt;"",Scoring!$H$27)+IF(Data!$W124&lt;&gt;"",Scoring!$H$28)+IF(Data!$X124&lt;&gt;"",Scoring!$H$29)+IF(Data!$Y124&lt;&gt;"",Scoring!$H$30)+IF(Data!$Z124&lt;&gt;"",Scoring!$H$31)+IF(Data!$AA124&lt;&gt;"",Scoring!$H$32)+IF(Data!$AB124&lt;&gt;"",Scoring!$H$33)+IF(Data!$AC124&lt;&gt;"",Scoring!$H$34)+IF(Data!$AD124&lt;&gt;"",Scoring!$H$35)+IF(Data!$AE124&lt;&gt;"",Scoring!$H$36)+IF(Data!$AF124&lt;&gt;"",Scoring!$H$37)+IF(Data!$AG124&lt;&gt;"",Scoring!$H$38)+IF(Data!$AH124&lt;&gt;"",Scoring!$H$39)+IF(Data!$AI124&lt;&gt;"",Scoring!$H$40)+IF(Data!$AJ124&lt;&gt;"",Scoring!$H$41)+IF(Data!$AK124&lt;&gt;"",Scoring!$H$42)+IF(Data!$AL124&lt;&gt;"",Scoring!$H$43)+IF(Data!$AM124&lt;&gt;"",Scoring!$H$44)+IF(Data!$AN124&lt;&gt;"",Scoring!$H$45)+IF(Data!$AO124&lt;&gt;"",Scoring!$H$46)+IF(Data!$AP124&lt;&gt;"",Scoring!$H$47)+IF(Data!$AQ124&lt;&gt;"",Scoring!$H$48)+IF(Data!$AR124&lt;&gt;"",Scoring!$H$49)+IF(Data!$AS124&lt;&gt;"",Scoring!$H$50)+IF(Data!$AT124&lt;&gt;"",Scoring!$H$51)+IF(Data!$AU124&lt;&gt;"",Scoring!$H$52),"")</f>
        <v/>
      </c>
      <c r="BE124" s="186" t="str">
        <f>IF(BD124&lt;&gt;"",LOOKUP(BD124,Likelihoods!$A$7:$A$107,Likelihoods!F$7:F$107),"")</f>
        <v/>
      </c>
      <c r="BF124" s="181" t="str">
        <f>IF(AND(COUNTBLANK($B124:$O124)=13,COUNTBLANK($P124:$Q124)=1,COUNTBLANK($R124:$U124)=3,COUNTBLANK($V124:$X124)=2,COUNTBLANK($Y124:$AE124)=6,COUNTBLANK($AF124:$AJ124)=4,COUNTBLANK($AK124:AN124)=3,COUNTBLANK($AO124:$AQ124)=2,COUNTBLANK($AR124:$AS124)=1,COUNTBLANK($AT124:$AU124)=1),IF(Data!$B124&lt;&gt;"",Scoring!$I$7)+IF(Data!$C124&lt;&gt;"",Scoring!$I$8)+IF(Data!$D124&lt;&gt;"",Scoring!$I$9)+IF(Data!$E124&lt;&gt;"",Scoring!$I$10)+IF(Data!$F124&lt;&gt;"",Scoring!$I$11)+IF(Data!$G124&lt;&gt;"",Scoring!$I$12)+IF(Data!$H124&lt;&gt;"",Scoring!$I$13)+IF(Data!$I124&lt;&gt;"",Scoring!$I$14)+IF(Data!$J124&lt;&gt;"",Scoring!$I$15)+IF(Data!$K124&lt;&gt;"",Scoring!$I$16)+IF(Data!$L124&lt;&gt;"",Scoring!$I$17)+IF(Data!$M124&lt;&gt;"",Scoring!$I$18)+IF(Data!$N124&lt;&gt;"",Scoring!$I$19)+IF(Data!$O124&lt;&gt;"",Scoring!$I$20)+IF(Data!$P124&lt;&gt;"",Scoring!$I$21)+IF(Data!$Q124&lt;&gt;"",Scoring!$I$22)+IF(Data!$R124&lt;&gt;"",Scoring!$I$23)+IF(Data!$S124&lt;&gt;"",Scoring!$I$24)+IF(Data!$T124&lt;&gt;"",Scoring!$I$25)+IF(Data!$U124&lt;&gt;"",Scoring!$I$26)+IF(Data!$V124&lt;&gt;"",Scoring!$I$27)+IF(Data!$W124&lt;&gt;"",Scoring!$I$28)+IF(Data!$X124&lt;&gt;"",Scoring!$I$29)+IF(Data!$Y124&lt;&gt;"",Scoring!$I$30)+IF(Data!$Z124&lt;&gt;"",Scoring!$I$31)+IF(Data!$AA124&lt;&gt;"",Scoring!$I$32)+IF(Data!$AB124&lt;&gt;"",Scoring!$I$33)+IF(Data!$AC124&lt;&gt;"",Scoring!$I$34)+IF(Data!$AD124&lt;&gt;"",Scoring!$I$35)+IF(Data!$AE124&lt;&gt;"",Scoring!$I$36)+IF(Data!$AF124&lt;&gt;"",Scoring!$I$37)+IF(Data!$AG124&lt;&gt;"",Scoring!$I$38)+IF(Data!$AH124&lt;&gt;"",Scoring!$I$39)+IF(Data!$AI124&lt;&gt;"",Scoring!$I$40)+IF(Data!$AJ124&lt;&gt;"",Scoring!$I$41)+IF(Data!$AK124&lt;&gt;"",Scoring!$I$42)+IF(Data!$AL124&lt;&gt;"",Scoring!$I$43)+IF(Data!$AM124&lt;&gt;"",Scoring!$I$44)+IF(Data!$AN124&lt;&gt;"",Scoring!$I$45)+IF(Data!$AO124&lt;&gt;"",Scoring!$I$46)+IF(Data!$AP124&lt;&gt;"",Scoring!$I$47)+IF(Data!$AQ124&lt;&gt;"",Scoring!$I$48)+IF(Data!$AR124&lt;&gt;"",Scoring!$I$49)+IF(Data!$AS124&lt;&gt;"",Scoring!$I$50)+IF(Data!$AT124&lt;&gt;"",Scoring!$I$51)+IF(Data!$AU124&lt;&gt;"",Scoring!$I$52),"")</f>
        <v/>
      </c>
      <c r="BG124" s="180" t="str">
        <f>IF(BF124&lt;&gt;"",LOOKUP(BF124,Likelihoods!$A$7:$A$107,Likelihoods!G$7:G$107),"")</f>
        <v/>
      </c>
      <c r="BH124" s="187" t="str">
        <f>IF(AND(COUNTBLANK($B124:$O124)=13,COUNTBLANK($P124:$Q124)=1,COUNTBLANK($R124:$U124)=3,COUNTBLANK($V124:$X124)=2,COUNTBLANK($Y124:$AE124)=6,COUNTBLANK($AF124:$AJ124)=4,COUNTBLANK($AK124:AN124)=3,COUNTBLANK($AO124:$AQ124)=2,COUNTBLANK($AR124:$AS124)=1,COUNTBLANK($AT124:$AU124)=1),IF(Data!$B124&lt;&gt;"",Scoring!$J$7)+IF(Data!$C124&lt;&gt;"",Scoring!$J$8)+IF(Data!$D124&lt;&gt;"",Scoring!$J$9)+IF(Data!$E124&lt;&gt;"",Scoring!$J$10)+IF(Data!$F124&lt;&gt;"",Scoring!$J$11)+IF(Data!$G124&lt;&gt;"",Scoring!$J$12)+IF(Data!$H124&lt;&gt;"",Scoring!$J$13)+IF(Data!$I124&lt;&gt;"",Scoring!$J$14)+IF(Data!$J124&lt;&gt;"",Scoring!$J$15)+IF(Data!$K124&lt;&gt;"",Scoring!$J$16)+IF(Data!$L124&lt;&gt;"",Scoring!$J$17)+IF(Data!$M124&lt;&gt;"",Scoring!$J$18)+IF(Data!$N124&lt;&gt;"",Scoring!$J$19)+IF(Data!$O124&lt;&gt;"",Scoring!$J$20)+IF(Data!$P124&lt;&gt;"",Scoring!$J$21)+IF(Data!$Q124&lt;&gt;"",Scoring!$J$22)+IF(Data!$R124&lt;&gt;"",Scoring!$J$23)+IF(Data!$S124&lt;&gt;"",Scoring!$J$24)+IF(Data!$T124&lt;&gt;"",Scoring!$J$25)+IF(Data!$U124&lt;&gt;"",Scoring!$J$26)+IF(Data!$V124&lt;&gt;"",Scoring!$J$27)+IF(Data!$W124&lt;&gt;"",Scoring!$J$28)+IF(Data!$X124&lt;&gt;"",Scoring!$J$29)+IF(Data!$Y124&lt;&gt;"",Scoring!$J$30)+IF(Data!$Z124&lt;&gt;"",Scoring!$J$31)+IF(Data!$AA124&lt;&gt;"",Scoring!$J$32)+IF(Data!$AB124&lt;&gt;"",Scoring!$J$33)+IF(Data!$AC124&lt;&gt;"",Scoring!$J$34)+IF(Data!$AD124&lt;&gt;"",Scoring!$J$35)+IF(Data!$AE124&lt;&gt;"",Scoring!$J$36)+IF(Data!$AF124&lt;&gt;"",Scoring!$J$37)+IF(Data!$AG124&lt;&gt;"",Scoring!$J$38)+IF(Data!$AH124&lt;&gt;"",Scoring!$J$39)+IF(Data!$AI124&lt;&gt;"",Scoring!$J$40)+IF(Data!$AJ124&lt;&gt;"",Scoring!$J$41)+IF(Data!$AK124&lt;&gt;"",Scoring!$J$42)+IF(Data!$AL124&lt;&gt;"",Scoring!$J$43)+IF(Data!$AM124&lt;&gt;"",Scoring!$J$44)+IF(Data!$AN124&lt;&gt;"",Scoring!$J$45)+IF(Data!$AO124&lt;&gt;"",Scoring!$J$46)+IF(Data!$AP124&lt;&gt;"",Scoring!$J$47)+IF(Data!$AQ124&lt;&gt;"",Scoring!$J$48)+IF(Data!$AR124&lt;&gt;"",Scoring!$J$49)+IF(Data!$AS124&lt;&gt;"",Scoring!$J$50)+IF(Data!$AT124&lt;&gt;"",Scoring!$J$51)+IF(Data!$AU124&lt;&gt;"",Scoring!$J$52),"")</f>
        <v/>
      </c>
      <c r="BI124" s="183" t="str">
        <f>IF(BH124&lt;&gt;"",LOOKUP(BH124,Likelihoods!$A$7:$A$107,Likelihoods!H$7:H$107),"")</f>
        <v/>
      </c>
      <c r="BJ124" s="188" t="str">
        <f>IF(AND(COUNTBLANK($B124:$O124)=13,COUNTBLANK($P124:$Q124)=1,COUNTBLANK($R124:$U124)=3,COUNTBLANK($V124:$X124)=2,COUNTBLANK($Y124:$AE124)=6,COUNTBLANK($AF124:$AJ124)=4,COUNTBLANK($AK124:AN124)=3,COUNTBLANK($AO124:$AQ124)=2,COUNTBLANK($AR124:$AS124)=1,COUNTBLANK($AT124:$AU124)=1),IF(Data!$B124&lt;&gt;"",Scoring!$K$7)+IF(Data!$C124&lt;&gt;"",Scoring!$K$8)+IF(Data!$D124&lt;&gt;"",Scoring!$K$9)+IF(Data!$E124&lt;&gt;"",Scoring!$K$10)+IF(Data!$F124&lt;&gt;"",Scoring!$K$11)+IF(Data!$G124&lt;&gt;"",Scoring!$K$12)+IF(Data!$H124&lt;&gt;"",Scoring!$K$13)+IF(Data!$I124&lt;&gt;"",Scoring!$K$14)+IF(Data!$J124&lt;&gt;"",Scoring!$K$15)+IF(Data!$K124&lt;&gt;"",Scoring!$K$16)+IF(Data!$L124&lt;&gt;"",Scoring!$K$17)+IF(Data!$M124&lt;&gt;"",Scoring!$K$18)+IF(Data!$N124&lt;&gt;"",Scoring!$K$19)+IF(Data!$O124&lt;&gt;"",Scoring!$K$20)+IF(Data!$P124&lt;&gt;"",Scoring!$K$21)+IF(Data!$Q124&lt;&gt;"",Scoring!$K$22)+IF(Data!$R124&lt;&gt;"",Scoring!$K$23)+IF(Data!$S124&lt;&gt;"",Scoring!$K$24)+IF(Data!$T124&lt;&gt;"",Scoring!$K$25)+IF(Data!$U124&lt;&gt;"",Scoring!$K$26)+IF(Data!$V124&lt;&gt;"",Scoring!$K$27)+IF(Data!$W124&lt;&gt;"",Scoring!$K$28)+IF(Data!$X124&lt;&gt;"",Scoring!$K$29)+IF(Data!$Y124&lt;&gt;"",Scoring!$K$30)+IF(Data!$Z124&lt;&gt;"",Scoring!$K$31)+IF(Data!$AA124&lt;&gt;"",Scoring!$K$32)+IF(Data!$AB124&lt;&gt;"",Scoring!$K$33)+IF(Data!$AC124&lt;&gt;"",Scoring!$K$34)+IF(Data!$AD124&lt;&gt;"",Scoring!$K$35)+IF(Data!$AE124&lt;&gt;"",Scoring!$K$36)+IF(Data!$AF124&lt;&gt;"",Scoring!$K$37)+IF(Data!$AG124&lt;&gt;"",Scoring!$K$38)+IF(Data!$AH124&lt;&gt;"",Scoring!$K$39)+IF(Data!$AI124&lt;&gt;"",Scoring!$K$40)+IF(Data!$AJ124&lt;&gt;"",Scoring!$K$41)+IF(Data!$AK124&lt;&gt;"",Scoring!$K$42)+IF(Data!$AL124&lt;&gt;"",Scoring!$K$43)+IF(Data!$AM124&lt;&gt;"",Scoring!$K$44)+IF(Data!$AN124&lt;&gt;"",Scoring!$K$45)+IF(Data!$AO124&lt;&gt;"",Scoring!$K$46)+IF(Data!$AP124&lt;&gt;"",Scoring!$K$47)+IF(Data!$AQ124&lt;&gt;"",Scoring!$K$48)+IF(Data!$AR124&lt;&gt;"",Scoring!$K$49)+IF(Data!$AS124&lt;&gt;"",Scoring!$K$50)+IF(Data!$AT124&lt;&gt;"",Scoring!$K$51)+IF(Data!$AU124&lt;&gt;"",Scoring!$K$52),"")</f>
        <v/>
      </c>
      <c r="BK124" s="184" t="str">
        <f>IF(BJ124&lt;&gt;"",LOOKUP(BJ124,Likelihoods!$A$7:$A$107,Likelihoods!I$7:I$107),"")</f>
        <v/>
      </c>
      <c r="BL124" s="187" t="str">
        <f>IF(AND(COUNTBLANK($B124:$O124)=13,COUNTBLANK($P124:$Q124)=1,COUNTBLANK($R124:$U124)=3,COUNTBLANK($V124:$X124)=2,COUNTBLANK($Y124:$AE124)=6,COUNTBLANK($AF124:$AJ124)=4,COUNTBLANK($AK124:AN124)=3,COUNTBLANK($AO124:$AQ124)=2,COUNTBLANK($AR124:$AS124)=1,COUNTBLANK($AT124:$AU124)=1),IF(Data!$B124&lt;&gt;"",Scoring!$L$7)+IF(Data!$C124&lt;&gt;"",Scoring!$L$8)+IF(Data!$D124&lt;&gt;"",Scoring!$L$9)+IF(Data!$E124&lt;&gt;"",Scoring!$L$10)+IF(Data!$F124&lt;&gt;"",Scoring!$L$11)+IF(Data!$G124&lt;&gt;"",Scoring!$L$12)+IF(Data!$H124&lt;&gt;"",Scoring!$L$13)+IF(Data!$I124&lt;&gt;"",Scoring!$L$14)+IF(Data!$J124&lt;&gt;"",Scoring!$L$15)+IF(Data!$K124&lt;&gt;"",Scoring!$L$16)+IF(Data!$L124&lt;&gt;"",Scoring!$L$17)+IF(Data!$M124&lt;&gt;"",Scoring!$L$18)+IF(Data!$N124&lt;&gt;"",Scoring!$L$19)+IF(Data!$O124&lt;&gt;"",Scoring!$L$20)+IF(Data!$P124&lt;&gt;"",Scoring!$L$21)+IF(Data!$Q124&lt;&gt;"",Scoring!$L$22)+IF(Data!$R124&lt;&gt;"",Scoring!$L$23)+IF(Data!$S124&lt;&gt;"",Scoring!$L$24)+IF(Data!$T124&lt;&gt;"",Scoring!$L$25)+IF(Data!$U124&lt;&gt;"",Scoring!$L$26)+IF(Data!$V124&lt;&gt;"",Scoring!$L$27)+IF(Data!$W124&lt;&gt;"",Scoring!$L$28)+IF(Data!$X124&lt;&gt;"",Scoring!$L$29)+IF(Data!$Y124&lt;&gt;"",Scoring!$L$30)+IF(Data!$Z124&lt;&gt;"",Scoring!$L$31)+IF(Data!$AA124&lt;&gt;"",Scoring!$L$32)+IF(Data!$AB124&lt;&gt;"",Scoring!$L$33)+IF(Data!$AC124&lt;&gt;"",Scoring!$L$34)+IF(Data!$AD124&lt;&gt;"",Scoring!$L$35)+IF(Data!$AE124&lt;&gt;"",Scoring!$L$36)+IF(Data!$AF124&lt;&gt;"",Scoring!$L$37)+IF(Data!$AG124&lt;&gt;"",Scoring!$L$38)+IF(Data!$AH124&lt;&gt;"",Scoring!$L$39)+IF(Data!$AI124&lt;&gt;"",Scoring!$L$40)+IF(Data!$AJ124&lt;&gt;"",Scoring!$L$41)+IF(Data!$AK124&lt;&gt;"",Scoring!$L$42)+IF(Data!$AL124&lt;&gt;"",Scoring!$L$43)+IF(Data!$AM124&lt;&gt;"",Scoring!$L$44)+IF(Data!$AN124&lt;&gt;"",Scoring!$L$45)+IF(Data!$AO124&lt;&gt;"",Scoring!$L$46)+IF(Data!$AP124&lt;&gt;"",Scoring!$L$47)+IF(Data!$AQ124&lt;&gt;"",Scoring!$L$48)+IF(Data!$AR124&lt;&gt;"",Scoring!$L$49)+IF(Data!$AS124&lt;&gt;"",Scoring!$L$50)+IF(Data!$AT124&lt;&gt;"",Scoring!$L$51)+IF(Data!$AU124&lt;&gt;"",Scoring!$L$52),"")</f>
        <v/>
      </c>
      <c r="BM124" s="180" t="str">
        <f>IF(BL124&lt;&gt;"",LOOKUP(BL124,Likelihoods!$A$7:$A$107,Likelihoods!J$7:J$107),"")</f>
        <v/>
      </c>
      <c r="BN124" s="181" t="str">
        <f>IF(AND(COUNTBLANK($B124:$O124)=13,COUNTBLANK($P124:$Q124)=1,COUNTBLANK($R124:$U124)=3,COUNTBLANK($V124:$X124)=2,COUNTBLANK($Y124:$AE124)=6,COUNTBLANK($AF124:$AJ124)=4,COUNTBLANK($AK124:AN124)=3,COUNTBLANK($AO124:$AQ124)=2,COUNTBLANK($AR124:$AS124)=1,COUNTBLANK($AT124:$AU124)=1),IF(Data!$B124&lt;&gt;"",Scoring!$M$7)+IF(Data!$C124&lt;&gt;"",Scoring!$M$8)+IF(Data!$D124&lt;&gt;"",Scoring!$M$9)+IF(Data!$E124&lt;&gt;"",Scoring!$M$10)+IF(Data!$F124&lt;&gt;"",Scoring!$M$11)+IF(Data!$G124&lt;&gt;"",Scoring!$M$12)+IF(Data!$H124&lt;&gt;"",Scoring!$M$13)+IF(Data!$I124&lt;&gt;"",Scoring!$M$14)+IF(Data!$J124&lt;&gt;"",Scoring!$M$15)+IF(Data!$K124&lt;&gt;"",Scoring!$M$16)+IF(Data!$L124&lt;&gt;"",Scoring!$M$17)+IF(Data!$M124&lt;&gt;"",Scoring!$M$18)+IF(Data!$N124&lt;&gt;"",Scoring!$M$19)+IF(Data!$O124&lt;&gt;"",Scoring!$M$20)+IF(Data!$P124&lt;&gt;"",Scoring!$M$21)+IF(Data!$Q124&lt;&gt;"",Scoring!$M$22)+IF(Data!$R124&lt;&gt;"",Scoring!$M$23)+IF(Data!$S124&lt;&gt;"",Scoring!$M$24)+IF(Data!$T124&lt;&gt;"",Scoring!$M$25)+IF(Data!$U124&lt;&gt;"",Scoring!$M$26)+IF(Data!$V124&lt;&gt;"",Scoring!$M$27)+IF(Data!$W124&lt;&gt;"",Scoring!$M$28)+IF(Data!$X124&lt;&gt;"",Scoring!$M$29)+IF(Data!$Y124&lt;&gt;"",Scoring!$M$30)+IF(Data!$Z124&lt;&gt;"",Scoring!$M$31)+IF(Data!$AA124&lt;&gt;"",Scoring!$M$32)+IF(Data!$AB124&lt;&gt;"",Scoring!$M$33)+IF(Data!$AC124&lt;&gt;"",Scoring!$M$34)+IF(Data!$AD124&lt;&gt;"",Scoring!$M$35)+IF(Data!$AE124&lt;&gt;"",Scoring!$M$36)+IF(Data!$AF124&lt;&gt;"",Scoring!$M$37)+IF(Data!$AG124&lt;&gt;"",Scoring!$M$38)+IF(Data!$AH124&lt;&gt;"",Scoring!$M$39)+IF(Data!$AI124&lt;&gt;"",Scoring!$M$40)+IF(Data!$AJ124&lt;&gt;"",Scoring!$M$41)+IF(Data!$AK124&lt;&gt;"",Scoring!$M$42)+IF(Data!$AL124&lt;&gt;"",Scoring!$M$43)+IF(Data!$AM124&lt;&gt;"",Scoring!$M$44)+IF(Data!$AN124&lt;&gt;"",Scoring!$M$45)+IF(Data!$AO124&lt;&gt;"",Scoring!$M$46)+IF(Data!$AP124&lt;&gt;"",Scoring!$M$47)+IF(Data!$AQ124&lt;&gt;"",Scoring!$M$48)+IF(Data!$AR124&lt;&gt;"",Scoring!$M$49)+IF(Data!$AS124&lt;&gt;"",Scoring!$M$50)+IF(Data!$AT124&lt;&gt;"",Scoring!$M$51)+IF(Data!$AU124&lt;&gt;"",Scoring!$M$52),"")</f>
        <v/>
      </c>
      <c r="BO124" s="184" t="str">
        <f>IF(BN124&lt;&gt;"",LOOKUP(BN124,Likelihoods!$A$7:$A$107,Likelihoods!K$7:K$107),"")</f>
        <v/>
      </c>
      <c r="BP124" s="179" t="str">
        <f>IF(AND(COUNTBLANK($B124:$O124)=13,COUNTBLANK($P124:$Q124)=1,COUNTBLANK($R124:$U124)=3,COUNTBLANK($V124:$X124)=2,COUNTBLANK($Y124:$AE124)=6,COUNTBLANK($AF124:$AJ124)=4,COUNTBLANK($AK124:AN124)=3,COUNTBLANK($AO124:$AQ124)=2,COUNTBLANK($AR124:$AS124)=1,COUNTBLANK($AT124:$AU124)=1),IF(Data!$B124&lt;&gt;"",Scoring!$N$7)+IF(Data!$C124&lt;&gt;"",Scoring!$N$8)+IF(Data!$D124&lt;&gt;"",Scoring!$N$9)+IF(Data!$E124&lt;&gt;"",Scoring!$N$10)+IF(Data!$F124&lt;&gt;"",Scoring!$N$11)+IF(Data!$G124&lt;&gt;"",Scoring!$N$12)+IF(Data!$H124&lt;&gt;"",Scoring!$N$13)+IF(Data!$I124&lt;&gt;"",Scoring!$N$14)+IF(Data!$J124&lt;&gt;"",Scoring!$N$15)+IF(Data!$K124&lt;&gt;"",Scoring!$N$16)+IF(Data!$L124&lt;&gt;"",Scoring!$N$17)+IF(Data!$M124&lt;&gt;"",Scoring!$N$18)+IF(Data!$N124&lt;&gt;"",Scoring!$N$19)+IF(Data!$O124&lt;&gt;"",Scoring!$N$20)+IF(Data!$P124&lt;&gt;"",Scoring!$N$21)+IF(Data!$Q124&lt;&gt;"",Scoring!$N$22)+IF(Data!$R124&lt;&gt;"",Scoring!$N$23)+IF(Data!$S124&lt;&gt;"",Scoring!$N$24)+IF(Data!$T124&lt;&gt;"",Scoring!$N$25)+IF(Data!$U124&lt;&gt;"",Scoring!$N$26)+IF(Data!$V124&lt;&gt;"",Scoring!$N$27)+IF(Data!$W124&lt;&gt;"",Scoring!$N$28)+IF(Data!$X124&lt;&gt;"",Scoring!$N$29)+IF(Data!$Y124&lt;&gt;"",Scoring!$N$30)+IF(Data!$Z124&lt;&gt;"",Scoring!$N$31)+IF(Data!$AA124&lt;&gt;"",Scoring!$N$32)+IF(Data!$AB124&lt;&gt;"",Scoring!$N$33)+IF(Data!$AC124&lt;&gt;"",Scoring!$N$34)+IF(Data!$AD124&lt;&gt;"",Scoring!$N$35)+IF(Data!$AE124&lt;&gt;"",Scoring!$N$36)+IF(Data!$AF124&lt;&gt;"",Scoring!$N$37)+IF(Data!$AG124&lt;&gt;"",Scoring!$N$38)+IF(Data!$AH124&lt;&gt;"",Scoring!$N$39)+IF(Data!$AI124&lt;&gt;"",Scoring!$N$40)+IF(Data!$AJ124&lt;&gt;"",Scoring!$N$41)+IF(Data!$AK124&lt;&gt;"",Scoring!$N$42)+IF(Data!$AL124&lt;&gt;"",Scoring!$N$43)+IF(Data!$AM124&lt;&gt;"",Scoring!$N$44)+IF(Data!$AN124&lt;&gt;"",Scoring!$N$45)+IF(Data!$AO124&lt;&gt;"",Scoring!$N$46)+IF(Data!$AP124&lt;&gt;"",Scoring!$N$47)+IF(Data!$AQ124&lt;&gt;"",Scoring!$N$48)+IF(Data!$AR124&lt;&gt;"",Scoring!$N$49)+IF(Data!$AS124&lt;&gt;"",Scoring!$N$50)+IF(Data!$AT124&lt;&gt;"",Scoring!$N$51)+IF(Data!$AU124&lt;&gt;"",Scoring!$N$52),"")</f>
        <v/>
      </c>
      <c r="BQ124" s="189" t="str">
        <f>IF(BP124&lt;&gt;"",LOOKUP(BP124,Likelihoods!$A$7:$A$107,Likelihoods!L$7:L$107),"")</f>
        <v/>
      </c>
      <c r="BR124" s="181" t="str">
        <f>IF(AND(COUNTBLANK($B124:$O124)=13,COUNTBLANK($P124:$Q124)=1,COUNTBLANK($R124:$U124)=3,COUNTBLANK($V124:$X124)=2,COUNTBLANK($Y124:$AE124)=6,COUNTBLANK($AF124:$AJ124)=4,COUNTBLANK($AK124:AN124)=3,COUNTBLANK($AO124:$AQ124)=2,COUNTBLANK($AR124:$AS124)=1,COUNTBLANK($AT124:$AU124)=1),IF(Data!$B124&lt;&gt;"",Scoring!$O$7)+IF(Data!$C124&lt;&gt;"",Scoring!$O$8)+IF(Data!$D124&lt;&gt;"",Scoring!$O$9)+IF(Data!$E124&lt;&gt;"",Scoring!$O$10)+IF(Data!$F124&lt;&gt;"",Scoring!$O$11)+IF(Data!$G124&lt;&gt;"",Scoring!$O$12)+IF(Data!$H124&lt;&gt;"",Scoring!$O$13)+IF(Data!$I124&lt;&gt;"",Scoring!$O$14)+IF(Data!$J124&lt;&gt;"",Scoring!$O$15)+IF(Data!$K124&lt;&gt;"",Scoring!$O$16)+IF(Data!$L124&lt;&gt;"",Scoring!$O$17)+IF(Data!$M124&lt;&gt;"",Scoring!$O$18)+IF(Data!$N124&lt;&gt;"",Scoring!$O$19)+IF(Data!$O124&lt;&gt;"",Scoring!$O$20)+IF(Data!$P124&lt;&gt;"",Scoring!$O$21)+IF(Data!$Q124&lt;&gt;"",Scoring!$O$22)+IF(Data!$R124&lt;&gt;"",Scoring!$O$23)+IF(Data!$S124&lt;&gt;"",Scoring!$O$24)+IF(Data!$T124&lt;&gt;"",Scoring!$O$25)+IF(Data!$U124&lt;&gt;"",Scoring!$O$26)+IF(Data!$V124&lt;&gt;"",Scoring!$O$27)+IF(Data!$W124&lt;&gt;"",Scoring!$O$28)+IF(Data!$X124&lt;&gt;"",Scoring!$O$29)+IF(Data!$Y124&lt;&gt;"",Scoring!$O$30)+IF(Data!$Z124&lt;&gt;"",Scoring!$O$31)+IF(Data!$AA124&lt;&gt;"",Scoring!$O$32)+IF(Data!$AB124&lt;&gt;"",Scoring!$O$33)+IF(Data!$AC124&lt;&gt;"",Scoring!$O$34)+IF(Data!$AD124&lt;&gt;"",Scoring!$O$35)+IF(Data!$AE124&lt;&gt;"",Scoring!$O$36)+IF(Data!$AF124&lt;&gt;"",Scoring!$O$37)+IF(Data!$AG124&lt;&gt;"",Scoring!$O$38)+IF(Data!$AH124&lt;&gt;"",Scoring!$O$39)+IF(Data!$AI124&lt;&gt;"",Scoring!$O$40)+IF(Data!$AJ124&lt;&gt;"",Scoring!$O$41)+IF(Data!$AK124&lt;&gt;"",Scoring!$O$42)+IF(Data!$AL124&lt;&gt;"",Scoring!$O$43)+IF(Data!$AM124&lt;&gt;"",Scoring!$O$44)+IF(Data!$AN124&lt;&gt;"",Scoring!$O$45)+IF(Data!$AO124&lt;&gt;"",Scoring!$O$46)+IF(Data!$AP124&lt;&gt;"",Scoring!$O$47)+IF(Data!$AQ124&lt;&gt;"",Scoring!$O$48)+IF(Data!$AR124&lt;&gt;"",Scoring!$O$49)+IF(Data!$AS124&lt;&gt;"",Scoring!$O$50)+IF(Data!$AT124&lt;&gt;"",Scoring!$O$51)+IF(Data!$AU124&lt;&gt;"",Scoring!$O$52),"")</f>
        <v/>
      </c>
      <c r="BS124" s="184" t="str">
        <f>IF(BR124&lt;&gt;"",LOOKUP(BR124,Likelihoods!$A$7:$A$107,Likelihoods!M$7:M$107),"")</f>
        <v/>
      </c>
      <c r="BT124" s="181" t="str">
        <f>IF(AND(COUNTBLANK($B124:$O124)=13,COUNTBLANK($P124:$Q124)=1,COUNTBLANK($R124:$U124)=3,COUNTBLANK($V124:$X124)=2,COUNTBLANK($Y124:$AE124)=6,COUNTBLANK($AF124:$AJ124)=4,COUNTBLANK($AK124:AN124)=3,COUNTBLANK($AO124:$AQ124)=2,COUNTBLANK($AR124:$AS124)=1,COUNTBLANK($AT124:$AU124)=1),IF(Data!$B124&lt;&gt;"",Scoring!$P$7)+IF(Data!$C124&lt;&gt;"",Scoring!$P$8)+IF(Data!$D124&lt;&gt;"",Scoring!$P$9)+IF(Data!$E124&lt;&gt;"",Scoring!$P$10)+IF(Data!$F124&lt;&gt;"",Scoring!$P$11)+IF(Data!$G124&lt;&gt;"",Scoring!$P$12)+IF(Data!$H124&lt;&gt;"",Scoring!$P$13)+IF(Data!$I124&lt;&gt;"",Scoring!$P$14)+IF(Data!$J124&lt;&gt;"",Scoring!$P$15)+IF(Data!$K124&lt;&gt;"",Scoring!$P$16)+IF(Data!$L124&lt;&gt;"",Scoring!$P$17)+IF(Data!$M124&lt;&gt;"",Scoring!$P$18)+IF(Data!$N124&lt;&gt;"",Scoring!$P$19)+IF(Data!$O124&lt;&gt;"",Scoring!$P$20)+IF(Data!$P124&lt;&gt;"",Scoring!$P$21)+IF(Data!$Q124&lt;&gt;"",Scoring!$P$22)+IF(Data!$R124&lt;&gt;"",Scoring!$P$23)+IF(Data!$S124&lt;&gt;"",Scoring!$P$24)+IF(Data!$T124&lt;&gt;"",Scoring!$P$25)+IF(Data!$U124&lt;&gt;"",Scoring!$P$26)+IF(Data!$V124&lt;&gt;"",Scoring!$P$27)+IF(Data!$W124&lt;&gt;"",Scoring!$P$28)+IF(Data!$X124&lt;&gt;"",Scoring!$P$29)+IF(Data!$Y124&lt;&gt;"",Scoring!$P$30)+IF(Data!$Z124&lt;&gt;"",Scoring!$P$31)+IF(Data!$AA124&lt;&gt;"",Scoring!$P$32)+IF(Data!$AB124&lt;&gt;"",Scoring!$P$33)+IF(Data!$AC124&lt;&gt;"",Scoring!$P$34)+IF(Data!$AD124&lt;&gt;"",Scoring!$P$35)+IF(Data!$AE124&lt;&gt;"",Scoring!$P$36)+IF(Data!$AF124&lt;&gt;"",Scoring!$P$37)+IF(Data!$AG124&lt;&gt;"",Scoring!$P$38)+IF(Data!$AH124&lt;&gt;"",Scoring!$P$39)+IF(Data!$AI124&lt;&gt;"",Scoring!$P$40)+IF(Data!$AJ124&lt;&gt;"",Scoring!$P$41)+IF(Data!$AK124&lt;&gt;"",Scoring!$P$42)+IF(Data!$AL124&lt;&gt;"",Scoring!$P$43)+IF(Data!$AM124&lt;&gt;"",Scoring!$P$44)+IF(Data!$AN124&lt;&gt;"",Scoring!$P$45)+IF(Data!$AO124&lt;&gt;"",Scoring!$P$46)+IF(Data!$AP124&lt;&gt;"",Scoring!$P$47)+IF(Data!$AQ124&lt;&gt;"",Scoring!$P$48)+IF(Data!$AR124&lt;&gt;"",Scoring!$P$49)+IF(Data!$AS124&lt;&gt;"",Scoring!$P$50)+IF(Data!$AT124&lt;&gt;"",Scoring!$P$51)+IF(Data!$AU124&lt;&gt;"",Scoring!$P$52),"")</f>
        <v/>
      </c>
      <c r="BU124" s="180" t="str">
        <f>IF(BT124&lt;&gt;"",LOOKUP(BT124,Likelihoods!$A$7:$A$107,Likelihoods!N$7:N$107),"")</f>
        <v/>
      </c>
      <c r="BV124" s="181" t="str">
        <f>IF(AND(COUNTBLANK($B124:$O124)=13,COUNTBLANK($P124:$Q124)=1,COUNTBLANK($R124:$U124)=3,COUNTBLANK($V124:$X124)=2,COUNTBLANK($Y124:$AE124)=6,COUNTBLANK($AF124:$AJ124)=4,COUNTBLANK($AK124:AN124)=3,COUNTBLANK($AO124:$AQ124)=2,COUNTBLANK($AR124:$AS124)=1,COUNTBLANK($AT124:$AU124)=1),IF(Data!$B124&lt;&gt;"",Scoring!$Q$7)+IF(Data!$C124&lt;&gt;"",Scoring!$Q$8)+IF(Data!$D124&lt;&gt;"",Scoring!$Q$9)+IF(Data!$E124&lt;&gt;"",Scoring!$Q$10)+IF(Data!$F124&lt;&gt;"",Scoring!$Q$11)+IF(Data!$G124&lt;&gt;"",Scoring!$Q$12)+IF(Data!$H124&lt;&gt;"",Scoring!$Q$13)+IF(Data!$I124&lt;&gt;"",Scoring!$Q$14)+IF(Data!$J124&lt;&gt;"",Scoring!$Q$15)+IF(Data!$K124&lt;&gt;"",Scoring!$Q$16)+IF(Data!$L124&lt;&gt;"",Scoring!$Q$17)+IF(Data!$M124&lt;&gt;"",Scoring!$Q$18)+IF(Data!$N124&lt;&gt;"",Scoring!$Q$19)+IF(Data!$O124&lt;&gt;"",Scoring!$Q$20)+IF(Data!$P124&lt;&gt;"",Scoring!$Q$21)+IF(Data!$Q124&lt;&gt;"",Scoring!$Q$22)+IF(Data!$R124&lt;&gt;"",Scoring!$Q$23)+IF(Data!$S124&lt;&gt;"",Scoring!$Q$24)+IF(Data!$T124&lt;&gt;"",Scoring!$Q$25)+IF(Data!$U124&lt;&gt;"",Scoring!$Q$26)+IF(Data!$V124&lt;&gt;"",Scoring!$Q$27)+IF(Data!$W124&lt;&gt;"",Scoring!$Q$28)+IF(Data!$X124&lt;&gt;"",Scoring!$Q$29)+IF(Data!$Y124&lt;&gt;"",Scoring!$Q$30)+IF(Data!$Z124&lt;&gt;"",Scoring!$Q$31)+IF(Data!$AA124&lt;&gt;"",Scoring!$Q$32)+IF(Data!$AB124&lt;&gt;"",Scoring!$Q$33)+IF(Data!$AC124&lt;&gt;"",Scoring!$Q$34)+IF(Data!$AD124&lt;&gt;"",Scoring!$Q$35)+IF(Data!$AE124&lt;&gt;"",Scoring!$Q$36)+IF(Data!$AF124&lt;&gt;"",Scoring!$Q$37)+IF(Data!$AG124&lt;&gt;"",Scoring!$Q$38)+IF(Data!$AH124&lt;&gt;"",Scoring!$Q$39)+IF(Data!$AI124&lt;&gt;"",Scoring!$Q$40)+IF(Data!$AJ124&lt;&gt;"",Scoring!$Q$41)+IF(Data!$AK124&lt;&gt;"",Scoring!$Q$42)+IF(Data!$AL124&lt;&gt;"",Scoring!$Q$43)+IF(Data!$AM124&lt;&gt;"",Scoring!$Q$44)+IF(Data!$AN124&lt;&gt;"",Scoring!$Q$45)+IF(Data!$AO124&lt;&gt;"",Scoring!$Q$46)+IF(Data!$AP124&lt;&gt;"",Scoring!$Q$47)+IF(Data!$AQ124&lt;&gt;"",Scoring!$Q$48)+IF(Data!$AR124&lt;&gt;"",Scoring!$Q$49)+IF(Data!$AS124&lt;&gt;"",Scoring!$Q$50)+IF(Data!$AT124&lt;&gt;"",Scoring!$Q$51)+IF(Data!$AU124&lt;&gt;"",Scoring!$Q$52),"")</f>
        <v/>
      </c>
      <c r="BW124" s="183" t="str">
        <f>IF(BV124&lt;&gt;"",LOOKUP(BV124,Likelihoods!$A$7:$A$107,Likelihoods!O$7:O$107),"")</f>
        <v/>
      </c>
      <c r="BX124" s="9"/>
      <c r="BY124" s="9"/>
      <c r="BZ124" s="9"/>
      <c r="CA124" s="9"/>
      <c r="CB124" s="9"/>
      <c r="CC124" s="9"/>
      <c r="CD124" s="9"/>
      <c r="CE124" s="9"/>
      <c r="CF124" s="9"/>
      <c r="CG124" s="9"/>
      <c r="CH124" s="9"/>
      <c r="CI124" s="9"/>
      <c r="CJ124" s="9"/>
      <c r="CK124" s="9"/>
    </row>
    <row r="125" spans="1:89" ht="14.25">
      <c r="A125" s="59"/>
      <c r="B125" s="76"/>
      <c r="C125" s="77"/>
      <c r="D125" s="77"/>
      <c r="E125" s="77"/>
      <c r="F125" s="77"/>
      <c r="G125" s="77"/>
      <c r="H125" s="77"/>
      <c r="I125" s="77"/>
      <c r="J125" s="77"/>
      <c r="K125" s="77"/>
      <c r="L125" s="77"/>
      <c r="M125" s="77"/>
      <c r="N125" s="77"/>
      <c r="O125" s="77"/>
      <c r="P125" s="76"/>
      <c r="Q125" s="78"/>
      <c r="R125" s="77"/>
      <c r="S125" s="77"/>
      <c r="T125" s="77"/>
      <c r="U125" s="77"/>
      <c r="V125" s="76"/>
      <c r="W125" s="77"/>
      <c r="X125" s="78"/>
      <c r="Y125" s="77"/>
      <c r="Z125" s="77"/>
      <c r="AA125" s="77"/>
      <c r="AB125" s="77"/>
      <c r="AC125" s="77"/>
      <c r="AD125" s="77"/>
      <c r="AE125" s="77"/>
      <c r="AF125" s="76"/>
      <c r="AG125" s="77"/>
      <c r="AH125" s="77"/>
      <c r="AI125" s="77"/>
      <c r="AJ125" s="78"/>
      <c r="AK125" s="77"/>
      <c r="AL125" s="77"/>
      <c r="AM125" s="77"/>
      <c r="AN125" s="77"/>
      <c r="AO125" s="76"/>
      <c r="AP125" s="77"/>
      <c r="AQ125" s="78"/>
      <c r="AR125" s="76"/>
      <c r="AS125" s="78"/>
      <c r="AT125" s="77"/>
      <c r="AU125" s="77"/>
      <c r="AV125" s="179" t="str">
        <f>IF(AND(COUNTBLANK($B125:$O125)=13,COUNTBLANK($P125:$Q125)=1,COUNTBLANK($R125:$U125)=3,COUNTBLANK($V125:$X125)=2,COUNTBLANK($Y125:$AE125)=6,COUNTBLANK($AF125:$AJ125)=4,COUNTBLANK($AK125:AN125)=3,COUNTBLANK($AO125:$AQ125)=2,COUNTBLANK($AR125:$AS125)=1,COUNTBLANK($AT125:$AU125)=1),IF(Data!$B125&lt;&gt;"",Scoring!$D$7)+IF(Data!$C125&lt;&gt;"",Scoring!$D$8)+IF(Data!$D125&lt;&gt;"",Scoring!$D$9)+IF(Data!$E125&lt;&gt;"",Scoring!$D$10)+IF(Data!$F125&lt;&gt;"",Scoring!$D$11)+IF(Data!$G125&lt;&gt;"",Scoring!$D$12)+IF(Data!$H125&lt;&gt;"",Scoring!$D$13)+IF(Data!$I125&lt;&gt;"",Scoring!$D$14)+IF(Data!$J125&lt;&gt;"",Scoring!$D$15)+IF(Data!$K125&lt;&gt;"",Scoring!$D$16)+IF(Data!$L125&lt;&gt;"",Scoring!$D$17)+IF(Data!$M125&lt;&gt;"",Scoring!$D$18)+IF(Data!$N125&lt;&gt;"",Scoring!$D$19)+IF(Data!$O125&lt;&gt;"",Scoring!$D$20)+IF(Data!$P125&lt;&gt;"",Scoring!$D$21)+IF(Data!$Q125&lt;&gt;"",Scoring!$D$22)+IF(Data!$R125&lt;&gt;"",Scoring!$D$23)+IF(Data!$S125&lt;&gt;"",Scoring!$D$24)+IF(Data!$T125&lt;&gt;"",Scoring!$D$25)+IF(Data!$U125&lt;&gt;"",Scoring!$D$26)+IF(Data!$V125&lt;&gt;"",Scoring!$D$27)+IF(Data!$W125&lt;&gt;"",Scoring!$D$28)+IF(Data!$X125&lt;&gt;"",Scoring!$D$29)+IF(Data!$Y125&lt;&gt;"",Scoring!$D$30)+IF(Data!$Z125&lt;&gt;"",Scoring!$D$31)+IF(Data!$AA125&lt;&gt;"",Scoring!$D$32)+IF(Data!$AB125&lt;&gt;"",Scoring!$D$33)+IF(Data!$AC125&lt;&gt;"",Scoring!$D$34)+IF(Data!$AD125&lt;&gt;"",Scoring!$D$35)+IF(Data!$AE125&lt;&gt;"",Scoring!$D$36)+IF(Data!$AF125&lt;&gt;"",Scoring!$D$37)+IF(Data!$AG125&lt;&gt;"",Scoring!$D$38)+IF(Data!$AH125&lt;&gt;"",Scoring!$D$39)+IF(Data!$AI125&lt;&gt;"",Scoring!$D$40)+IF(Data!$AJ125&lt;&gt;"",Scoring!$D$41)+IF(Data!$AK125&lt;&gt;"",Scoring!$D$42)+IF(Data!$AL125&lt;&gt;"",Scoring!$D$43)+IF(Data!$AM125&lt;&gt;"",Scoring!$D$44)+IF(Data!$AN125&lt;&gt;"",Scoring!$D$45)+IF(Data!$AO125&lt;&gt;"",Scoring!$D$46)+IF(Data!$AP125&lt;&gt;"",Scoring!$D$47)+IF(Data!$AQ125&lt;&gt;"",Scoring!$D$48)+IF(Data!$AR125&lt;&gt;"",Scoring!$D$49)+IF(Data!$AS125&lt;&gt;"",Scoring!$D$50)+IF(Data!$AT125&lt;&gt;"",Scoring!$D$51)+IF(Data!$AU125&lt;&gt;"",Scoring!$D$52),"")</f>
        <v/>
      </c>
      <c r="AW125" s="180" t="str">
        <f>IF(AV125&lt;&gt;"",LOOKUP(AV125,Likelihoods!$A$7:$A$107,Likelihoods!B$7:B$107),"")</f>
        <v/>
      </c>
      <c r="AX125" s="181" t="str">
        <f>IF(AND(COUNTBLANK($B125:$O125)=13,COUNTBLANK($P125:$Q125)=1,COUNTBLANK($R125:$U125)=3,COUNTBLANK($V125:$X125)=2,COUNTBLANK($Y125:$AE125)=6,COUNTBLANK($AF125:$AJ125)=4,COUNTBLANK($AK125:AN125)=3,COUNTBLANK($AO125:$AQ125)=2,COUNTBLANK($AR125:$AS125)=1,COUNTBLANK($AT125:$AU125)=1),IF(Data!$B125&lt;&gt;"",Scoring!$E$7)+IF(Data!$C125&lt;&gt;"",Scoring!$E$8)+IF(Data!$D125&lt;&gt;"",Scoring!$E$9)+IF(Data!$E125&lt;&gt;"",Scoring!$E$10)+IF(Data!$F125&lt;&gt;"",Scoring!$E$11)+IF(Data!$G125&lt;&gt;"",Scoring!$E$12)+IF(Data!$H125&lt;&gt;"",Scoring!$E$13)+IF(Data!$I125&lt;&gt;"",Scoring!$E$14)+IF(Data!$J125&lt;&gt;"",Scoring!$E$15)+IF(Data!$K125&lt;&gt;"",Scoring!$E$16)+IF(Data!$L125&lt;&gt;"",Scoring!$E$17)+IF(Data!$M125&lt;&gt;"",Scoring!$E$18)+IF(Data!$N125&lt;&gt;"",Scoring!$E$19)+IF(Data!$O125&lt;&gt;"",Scoring!$E$20)+IF(Data!$P125&lt;&gt;"",Scoring!$E$21)+IF(Data!$Q125&lt;&gt;"",Scoring!$E$22)+IF(Data!$R125&lt;&gt;"",Scoring!$E$23)+IF(Data!$S125&lt;&gt;"",Scoring!$E$24)+IF(Data!$T125&lt;&gt;"",Scoring!$E$25)+IF(Data!$U125&lt;&gt;"",Scoring!$E$26)+IF(Data!$V125&lt;&gt;"",Scoring!$E$27)+IF(Data!$W125&lt;&gt;"",Scoring!$E$28)+IF(Data!$X125&lt;&gt;"",Scoring!$E$29)+IF(Data!$Y125&lt;&gt;"",Scoring!$E$30)+IF(Data!$Z125&lt;&gt;"",Scoring!$E$31)+IF(Data!$AA125&lt;&gt;"",Scoring!$E$32)+IF(Data!$AB125&lt;&gt;"",Scoring!$E$33)+IF(Data!$AC125&lt;&gt;"",Scoring!$E$34)+IF(Data!$AD125&lt;&gt;"",Scoring!$E$35)+IF(Data!$AE125&lt;&gt;"",Scoring!$E$36)+IF(Data!$AF125&lt;&gt;"",Scoring!$E$37)+IF(Data!$AG125&lt;&gt;"",Scoring!$E$38)+IF(Data!$AH125&lt;&gt;"",Scoring!$E$39)+IF(Data!$AI125&lt;&gt;"",Scoring!$E$40)+IF(Data!$AJ125&lt;&gt;"",Scoring!$E$41)+IF(Data!$AK125&lt;&gt;"",Scoring!$E$42)+IF(Data!$AL125&lt;&gt;"",Scoring!$E$43)+IF(Data!$AM125&lt;&gt;"",Scoring!$E$44)+IF(Data!$AN125&lt;&gt;"",Scoring!$E$45)+IF(Data!$AO125&lt;&gt;"",Scoring!$E$46)+IF(Data!$AP125&lt;&gt;"",Scoring!$E$47)+IF(Data!$AQ125&lt;&gt;"",Scoring!$E$48)+IF(Data!$AR125&lt;&gt;"",Scoring!$E$49)+IF(Data!$AS125&lt;&gt;"",Scoring!$E$50)+IF(Data!$AT125&lt;&gt;"",Scoring!$E$51)+IF(Data!$AU125&lt;&gt;"",Scoring!$E$52),"")</f>
        <v/>
      </c>
      <c r="AY125" s="180" t="str">
        <f>IF(AX125&lt;&gt;"",LOOKUP(AX125,Likelihoods!$A$7:$A$107,Likelihoods!C$7:C$107),"")</f>
        <v/>
      </c>
      <c r="AZ125" s="182" t="str">
        <f>IF(AND(COUNTBLANK($B125:$O125)=13,COUNTBLANK($P125:$Q125)=1,COUNTBLANK($R125:$U125)=3,COUNTBLANK($V125:$X125)=2,COUNTBLANK($Y125:$AE125)=6,COUNTBLANK($AF125:$AJ125)=4,COUNTBLANK($AK125:AN125)=3,COUNTBLANK($AO125:$AQ125)=2,COUNTBLANK($AR125:$AS125)=1,COUNTBLANK($AT125:$AU125)=1),IF(Data!$B125&lt;&gt;"",Scoring!$F$7)+IF(Data!$C125&lt;&gt;"",Scoring!$F$8)+IF(Data!$D125&lt;&gt;"",Scoring!$F$9)+IF(Data!$E125&lt;&gt;"",Scoring!$F$10)+IF(Data!$F125&lt;&gt;"",Scoring!$F$11)+IF(Data!$G125&lt;&gt;"",Scoring!$F$12)+IF(Data!$H125&lt;&gt;"",Scoring!$F$13)+IF(Data!$I125&lt;&gt;"",Scoring!$F$14)+IF(Data!$J125&lt;&gt;"",Scoring!$F$15)+IF(Data!$K125&lt;&gt;"",Scoring!$F$16)+IF(Data!$L125&lt;&gt;"",Scoring!$F$17)+IF(Data!$M125&lt;&gt;"",Scoring!$F$18)+IF(Data!$N125&lt;&gt;"",Scoring!$F$19)+IF(Data!$O125&lt;&gt;"",Scoring!$F$20)+IF(Data!$P125&lt;&gt;"",Scoring!$F$21)+IF(Data!$Q125&lt;&gt;"",Scoring!$F$22)+IF(Data!$R125&lt;&gt;"",Scoring!$F$23)+IF(Data!$S125&lt;&gt;"",Scoring!$F$24)+IF(Data!$T125&lt;&gt;"",Scoring!$F$25)+IF(Data!$U125&lt;&gt;"",Scoring!$F$26)+IF(Data!$V125&lt;&gt;"",Scoring!$F$27)+IF(Data!$W125&lt;&gt;"",Scoring!$F$28)+IF(Data!$X125&lt;&gt;"",Scoring!$F$29)+IF(Data!$Y125&lt;&gt;"",Scoring!$F$30)+IF(Data!$Z125&lt;&gt;"",Scoring!$F$31)+IF(Data!$AA125&lt;&gt;"",Scoring!$F$32)+IF(Data!$AB125&lt;&gt;"",Scoring!$F$33)+IF(Data!$AC125&lt;&gt;"",Scoring!$F$34)+IF(Data!$AD125&lt;&gt;"",Scoring!$F$35)+IF(Data!$AE125&lt;&gt;"",Scoring!$F$36)+IF(Data!$AF125&lt;&gt;"",Scoring!$F$37)+IF(Data!$AG125&lt;&gt;"",Scoring!$F$38)+IF(Data!$AH125&lt;&gt;"",Scoring!$F$39)+IF(Data!$AI125&lt;&gt;"",Scoring!$F$40)+IF(Data!$AJ125&lt;&gt;"",Scoring!$F$41)+IF(Data!$AK125&lt;&gt;"",Scoring!$F$42)+IF(Data!$AL125&lt;&gt;"",Scoring!$F$43)+IF(Data!$AM125&lt;&gt;"",Scoring!$F$44)+IF(Data!$AN125&lt;&gt;"",Scoring!$F$45)+IF(Data!$AO125&lt;&gt;"",Scoring!$F$46)+IF(Data!$AP125&lt;&gt;"",Scoring!$F$47)+IF(Data!$AQ125&lt;&gt;"",Scoring!$F$48)+IF(Data!$AR125&lt;&gt;"",Scoring!$F$49)+IF(Data!$AS125&lt;&gt;"",Scoring!$F$50)+IF(Data!$AT125&lt;&gt;"",Scoring!$F$51)+IF(Data!$AU125&lt;&gt;"",Scoring!$F$52),"")</f>
        <v/>
      </c>
      <c r="BA125" s="183" t="str">
        <f>IF(AZ125&lt;&gt;"",LOOKUP(AZ125,Likelihoods!$A$7:$A$107,Likelihoods!D$7:D$107),"")</f>
        <v/>
      </c>
      <c r="BB125" s="181" t="str">
        <f>IF(AND(COUNTBLANK($B125:$O125)=13,COUNTBLANK($P125:$Q125)=1,COUNTBLANK($R125:$U125)=3,COUNTBLANK($V125:$X125)=2,COUNTBLANK($Y125:$AE125)=6,COUNTBLANK($AF125:$AJ125)=4,COUNTBLANK($AK125:AN125)=3,COUNTBLANK($AO125:$AQ125)=2,COUNTBLANK($AR125:$AS125)=1,COUNTBLANK($AT125:$AU125)=1),IF(Data!$B125&lt;&gt;"",Scoring!$G$7)+IF(Data!$C125&lt;&gt;"",Scoring!$G$8)+IF(Data!$D125&lt;&gt;"",Scoring!$G$9)+IF(Data!$E125&lt;&gt;"",Scoring!$G$10)+IF(Data!$F125&lt;&gt;"",Scoring!$G$11)+IF(Data!$G125&lt;&gt;"",Scoring!$G$12)+IF(Data!$H125&lt;&gt;"",Scoring!$G$13)+IF(Data!$I125&lt;&gt;"",Scoring!$G$14)+IF(Data!$J125&lt;&gt;"",Scoring!$G$15)+IF(Data!$K125&lt;&gt;"",Scoring!$G$16)+IF(Data!$L125&lt;&gt;"",Scoring!$G$17)+IF(Data!$M125&lt;&gt;"",Scoring!$G$18)+IF(Data!$N125&lt;&gt;"",Scoring!$G$19)+IF(Data!$O125&lt;&gt;"",Scoring!$G$20)+IF(Data!$P125&lt;&gt;"",Scoring!$G$21)+IF(Data!$Q125&lt;&gt;"",Scoring!$G$22)+IF(Data!$R125&lt;&gt;"",Scoring!$G$23)+IF(Data!$S125&lt;&gt;"",Scoring!$G$24)+IF(Data!$T125&lt;&gt;"",Scoring!$G$25)+IF(Data!$U125&lt;&gt;"",Scoring!$G$26)+IF(Data!$V125&lt;&gt;"",Scoring!$G$27)+IF(Data!$W125&lt;&gt;"",Scoring!$G$28)+IF(Data!$X125&lt;&gt;"",Scoring!$G$29)+IF(Data!$Y125&lt;&gt;"",Scoring!$G$30)+IF(Data!$Z125&lt;&gt;"",Scoring!$G$31)+IF(Data!$AA125&lt;&gt;"",Scoring!$G$32)+IF(Data!$AB125&lt;&gt;"",Scoring!$G$33)+IF(Data!$AC125&lt;&gt;"",Scoring!$G$34)+IF(Data!$AD125&lt;&gt;"",Scoring!$G$35)+IF(Data!$AE125&lt;&gt;"",Scoring!$G$36)+IF(Data!$AF125&lt;&gt;"",Scoring!$G$37)+IF(Data!$AG125&lt;&gt;"",Scoring!$G$38)+IF(Data!$AH125&lt;&gt;"",Scoring!$G$39)+IF(Data!$AI125&lt;&gt;"",Scoring!$G$40)+IF(Data!$AJ125&lt;&gt;"",Scoring!$G$41)+IF(Data!$AK125&lt;&gt;"",Scoring!$G$42)+IF(Data!$AL125&lt;&gt;"",Scoring!$G$43)+IF(Data!$AM125&lt;&gt;"",Scoring!$G$44)+IF(Data!$AN125&lt;&gt;"",Scoring!$G$45)+IF(Data!$AO125&lt;&gt;"",Scoring!$G$46)+IF(Data!$AP125&lt;&gt;"",Scoring!$G$47)+IF(Data!$AQ125&lt;&gt;"",Scoring!$G$48)+IF(Data!$AR125&lt;&gt;"",Scoring!$G$49)+IF(Data!$AS125&lt;&gt;"",Scoring!$G$50)+IF(Data!$AT125&lt;&gt;"",Scoring!$G$51)+IF(Data!$AU125&lt;&gt;"",Scoring!$G$52),"")</f>
        <v/>
      </c>
      <c r="BC125" s="184" t="str">
        <f>IF(BB125&lt;&gt;"",LOOKUP(BB125,Likelihoods!$A$7:$A$107,Likelihoods!E$7:E$107),"")</f>
        <v/>
      </c>
      <c r="BD125" s="185" t="str">
        <f>IF(AND(COUNTBLANK($B125:$O125)=13,COUNTBLANK($P125:$Q125)=1,COUNTBLANK($R125:$U125)=3,COUNTBLANK($V125:$X125)=2,COUNTBLANK($Y125:$AE125)=6,COUNTBLANK($AF125:$AJ125)=4,COUNTBLANK($AK125:AN125)=3,COUNTBLANK($AO125:$AQ125)=2,COUNTBLANK($AR125:$AS125)=1,COUNTBLANK($AT125:$AU125)=1),IF(Data!$B125&lt;&gt;"",Scoring!$H$7)+IF(Data!$C125&lt;&gt;"",Scoring!$H$8)+IF(Data!$D125&lt;&gt;"",Scoring!$H$9)+IF(Data!$E125&lt;&gt;"",Scoring!$H$10)+IF(Data!$F125&lt;&gt;"",Scoring!$H$11)+IF(Data!$G125&lt;&gt;"",Scoring!$H$12)+IF(Data!$H125&lt;&gt;"",Scoring!$H$13)+IF(Data!$I125&lt;&gt;"",Scoring!$H$14)+IF(Data!$J125&lt;&gt;"",Scoring!$H$15)+IF(Data!$K125&lt;&gt;"",Scoring!$H$16)+IF(Data!$L125&lt;&gt;"",Scoring!$H$17)+IF(Data!$M125&lt;&gt;"",Scoring!$H$18)+IF(Data!$N125&lt;&gt;"",Scoring!$H$19)+IF(Data!$O125&lt;&gt;"",Scoring!$H$20)+IF(Data!$P125&lt;&gt;"",Scoring!$H$21)+IF(Data!$Q125&lt;&gt;"",Scoring!$H$22)+IF(Data!$R125&lt;&gt;"",Scoring!$H$23)+IF(Data!$S125&lt;&gt;"",Scoring!$H$24)+IF(Data!$T125&lt;&gt;"",Scoring!$H$25)+IF(Data!$U125&lt;&gt;"",Scoring!$H$26)+IF(Data!$V125&lt;&gt;"",Scoring!$H$27)+IF(Data!$W125&lt;&gt;"",Scoring!$H$28)+IF(Data!$X125&lt;&gt;"",Scoring!$H$29)+IF(Data!$Y125&lt;&gt;"",Scoring!$H$30)+IF(Data!$Z125&lt;&gt;"",Scoring!$H$31)+IF(Data!$AA125&lt;&gt;"",Scoring!$H$32)+IF(Data!$AB125&lt;&gt;"",Scoring!$H$33)+IF(Data!$AC125&lt;&gt;"",Scoring!$H$34)+IF(Data!$AD125&lt;&gt;"",Scoring!$H$35)+IF(Data!$AE125&lt;&gt;"",Scoring!$H$36)+IF(Data!$AF125&lt;&gt;"",Scoring!$H$37)+IF(Data!$AG125&lt;&gt;"",Scoring!$H$38)+IF(Data!$AH125&lt;&gt;"",Scoring!$H$39)+IF(Data!$AI125&lt;&gt;"",Scoring!$H$40)+IF(Data!$AJ125&lt;&gt;"",Scoring!$H$41)+IF(Data!$AK125&lt;&gt;"",Scoring!$H$42)+IF(Data!$AL125&lt;&gt;"",Scoring!$H$43)+IF(Data!$AM125&lt;&gt;"",Scoring!$H$44)+IF(Data!$AN125&lt;&gt;"",Scoring!$H$45)+IF(Data!$AO125&lt;&gt;"",Scoring!$H$46)+IF(Data!$AP125&lt;&gt;"",Scoring!$H$47)+IF(Data!$AQ125&lt;&gt;"",Scoring!$H$48)+IF(Data!$AR125&lt;&gt;"",Scoring!$H$49)+IF(Data!$AS125&lt;&gt;"",Scoring!$H$50)+IF(Data!$AT125&lt;&gt;"",Scoring!$H$51)+IF(Data!$AU125&lt;&gt;"",Scoring!$H$52),"")</f>
        <v/>
      </c>
      <c r="BE125" s="186" t="str">
        <f>IF(BD125&lt;&gt;"",LOOKUP(BD125,Likelihoods!$A$7:$A$107,Likelihoods!F$7:F$107),"")</f>
        <v/>
      </c>
      <c r="BF125" s="181" t="str">
        <f>IF(AND(COUNTBLANK($B125:$O125)=13,COUNTBLANK($P125:$Q125)=1,COUNTBLANK($R125:$U125)=3,COUNTBLANK($V125:$X125)=2,COUNTBLANK($Y125:$AE125)=6,COUNTBLANK($AF125:$AJ125)=4,COUNTBLANK($AK125:AN125)=3,COUNTBLANK($AO125:$AQ125)=2,COUNTBLANK($AR125:$AS125)=1,COUNTBLANK($AT125:$AU125)=1),IF(Data!$B125&lt;&gt;"",Scoring!$I$7)+IF(Data!$C125&lt;&gt;"",Scoring!$I$8)+IF(Data!$D125&lt;&gt;"",Scoring!$I$9)+IF(Data!$E125&lt;&gt;"",Scoring!$I$10)+IF(Data!$F125&lt;&gt;"",Scoring!$I$11)+IF(Data!$G125&lt;&gt;"",Scoring!$I$12)+IF(Data!$H125&lt;&gt;"",Scoring!$I$13)+IF(Data!$I125&lt;&gt;"",Scoring!$I$14)+IF(Data!$J125&lt;&gt;"",Scoring!$I$15)+IF(Data!$K125&lt;&gt;"",Scoring!$I$16)+IF(Data!$L125&lt;&gt;"",Scoring!$I$17)+IF(Data!$M125&lt;&gt;"",Scoring!$I$18)+IF(Data!$N125&lt;&gt;"",Scoring!$I$19)+IF(Data!$O125&lt;&gt;"",Scoring!$I$20)+IF(Data!$P125&lt;&gt;"",Scoring!$I$21)+IF(Data!$Q125&lt;&gt;"",Scoring!$I$22)+IF(Data!$R125&lt;&gt;"",Scoring!$I$23)+IF(Data!$S125&lt;&gt;"",Scoring!$I$24)+IF(Data!$T125&lt;&gt;"",Scoring!$I$25)+IF(Data!$U125&lt;&gt;"",Scoring!$I$26)+IF(Data!$V125&lt;&gt;"",Scoring!$I$27)+IF(Data!$W125&lt;&gt;"",Scoring!$I$28)+IF(Data!$X125&lt;&gt;"",Scoring!$I$29)+IF(Data!$Y125&lt;&gt;"",Scoring!$I$30)+IF(Data!$Z125&lt;&gt;"",Scoring!$I$31)+IF(Data!$AA125&lt;&gt;"",Scoring!$I$32)+IF(Data!$AB125&lt;&gt;"",Scoring!$I$33)+IF(Data!$AC125&lt;&gt;"",Scoring!$I$34)+IF(Data!$AD125&lt;&gt;"",Scoring!$I$35)+IF(Data!$AE125&lt;&gt;"",Scoring!$I$36)+IF(Data!$AF125&lt;&gt;"",Scoring!$I$37)+IF(Data!$AG125&lt;&gt;"",Scoring!$I$38)+IF(Data!$AH125&lt;&gt;"",Scoring!$I$39)+IF(Data!$AI125&lt;&gt;"",Scoring!$I$40)+IF(Data!$AJ125&lt;&gt;"",Scoring!$I$41)+IF(Data!$AK125&lt;&gt;"",Scoring!$I$42)+IF(Data!$AL125&lt;&gt;"",Scoring!$I$43)+IF(Data!$AM125&lt;&gt;"",Scoring!$I$44)+IF(Data!$AN125&lt;&gt;"",Scoring!$I$45)+IF(Data!$AO125&lt;&gt;"",Scoring!$I$46)+IF(Data!$AP125&lt;&gt;"",Scoring!$I$47)+IF(Data!$AQ125&lt;&gt;"",Scoring!$I$48)+IF(Data!$AR125&lt;&gt;"",Scoring!$I$49)+IF(Data!$AS125&lt;&gt;"",Scoring!$I$50)+IF(Data!$AT125&lt;&gt;"",Scoring!$I$51)+IF(Data!$AU125&lt;&gt;"",Scoring!$I$52),"")</f>
        <v/>
      </c>
      <c r="BG125" s="180" t="str">
        <f>IF(BF125&lt;&gt;"",LOOKUP(BF125,Likelihoods!$A$7:$A$107,Likelihoods!G$7:G$107),"")</f>
        <v/>
      </c>
      <c r="BH125" s="187" t="str">
        <f>IF(AND(COUNTBLANK($B125:$O125)=13,COUNTBLANK($P125:$Q125)=1,COUNTBLANK($R125:$U125)=3,COUNTBLANK($V125:$X125)=2,COUNTBLANK($Y125:$AE125)=6,COUNTBLANK($AF125:$AJ125)=4,COUNTBLANK($AK125:AN125)=3,COUNTBLANK($AO125:$AQ125)=2,COUNTBLANK($AR125:$AS125)=1,COUNTBLANK($AT125:$AU125)=1),IF(Data!$B125&lt;&gt;"",Scoring!$J$7)+IF(Data!$C125&lt;&gt;"",Scoring!$J$8)+IF(Data!$D125&lt;&gt;"",Scoring!$J$9)+IF(Data!$E125&lt;&gt;"",Scoring!$J$10)+IF(Data!$F125&lt;&gt;"",Scoring!$J$11)+IF(Data!$G125&lt;&gt;"",Scoring!$J$12)+IF(Data!$H125&lt;&gt;"",Scoring!$J$13)+IF(Data!$I125&lt;&gt;"",Scoring!$J$14)+IF(Data!$J125&lt;&gt;"",Scoring!$J$15)+IF(Data!$K125&lt;&gt;"",Scoring!$J$16)+IF(Data!$L125&lt;&gt;"",Scoring!$J$17)+IF(Data!$M125&lt;&gt;"",Scoring!$J$18)+IF(Data!$N125&lt;&gt;"",Scoring!$J$19)+IF(Data!$O125&lt;&gt;"",Scoring!$J$20)+IF(Data!$P125&lt;&gt;"",Scoring!$J$21)+IF(Data!$Q125&lt;&gt;"",Scoring!$J$22)+IF(Data!$R125&lt;&gt;"",Scoring!$J$23)+IF(Data!$S125&lt;&gt;"",Scoring!$J$24)+IF(Data!$T125&lt;&gt;"",Scoring!$J$25)+IF(Data!$U125&lt;&gt;"",Scoring!$J$26)+IF(Data!$V125&lt;&gt;"",Scoring!$J$27)+IF(Data!$W125&lt;&gt;"",Scoring!$J$28)+IF(Data!$X125&lt;&gt;"",Scoring!$J$29)+IF(Data!$Y125&lt;&gt;"",Scoring!$J$30)+IF(Data!$Z125&lt;&gt;"",Scoring!$J$31)+IF(Data!$AA125&lt;&gt;"",Scoring!$J$32)+IF(Data!$AB125&lt;&gt;"",Scoring!$J$33)+IF(Data!$AC125&lt;&gt;"",Scoring!$J$34)+IF(Data!$AD125&lt;&gt;"",Scoring!$J$35)+IF(Data!$AE125&lt;&gt;"",Scoring!$J$36)+IF(Data!$AF125&lt;&gt;"",Scoring!$J$37)+IF(Data!$AG125&lt;&gt;"",Scoring!$J$38)+IF(Data!$AH125&lt;&gt;"",Scoring!$J$39)+IF(Data!$AI125&lt;&gt;"",Scoring!$J$40)+IF(Data!$AJ125&lt;&gt;"",Scoring!$J$41)+IF(Data!$AK125&lt;&gt;"",Scoring!$J$42)+IF(Data!$AL125&lt;&gt;"",Scoring!$J$43)+IF(Data!$AM125&lt;&gt;"",Scoring!$J$44)+IF(Data!$AN125&lt;&gt;"",Scoring!$J$45)+IF(Data!$AO125&lt;&gt;"",Scoring!$J$46)+IF(Data!$AP125&lt;&gt;"",Scoring!$J$47)+IF(Data!$AQ125&lt;&gt;"",Scoring!$J$48)+IF(Data!$AR125&lt;&gt;"",Scoring!$J$49)+IF(Data!$AS125&lt;&gt;"",Scoring!$J$50)+IF(Data!$AT125&lt;&gt;"",Scoring!$J$51)+IF(Data!$AU125&lt;&gt;"",Scoring!$J$52),"")</f>
        <v/>
      </c>
      <c r="BI125" s="183" t="str">
        <f>IF(BH125&lt;&gt;"",LOOKUP(BH125,Likelihoods!$A$7:$A$107,Likelihoods!H$7:H$107),"")</f>
        <v/>
      </c>
      <c r="BJ125" s="188" t="str">
        <f>IF(AND(COUNTBLANK($B125:$O125)=13,COUNTBLANK($P125:$Q125)=1,COUNTBLANK($R125:$U125)=3,COUNTBLANK($V125:$X125)=2,COUNTBLANK($Y125:$AE125)=6,COUNTBLANK($AF125:$AJ125)=4,COUNTBLANK($AK125:AN125)=3,COUNTBLANK($AO125:$AQ125)=2,COUNTBLANK($AR125:$AS125)=1,COUNTBLANK($AT125:$AU125)=1),IF(Data!$B125&lt;&gt;"",Scoring!$K$7)+IF(Data!$C125&lt;&gt;"",Scoring!$K$8)+IF(Data!$D125&lt;&gt;"",Scoring!$K$9)+IF(Data!$E125&lt;&gt;"",Scoring!$K$10)+IF(Data!$F125&lt;&gt;"",Scoring!$K$11)+IF(Data!$G125&lt;&gt;"",Scoring!$K$12)+IF(Data!$H125&lt;&gt;"",Scoring!$K$13)+IF(Data!$I125&lt;&gt;"",Scoring!$K$14)+IF(Data!$J125&lt;&gt;"",Scoring!$K$15)+IF(Data!$K125&lt;&gt;"",Scoring!$K$16)+IF(Data!$L125&lt;&gt;"",Scoring!$K$17)+IF(Data!$M125&lt;&gt;"",Scoring!$K$18)+IF(Data!$N125&lt;&gt;"",Scoring!$K$19)+IF(Data!$O125&lt;&gt;"",Scoring!$K$20)+IF(Data!$P125&lt;&gt;"",Scoring!$K$21)+IF(Data!$Q125&lt;&gt;"",Scoring!$K$22)+IF(Data!$R125&lt;&gt;"",Scoring!$K$23)+IF(Data!$S125&lt;&gt;"",Scoring!$K$24)+IF(Data!$T125&lt;&gt;"",Scoring!$K$25)+IF(Data!$U125&lt;&gt;"",Scoring!$K$26)+IF(Data!$V125&lt;&gt;"",Scoring!$K$27)+IF(Data!$W125&lt;&gt;"",Scoring!$K$28)+IF(Data!$X125&lt;&gt;"",Scoring!$K$29)+IF(Data!$Y125&lt;&gt;"",Scoring!$K$30)+IF(Data!$Z125&lt;&gt;"",Scoring!$K$31)+IF(Data!$AA125&lt;&gt;"",Scoring!$K$32)+IF(Data!$AB125&lt;&gt;"",Scoring!$K$33)+IF(Data!$AC125&lt;&gt;"",Scoring!$K$34)+IF(Data!$AD125&lt;&gt;"",Scoring!$K$35)+IF(Data!$AE125&lt;&gt;"",Scoring!$K$36)+IF(Data!$AF125&lt;&gt;"",Scoring!$K$37)+IF(Data!$AG125&lt;&gt;"",Scoring!$K$38)+IF(Data!$AH125&lt;&gt;"",Scoring!$K$39)+IF(Data!$AI125&lt;&gt;"",Scoring!$K$40)+IF(Data!$AJ125&lt;&gt;"",Scoring!$K$41)+IF(Data!$AK125&lt;&gt;"",Scoring!$K$42)+IF(Data!$AL125&lt;&gt;"",Scoring!$K$43)+IF(Data!$AM125&lt;&gt;"",Scoring!$K$44)+IF(Data!$AN125&lt;&gt;"",Scoring!$K$45)+IF(Data!$AO125&lt;&gt;"",Scoring!$K$46)+IF(Data!$AP125&lt;&gt;"",Scoring!$K$47)+IF(Data!$AQ125&lt;&gt;"",Scoring!$K$48)+IF(Data!$AR125&lt;&gt;"",Scoring!$K$49)+IF(Data!$AS125&lt;&gt;"",Scoring!$K$50)+IF(Data!$AT125&lt;&gt;"",Scoring!$K$51)+IF(Data!$AU125&lt;&gt;"",Scoring!$K$52),"")</f>
        <v/>
      </c>
      <c r="BK125" s="184" t="str">
        <f>IF(BJ125&lt;&gt;"",LOOKUP(BJ125,Likelihoods!$A$7:$A$107,Likelihoods!I$7:I$107),"")</f>
        <v/>
      </c>
      <c r="BL125" s="187" t="str">
        <f>IF(AND(COUNTBLANK($B125:$O125)=13,COUNTBLANK($P125:$Q125)=1,COUNTBLANK($R125:$U125)=3,COUNTBLANK($V125:$X125)=2,COUNTBLANK($Y125:$AE125)=6,COUNTBLANK($AF125:$AJ125)=4,COUNTBLANK($AK125:AN125)=3,COUNTBLANK($AO125:$AQ125)=2,COUNTBLANK($AR125:$AS125)=1,COUNTBLANK($AT125:$AU125)=1),IF(Data!$B125&lt;&gt;"",Scoring!$L$7)+IF(Data!$C125&lt;&gt;"",Scoring!$L$8)+IF(Data!$D125&lt;&gt;"",Scoring!$L$9)+IF(Data!$E125&lt;&gt;"",Scoring!$L$10)+IF(Data!$F125&lt;&gt;"",Scoring!$L$11)+IF(Data!$G125&lt;&gt;"",Scoring!$L$12)+IF(Data!$H125&lt;&gt;"",Scoring!$L$13)+IF(Data!$I125&lt;&gt;"",Scoring!$L$14)+IF(Data!$J125&lt;&gt;"",Scoring!$L$15)+IF(Data!$K125&lt;&gt;"",Scoring!$L$16)+IF(Data!$L125&lt;&gt;"",Scoring!$L$17)+IF(Data!$M125&lt;&gt;"",Scoring!$L$18)+IF(Data!$N125&lt;&gt;"",Scoring!$L$19)+IF(Data!$O125&lt;&gt;"",Scoring!$L$20)+IF(Data!$P125&lt;&gt;"",Scoring!$L$21)+IF(Data!$Q125&lt;&gt;"",Scoring!$L$22)+IF(Data!$R125&lt;&gt;"",Scoring!$L$23)+IF(Data!$S125&lt;&gt;"",Scoring!$L$24)+IF(Data!$T125&lt;&gt;"",Scoring!$L$25)+IF(Data!$U125&lt;&gt;"",Scoring!$L$26)+IF(Data!$V125&lt;&gt;"",Scoring!$L$27)+IF(Data!$W125&lt;&gt;"",Scoring!$L$28)+IF(Data!$X125&lt;&gt;"",Scoring!$L$29)+IF(Data!$Y125&lt;&gt;"",Scoring!$L$30)+IF(Data!$Z125&lt;&gt;"",Scoring!$L$31)+IF(Data!$AA125&lt;&gt;"",Scoring!$L$32)+IF(Data!$AB125&lt;&gt;"",Scoring!$L$33)+IF(Data!$AC125&lt;&gt;"",Scoring!$L$34)+IF(Data!$AD125&lt;&gt;"",Scoring!$L$35)+IF(Data!$AE125&lt;&gt;"",Scoring!$L$36)+IF(Data!$AF125&lt;&gt;"",Scoring!$L$37)+IF(Data!$AG125&lt;&gt;"",Scoring!$L$38)+IF(Data!$AH125&lt;&gt;"",Scoring!$L$39)+IF(Data!$AI125&lt;&gt;"",Scoring!$L$40)+IF(Data!$AJ125&lt;&gt;"",Scoring!$L$41)+IF(Data!$AK125&lt;&gt;"",Scoring!$L$42)+IF(Data!$AL125&lt;&gt;"",Scoring!$L$43)+IF(Data!$AM125&lt;&gt;"",Scoring!$L$44)+IF(Data!$AN125&lt;&gt;"",Scoring!$L$45)+IF(Data!$AO125&lt;&gt;"",Scoring!$L$46)+IF(Data!$AP125&lt;&gt;"",Scoring!$L$47)+IF(Data!$AQ125&lt;&gt;"",Scoring!$L$48)+IF(Data!$AR125&lt;&gt;"",Scoring!$L$49)+IF(Data!$AS125&lt;&gt;"",Scoring!$L$50)+IF(Data!$AT125&lt;&gt;"",Scoring!$L$51)+IF(Data!$AU125&lt;&gt;"",Scoring!$L$52),"")</f>
        <v/>
      </c>
      <c r="BM125" s="180" t="str">
        <f>IF(BL125&lt;&gt;"",LOOKUP(BL125,Likelihoods!$A$7:$A$107,Likelihoods!J$7:J$107),"")</f>
        <v/>
      </c>
      <c r="BN125" s="181" t="str">
        <f>IF(AND(COUNTBLANK($B125:$O125)=13,COUNTBLANK($P125:$Q125)=1,COUNTBLANK($R125:$U125)=3,COUNTBLANK($V125:$X125)=2,COUNTBLANK($Y125:$AE125)=6,COUNTBLANK($AF125:$AJ125)=4,COUNTBLANK($AK125:AN125)=3,COUNTBLANK($AO125:$AQ125)=2,COUNTBLANK($AR125:$AS125)=1,COUNTBLANK($AT125:$AU125)=1),IF(Data!$B125&lt;&gt;"",Scoring!$M$7)+IF(Data!$C125&lt;&gt;"",Scoring!$M$8)+IF(Data!$D125&lt;&gt;"",Scoring!$M$9)+IF(Data!$E125&lt;&gt;"",Scoring!$M$10)+IF(Data!$F125&lt;&gt;"",Scoring!$M$11)+IF(Data!$G125&lt;&gt;"",Scoring!$M$12)+IF(Data!$H125&lt;&gt;"",Scoring!$M$13)+IF(Data!$I125&lt;&gt;"",Scoring!$M$14)+IF(Data!$J125&lt;&gt;"",Scoring!$M$15)+IF(Data!$K125&lt;&gt;"",Scoring!$M$16)+IF(Data!$L125&lt;&gt;"",Scoring!$M$17)+IF(Data!$M125&lt;&gt;"",Scoring!$M$18)+IF(Data!$N125&lt;&gt;"",Scoring!$M$19)+IF(Data!$O125&lt;&gt;"",Scoring!$M$20)+IF(Data!$P125&lt;&gt;"",Scoring!$M$21)+IF(Data!$Q125&lt;&gt;"",Scoring!$M$22)+IF(Data!$R125&lt;&gt;"",Scoring!$M$23)+IF(Data!$S125&lt;&gt;"",Scoring!$M$24)+IF(Data!$T125&lt;&gt;"",Scoring!$M$25)+IF(Data!$U125&lt;&gt;"",Scoring!$M$26)+IF(Data!$V125&lt;&gt;"",Scoring!$M$27)+IF(Data!$W125&lt;&gt;"",Scoring!$M$28)+IF(Data!$X125&lt;&gt;"",Scoring!$M$29)+IF(Data!$Y125&lt;&gt;"",Scoring!$M$30)+IF(Data!$Z125&lt;&gt;"",Scoring!$M$31)+IF(Data!$AA125&lt;&gt;"",Scoring!$M$32)+IF(Data!$AB125&lt;&gt;"",Scoring!$M$33)+IF(Data!$AC125&lt;&gt;"",Scoring!$M$34)+IF(Data!$AD125&lt;&gt;"",Scoring!$M$35)+IF(Data!$AE125&lt;&gt;"",Scoring!$M$36)+IF(Data!$AF125&lt;&gt;"",Scoring!$M$37)+IF(Data!$AG125&lt;&gt;"",Scoring!$M$38)+IF(Data!$AH125&lt;&gt;"",Scoring!$M$39)+IF(Data!$AI125&lt;&gt;"",Scoring!$M$40)+IF(Data!$AJ125&lt;&gt;"",Scoring!$M$41)+IF(Data!$AK125&lt;&gt;"",Scoring!$M$42)+IF(Data!$AL125&lt;&gt;"",Scoring!$M$43)+IF(Data!$AM125&lt;&gt;"",Scoring!$M$44)+IF(Data!$AN125&lt;&gt;"",Scoring!$M$45)+IF(Data!$AO125&lt;&gt;"",Scoring!$M$46)+IF(Data!$AP125&lt;&gt;"",Scoring!$M$47)+IF(Data!$AQ125&lt;&gt;"",Scoring!$M$48)+IF(Data!$AR125&lt;&gt;"",Scoring!$M$49)+IF(Data!$AS125&lt;&gt;"",Scoring!$M$50)+IF(Data!$AT125&lt;&gt;"",Scoring!$M$51)+IF(Data!$AU125&lt;&gt;"",Scoring!$M$52),"")</f>
        <v/>
      </c>
      <c r="BO125" s="184" t="str">
        <f>IF(BN125&lt;&gt;"",LOOKUP(BN125,Likelihoods!$A$7:$A$107,Likelihoods!K$7:K$107),"")</f>
        <v/>
      </c>
      <c r="BP125" s="179" t="str">
        <f>IF(AND(COUNTBLANK($B125:$O125)=13,COUNTBLANK($P125:$Q125)=1,COUNTBLANK($R125:$U125)=3,COUNTBLANK($V125:$X125)=2,COUNTBLANK($Y125:$AE125)=6,COUNTBLANK($AF125:$AJ125)=4,COUNTBLANK($AK125:AN125)=3,COUNTBLANK($AO125:$AQ125)=2,COUNTBLANK($AR125:$AS125)=1,COUNTBLANK($AT125:$AU125)=1),IF(Data!$B125&lt;&gt;"",Scoring!$N$7)+IF(Data!$C125&lt;&gt;"",Scoring!$N$8)+IF(Data!$D125&lt;&gt;"",Scoring!$N$9)+IF(Data!$E125&lt;&gt;"",Scoring!$N$10)+IF(Data!$F125&lt;&gt;"",Scoring!$N$11)+IF(Data!$G125&lt;&gt;"",Scoring!$N$12)+IF(Data!$H125&lt;&gt;"",Scoring!$N$13)+IF(Data!$I125&lt;&gt;"",Scoring!$N$14)+IF(Data!$J125&lt;&gt;"",Scoring!$N$15)+IF(Data!$K125&lt;&gt;"",Scoring!$N$16)+IF(Data!$L125&lt;&gt;"",Scoring!$N$17)+IF(Data!$M125&lt;&gt;"",Scoring!$N$18)+IF(Data!$N125&lt;&gt;"",Scoring!$N$19)+IF(Data!$O125&lt;&gt;"",Scoring!$N$20)+IF(Data!$P125&lt;&gt;"",Scoring!$N$21)+IF(Data!$Q125&lt;&gt;"",Scoring!$N$22)+IF(Data!$R125&lt;&gt;"",Scoring!$N$23)+IF(Data!$S125&lt;&gt;"",Scoring!$N$24)+IF(Data!$T125&lt;&gt;"",Scoring!$N$25)+IF(Data!$U125&lt;&gt;"",Scoring!$N$26)+IF(Data!$V125&lt;&gt;"",Scoring!$N$27)+IF(Data!$W125&lt;&gt;"",Scoring!$N$28)+IF(Data!$X125&lt;&gt;"",Scoring!$N$29)+IF(Data!$Y125&lt;&gt;"",Scoring!$N$30)+IF(Data!$Z125&lt;&gt;"",Scoring!$N$31)+IF(Data!$AA125&lt;&gt;"",Scoring!$N$32)+IF(Data!$AB125&lt;&gt;"",Scoring!$N$33)+IF(Data!$AC125&lt;&gt;"",Scoring!$N$34)+IF(Data!$AD125&lt;&gt;"",Scoring!$N$35)+IF(Data!$AE125&lt;&gt;"",Scoring!$N$36)+IF(Data!$AF125&lt;&gt;"",Scoring!$N$37)+IF(Data!$AG125&lt;&gt;"",Scoring!$N$38)+IF(Data!$AH125&lt;&gt;"",Scoring!$N$39)+IF(Data!$AI125&lt;&gt;"",Scoring!$N$40)+IF(Data!$AJ125&lt;&gt;"",Scoring!$N$41)+IF(Data!$AK125&lt;&gt;"",Scoring!$N$42)+IF(Data!$AL125&lt;&gt;"",Scoring!$N$43)+IF(Data!$AM125&lt;&gt;"",Scoring!$N$44)+IF(Data!$AN125&lt;&gt;"",Scoring!$N$45)+IF(Data!$AO125&lt;&gt;"",Scoring!$N$46)+IF(Data!$AP125&lt;&gt;"",Scoring!$N$47)+IF(Data!$AQ125&lt;&gt;"",Scoring!$N$48)+IF(Data!$AR125&lt;&gt;"",Scoring!$N$49)+IF(Data!$AS125&lt;&gt;"",Scoring!$N$50)+IF(Data!$AT125&lt;&gt;"",Scoring!$N$51)+IF(Data!$AU125&lt;&gt;"",Scoring!$N$52),"")</f>
        <v/>
      </c>
      <c r="BQ125" s="189" t="str">
        <f>IF(BP125&lt;&gt;"",LOOKUP(BP125,Likelihoods!$A$7:$A$107,Likelihoods!L$7:L$107),"")</f>
        <v/>
      </c>
      <c r="BR125" s="181" t="str">
        <f>IF(AND(COUNTBLANK($B125:$O125)=13,COUNTBLANK($P125:$Q125)=1,COUNTBLANK($R125:$U125)=3,COUNTBLANK($V125:$X125)=2,COUNTBLANK($Y125:$AE125)=6,COUNTBLANK($AF125:$AJ125)=4,COUNTBLANK($AK125:AN125)=3,COUNTBLANK($AO125:$AQ125)=2,COUNTBLANK($AR125:$AS125)=1,COUNTBLANK($AT125:$AU125)=1),IF(Data!$B125&lt;&gt;"",Scoring!$O$7)+IF(Data!$C125&lt;&gt;"",Scoring!$O$8)+IF(Data!$D125&lt;&gt;"",Scoring!$O$9)+IF(Data!$E125&lt;&gt;"",Scoring!$O$10)+IF(Data!$F125&lt;&gt;"",Scoring!$O$11)+IF(Data!$G125&lt;&gt;"",Scoring!$O$12)+IF(Data!$H125&lt;&gt;"",Scoring!$O$13)+IF(Data!$I125&lt;&gt;"",Scoring!$O$14)+IF(Data!$J125&lt;&gt;"",Scoring!$O$15)+IF(Data!$K125&lt;&gt;"",Scoring!$O$16)+IF(Data!$L125&lt;&gt;"",Scoring!$O$17)+IF(Data!$M125&lt;&gt;"",Scoring!$O$18)+IF(Data!$N125&lt;&gt;"",Scoring!$O$19)+IF(Data!$O125&lt;&gt;"",Scoring!$O$20)+IF(Data!$P125&lt;&gt;"",Scoring!$O$21)+IF(Data!$Q125&lt;&gt;"",Scoring!$O$22)+IF(Data!$R125&lt;&gt;"",Scoring!$O$23)+IF(Data!$S125&lt;&gt;"",Scoring!$O$24)+IF(Data!$T125&lt;&gt;"",Scoring!$O$25)+IF(Data!$U125&lt;&gt;"",Scoring!$O$26)+IF(Data!$V125&lt;&gt;"",Scoring!$O$27)+IF(Data!$W125&lt;&gt;"",Scoring!$O$28)+IF(Data!$X125&lt;&gt;"",Scoring!$O$29)+IF(Data!$Y125&lt;&gt;"",Scoring!$O$30)+IF(Data!$Z125&lt;&gt;"",Scoring!$O$31)+IF(Data!$AA125&lt;&gt;"",Scoring!$O$32)+IF(Data!$AB125&lt;&gt;"",Scoring!$O$33)+IF(Data!$AC125&lt;&gt;"",Scoring!$O$34)+IF(Data!$AD125&lt;&gt;"",Scoring!$O$35)+IF(Data!$AE125&lt;&gt;"",Scoring!$O$36)+IF(Data!$AF125&lt;&gt;"",Scoring!$O$37)+IF(Data!$AG125&lt;&gt;"",Scoring!$O$38)+IF(Data!$AH125&lt;&gt;"",Scoring!$O$39)+IF(Data!$AI125&lt;&gt;"",Scoring!$O$40)+IF(Data!$AJ125&lt;&gt;"",Scoring!$O$41)+IF(Data!$AK125&lt;&gt;"",Scoring!$O$42)+IF(Data!$AL125&lt;&gt;"",Scoring!$O$43)+IF(Data!$AM125&lt;&gt;"",Scoring!$O$44)+IF(Data!$AN125&lt;&gt;"",Scoring!$O$45)+IF(Data!$AO125&lt;&gt;"",Scoring!$O$46)+IF(Data!$AP125&lt;&gt;"",Scoring!$O$47)+IF(Data!$AQ125&lt;&gt;"",Scoring!$O$48)+IF(Data!$AR125&lt;&gt;"",Scoring!$O$49)+IF(Data!$AS125&lt;&gt;"",Scoring!$O$50)+IF(Data!$AT125&lt;&gt;"",Scoring!$O$51)+IF(Data!$AU125&lt;&gt;"",Scoring!$O$52),"")</f>
        <v/>
      </c>
      <c r="BS125" s="184" t="str">
        <f>IF(BR125&lt;&gt;"",LOOKUP(BR125,Likelihoods!$A$7:$A$107,Likelihoods!M$7:M$107),"")</f>
        <v/>
      </c>
      <c r="BT125" s="181" t="str">
        <f>IF(AND(COUNTBLANK($B125:$O125)=13,COUNTBLANK($P125:$Q125)=1,COUNTBLANK($R125:$U125)=3,COUNTBLANK($V125:$X125)=2,COUNTBLANK($Y125:$AE125)=6,COUNTBLANK($AF125:$AJ125)=4,COUNTBLANK($AK125:AN125)=3,COUNTBLANK($AO125:$AQ125)=2,COUNTBLANK($AR125:$AS125)=1,COUNTBLANK($AT125:$AU125)=1),IF(Data!$B125&lt;&gt;"",Scoring!$P$7)+IF(Data!$C125&lt;&gt;"",Scoring!$P$8)+IF(Data!$D125&lt;&gt;"",Scoring!$P$9)+IF(Data!$E125&lt;&gt;"",Scoring!$P$10)+IF(Data!$F125&lt;&gt;"",Scoring!$P$11)+IF(Data!$G125&lt;&gt;"",Scoring!$P$12)+IF(Data!$H125&lt;&gt;"",Scoring!$P$13)+IF(Data!$I125&lt;&gt;"",Scoring!$P$14)+IF(Data!$J125&lt;&gt;"",Scoring!$P$15)+IF(Data!$K125&lt;&gt;"",Scoring!$P$16)+IF(Data!$L125&lt;&gt;"",Scoring!$P$17)+IF(Data!$M125&lt;&gt;"",Scoring!$P$18)+IF(Data!$N125&lt;&gt;"",Scoring!$P$19)+IF(Data!$O125&lt;&gt;"",Scoring!$P$20)+IF(Data!$P125&lt;&gt;"",Scoring!$P$21)+IF(Data!$Q125&lt;&gt;"",Scoring!$P$22)+IF(Data!$R125&lt;&gt;"",Scoring!$P$23)+IF(Data!$S125&lt;&gt;"",Scoring!$P$24)+IF(Data!$T125&lt;&gt;"",Scoring!$P$25)+IF(Data!$U125&lt;&gt;"",Scoring!$P$26)+IF(Data!$V125&lt;&gt;"",Scoring!$P$27)+IF(Data!$W125&lt;&gt;"",Scoring!$P$28)+IF(Data!$X125&lt;&gt;"",Scoring!$P$29)+IF(Data!$Y125&lt;&gt;"",Scoring!$P$30)+IF(Data!$Z125&lt;&gt;"",Scoring!$P$31)+IF(Data!$AA125&lt;&gt;"",Scoring!$P$32)+IF(Data!$AB125&lt;&gt;"",Scoring!$P$33)+IF(Data!$AC125&lt;&gt;"",Scoring!$P$34)+IF(Data!$AD125&lt;&gt;"",Scoring!$P$35)+IF(Data!$AE125&lt;&gt;"",Scoring!$P$36)+IF(Data!$AF125&lt;&gt;"",Scoring!$P$37)+IF(Data!$AG125&lt;&gt;"",Scoring!$P$38)+IF(Data!$AH125&lt;&gt;"",Scoring!$P$39)+IF(Data!$AI125&lt;&gt;"",Scoring!$P$40)+IF(Data!$AJ125&lt;&gt;"",Scoring!$P$41)+IF(Data!$AK125&lt;&gt;"",Scoring!$P$42)+IF(Data!$AL125&lt;&gt;"",Scoring!$P$43)+IF(Data!$AM125&lt;&gt;"",Scoring!$P$44)+IF(Data!$AN125&lt;&gt;"",Scoring!$P$45)+IF(Data!$AO125&lt;&gt;"",Scoring!$P$46)+IF(Data!$AP125&lt;&gt;"",Scoring!$P$47)+IF(Data!$AQ125&lt;&gt;"",Scoring!$P$48)+IF(Data!$AR125&lt;&gt;"",Scoring!$P$49)+IF(Data!$AS125&lt;&gt;"",Scoring!$P$50)+IF(Data!$AT125&lt;&gt;"",Scoring!$P$51)+IF(Data!$AU125&lt;&gt;"",Scoring!$P$52),"")</f>
        <v/>
      </c>
      <c r="BU125" s="180" t="str">
        <f>IF(BT125&lt;&gt;"",LOOKUP(BT125,Likelihoods!$A$7:$A$107,Likelihoods!N$7:N$107),"")</f>
        <v/>
      </c>
      <c r="BV125" s="181" t="str">
        <f>IF(AND(COUNTBLANK($B125:$O125)=13,COUNTBLANK($P125:$Q125)=1,COUNTBLANK($R125:$U125)=3,COUNTBLANK($V125:$X125)=2,COUNTBLANK($Y125:$AE125)=6,COUNTBLANK($AF125:$AJ125)=4,COUNTBLANK($AK125:AN125)=3,COUNTBLANK($AO125:$AQ125)=2,COUNTBLANK($AR125:$AS125)=1,COUNTBLANK($AT125:$AU125)=1),IF(Data!$B125&lt;&gt;"",Scoring!$Q$7)+IF(Data!$C125&lt;&gt;"",Scoring!$Q$8)+IF(Data!$D125&lt;&gt;"",Scoring!$Q$9)+IF(Data!$E125&lt;&gt;"",Scoring!$Q$10)+IF(Data!$F125&lt;&gt;"",Scoring!$Q$11)+IF(Data!$G125&lt;&gt;"",Scoring!$Q$12)+IF(Data!$H125&lt;&gt;"",Scoring!$Q$13)+IF(Data!$I125&lt;&gt;"",Scoring!$Q$14)+IF(Data!$J125&lt;&gt;"",Scoring!$Q$15)+IF(Data!$K125&lt;&gt;"",Scoring!$Q$16)+IF(Data!$L125&lt;&gt;"",Scoring!$Q$17)+IF(Data!$M125&lt;&gt;"",Scoring!$Q$18)+IF(Data!$N125&lt;&gt;"",Scoring!$Q$19)+IF(Data!$O125&lt;&gt;"",Scoring!$Q$20)+IF(Data!$P125&lt;&gt;"",Scoring!$Q$21)+IF(Data!$Q125&lt;&gt;"",Scoring!$Q$22)+IF(Data!$R125&lt;&gt;"",Scoring!$Q$23)+IF(Data!$S125&lt;&gt;"",Scoring!$Q$24)+IF(Data!$T125&lt;&gt;"",Scoring!$Q$25)+IF(Data!$U125&lt;&gt;"",Scoring!$Q$26)+IF(Data!$V125&lt;&gt;"",Scoring!$Q$27)+IF(Data!$W125&lt;&gt;"",Scoring!$Q$28)+IF(Data!$X125&lt;&gt;"",Scoring!$Q$29)+IF(Data!$Y125&lt;&gt;"",Scoring!$Q$30)+IF(Data!$Z125&lt;&gt;"",Scoring!$Q$31)+IF(Data!$AA125&lt;&gt;"",Scoring!$Q$32)+IF(Data!$AB125&lt;&gt;"",Scoring!$Q$33)+IF(Data!$AC125&lt;&gt;"",Scoring!$Q$34)+IF(Data!$AD125&lt;&gt;"",Scoring!$Q$35)+IF(Data!$AE125&lt;&gt;"",Scoring!$Q$36)+IF(Data!$AF125&lt;&gt;"",Scoring!$Q$37)+IF(Data!$AG125&lt;&gt;"",Scoring!$Q$38)+IF(Data!$AH125&lt;&gt;"",Scoring!$Q$39)+IF(Data!$AI125&lt;&gt;"",Scoring!$Q$40)+IF(Data!$AJ125&lt;&gt;"",Scoring!$Q$41)+IF(Data!$AK125&lt;&gt;"",Scoring!$Q$42)+IF(Data!$AL125&lt;&gt;"",Scoring!$Q$43)+IF(Data!$AM125&lt;&gt;"",Scoring!$Q$44)+IF(Data!$AN125&lt;&gt;"",Scoring!$Q$45)+IF(Data!$AO125&lt;&gt;"",Scoring!$Q$46)+IF(Data!$AP125&lt;&gt;"",Scoring!$Q$47)+IF(Data!$AQ125&lt;&gt;"",Scoring!$Q$48)+IF(Data!$AR125&lt;&gt;"",Scoring!$Q$49)+IF(Data!$AS125&lt;&gt;"",Scoring!$Q$50)+IF(Data!$AT125&lt;&gt;"",Scoring!$Q$51)+IF(Data!$AU125&lt;&gt;"",Scoring!$Q$52),"")</f>
        <v/>
      </c>
      <c r="BW125" s="183" t="str">
        <f>IF(BV125&lt;&gt;"",LOOKUP(BV125,Likelihoods!$A$7:$A$107,Likelihoods!O$7:O$107),"")</f>
        <v/>
      </c>
      <c r="BX125" s="9"/>
      <c r="BY125" s="9"/>
      <c r="BZ125" s="9"/>
      <c r="CA125" s="9"/>
      <c r="CB125" s="9"/>
      <c r="CC125" s="9"/>
      <c r="CD125" s="9"/>
      <c r="CE125" s="9"/>
      <c r="CF125" s="9"/>
      <c r="CG125" s="9"/>
      <c r="CH125" s="9"/>
      <c r="CI125" s="9"/>
      <c r="CJ125" s="9"/>
      <c r="CK125" s="9"/>
    </row>
    <row r="126" spans="1:89" ht="14.25">
      <c r="A126" s="59"/>
      <c r="B126" s="76"/>
      <c r="C126" s="77"/>
      <c r="D126" s="77"/>
      <c r="E126" s="77"/>
      <c r="F126" s="77"/>
      <c r="G126" s="77"/>
      <c r="H126" s="77"/>
      <c r="I126" s="77"/>
      <c r="J126" s="77"/>
      <c r="K126" s="77"/>
      <c r="L126" s="77"/>
      <c r="M126" s="77"/>
      <c r="N126" s="77"/>
      <c r="O126" s="77"/>
      <c r="P126" s="76"/>
      <c r="Q126" s="78"/>
      <c r="R126" s="77"/>
      <c r="S126" s="77"/>
      <c r="T126" s="77"/>
      <c r="U126" s="77"/>
      <c r="V126" s="76"/>
      <c r="W126" s="77"/>
      <c r="X126" s="78"/>
      <c r="Y126" s="77"/>
      <c r="Z126" s="77"/>
      <c r="AA126" s="77"/>
      <c r="AB126" s="77"/>
      <c r="AC126" s="77"/>
      <c r="AD126" s="77"/>
      <c r="AE126" s="77"/>
      <c r="AF126" s="76"/>
      <c r="AG126" s="77"/>
      <c r="AH126" s="77"/>
      <c r="AI126" s="77"/>
      <c r="AJ126" s="78"/>
      <c r="AK126" s="77"/>
      <c r="AL126" s="77"/>
      <c r="AM126" s="77"/>
      <c r="AN126" s="77"/>
      <c r="AO126" s="76"/>
      <c r="AP126" s="77"/>
      <c r="AQ126" s="78"/>
      <c r="AR126" s="76"/>
      <c r="AS126" s="78"/>
      <c r="AT126" s="77"/>
      <c r="AU126" s="77"/>
      <c r="AV126" s="179" t="str">
        <f>IF(AND(COUNTBLANK($B126:$O126)=13,COUNTBLANK($P126:$Q126)=1,COUNTBLANK($R126:$U126)=3,COUNTBLANK($V126:$X126)=2,COUNTBLANK($Y126:$AE126)=6,COUNTBLANK($AF126:$AJ126)=4,COUNTBLANK($AK126:AN126)=3,COUNTBLANK($AO126:$AQ126)=2,COUNTBLANK($AR126:$AS126)=1,COUNTBLANK($AT126:$AU126)=1),IF(Data!$B126&lt;&gt;"",Scoring!$D$7)+IF(Data!$C126&lt;&gt;"",Scoring!$D$8)+IF(Data!$D126&lt;&gt;"",Scoring!$D$9)+IF(Data!$E126&lt;&gt;"",Scoring!$D$10)+IF(Data!$F126&lt;&gt;"",Scoring!$D$11)+IF(Data!$G126&lt;&gt;"",Scoring!$D$12)+IF(Data!$H126&lt;&gt;"",Scoring!$D$13)+IF(Data!$I126&lt;&gt;"",Scoring!$D$14)+IF(Data!$J126&lt;&gt;"",Scoring!$D$15)+IF(Data!$K126&lt;&gt;"",Scoring!$D$16)+IF(Data!$L126&lt;&gt;"",Scoring!$D$17)+IF(Data!$M126&lt;&gt;"",Scoring!$D$18)+IF(Data!$N126&lt;&gt;"",Scoring!$D$19)+IF(Data!$O126&lt;&gt;"",Scoring!$D$20)+IF(Data!$P126&lt;&gt;"",Scoring!$D$21)+IF(Data!$Q126&lt;&gt;"",Scoring!$D$22)+IF(Data!$R126&lt;&gt;"",Scoring!$D$23)+IF(Data!$S126&lt;&gt;"",Scoring!$D$24)+IF(Data!$T126&lt;&gt;"",Scoring!$D$25)+IF(Data!$U126&lt;&gt;"",Scoring!$D$26)+IF(Data!$V126&lt;&gt;"",Scoring!$D$27)+IF(Data!$W126&lt;&gt;"",Scoring!$D$28)+IF(Data!$X126&lt;&gt;"",Scoring!$D$29)+IF(Data!$Y126&lt;&gt;"",Scoring!$D$30)+IF(Data!$Z126&lt;&gt;"",Scoring!$D$31)+IF(Data!$AA126&lt;&gt;"",Scoring!$D$32)+IF(Data!$AB126&lt;&gt;"",Scoring!$D$33)+IF(Data!$AC126&lt;&gt;"",Scoring!$D$34)+IF(Data!$AD126&lt;&gt;"",Scoring!$D$35)+IF(Data!$AE126&lt;&gt;"",Scoring!$D$36)+IF(Data!$AF126&lt;&gt;"",Scoring!$D$37)+IF(Data!$AG126&lt;&gt;"",Scoring!$D$38)+IF(Data!$AH126&lt;&gt;"",Scoring!$D$39)+IF(Data!$AI126&lt;&gt;"",Scoring!$D$40)+IF(Data!$AJ126&lt;&gt;"",Scoring!$D$41)+IF(Data!$AK126&lt;&gt;"",Scoring!$D$42)+IF(Data!$AL126&lt;&gt;"",Scoring!$D$43)+IF(Data!$AM126&lt;&gt;"",Scoring!$D$44)+IF(Data!$AN126&lt;&gt;"",Scoring!$D$45)+IF(Data!$AO126&lt;&gt;"",Scoring!$D$46)+IF(Data!$AP126&lt;&gt;"",Scoring!$D$47)+IF(Data!$AQ126&lt;&gt;"",Scoring!$D$48)+IF(Data!$AR126&lt;&gt;"",Scoring!$D$49)+IF(Data!$AS126&lt;&gt;"",Scoring!$D$50)+IF(Data!$AT126&lt;&gt;"",Scoring!$D$51)+IF(Data!$AU126&lt;&gt;"",Scoring!$D$52),"")</f>
        <v/>
      </c>
      <c r="AW126" s="180" t="str">
        <f>IF(AV126&lt;&gt;"",LOOKUP(AV126,Likelihoods!$A$7:$A$107,Likelihoods!B$7:B$107),"")</f>
        <v/>
      </c>
      <c r="AX126" s="181" t="str">
        <f>IF(AND(COUNTBLANK($B126:$O126)=13,COUNTBLANK($P126:$Q126)=1,COUNTBLANK($R126:$U126)=3,COUNTBLANK($V126:$X126)=2,COUNTBLANK($Y126:$AE126)=6,COUNTBLANK($AF126:$AJ126)=4,COUNTBLANK($AK126:AN126)=3,COUNTBLANK($AO126:$AQ126)=2,COUNTBLANK($AR126:$AS126)=1,COUNTBLANK($AT126:$AU126)=1),IF(Data!$B126&lt;&gt;"",Scoring!$E$7)+IF(Data!$C126&lt;&gt;"",Scoring!$E$8)+IF(Data!$D126&lt;&gt;"",Scoring!$E$9)+IF(Data!$E126&lt;&gt;"",Scoring!$E$10)+IF(Data!$F126&lt;&gt;"",Scoring!$E$11)+IF(Data!$G126&lt;&gt;"",Scoring!$E$12)+IF(Data!$H126&lt;&gt;"",Scoring!$E$13)+IF(Data!$I126&lt;&gt;"",Scoring!$E$14)+IF(Data!$J126&lt;&gt;"",Scoring!$E$15)+IF(Data!$K126&lt;&gt;"",Scoring!$E$16)+IF(Data!$L126&lt;&gt;"",Scoring!$E$17)+IF(Data!$M126&lt;&gt;"",Scoring!$E$18)+IF(Data!$N126&lt;&gt;"",Scoring!$E$19)+IF(Data!$O126&lt;&gt;"",Scoring!$E$20)+IF(Data!$P126&lt;&gt;"",Scoring!$E$21)+IF(Data!$Q126&lt;&gt;"",Scoring!$E$22)+IF(Data!$R126&lt;&gt;"",Scoring!$E$23)+IF(Data!$S126&lt;&gt;"",Scoring!$E$24)+IF(Data!$T126&lt;&gt;"",Scoring!$E$25)+IF(Data!$U126&lt;&gt;"",Scoring!$E$26)+IF(Data!$V126&lt;&gt;"",Scoring!$E$27)+IF(Data!$W126&lt;&gt;"",Scoring!$E$28)+IF(Data!$X126&lt;&gt;"",Scoring!$E$29)+IF(Data!$Y126&lt;&gt;"",Scoring!$E$30)+IF(Data!$Z126&lt;&gt;"",Scoring!$E$31)+IF(Data!$AA126&lt;&gt;"",Scoring!$E$32)+IF(Data!$AB126&lt;&gt;"",Scoring!$E$33)+IF(Data!$AC126&lt;&gt;"",Scoring!$E$34)+IF(Data!$AD126&lt;&gt;"",Scoring!$E$35)+IF(Data!$AE126&lt;&gt;"",Scoring!$E$36)+IF(Data!$AF126&lt;&gt;"",Scoring!$E$37)+IF(Data!$AG126&lt;&gt;"",Scoring!$E$38)+IF(Data!$AH126&lt;&gt;"",Scoring!$E$39)+IF(Data!$AI126&lt;&gt;"",Scoring!$E$40)+IF(Data!$AJ126&lt;&gt;"",Scoring!$E$41)+IF(Data!$AK126&lt;&gt;"",Scoring!$E$42)+IF(Data!$AL126&lt;&gt;"",Scoring!$E$43)+IF(Data!$AM126&lt;&gt;"",Scoring!$E$44)+IF(Data!$AN126&lt;&gt;"",Scoring!$E$45)+IF(Data!$AO126&lt;&gt;"",Scoring!$E$46)+IF(Data!$AP126&lt;&gt;"",Scoring!$E$47)+IF(Data!$AQ126&lt;&gt;"",Scoring!$E$48)+IF(Data!$AR126&lt;&gt;"",Scoring!$E$49)+IF(Data!$AS126&lt;&gt;"",Scoring!$E$50)+IF(Data!$AT126&lt;&gt;"",Scoring!$E$51)+IF(Data!$AU126&lt;&gt;"",Scoring!$E$52),"")</f>
        <v/>
      </c>
      <c r="AY126" s="180" t="str">
        <f>IF(AX126&lt;&gt;"",LOOKUP(AX126,Likelihoods!$A$7:$A$107,Likelihoods!C$7:C$107),"")</f>
        <v/>
      </c>
      <c r="AZ126" s="182" t="str">
        <f>IF(AND(COUNTBLANK($B126:$O126)=13,COUNTBLANK($P126:$Q126)=1,COUNTBLANK($R126:$U126)=3,COUNTBLANK($V126:$X126)=2,COUNTBLANK($Y126:$AE126)=6,COUNTBLANK($AF126:$AJ126)=4,COUNTBLANK($AK126:AN126)=3,COUNTBLANK($AO126:$AQ126)=2,COUNTBLANK($AR126:$AS126)=1,COUNTBLANK($AT126:$AU126)=1),IF(Data!$B126&lt;&gt;"",Scoring!$F$7)+IF(Data!$C126&lt;&gt;"",Scoring!$F$8)+IF(Data!$D126&lt;&gt;"",Scoring!$F$9)+IF(Data!$E126&lt;&gt;"",Scoring!$F$10)+IF(Data!$F126&lt;&gt;"",Scoring!$F$11)+IF(Data!$G126&lt;&gt;"",Scoring!$F$12)+IF(Data!$H126&lt;&gt;"",Scoring!$F$13)+IF(Data!$I126&lt;&gt;"",Scoring!$F$14)+IF(Data!$J126&lt;&gt;"",Scoring!$F$15)+IF(Data!$K126&lt;&gt;"",Scoring!$F$16)+IF(Data!$L126&lt;&gt;"",Scoring!$F$17)+IF(Data!$M126&lt;&gt;"",Scoring!$F$18)+IF(Data!$N126&lt;&gt;"",Scoring!$F$19)+IF(Data!$O126&lt;&gt;"",Scoring!$F$20)+IF(Data!$P126&lt;&gt;"",Scoring!$F$21)+IF(Data!$Q126&lt;&gt;"",Scoring!$F$22)+IF(Data!$R126&lt;&gt;"",Scoring!$F$23)+IF(Data!$S126&lt;&gt;"",Scoring!$F$24)+IF(Data!$T126&lt;&gt;"",Scoring!$F$25)+IF(Data!$U126&lt;&gt;"",Scoring!$F$26)+IF(Data!$V126&lt;&gt;"",Scoring!$F$27)+IF(Data!$W126&lt;&gt;"",Scoring!$F$28)+IF(Data!$X126&lt;&gt;"",Scoring!$F$29)+IF(Data!$Y126&lt;&gt;"",Scoring!$F$30)+IF(Data!$Z126&lt;&gt;"",Scoring!$F$31)+IF(Data!$AA126&lt;&gt;"",Scoring!$F$32)+IF(Data!$AB126&lt;&gt;"",Scoring!$F$33)+IF(Data!$AC126&lt;&gt;"",Scoring!$F$34)+IF(Data!$AD126&lt;&gt;"",Scoring!$F$35)+IF(Data!$AE126&lt;&gt;"",Scoring!$F$36)+IF(Data!$AF126&lt;&gt;"",Scoring!$F$37)+IF(Data!$AG126&lt;&gt;"",Scoring!$F$38)+IF(Data!$AH126&lt;&gt;"",Scoring!$F$39)+IF(Data!$AI126&lt;&gt;"",Scoring!$F$40)+IF(Data!$AJ126&lt;&gt;"",Scoring!$F$41)+IF(Data!$AK126&lt;&gt;"",Scoring!$F$42)+IF(Data!$AL126&lt;&gt;"",Scoring!$F$43)+IF(Data!$AM126&lt;&gt;"",Scoring!$F$44)+IF(Data!$AN126&lt;&gt;"",Scoring!$F$45)+IF(Data!$AO126&lt;&gt;"",Scoring!$F$46)+IF(Data!$AP126&lt;&gt;"",Scoring!$F$47)+IF(Data!$AQ126&lt;&gt;"",Scoring!$F$48)+IF(Data!$AR126&lt;&gt;"",Scoring!$F$49)+IF(Data!$AS126&lt;&gt;"",Scoring!$F$50)+IF(Data!$AT126&lt;&gt;"",Scoring!$F$51)+IF(Data!$AU126&lt;&gt;"",Scoring!$F$52),"")</f>
        <v/>
      </c>
      <c r="BA126" s="183" t="str">
        <f>IF(AZ126&lt;&gt;"",LOOKUP(AZ126,Likelihoods!$A$7:$A$107,Likelihoods!D$7:D$107),"")</f>
        <v/>
      </c>
      <c r="BB126" s="181" t="str">
        <f>IF(AND(COUNTBLANK($B126:$O126)=13,COUNTBLANK($P126:$Q126)=1,COUNTBLANK($R126:$U126)=3,COUNTBLANK($V126:$X126)=2,COUNTBLANK($Y126:$AE126)=6,COUNTBLANK($AF126:$AJ126)=4,COUNTBLANK($AK126:AN126)=3,COUNTBLANK($AO126:$AQ126)=2,COUNTBLANK($AR126:$AS126)=1,COUNTBLANK($AT126:$AU126)=1),IF(Data!$B126&lt;&gt;"",Scoring!$G$7)+IF(Data!$C126&lt;&gt;"",Scoring!$G$8)+IF(Data!$D126&lt;&gt;"",Scoring!$G$9)+IF(Data!$E126&lt;&gt;"",Scoring!$G$10)+IF(Data!$F126&lt;&gt;"",Scoring!$G$11)+IF(Data!$G126&lt;&gt;"",Scoring!$G$12)+IF(Data!$H126&lt;&gt;"",Scoring!$G$13)+IF(Data!$I126&lt;&gt;"",Scoring!$G$14)+IF(Data!$J126&lt;&gt;"",Scoring!$G$15)+IF(Data!$K126&lt;&gt;"",Scoring!$G$16)+IF(Data!$L126&lt;&gt;"",Scoring!$G$17)+IF(Data!$M126&lt;&gt;"",Scoring!$G$18)+IF(Data!$N126&lt;&gt;"",Scoring!$G$19)+IF(Data!$O126&lt;&gt;"",Scoring!$G$20)+IF(Data!$P126&lt;&gt;"",Scoring!$G$21)+IF(Data!$Q126&lt;&gt;"",Scoring!$G$22)+IF(Data!$R126&lt;&gt;"",Scoring!$G$23)+IF(Data!$S126&lt;&gt;"",Scoring!$G$24)+IF(Data!$T126&lt;&gt;"",Scoring!$G$25)+IF(Data!$U126&lt;&gt;"",Scoring!$G$26)+IF(Data!$V126&lt;&gt;"",Scoring!$G$27)+IF(Data!$W126&lt;&gt;"",Scoring!$G$28)+IF(Data!$X126&lt;&gt;"",Scoring!$G$29)+IF(Data!$Y126&lt;&gt;"",Scoring!$G$30)+IF(Data!$Z126&lt;&gt;"",Scoring!$G$31)+IF(Data!$AA126&lt;&gt;"",Scoring!$G$32)+IF(Data!$AB126&lt;&gt;"",Scoring!$G$33)+IF(Data!$AC126&lt;&gt;"",Scoring!$G$34)+IF(Data!$AD126&lt;&gt;"",Scoring!$G$35)+IF(Data!$AE126&lt;&gt;"",Scoring!$G$36)+IF(Data!$AF126&lt;&gt;"",Scoring!$G$37)+IF(Data!$AG126&lt;&gt;"",Scoring!$G$38)+IF(Data!$AH126&lt;&gt;"",Scoring!$G$39)+IF(Data!$AI126&lt;&gt;"",Scoring!$G$40)+IF(Data!$AJ126&lt;&gt;"",Scoring!$G$41)+IF(Data!$AK126&lt;&gt;"",Scoring!$G$42)+IF(Data!$AL126&lt;&gt;"",Scoring!$G$43)+IF(Data!$AM126&lt;&gt;"",Scoring!$G$44)+IF(Data!$AN126&lt;&gt;"",Scoring!$G$45)+IF(Data!$AO126&lt;&gt;"",Scoring!$G$46)+IF(Data!$AP126&lt;&gt;"",Scoring!$G$47)+IF(Data!$AQ126&lt;&gt;"",Scoring!$G$48)+IF(Data!$AR126&lt;&gt;"",Scoring!$G$49)+IF(Data!$AS126&lt;&gt;"",Scoring!$G$50)+IF(Data!$AT126&lt;&gt;"",Scoring!$G$51)+IF(Data!$AU126&lt;&gt;"",Scoring!$G$52),"")</f>
        <v/>
      </c>
      <c r="BC126" s="184" t="str">
        <f>IF(BB126&lt;&gt;"",LOOKUP(BB126,Likelihoods!$A$7:$A$107,Likelihoods!E$7:E$107),"")</f>
        <v/>
      </c>
      <c r="BD126" s="185" t="str">
        <f>IF(AND(COUNTBLANK($B126:$O126)=13,COUNTBLANK($P126:$Q126)=1,COUNTBLANK($R126:$U126)=3,COUNTBLANK($V126:$X126)=2,COUNTBLANK($Y126:$AE126)=6,COUNTBLANK($AF126:$AJ126)=4,COUNTBLANK($AK126:AN126)=3,COUNTBLANK($AO126:$AQ126)=2,COUNTBLANK($AR126:$AS126)=1,COUNTBLANK($AT126:$AU126)=1),IF(Data!$B126&lt;&gt;"",Scoring!$H$7)+IF(Data!$C126&lt;&gt;"",Scoring!$H$8)+IF(Data!$D126&lt;&gt;"",Scoring!$H$9)+IF(Data!$E126&lt;&gt;"",Scoring!$H$10)+IF(Data!$F126&lt;&gt;"",Scoring!$H$11)+IF(Data!$G126&lt;&gt;"",Scoring!$H$12)+IF(Data!$H126&lt;&gt;"",Scoring!$H$13)+IF(Data!$I126&lt;&gt;"",Scoring!$H$14)+IF(Data!$J126&lt;&gt;"",Scoring!$H$15)+IF(Data!$K126&lt;&gt;"",Scoring!$H$16)+IF(Data!$L126&lt;&gt;"",Scoring!$H$17)+IF(Data!$M126&lt;&gt;"",Scoring!$H$18)+IF(Data!$N126&lt;&gt;"",Scoring!$H$19)+IF(Data!$O126&lt;&gt;"",Scoring!$H$20)+IF(Data!$P126&lt;&gt;"",Scoring!$H$21)+IF(Data!$Q126&lt;&gt;"",Scoring!$H$22)+IF(Data!$R126&lt;&gt;"",Scoring!$H$23)+IF(Data!$S126&lt;&gt;"",Scoring!$H$24)+IF(Data!$T126&lt;&gt;"",Scoring!$H$25)+IF(Data!$U126&lt;&gt;"",Scoring!$H$26)+IF(Data!$V126&lt;&gt;"",Scoring!$H$27)+IF(Data!$W126&lt;&gt;"",Scoring!$H$28)+IF(Data!$X126&lt;&gt;"",Scoring!$H$29)+IF(Data!$Y126&lt;&gt;"",Scoring!$H$30)+IF(Data!$Z126&lt;&gt;"",Scoring!$H$31)+IF(Data!$AA126&lt;&gt;"",Scoring!$H$32)+IF(Data!$AB126&lt;&gt;"",Scoring!$H$33)+IF(Data!$AC126&lt;&gt;"",Scoring!$H$34)+IF(Data!$AD126&lt;&gt;"",Scoring!$H$35)+IF(Data!$AE126&lt;&gt;"",Scoring!$H$36)+IF(Data!$AF126&lt;&gt;"",Scoring!$H$37)+IF(Data!$AG126&lt;&gt;"",Scoring!$H$38)+IF(Data!$AH126&lt;&gt;"",Scoring!$H$39)+IF(Data!$AI126&lt;&gt;"",Scoring!$H$40)+IF(Data!$AJ126&lt;&gt;"",Scoring!$H$41)+IF(Data!$AK126&lt;&gt;"",Scoring!$H$42)+IF(Data!$AL126&lt;&gt;"",Scoring!$H$43)+IF(Data!$AM126&lt;&gt;"",Scoring!$H$44)+IF(Data!$AN126&lt;&gt;"",Scoring!$H$45)+IF(Data!$AO126&lt;&gt;"",Scoring!$H$46)+IF(Data!$AP126&lt;&gt;"",Scoring!$H$47)+IF(Data!$AQ126&lt;&gt;"",Scoring!$H$48)+IF(Data!$AR126&lt;&gt;"",Scoring!$H$49)+IF(Data!$AS126&lt;&gt;"",Scoring!$H$50)+IF(Data!$AT126&lt;&gt;"",Scoring!$H$51)+IF(Data!$AU126&lt;&gt;"",Scoring!$H$52),"")</f>
        <v/>
      </c>
      <c r="BE126" s="186" t="str">
        <f>IF(BD126&lt;&gt;"",LOOKUP(BD126,Likelihoods!$A$7:$A$107,Likelihoods!F$7:F$107),"")</f>
        <v/>
      </c>
      <c r="BF126" s="181" t="str">
        <f>IF(AND(COUNTBLANK($B126:$O126)=13,COUNTBLANK($P126:$Q126)=1,COUNTBLANK($R126:$U126)=3,COUNTBLANK($V126:$X126)=2,COUNTBLANK($Y126:$AE126)=6,COUNTBLANK($AF126:$AJ126)=4,COUNTBLANK($AK126:AN126)=3,COUNTBLANK($AO126:$AQ126)=2,COUNTBLANK($AR126:$AS126)=1,COUNTBLANK($AT126:$AU126)=1),IF(Data!$B126&lt;&gt;"",Scoring!$I$7)+IF(Data!$C126&lt;&gt;"",Scoring!$I$8)+IF(Data!$D126&lt;&gt;"",Scoring!$I$9)+IF(Data!$E126&lt;&gt;"",Scoring!$I$10)+IF(Data!$F126&lt;&gt;"",Scoring!$I$11)+IF(Data!$G126&lt;&gt;"",Scoring!$I$12)+IF(Data!$H126&lt;&gt;"",Scoring!$I$13)+IF(Data!$I126&lt;&gt;"",Scoring!$I$14)+IF(Data!$J126&lt;&gt;"",Scoring!$I$15)+IF(Data!$K126&lt;&gt;"",Scoring!$I$16)+IF(Data!$L126&lt;&gt;"",Scoring!$I$17)+IF(Data!$M126&lt;&gt;"",Scoring!$I$18)+IF(Data!$N126&lt;&gt;"",Scoring!$I$19)+IF(Data!$O126&lt;&gt;"",Scoring!$I$20)+IF(Data!$P126&lt;&gt;"",Scoring!$I$21)+IF(Data!$Q126&lt;&gt;"",Scoring!$I$22)+IF(Data!$R126&lt;&gt;"",Scoring!$I$23)+IF(Data!$S126&lt;&gt;"",Scoring!$I$24)+IF(Data!$T126&lt;&gt;"",Scoring!$I$25)+IF(Data!$U126&lt;&gt;"",Scoring!$I$26)+IF(Data!$V126&lt;&gt;"",Scoring!$I$27)+IF(Data!$W126&lt;&gt;"",Scoring!$I$28)+IF(Data!$X126&lt;&gt;"",Scoring!$I$29)+IF(Data!$Y126&lt;&gt;"",Scoring!$I$30)+IF(Data!$Z126&lt;&gt;"",Scoring!$I$31)+IF(Data!$AA126&lt;&gt;"",Scoring!$I$32)+IF(Data!$AB126&lt;&gt;"",Scoring!$I$33)+IF(Data!$AC126&lt;&gt;"",Scoring!$I$34)+IF(Data!$AD126&lt;&gt;"",Scoring!$I$35)+IF(Data!$AE126&lt;&gt;"",Scoring!$I$36)+IF(Data!$AF126&lt;&gt;"",Scoring!$I$37)+IF(Data!$AG126&lt;&gt;"",Scoring!$I$38)+IF(Data!$AH126&lt;&gt;"",Scoring!$I$39)+IF(Data!$AI126&lt;&gt;"",Scoring!$I$40)+IF(Data!$AJ126&lt;&gt;"",Scoring!$I$41)+IF(Data!$AK126&lt;&gt;"",Scoring!$I$42)+IF(Data!$AL126&lt;&gt;"",Scoring!$I$43)+IF(Data!$AM126&lt;&gt;"",Scoring!$I$44)+IF(Data!$AN126&lt;&gt;"",Scoring!$I$45)+IF(Data!$AO126&lt;&gt;"",Scoring!$I$46)+IF(Data!$AP126&lt;&gt;"",Scoring!$I$47)+IF(Data!$AQ126&lt;&gt;"",Scoring!$I$48)+IF(Data!$AR126&lt;&gt;"",Scoring!$I$49)+IF(Data!$AS126&lt;&gt;"",Scoring!$I$50)+IF(Data!$AT126&lt;&gt;"",Scoring!$I$51)+IF(Data!$AU126&lt;&gt;"",Scoring!$I$52),"")</f>
        <v/>
      </c>
      <c r="BG126" s="180" t="str">
        <f>IF(BF126&lt;&gt;"",LOOKUP(BF126,Likelihoods!$A$7:$A$107,Likelihoods!G$7:G$107),"")</f>
        <v/>
      </c>
      <c r="BH126" s="187" t="str">
        <f>IF(AND(COUNTBLANK($B126:$O126)=13,COUNTBLANK($P126:$Q126)=1,COUNTBLANK($R126:$U126)=3,COUNTBLANK($V126:$X126)=2,COUNTBLANK($Y126:$AE126)=6,COUNTBLANK($AF126:$AJ126)=4,COUNTBLANK($AK126:AN126)=3,COUNTBLANK($AO126:$AQ126)=2,COUNTBLANK($AR126:$AS126)=1,COUNTBLANK($AT126:$AU126)=1),IF(Data!$B126&lt;&gt;"",Scoring!$J$7)+IF(Data!$C126&lt;&gt;"",Scoring!$J$8)+IF(Data!$D126&lt;&gt;"",Scoring!$J$9)+IF(Data!$E126&lt;&gt;"",Scoring!$J$10)+IF(Data!$F126&lt;&gt;"",Scoring!$J$11)+IF(Data!$G126&lt;&gt;"",Scoring!$J$12)+IF(Data!$H126&lt;&gt;"",Scoring!$J$13)+IF(Data!$I126&lt;&gt;"",Scoring!$J$14)+IF(Data!$J126&lt;&gt;"",Scoring!$J$15)+IF(Data!$K126&lt;&gt;"",Scoring!$J$16)+IF(Data!$L126&lt;&gt;"",Scoring!$J$17)+IF(Data!$M126&lt;&gt;"",Scoring!$J$18)+IF(Data!$N126&lt;&gt;"",Scoring!$J$19)+IF(Data!$O126&lt;&gt;"",Scoring!$J$20)+IF(Data!$P126&lt;&gt;"",Scoring!$J$21)+IF(Data!$Q126&lt;&gt;"",Scoring!$J$22)+IF(Data!$R126&lt;&gt;"",Scoring!$J$23)+IF(Data!$S126&lt;&gt;"",Scoring!$J$24)+IF(Data!$T126&lt;&gt;"",Scoring!$J$25)+IF(Data!$U126&lt;&gt;"",Scoring!$J$26)+IF(Data!$V126&lt;&gt;"",Scoring!$J$27)+IF(Data!$W126&lt;&gt;"",Scoring!$J$28)+IF(Data!$X126&lt;&gt;"",Scoring!$J$29)+IF(Data!$Y126&lt;&gt;"",Scoring!$J$30)+IF(Data!$Z126&lt;&gt;"",Scoring!$J$31)+IF(Data!$AA126&lt;&gt;"",Scoring!$J$32)+IF(Data!$AB126&lt;&gt;"",Scoring!$J$33)+IF(Data!$AC126&lt;&gt;"",Scoring!$J$34)+IF(Data!$AD126&lt;&gt;"",Scoring!$J$35)+IF(Data!$AE126&lt;&gt;"",Scoring!$J$36)+IF(Data!$AF126&lt;&gt;"",Scoring!$J$37)+IF(Data!$AG126&lt;&gt;"",Scoring!$J$38)+IF(Data!$AH126&lt;&gt;"",Scoring!$J$39)+IF(Data!$AI126&lt;&gt;"",Scoring!$J$40)+IF(Data!$AJ126&lt;&gt;"",Scoring!$J$41)+IF(Data!$AK126&lt;&gt;"",Scoring!$J$42)+IF(Data!$AL126&lt;&gt;"",Scoring!$J$43)+IF(Data!$AM126&lt;&gt;"",Scoring!$J$44)+IF(Data!$AN126&lt;&gt;"",Scoring!$J$45)+IF(Data!$AO126&lt;&gt;"",Scoring!$J$46)+IF(Data!$AP126&lt;&gt;"",Scoring!$J$47)+IF(Data!$AQ126&lt;&gt;"",Scoring!$J$48)+IF(Data!$AR126&lt;&gt;"",Scoring!$J$49)+IF(Data!$AS126&lt;&gt;"",Scoring!$J$50)+IF(Data!$AT126&lt;&gt;"",Scoring!$J$51)+IF(Data!$AU126&lt;&gt;"",Scoring!$J$52),"")</f>
        <v/>
      </c>
      <c r="BI126" s="183" t="str">
        <f>IF(BH126&lt;&gt;"",LOOKUP(BH126,Likelihoods!$A$7:$A$107,Likelihoods!H$7:H$107),"")</f>
        <v/>
      </c>
      <c r="BJ126" s="188" t="str">
        <f>IF(AND(COUNTBLANK($B126:$O126)=13,COUNTBLANK($P126:$Q126)=1,COUNTBLANK($R126:$U126)=3,COUNTBLANK($V126:$X126)=2,COUNTBLANK($Y126:$AE126)=6,COUNTBLANK($AF126:$AJ126)=4,COUNTBLANK($AK126:AN126)=3,COUNTBLANK($AO126:$AQ126)=2,COUNTBLANK($AR126:$AS126)=1,COUNTBLANK($AT126:$AU126)=1),IF(Data!$B126&lt;&gt;"",Scoring!$K$7)+IF(Data!$C126&lt;&gt;"",Scoring!$K$8)+IF(Data!$D126&lt;&gt;"",Scoring!$K$9)+IF(Data!$E126&lt;&gt;"",Scoring!$K$10)+IF(Data!$F126&lt;&gt;"",Scoring!$K$11)+IF(Data!$G126&lt;&gt;"",Scoring!$K$12)+IF(Data!$H126&lt;&gt;"",Scoring!$K$13)+IF(Data!$I126&lt;&gt;"",Scoring!$K$14)+IF(Data!$J126&lt;&gt;"",Scoring!$K$15)+IF(Data!$K126&lt;&gt;"",Scoring!$K$16)+IF(Data!$L126&lt;&gt;"",Scoring!$K$17)+IF(Data!$M126&lt;&gt;"",Scoring!$K$18)+IF(Data!$N126&lt;&gt;"",Scoring!$K$19)+IF(Data!$O126&lt;&gt;"",Scoring!$K$20)+IF(Data!$P126&lt;&gt;"",Scoring!$K$21)+IF(Data!$Q126&lt;&gt;"",Scoring!$K$22)+IF(Data!$R126&lt;&gt;"",Scoring!$K$23)+IF(Data!$S126&lt;&gt;"",Scoring!$K$24)+IF(Data!$T126&lt;&gt;"",Scoring!$K$25)+IF(Data!$U126&lt;&gt;"",Scoring!$K$26)+IF(Data!$V126&lt;&gt;"",Scoring!$K$27)+IF(Data!$W126&lt;&gt;"",Scoring!$K$28)+IF(Data!$X126&lt;&gt;"",Scoring!$K$29)+IF(Data!$Y126&lt;&gt;"",Scoring!$K$30)+IF(Data!$Z126&lt;&gt;"",Scoring!$K$31)+IF(Data!$AA126&lt;&gt;"",Scoring!$K$32)+IF(Data!$AB126&lt;&gt;"",Scoring!$K$33)+IF(Data!$AC126&lt;&gt;"",Scoring!$K$34)+IF(Data!$AD126&lt;&gt;"",Scoring!$K$35)+IF(Data!$AE126&lt;&gt;"",Scoring!$K$36)+IF(Data!$AF126&lt;&gt;"",Scoring!$K$37)+IF(Data!$AG126&lt;&gt;"",Scoring!$K$38)+IF(Data!$AH126&lt;&gt;"",Scoring!$K$39)+IF(Data!$AI126&lt;&gt;"",Scoring!$K$40)+IF(Data!$AJ126&lt;&gt;"",Scoring!$K$41)+IF(Data!$AK126&lt;&gt;"",Scoring!$K$42)+IF(Data!$AL126&lt;&gt;"",Scoring!$K$43)+IF(Data!$AM126&lt;&gt;"",Scoring!$K$44)+IF(Data!$AN126&lt;&gt;"",Scoring!$K$45)+IF(Data!$AO126&lt;&gt;"",Scoring!$K$46)+IF(Data!$AP126&lt;&gt;"",Scoring!$K$47)+IF(Data!$AQ126&lt;&gt;"",Scoring!$K$48)+IF(Data!$AR126&lt;&gt;"",Scoring!$K$49)+IF(Data!$AS126&lt;&gt;"",Scoring!$K$50)+IF(Data!$AT126&lt;&gt;"",Scoring!$K$51)+IF(Data!$AU126&lt;&gt;"",Scoring!$K$52),"")</f>
        <v/>
      </c>
      <c r="BK126" s="184" t="str">
        <f>IF(BJ126&lt;&gt;"",LOOKUP(BJ126,Likelihoods!$A$7:$A$107,Likelihoods!I$7:I$107),"")</f>
        <v/>
      </c>
      <c r="BL126" s="187" t="str">
        <f>IF(AND(COUNTBLANK($B126:$O126)=13,COUNTBLANK($P126:$Q126)=1,COUNTBLANK($R126:$U126)=3,COUNTBLANK($V126:$X126)=2,COUNTBLANK($Y126:$AE126)=6,COUNTBLANK($AF126:$AJ126)=4,COUNTBLANK($AK126:AN126)=3,COUNTBLANK($AO126:$AQ126)=2,COUNTBLANK($AR126:$AS126)=1,COUNTBLANK($AT126:$AU126)=1),IF(Data!$B126&lt;&gt;"",Scoring!$L$7)+IF(Data!$C126&lt;&gt;"",Scoring!$L$8)+IF(Data!$D126&lt;&gt;"",Scoring!$L$9)+IF(Data!$E126&lt;&gt;"",Scoring!$L$10)+IF(Data!$F126&lt;&gt;"",Scoring!$L$11)+IF(Data!$G126&lt;&gt;"",Scoring!$L$12)+IF(Data!$H126&lt;&gt;"",Scoring!$L$13)+IF(Data!$I126&lt;&gt;"",Scoring!$L$14)+IF(Data!$J126&lt;&gt;"",Scoring!$L$15)+IF(Data!$K126&lt;&gt;"",Scoring!$L$16)+IF(Data!$L126&lt;&gt;"",Scoring!$L$17)+IF(Data!$M126&lt;&gt;"",Scoring!$L$18)+IF(Data!$N126&lt;&gt;"",Scoring!$L$19)+IF(Data!$O126&lt;&gt;"",Scoring!$L$20)+IF(Data!$P126&lt;&gt;"",Scoring!$L$21)+IF(Data!$Q126&lt;&gt;"",Scoring!$L$22)+IF(Data!$R126&lt;&gt;"",Scoring!$L$23)+IF(Data!$S126&lt;&gt;"",Scoring!$L$24)+IF(Data!$T126&lt;&gt;"",Scoring!$L$25)+IF(Data!$U126&lt;&gt;"",Scoring!$L$26)+IF(Data!$V126&lt;&gt;"",Scoring!$L$27)+IF(Data!$W126&lt;&gt;"",Scoring!$L$28)+IF(Data!$X126&lt;&gt;"",Scoring!$L$29)+IF(Data!$Y126&lt;&gt;"",Scoring!$L$30)+IF(Data!$Z126&lt;&gt;"",Scoring!$L$31)+IF(Data!$AA126&lt;&gt;"",Scoring!$L$32)+IF(Data!$AB126&lt;&gt;"",Scoring!$L$33)+IF(Data!$AC126&lt;&gt;"",Scoring!$L$34)+IF(Data!$AD126&lt;&gt;"",Scoring!$L$35)+IF(Data!$AE126&lt;&gt;"",Scoring!$L$36)+IF(Data!$AF126&lt;&gt;"",Scoring!$L$37)+IF(Data!$AG126&lt;&gt;"",Scoring!$L$38)+IF(Data!$AH126&lt;&gt;"",Scoring!$L$39)+IF(Data!$AI126&lt;&gt;"",Scoring!$L$40)+IF(Data!$AJ126&lt;&gt;"",Scoring!$L$41)+IF(Data!$AK126&lt;&gt;"",Scoring!$L$42)+IF(Data!$AL126&lt;&gt;"",Scoring!$L$43)+IF(Data!$AM126&lt;&gt;"",Scoring!$L$44)+IF(Data!$AN126&lt;&gt;"",Scoring!$L$45)+IF(Data!$AO126&lt;&gt;"",Scoring!$L$46)+IF(Data!$AP126&lt;&gt;"",Scoring!$L$47)+IF(Data!$AQ126&lt;&gt;"",Scoring!$L$48)+IF(Data!$AR126&lt;&gt;"",Scoring!$L$49)+IF(Data!$AS126&lt;&gt;"",Scoring!$L$50)+IF(Data!$AT126&lt;&gt;"",Scoring!$L$51)+IF(Data!$AU126&lt;&gt;"",Scoring!$L$52),"")</f>
        <v/>
      </c>
      <c r="BM126" s="180" t="str">
        <f>IF(BL126&lt;&gt;"",LOOKUP(BL126,Likelihoods!$A$7:$A$107,Likelihoods!J$7:J$107),"")</f>
        <v/>
      </c>
      <c r="BN126" s="181" t="str">
        <f>IF(AND(COUNTBLANK($B126:$O126)=13,COUNTBLANK($P126:$Q126)=1,COUNTBLANK($R126:$U126)=3,COUNTBLANK($V126:$X126)=2,COUNTBLANK($Y126:$AE126)=6,COUNTBLANK($AF126:$AJ126)=4,COUNTBLANK($AK126:AN126)=3,COUNTBLANK($AO126:$AQ126)=2,COUNTBLANK($AR126:$AS126)=1,COUNTBLANK($AT126:$AU126)=1),IF(Data!$B126&lt;&gt;"",Scoring!$M$7)+IF(Data!$C126&lt;&gt;"",Scoring!$M$8)+IF(Data!$D126&lt;&gt;"",Scoring!$M$9)+IF(Data!$E126&lt;&gt;"",Scoring!$M$10)+IF(Data!$F126&lt;&gt;"",Scoring!$M$11)+IF(Data!$G126&lt;&gt;"",Scoring!$M$12)+IF(Data!$H126&lt;&gt;"",Scoring!$M$13)+IF(Data!$I126&lt;&gt;"",Scoring!$M$14)+IF(Data!$J126&lt;&gt;"",Scoring!$M$15)+IF(Data!$K126&lt;&gt;"",Scoring!$M$16)+IF(Data!$L126&lt;&gt;"",Scoring!$M$17)+IF(Data!$M126&lt;&gt;"",Scoring!$M$18)+IF(Data!$N126&lt;&gt;"",Scoring!$M$19)+IF(Data!$O126&lt;&gt;"",Scoring!$M$20)+IF(Data!$P126&lt;&gt;"",Scoring!$M$21)+IF(Data!$Q126&lt;&gt;"",Scoring!$M$22)+IF(Data!$R126&lt;&gt;"",Scoring!$M$23)+IF(Data!$S126&lt;&gt;"",Scoring!$M$24)+IF(Data!$T126&lt;&gt;"",Scoring!$M$25)+IF(Data!$U126&lt;&gt;"",Scoring!$M$26)+IF(Data!$V126&lt;&gt;"",Scoring!$M$27)+IF(Data!$W126&lt;&gt;"",Scoring!$M$28)+IF(Data!$X126&lt;&gt;"",Scoring!$M$29)+IF(Data!$Y126&lt;&gt;"",Scoring!$M$30)+IF(Data!$Z126&lt;&gt;"",Scoring!$M$31)+IF(Data!$AA126&lt;&gt;"",Scoring!$M$32)+IF(Data!$AB126&lt;&gt;"",Scoring!$M$33)+IF(Data!$AC126&lt;&gt;"",Scoring!$M$34)+IF(Data!$AD126&lt;&gt;"",Scoring!$M$35)+IF(Data!$AE126&lt;&gt;"",Scoring!$M$36)+IF(Data!$AF126&lt;&gt;"",Scoring!$M$37)+IF(Data!$AG126&lt;&gt;"",Scoring!$M$38)+IF(Data!$AH126&lt;&gt;"",Scoring!$M$39)+IF(Data!$AI126&lt;&gt;"",Scoring!$M$40)+IF(Data!$AJ126&lt;&gt;"",Scoring!$M$41)+IF(Data!$AK126&lt;&gt;"",Scoring!$M$42)+IF(Data!$AL126&lt;&gt;"",Scoring!$M$43)+IF(Data!$AM126&lt;&gt;"",Scoring!$M$44)+IF(Data!$AN126&lt;&gt;"",Scoring!$M$45)+IF(Data!$AO126&lt;&gt;"",Scoring!$M$46)+IF(Data!$AP126&lt;&gt;"",Scoring!$M$47)+IF(Data!$AQ126&lt;&gt;"",Scoring!$M$48)+IF(Data!$AR126&lt;&gt;"",Scoring!$M$49)+IF(Data!$AS126&lt;&gt;"",Scoring!$M$50)+IF(Data!$AT126&lt;&gt;"",Scoring!$M$51)+IF(Data!$AU126&lt;&gt;"",Scoring!$M$52),"")</f>
        <v/>
      </c>
      <c r="BO126" s="184" t="str">
        <f>IF(BN126&lt;&gt;"",LOOKUP(BN126,Likelihoods!$A$7:$A$107,Likelihoods!K$7:K$107),"")</f>
        <v/>
      </c>
      <c r="BP126" s="179" t="str">
        <f>IF(AND(COUNTBLANK($B126:$O126)=13,COUNTBLANK($P126:$Q126)=1,COUNTBLANK($R126:$U126)=3,COUNTBLANK($V126:$X126)=2,COUNTBLANK($Y126:$AE126)=6,COUNTBLANK($AF126:$AJ126)=4,COUNTBLANK($AK126:AN126)=3,COUNTBLANK($AO126:$AQ126)=2,COUNTBLANK($AR126:$AS126)=1,COUNTBLANK($AT126:$AU126)=1),IF(Data!$B126&lt;&gt;"",Scoring!$N$7)+IF(Data!$C126&lt;&gt;"",Scoring!$N$8)+IF(Data!$D126&lt;&gt;"",Scoring!$N$9)+IF(Data!$E126&lt;&gt;"",Scoring!$N$10)+IF(Data!$F126&lt;&gt;"",Scoring!$N$11)+IF(Data!$G126&lt;&gt;"",Scoring!$N$12)+IF(Data!$H126&lt;&gt;"",Scoring!$N$13)+IF(Data!$I126&lt;&gt;"",Scoring!$N$14)+IF(Data!$J126&lt;&gt;"",Scoring!$N$15)+IF(Data!$K126&lt;&gt;"",Scoring!$N$16)+IF(Data!$L126&lt;&gt;"",Scoring!$N$17)+IF(Data!$M126&lt;&gt;"",Scoring!$N$18)+IF(Data!$N126&lt;&gt;"",Scoring!$N$19)+IF(Data!$O126&lt;&gt;"",Scoring!$N$20)+IF(Data!$P126&lt;&gt;"",Scoring!$N$21)+IF(Data!$Q126&lt;&gt;"",Scoring!$N$22)+IF(Data!$R126&lt;&gt;"",Scoring!$N$23)+IF(Data!$S126&lt;&gt;"",Scoring!$N$24)+IF(Data!$T126&lt;&gt;"",Scoring!$N$25)+IF(Data!$U126&lt;&gt;"",Scoring!$N$26)+IF(Data!$V126&lt;&gt;"",Scoring!$N$27)+IF(Data!$W126&lt;&gt;"",Scoring!$N$28)+IF(Data!$X126&lt;&gt;"",Scoring!$N$29)+IF(Data!$Y126&lt;&gt;"",Scoring!$N$30)+IF(Data!$Z126&lt;&gt;"",Scoring!$N$31)+IF(Data!$AA126&lt;&gt;"",Scoring!$N$32)+IF(Data!$AB126&lt;&gt;"",Scoring!$N$33)+IF(Data!$AC126&lt;&gt;"",Scoring!$N$34)+IF(Data!$AD126&lt;&gt;"",Scoring!$N$35)+IF(Data!$AE126&lt;&gt;"",Scoring!$N$36)+IF(Data!$AF126&lt;&gt;"",Scoring!$N$37)+IF(Data!$AG126&lt;&gt;"",Scoring!$N$38)+IF(Data!$AH126&lt;&gt;"",Scoring!$N$39)+IF(Data!$AI126&lt;&gt;"",Scoring!$N$40)+IF(Data!$AJ126&lt;&gt;"",Scoring!$N$41)+IF(Data!$AK126&lt;&gt;"",Scoring!$N$42)+IF(Data!$AL126&lt;&gt;"",Scoring!$N$43)+IF(Data!$AM126&lt;&gt;"",Scoring!$N$44)+IF(Data!$AN126&lt;&gt;"",Scoring!$N$45)+IF(Data!$AO126&lt;&gt;"",Scoring!$N$46)+IF(Data!$AP126&lt;&gt;"",Scoring!$N$47)+IF(Data!$AQ126&lt;&gt;"",Scoring!$N$48)+IF(Data!$AR126&lt;&gt;"",Scoring!$N$49)+IF(Data!$AS126&lt;&gt;"",Scoring!$N$50)+IF(Data!$AT126&lt;&gt;"",Scoring!$N$51)+IF(Data!$AU126&lt;&gt;"",Scoring!$N$52),"")</f>
        <v/>
      </c>
      <c r="BQ126" s="189" t="str">
        <f>IF(BP126&lt;&gt;"",LOOKUP(BP126,Likelihoods!$A$7:$A$107,Likelihoods!L$7:L$107),"")</f>
        <v/>
      </c>
      <c r="BR126" s="181" t="str">
        <f>IF(AND(COUNTBLANK($B126:$O126)=13,COUNTBLANK($P126:$Q126)=1,COUNTBLANK($R126:$U126)=3,COUNTBLANK($V126:$X126)=2,COUNTBLANK($Y126:$AE126)=6,COUNTBLANK($AF126:$AJ126)=4,COUNTBLANK($AK126:AN126)=3,COUNTBLANK($AO126:$AQ126)=2,COUNTBLANK($AR126:$AS126)=1,COUNTBLANK($AT126:$AU126)=1),IF(Data!$B126&lt;&gt;"",Scoring!$O$7)+IF(Data!$C126&lt;&gt;"",Scoring!$O$8)+IF(Data!$D126&lt;&gt;"",Scoring!$O$9)+IF(Data!$E126&lt;&gt;"",Scoring!$O$10)+IF(Data!$F126&lt;&gt;"",Scoring!$O$11)+IF(Data!$G126&lt;&gt;"",Scoring!$O$12)+IF(Data!$H126&lt;&gt;"",Scoring!$O$13)+IF(Data!$I126&lt;&gt;"",Scoring!$O$14)+IF(Data!$J126&lt;&gt;"",Scoring!$O$15)+IF(Data!$K126&lt;&gt;"",Scoring!$O$16)+IF(Data!$L126&lt;&gt;"",Scoring!$O$17)+IF(Data!$M126&lt;&gt;"",Scoring!$O$18)+IF(Data!$N126&lt;&gt;"",Scoring!$O$19)+IF(Data!$O126&lt;&gt;"",Scoring!$O$20)+IF(Data!$P126&lt;&gt;"",Scoring!$O$21)+IF(Data!$Q126&lt;&gt;"",Scoring!$O$22)+IF(Data!$R126&lt;&gt;"",Scoring!$O$23)+IF(Data!$S126&lt;&gt;"",Scoring!$O$24)+IF(Data!$T126&lt;&gt;"",Scoring!$O$25)+IF(Data!$U126&lt;&gt;"",Scoring!$O$26)+IF(Data!$V126&lt;&gt;"",Scoring!$O$27)+IF(Data!$W126&lt;&gt;"",Scoring!$O$28)+IF(Data!$X126&lt;&gt;"",Scoring!$O$29)+IF(Data!$Y126&lt;&gt;"",Scoring!$O$30)+IF(Data!$Z126&lt;&gt;"",Scoring!$O$31)+IF(Data!$AA126&lt;&gt;"",Scoring!$O$32)+IF(Data!$AB126&lt;&gt;"",Scoring!$O$33)+IF(Data!$AC126&lt;&gt;"",Scoring!$O$34)+IF(Data!$AD126&lt;&gt;"",Scoring!$O$35)+IF(Data!$AE126&lt;&gt;"",Scoring!$O$36)+IF(Data!$AF126&lt;&gt;"",Scoring!$O$37)+IF(Data!$AG126&lt;&gt;"",Scoring!$O$38)+IF(Data!$AH126&lt;&gt;"",Scoring!$O$39)+IF(Data!$AI126&lt;&gt;"",Scoring!$O$40)+IF(Data!$AJ126&lt;&gt;"",Scoring!$O$41)+IF(Data!$AK126&lt;&gt;"",Scoring!$O$42)+IF(Data!$AL126&lt;&gt;"",Scoring!$O$43)+IF(Data!$AM126&lt;&gt;"",Scoring!$O$44)+IF(Data!$AN126&lt;&gt;"",Scoring!$O$45)+IF(Data!$AO126&lt;&gt;"",Scoring!$O$46)+IF(Data!$AP126&lt;&gt;"",Scoring!$O$47)+IF(Data!$AQ126&lt;&gt;"",Scoring!$O$48)+IF(Data!$AR126&lt;&gt;"",Scoring!$O$49)+IF(Data!$AS126&lt;&gt;"",Scoring!$O$50)+IF(Data!$AT126&lt;&gt;"",Scoring!$O$51)+IF(Data!$AU126&lt;&gt;"",Scoring!$O$52),"")</f>
        <v/>
      </c>
      <c r="BS126" s="184" t="str">
        <f>IF(BR126&lt;&gt;"",LOOKUP(BR126,Likelihoods!$A$7:$A$107,Likelihoods!M$7:M$107),"")</f>
        <v/>
      </c>
      <c r="BT126" s="181" t="str">
        <f>IF(AND(COUNTBLANK($B126:$O126)=13,COUNTBLANK($P126:$Q126)=1,COUNTBLANK($R126:$U126)=3,COUNTBLANK($V126:$X126)=2,COUNTBLANK($Y126:$AE126)=6,COUNTBLANK($AF126:$AJ126)=4,COUNTBLANK($AK126:AN126)=3,COUNTBLANK($AO126:$AQ126)=2,COUNTBLANK($AR126:$AS126)=1,COUNTBLANK($AT126:$AU126)=1),IF(Data!$B126&lt;&gt;"",Scoring!$P$7)+IF(Data!$C126&lt;&gt;"",Scoring!$P$8)+IF(Data!$D126&lt;&gt;"",Scoring!$P$9)+IF(Data!$E126&lt;&gt;"",Scoring!$P$10)+IF(Data!$F126&lt;&gt;"",Scoring!$P$11)+IF(Data!$G126&lt;&gt;"",Scoring!$P$12)+IF(Data!$H126&lt;&gt;"",Scoring!$P$13)+IF(Data!$I126&lt;&gt;"",Scoring!$P$14)+IF(Data!$J126&lt;&gt;"",Scoring!$P$15)+IF(Data!$K126&lt;&gt;"",Scoring!$P$16)+IF(Data!$L126&lt;&gt;"",Scoring!$P$17)+IF(Data!$M126&lt;&gt;"",Scoring!$P$18)+IF(Data!$N126&lt;&gt;"",Scoring!$P$19)+IF(Data!$O126&lt;&gt;"",Scoring!$P$20)+IF(Data!$P126&lt;&gt;"",Scoring!$P$21)+IF(Data!$Q126&lt;&gt;"",Scoring!$P$22)+IF(Data!$R126&lt;&gt;"",Scoring!$P$23)+IF(Data!$S126&lt;&gt;"",Scoring!$P$24)+IF(Data!$T126&lt;&gt;"",Scoring!$P$25)+IF(Data!$U126&lt;&gt;"",Scoring!$P$26)+IF(Data!$V126&lt;&gt;"",Scoring!$P$27)+IF(Data!$W126&lt;&gt;"",Scoring!$P$28)+IF(Data!$X126&lt;&gt;"",Scoring!$P$29)+IF(Data!$Y126&lt;&gt;"",Scoring!$P$30)+IF(Data!$Z126&lt;&gt;"",Scoring!$P$31)+IF(Data!$AA126&lt;&gt;"",Scoring!$P$32)+IF(Data!$AB126&lt;&gt;"",Scoring!$P$33)+IF(Data!$AC126&lt;&gt;"",Scoring!$P$34)+IF(Data!$AD126&lt;&gt;"",Scoring!$P$35)+IF(Data!$AE126&lt;&gt;"",Scoring!$P$36)+IF(Data!$AF126&lt;&gt;"",Scoring!$P$37)+IF(Data!$AG126&lt;&gt;"",Scoring!$P$38)+IF(Data!$AH126&lt;&gt;"",Scoring!$P$39)+IF(Data!$AI126&lt;&gt;"",Scoring!$P$40)+IF(Data!$AJ126&lt;&gt;"",Scoring!$P$41)+IF(Data!$AK126&lt;&gt;"",Scoring!$P$42)+IF(Data!$AL126&lt;&gt;"",Scoring!$P$43)+IF(Data!$AM126&lt;&gt;"",Scoring!$P$44)+IF(Data!$AN126&lt;&gt;"",Scoring!$P$45)+IF(Data!$AO126&lt;&gt;"",Scoring!$P$46)+IF(Data!$AP126&lt;&gt;"",Scoring!$P$47)+IF(Data!$AQ126&lt;&gt;"",Scoring!$P$48)+IF(Data!$AR126&lt;&gt;"",Scoring!$P$49)+IF(Data!$AS126&lt;&gt;"",Scoring!$P$50)+IF(Data!$AT126&lt;&gt;"",Scoring!$P$51)+IF(Data!$AU126&lt;&gt;"",Scoring!$P$52),"")</f>
        <v/>
      </c>
      <c r="BU126" s="180" t="str">
        <f>IF(BT126&lt;&gt;"",LOOKUP(BT126,Likelihoods!$A$7:$A$107,Likelihoods!N$7:N$107),"")</f>
        <v/>
      </c>
      <c r="BV126" s="181" t="str">
        <f>IF(AND(COUNTBLANK($B126:$O126)=13,COUNTBLANK($P126:$Q126)=1,COUNTBLANK($R126:$U126)=3,COUNTBLANK($V126:$X126)=2,COUNTBLANK($Y126:$AE126)=6,COUNTBLANK($AF126:$AJ126)=4,COUNTBLANK($AK126:AN126)=3,COUNTBLANK($AO126:$AQ126)=2,COUNTBLANK($AR126:$AS126)=1,COUNTBLANK($AT126:$AU126)=1),IF(Data!$B126&lt;&gt;"",Scoring!$Q$7)+IF(Data!$C126&lt;&gt;"",Scoring!$Q$8)+IF(Data!$D126&lt;&gt;"",Scoring!$Q$9)+IF(Data!$E126&lt;&gt;"",Scoring!$Q$10)+IF(Data!$F126&lt;&gt;"",Scoring!$Q$11)+IF(Data!$G126&lt;&gt;"",Scoring!$Q$12)+IF(Data!$H126&lt;&gt;"",Scoring!$Q$13)+IF(Data!$I126&lt;&gt;"",Scoring!$Q$14)+IF(Data!$J126&lt;&gt;"",Scoring!$Q$15)+IF(Data!$K126&lt;&gt;"",Scoring!$Q$16)+IF(Data!$L126&lt;&gt;"",Scoring!$Q$17)+IF(Data!$M126&lt;&gt;"",Scoring!$Q$18)+IF(Data!$N126&lt;&gt;"",Scoring!$Q$19)+IF(Data!$O126&lt;&gt;"",Scoring!$Q$20)+IF(Data!$P126&lt;&gt;"",Scoring!$Q$21)+IF(Data!$Q126&lt;&gt;"",Scoring!$Q$22)+IF(Data!$R126&lt;&gt;"",Scoring!$Q$23)+IF(Data!$S126&lt;&gt;"",Scoring!$Q$24)+IF(Data!$T126&lt;&gt;"",Scoring!$Q$25)+IF(Data!$U126&lt;&gt;"",Scoring!$Q$26)+IF(Data!$V126&lt;&gt;"",Scoring!$Q$27)+IF(Data!$W126&lt;&gt;"",Scoring!$Q$28)+IF(Data!$X126&lt;&gt;"",Scoring!$Q$29)+IF(Data!$Y126&lt;&gt;"",Scoring!$Q$30)+IF(Data!$Z126&lt;&gt;"",Scoring!$Q$31)+IF(Data!$AA126&lt;&gt;"",Scoring!$Q$32)+IF(Data!$AB126&lt;&gt;"",Scoring!$Q$33)+IF(Data!$AC126&lt;&gt;"",Scoring!$Q$34)+IF(Data!$AD126&lt;&gt;"",Scoring!$Q$35)+IF(Data!$AE126&lt;&gt;"",Scoring!$Q$36)+IF(Data!$AF126&lt;&gt;"",Scoring!$Q$37)+IF(Data!$AG126&lt;&gt;"",Scoring!$Q$38)+IF(Data!$AH126&lt;&gt;"",Scoring!$Q$39)+IF(Data!$AI126&lt;&gt;"",Scoring!$Q$40)+IF(Data!$AJ126&lt;&gt;"",Scoring!$Q$41)+IF(Data!$AK126&lt;&gt;"",Scoring!$Q$42)+IF(Data!$AL126&lt;&gt;"",Scoring!$Q$43)+IF(Data!$AM126&lt;&gt;"",Scoring!$Q$44)+IF(Data!$AN126&lt;&gt;"",Scoring!$Q$45)+IF(Data!$AO126&lt;&gt;"",Scoring!$Q$46)+IF(Data!$AP126&lt;&gt;"",Scoring!$Q$47)+IF(Data!$AQ126&lt;&gt;"",Scoring!$Q$48)+IF(Data!$AR126&lt;&gt;"",Scoring!$Q$49)+IF(Data!$AS126&lt;&gt;"",Scoring!$Q$50)+IF(Data!$AT126&lt;&gt;"",Scoring!$Q$51)+IF(Data!$AU126&lt;&gt;"",Scoring!$Q$52),"")</f>
        <v/>
      </c>
      <c r="BW126" s="183" t="str">
        <f>IF(BV126&lt;&gt;"",LOOKUP(BV126,Likelihoods!$A$7:$A$107,Likelihoods!O$7:O$107),"")</f>
        <v/>
      </c>
      <c r="BX126" s="9"/>
      <c r="BY126" s="9"/>
      <c r="BZ126" s="9"/>
      <c r="CA126" s="9"/>
      <c r="CB126" s="9"/>
      <c r="CC126" s="9"/>
      <c r="CD126" s="9"/>
      <c r="CE126" s="9"/>
      <c r="CF126" s="9"/>
      <c r="CG126" s="9"/>
      <c r="CH126" s="9"/>
      <c r="CI126" s="9"/>
      <c r="CJ126" s="9"/>
      <c r="CK126" s="9"/>
    </row>
    <row r="127" spans="1:89" ht="14.25">
      <c r="A127" s="59"/>
      <c r="B127" s="76"/>
      <c r="C127" s="77"/>
      <c r="D127" s="77"/>
      <c r="E127" s="77"/>
      <c r="F127" s="77"/>
      <c r="G127" s="77"/>
      <c r="H127" s="77"/>
      <c r="I127" s="77"/>
      <c r="J127" s="77"/>
      <c r="K127" s="77"/>
      <c r="L127" s="77"/>
      <c r="M127" s="77"/>
      <c r="N127" s="77"/>
      <c r="O127" s="77"/>
      <c r="P127" s="76"/>
      <c r="Q127" s="78"/>
      <c r="R127" s="77"/>
      <c r="S127" s="77"/>
      <c r="T127" s="77"/>
      <c r="U127" s="77"/>
      <c r="V127" s="76"/>
      <c r="W127" s="77"/>
      <c r="X127" s="78"/>
      <c r="Y127" s="77"/>
      <c r="Z127" s="77"/>
      <c r="AA127" s="77"/>
      <c r="AB127" s="77"/>
      <c r="AC127" s="77"/>
      <c r="AD127" s="77"/>
      <c r="AE127" s="77"/>
      <c r="AF127" s="76"/>
      <c r="AG127" s="77"/>
      <c r="AH127" s="77"/>
      <c r="AI127" s="77"/>
      <c r="AJ127" s="78"/>
      <c r="AK127" s="77"/>
      <c r="AL127" s="77"/>
      <c r="AM127" s="77"/>
      <c r="AN127" s="77"/>
      <c r="AO127" s="76"/>
      <c r="AP127" s="77"/>
      <c r="AQ127" s="78"/>
      <c r="AR127" s="76"/>
      <c r="AS127" s="78"/>
      <c r="AT127" s="77"/>
      <c r="AU127" s="77"/>
      <c r="AV127" s="179" t="str">
        <f>IF(AND(COUNTBLANK($B127:$O127)=13,COUNTBLANK($P127:$Q127)=1,COUNTBLANK($R127:$U127)=3,COUNTBLANK($V127:$X127)=2,COUNTBLANK($Y127:$AE127)=6,COUNTBLANK($AF127:$AJ127)=4,COUNTBLANK($AK127:AN127)=3,COUNTBLANK($AO127:$AQ127)=2,COUNTBLANK($AR127:$AS127)=1,COUNTBLANK($AT127:$AU127)=1),IF(Data!$B127&lt;&gt;"",Scoring!$D$7)+IF(Data!$C127&lt;&gt;"",Scoring!$D$8)+IF(Data!$D127&lt;&gt;"",Scoring!$D$9)+IF(Data!$E127&lt;&gt;"",Scoring!$D$10)+IF(Data!$F127&lt;&gt;"",Scoring!$D$11)+IF(Data!$G127&lt;&gt;"",Scoring!$D$12)+IF(Data!$H127&lt;&gt;"",Scoring!$D$13)+IF(Data!$I127&lt;&gt;"",Scoring!$D$14)+IF(Data!$J127&lt;&gt;"",Scoring!$D$15)+IF(Data!$K127&lt;&gt;"",Scoring!$D$16)+IF(Data!$L127&lt;&gt;"",Scoring!$D$17)+IF(Data!$M127&lt;&gt;"",Scoring!$D$18)+IF(Data!$N127&lt;&gt;"",Scoring!$D$19)+IF(Data!$O127&lt;&gt;"",Scoring!$D$20)+IF(Data!$P127&lt;&gt;"",Scoring!$D$21)+IF(Data!$Q127&lt;&gt;"",Scoring!$D$22)+IF(Data!$R127&lt;&gt;"",Scoring!$D$23)+IF(Data!$S127&lt;&gt;"",Scoring!$D$24)+IF(Data!$T127&lt;&gt;"",Scoring!$D$25)+IF(Data!$U127&lt;&gt;"",Scoring!$D$26)+IF(Data!$V127&lt;&gt;"",Scoring!$D$27)+IF(Data!$W127&lt;&gt;"",Scoring!$D$28)+IF(Data!$X127&lt;&gt;"",Scoring!$D$29)+IF(Data!$Y127&lt;&gt;"",Scoring!$D$30)+IF(Data!$Z127&lt;&gt;"",Scoring!$D$31)+IF(Data!$AA127&lt;&gt;"",Scoring!$D$32)+IF(Data!$AB127&lt;&gt;"",Scoring!$D$33)+IF(Data!$AC127&lt;&gt;"",Scoring!$D$34)+IF(Data!$AD127&lt;&gt;"",Scoring!$D$35)+IF(Data!$AE127&lt;&gt;"",Scoring!$D$36)+IF(Data!$AF127&lt;&gt;"",Scoring!$D$37)+IF(Data!$AG127&lt;&gt;"",Scoring!$D$38)+IF(Data!$AH127&lt;&gt;"",Scoring!$D$39)+IF(Data!$AI127&lt;&gt;"",Scoring!$D$40)+IF(Data!$AJ127&lt;&gt;"",Scoring!$D$41)+IF(Data!$AK127&lt;&gt;"",Scoring!$D$42)+IF(Data!$AL127&lt;&gt;"",Scoring!$D$43)+IF(Data!$AM127&lt;&gt;"",Scoring!$D$44)+IF(Data!$AN127&lt;&gt;"",Scoring!$D$45)+IF(Data!$AO127&lt;&gt;"",Scoring!$D$46)+IF(Data!$AP127&lt;&gt;"",Scoring!$D$47)+IF(Data!$AQ127&lt;&gt;"",Scoring!$D$48)+IF(Data!$AR127&lt;&gt;"",Scoring!$D$49)+IF(Data!$AS127&lt;&gt;"",Scoring!$D$50)+IF(Data!$AT127&lt;&gt;"",Scoring!$D$51)+IF(Data!$AU127&lt;&gt;"",Scoring!$D$52),"")</f>
        <v/>
      </c>
      <c r="AW127" s="180" t="str">
        <f>IF(AV127&lt;&gt;"",LOOKUP(AV127,Likelihoods!$A$7:$A$107,Likelihoods!B$7:B$107),"")</f>
        <v/>
      </c>
      <c r="AX127" s="181" t="str">
        <f>IF(AND(COUNTBLANK($B127:$O127)=13,COUNTBLANK($P127:$Q127)=1,COUNTBLANK($R127:$U127)=3,COUNTBLANK($V127:$X127)=2,COUNTBLANK($Y127:$AE127)=6,COUNTBLANK($AF127:$AJ127)=4,COUNTBLANK($AK127:AN127)=3,COUNTBLANK($AO127:$AQ127)=2,COUNTBLANK($AR127:$AS127)=1,COUNTBLANK($AT127:$AU127)=1),IF(Data!$B127&lt;&gt;"",Scoring!$E$7)+IF(Data!$C127&lt;&gt;"",Scoring!$E$8)+IF(Data!$D127&lt;&gt;"",Scoring!$E$9)+IF(Data!$E127&lt;&gt;"",Scoring!$E$10)+IF(Data!$F127&lt;&gt;"",Scoring!$E$11)+IF(Data!$G127&lt;&gt;"",Scoring!$E$12)+IF(Data!$H127&lt;&gt;"",Scoring!$E$13)+IF(Data!$I127&lt;&gt;"",Scoring!$E$14)+IF(Data!$J127&lt;&gt;"",Scoring!$E$15)+IF(Data!$K127&lt;&gt;"",Scoring!$E$16)+IF(Data!$L127&lt;&gt;"",Scoring!$E$17)+IF(Data!$M127&lt;&gt;"",Scoring!$E$18)+IF(Data!$N127&lt;&gt;"",Scoring!$E$19)+IF(Data!$O127&lt;&gt;"",Scoring!$E$20)+IF(Data!$P127&lt;&gt;"",Scoring!$E$21)+IF(Data!$Q127&lt;&gt;"",Scoring!$E$22)+IF(Data!$R127&lt;&gt;"",Scoring!$E$23)+IF(Data!$S127&lt;&gt;"",Scoring!$E$24)+IF(Data!$T127&lt;&gt;"",Scoring!$E$25)+IF(Data!$U127&lt;&gt;"",Scoring!$E$26)+IF(Data!$V127&lt;&gt;"",Scoring!$E$27)+IF(Data!$W127&lt;&gt;"",Scoring!$E$28)+IF(Data!$X127&lt;&gt;"",Scoring!$E$29)+IF(Data!$Y127&lt;&gt;"",Scoring!$E$30)+IF(Data!$Z127&lt;&gt;"",Scoring!$E$31)+IF(Data!$AA127&lt;&gt;"",Scoring!$E$32)+IF(Data!$AB127&lt;&gt;"",Scoring!$E$33)+IF(Data!$AC127&lt;&gt;"",Scoring!$E$34)+IF(Data!$AD127&lt;&gt;"",Scoring!$E$35)+IF(Data!$AE127&lt;&gt;"",Scoring!$E$36)+IF(Data!$AF127&lt;&gt;"",Scoring!$E$37)+IF(Data!$AG127&lt;&gt;"",Scoring!$E$38)+IF(Data!$AH127&lt;&gt;"",Scoring!$E$39)+IF(Data!$AI127&lt;&gt;"",Scoring!$E$40)+IF(Data!$AJ127&lt;&gt;"",Scoring!$E$41)+IF(Data!$AK127&lt;&gt;"",Scoring!$E$42)+IF(Data!$AL127&lt;&gt;"",Scoring!$E$43)+IF(Data!$AM127&lt;&gt;"",Scoring!$E$44)+IF(Data!$AN127&lt;&gt;"",Scoring!$E$45)+IF(Data!$AO127&lt;&gt;"",Scoring!$E$46)+IF(Data!$AP127&lt;&gt;"",Scoring!$E$47)+IF(Data!$AQ127&lt;&gt;"",Scoring!$E$48)+IF(Data!$AR127&lt;&gt;"",Scoring!$E$49)+IF(Data!$AS127&lt;&gt;"",Scoring!$E$50)+IF(Data!$AT127&lt;&gt;"",Scoring!$E$51)+IF(Data!$AU127&lt;&gt;"",Scoring!$E$52),"")</f>
        <v/>
      </c>
      <c r="AY127" s="180" t="str">
        <f>IF(AX127&lt;&gt;"",LOOKUP(AX127,Likelihoods!$A$7:$A$107,Likelihoods!C$7:C$107),"")</f>
        <v/>
      </c>
      <c r="AZ127" s="182" t="str">
        <f>IF(AND(COUNTBLANK($B127:$O127)=13,COUNTBLANK($P127:$Q127)=1,COUNTBLANK($R127:$U127)=3,COUNTBLANK($V127:$X127)=2,COUNTBLANK($Y127:$AE127)=6,COUNTBLANK($AF127:$AJ127)=4,COUNTBLANK($AK127:AN127)=3,COUNTBLANK($AO127:$AQ127)=2,COUNTBLANK($AR127:$AS127)=1,COUNTBLANK($AT127:$AU127)=1),IF(Data!$B127&lt;&gt;"",Scoring!$F$7)+IF(Data!$C127&lt;&gt;"",Scoring!$F$8)+IF(Data!$D127&lt;&gt;"",Scoring!$F$9)+IF(Data!$E127&lt;&gt;"",Scoring!$F$10)+IF(Data!$F127&lt;&gt;"",Scoring!$F$11)+IF(Data!$G127&lt;&gt;"",Scoring!$F$12)+IF(Data!$H127&lt;&gt;"",Scoring!$F$13)+IF(Data!$I127&lt;&gt;"",Scoring!$F$14)+IF(Data!$J127&lt;&gt;"",Scoring!$F$15)+IF(Data!$K127&lt;&gt;"",Scoring!$F$16)+IF(Data!$L127&lt;&gt;"",Scoring!$F$17)+IF(Data!$M127&lt;&gt;"",Scoring!$F$18)+IF(Data!$N127&lt;&gt;"",Scoring!$F$19)+IF(Data!$O127&lt;&gt;"",Scoring!$F$20)+IF(Data!$P127&lt;&gt;"",Scoring!$F$21)+IF(Data!$Q127&lt;&gt;"",Scoring!$F$22)+IF(Data!$R127&lt;&gt;"",Scoring!$F$23)+IF(Data!$S127&lt;&gt;"",Scoring!$F$24)+IF(Data!$T127&lt;&gt;"",Scoring!$F$25)+IF(Data!$U127&lt;&gt;"",Scoring!$F$26)+IF(Data!$V127&lt;&gt;"",Scoring!$F$27)+IF(Data!$W127&lt;&gt;"",Scoring!$F$28)+IF(Data!$X127&lt;&gt;"",Scoring!$F$29)+IF(Data!$Y127&lt;&gt;"",Scoring!$F$30)+IF(Data!$Z127&lt;&gt;"",Scoring!$F$31)+IF(Data!$AA127&lt;&gt;"",Scoring!$F$32)+IF(Data!$AB127&lt;&gt;"",Scoring!$F$33)+IF(Data!$AC127&lt;&gt;"",Scoring!$F$34)+IF(Data!$AD127&lt;&gt;"",Scoring!$F$35)+IF(Data!$AE127&lt;&gt;"",Scoring!$F$36)+IF(Data!$AF127&lt;&gt;"",Scoring!$F$37)+IF(Data!$AG127&lt;&gt;"",Scoring!$F$38)+IF(Data!$AH127&lt;&gt;"",Scoring!$F$39)+IF(Data!$AI127&lt;&gt;"",Scoring!$F$40)+IF(Data!$AJ127&lt;&gt;"",Scoring!$F$41)+IF(Data!$AK127&lt;&gt;"",Scoring!$F$42)+IF(Data!$AL127&lt;&gt;"",Scoring!$F$43)+IF(Data!$AM127&lt;&gt;"",Scoring!$F$44)+IF(Data!$AN127&lt;&gt;"",Scoring!$F$45)+IF(Data!$AO127&lt;&gt;"",Scoring!$F$46)+IF(Data!$AP127&lt;&gt;"",Scoring!$F$47)+IF(Data!$AQ127&lt;&gt;"",Scoring!$F$48)+IF(Data!$AR127&lt;&gt;"",Scoring!$F$49)+IF(Data!$AS127&lt;&gt;"",Scoring!$F$50)+IF(Data!$AT127&lt;&gt;"",Scoring!$F$51)+IF(Data!$AU127&lt;&gt;"",Scoring!$F$52),"")</f>
        <v/>
      </c>
      <c r="BA127" s="183" t="str">
        <f>IF(AZ127&lt;&gt;"",LOOKUP(AZ127,Likelihoods!$A$7:$A$107,Likelihoods!D$7:D$107),"")</f>
        <v/>
      </c>
      <c r="BB127" s="181" t="str">
        <f>IF(AND(COUNTBLANK($B127:$O127)=13,COUNTBLANK($P127:$Q127)=1,COUNTBLANK($R127:$U127)=3,COUNTBLANK($V127:$X127)=2,COUNTBLANK($Y127:$AE127)=6,COUNTBLANK($AF127:$AJ127)=4,COUNTBLANK($AK127:AN127)=3,COUNTBLANK($AO127:$AQ127)=2,COUNTBLANK($AR127:$AS127)=1,COUNTBLANK($AT127:$AU127)=1),IF(Data!$B127&lt;&gt;"",Scoring!$G$7)+IF(Data!$C127&lt;&gt;"",Scoring!$G$8)+IF(Data!$D127&lt;&gt;"",Scoring!$G$9)+IF(Data!$E127&lt;&gt;"",Scoring!$G$10)+IF(Data!$F127&lt;&gt;"",Scoring!$G$11)+IF(Data!$G127&lt;&gt;"",Scoring!$G$12)+IF(Data!$H127&lt;&gt;"",Scoring!$G$13)+IF(Data!$I127&lt;&gt;"",Scoring!$G$14)+IF(Data!$J127&lt;&gt;"",Scoring!$G$15)+IF(Data!$K127&lt;&gt;"",Scoring!$G$16)+IF(Data!$L127&lt;&gt;"",Scoring!$G$17)+IF(Data!$M127&lt;&gt;"",Scoring!$G$18)+IF(Data!$N127&lt;&gt;"",Scoring!$G$19)+IF(Data!$O127&lt;&gt;"",Scoring!$G$20)+IF(Data!$P127&lt;&gt;"",Scoring!$G$21)+IF(Data!$Q127&lt;&gt;"",Scoring!$G$22)+IF(Data!$R127&lt;&gt;"",Scoring!$G$23)+IF(Data!$S127&lt;&gt;"",Scoring!$G$24)+IF(Data!$T127&lt;&gt;"",Scoring!$G$25)+IF(Data!$U127&lt;&gt;"",Scoring!$G$26)+IF(Data!$V127&lt;&gt;"",Scoring!$G$27)+IF(Data!$W127&lt;&gt;"",Scoring!$G$28)+IF(Data!$X127&lt;&gt;"",Scoring!$G$29)+IF(Data!$Y127&lt;&gt;"",Scoring!$G$30)+IF(Data!$Z127&lt;&gt;"",Scoring!$G$31)+IF(Data!$AA127&lt;&gt;"",Scoring!$G$32)+IF(Data!$AB127&lt;&gt;"",Scoring!$G$33)+IF(Data!$AC127&lt;&gt;"",Scoring!$G$34)+IF(Data!$AD127&lt;&gt;"",Scoring!$G$35)+IF(Data!$AE127&lt;&gt;"",Scoring!$G$36)+IF(Data!$AF127&lt;&gt;"",Scoring!$G$37)+IF(Data!$AG127&lt;&gt;"",Scoring!$G$38)+IF(Data!$AH127&lt;&gt;"",Scoring!$G$39)+IF(Data!$AI127&lt;&gt;"",Scoring!$G$40)+IF(Data!$AJ127&lt;&gt;"",Scoring!$G$41)+IF(Data!$AK127&lt;&gt;"",Scoring!$G$42)+IF(Data!$AL127&lt;&gt;"",Scoring!$G$43)+IF(Data!$AM127&lt;&gt;"",Scoring!$G$44)+IF(Data!$AN127&lt;&gt;"",Scoring!$G$45)+IF(Data!$AO127&lt;&gt;"",Scoring!$G$46)+IF(Data!$AP127&lt;&gt;"",Scoring!$G$47)+IF(Data!$AQ127&lt;&gt;"",Scoring!$G$48)+IF(Data!$AR127&lt;&gt;"",Scoring!$G$49)+IF(Data!$AS127&lt;&gt;"",Scoring!$G$50)+IF(Data!$AT127&lt;&gt;"",Scoring!$G$51)+IF(Data!$AU127&lt;&gt;"",Scoring!$G$52),"")</f>
        <v/>
      </c>
      <c r="BC127" s="184" t="str">
        <f>IF(BB127&lt;&gt;"",LOOKUP(BB127,Likelihoods!$A$7:$A$107,Likelihoods!E$7:E$107),"")</f>
        <v/>
      </c>
      <c r="BD127" s="185" t="str">
        <f>IF(AND(COUNTBLANK($B127:$O127)=13,COUNTBLANK($P127:$Q127)=1,COUNTBLANK($R127:$U127)=3,COUNTBLANK($V127:$X127)=2,COUNTBLANK($Y127:$AE127)=6,COUNTBLANK($AF127:$AJ127)=4,COUNTBLANK($AK127:AN127)=3,COUNTBLANK($AO127:$AQ127)=2,COUNTBLANK($AR127:$AS127)=1,COUNTBLANK($AT127:$AU127)=1),IF(Data!$B127&lt;&gt;"",Scoring!$H$7)+IF(Data!$C127&lt;&gt;"",Scoring!$H$8)+IF(Data!$D127&lt;&gt;"",Scoring!$H$9)+IF(Data!$E127&lt;&gt;"",Scoring!$H$10)+IF(Data!$F127&lt;&gt;"",Scoring!$H$11)+IF(Data!$G127&lt;&gt;"",Scoring!$H$12)+IF(Data!$H127&lt;&gt;"",Scoring!$H$13)+IF(Data!$I127&lt;&gt;"",Scoring!$H$14)+IF(Data!$J127&lt;&gt;"",Scoring!$H$15)+IF(Data!$K127&lt;&gt;"",Scoring!$H$16)+IF(Data!$L127&lt;&gt;"",Scoring!$H$17)+IF(Data!$M127&lt;&gt;"",Scoring!$H$18)+IF(Data!$N127&lt;&gt;"",Scoring!$H$19)+IF(Data!$O127&lt;&gt;"",Scoring!$H$20)+IF(Data!$P127&lt;&gt;"",Scoring!$H$21)+IF(Data!$Q127&lt;&gt;"",Scoring!$H$22)+IF(Data!$R127&lt;&gt;"",Scoring!$H$23)+IF(Data!$S127&lt;&gt;"",Scoring!$H$24)+IF(Data!$T127&lt;&gt;"",Scoring!$H$25)+IF(Data!$U127&lt;&gt;"",Scoring!$H$26)+IF(Data!$V127&lt;&gt;"",Scoring!$H$27)+IF(Data!$W127&lt;&gt;"",Scoring!$H$28)+IF(Data!$X127&lt;&gt;"",Scoring!$H$29)+IF(Data!$Y127&lt;&gt;"",Scoring!$H$30)+IF(Data!$Z127&lt;&gt;"",Scoring!$H$31)+IF(Data!$AA127&lt;&gt;"",Scoring!$H$32)+IF(Data!$AB127&lt;&gt;"",Scoring!$H$33)+IF(Data!$AC127&lt;&gt;"",Scoring!$H$34)+IF(Data!$AD127&lt;&gt;"",Scoring!$H$35)+IF(Data!$AE127&lt;&gt;"",Scoring!$H$36)+IF(Data!$AF127&lt;&gt;"",Scoring!$H$37)+IF(Data!$AG127&lt;&gt;"",Scoring!$H$38)+IF(Data!$AH127&lt;&gt;"",Scoring!$H$39)+IF(Data!$AI127&lt;&gt;"",Scoring!$H$40)+IF(Data!$AJ127&lt;&gt;"",Scoring!$H$41)+IF(Data!$AK127&lt;&gt;"",Scoring!$H$42)+IF(Data!$AL127&lt;&gt;"",Scoring!$H$43)+IF(Data!$AM127&lt;&gt;"",Scoring!$H$44)+IF(Data!$AN127&lt;&gt;"",Scoring!$H$45)+IF(Data!$AO127&lt;&gt;"",Scoring!$H$46)+IF(Data!$AP127&lt;&gt;"",Scoring!$H$47)+IF(Data!$AQ127&lt;&gt;"",Scoring!$H$48)+IF(Data!$AR127&lt;&gt;"",Scoring!$H$49)+IF(Data!$AS127&lt;&gt;"",Scoring!$H$50)+IF(Data!$AT127&lt;&gt;"",Scoring!$H$51)+IF(Data!$AU127&lt;&gt;"",Scoring!$H$52),"")</f>
        <v/>
      </c>
      <c r="BE127" s="186" t="str">
        <f>IF(BD127&lt;&gt;"",LOOKUP(BD127,Likelihoods!$A$7:$A$107,Likelihoods!F$7:F$107),"")</f>
        <v/>
      </c>
      <c r="BF127" s="181" t="str">
        <f>IF(AND(COUNTBLANK($B127:$O127)=13,COUNTBLANK($P127:$Q127)=1,COUNTBLANK($R127:$U127)=3,COUNTBLANK($V127:$X127)=2,COUNTBLANK($Y127:$AE127)=6,COUNTBLANK($AF127:$AJ127)=4,COUNTBLANK($AK127:AN127)=3,COUNTBLANK($AO127:$AQ127)=2,COUNTBLANK($AR127:$AS127)=1,COUNTBLANK($AT127:$AU127)=1),IF(Data!$B127&lt;&gt;"",Scoring!$I$7)+IF(Data!$C127&lt;&gt;"",Scoring!$I$8)+IF(Data!$D127&lt;&gt;"",Scoring!$I$9)+IF(Data!$E127&lt;&gt;"",Scoring!$I$10)+IF(Data!$F127&lt;&gt;"",Scoring!$I$11)+IF(Data!$G127&lt;&gt;"",Scoring!$I$12)+IF(Data!$H127&lt;&gt;"",Scoring!$I$13)+IF(Data!$I127&lt;&gt;"",Scoring!$I$14)+IF(Data!$J127&lt;&gt;"",Scoring!$I$15)+IF(Data!$K127&lt;&gt;"",Scoring!$I$16)+IF(Data!$L127&lt;&gt;"",Scoring!$I$17)+IF(Data!$M127&lt;&gt;"",Scoring!$I$18)+IF(Data!$N127&lt;&gt;"",Scoring!$I$19)+IF(Data!$O127&lt;&gt;"",Scoring!$I$20)+IF(Data!$P127&lt;&gt;"",Scoring!$I$21)+IF(Data!$Q127&lt;&gt;"",Scoring!$I$22)+IF(Data!$R127&lt;&gt;"",Scoring!$I$23)+IF(Data!$S127&lt;&gt;"",Scoring!$I$24)+IF(Data!$T127&lt;&gt;"",Scoring!$I$25)+IF(Data!$U127&lt;&gt;"",Scoring!$I$26)+IF(Data!$V127&lt;&gt;"",Scoring!$I$27)+IF(Data!$W127&lt;&gt;"",Scoring!$I$28)+IF(Data!$X127&lt;&gt;"",Scoring!$I$29)+IF(Data!$Y127&lt;&gt;"",Scoring!$I$30)+IF(Data!$Z127&lt;&gt;"",Scoring!$I$31)+IF(Data!$AA127&lt;&gt;"",Scoring!$I$32)+IF(Data!$AB127&lt;&gt;"",Scoring!$I$33)+IF(Data!$AC127&lt;&gt;"",Scoring!$I$34)+IF(Data!$AD127&lt;&gt;"",Scoring!$I$35)+IF(Data!$AE127&lt;&gt;"",Scoring!$I$36)+IF(Data!$AF127&lt;&gt;"",Scoring!$I$37)+IF(Data!$AG127&lt;&gt;"",Scoring!$I$38)+IF(Data!$AH127&lt;&gt;"",Scoring!$I$39)+IF(Data!$AI127&lt;&gt;"",Scoring!$I$40)+IF(Data!$AJ127&lt;&gt;"",Scoring!$I$41)+IF(Data!$AK127&lt;&gt;"",Scoring!$I$42)+IF(Data!$AL127&lt;&gt;"",Scoring!$I$43)+IF(Data!$AM127&lt;&gt;"",Scoring!$I$44)+IF(Data!$AN127&lt;&gt;"",Scoring!$I$45)+IF(Data!$AO127&lt;&gt;"",Scoring!$I$46)+IF(Data!$AP127&lt;&gt;"",Scoring!$I$47)+IF(Data!$AQ127&lt;&gt;"",Scoring!$I$48)+IF(Data!$AR127&lt;&gt;"",Scoring!$I$49)+IF(Data!$AS127&lt;&gt;"",Scoring!$I$50)+IF(Data!$AT127&lt;&gt;"",Scoring!$I$51)+IF(Data!$AU127&lt;&gt;"",Scoring!$I$52),"")</f>
        <v/>
      </c>
      <c r="BG127" s="180" t="str">
        <f>IF(BF127&lt;&gt;"",LOOKUP(BF127,Likelihoods!$A$7:$A$107,Likelihoods!G$7:G$107),"")</f>
        <v/>
      </c>
      <c r="BH127" s="187" t="str">
        <f>IF(AND(COUNTBLANK($B127:$O127)=13,COUNTBLANK($P127:$Q127)=1,COUNTBLANK($R127:$U127)=3,COUNTBLANK($V127:$X127)=2,COUNTBLANK($Y127:$AE127)=6,COUNTBLANK($AF127:$AJ127)=4,COUNTBLANK($AK127:AN127)=3,COUNTBLANK($AO127:$AQ127)=2,COUNTBLANK($AR127:$AS127)=1,COUNTBLANK($AT127:$AU127)=1),IF(Data!$B127&lt;&gt;"",Scoring!$J$7)+IF(Data!$C127&lt;&gt;"",Scoring!$J$8)+IF(Data!$D127&lt;&gt;"",Scoring!$J$9)+IF(Data!$E127&lt;&gt;"",Scoring!$J$10)+IF(Data!$F127&lt;&gt;"",Scoring!$J$11)+IF(Data!$G127&lt;&gt;"",Scoring!$J$12)+IF(Data!$H127&lt;&gt;"",Scoring!$J$13)+IF(Data!$I127&lt;&gt;"",Scoring!$J$14)+IF(Data!$J127&lt;&gt;"",Scoring!$J$15)+IF(Data!$K127&lt;&gt;"",Scoring!$J$16)+IF(Data!$L127&lt;&gt;"",Scoring!$J$17)+IF(Data!$M127&lt;&gt;"",Scoring!$J$18)+IF(Data!$N127&lt;&gt;"",Scoring!$J$19)+IF(Data!$O127&lt;&gt;"",Scoring!$J$20)+IF(Data!$P127&lt;&gt;"",Scoring!$J$21)+IF(Data!$Q127&lt;&gt;"",Scoring!$J$22)+IF(Data!$R127&lt;&gt;"",Scoring!$J$23)+IF(Data!$S127&lt;&gt;"",Scoring!$J$24)+IF(Data!$T127&lt;&gt;"",Scoring!$J$25)+IF(Data!$U127&lt;&gt;"",Scoring!$J$26)+IF(Data!$V127&lt;&gt;"",Scoring!$J$27)+IF(Data!$W127&lt;&gt;"",Scoring!$J$28)+IF(Data!$X127&lt;&gt;"",Scoring!$J$29)+IF(Data!$Y127&lt;&gt;"",Scoring!$J$30)+IF(Data!$Z127&lt;&gt;"",Scoring!$J$31)+IF(Data!$AA127&lt;&gt;"",Scoring!$J$32)+IF(Data!$AB127&lt;&gt;"",Scoring!$J$33)+IF(Data!$AC127&lt;&gt;"",Scoring!$J$34)+IF(Data!$AD127&lt;&gt;"",Scoring!$J$35)+IF(Data!$AE127&lt;&gt;"",Scoring!$J$36)+IF(Data!$AF127&lt;&gt;"",Scoring!$J$37)+IF(Data!$AG127&lt;&gt;"",Scoring!$J$38)+IF(Data!$AH127&lt;&gt;"",Scoring!$J$39)+IF(Data!$AI127&lt;&gt;"",Scoring!$J$40)+IF(Data!$AJ127&lt;&gt;"",Scoring!$J$41)+IF(Data!$AK127&lt;&gt;"",Scoring!$J$42)+IF(Data!$AL127&lt;&gt;"",Scoring!$J$43)+IF(Data!$AM127&lt;&gt;"",Scoring!$J$44)+IF(Data!$AN127&lt;&gt;"",Scoring!$J$45)+IF(Data!$AO127&lt;&gt;"",Scoring!$J$46)+IF(Data!$AP127&lt;&gt;"",Scoring!$J$47)+IF(Data!$AQ127&lt;&gt;"",Scoring!$J$48)+IF(Data!$AR127&lt;&gt;"",Scoring!$J$49)+IF(Data!$AS127&lt;&gt;"",Scoring!$J$50)+IF(Data!$AT127&lt;&gt;"",Scoring!$J$51)+IF(Data!$AU127&lt;&gt;"",Scoring!$J$52),"")</f>
        <v/>
      </c>
      <c r="BI127" s="183" t="str">
        <f>IF(BH127&lt;&gt;"",LOOKUP(BH127,Likelihoods!$A$7:$A$107,Likelihoods!H$7:H$107),"")</f>
        <v/>
      </c>
      <c r="BJ127" s="188" t="str">
        <f>IF(AND(COUNTBLANK($B127:$O127)=13,COUNTBLANK($P127:$Q127)=1,COUNTBLANK($R127:$U127)=3,COUNTBLANK($V127:$X127)=2,COUNTBLANK($Y127:$AE127)=6,COUNTBLANK($AF127:$AJ127)=4,COUNTBLANK($AK127:AN127)=3,COUNTBLANK($AO127:$AQ127)=2,COUNTBLANK($AR127:$AS127)=1,COUNTBLANK($AT127:$AU127)=1),IF(Data!$B127&lt;&gt;"",Scoring!$K$7)+IF(Data!$C127&lt;&gt;"",Scoring!$K$8)+IF(Data!$D127&lt;&gt;"",Scoring!$K$9)+IF(Data!$E127&lt;&gt;"",Scoring!$K$10)+IF(Data!$F127&lt;&gt;"",Scoring!$K$11)+IF(Data!$G127&lt;&gt;"",Scoring!$K$12)+IF(Data!$H127&lt;&gt;"",Scoring!$K$13)+IF(Data!$I127&lt;&gt;"",Scoring!$K$14)+IF(Data!$J127&lt;&gt;"",Scoring!$K$15)+IF(Data!$K127&lt;&gt;"",Scoring!$K$16)+IF(Data!$L127&lt;&gt;"",Scoring!$K$17)+IF(Data!$M127&lt;&gt;"",Scoring!$K$18)+IF(Data!$N127&lt;&gt;"",Scoring!$K$19)+IF(Data!$O127&lt;&gt;"",Scoring!$K$20)+IF(Data!$P127&lt;&gt;"",Scoring!$K$21)+IF(Data!$Q127&lt;&gt;"",Scoring!$K$22)+IF(Data!$R127&lt;&gt;"",Scoring!$K$23)+IF(Data!$S127&lt;&gt;"",Scoring!$K$24)+IF(Data!$T127&lt;&gt;"",Scoring!$K$25)+IF(Data!$U127&lt;&gt;"",Scoring!$K$26)+IF(Data!$V127&lt;&gt;"",Scoring!$K$27)+IF(Data!$W127&lt;&gt;"",Scoring!$K$28)+IF(Data!$X127&lt;&gt;"",Scoring!$K$29)+IF(Data!$Y127&lt;&gt;"",Scoring!$K$30)+IF(Data!$Z127&lt;&gt;"",Scoring!$K$31)+IF(Data!$AA127&lt;&gt;"",Scoring!$K$32)+IF(Data!$AB127&lt;&gt;"",Scoring!$K$33)+IF(Data!$AC127&lt;&gt;"",Scoring!$K$34)+IF(Data!$AD127&lt;&gt;"",Scoring!$K$35)+IF(Data!$AE127&lt;&gt;"",Scoring!$K$36)+IF(Data!$AF127&lt;&gt;"",Scoring!$K$37)+IF(Data!$AG127&lt;&gt;"",Scoring!$K$38)+IF(Data!$AH127&lt;&gt;"",Scoring!$K$39)+IF(Data!$AI127&lt;&gt;"",Scoring!$K$40)+IF(Data!$AJ127&lt;&gt;"",Scoring!$K$41)+IF(Data!$AK127&lt;&gt;"",Scoring!$K$42)+IF(Data!$AL127&lt;&gt;"",Scoring!$K$43)+IF(Data!$AM127&lt;&gt;"",Scoring!$K$44)+IF(Data!$AN127&lt;&gt;"",Scoring!$K$45)+IF(Data!$AO127&lt;&gt;"",Scoring!$K$46)+IF(Data!$AP127&lt;&gt;"",Scoring!$K$47)+IF(Data!$AQ127&lt;&gt;"",Scoring!$K$48)+IF(Data!$AR127&lt;&gt;"",Scoring!$K$49)+IF(Data!$AS127&lt;&gt;"",Scoring!$K$50)+IF(Data!$AT127&lt;&gt;"",Scoring!$K$51)+IF(Data!$AU127&lt;&gt;"",Scoring!$K$52),"")</f>
        <v/>
      </c>
      <c r="BK127" s="184" t="str">
        <f>IF(BJ127&lt;&gt;"",LOOKUP(BJ127,Likelihoods!$A$7:$A$107,Likelihoods!I$7:I$107),"")</f>
        <v/>
      </c>
      <c r="BL127" s="187" t="str">
        <f>IF(AND(COUNTBLANK($B127:$O127)=13,COUNTBLANK($P127:$Q127)=1,COUNTBLANK($R127:$U127)=3,COUNTBLANK($V127:$X127)=2,COUNTBLANK($Y127:$AE127)=6,COUNTBLANK($AF127:$AJ127)=4,COUNTBLANK($AK127:AN127)=3,COUNTBLANK($AO127:$AQ127)=2,COUNTBLANK($AR127:$AS127)=1,COUNTBLANK($AT127:$AU127)=1),IF(Data!$B127&lt;&gt;"",Scoring!$L$7)+IF(Data!$C127&lt;&gt;"",Scoring!$L$8)+IF(Data!$D127&lt;&gt;"",Scoring!$L$9)+IF(Data!$E127&lt;&gt;"",Scoring!$L$10)+IF(Data!$F127&lt;&gt;"",Scoring!$L$11)+IF(Data!$G127&lt;&gt;"",Scoring!$L$12)+IF(Data!$H127&lt;&gt;"",Scoring!$L$13)+IF(Data!$I127&lt;&gt;"",Scoring!$L$14)+IF(Data!$J127&lt;&gt;"",Scoring!$L$15)+IF(Data!$K127&lt;&gt;"",Scoring!$L$16)+IF(Data!$L127&lt;&gt;"",Scoring!$L$17)+IF(Data!$M127&lt;&gt;"",Scoring!$L$18)+IF(Data!$N127&lt;&gt;"",Scoring!$L$19)+IF(Data!$O127&lt;&gt;"",Scoring!$L$20)+IF(Data!$P127&lt;&gt;"",Scoring!$L$21)+IF(Data!$Q127&lt;&gt;"",Scoring!$L$22)+IF(Data!$R127&lt;&gt;"",Scoring!$L$23)+IF(Data!$S127&lt;&gt;"",Scoring!$L$24)+IF(Data!$T127&lt;&gt;"",Scoring!$L$25)+IF(Data!$U127&lt;&gt;"",Scoring!$L$26)+IF(Data!$V127&lt;&gt;"",Scoring!$L$27)+IF(Data!$W127&lt;&gt;"",Scoring!$L$28)+IF(Data!$X127&lt;&gt;"",Scoring!$L$29)+IF(Data!$Y127&lt;&gt;"",Scoring!$L$30)+IF(Data!$Z127&lt;&gt;"",Scoring!$L$31)+IF(Data!$AA127&lt;&gt;"",Scoring!$L$32)+IF(Data!$AB127&lt;&gt;"",Scoring!$L$33)+IF(Data!$AC127&lt;&gt;"",Scoring!$L$34)+IF(Data!$AD127&lt;&gt;"",Scoring!$L$35)+IF(Data!$AE127&lt;&gt;"",Scoring!$L$36)+IF(Data!$AF127&lt;&gt;"",Scoring!$L$37)+IF(Data!$AG127&lt;&gt;"",Scoring!$L$38)+IF(Data!$AH127&lt;&gt;"",Scoring!$L$39)+IF(Data!$AI127&lt;&gt;"",Scoring!$L$40)+IF(Data!$AJ127&lt;&gt;"",Scoring!$L$41)+IF(Data!$AK127&lt;&gt;"",Scoring!$L$42)+IF(Data!$AL127&lt;&gt;"",Scoring!$L$43)+IF(Data!$AM127&lt;&gt;"",Scoring!$L$44)+IF(Data!$AN127&lt;&gt;"",Scoring!$L$45)+IF(Data!$AO127&lt;&gt;"",Scoring!$L$46)+IF(Data!$AP127&lt;&gt;"",Scoring!$L$47)+IF(Data!$AQ127&lt;&gt;"",Scoring!$L$48)+IF(Data!$AR127&lt;&gt;"",Scoring!$L$49)+IF(Data!$AS127&lt;&gt;"",Scoring!$L$50)+IF(Data!$AT127&lt;&gt;"",Scoring!$L$51)+IF(Data!$AU127&lt;&gt;"",Scoring!$L$52),"")</f>
        <v/>
      </c>
      <c r="BM127" s="180" t="str">
        <f>IF(BL127&lt;&gt;"",LOOKUP(BL127,Likelihoods!$A$7:$A$107,Likelihoods!J$7:J$107),"")</f>
        <v/>
      </c>
      <c r="BN127" s="181" t="str">
        <f>IF(AND(COUNTBLANK($B127:$O127)=13,COUNTBLANK($P127:$Q127)=1,COUNTBLANK($R127:$U127)=3,COUNTBLANK($V127:$X127)=2,COUNTBLANK($Y127:$AE127)=6,COUNTBLANK($AF127:$AJ127)=4,COUNTBLANK($AK127:AN127)=3,COUNTBLANK($AO127:$AQ127)=2,COUNTBLANK($AR127:$AS127)=1,COUNTBLANK($AT127:$AU127)=1),IF(Data!$B127&lt;&gt;"",Scoring!$M$7)+IF(Data!$C127&lt;&gt;"",Scoring!$M$8)+IF(Data!$D127&lt;&gt;"",Scoring!$M$9)+IF(Data!$E127&lt;&gt;"",Scoring!$M$10)+IF(Data!$F127&lt;&gt;"",Scoring!$M$11)+IF(Data!$G127&lt;&gt;"",Scoring!$M$12)+IF(Data!$H127&lt;&gt;"",Scoring!$M$13)+IF(Data!$I127&lt;&gt;"",Scoring!$M$14)+IF(Data!$J127&lt;&gt;"",Scoring!$M$15)+IF(Data!$K127&lt;&gt;"",Scoring!$M$16)+IF(Data!$L127&lt;&gt;"",Scoring!$M$17)+IF(Data!$M127&lt;&gt;"",Scoring!$M$18)+IF(Data!$N127&lt;&gt;"",Scoring!$M$19)+IF(Data!$O127&lt;&gt;"",Scoring!$M$20)+IF(Data!$P127&lt;&gt;"",Scoring!$M$21)+IF(Data!$Q127&lt;&gt;"",Scoring!$M$22)+IF(Data!$R127&lt;&gt;"",Scoring!$M$23)+IF(Data!$S127&lt;&gt;"",Scoring!$M$24)+IF(Data!$T127&lt;&gt;"",Scoring!$M$25)+IF(Data!$U127&lt;&gt;"",Scoring!$M$26)+IF(Data!$V127&lt;&gt;"",Scoring!$M$27)+IF(Data!$W127&lt;&gt;"",Scoring!$M$28)+IF(Data!$X127&lt;&gt;"",Scoring!$M$29)+IF(Data!$Y127&lt;&gt;"",Scoring!$M$30)+IF(Data!$Z127&lt;&gt;"",Scoring!$M$31)+IF(Data!$AA127&lt;&gt;"",Scoring!$M$32)+IF(Data!$AB127&lt;&gt;"",Scoring!$M$33)+IF(Data!$AC127&lt;&gt;"",Scoring!$M$34)+IF(Data!$AD127&lt;&gt;"",Scoring!$M$35)+IF(Data!$AE127&lt;&gt;"",Scoring!$M$36)+IF(Data!$AF127&lt;&gt;"",Scoring!$M$37)+IF(Data!$AG127&lt;&gt;"",Scoring!$M$38)+IF(Data!$AH127&lt;&gt;"",Scoring!$M$39)+IF(Data!$AI127&lt;&gt;"",Scoring!$M$40)+IF(Data!$AJ127&lt;&gt;"",Scoring!$M$41)+IF(Data!$AK127&lt;&gt;"",Scoring!$M$42)+IF(Data!$AL127&lt;&gt;"",Scoring!$M$43)+IF(Data!$AM127&lt;&gt;"",Scoring!$M$44)+IF(Data!$AN127&lt;&gt;"",Scoring!$M$45)+IF(Data!$AO127&lt;&gt;"",Scoring!$M$46)+IF(Data!$AP127&lt;&gt;"",Scoring!$M$47)+IF(Data!$AQ127&lt;&gt;"",Scoring!$M$48)+IF(Data!$AR127&lt;&gt;"",Scoring!$M$49)+IF(Data!$AS127&lt;&gt;"",Scoring!$M$50)+IF(Data!$AT127&lt;&gt;"",Scoring!$M$51)+IF(Data!$AU127&lt;&gt;"",Scoring!$M$52),"")</f>
        <v/>
      </c>
      <c r="BO127" s="184" t="str">
        <f>IF(BN127&lt;&gt;"",LOOKUP(BN127,Likelihoods!$A$7:$A$107,Likelihoods!K$7:K$107),"")</f>
        <v/>
      </c>
      <c r="BP127" s="179" t="str">
        <f>IF(AND(COUNTBLANK($B127:$O127)=13,COUNTBLANK($P127:$Q127)=1,COUNTBLANK($R127:$U127)=3,COUNTBLANK($V127:$X127)=2,COUNTBLANK($Y127:$AE127)=6,COUNTBLANK($AF127:$AJ127)=4,COUNTBLANK($AK127:AN127)=3,COUNTBLANK($AO127:$AQ127)=2,COUNTBLANK($AR127:$AS127)=1,COUNTBLANK($AT127:$AU127)=1),IF(Data!$B127&lt;&gt;"",Scoring!$N$7)+IF(Data!$C127&lt;&gt;"",Scoring!$N$8)+IF(Data!$D127&lt;&gt;"",Scoring!$N$9)+IF(Data!$E127&lt;&gt;"",Scoring!$N$10)+IF(Data!$F127&lt;&gt;"",Scoring!$N$11)+IF(Data!$G127&lt;&gt;"",Scoring!$N$12)+IF(Data!$H127&lt;&gt;"",Scoring!$N$13)+IF(Data!$I127&lt;&gt;"",Scoring!$N$14)+IF(Data!$J127&lt;&gt;"",Scoring!$N$15)+IF(Data!$K127&lt;&gt;"",Scoring!$N$16)+IF(Data!$L127&lt;&gt;"",Scoring!$N$17)+IF(Data!$M127&lt;&gt;"",Scoring!$N$18)+IF(Data!$N127&lt;&gt;"",Scoring!$N$19)+IF(Data!$O127&lt;&gt;"",Scoring!$N$20)+IF(Data!$P127&lt;&gt;"",Scoring!$N$21)+IF(Data!$Q127&lt;&gt;"",Scoring!$N$22)+IF(Data!$R127&lt;&gt;"",Scoring!$N$23)+IF(Data!$S127&lt;&gt;"",Scoring!$N$24)+IF(Data!$T127&lt;&gt;"",Scoring!$N$25)+IF(Data!$U127&lt;&gt;"",Scoring!$N$26)+IF(Data!$V127&lt;&gt;"",Scoring!$N$27)+IF(Data!$W127&lt;&gt;"",Scoring!$N$28)+IF(Data!$X127&lt;&gt;"",Scoring!$N$29)+IF(Data!$Y127&lt;&gt;"",Scoring!$N$30)+IF(Data!$Z127&lt;&gt;"",Scoring!$N$31)+IF(Data!$AA127&lt;&gt;"",Scoring!$N$32)+IF(Data!$AB127&lt;&gt;"",Scoring!$N$33)+IF(Data!$AC127&lt;&gt;"",Scoring!$N$34)+IF(Data!$AD127&lt;&gt;"",Scoring!$N$35)+IF(Data!$AE127&lt;&gt;"",Scoring!$N$36)+IF(Data!$AF127&lt;&gt;"",Scoring!$N$37)+IF(Data!$AG127&lt;&gt;"",Scoring!$N$38)+IF(Data!$AH127&lt;&gt;"",Scoring!$N$39)+IF(Data!$AI127&lt;&gt;"",Scoring!$N$40)+IF(Data!$AJ127&lt;&gt;"",Scoring!$N$41)+IF(Data!$AK127&lt;&gt;"",Scoring!$N$42)+IF(Data!$AL127&lt;&gt;"",Scoring!$N$43)+IF(Data!$AM127&lt;&gt;"",Scoring!$N$44)+IF(Data!$AN127&lt;&gt;"",Scoring!$N$45)+IF(Data!$AO127&lt;&gt;"",Scoring!$N$46)+IF(Data!$AP127&lt;&gt;"",Scoring!$N$47)+IF(Data!$AQ127&lt;&gt;"",Scoring!$N$48)+IF(Data!$AR127&lt;&gt;"",Scoring!$N$49)+IF(Data!$AS127&lt;&gt;"",Scoring!$N$50)+IF(Data!$AT127&lt;&gt;"",Scoring!$N$51)+IF(Data!$AU127&lt;&gt;"",Scoring!$N$52),"")</f>
        <v/>
      </c>
      <c r="BQ127" s="189" t="str">
        <f>IF(BP127&lt;&gt;"",LOOKUP(BP127,Likelihoods!$A$7:$A$107,Likelihoods!L$7:L$107),"")</f>
        <v/>
      </c>
      <c r="BR127" s="181" t="str">
        <f>IF(AND(COUNTBLANK($B127:$O127)=13,COUNTBLANK($P127:$Q127)=1,COUNTBLANK($R127:$U127)=3,COUNTBLANK($V127:$X127)=2,COUNTBLANK($Y127:$AE127)=6,COUNTBLANK($AF127:$AJ127)=4,COUNTBLANK($AK127:AN127)=3,COUNTBLANK($AO127:$AQ127)=2,COUNTBLANK($AR127:$AS127)=1,COUNTBLANK($AT127:$AU127)=1),IF(Data!$B127&lt;&gt;"",Scoring!$O$7)+IF(Data!$C127&lt;&gt;"",Scoring!$O$8)+IF(Data!$D127&lt;&gt;"",Scoring!$O$9)+IF(Data!$E127&lt;&gt;"",Scoring!$O$10)+IF(Data!$F127&lt;&gt;"",Scoring!$O$11)+IF(Data!$G127&lt;&gt;"",Scoring!$O$12)+IF(Data!$H127&lt;&gt;"",Scoring!$O$13)+IF(Data!$I127&lt;&gt;"",Scoring!$O$14)+IF(Data!$J127&lt;&gt;"",Scoring!$O$15)+IF(Data!$K127&lt;&gt;"",Scoring!$O$16)+IF(Data!$L127&lt;&gt;"",Scoring!$O$17)+IF(Data!$M127&lt;&gt;"",Scoring!$O$18)+IF(Data!$N127&lt;&gt;"",Scoring!$O$19)+IF(Data!$O127&lt;&gt;"",Scoring!$O$20)+IF(Data!$P127&lt;&gt;"",Scoring!$O$21)+IF(Data!$Q127&lt;&gt;"",Scoring!$O$22)+IF(Data!$R127&lt;&gt;"",Scoring!$O$23)+IF(Data!$S127&lt;&gt;"",Scoring!$O$24)+IF(Data!$T127&lt;&gt;"",Scoring!$O$25)+IF(Data!$U127&lt;&gt;"",Scoring!$O$26)+IF(Data!$V127&lt;&gt;"",Scoring!$O$27)+IF(Data!$W127&lt;&gt;"",Scoring!$O$28)+IF(Data!$X127&lt;&gt;"",Scoring!$O$29)+IF(Data!$Y127&lt;&gt;"",Scoring!$O$30)+IF(Data!$Z127&lt;&gt;"",Scoring!$O$31)+IF(Data!$AA127&lt;&gt;"",Scoring!$O$32)+IF(Data!$AB127&lt;&gt;"",Scoring!$O$33)+IF(Data!$AC127&lt;&gt;"",Scoring!$O$34)+IF(Data!$AD127&lt;&gt;"",Scoring!$O$35)+IF(Data!$AE127&lt;&gt;"",Scoring!$O$36)+IF(Data!$AF127&lt;&gt;"",Scoring!$O$37)+IF(Data!$AG127&lt;&gt;"",Scoring!$O$38)+IF(Data!$AH127&lt;&gt;"",Scoring!$O$39)+IF(Data!$AI127&lt;&gt;"",Scoring!$O$40)+IF(Data!$AJ127&lt;&gt;"",Scoring!$O$41)+IF(Data!$AK127&lt;&gt;"",Scoring!$O$42)+IF(Data!$AL127&lt;&gt;"",Scoring!$O$43)+IF(Data!$AM127&lt;&gt;"",Scoring!$O$44)+IF(Data!$AN127&lt;&gt;"",Scoring!$O$45)+IF(Data!$AO127&lt;&gt;"",Scoring!$O$46)+IF(Data!$AP127&lt;&gt;"",Scoring!$O$47)+IF(Data!$AQ127&lt;&gt;"",Scoring!$O$48)+IF(Data!$AR127&lt;&gt;"",Scoring!$O$49)+IF(Data!$AS127&lt;&gt;"",Scoring!$O$50)+IF(Data!$AT127&lt;&gt;"",Scoring!$O$51)+IF(Data!$AU127&lt;&gt;"",Scoring!$O$52),"")</f>
        <v/>
      </c>
      <c r="BS127" s="184" t="str">
        <f>IF(BR127&lt;&gt;"",LOOKUP(BR127,Likelihoods!$A$7:$A$107,Likelihoods!M$7:M$107),"")</f>
        <v/>
      </c>
      <c r="BT127" s="181" t="str">
        <f>IF(AND(COUNTBLANK($B127:$O127)=13,COUNTBLANK($P127:$Q127)=1,COUNTBLANK($R127:$U127)=3,COUNTBLANK($V127:$X127)=2,COUNTBLANK($Y127:$AE127)=6,COUNTBLANK($AF127:$AJ127)=4,COUNTBLANK($AK127:AN127)=3,COUNTBLANK($AO127:$AQ127)=2,COUNTBLANK($AR127:$AS127)=1,COUNTBLANK($AT127:$AU127)=1),IF(Data!$B127&lt;&gt;"",Scoring!$P$7)+IF(Data!$C127&lt;&gt;"",Scoring!$P$8)+IF(Data!$D127&lt;&gt;"",Scoring!$P$9)+IF(Data!$E127&lt;&gt;"",Scoring!$P$10)+IF(Data!$F127&lt;&gt;"",Scoring!$P$11)+IF(Data!$G127&lt;&gt;"",Scoring!$P$12)+IF(Data!$H127&lt;&gt;"",Scoring!$P$13)+IF(Data!$I127&lt;&gt;"",Scoring!$P$14)+IF(Data!$J127&lt;&gt;"",Scoring!$P$15)+IF(Data!$K127&lt;&gt;"",Scoring!$P$16)+IF(Data!$L127&lt;&gt;"",Scoring!$P$17)+IF(Data!$M127&lt;&gt;"",Scoring!$P$18)+IF(Data!$N127&lt;&gt;"",Scoring!$P$19)+IF(Data!$O127&lt;&gt;"",Scoring!$P$20)+IF(Data!$P127&lt;&gt;"",Scoring!$P$21)+IF(Data!$Q127&lt;&gt;"",Scoring!$P$22)+IF(Data!$R127&lt;&gt;"",Scoring!$P$23)+IF(Data!$S127&lt;&gt;"",Scoring!$P$24)+IF(Data!$T127&lt;&gt;"",Scoring!$P$25)+IF(Data!$U127&lt;&gt;"",Scoring!$P$26)+IF(Data!$V127&lt;&gt;"",Scoring!$P$27)+IF(Data!$W127&lt;&gt;"",Scoring!$P$28)+IF(Data!$X127&lt;&gt;"",Scoring!$P$29)+IF(Data!$Y127&lt;&gt;"",Scoring!$P$30)+IF(Data!$Z127&lt;&gt;"",Scoring!$P$31)+IF(Data!$AA127&lt;&gt;"",Scoring!$P$32)+IF(Data!$AB127&lt;&gt;"",Scoring!$P$33)+IF(Data!$AC127&lt;&gt;"",Scoring!$P$34)+IF(Data!$AD127&lt;&gt;"",Scoring!$P$35)+IF(Data!$AE127&lt;&gt;"",Scoring!$P$36)+IF(Data!$AF127&lt;&gt;"",Scoring!$P$37)+IF(Data!$AG127&lt;&gt;"",Scoring!$P$38)+IF(Data!$AH127&lt;&gt;"",Scoring!$P$39)+IF(Data!$AI127&lt;&gt;"",Scoring!$P$40)+IF(Data!$AJ127&lt;&gt;"",Scoring!$P$41)+IF(Data!$AK127&lt;&gt;"",Scoring!$P$42)+IF(Data!$AL127&lt;&gt;"",Scoring!$P$43)+IF(Data!$AM127&lt;&gt;"",Scoring!$P$44)+IF(Data!$AN127&lt;&gt;"",Scoring!$P$45)+IF(Data!$AO127&lt;&gt;"",Scoring!$P$46)+IF(Data!$AP127&lt;&gt;"",Scoring!$P$47)+IF(Data!$AQ127&lt;&gt;"",Scoring!$P$48)+IF(Data!$AR127&lt;&gt;"",Scoring!$P$49)+IF(Data!$AS127&lt;&gt;"",Scoring!$P$50)+IF(Data!$AT127&lt;&gt;"",Scoring!$P$51)+IF(Data!$AU127&lt;&gt;"",Scoring!$P$52),"")</f>
        <v/>
      </c>
      <c r="BU127" s="180" t="str">
        <f>IF(BT127&lt;&gt;"",LOOKUP(BT127,Likelihoods!$A$7:$A$107,Likelihoods!N$7:N$107),"")</f>
        <v/>
      </c>
      <c r="BV127" s="181" t="str">
        <f>IF(AND(COUNTBLANK($B127:$O127)=13,COUNTBLANK($P127:$Q127)=1,COUNTBLANK($R127:$U127)=3,COUNTBLANK($V127:$X127)=2,COUNTBLANK($Y127:$AE127)=6,COUNTBLANK($AF127:$AJ127)=4,COUNTBLANK($AK127:AN127)=3,COUNTBLANK($AO127:$AQ127)=2,COUNTBLANK($AR127:$AS127)=1,COUNTBLANK($AT127:$AU127)=1),IF(Data!$B127&lt;&gt;"",Scoring!$Q$7)+IF(Data!$C127&lt;&gt;"",Scoring!$Q$8)+IF(Data!$D127&lt;&gt;"",Scoring!$Q$9)+IF(Data!$E127&lt;&gt;"",Scoring!$Q$10)+IF(Data!$F127&lt;&gt;"",Scoring!$Q$11)+IF(Data!$G127&lt;&gt;"",Scoring!$Q$12)+IF(Data!$H127&lt;&gt;"",Scoring!$Q$13)+IF(Data!$I127&lt;&gt;"",Scoring!$Q$14)+IF(Data!$J127&lt;&gt;"",Scoring!$Q$15)+IF(Data!$K127&lt;&gt;"",Scoring!$Q$16)+IF(Data!$L127&lt;&gt;"",Scoring!$Q$17)+IF(Data!$M127&lt;&gt;"",Scoring!$Q$18)+IF(Data!$N127&lt;&gt;"",Scoring!$Q$19)+IF(Data!$O127&lt;&gt;"",Scoring!$Q$20)+IF(Data!$P127&lt;&gt;"",Scoring!$Q$21)+IF(Data!$Q127&lt;&gt;"",Scoring!$Q$22)+IF(Data!$R127&lt;&gt;"",Scoring!$Q$23)+IF(Data!$S127&lt;&gt;"",Scoring!$Q$24)+IF(Data!$T127&lt;&gt;"",Scoring!$Q$25)+IF(Data!$U127&lt;&gt;"",Scoring!$Q$26)+IF(Data!$V127&lt;&gt;"",Scoring!$Q$27)+IF(Data!$W127&lt;&gt;"",Scoring!$Q$28)+IF(Data!$X127&lt;&gt;"",Scoring!$Q$29)+IF(Data!$Y127&lt;&gt;"",Scoring!$Q$30)+IF(Data!$Z127&lt;&gt;"",Scoring!$Q$31)+IF(Data!$AA127&lt;&gt;"",Scoring!$Q$32)+IF(Data!$AB127&lt;&gt;"",Scoring!$Q$33)+IF(Data!$AC127&lt;&gt;"",Scoring!$Q$34)+IF(Data!$AD127&lt;&gt;"",Scoring!$Q$35)+IF(Data!$AE127&lt;&gt;"",Scoring!$Q$36)+IF(Data!$AF127&lt;&gt;"",Scoring!$Q$37)+IF(Data!$AG127&lt;&gt;"",Scoring!$Q$38)+IF(Data!$AH127&lt;&gt;"",Scoring!$Q$39)+IF(Data!$AI127&lt;&gt;"",Scoring!$Q$40)+IF(Data!$AJ127&lt;&gt;"",Scoring!$Q$41)+IF(Data!$AK127&lt;&gt;"",Scoring!$Q$42)+IF(Data!$AL127&lt;&gt;"",Scoring!$Q$43)+IF(Data!$AM127&lt;&gt;"",Scoring!$Q$44)+IF(Data!$AN127&lt;&gt;"",Scoring!$Q$45)+IF(Data!$AO127&lt;&gt;"",Scoring!$Q$46)+IF(Data!$AP127&lt;&gt;"",Scoring!$Q$47)+IF(Data!$AQ127&lt;&gt;"",Scoring!$Q$48)+IF(Data!$AR127&lt;&gt;"",Scoring!$Q$49)+IF(Data!$AS127&lt;&gt;"",Scoring!$Q$50)+IF(Data!$AT127&lt;&gt;"",Scoring!$Q$51)+IF(Data!$AU127&lt;&gt;"",Scoring!$Q$52),"")</f>
        <v/>
      </c>
      <c r="BW127" s="183" t="str">
        <f>IF(BV127&lt;&gt;"",LOOKUP(BV127,Likelihoods!$A$7:$A$107,Likelihoods!O$7:O$107),"")</f>
        <v/>
      </c>
      <c r="BX127" s="9"/>
      <c r="BY127" s="9"/>
      <c r="BZ127" s="9"/>
      <c r="CA127" s="9"/>
      <c r="CB127" s="9"/>
      <c r="CC127" s="9"/>
      <c r="CD127" s="9"/>
      <c r="CE127" s="9"/>
      <c r="CF127" s="9"/>
      <c r="CG127" s="9"/>
      <c r="CH127" s="9"/>
      <c r="CI127" s="9"/>
      <c r="CJ127" s="9"/>
      <c r="CK127" s="9"/>
    </row>
    <row r="128" spans="1:89" ht="14.25">
      <c r="A128" s="59"/>
      <c r="B128" s="76"/>
      <c r="C128" s="77"/>
      <c r="D128" s="77"/>
      <c r="E128" s="77"/>
      <c r="F128" s="77"/>
      <c r="G128" s="77"/>
      <c r="H128" s="77"/>
      <c r="I128" s="77"/>
      <c r="J128" s="77"/>
      <c r="K128" s="77"/>
      <c r="L128" s="77"/>
      <c r="M128" s="77"/>
      <c r="N128" s="77"/>
      <c r="O128" s="77"/>
      <c r="P128" s="76"/>
      <c r="Q128" s="78"/>
      <c r="R128" s="77"/>
      <c r="S128" s="77"/>
      <c r="T128" s="77"/>
      <c r="U128" s="77"/>
      <c r="V128" s="76"/>
      <c r="W128" s="77"/>
      <c r="X128" s="78"/>
      <c r="Y128" s="77"/>
      <c r="Z128" s="77"/>
      <c r="AA128" s="77"/>
      <c r="AB128" s="77"/>
      <c r="AC128" s="77"/>
      <c r="AD128" s="77"/>
      <c r="AE128" s="77"/>
      <c r="AF128" s="76"/>
      <c r="AG128" s="77"/>
      <c r="AH128" s="77"/>
      <c r="AI128" s="77"/>
      <c r="AJ128" s="78"/>
      <c r="AK128" s="77"/>
      <c r="AL128" s="77"/>
      <c r="AM128" s="77"/>
      <c r="AN128" s="77"/>
      <c r="AO128" s="76"/>
      <c r="AP128" s="77"/>
      <c r="AQ128" s="78"/>
      <c r="AR128" s="76"/>
      <c r="AS128" s="78"/>
      <c r="AT128" s="77"/>
      <c r="AU128" s="77"/>
      <c r="AV128" s="179" t="str">
        <f>IF(AND(COUNTBLANK($B128:$O128)=13,COUNTBLANK($P128:$Q128)=1,COUNTBLANK($R128:$U128)=3,COUNTBLANK($V128:$X128)=2,COUNTBLANK($Y128:$AE128)=6,COUNTBLANK($AF128:$AJ128)=4,COUNTBLANK($AK128:AN128)=3,COUNTBLANK($AO128:$AQ128)=2,COUNTBLANK($AR128:$AS128)=1,COUNTBLANK($AT128:$AU128)=1),IF(Data!$B128&lt;&gt;"",Scoring!$D$7)+IF(Data!$C128&lt;&gt;"",Scoring!$D$8)+IF(Data!$D128&lt;&gt;"",Scoring!$D$9)+IF(Data!$E128&lt;&gt;"",Scoring!$D$10)+IF(Data!$F128&lt;&gt;"",Scoring!$D$11)+IF(Data!$G128&lt;&gt;"",Scoring!$D$12)+IF(Data!$H128&lt;&gt;"",Scoring!$D$13)+IF(Data!$I128&lt;&gt;"",Scoring!$D$14)+IF(Data!$J128&lt;&gt;"",Scoring!$D$15)+IF(Data!$K128&lt;&gt;"",Scoring!$D$16)+IF(Data!$L128&lt;&gt;"",Scoring!$D$17)+IF(Data!$M128&lt;&gt;"",Scoring!$D$18)+IF(Data!$N128&lt;&gt;"",Scoring!$D$19)+IF(Data!$O128&lt;&gt;"",Scoring!$D$20)+IF(Data!$P128&lt;&gt;"",Scoring!$D$21)+IF(Data!$Q128&lt;&gt;"",Scoring!$D$22)+IF(Data!$R128&lt;&gt;"",Scoring!$D$23)+IF(Data!$S128&lt;&gt;"",Scoring!$D$24)+IF(Data!$T128&lt;&gt;"",Scoring!$D$25)+IF(Data!$U128&lt;&gt;"",Scoring!$D$26)+IF(Data!$V128&lt;&gt;"",Scoring!$D$27)+IF(Data!$W128&lt;&gt;"",Scoring!$D$28)+IF(Data!$X128&lt;&gt;"",Scoring!$D$29)+IF(Data!$Y128&lt;&gt;"",Scoring!$D$30)+IF(Data!$Z128&lt;&gt;"",Scoring!$D$31)+IF(Data!$AA128&lt;&gt;"",Scoring!$D$32)+IF(Data!$AB128&lt;&gt;"",Scoring!$D$33)+IF(Data!$AC128&lt;&gt;"",Scoring!$D$34)+IF(Data!$AD128&lt;&gt;"",Scoring!$D$35)+IF(Data!$AE128&lt;&gt;"",Scoring!$D$36)+IF(Data!$AF128&lt;&gt;"",Scoring!$D$37)+IF(Data!$AG128&lt;&gt;"",Scoring!$D$38)+IF(Data!$AH128&lt;&gt;"",Scoring!$D$39)+IF(Data!$AI128&lt;&gt;"",Scoring!$D$40)+IF(Data!$AJ128&lt;&gt;"",Scoring!$D$41)+IF(Data!$AK128&lt;&gt;"",Scoring!$D$42)+IF(Data!$AL128&lt;&gt;"",Scoring!$D$43)+IF(Data!$AM128&lt;&gt;"",Scoring!$D$44)+IF(Data!$AN128&lt;&gt;"",Scoring!$D$45)+IF(Data!$AO128&lt;&gt;"",Scoring!$D$46)+IF(Data!$AP128&lt;&gt;"",Scoring!$D$47)+IF(Data!$AQ128&lt;&gt;"",Scoring!$D$48)+IF(Data!$AR128&lt;&gt;"",Scoring!$D$49)+IF(Data!$AS128&lt;&gt;"",Scoring!$D$50)+IF(Data!$AT128&lt;&gt;"",Scoring!$D$51)+IF(Data!$AU128&lt;&gt;"",Scoring!$D$52),"")</f>
        <v/>
      </c>
      <c r="AW128" s="180" t="str">
        <f>IF(AV128&lt;&gt;"",LOOKUP(AV128,Likelihoods!$A$7:$A$107,Likelihoods!B$7:B$107),"")</f>
        <v/>
      </c>
      <c r="AX128" s="181" t="str">
        <f>IF(AND(COUNTBLANK($B128:$O128)=13,COUNTBLANK($P128:$Q128)=1,COUNTBLANK($R128:$U128)=3,COUNTBLANK($V128:$X128)=2,COUNTBLANK($Y128:$AE128)=6,COUNTBLANK($AF128:$AJ128)=4,COUNTBLANK($AK128:AN128)=3,COUNTBLANK($AO128:$AQ128)=2,COUNTBLANK($AR128:$AS128)=1,COUNTBLANK($AT128:$AU128)=1),IF(Data!$B128&lt;&gt;"",Scoring!$E$7)+IF(Data!$C128&lt;&gt;"",Scoring!$E$8)+IF(Data!$D128&lt;&gt;"",Scoring!$E$9)+IF(Data!$E128&lt;&gt;"",Scoring!$E$10)+IF(Data!$F128&lt;&gt;"",Scoring!$E$11)+IF(Data!$G128&lt;&gt;"",Scoring!$E$12)+IF(Data!$H128&lt;&gt;"",Scoring!$E$13)+IF(Data!$I128&lt;&gt;"",Scoring!$E$14)+IF(Data!$J128&lt;&gt;"",Scoring!$E$15)+IF(Data!$K128&lt;&gt;"",Scoring!$E$16)+IF(Data!$L128&lt;&gt;"",Scoring!$E$17)+IF(Data!$M128&lt;&gt;"",Scoring!$E$18)+IF(Data!$N128&lt;&gt;"",Scoring!$E$19)+IF(Data!$O128&lt;&gt;"",Scoring!$E$20)+IF(Data!$P128&lt;&gt;"",Scoring!$E$21)+IF(Data!$Q128&lt;&gt;"",Scoring!$E$22)+IF(Data!$R128&lt;&gt;"",Scoring!$E$23)+IF(Data!$S128&lt;&gt;"",Scoring!$E$24)+IF(Data!$T128&lt;&gt;"",Scoring!$E$25)+IF(Data!$U128&lt;&gt;"",Scoring!$E$26)+IF(Data!$V128&lt;&gt;"",Scoring!$E$27)+IF(Data!$W128&lt;&gt;"",Scoring!$E$28)+IF(Data!$X128&lt;&gt;"",Scoring!$E$29)+IF(Data!$Y128&lt;&gt;"",Scoring!$E$30)+IF(Data!$Z128&lt;&gt;"",Scoring!$E$31)+IF(Data!$AA128&lt;&gt;"",Scoring!$E$32)+IF(Data!$AB128&lt;&gt;"",Scoring!$E$33)+IF(Data!$AC128&lt;&gt;"",Scoring!$E$34)+IF(Data!$AD128&lt;&gt;"",Scoring!$E$35)+IF(Data!$AE128&lt;&gt;"",Scoring!$E$36)+IF(Data!$AF128&lt;&gt;"",Scoring!$E$37)+IF(Data!$AG128&lt;&gt;"",Scoring!$E$38)+IF(Data!$AH128&lt;&gt;"",Scoring!$E$39)+IF(Data!$AI128&lt;&gt;"",Scoring!$E$40)+IF(Data!$AJ128&lt;&gt;"",Scoring!$E$41)+IF(Data!$AK128&lt;&gt;"",Scoring!$E$42)+IF(Data!$AL128&lt;&gt;"",Scoring!$E$43)+IF(Data!$AM128&lt;&gt;"",Scoring!$E$44)+IF(Data!$AN128&lt;&gt;"",Scoring!$E$45)+IF(Data!$AO128&lt;&gt;"",Scoring!$E$46)+IF(Data!$AP128&lt;&gt;"",Scoring!$E$47)+IF(Data!$AQ128&lt;&gt;"",Scoring!$E$48)+IF(Data!$AR128&lt;&gt;"",Scoring!$E$49)+IF(Data!$AS128&lt;&gt;"",Scoring!$E$50)+IF(Data!$AT128&lt;&gt;"",Scoring!$E$51)+IF(Data!$AU128&lt;&gt;"",Scoring!$E$52),"")</f>
        <v/>
      </c>
      <c r="AY128" s="180" t="str">
        <f>IF(AX128&lt;&gt;"",LOOKUP(AX128,Likelihoods!$A$7:$A$107,Likelihoods!C$7:C$107),"")</f>
        <v/>
      </c>
      <c r="AZ128" s="182" t="str">
        <f>IF(AND(COUNTBLANK($B128:$O128)=13,COUNTBLANK($P128:$Q128)=1,COUNTBLANK($R128:$U128)=3,COUNTBLANK($V128:$X128)=2,COUNTBLANK($Y128:$AE128)=6,COUNTBLANK($AF128:$AJ128)=4,COUNTBLANK($AK128:AN128)=3,COUNTBLANK($AO128:$AQ128)=2,COUNTBLANK($AR128:$AS128)=1,COUNTBLANK($AT128:$AU128)=1),IF(Data!$B128&lt;&gt;"",Scoring!$F$7)+IF(Data!$C128&lt;&gt;"",Scoring!$F$8)+IF(Data!$D128&lt;&gt;"",Scoring!$F$9)+IF(Data!$E128&lt;&gt;"",Scoring!$F$10)+IF(Data!$F128&lt;&gt;"",Scoring!$F$11)+IF(Data!$G128&lt;&gt;"",Scoring!$F$12)+IF(Data!$H128&lt;&gt;"",Scoring!$F$13)+IF(Data!$I128&lt;&gt;"",Scoring!$F$14)+IF(Data!$J128&lt;&gt;"",Scoring!$F$15)+IF(Data!$K128&lt;&gt;"",Scoring!$F$16)+IF(Data!$L128&lt;&gt;"",Scoring!$F$17)+IF(Data!$M128&lt;&gt;"",Scoring!$F$18)+IF(Data!$N128&lt;&gt;"",Scoring!$F$19)+IF(Data!$O128&lt;&gt;"",Scoring!$F$20)+IF(Data!$P128&lt;&gt;"",Scoring!$F$21)+IF(Data!$Q128&lt;&gt;"",Scoring!$F$22)+IF(Data!$R128&lt;&gt;"",Scoring!$F$23)+IF(Data!$S128&lt;&gt;"",Scoring!$F$24)+IF(Data!$T128&lt;&gt;"",Scoring!$F$25)+IF(Data!$U128&lt;&gt;"",Scoring!$F$26)+IF(Data!$V128&lt;&gt;"",Scoring!$F$27)+IF(Data!$W128&lt;&gt;"",Scoring!$F$28)+IF(Data!$X128&lt;&gt;"",Scoring!$F$29)+IF(Data!$Y128&lt;&gt;"",Scoring!$F$30)+IF(Data!$Z128&lt;&gt;"",Scoring!$F$31)+IF(Data!$AA128&lt;&gt;"",Scoring!$F$32)+IF(Data!$AB128&lt;&gt;"",Scoring!$F$33)+IF(Data!$AC128&lt;&gt;"",Scoring!$F$34)+IF(Data!$AD128&lt;&gt;"",Scoring!$F$35)+IF(Data!$AE128&lt;&gt;"",Scoring!$F$36)+IF(Data!$AF128&lt;&gt;"",Scoring!$F$37)+IF(Data!$AG128&lt;&gt;"",Scoring!$F$38)+IF(Data!$AH128&lt;&gt;"",Scoring!$F$39)+IF(Data!$AI128&lt;&gt;"",Scoring!$F$40)+IF(Data!$AJ128&lt;&gt;"",Scoring!$F$41)+IF(Data!$AK128&lt;&gt;"",Scoring!$F$42)+IF(Data!$AL128&lt;&gt;"",Scoring!$F$43)+IF(Data!$AM128&lt;&gt;"",Scoring!$F$44)+IF(Data!$AN128&lt;&gt;"",Scoring!$F$45)+IF(Data!$AO128&lt;&gt;"",Scoring!$F$46)+IF(Data!$AP128&lt;&gt;"",Scoring!$F$47)+IF(Data!$AQ128&lt;&gt;"",Scoring!$F$48)+IF(Data!$AR128&lt;&gt;"",Scoring!$F$49)+IF(Data!$AS128&lt;&gt;"",Scoring!$F$50)+IF(Data!$AT128&lt;&gt;"",Scoring!$F$51)+IF(Data!$AU128&lt;&gt;"",Scoring!$F$52),"")</f>
        <v/>
      </c>
      <c r="BA128" s="183" t="str">
        <f>IF(AZ128&lt;&gt;"",LOOKUP(AZ128,Likelihoods!$A$7:$A$107,Likelihoods!D$7:D$107),"")</f>
        <v/>
      </c>
      <c r="BB128" s="181" t="str">
        <f>IF(AND(COUNTBLANK($B128:$O128)=13,COUNTBLANK($P128:$Q128)=1,COUNTBLANK($R128:$U128)=3,COUNTBLANK($V128:$X128)=2,COUNTBLANK($Y128:$AE128)=6,COUNTBLANK($AF128:$AJ128)=4,COUNTBLANK($AK128:AN128)=3,COUNTBLANK($AO128:$AQ128)=2,COUNTBLANK($AR128:$AS128)=1,COUNTBLANK($AT128:$AU128)=1),IF(Data!$B128&lt;&gt;"",Scoring!$G$7)+IF(Data!$C128&lt;&gt;"",Scoring!$G$8)+IF(Data!$D128&lt;&gt;"",Scoring!$G$9)+IF(Data!$E128&lt;&gt;"",Scoring!$G$10)+IF(Data!$F128&lt;&gt;"",Scoring!$G$11)+IF(Data!$G128&lt;&gt;"",Scoring!$G$12)+IF(Data!$H128&lt;&gt;"",Scoring!$G$13)+IF(Data!$I128&lt;&gt;"",Scoring!$G$14)+IF(Data!$J128&lt;&gt;"",Scoring!$G$15)+IF(Data!$K128&lt;&gt;"",Scoring!$G$16)+IF(Data!$L128&lt;&gt;"",Scoring!$G$17)+IF(Data!$M128&lt;&gt;"",Scoring!$G$18)+IF(Data!$N128&lt;&gt;"",Scoring!$G$19)+IF(Data!$O128&lt;&gt;"",Scoring!$G$20)+IF(Data!$P128&lt;&gt;"",Scoring!$G$21)+IF(Data!$Q128&lt;&gt;"",Scoring!$G$22)+IF(Data!$R128&lt;&gt;"",Scoring!$G$23)+IF(Data!$S128&lt;&gt;"",Scoring!$G$24)+IF(Data!$T128&lt;&gt;"",Scoring!$G$25)+IF(Data!$U128&lt;&gt;"",Scoring!$G$26)+IF(Data!$V128&lt;&gt;"",Scoring!$G$27)+IF(Data!$W128&lt;&gt;"",Scoring!$G$28)+IF(Data!$X128&lt;&gt;"",Scoring!$G$29)+IF(Data!$Y128&lt;&gt;"",Scoring!$G$30)+IF(Data!$Z128&lt;&gt;"",Scoring!$G$31)+IF(Data!$AA128&lt;&gt;"",Scoring!$G$32)+IF(Data!$AB128&lt;&gt;"",Scoring!$G$33)+IF(Data!$AC128&lt;&gt;"",Scoring!$G$34)+IF(Data!$AD128&lt;&gt;"",Scoring!$G$35)+IF(Data!$AE128&lt;&gt;"",Scoring!$G$36)+IF(Data!$AF128&lt;&gt;"",Scoring!$G$37)+IF(Data!$AG128&lt;&gt;"",Scoring!$G$38)+IF(Data!$AH128&lt;&gt;"",Scoring!$G$39)+IF(Data!$AI128&lt;&gt;"",Scoring!$G$40)+IF(Data!$AJ128&lt;&gt;"",Scoring!$G$41)+IF(Data!$AK128&lt;&gt;"",Scoring!$G$42)+IF(Data!$AL128&lt;&gt;"",Scoring!$G$43)+IF(Data!$AM128&lt;&gt;"",Scoring!$G$44)+IF(Data!$AN128&lt;&gt;"",Scoring!$G$45)+IF(Data!$AO128&lt;&gt;"",Scoring!$G$46)+IF(Data!$AP128&lt;&gt;"",Scoring!$G$47)+IF(Data!$AQ128&lt;&gt;"",Scoring!$G$48)+IF(Data!$AR128&lt;&gt;"",Scoring!$G$49)+IF(Data!$AS128&lt;&gt;"",Scoring!$G$50)+IF(Data!$AT128&lt;&gt;"",Scoring!$G$51)+IF(Data!$AU128&lt;&gt;"",Scoring!$G$52),"")</f>
        <v/>
      </c>
      <c r="BC128" s="184" t="str">
        <f>IF(BB128&lt;&gt;"",LOOKUP(BB128,Likelihoods!$A$7:$A$107,Likelihoods!E$7:E$107),"")</f>
        <v/>
      </c>
      <c r="BD128" s="185" t="str">
        <f>IF(AND(COUNTBLANK($B128:$O128)=13,COUNTBLANK($P128:$Q128)=1,COUNTBLANK($R128:$U128)=3,COUNTBLANK($V128:$X128)=2,COUNTBLANK($Y128:$AE128)=6,COUNTBLANK($AF128:$AJ128)=4,COUNTBLANK($AK128:AN128)=3,COUNTBLANK($AO128:$AQ128)=2,COUNTBLANK($AR128:$AS128)=1,COUNTBLANK($AT128:$AU128)=1),IF(Data!$B128&lt;&gt;"",Scoring!$H$7)+IF(Data!$C128&lt;&gt;"",Scoring!$H$8)+IF(Data!$D128&lt;&gt;"",Scoring!$H$9)+IF(Data!$E128&lt;&gt;"",Scoring!$H$10)+IF(Data!$F128&lt;&gt;"",Scoring!$H$11)+IF(Data!$G128&lt;&gt;"",Scoring!$H$12)+IF(Data!$H128&lt;&gt;"",Scoring!$H$13)+IF(Data!$I128&lt;&gt;"",Scoring!$H$14)+IF(Data!$J128&lt;&gt;"",Scoring!$H$15)+IF(Data!$K128&lt;&gt;"",Scoring!$H$16)+IF(Data!$L128&lt;&gt;"",Scoring!$H$17)+IF(Data!$M128&lt;&gt;"",Scoring!$H$18)+IF(Data!$N128&lt;&gt;"",Scoring!$H$19)+IF(Data!$O128&lt;&gt;"",Scoring!$H$20)+IF(Data!$P128&lt;&gt;"",Scoring!$H$21)+IF(Data!$Q128&lt;&gt;"",Scoring!$H$22)+IF(Data!$R128&lt;&gt;"",Scoring!$H$23)+IF(Data!$S128&lt;&gt;"",Scoring!$H$24)+IF(Data!$T128&lt;&gt;"",Scoring!$H$25)+IF(Data!$U128&lt;&gt;"",Scoring!$H$26)+IF(Data!$V128&lt;&gt;"",Scoring!$H$27)+IF(Data!$W128&lt;&gt;"",Scoring!$H$28)+IF(Data!$X128&lt;&gt;"",Scoring!$H$29)+IF(Data!$Y128&lt;&gt;"",Scoring!$H$30)+IF(Data!$Z128&lt;&gt;"",Scoring!$H$31)+IF(Data!$AA128&lt;&gt;"",Scoring!$H$32)+IF(Data!$AB128&lt;&gt;"",Scoring!$H$33)+IF(Data!$AC128&lt;&gt;"",Scoring!$H$34)+IF(Data!$AD128&lt;&gt;"",Scoring!$H$35)+IF(Data!$AE128&lt;&gt;"",Scoring!$H$36)+IF(Data!$AF128&lt;&gt;"",Scoring!$H$37)+IF(Data!$AG128&lt;&gt;"",Scoring!$H$38)+IF(Data!$AH128&lt;&gt;"",Scoring!$H$39)+IF(Data!$AI128&lt;&gt;"",Scoring!$H$40)+IF(Data!$AJ128&lt;&gt;"",Scoring!$H$41)+IF(Data!$AK128&lt;&gt;"",Scoring!$H$42)+IF(Data!$AL128&lt;&gt;"",Scoring!$H$43)+IF(Data!$AM128&lt;&gt;"",Scoring!$H$44)+IF(Data!$AN128&lt;&gt;"",Scoring!$H$45)+IF(Data!$AO128&lt;&gt;"",Scoring!$H$46)+IF(Data!$AP128&lt;&gt;"",Scoring!$H$47)+IF(Data!$AQ128&lt;&gt;"",Scoring!$H$48)+IF(Data!$AR128&lt;&gt;"",Scoring!$H$49)+IF(Data!$AS128&lt;&gt;"",Scoring!$H$50)+IF(Data!$AT128&lt;&gt;"",Scoring!$H$51)+IF(Data!$AU128&lt;&gt;"",Scoring!$H$52),"")</f>
        <v/>
      </c>
      <c r="BE128" s="186" t="str">
        <f>IF(BD128&lt;&gt;"",LOOKUP(BD128,Likelihoods!$A$7:$A$107,Likelihoods!F$7:F$107),"")</f>
        <v/>
      </c>
      <c r="BF128" s="181" t="str">
        <f>IF(AND(COUNTBLANK($B128:$O128)=13,COUNTBLANK($P128:$Q128)=1,COUNTBLANK($R128:$U128)=3,COUNTBLANK($V128:$X128)=2,COUNTBLANK($Y128:$AE128)=6,COUNTBLANK($AF128:$AJ128)=4,COUNTBLANK($AK128:AN128)=3,COUNTBLANK($AO128:$AQ128)=2,COUNTBLANK($AR128:$AS128)=1,COUNTBLANK($AT128:$AU128)=1),IF(Data!$B128&lt;&gt;"",Scoring!$I$7)+IF(Data!$C128&lt;&gt;"",Scoring!$I$8)+IF(Data!$D128&lt;&gt;"",Scoring!$I$9)+IF(Data!$E128&lt;&gt;"",Scoring!$I$10)+IF(Data!$F128&lt;&gt;"",Scoring!$I$11)+IF(Data!$G128&lt;&gt;"",Scoring!$I$12)+IF(Data!$H128&lt;&gt;"",Scoring!$I$13)+IF(Data!$I128&lt;&gt;"",Scoring!$I$14)+IF(Data!$J128&lt;&gt;"",Scoring!$I$15)+IF(Data!$K128&lt;&gt;"",Scoring!$I$16)+IF(Data!$L128&lt;&gt;"",Scoring!$I$17)+IF(Data!$M128&lt;&gt;"",Scoring!$I$18)+IF(Data!$N128&lt;&gt;"",Scoring!$I$19)+IF(Data!$O128&lt;&gt;"",Scoring!$I$20)+IF(Data!$P128&lt;&gt;"",Scoring!$I$21)+IF(Data!$Q128&lt;&gt;"",Scoring!$I$22)+IF(Data!$R128&lt;&gt;"",Scoring!$I$23)+IF(Data!$S128&lt;&gt;"",Scoring!$I$24)+IF(Data!$T128&lt;&gt;"",Scoring!$I$25)+IF(Data!$U128&lt;&gt;"",Scoring!$I$26)+IF(Data!$V128&lt;&gt;"",Scoring!$I$27)+IF(Data!$W128&lt;&gt;"",Scoring!$I$28)+IF(Data!$X128&lt;&gt;"",Scoring!$I$29)+IF(Data!$Y128&lt;&gt;"",Scoring!$I$30)+IF(Data!$Z128&lt;&gt;"",Scoring!$I$31)+IF(Data!$AA128&lt;&gt;"",Scoring!$I$32)+IF(Data!$AB128&lt;&gt;"",Scoring!$I$33)+IF(Data!$AC128&lt;&gt;"",Scoring!$I$34)+IF(Data!$AD128&lt;&gt;"",Scoring!$I$35)+IF(Data!$AE128&lt;&gt;"",Scoring!$I$36)+IF(Data!$AF128&lt;&gt;"",Scoring!$I$37)+IF(Data!$AG128&lt;&gt;"",Scoring!$I$38)+IF(Data!$AH128&lt;&gt;"",Scoring!$I$39)+IF(Data!$AI128&lt;&gt;"",Scoring!$I$40)+IF(Data!$AJ128&lt;&gt;"",Scoring!$I$41)+IF(Data!$AK128&lt;&gt;"",Scoring!$I$42)+IF(Data!$AL128&lt;&gt;"",Scoring!$I$43)+IF(Data!$AM128&lt;&gt;"",Scoring!$I$44)+IF(Data!$AN128&lt;&gt;"",Scoring!$I$45)+IF(Data!$AO128&lt;&gt;"",Scoring!$I$46)+IF(Data!$AP128&lt;&gt;"",Scoring!$I$47)+IF(Data!$AQ128&lt;&gt;"",Scoring!$I$48)+IF(Data!$AR128&lt;&gt;"",Scoring!$I$49)+IF(Data!$AS128&lt;&gt;"",Scoring!$I$50)+IF(Data!$AT128&lt;&gt;"",Scoring!$I$51)+IF(Data!$AU128&lt;&gt;"",Scoring!$I$52),"")</f>
        <v/>
      </c>
      <c r="BG128" s="180" t="str">
        <f>IF(BF128&lt;&gt;"",LOOKUP(BF128,Likelihoods!$A$7:$A$107,Likelihoods!G$7:G$107),"")</f>
        <v/>
      </c>
      <c r="BH128" s="187" t="str">
        <f>IF(AND(COUNTBLANK($B128:$O128)=13,COUNTBLANK($P128:$Q128)=1,COUNTBLANK($R128:$U128)=3,COUNTBLANK($V128:$X128)=2,COUNTBLANK($Y128:$AE128)=6,COUNTBLANK($AF128:$AJ128)=4,COUNTBLANK($AK128:AN128)=3,COUNTBLANK($AO128:$AQ128)=2,COUNTBLANK($AR128:$AS128)=1,COUNTBLANK($AT128:$AU128)=1),IF(Data!$B128&lt;&gt;"",Scoring!$J$7)+IF(Data!$C128&lt;&gt;"",Scoring!$J$8)+IF(Data!$D128&lt;&gt;"",Scoring!$J$9)+IF(Data!$E128&lt;&gt;"",Scoring!$J$10)+IF(Data!$F128&lt;&gt;"",Scoring!$J$11)+IF(Data!$G128&lt;&gt;"",Scoring!$J$12)+IF(Data!$H128&lt;&gt;"",Scoring!$J$13)+IF(Data!$I128&lt;&gt;"",Scoring!$J$14)+IF(Data!$J128&lt;&gt;"",Scoring!$J$15)+IF(Data!$K128&lt;&gt;"",Scoring!$J$16)+IF(Data!$L128&lt;&gt;"",Scoring!$J$17)+IF(Data!$M128&lt;&gt;"",Scoring!$J$18)+IF(Data!$N128&lt;&gt;"",Scoring!$J$19)+IF(Data!$O128&lt;&gt;"",Scoring!$J$20)+IF(Data!$P128&lt;&gt;"",Scoring!$J$21)+IF(Data!$Q128&lt;&gt;"",Scoring!$J$22)+IF(Data!$R128&lt;&gt;"",Scoring!$J$23)+IF(Data!$S128&lt;&gt;"",Scoring!$J$24)+IF(Data!$T128&lt;&gt;"",Scoring!$J$25)+IF(Data!$U128&lt;&gt;"",Scoring!$J$26)+IF(Data!$V128&lt;&gt;"",Scoring!$J$27)+IF(Data!$W128&lt;&gt;"",Scoring!$J$28)+IF(Data!$X128&lt;&gt;"",Scoring!$J$29)+IF(Data!$Y128&lt;&gt;"",Scoring!$J$30)+IF(Data!$Z128&lt;&gt;"",Scoring!$J$31)+IF(Data!$AA128&lt;&gt;"",Scoring!$J$32)+IF(Data!$AB128&lt;&gt;"",Scoring!$J$33)+IF(Data!$AC128&lt;&gt;"",Scoring!$J$34)+IF(Data!$AD128&lt;&gt;"",Scoring!$J$35)+IF(Data!$AE128&lt;&gt;"",Scoring!$J$36)+IF(Data!$AF128&lt;&gt;"",Scoring!$J$37)+IF(Data!$AG128&lt;&gt;"",Scoring!$J$38)+IF(Data!$AH128&lt;&gt;"",Scoring!$J$39)+IF(Data!$AI128&lt;&gt;"",Scoring!$J$40)+IF(Data!$AJ128&lt;&gt;"",Scoring!$J$41)+IF(Data!$AK128&lt;&gt;"",Scoring!$J$42)+IF(Data!$AL128&lt;&gt;"",Scoring!$J$43)+IF(Data!$AM128&lt;&gt;"",Scoring!$J$44)+IF(Data!$AN128&lt;&gt;"",Scoring!$J$45)+IF(Data!$AO128&lt;&gt;"",Scoring!$J$46)+IF(Data!$AP128&lt;&gt;"",Scoring!$J$47)+IF(Data!$AQ128&lt;&gt;"",Scoring!$J$48)+IF(Data!$AR128&lt;&gt;"",Scoring!$J$49)+IF(Data!$AS128&lt;&gt;"",Scoring!$J$50)+IF(Data!$AT128&lt;&gt;"",Scoring!$J$51)+IF(Data!$AU128&lt;&gt;"",Scoring!$J$52),"")</f>
        <v/>
      </c>
      <c r="BI128" s="183" t="str">
        <f>IF(BH128&lt;&gt;"",LOOKUP(BH128,Likelihoods!$A$7:$A$107,Likelihoods!H$7:H$107),"")</f>
        <v/>
      </c>
      <c r="BJ128" s="188" t="str">
        <f>IF(AND(COUNTBLANK($B128:$O128)=13,COUNTBLANK($P128:$Q128)=1,COUNTBLANK($R128:$U128)=3,COUNTBLANK($V128:$X128)=2,COUNTBLANK($Y128:$AE128)=6,COUNTBLANK($AF128:$AJ128)=4,COUNTBLANK($AK128:AN128)=3,COUNTBLANK($AO128:$AQ128)=2,COUNTBLANK($AR128:$AS128)=1,COUNTBLANK($AT128:$AU128)=1),IF(Data!$B128&lt;&gt;"",Scoring!$K$7)+IF(Data!$C128&lt;&gt;"",Scoring!$K$8)+IF(Data!$D128&lt;&gt;"",Scoring!$K$9)+IF(Data!$E128&lt;&gt;"",Scoring!$K$10)+IF(Data!$F128&lt;&gt;"",Scoring!$K$11)+IF(Data!$G128&lt;&gt;"",Scoring!$K$12)+IF(Data!$H128&lt;&gt;"",Scoring!$K$13)+IF(Data!$I128&lt;&gt;"",Scoring!$K$14)+IF(Data!$J128&lt;&gt;"",Scoring!$K$15)+IF(Data!$K128&lt;&gt;"",Scoring!$K$16)+IF(Data!$L128&lt;&gt;"",Scoring!$K$17)+IF(Data!$M128&lt;&gt;"",Scoring!$K$18)+IF(Data!$N128&lt;&gt;"",Scoring!$K$19)+IF(Data!$O128&lt;&gt;"",Scoring!$K$20)+IF(Data!$P128&lt;&gt;"",Scoring!$K$21)+IF(Data!$Q128&lt;&gt;"",Scoring!$K$22)+IF(Data!$R128&lt;&gt;"",Scoring!$K$23)+IF(Data!$S128&lt;&gt;"",Scoring!$K$24)+IF(Data!$T128&lt;&gt;"",Scoring!$K$25)+IF(Data!$U128&lt;&gt;"",Scoring!$K$26)+IF(Data!$V128&lt;&gt;"",Scoring!$K$27)+IF(Data!$W128&lt;&gt;"",Scoring!$K$28)+IF(Data!$X128&lt;&gt;"",Scoring!$K$29)+IF(Data!$Y128&lt;&gt;"",Scoring!$K$30)+IF(Data!$Z128&lt;&gt;"",Scoring!$K$31)+IF(Data!$AA128&lt;&gt;"",Scoring!$K$32)+IF(Data!$AB128&lt;&gt;"",Scoring!$K$33)+IF(Data!$AC128&lt;&gt;"",Scoring!$K$34)+IF(Data!$AD128&lt;&gt;"",Scoring!$K$35)+IF(Data!$AE128&lt;&gt;"",Scoring!$K$36)+IF(Data!$AF128&lt;&gt;"",Scoring!$K$37)+IF(Data!$AG128&lt;&gt;"",Scoring!$K$38)+IF(Data!$AH128&lt;&gt;"",Scoring!$K$39)+IF(Data!$AI128&lt;&gt;"",Scoring!$K$40)+IF(Data!$AJ128&lt;&gt;"",Scoring!$K$41)+IF(Data!$AK128&lt;&gt;"",Scoring!$K$42)+IF(Data!$AL128&lt;&gt;"",Scoring!$K$43)+IF(Data!$AM128&lt;&gt;"",Scoring!$K$44)+IF(Data!$AN128&lt;&gt;"",Scoring!$K$45)+IF(Data!$AO128&lt;&gt;"",Scoring!$K$46)+IF(Data!$AP128&lt;&gt;"",Scoring!$K$47)+IF(Data!$AQ128&lt;&gt;"",Scoring!$K$48)+IF(Data!$AR128&lt;&gt;"",Scoring!$K$49)+IF(Data!$AS128&lt;&gt;"",Scoring!$K$50)+IF(Data!$AT128&lt;&gt;"",Scoring!$K$51)+IF(Data!$AU128&lt;&gt;"",Scoring!$K$52),"")</f>
        <v/>
      </c>
      <c r="BK128" s="184" t="str">
        <f>IF(BJ128&lt;&gt;"",LOOKUP(BJ128,Likelihoods!$A$7:$A$107,Likelihoods!I$7:I$107),"")</f>
        <v/>
      </c>
      <c r="BL128" s="187" t="str">
        <f>IF(AND(COUNTBLANK($B128:$O128)=13,COUNTBLANK($P128:$Q128)=1,COUNTBLANK($R128:$U128)=3,COUNTBLANK($V128:$X128)=2,COUNTBLANK($Y128:$AE128)=6,COUNTBLANK($AF128:$AJ128)=4,COUNTBLANK($AK128:AN128)=3,COUNTBLANK($AO128:$AQ128)=2,COUNTBLANK($AR128:$AS128)=1,COUNTBLANK($AT128:$AU128)=1),IF(Data!$B128&lt;&gt;"",Scoring!$L$7)+IF(Data!$C128&lt;&gt;"",Scoring!$L$8)+IF(Data!$D128&lt;&gt;"",Scoring!$L$9)+IF(Data!$E128&lt;&gt;"",Scoring!$L$10)+IF(Data!$F128&lt;&gt;"",Scoring!$L$11)+IF(Data!$G128&lt;&gt;"",Scoring!$L$12)+IF(Data!$H128&lt;&gt;"",Scoring!$L$13)+IF(Data!$I128&lt;&gt;"",Scoring!$L$14)+IF(Data!$J128&lt;&gt;"",Scoring!$L$15)+IF(Data!$K128&lt;&gt;"",Scoring!$L$16)+IF(Data!$L128&lt;&gt;"",Scoring!$L$17)+IF(Data!$M128&lt;&gt;"",Scoring!$L$18)+IF(Data!$N128&lt;&gt;"",Scoring!$L$19)+IF(Data!$O128&lt;&gt;"",Scoring!$L$20)+IF(Data!$P128&lt;&gt;"",Scoring!$L$21)+IF(Data!$Q128&lt;&gt;"",Scoring!$L$22)+IF(Data!$R128&lt;&gt;"",Scoring!$L$23)+IF(Data!$S128&lt;&gt;"",Scoring!$L$24)+IF(Data!$T128&lt;&gt;"",Scoring!$L$25)+IF(Data!$U128&lt;&gt;"",Scoring!$L$26)+IF(Data!$V128&lt;&gt;"",Scoring!$L$27)+IF(Data!$W128&lt;&gt;"",Scoring!$L$28)+IF(Data!$X128&lt;&gt;"",Scoring!$L$29)+IF(Data!$Y128&lt;&gt;"",Scoring!$L$30)+IF(Data!$Z128&lt;&gt;"",Scoring!$L$31)+IF(Data!$AA128&lt;&gt;"",Scoring!$L$32)+IF(Data!$AB128&lt;&gt;"",Scoring!$L$33)+IF(Data!$AC128&lt;&gt;"",Scoring!$L$34)+IF(Data!$AD128&lt;&gt;"",Scoring!$L$35)+IF(Data!$AE128&lt;&gt;"",Scoring!$L$36)+IF(Data!$AF128&lt;&gt;"",Scoring!$L$37)+IF(Data!$AG128&lt;&gt;"",Scoring!$L$38)+IF(Data!$AH128&lt;&gt;"",Scoring!$L$39)+IF(Data!$AI128&lt;&gt;"",Scoring!$L$40)+IF(Data!$AJ128&lt;&gt;"",Scoring!$L$41)+IF(Data!$AK128&lt;&gt;"",Scoring!$L$42)+IF(Data!$AL128&lt;&gt;"",Scoring!$L$43)+IF(Data!$AM128&lt;&gt;"",Scoring!$L$44)+IF(Data!$AN128&lt;&gt;"",Scoring!$L$45)+IF(Data!$AO128&lt;&gt;"",Scoring!$L$46)+IF(Data!$AP128&lt;&gt;"",Scoring!$L$47)+IF(Data!$AQ128&lt;&gt;"",Scoring!$L$48)+IF(Data!$AR128&lt;&gt;"",Scoring!$L$49)+IF(Data!$AS128&lt;&gt;"",Scoring!$L$50)+IF(Data!$AT128&lt;&gt;"",Scoring!$L$51)+IF(Data!$AU128&lt;&gt;"",Scoring!$L$52),"")</f>
        <v/>
      </c>
      <c r="BM128" s="180" t="str">
        <f>IF(BL128&lt;&gt;"",LOOKUP(BL128,Likelihoods!$A$7:$A$107,Likelihoods!J$7:J$107),"")</f>
        <v/>
      </c>
      <c r="BN128" s="181" t="str">
        <f>IF(AND(COUNTBLANK($B128:$O128)=13,COUNTBLANK($P128:$Q128)=1,COUNTBLANK($R128:$U128)=3,COUNTBLANK($V128:$X128)=2,COUNTBLANK($Y128:$AE128)=6,COUNTBLANK($AF128:$AJ128)=4,COUNTBLANK($AK128:AN128)=3,COUNTBLANK($AO128:$AQ128)=2,COUNTBLANK($AR128:$AS128)=1,COUNTBLANK($AT128:$AU128)=1),IF(Data!$B128&lt;&gt;"",Scoring!$M$7)+IF(Data!$C128&lt;&gt;"",Scoring!$M$8)+IF(Data!$D128&lt;&gt;"",Scoring!$M$9)+IF(Data!$E128&lt;&gt;"",Scoring!$M$10)+IF(Data!$F128&lt;&gt;"",Scoring!$M$11)+IF(Data!$G128&lt;&gt;"",Scoring!$M$12)+IF(Data!$H128&lt;&gt;"",Scoring!$M$13)+IF(Data!$I128&lt;&gt;"",Scoring!$M$14)+IF(Data!$J128&lt;&gt;"",Scoring!$M$15)+IF(Data!$K128&lt;&gt;"",Scoring!$M$16)+IF(Data!$L128&lt;&gt;"",Scoring!$M$17)+IF(Data!$M128&lt;&gt;"",Scoring!$M$18)+IF(Data!$N128&lt;&gt;"",Scoring!$M$19)+IF(Data!$O128&lt;&gt;"",Scoring!$M$20)+IF(Data!$P128&lt;&gt;"",Scoring!$M$21)+IF(Data!$Q128&lt;&gt;"",Scoring!$M$22)+IF(Data!$R128&lt;&gt;"",Scoring!$M$23)+IF(Data!$S128&lt;&gt;"",Scoring!$M$24)+IF(Data!$T128&lt;&gt;"",Scoring!$M$25)+IF(Data!$U128&lt;&gt;"",Scoring!$M$26)+IF(Data!$V128&lt;&gt;"",Scoring!$M$27)+IF(Data!$W128&lt;&gt;"",Scoring!$M$28)+IF(Data!$X128&lt;&gt;"",Scoring!$M$29)+IF(Data!$Y128&lt;&gt;"",Scoring!$M$30)+IF(Data!$Z128&lt;&gt;"",Scoring!$M$31)+IF(Data!$AA128&lt;&gt;"",Scoring!$M$32)+IF(Data!$AB128&lt;&gt;"",Scoring!$M$33)+IF(Data!$AC128&lt;&gt;"",Scoring!$M$34)+IF(Data!$AD128&lt;&gt;"",Scoring!$M$35)+IF(Data!$AE128&lt;&gt;"",Scoring!$M$36)+IF(Data!$AF128&lt;&gt;"",Scoring!$M$37)+IF(Data!$AG128&lt;&gt;"",Scoring!$M$38)+IF(Data!$AH128&lt;&gt;"",Scoring!$M$39)+IF(Data!$AI128&lt;&gt;"",Scoring!$M$40)+IF(Data!$AJ128&lt;&gt;"",Scoring!$M$41)+IF(Data!$AK128&lt;&gt;"",Scoring!$M$42)+IF(Data!$AL128&lt;&gt;"",Scoring!$M$43)+IF(Data!$AM128&lt;&gt;"",Scoring!$M$44)+IF(Data!$AN128&lt;&gt;"",Scoring!$M$45)+IF(Data!$AO128&lt;&gt;"",Scoring!$M$46)+IF(Data!$AP128&lt;&gt;"",Scoring!$M$47)+IF(Data!$AQ128&lt;&gt;"",Scoring!$M$48)+IF(Data!$AR128&lt;&gt;"",Scoring!$M$49)+IF(Data!$AS128&lt;&gt;"",Scoring!$M$50)+IF(Data!$AT128&lt;&gt;"",Scoring!$M$51)+IF(Data!$AU128&lt;&gt;"",Scoring!$M$52),"")</f>
        <v/>
      </c>
      <c r="BO128" s="184" t="str">
        <f>IF(BN128&lt;&gt;"",LOOKUP(BN128,Likelihoods!$A$7:$A$107,Likelihoods!K$7:K$107),"")</f>
        <v/>
      </c>
      <c r="BP128" s="179" t="str">
        <f>IF(AND(COUNTBLANK($B128:$O128)=13,COUNTBLANK($P128:$Q128)=1,COUNTBLANK($R128:$U128)=3,COUNTBLANK($V128:$X128)=2,COUNTBLANK($Y128:$AE128)=6,COUNTBLANK($AF128:$AJ128)=4,COUNTBLANK($AK128:AN128)=3,COUNTBLANK($AO128:$AQ128)=2,COUNTBLANK($AR128:$AS128)=1,COUNTBLANK($AT128:$AU128)=1),IF(Data!$B128&lt;&gt;"",Scoring!$N$7)+IF(Data!$C128&lt;&gt;"",Scoring!$N$8)+IF(Data!$D128&lt;&gt;"",Scoring!$N$9)+IF(Data!$E128&lt;&gt;"",Scoring!$N$10)+IF(Data!$F128&lt;&gt;"",Scoring!$N$11)+IF(Data!$G128&lt;&gt;"",Scoring!$N$12)+IF(Data!$H128&lt;&gt;"",Scoring!$N$13)+IF(Data!$I128&lt;&gt;"",Scoring!$N$14)+IF(Data!$J128&lt;&gt;"",Scoring!$N$15)+IF(Data!$K128&lt;&gt;"",Scoring!$N$16)+IF(Data!$L128&lt;&gt;"",Scoring!$N$17)+IF(Data!$M128&lt;&gt;"",Scoring!$N$18)+IF(Data!$N128&lt;&gt;"",Scoring!$N$19)+IF(Data!$O128&lt;&gt;"",Scoring!$N$20)+IF(Data!$P128&lt;&gt;"",Scoring!$N$21)+IF(Data!$Q128&lt;&gt;"",Scoring!$N$22)+IF(Data!$R128&lt;&gt;"",Scoring!$N$23)+IF(Data!$S128&lt;&gt;"",Scoring!$N$24)+IF(Data!$T128&lt;&gt;"",Scoring!$N$25)+IF(Data!$U128&lt;&gt;"",Scoring!$N$26)+IF(Data!$V128&lt;&gt;"",Scoring!$N$27)+IF(Data!$W128&lt;&gt;"",Scoring!$N$28)+IF(Data!$X128&lt;&gt;"",Scoring!$N$29)+IF(Data!$Y128&lt;&gt;"",Scoring!$N$30)+IF(Data!$Z128&lt;&gt;"",Scoring!$N$31)+IF(Data!$AA128&lt;&gt;"",Scoring!$N$32)+IF(Data!$AB128&lt;&gt;"",Scoring!$N$33)+IF(Data!$AC128&lt;&gt;"",Scoring!$N$34)+IF(Data!$AD128&lt;&gt;"",Scoring!$N$35)+IF(Data!$AE128&lt;&gt;"",Scoring!$N$36)+IF(Data!$AF128&lt;&gt;"",Scoring!$N$37)+IF(Data!$AG128&lt;&gt;"",Scoring!$N$38)+IF(Data!$AH128&lt;&gt;"",Scoring!$N$39)+IF(Data!$AI128&lt;&gt;"",Scoring!$N$40)+IF(Data!$AJ128&lt;&gt;"",Scoring!$N$41)+IF(Data!$AK128&lt;&gt;"",Scoring!$N$42)+IF(Data!$AL128&lt;&gt;"",Scoring!$N$43)+IF(Data!$AM128&lt;&gt;"",Scoring!$N$44)+IF(Data!$AN128&lt;&gt;"",Scoring!$N$45)+IF(Data!$AO128&lt;&gt;"",Scoring!$N$46)+IF(Data!$AP128&lt;&gt;"",Scoring!$N$47)+IF(Data!$AQ128&lt;&gt;"",Scoring!$N$48)+IF(Data!$AR128&lt;&gt;"",Scoring!$N$49)+IF(Data!$AS128&lt;&gt;"",Scoring!$N$50)+IF(Data!$AT128&lt;&gt;"",Scoring!$N$51)+IF(Data!$AU128&lt;&gt;"",Scoring!$N$52),"")</f>
        <v/>
      </c>
      <c r="BQ128" s="189" t="str">
        <f>IF(BP128&lt;&gt;"",LOOKUP(BP128,Likelihoods!$A$7:$A$107,Likelihoods!L$7:L$107),"")</f>
        <v/>
      </c>
      <c r="BR128" s="181" t="str">
        <f>IF(AND(COUNTBLANK($B128:$O128)=13,COUNTBLANK($P128:$Q128)=1,COUNTBLANK($R128:$U128)=3,COUNTBLANK($V128:$X128)=2,COUNTBLANK($Y128:$AE128)=6,COUNTBLANK($AF128:$AJ128)=4,COUNTBLANK($AK128:AN128)=3,COUNTBLANK($AO128:$AQ128)=2,COUNTBLANK($AR128:$AS128)=1,COUNTBLANK($AT128:$AU128)=1),IF(Data!$B128&lt;&gt;"",Scoring!$O$7)+IF(Data!$C128&lt;&gt;"",Scoring!$O$8)+IF(Data!$D128&lt;&gt;"",Scoring!$O$9)+IF(Data!$E128&lt;&gt;"",Scoring!$O$10)+IF(Data!$F128&lt;&gt;"",Scoring!$O$11)+IF(Data!$G128&lt;&gt;"",Scoring!$O$12)+IF(Data!$H128&lt;&gt;"",Scoring!$O$13)+IF(Data!$I128&lt;&gt;"",Scoring!$O$14)+IF(Data!$J128&lt;&gt;"",Scoring!$O$15)+IF(Data!$K128&lt;&gt;"",Scoring!$O$16)+IF(Data!$L128&lt;&gt;"",Scoring!$O$17)+IF(Data!$M128&lt;&gt;"",Scoring!$O$18)+IF(Data!$N128&lt;&gt;"",Scoring!$O$19)+IF(Data!$O128&lt;&gt;"",Scoring!$O$20)+IF(Data!$P128&lt;&gt;"",Scoring!$O$21)+IF(Data!$Q128&lt;&gt;"",Scoring!$O$22)+IF(Data!$R128&lt;&gt;"",Scoring!$O$23)+IF(Data!$S128&lt;&gt;"",Scoring!$O$24)+IF(Data!$T128&lt;&gt;"",Scoring!$O$25)+IF(Data!$U128&lt;&gt;"",Scoring!$O$26)+IF(Data!$V128&lt;&gt;"",Scoring!$O$27)+IF(Data!$W128&lt;&gt;"",Scoring!$O$28)+IF(Data!$X128&lt;&gt;"",Scoring!$O$29)+IF(Data!$Y128&lt;&gt;"",Scoring!$O$30)+IF(Data!$Z128&lt;&gt;"",Scoring!$O$31)+IF(Data!$AA128&lt;&gt;"",Scoring!$O$32)+IF(Data!$AB128&lt;&gt;"",Scoring!$O$33)+IF(Data!$AC128&lt;&gt;"",Scoring!$O$34)+IF(Data!$AD128&lt;&gt;"",Scoring!$O$35)+IF(Data!$AE128&lt;&gt;"",Scoring!$O$36)+IF(Data!$AF128&lt;&gt;"",Scoring!$O$37)+IF(Data!$AG128&lt;&gt;"",Scoring!$O$38)+IF(Data!$AH128&lt;&gt;"",Scoring!$O$39)+IF(Data!$AI128&lt;&gt;"",Scoring!$O$40)+IF(Data!$AJ128&lt;&gt;"",Scoring!$O$41)+IF(Data!$AK128&lt;&gt;"",Scoring!$O$42)+IF(Data!$AL128&lt;&gt;"",Scoring!$O$43)+IF(Data!$AM128&lt;&gt;"",Scoring!$O$44)+IF(Data!$AN128&lt;&gt;"",Scoring!$O$45)+IF(Data!$AO128&lt;&gt;"",Scoring!$O$46)+IF(Data!$AP128&lt;&gt;"",Scoring!$O$47)+IF(Data!$AQ128&lt;&gt;"",Scoring!$O$48)+IF(Data!$AR128&lt;&gt;"",Scoring!$O$49)+IF(Data!$AS128&lt;&gt;"",Scoring!$O$50)+IF(Data!$AT128&lt;&gt;"",Scoring!$O$51)+IF(Data!$AU128&lt;&gt;"",Scoring!$O$52),"")</f>
        <v/>
      </c>
      <c r="BS128" s="184" t="str">
        <f>IF(BR128&lt;&gt;"",LOOKUP(BR128,Likelihoods!$A$7:$A$107,Likelihoods!M$7:M$107),"")</f>
        <v/>
      </c>
      <c r="BT128" s="181" t="str">
        <f>IF(AND(COUNTBLANK($B128:$O128)=13,COUNTBLANK($P128:$Q128)=1,COUNTBLANK($R128:$U128)=3,COUNTBLANK($V128:$X128)=2,COUNTBLANK($Y128:$AE128)=6,COUNTBLANK($AF128:$AJ128)=4,COUNTBLANK($AK128:AN128)=3,COUNTBLANK($AO128:$AQ128)=2,COUNTBLANK($AR128:$AS128)=1,COUNTBLANK($AT128:$AU128)=1),IF(Data!$B128&lt;&gt;"",Scoring!$P$7)+IF(Data!$C128&lt;&gt;"",Scoring!$P$8)+IF(Data!$D128&lt;&gt;"",Scoring!$P$9)+IF(Data!$E128&lt;&gt;"",Scoring!$P$10)+IF(Data!$F128&lt;&gt;"",Scoring!$P$11)+IF(Data!$G128&lt;&gt;"",Scoring!$P$12)+IF(Data!$H128&lt;&gt;"",Scoring!$P$13)+IF(Data!$I128&lt;&gt;"",Scoring!$P$14)+IF(Data!$J128&lt;&gt;"",Scoring!$P$15)+IF(Data!$K128&lt;&gt;"",Scoring!$P$16)+IF(Data!$L128&lt;&gt;"",Scoring!$P$17)+IF(Data!$M128&lt;&gt;"",Scoring!$P$18)+IF(Data!$N128&lt;&gt;"",Scoring!$P$19)+IF(Data!$O128&lt;&gt;"",Scoring!$P$20)+IF(Data!$P128&lt;&gt;"",Scoring!$P$21)+IF(Data!$Q128&lt;&gt;"",Scoring!$P$22)+IF(Data!$R128&lt;&gt;"",Scoring!$P$23)+IF(Data!$S128&lt;&gt;"",Scoring!$P$24)+IF(Data!$T128&lt;&gt;"",Scoring!$P$25)+IF(Data!$U128&lt;&gt;"",Scoring!$P$26)+IF(Data!$V128&lt;&gt;"",Scoring!$P$27)+IF(Data!$W128&lt;&gt;"",Scoring!$P$28)+IF(Data!$X128&lt;&gt;"",Scoring!$P$29)+IF(Data!$Y128&lt;&gt;"",Scoring!$P$30)+IF(Data!$Z128&lt;&gt;"",Scoring!$P$31)+IF(Data!$AA128&lt;&gt;"",Scoring!$P$32)+IF(Data!$AB128&lt;&gt;"",Scoring!$P$33)+IF(Data!$AC128&lt;&gt;"",Scoring!$P$34)+IF(Data!$AD128&lt;&gt;"",Scoring!$P$35)+IF(Data!$AE128&lt;&gt;"",Scoring!$P$36)+IF(Data!$AF128&lt;&gt;"",Scoring!$P$37)+IF(Data!$AG128&lt;&gt;"",Scoring!$P$38)+IF(Data!$AH128&lt;&gt;"",Scoring!$P$39)+IF(Data!$AI128&lt;&gt;"",Scoring!$P$40)+IF(Data!$AJ128&lt;&gt;"",Scoring!$P$41)+IF(Data!$AK128&lt;&gt;"",Scoring!$P$42)+IF(Data!$AL128&lt;&gt;"",Scoring!$P$43)+IF(Data!$AM128&lt;&gt;"",Scoring!$P$44)+IF(Data!$AN128&lt;&gt;"",Scoring!$P$45)+IF(Data!$AO128&lt;&gt;"",Scoring!$P$46)+IF(Data!$AP128&lt;&gt;"",Scoring!$P$47)+IF(Data!$AQ128&lt;&gt;"",Scoring!$P$48)+IF(Data!$AR128&lt;&gt;"",Scoring!$P$49)+IF(Data!$AS128&lt;&gt;"",Scoring!$P$50)+IF(Data!$AT128&lt;&gt;"",Scoring!$P$51)+IF(Data!$AU128&lt;&gt;"",Scoring!$P$52),"")</f>
        <v/>
      </c>
      <c r="BU128" s="180" t="str">
        <f>IF(BT128&lt;&gt;"",LOOKUP(BT128,Likelihoods!$A$7:$A$107,Likelihoods!N$7:N$107),"")</f>
        <v/>
      </c>
      <c r="BV128" s="181" t="str">
        <f>IF(AND(COUNTBLANK($B128:$O128)=13,COUNTBLANK($P128:$Q128)=1,COUNTBLANK($R128:$U128)=3,COUNTBLANK($V128:$X128)=2,COUNTBLANK($Y128:$AE128)=6,COUNTBLANK($AF128:$AJ128)=4,COUNTBLANK($AK128:AN128)=3,COUNTBLANK($AO128:$AQ128)=2,COUNTBLANK($AR128:$AS128)=1,COUNTBLANK($AT128:$AU128)=1),IF(Data!$B128&lt;&gt;"",Scoring!$Q$7)+IF(Data!$C128&lt;&gt;"",Scoring!$Q$8)+IF(Data!$D128&lt;&gt;"",Scoring!$Q$9)+IF(Data!$E128&lt;&gt;"",Scoring!$Q$10)+IF(Data!$F128&lt;&gt;"",Scoring!$Q$11)+IF(Data!$G128&lt;&gt;"",Scoring!$Q$12)+IF(Data!$H128&lt;&gt;"",Scoring!$Q$13)+IF(Data!$I128&lt;&gt;"",Scoring!$Q$14)+IF(Data!$J128&lt;&gt;"",Scoring!$Q$15)+IF(Data!$K128&lt;&gt;"",Scoring!$Q$16)+IF(Data!$L128&lt;&gt;"",Scoring!$Q$17)+IF(Data!$M128&lt;&gt;"",Scoring!$Q$18)+IF(Data!$N128&lt;&gt;"",Scoring!$Q$19)+IF(Data!$O128&lt;&gt;"",Scoring!$Q$20)+IF(Data!$P128&lt;&gt;"",Scoring!$Q$21)+IF(Data!$Q128&lt;&gt;"",Scoring!$Q$22)+IF(Data!$R128&lt;&gt;"",Scoring!$Q$23)+IF(Data!$S128&lt;&gt;"",Scoring!$Q$24)+IF(Data!$T128&lt;&gt;"",Scoring!$Q$25)+IF(Data!$U128&lt;&gt;"",Scoring!$Q$26)+IF(Data!$V128&lt;&gt;"",Scoring!$Q$27)+IF(Data!$W128&lt;&gt;"",Scoring!$Q$28)+IF(Data!$X128&lt;&gt;"",Scoring!$Q$29)+IF(Data!$Y128&lt;&gt;"",Scoring!$Q$30)+IF(Data!$Z128&lt;&gt;"",Scoring!$Q$31)+IF(Data!$AA128&lt;&gt;"",Scoring!$Q$32)+IF(Data!$AB128&lt;&gt;"",Scoring!$Q$33)+IF(Data!$AC128&lt;&gt;"",Scoring!$Q$34)+IF(Data!$AD128&lt;&gt;"",Scoring!$Q$35)+IF(Data!$AE128&lt;&gt;"",Scoring!$Q$36)+IF(Data!$AF128&lt;&gt;"",Scoring!$Q$37)+IF(Data!$AG128&lt;&gt;"",Scoring!$Q$38)+IF(Data!$AH128&lt;&gt;"",Scoring!$Q$39)+IF(Data!$AI128&lt;&gt;"",Scoring!$Q$40)+IF(Data!$AJ128&lt;&gt;"",Scoring!$Q$41)+IF(Data!$AK128&lt;&gt;"",Scoring!$Q$42)+IF(Data!$AL128&lt;&gt;"",Scoring!$Q$43)+IF(Data!$AM128&lt;&gt;"",Scoring!$Q$44)+IF(Data!$AN128&lt;&gt;"",Scoring!$Q$45)+IF(Data!$AO128&lt;&gt;"",Scoring!$Q$46)+IF(Data!$AP128&lt;&gt;"",Scoring!$Q$47)+IF(Data!$AQ128&lt;&gt;"",Scoring!$Q$48)+IF(Data!$AR128&lt;&gt;"",Scoring!$Q$49)+IF(Data!$AS128&lt;&gt;"",Scoring!$Q$50)+IF(Data!$AT128&lt;&gt;"",Scoring!$Q$51)+IF(Data!$AU128&lt;&gt;"",Scoring!$Q$52),"")</f>
        <v/>
      </c>
      <c r="BW128" s="183" t="str">
        <f>IF(BV128&lt;&gt;"",LOOKUP(BV128,Likelihoods!$A$7:$A$107,Likelihoods!O$7:O$107),"")</f>
        <v/>
      </c>
      <c r="BX128" s="9"/>
      <c r="BY128" s="9"/>
      <c r="BZ128" s="9"/>
      <c r="CA128" s="9"/>
      <c r="CB128" s="9"/>
      <c r="CC128" s="9"/>
      <c r="CD128" s="9"/>
      <c r="CE128" s="9"/>
      <c r="CF128" s="9"/>
      <c r="CG128" s="9"/>
      <c r="CH128" s="9"/>
      <c r="CI128" s="9"/>
      <c r="CJ128" s="9"/>
      <c r="CK128" s="9"/>
    </row>
    <row r="129" spans="1:89" ht="14.25">
      <c r="A129" s="59"/>
      <c r="B129" s="76"/>
      <c r="C129" s="77"/>
      <c r="D129" s="77"/>
      <c r="E129" s="77"/>
      <c r="F129" s="77"/>
      <c r="G129" s="77"/>
      <c r="H129" s="77"/>
      <c r="I129" s="77"/>
      <c r="J129" s="77"/>
      <c r="K129" s="77"/>
      <c r="L129" s="77"/>
      <c r="M129" s="77"/>
      <c r="N129" s="77"/>
      <c r="O129" s="77"/>
      <c r="P129" s="76"/>
      <c r="Q129" s="78"/>
      <c r="R129" s="77"/>
      <c r="S129" s="77"/>
      <c r="T129" s="77"/>
      <c r="U129" s="77"/>
      <c r="V129" s="76"/>
      <c r="W129" s="77"/>
      <c r="X129" s="78"/>
      <c r="Y129" s="77"/>
      <c r="Z129" s="77"/>
      <c r="AA129" s="77"/>
      <c r="AB129" s="77"/>
      <c r="AC129" s="77"/>
      <c r="AD129" s="77"/>
      <c r="AE129" s="77"/>
      <c r="AF129" s="76"/>
      <c r="AG129" s="77"/>
      <c r="AH129" s="77"/>
      <c r="AI129" s="77"/>
      <c r="AJ129" s="78"/>
      <c r="AK129" s="77"/>
      <c r="AL129" s="77"/>
      <c r="AM129" s="77"/>
      <c r="AN129" s="77"/>
      <c r="AO129" s="76"/>
      <c r="AP129" s="77"/>
      <c r="AQ129" s="78"/>
      <c r="AR129" s="76"/>
      <c r="AS129" s="78"/>
      <c r="AT129" s="77"/>
      <c r="AU129" s="77"/>
      <c r="AV129" s="179" t="str">
        <f>IF(AND(COUNTBLANK($B129:$O129)=13,COUNTBLANK($P129:$Q129)=1,COUNTBLANK($R129:$U129)=3,COUNTBLANK($V129:$X129)=2,COUNTBLANK($Y129:$AE129)=6,COUNTBLANK($AF129:$AJ129)=4,COUNTBLANK($AK129:AN129)=3,COUNTBLANK($AO129:$AQ129)=2,COUNTBLANK($AR129:$AS129)=1,COUNTBLANK($AT129:$AU129)=1),IF(Data!$B129&lt;&gt;"",Scoring!$D$7)+IF(Data!$C129&lt;&gt;"",Scoring!$D$8)+IF(Data!$D129&lt;&gt;"",Scoring!$D$9)+IF(Data!$E129&lt;&gt;"",Scoring!$D$10)+IF(Data!$F129&lt;&gt;"",Scoring!$D$11)+IF(Data!$G129&lt;&gt;"",Scoring!$D$12)+IF(Data!$H129&lt;&gt;"",Scoring!$D$13)+IF(Data!$I129&lt;&gt;"",Scoring!$D$14)+IF(Data!$J129&lt;&gt;"",Scoring!$D$15)+IF(Data!$K129&lt;&gt;"",Scoring!$D$16)+IF(Data!$L129&lt;&gt;"",Scoring!$D$17)+IF(Data!$M129&lt;&gt;"",Scoring!$D$18)+IF(Data!$N129&lt;&gt;"",Scoring!$D$19)+IF(Data!$O129&lt;&gt;"",Scoring!$D$20)+IF(Data!$P129&lt;&gt;"",Scoring!$D$21)+IF(Data!$Q129&lt;&gt;"",Scoring!$D$22)+IF(Data!$R129&lt;&gt;"",Scoring!$D$23)+IF(Data!$S129&lt;&gt;"",Scoring!$D$24)+IF(Data!$T129&lt;&gt;"",Scoring!$D$25)+IF(Data!$U129&lt;&gt;"",Scoring!$D$26)+IF(Data!$V129&lt;&gt;"",Scoring!$D$27)+IF(Data!$W129&lt;&gt;"",Scoring!$D$28)+IF(Data!$X129&lt;&gt;"",Scoring!$D$29)+IF(Data!$Y129&lt;&gt;"",Scoring!$D$30)+IF(Data!$Z129&lt;&gt;"",Scoring!$D$31)+IF(Data!$AA129&lt;&gt;"",Scoring!$D$32)+IF(Data!$AB129&lt;&gt;"",Scoring!$D$33)+IF(Data!$AC129&lt;&gt;"",Scoring!$D$34)+IF(Data!$AD129&lt;&gt;"",Scoring!$D$35)+IF(Data!$AE129&lt;&gt;"",Scoring!$D$36)+IF(Data!$AF129&lt;&gt;"",Scoring!$D$37)+IF(Data!$AG129&lt;&gt;"",Scoring!$D$38)+IF(Data!$AH129&lt;&gt;"",Scoring!$D$39)+IF(Data!$AI129&lt;&gt;"",Scoring!$D$40)+IF(Data!$AJ129&lt;&gt;"",Scoring!$D$41)+IF(Data!$AK129&lt;&gt;"",Scoring!$D$42)+IF(Data!$AL129&lt;&gt;"",Scoring!$D$43)+IF(Data!$AM129&lt;&gt;"",Scoring!$D$44)+IF(Data!$AN129&lt;&gt;"",Scoring!$D$45)+IF(Data!$AO129&lt;&gt;"",Scoring!$D$46)+IF(Data!$AP129&lt;&gt;"",Scoring!$D$47)+IF(Data!$AQ129&lt;&gt;"",Scoring!$D$48)+IF(Data!$AR129&lt;&gt;"",Scoring!$D$49)+IF(Data!$AS129&lt;&gt;"",Scoring!$D$50)+IF(Data!$AT129&lt;&gt;"",Scoring!$D$51)+IF(Data!$AU129&lt;&gt;"",Scoring!$D$52),"")</f>
        <v/>
      </c>
      <c r="AW129" s="180" t="str">
        <f>IF(AV129&lt;&gt;"",LOOKUP(AV129,Likelihoods!$A$7:$A$107,Likelihoods!B$7:B$107),"")</f>
        <v/>
      </c>
      <c r="AX129" s="181" t="str">
        <f>IF(AND(COUNTBLANK($B129:$O129)=13,COUNTBLANK($P129:$Q129)=1,COUNTBLANK($R129:$U129)=3,COUNTBLANK($V129:$X129)=2,COUNTBLANK($Y129:$AE129)=6,COUNTBLANK($AF129:$AJ129)=4,COUNTBLANK($AK129:AN129)=3,COUNTBLANK($AO129:$AQ129)=2,COUNTBLANK($AR129:$AS129)=1,COUNTBLANK($AT129:$AU129)=1),IF(Data!$B129&lt;&gt;"",Scoring!$E$7)+IF(Data!$C129&lt;&gt;"",Scoring!$E$8)+IF(Data!$D129&lt;&gt;"",Scoring!$E$9)+IF(Data!$E129&lt;&gt;"",Scoring!$E$10)+IF(Data!$F129&lt;&gt;"",Scoring!$E$11)+IF(Data!$G129&lt;&gt;"",Scoring!$E$12)+IF(Data!$H129&lt;&gt;"",Scoring!$E$13)+IF(Data!$I129&lt;&gt;"",Scoring!$E$14)+IF(Data!$J129&lt;&gt;"",Scoring!$E$15)+IF(Data!$K129&lt;&gt;"",Scoring!$E$16)+IF(Data!$L129&lt;&gt;"",Scoring!$E$17)+IF(Data!$M129&lt;&gt;"",Scoring!$E$18)+IF(Data!$N129&lt;&gt;"",Scoring!$E$19)+IF(Data!$O129&lt;&gt;"",Scoring!$E$20)+IF(Data!$P129&lt;&gt;"",Scoring!$E$21)+IF(Data!$Q129&lt;&gt;"",Scoring!$E$22)+IF(Data!$R129&lt;&gt;"",Scoring!$E$23)+IF(Data!$S129&lt;&gt;"",Scoring!$E$24)+IF(Data!$T129&lt;&gt;"",Scoring!$E$25)+IF(Data!$U129&lt;&gt;"",Scoring!$E$26)+IF(Data!$V129&lt;&gt;"",Scoring!$E$27)+IF(Data!$W129&lt;&gt;"",Scoring!$E$28)+IF(Data!$X129&lt;&gt;"",Scoring!$E$29)+IF(Data!$Y129&lt;&gt;"",Scoring!$E$30)+IF(Data!$Z129&lt;&gt;"",Scoring!$E$31)+IF(Data!$AA129&lt;&gt;"",Scoring!$E$32)+IF(Data!$AB129&lt;&gt;"",Scoring!$E$33)+IF(Data!$AC129&lt;&gt;"",Scoring!$E$34)+IF(Data!$AD129&lt;&gt;"",Scoring!$E$35)+IF(Data!$AE129&lt;&gt;"",Scoring!$E$36)+IF(Data!$AF129&lt;&gt;"",Scoring!$E$37)+IF(Data!$AG129&lt;&gt;"",Scoring!$E$38)+IF(Data!$AH129&lt;&gt;"",Scoring!$E$39)+IF(Data!$AI129&lt;&gt;"",Scoring!$E$40)+IF(Data!$AJ129&lt;&gt;"",Scoring!$E$41)+IF(Data!$AK129&lt;&gt;"",Scoring!$E$42)+IF(Data!$AL129&lt;&gt;"",Scoring!$E$43)+IF(Data!$AM129&lt;&gt;"",Scoring!$E$44)+IF(Data!$AN129&lt;&gt;"",Scoring!$E$45)+IF(Data!$AO129&lt;&gt;"",Scoring!$E$46)+IF(Data!$AP129&lt;&gt;"",Scoring!$E$47)+IF(Data!$AQ129&lt;&gt;"",Scoring!$E$48)+IF(Data!$AR129&lt;&gt;"",Scoring!$E$49)+IF(Data!$AS129&lt;&gt;"",Scoring!$E$50)+IF(Data!$AT129&lt;&gt;"",Scoring!$E$51)+IF(Data!$AU129&lt;&gt;"",Scoring!$E$52),"")</f>
        <v/>
      </c>
      <c r="AY129" s="180" t="str">
        <f>IF(AX129&lt;&gt;"",LOOKUP(AX129,Likelihoods!$A$7:$A$107,Likelihoods!C$7:C$107),"")</f>
        <v/>
      </c>
      <c r="AZ129" s="182" t="str">
        <f>IF(AND(COUNTBLANK($B129:$O129)=13,COUNTBLANK($P129:$Q129)=1,COUNTBLANK($R129:$U129)=3,COUNTBLANK($V129:$X129)=2,COUNTBLANK($Y129:$AE129)=6,COUNTBLANK($AF129:$AJ129)=4,COUNTBLANK($AK129:AN129)=3,COUNTBLANK($AO129:$AQ129)=2,COUNTBLANK($AR129:$AS129)=1,COUNTBLANK($AT129:$AU129)=1),IF(Data!$B129&lt;&gt;"",Scoring!$F$7)+IF(Data!$C129&lt;&gt;"",Scoring!$F$8)+IF(Data!$D129&lt;&gt;"",Scoring!$F$9)+IF(Data!$E129&lt;&gt;"",Scoring!$F$10)+IF(Data!$F129&lt;&gt;"",Scoring!$F$11)+IF(Data!$G129&lt;&gt;"",Scoring!$F$12)+IF(Data!$H129&lt;&gt;"",Scoring!$F$13)+IF(Data!$I129&lt;&gt;"",Scoring!$F$14)+IF(Data!$J129&lt;&gt;"",Scoring!$F$15)+IF(Data!$K129&lt;&gt;"",Scoring!$F$16)+IF(Data!$L129&lt;&gt;"",Scoring!$F$17)+IF(Data!$M129&lt;&gt;"",Scoring!$F$18)+IF(Data!$N129&lt;&gt;"",Scoring!$F$19)+IF(Data!$O129&lt;&gt;"",Scoring!$F$20)+IF(Data!$P129&lt;&gt;"",Scoring!$F$21)+IF(Data!$Q129&lt;&gt;"",Scoring!$F$22)+IF(Data!$R129&lt;&gt;"",Scoring!$F$23)+IF(Data!$S129&lt;&gt;"",Scoring!$F$24)+IF(Data!$T129&lt;&gt;"",Scoring!$F$25)+IF(Data!$U129&lt;&gt;"",Scoring!$F$26)+IF(Data!$V129&lt;&gt;"",Scoring!$F$27)+IF(Data!$W129&lt;&gt;"",Scoring!$F$28)+IF(Data!$X129&lt;&gt;"",Scoring!$F$29)+IF(Data!$Y129&lt;&gt;"",Scoring!$F$30)+IF(Data!$Z129&lt;&gt;"",Scoring!$F$31)+IF(Data!$AA129&lt;&gt;"",Scoring!$F$32)+IF(Data!$AB129&lt;&gt;"",Scoring!$F$33)+IF(Data!$AC129&lt;&gt;"",Scoring!$F$34)+IF(Data!$AD129&lt;&gt;"",Scoring!$F$35)+IF(Data!$AE129&lt;&gt;"",Scoring!$F$36)+IF(Data!$AF129&lt;&gt;"",Scoring!$F$37)+IF(Data!$AG129&lt;&gt;"",Scoring!$F$38)+IF(Data!$AH129&lt;&gt;"",Scoring!$F$39)+IF(Data!$AI129&lt;&gt;"",Scoring!$F$40)+IF(Data!$AJ129&lt;&gt;"",Scoring!$F$41)+IF(Data!$AK129&lt;&gt;"",Scoring!$F$42)+IF(Data!$AL129&lt;&gt;"",Scoring!$F$43)+IF(Data!$AM129&lt;&gt;"",Scoring!$F$44)+IF(Data!$AN129&lt;&gt;"",Scoring!$F$45)+IF(Data!$AO129&lt;&gt;"",Scoring!$F$46)+IF(Data!$AP129&lt;&gt;"",Scoring!$F$47)+IF(Data!$AQ129&lt;&gt;"",Scoring!$F$48)+IF(Data!$AR129&lt;&gt;"",Scoring!$F$49)+IF(Data!$AS129&lt;&gt;"",Scoring!$F$50)+IF(Data!$AT129&lt;&gt;"",Scoring!$F$51)+IF(Data!$AU129&lt;&gt;"",Scoring!$F$52),"")</f>
        <v/>
      </c>
      <c r="BA129" s="183" t="str">
        <f>IF(AZ129&lt;&gt;"",LOOKUP(AZ129,Likelihoods!$A$7:$A$107,Likelihoods!D$7:D$107),"")</f>
        <v/>
      </c>
      <c r="BB129" s="181" t="str">
        <f>IF(AND(COUNTBLANK($B129:$O129)=13,COUNTBLANK($P129:$Q129)=1,COUNTBLANK($R129:$U129)=3,COUNTBLANK($V129:$X129)=2,COUNTBLANK($Y129:$AE129)=6,COUNTBLANK($AF129:$AJ129)=4,COUNTBLANK($AK129:AN129)=3,COUNTBLANK($AO129:$AQ129)=2,COUNTBLANK($AR129:$AS129)=1,COUNTBLANK($AT129:$AU129)=1),IF(Data!$B129&lt;&gt;"",Scoring!$G$7)+IF(Data!$C129&lt;&gt;"",Scoring!$G$8)+IF(Data!$D129&lt;&gt;"",Scoring!$G$9)+IF(Data!$E129&lt;&gt;"",Scoring!$G$10)+IF(Data!$F129&lt;&gt;"",Scoring!$G$11)+IF(Data!$G129&lt;&gt;"",Scoring!$G$12)+IF(Data!$H129&lt;&gt;"",Scoring!$G$13)+IF(Data!$I129&lt;&gt;"",Scoring!$G$14)+IF(Data!$J129&lt;&gt;"",Scoring!$G$15)+IF(Data!$K129&lt;&gt;"",Scoring!$G$16)+IF(Data!$L129&lt;&gt;"",Scoring!$G$17)+IF(Data!$M129&lt;&gt;"",Scoring!$G$18)+IF(Data!$N129&lt;&gt;"",Scoring!$G$19)+IF(Data!$O129&lt;&gt;"",Scoring!$G$20)+IF(Data!$P129&lt;&gt;"",Scoring!$G$21)+IF(Data!$Q129&lt;&gt;"",Scoring!$G$22)+IF(Data!$R129&lt;&gt;"",Scoring!$G$23)+IF(Data!$S129&lt;&gt;"",Scoring!$G$24)+IF(Data!$T129&lt;&gt;"",Scoring!$G$25)+IF(Data!$U129&lt;&gt;"",Scoring!$G$26)+IF(Data!$V129&lt;&gt;"",Scoring!$G$27)+IF(Data!$W129&lt;&gt;"",Scoring!$G$28)+IF(Data!$X129&lt;&gt;"",Scoring!$G$29)+IF(Data!$Y129&lt;&gt;"",Scoring!$G$30)+IF(Data!$Z129&lt;&gt;"",Scoring!$G$31)+IF(Data!$AA129&lt;&gt;"",Scoring!$G$32)+IF(Data!$AB129&lt;&gt;"",Scoring!$G$33)+IF(Data!$AC129&lt;&gt;"",Scoring!$G$34)+IF(Data!$AD129&lt;&gt;"",Scoring!$G$35)+IF(Data!$AE129&lt;&gt;"",Scoring!$G$36)+IF(Data!$AF129&lt;&gt;"",Scoring!$G$37)+IF(Data!$AG129&lt;&gt;"",Scoring!$G$38)+IF(Data!$AH129&lt;&gt;"",Scoring!$G$39)+IF(Data!$AI129&lt;&gt;"",Scoring!$G$40)+IF(Data!$AJ129&lt;&gt;"",Scoring!$G$41)+IF(Data!$AK129&lt;&gt;"",Scoring!$G$42)+IF(Data!$AL129&lt;&gt;"",Scoring!$G$43)+IF(Data!$AM129&lt;&gt;"",Scoring!$G$44)+IF(Data!$AN129&lt;&gt;"",Scoring!$G$45)+IF(Data!$AO129&lt;&gt;"",Scoring!$G$46)+IF(Data!$AP129&lt;&gt;"",Scoring!$G$47)+IF(Data!$AQ129&lt;&gt;"",Scoring!$G$48)+IF(Data!$AR129&lt;&gt;"",Scoring!$G$49)+IF(Data!$AS129&lt;&gt;"",Scoring!$G$50)+IF(Data!$AT129&lt;&gt;"",Scoring!$G$51)+IF(Data!$AU129&lt;&gt;"",Scoring!$G$52),"")</f>
        <v/>
      </c>
      <c r="BC129" s="184" t="str">
        <f>IF(BB129&lt;&gt;"",LOOKUP(BB129,Likelihoods!$A$7:$A$107,Likelihoods!E$7:E$107),"")</f>
        <v/>
      </c>
      <c r="BD129" s="185" t="str">
        <f>IF(AND(COUNTBLANK($B129:$O129)=13,COUNTBLANK($P129:$Q129)=1,COUNTBLANK($R129:$U129)=3,COUNTBLANK($V129:$X129)=2,COUNTBLANK($Y129:$AE129)=6,COUNTBLANK($AF129:$AJ129)=4,COUNTBLANK($AK129:AN129)=3,COUNTBLANK($AO129:$AQ129)=2,COUNTBLANK($AR129:$AS129)=1,COUNTBLANK($AT129:$AU129)=1),IF(Data!$B129&lt;&gt;"",Scoring!$H$7)+IF(Data!$C129&lt;&gt;"",Scoring!$H$8)+IF(Data!$D129&lt;&gt;"",Scoring!$H$9)+IF(Data!$E129&lt;&gt;"",Scoring!$H$10)+IF(Data!$F129&lt;&gt;"",Scoring!$H$11)+IF(Data!$G129&lt;&gt;"",Scoring!$H$12)+IF(Data!$H129&lt;&gt;"",Scoring!$H$13)+IF(Data!$I129&lt;&gt;"",Scoring!$H$14)+IF(Data!$J129&lt;&gt;"",Scoring!$H$15)+IF(Data!$K129&lt;&gt;"",Scoring!$H$16)+IF(Data!$L129&lt;&gt;"",Scoring!$H$17)+IF(Data!$M129&lt;&gt;"",Scoring!$H$18)+IF(Data!$N129&lt;&gt;"",Scoring!$H$19)+IF(Data!$O129&lt;&gt;"",Scoring!$H$20)+IF(Data!$P129&lt;&gt;"",Scoring!$H$21)+IF(Data!$Q129&lt;&gt;"",Scoring!$H$22)+IF(Data!$R129&lt;&gt;"",Scoring!$H$23)+IF(Data!$S129&lt;&gt;"",Scoring!$H$24)+IF(Data!$T129&lt;&gt;"",Scoring!$H$25)+IF(Data!$U129&lt;&gt;"",Scoring!$H$26)+IF(Data!$V129&lt;&gt;"",Scoring!$H$27)+IF(Data!$W129&lt;&gt;"",Scoring!$H$28)+IF(Data!$X129&lt;&gt;"",Scoring!$H$29)+IF(Data!$Y129&lt;&gt;"",Scoring!$H$30)+IF(Data!$Z129&lt;&gt;"",Scoring!$H$31)+IF(Data!$AA129&lt;&gt;"",Scoring!$H$32)+IF(Data!$AB129&lt;&gt;"",Scoring!$H$33)+IF(Data!$AC129&lt;&gt;"",Scoring!$H$34)+IF(Data!$AD129&lt;&gt;"",Scoring!$H$35)+IF(Data!$AE129&lt;&gt;"",Scoring!$H$36)+IF(Data!$AF129&lt;&gt;"",Scoring!$H$37)+IF(Data!$AG129&lt;&gt;"",Scoring!$H$38)+IF(Data!$AH129&lt;&gt;"",Scoring!$H$39)+IF(Data!$AI129&lt;&gt;"",Scoring!$H$40)+IF(Data!$AJ129&lt;&gt;"",Scoring!$H$41)+IF(Data!$AK129&lt;&gt;"",Scoring!$H$42)+IF(Data!$AL129&lt;&gt;"",Scoring!$H$43)+IF(Data!$AM129&lt;&gt;"",Scoring!$H$44)+IF(Data!$AN129&lt;&gt;"",Scoring!$H$45)+IF(Data!$AO129&lt;&gt;"",Scoring!$H$46)+IF(Data!$AP129&lt;&gt;"",Scoring!$H$47)+IF(Data!$AQ129&lt;&gt;"",Scoring!$H$48)+IF(Data!$AR129&lt;&gt;"",Scoring!$H$49)+IF(Data!$AS129&lt;&gt;"",Scoring!$H$50)+IF(Data!$AT129&lt;&gt;"",Scoring!$H$51)+IF(Data!$AU129&lt;&gt;"",Scoring!$H$52),"")</f>
        <v/>
      </c>
      <c r="BE129" s="186" t="str">
        <f>IF(BD129&lt;&gt;"",LOOKUP(BD129,Likelihoods!$A$7:$A$107,Likelihoods!F$7:F$107),"")</f>
        <v/>
      </c>
      <c r="BF129" s="181" t="str">
        <f>IF(AND(COUNTBLANK($B129:$O129)=13,COUNTBLANK($P129:$Q129)=1,COUNTBLANK($R129:$U129)=3,COUNTBLANK($V129:$X129)=2,COUNTBLANK($Y129:$AE129)=6,COUNTBLANK($AF129:$AJ129)=4,COUNTBLANK($AK129:AN129)=3,COUNTBLANK($AO129:$AQ129)=2,COUNTBLANK($AR129:$AS129)=1,COUNTBLANK($AT129:$AU129)=1),IF(Data!$B129&lt;&gt;"",Scoring!$I$7)+IF(Data!$C129&lt;&gt;"",Scoring!$I$8)+IF(Data!$D129&lt;&gt;"",Scoring!$I$9)+IF(Data!$E129&lt;&gt;"",Scoring!$I$10)+IF(Data!$F129&lt;&gt;"",Scoring!$I$11)+IF(Data!$G129&lt;&gt;"",Scoring!$I$12)+IF(Data!$H129&lt;&gt;"",Scoring!$I$13)+IF(Data!$I129&lt;&gt;"",Scoring!$I$14)+IF(Data!$J129&lt;&gt;"",Scoring!$I$15)+IF(Data!$K129&lt;&gt;"",Scoring!$I$16)+IF(Data!$L129&lt;&gt;"",Scoring!$I$17)+IF(Data!$M129&lt;&gt;"",Scoring!$I$18)+IF(Data!$N129&lt;&gt;"",Scoring!$I$19)+IF(Data!$O129&lt;&gt;"",Scoring!$I$20)+IF(Data!$P129&lt;&gt;"",Scoring!$I$21)+IF(Data!$Q129&lt;&gt;"",Scoring!$I$22)+IF(Data!$R129&lt;&gt;"",Scoring!$I$23)+IF(Data!$S129&lt;&gt;"",Scoring!$I$24)+IF(Data!$T129&lt;&gt;"",Scoring!$I$25)+IF(Data!$U129&lt;&gt;"",Scoring!$I$26)+IF(Data!$V129&lt;&gt;"",Scoring!$I$27)+IF(Data!$W129&lt;&gt;"",Scoring!$I$28)+IF(Data!$X129&lt;&gt;"",Scoring!$I$29)+IF(Data!$Y129&lt;&gt;"",Scoring!$I$30)+IF(Data!$Z129&lt;&gt;"",Scoring!$I$31)+IF(Data!$AA129&lt;&gt;"",Scoring!$I$32)+IF(Data!$AB129&lt;&gt;"",Scoring!$I$33)+IF(Data!$AC129&lt;&gt;"",Scoring!$I$34)+IF(Data!$AD129&lt;&gt;"",Scoring!$I$35)+IF(Data!$AE129&lt;&gt;"",Scoring!$I$36)+IF(Data!$AF129&lt;&gt;"",Scoring!$I$37)+IF(Data!$AG129&lt;&gt;"",Scoring!$I$38)+IF(Data!$AH129&lt;&gt;"",Scoring!$I$39)+IF(Data!$AI129&lt;&gt;"",Scoring!$I$40)+IF(Data!$AJ129&lt;&gt;"",Scoring!$I$41)+IF(Data!$AK129&lt;&gt;"",Scoring!$I$42)+IF(Data!$AL129&lt;&gt;"",Scoring!$I$43)+IF(Data!$AM129&lt;&gt;"",Scoring!$I$44)+IF(Data!$AN129&lt;&gt;"",Scoring!$I$45)+IF(Data!$AO129&lt;&gt;"",Scoring!$I$46)+IF(Data!$AP129&lt;&gt;"",Scoring!$I$47)+IF(Data!$AQ129&lt;&gt;"",Scoring!$I$48)+IF(Data!$AR129&lt;&gt;"",Scoring!$I$49)+IF(Data!$AS129&lt;&gt;"",Scoring!$I$50)+IF(Data!$AT129&lt;&gt;"",Scoring!$I$51)+IF(Data!$AU129&lt;&gt;"",Scoring!$I$52),"")</f>
        <v/>
      </c>
      <c r="BG129" s="180" t="str">
        <f>IF(BF129&lt;&gt;"",LOOKUP(BF129,Likelihoods!$A$7:$A$107,Likelihoods!G$7:G$107),"")</f>
        <v/>
      </c>
      <c r="BH129" s="187" t="str">
        <f>IF(AND(COUNTBLANK($B129:$O129)=13,COUNTBLANK($P129:$Q129)=1,COUNTBLANK($R129:$U129)=3,COUNTBLANK($V129:$X129)=2,COUNTBLANK($Y129:$AE129)=6,COUNTBLANK($AF129:$AJ129)=4,COUNTBLANK($AK129:AN129)=3,COUNTBLANK($AO129:$AQ129)=2,COUNTBLANK($AR129:$AS129)=1,COUNTBLANK($AT129:$AU129)=1),IF(Data!$B129&lt;&gt;"",Scoring!$J$7)+IF(Data!$C129&lt;&gt;"",Scoring!$J$8)+IF(Data!$D129&lt;&gt;"",Scoring!$J$9)+IF(Data!$E129&lt;&gt;"",Scoring!$J$10)+IF(Data!$F129&lt;&gt;"",Scoring!$J$11)+IF(Data!$G129&lt;&gt;"",Scoring!$J$12)+IF(Data!$H129&lt;&gt;"",Scoring!$J$13)+IF(Data!$I129&lt;&gt;"",Scoring!$J$14)+IF(Data!$J129&lt;&gt;"",Scoring!$J$15)+IF(Data!$K129&lt;&gt;"",Scoring!$J$16)+IF(Data!$L129&lt;&gt;"",Scoring!$J$17)+IF(Data!$M129&lt;&gt;"",Scoring!$J$18)+IF(Data!$N129&lt;&gt;"",Scoring!$J$19)+IF(Data!$O129&lt;&gt;"",Scoring!$J$20)+IF(Data!$P129&lt;&gt;"",Scoring!$J$21)+IF(Data!$Q129&lt;&gt;"",Scoring!$J$22)+IF(Data!$R129&lt;&gt;"",Scoring!$J$23)+IF(Data!$S129&lt;&gt;"",Scoring!$J$24)+IF(Data!$T129&lt;&gt;"",Scoring!$J$25)+IF(Data!$U129&lt;&gt;"",Scoring!$J$26)+IF(Data!$V129&lt;&gt;"",Scoring!$J$27)+IF(Data!$W129&lt;&gt;"",Scoring!$J$28)+IF(Data!$X129&lt;&gt;"",Scoring!$J$29)+IF(Data!$Y129&lt;&gt;"",Scoring!$J$30)+IF(Data!$Z129&lt;&gt;"",Scoring!$J$31)+IF(Data!$AA129&lt;&gt;"",Scoring!$J$32)+IF(Data!$AB129&lt;&gt;"",Scoring!$J$33)+IF(Data!$AC129&lt;&gt;"",Scoring!$J$34)+IF(Data!$AD129&lt;&gt;"",Scoring!$J$35)+IF(Data!$AE129&lt;&gt;"",Scoring!$J$36)+IF(Data!$AF129&lt;&gt;"",Scoring!$J$37)+IF(Data!$AG129&lt;&gt;"",Scoring!$J$38)+IF(Data!$AH129&lt;&gt;"",Scoring!$J$39)+IF(Data!$AI129&lt;&gt;"",Scoring!$J$40)+IF(Data!$AJ129&lt;&gt;"",Scoring!$J$41)+IF(Data!$AK129&lt;&gt;"",Scoring!$J$42)+IF(Data!$AL129&lt;&gt;"",Scoring!$J$43)+IF(Data!$AM129&lt;&gt;"",Scoring!$J$44)+IF(Data!$AN129&lt;&gt;"",Scoring!$J$45)+IF(Data!$AO129&lt;&gt;"",Scoring!$J$46)+IF(Data!$AP129&lt;&gt;"",Scoring!$J$47)+IF(Data!$AQ129&lt;&gt;"",Scoring!$J$48)+IF(Data!$AR129&lt;&gt;"",Scoring!$J$49)+IF(Data!$AS129&lt;&gt;"",Scoring!$J$50)+IF(Data!$AT129&lt;&gt;"",Scoring!$J$51)+IF(Data!$AU129&lt;&gt;"",Scoring!$J$52),"")</f>
        <v/>
      </c>
      <c r="BI129" s="183" t="str">
        <f>IF(BH129&lt;&gt;"",LOOKUP(BH129,Likelihoods!$A$7:$A$107,Likelihoods!H$7:H$107),"")</f>
        <v/>
      </c>
      <c r="BJ129" s="188" t="str">
        <f>IF(AND(COUNTBLANK($B129:$O129)=13,COUNTBLANK($P129:$Q129)=1,COUNTBLANK($R129:$U129)=3,COUNTBLANK($V129:$X129)=2,COUNTBLANK($Y129:$AE129)=6,COUNTBLANK($AF129:$AJ129)=4,COUNTBLANK($AK129:AN129)=3,COUNTBLANK($AO129:$AQ129)=2,COUNTBLANK($AR129:$AS129)=1,COUNTBLANK($AT129:$AU129)=1),IF(Data!$B129&lt;&gt;"",Scoring!$K$7)+IF(Data!$C129&lt;&gt;"",Scoring!$K$8)+IF(Data!$D129&lt;&gt;"",Scoring!$K$9)+IF(Data!$E129&lt;&gt;"",Scoring!$K$10)+IF(Data!$F129&lt;&gt;"",Scoring!$K$11)+IF(Data!$G129&lt;&gt;"",Scoring!$K$12)+IF(Data!$H129&lt;&gt;"",Scoring!$K$13)+IF(Data!$I129&lt;&gt;"",Scoring!$K$14)+IF(Data!$J129&lt;&gt;"",Scoring!$K$15)+IF(Data!$K129&lt;&gt;"",Scoring!$K$16)+IF(Data!$L129&lt;&gt;"",Scoring!$K$17)+IF(Data!$M129&lt;&gt;"",Scoring!$K$18)+IF(Data!$N129&lt;&gt;"",Scoring!$K$19)+IF(Data!$O129&lt;&gt;"",Scoring!$K$20)+IF(Data!$P129&lt;&gt;"",Scoring!$K$21)+IF(Data!$Q129&lt;&gt;"",Scoring!$K$22)+IF(Data!$R129&lt;&gt;"",Scoring!$K$23)+IF(Data!$S129&lt;&gt;"",Scoring!$K$24)+IF(Data!$T129&lt;&gt;"",Scoring!$K$25)+IF(Data!$U129&lt;&gt;"",Scoring!$K$26)+IF(Data!$V129&lt;&gt;"",Scoring!$K$27)+IF(Data!$W129&lt;&gt;"",Scoring!$K$28)+IF(Data!$X129&lt;&gt;"",Scoring!$K$29)+IF(Data!$Y129&lt;&gt;"",Scoring!$K$30)+IF(Data!$Z129&lt;&gt;"",Scoring!$K$31)+IF(Data!$AA129&lt;&gt;"",Scoring!$K$32)+IF(Data!$AB129&lt;&gt;"",Scoring!$K$33)+IF(Data!$AC129&lt;&gt;"",Scoring!$K$34)+IF(Data!$AD129&lt;&gt;"",Scoring!$K$35)+IF(Data!$AE129&lt;&gt;"",Scoring!$K$36)+IF(Data!$AF129&lt;&gt;"",Scoring!$K$37)+IF(Data!$AG129&lt;&gt;"",Scoring!$K$38)+IF(Data!$AH129&lt;&gt;"",Scoring!$K$39)+IF(Data!$AI129&lt;&gt;"",Scoring!$K$40)+IF(Data!$AJ129&lt;&gt;"",Scoring!$K$41)+IF(Data!$AK129&lt;&gt;"",Scoring!$K$42)+IF(Data!$AL129&lt;&gt;"",Scoring!$K$43)+IF(Data!$AM129&lt;&gt;"",Scoring!$K$44)+IF(Data!$AN129&lt;&gt;"",Scoring!$K$45)+IF(Data!$AO129&lt;&gt;"",Scoring!$K$46)+IF(Data!$AP129&lt;&gt;"",Scoring!$K$47)+IF(Data!$AQ129&lt;&gt;"",Scoring!$K$48)+IF(Data!$AR129&lt;&gt;"",Scoring!$K$49)+IF(Data!$AS129&lt;&gt;"",Scoring!$K$50)+IF(Data!$AT129&lt;&gt;"",Scoring!$K$51)+IF(Data!$AU129&lt;&gt;"",Scoring!$K$52),"")</f>
        <v/>
      </c>
      <c r="BK129" s="184" t="str">
        <f>IF(BJ129&lt;&gt;"",LOOKUP(BJ129,Likelihoods!$A$7:$A$107,Likelihoods!I$7:I$107),"")</f>
        <v/>
      </c>
      <c r="BL129" s="187" t="str">
        <f>IF(AND(COUNTBLANK($B129:$O129)=13,COUNTBLANK($P129:$Q129)=1,COUNTBLANK($R129:$U129)=3,COUNTBLANK($V129:$X129)=2,COUNTBLANK($Y129:$AE129)=6,COUNTBLANK($AF129:$AJ129)=4,COUNTBLANK($AK129:AN129)=3,COUNTBLANK($AO129:$AQ129)=2,COUNTBLANK($AR129:$AS129)=1,COUNTBLANK($AT129:$AU129)=1),IF(Data!$B129&lt;&gt;"",Scoring!$L$7)+IF(Data!$C129&lt;&gt;"",Scoring!$L$8)+IF(Data!$D129&lt;&gt;"",Scoring!$L$9)+IF(Data!$E129&lt;&gt;"",Scoring!$L$10)+IF(Data!$F129&lt;&gt;"",Scoring!$L$11)+IF(Data!$G129&lt;&gt;"",Scoring!$L$12)+IF(Data!$H129&lt;&gt;"",Scoring!$L$13)+IF(Data!$I129&lt;&gt;"",Scoring!$L$14)+IF(Data!$J129&lt;&gt;"",Scoring!$L$15)+IF(Data!$K129&lt;&gt;"",Scoring!$L$16)+IF(Data!$L129&lt;&gt;"",Scoring!$L$17)+IF(Data!$M129&lt;&gt;"",Scoring!$L$18)+IF(Data!$N129&lt;&gt;"",Scoring!$L$19)+IF(Data!$O129&lt;&gt;"",Scoring!$L$20)+IF(Data!$P129&lt;&gt;"",Scoring!$L$21)+IF(Data!$Q129&lt;&gt;"",Scoring!$L$22)+IF(Data!$R129&lt;&gt;"",Scoring!$L$23)+IF(Data!$S129&lt;&gt;"",Scoring!$L$24)+IF(Data!$T129&lt;&gt;"",Scoring!$L$25)+IF(Data!$U129&lt;&gt;"",Scoring!$L$26)+IF(Data!$V129&lt;&gt;"",Scoring!$L$27)+IF(Data!$W129&lt;&gt;"",Scoring!$L$28)+IF(Data!$X129&lt;&gt;"",Scoring!$L$29)+IF(Data!$Y129&lt;&gt;"",Scoring!$L$30)+IF(Data!$Z129&lt;&gt;"",Scoring!$L$31)+IF(Data!$AA129&lt;&gt;"",Scoring!$L$32)+IF(Data!$AB129&lt;&gt;"",Scoring!$L$33)+IF(Data!$AC129&lt;&gt;"",Scoring!$L$34)+IF(Data!$AD129&lt;&gt;"",Scoring!$L$35)+IF(Data!$AE129&lt;&gt;"",Scoring!$L$36)+IF(Data!$AF129&lt;&gt;"",Scoring!$L$37)+IF(Data!$AG129&lt;&gt;"",Scoring!$L$38)+IF(Data!$AH129&lt;&gt;"",Scoring!$L$39)+IF(Data!$AI129&lt;&gt;"",Scoring!$L$40)+IF(Data!$AJ129&lt;&gt;"",Scoring!$L$41)+IF(Data!$AK129&lt;&gt;"",Scoring!$L$42)+IF(Data!$AL129&lt;&gt;"",Scoring!$L$43)+IF(Data!$AM129&lt;&gt;"",Scoring!$L$44)+IF(Data!$AN129&lt;&gt;"",Scoring!$L$45)+IF(Data!$AO129&lt;&gt;"",Scoring!$L$46)+IF(Data!$AP129&lt;&gt;"",Scoring!$L$47)+IF(Data!$AQ129&lt;&gt;"",Scoring!$L$48)+IF(Data!$AR129&lt;&gt;"",Scoring!$L$49)+IF(Data!$AS129&lt;&gt;"",Scoring!$L$50)+IF(Data!$AT129&lt;&gt;"",Scoring!$L$51)+IF(Data!$AU129&lt;&gt;"",Scoring!$L$52),"")</f>
        <v/>
      </c>
      <c r="BM129" s="180" t="str">
        <f>IF(BL129&lt;&gt;"",LOOKUP(BL129,Likelihoods!$A$7:$A$107,Likelihoods!J$7:J$107),"")</f>
        <v/>
      </c>
      <c r="BN129" s="181" t="str">
        <f>IF(AND(COUNTBLANK($B129:$O129)=13,COUNTBLANK($P129:$Q129)=1,COUNTBLANK($R129:$U129)=3,COUNTBLANK($V129:$X129)=2,COUNTBLANK($Y129:$AE129)=6,COUNTBLANK($AF129:$AJ129)=4,COUNTBLANK($AK129:AN129)=3,COUNTBLANK($AO129:$AQ129)=2,COUNTBLANK($AR129:$AS129)=1,COUNTBLANK($AT129:$AU129)=1),IF(Data!$B129&lt;&gt;"",Scoring!$M$7)+IF(Data!$C129&lt;&gt;"",Scoring!$M$8)+IF(Data!$D129&lt;&gt;"",Scoring!$M$9)+IF(Data!$E129&lt;&gt;"",Scoring!$M$10)+IF(Data!$F129&lt;&gt;"",Scoring!$M$11)+IF(Data!$G129&lt;&gt;"",Scoring!$M$12)+IF(Data!$H129&lt;&gt;"",Scoring!$M$13)+IF(Data!$I129&lt;&gt;"",Scoring!$M$14)+IF(Data!$J129&lt;&gt;"",Scoring!$M$15)+IF(Data!$K129&lt;&gt;"",Scoring!$M$16)+IF(Data!$L129&lt;&gt;"",Scoring!$M$17)+IF(Data!$M129&lt;&gt;"",Scoring!$M$18)+IF(Data!$N129&lt;&gt;"",Scoring!$M$19)+IF(Data!$O129&lt;&gt;"",Scoring!$M$20)+IF(Data!$P129&lt;&gt;"",Scoring!$M$21)+IF(Data!$Q129&lt;&gt;"",Scoring!$M$22)+IF(Data!$R129&lt;&gt;"",Scoring!$M$23)+IF(Data!$S129&lt;&gt;"",Scoring!$M$24)+IF(Data!$T129&lt;&gt;"",Scoring!$M$25)+IF(Data!$U129&lt;&gt;"",Scoring!$M$26)+IF(Data!$V129&lt;&gt;"",Scoring!$M$27)+IF(Data!$W129&lt;&gt;"",Scoring!$M$28)+IF(Data!$X129&lt;&gt;"",Scoring!$M$29)+IF(Data!$Y129&lt;&gt;"",Scoring!$M$30)+IF(Data!$Z129&lt;&gt;"",Scoring!$M$31)+IF(Data!$AA129&lt;&gt;"",Scoring!$M$32)+IF(Data!$AB129&lt;&gt;"",Scoring!$M$33)+IF(Data!$AC129&lt;&gt;"",Scoring!$M$34)+IF(Data!$AD129&lt;&gt;"",Scoring!$M$35)+IF(Data!$AE129&lt;&gt;"",Scoring!$M$36)+IF(Data!$AF129&lt;&gt;"",Scoring!$M$37)+IF(Data!$AG129&lt;&gt;"",Scoring!$M$38)+IF(Data!$AH129&lt;&gt;"",Scoring!$M$39)+IF(Data!$AI129&lt;&gt;"",Scoring!$M$40)+IF(Data!$AJ129&lt;&gt;"",Scoring!$M$41)+IF(Data!$AK129&lt;&gt;"",Scoring!$M$42)+IF(Data!$AL129&lt;&gt;"",Scoring!$M$43)+IF(Data!$AM129&lt;&gt;"",Scoring!$M$44)+IF(Data!$AN129&lt;&gt;"",Scoring!$M$45)+IF(Data!$AO129&lt;&gt;"",Scoring!$M$46)+IF(Data!$AP129&lt;&gt;"",Scoring!$M$47)+IF(Data!$AQ129&lt;&gt;"",Scoring!$M$48)+IF(Data!$AR129&lt;&gt;"",Scoring!$M$49)+IF(Data!$AS129&lt;&gt;"",Scoring!$M$50)+IF(Data!$AT129&lt;&gt;"",Scoring!$M$51)+IF(Data!$AU129&lt;&gt;"",Scoring!$M$52),"")</f>
        <v/>
      </c>
      <c r="BO129" s="184" t="str">
        <f>IF(BN129&lt;&gt;"",LOOKUP(BN129,Likelihoods!$A$7:$A$107,Likelihoods!K$7:K$107),"")</f>
        <v/>
      </c>
      <c r="BP129" s="179" t="str">
        <f>IF(AND(COUNTBLANK($B129:$O129)=13,COUNTBLANK($P129:$Q129)=1,COUNTBLANK($R129:$U129)=3,COUNTBLANK($V129:$X129)=2,COUNTBLANK($Y129:$AE129)=6,COUNTBLANK($AF129:$AJ129)=4,COUNTBLANK($AK129:AN129)=3,COUNTBLANK($AO129:$AQ129)=2,COUNTBLANK($AR129:$AS129)=1,COUNTBLANK($AT129:$AU129)=1),IF(Data!$B129&lt;&gt;"",Scoring!$N$7)+IF(Data!$C129&lt;&gt;"",Scoring!$N$8)+IF(Data!$D129&lt;&gt;"",Scoring!$N$9)+IF(Data!$E129&lt;&gt;"",Scoring!$N$10)+IF(Data!$F129&lt;&gt;"",Scoring!$N$11)+IF(Data!$G129&lt;&gt;"",Scoring!$N$12)+IF(Data!$H129&lt;&gt;"",Scoring!$N$13)+IF(Data!$I129&lt;&gt;"",Scoring!$N$14)+IF(Data!$J129&lt;&gt;"",Scoring!$N$15)+IF(Data!$K129&lt;&gt;"",Scoring!$N$16)+IF(Data!$L129&lt;&gt;"",Scoring!$N$17)+IF(Data!$M129&lt;&gt;"",Scoring!$N$18)+IF(Data!$N129&lt;&gt;"",Scoring!$N$19)+IF(Data!$O129&lt;&gt;"",Scoring!$N$20)+IF(Data!$P129&lt;&gt;"",Scoring!$N$21)+IF(Data!$Q129&lt;&gt;"",Scoring!$N$22)+IF(Data!$R129&lt;&gt;"",Scoring!$N$23)+IF(Data!$S129&lt;&gt;"",Scoring!$N$24)+IF(Data!$T129&lt;&gt;"",Scoring!$N$25)+IF(Data!$U129&lt;&gt;"",Scoring!$N$26)+IF(Data!$V129&lt;&gt;"",Scoring!$N$27)+IF(Data!$W129&lt;&gt;"",Scoring!$N$28)+IF(Data!$X129&lt;&gt;"",Scoring!$N$29)+IF(Data!$Y129&lt;&gt;"",Scoring!$N$30)+IF(Data!$Z129&lt;&gt;"",Scoring!$N$31)+IF(Data!$AA129&lt;&gt;"",Scoring!$N$32)+IF(Data!$AB129&lt;&gt;"",Scoring!$N$33)+IF(Data!$AC129&lt;&gt;"",Scoring!$N$34)+IF(Data!$AD129&lt;&gt;"",Scoring!$N$35)+IF(Data!$AE129&lt;&gt;"",Scoring!$N$36)+IF(Data!$AF129&lt;&gt;"",Scoring!$N$37)+IF(Data!$AG129&lt;&gt;"",Scoring!$N$38)+IF(Data!$AH129&lt;&gt;"",Scoring!$N$39)+IF(Data!$AI129&lt;&gt;"",Scoring!$N$40)+IF(Data!$AJ129&lt;&gt;"",Scoring!$N$41)+IF(Data!$AK129&lt;&gt;"",Scoring!$N$42)+IF(Data!$AL129&lt;&gt;"",Scoring!$N$43)+IF(Data!$AM129&lt;&gt;"",Scoring!$N$44)+IF(Data!$AN129&lt;&gt;"",Scoring!$N$45)+IF(Data!$AO129&lt;&gt;"",Scoring!$N$46)+IF(Data!$AP129&lt;&gt;"",Scoring!$N$47)+IF(Data!$AQ129&lt;&gt;"",Scoring!$N$48)+IF(Data!$AR129&lt;&gt;"",Scoring!$N$49)+IF(Data!$AS129&lt;&gt;"",Scoring!$N$50)+IF(Data!$AT129&lt;&gt;"",Scoring!$N$51)+IF(Data!$AU129&lt;&gt;"",Scoring!$N$52),"")</f>
        <v/>
      </c>
      <c r="BQ129" s="189" t="str">
        <f>IF(BP129&lt;&gt;"",LOOKUP(BP129,Likelihoods!$A$7:$A$107,Likelihoods!L$7:L$107),"")</f>
        <v/>
      </c>
      <c r="BR129" s="181" t="str">
        <f>IF(AND(COUNTBLANK($B129:$O129)=13,COUNTBLANK($P129:$Q129)=1,COUNTBLANK($R129:$U129)=3,COUNTBLANK($V129:$X129)=2,COUNTBLANK($Y129:$AE129)=6,COUNTBLANK($AF129:$AJ129)=4,COUNTBLANK($AK129:AN129)=3,COUNTBLANK($AO129:$AQ129)=2,COUNTBLANK($AR129:$AS129)=1,COUNTBLANK($AT129:$AU129)=1),IF(Data!$B129&lt;&gt;"",Scoring!$O$7)+IF(Data!$C129&lt;&gt;"",Scoring!$O$8)+IF(Data!$D129&lt;&gt;"",Scoring!$O$9)+IF(Data!$E129&lt;&gt;"",Scoring!$O$10)+IF(Data!$F129&lt;&gt;"",Scoring!$O$11)+IF(Data!$G129&lt;&gt;"",Scoring!$O$12)+IF(Data!$H129&lt;&gt;"",Scoring!$O$13)+IF(Data!$I129&lt;&gt;"",Scoring!$O$14)+IF(Data!$J129&lt;&gt;"",Scoring!$O$15)+IF(Data!$K129&lt;&gt;"",Scoring!$O$16)+IF(Data!$L129&lt;&gt;"",Scoring!$O$17)+IF(Data!$M129&lt;&gt;"",Scoring!$O$18)+IF(Data!$N129&lt;&gt;"",Scoring!$O$19)+IF(Data!$O129&lt;&gt;"",Scoring!$O$20)+IF(Data!$P129&lt;&gt;"",Scoring!$O$21)+IF(Data!$Q129&lt;&gt;"",Scoring!$O$22)+IF(Data!$R129&lt;&gt;"",Scoring!$O$23)+IF(Data!$S129&lt;&gt;"",Scoring!$O$24)+IF(Data!$T129&lt;&gt;"",Scoring!$O$25)+IF(Data!$U129&lt;&gt;"",Scoring!$O$26)+IF(Data!$V129&lt;&gt;"",Scoring!$O$27)+IF(Data!$W129&lt;&gt;"",Scoring!$O$28)+IF(Data!$X129&lt;&gt;"",Scoring!$O$29)+IF(Data!$Y129&lt;&gt;"",Scoring!$O$30)+IF(Data!$Z129&lt;&gt;"",Scoring!$O$31)+IF(Data!$AA129&lt;&gt;"",Scoring!$O$32)+IF(Data!$AB129&lt;&gt;"",Scoring!$O$33)+IF(Data!$AC129&lt;&gt;"",Scoring!$O$34)+IF(Data!$AD129&lt;&gt;"",Scoring!$O$35)+IF(Data!$AE129&lt;&gt;"",Scoring!$O$36)+IF(Data!$AF129&lt;&gt;"",Scoring!$O$37)+IF(Data!$AG129&lt;&gt;"",Scoring!$O$38)+IF(Data!$AH129&lt;&gt;"",Scoring!$O$39)+IF(Data!$AI129&lt;&gt;"",Scoring!$O$40)+IF(Data!$AJ129&lt;&gt;"",Scoring!$O$41)+IF(Data!$AK129&lt;&gt;"",Scoring!$O$42)+IF(Data!$AL129&lt;&gt;"",Scoring!$O$43)+IF(Data!$AM129&lt;&gt;"",Scoring!$O$44)+IF(Data!$AN129&lt;&gt;"",Scoring!$O$45)+IF(Data!$AO129&lt;&gt;"",Scoring!$O$46)+IF(Data!$AP129&lt;&gt;"",Scoring!$O$47)+IF(Data!$AQ129&lt;&gt;"",Scoring!$O$48)+IF(Data!$AR129&lt;&gt;"",Scoring!$O$49)+IF(Data!$AS129&lt;&gt;"",Scoring!$O$50)+IF(Data!$AT129&lt;&gt;"",Scoring!$O$51)+IF(Data!$AU129&lt;&gt;"",Scoring!$O$52),"")</f>
        <v/>
      </c>
      <c r="BS129" s="184" t="str">
        <f>IF(BR129&lt;&gt;"",LOOKUP(BR129,Likelihoods!$A$7:$A$107,Likelihoods!M$7:M$107),"")</f>
        <v/>
      </c>
      <c r="BT129" s="181" t="str">
        <f>IF(AND(COUNTBLANK($B129:$O129)=13,COUNTBLANK($P129:$Q129)=1,COUNTBLANK($R129:$U129)=3,COUNTBLANK($V129:$X129)=2,COUNTBLANK($Y129:$AE129)=6,COUNTBLANK($AF129:$AJ129)=4,COUNTBLANK($AK129:AN129)=3,COUNTBLANK($AO129:$AQ129)=2,COUNTBLANK($AR129:$AS129)=1,COUNTBLANK($AT129:$AU129)=1),IF(Data!$B129&lt;&gt;"",Scoring!$P$7)+IF(Data!$C129&lt;&gt;"",Scoring!$P$8)+IF(Data!$D129&lt;&gt;"",Scoring!$P$9)+IF(Data!$E129&lt;&gt;"",Scoring!$P$10)+IF(Data!$F129&lt;&gt;"",Scoring!$P$11)+IF(Data!$G129&lt;&gt;"",Scoring!$P$12)+IF(Data!$H129&lt;&gt;"",Scoring!$P$13)+IF(Data!$I129&lt;&gt;"",Scoring!$P$14)+IF(Data!$J129&lt;&gt;"",Scoring!$P$15)+IF(Data!$K129&lt;&gt;"",Scoring!$P$16)+IF(Data!$L129&lt;&gt;"",Scoring!$P$17)+IF(Data!$M129&lt;&gt;"",Scoring!$P$18)+IF(Data!$N129&lt;&gt;"",Scoring!$P$19)+IF(Data!$O129&lt;&gt;"",Scoring!$P$20)+IF(Data!$P129&lt;&gt;"",Scoring!$P$21)+IF(Data!$Q129&lt;&gt;"",Scoring!$P$22)+IF(Data!$R129&lt;&gt;"",Scoring!$P$23)+IF(Data!$S129&lt;&gt;"",Scoring!$P$24)+IF(Data!$T129&lt;&gt;"",Scoring!$P$25)+IF(Data!$U129&lt;&gt;"",Scoring!$P$26)+IF(Data!$V129&lt;&gt;"",Scoring!$P$27)+IF(Data!$W129&lt;&gt;"",Scoring!$P$28)+IF(Data!$X129&lt;&gt;"",Scoring!$P$29)+IF(Data!$Y129&lt;&gt;"",Scoring!$P$30)+IF(Data!$Z129&lt;&gt;"",Scoring!$P$31)+IF(Data!$AA129&lt;&gt;"",Scoring!$P$32)+IF(Data!$AB129&lt;&gt;"",Scoring!$P$33)+IF(Data!$AC129&lt;&gt;"",Scoring!$P$34)+IF(Data!$AD129&lt;&gt;"",Scoring!$P$35)+IF(Data!$AE129&lt;&gt;"",Scoring!$P$36)+IF(Data!$AF129&lt;&gt;"",Scoring!$P$37)+IF(Data!$AG129&lt;&gt;"",Scoring!$P$38)+IF(Data!$AH129&lt;&gt;"",Scoring!$P$39)+IF(Data!$AI129&lt;&gt;"",Scoring!$P$40)+IF(Data!$AJ129&lt;&gt;"",Scoring!$P$41)+IF(Data!$AK129&lt;&gt;"",Scoring!$P$42)+IF(Data!$AL129&lt;&gt;"",Scoring!$P$43)+IF(Data!$AM129&lt;&gt;"",Scoring!$P$44)+IF(Data!$AN129&lt;&gt;"",Scoring!$P$45)+IF(Data!$AO129&lt;&gt;"",Scoring!$P$46)+IF(Data!$AP129&lt;&gt;"",Scoring!$P$47)+IF(Data!$AQ129&lt;&gt;"",Scoring!$P$48)+IF(Data!$AR129&lt;&gt;"",Scoring!$P$49)+IF(Data!$AS129&lt;&gt;"",Scoring!$P$50)+IF(Data!$AT129&lt;&gt;"",Scoring!$P$51)+IF(Data!$AU129&lt;&gt;"",Scoring!$P$52),"")</f>
        <v/>
      </c>
      <c r="BU129" s="180" t="str">
        <f>IF(BT129&lt;&gt;"",LOOKUP(BT129,Likelihoods!$A$7:$A$107,Likelihoods!N$7:N$107),"")</f>
        <v/>
      </c>
      <c r="BV129" s="181" t="str">
        <f>IF(AND(COUNTBLANK($B129:$O129)=13,COUNTBLANK($P129:$Q129)=1,COUNTBLANK($R129:$U129)=3,COUNTBLANK($V129:$X129)=2,COUNTBLANK($Y129:$AE129)=6,COUNTBLANK($AF129:$AJ129)=4,COUNTBLANK($AK129:AN129)=3,COUNTBLANK($AO129:$AQ129)=2,COUNTBLANK($AR129:$AS129)=1,COUNTBLANK($AT129:$AU129)=1),IF(Data!$B129&lt;&gt;"",Scoring!$Q$7)+IF(Data!$C129&lt;&gt;"",Scoring!$Q$8)+IF(Data!$D129&lt;&gt;"",Scoring!$Q$9)+IF(Data!$E129&lt;&gt;"",Scoring!$Q$10)+IF(Data!$F129&lt;&gt;"",Scoring!$Q$11)+IF(Data!$G129&lt;&gt;"",Scoring!$Q$12)+IF(Data!$H129&lt;&gt;"",Scoring!$Q$13)+IF(Data!$I129&lt;&gt;"",Scoring!$Q$14)+IF(Data!$J129&lt;&gt;"",Scoring!$Q$15)+IF(Data!$K129&lt;&gt;"",Scoring!$Q$16)+IF(Data!$L129&lt;&gt;"",Scoring!$Q$17)+IF(Data!$M129&lt;&gt;"",Scoring!$Q$18)+IF(Data!$N129&lt;&gt;"",Scoring!$Q$19)+IF(Data!$O129&lt;&gt;"",Scoring!$Q$20)+IF(Data!$P129&lt;&gt;"",Scoring!$Q$21)+IF(Data!$Q129&lt;&gt;"",Scoring!$Q$22)+IF(Data!$R129&lt;&gt;"",Scoring!$Q$23)+IF(Data!$S129&lt;&gt;"",Scoring!$Q$24)+IF(Data!$T129&lt;&gt;"",Scoring!$Q$25)+IF(Data!$U129&lt;&gt;"",Scoring!$Q$26)+IF(Data!$V129&lt;&gt;"",Scoring!$Q$27)+IF(Data!$W129&lt;&gt;"",Scoring!$Q$28)+IF(Data!$X129&lt;&gt;"",Scoring!$Q$29)+IF(Data!$Y129&lt;&gt;"",Scoring!$Q$30)+IF(Data!$Z129&lt;&gt;"",Scoring!$Q$31)+IF(Data!$AA129&lt;&gt;"",Scoring!$Q$32)+IF(Data!$AB129&lt;&gt;"",Scoring!$Q$33)+IF(Data!$AC129&lt;&gt;"",Scoring!$Q$34)+IF(Data!$AD129&lt;&gt;"",Scoring!$Q$35)+IF(Data!$AE129&lt;&gt;"",Scoring!$Q$36)+IF(Data!$AF129&lt;&gt;"",Scoring!$Q$37)+IF(Data!$AG129&lt;&gt;"",Scoring!$Q$38)+IF(Data!$AH129&lt;&gt;"",Scoring!$Q$39)+IF(Data!$AI129&lt;&gt;"",Scoring!$Q$40)+IF(Data!$AJ129&lt;&gt;"",Scoring!$Q$41)+IF(Data!$AK129&lt;&gt;"",Scoring!$Q$42)+IF(Data!$AL129&lt;&gt;"",Scoring!$Q$43)+IF(Data!$AM129&lt;&gt;"",Scoring!$Q$44)+IF(Data!$AN129&lt;&gt;"",Scoring!$Q$45)+IF(Data!$AO129&lt;&gt;"",Scoring!$Q$46)+IF(Data!$AP129&lt;&gt;"",Scoring!$Q$47)+IF(Data!$AQ129&lt;&gt;"",Scoring!$Q$48)+IF(Data!$AR129&lt;&gt;"",Scoring!$Q$49)+IF(Data!$AS129&lt;&gt;"",Scoring!$Q$50)+IF(Data!$AT129&lt;&gt;"",Scoring!$Q$51)+IF(Data!$AU129&lt;&gt;"",Scoring!$Q$52),"")</f>
        <v/>
      </c>
      <c r="BW129" s="183" t="str">
        <f>IF(BV129&lt;&gt;"",LOOKUP(BV129,Likelihoods!$A$7:$A$107,Likelihoods!O$7:O$107),"")</f>
        <v/>
      </c>
      <c r="BX129" s="9"/>
      <c r="BY129" s="9"/>
      <c r="BZ129" s="9"/>
      <c r="CA129" s="9"/>
      <c r="CB129" s="9"/>
      <c r="CC129" s="9"/>
      <c r="CD129" s="9"/>
      <c r="CE129" s="9"/>
      <c r="CF129" s="9"/>
      <c r="CG129" s="9"/>
      <c r="CH129" s="9"/>
      <c r="CI129" s="9"/>
      <c r="CJ129" s="9"/>
      <c r="CK129" s="9"/>
    </row>
    <row r="130" spans="1:89" ht="14.25">
      <c r="A130" s="59"/>
      <c r="B130" s="76"/>
      <c r="C130" s="77"/>
      <c r="D130" s="77"/>
      <c r="E130" s="77"/>
      <c r="F130" s="77"/>
      <c r="G130" s="77"/>
      <c r="H130" s="77"/>
      <c r="I130" s="77"/>
      <c r="J130" s="77"/>
      <c r="K130" s="77"/>
      <c r="L130" s="77"/>
      <c r="M130" s="77"/>
      <c r="N130" s="77"/>
      <c r="O130" s="77"/>
      <c r="P130" s="76"/>
      <c r="Q130" s="78"/>
      <c r="R130" s="77"/>
      <c r="S130" s="77"/>
      <c r="T130" s="77"/>
      <c r="U130" s="77"/>
      <c r="V130" s="76"/>
      <c r="W130" s="77"/>
      <c r="X130" s="78"/>
      <c r="Y130" s="77"/>
      <c r="Z130" s="77"/>
      <c r="AA130" s="77"/>
      <c r="AB130" s="77"/>
      <c r="AC130" s="77"/>
      <c r="AD130" s="77"/>
      <c r="AE130" s="77"/>
      <c r="AF130" s="76"/>
      <c r="AG130" s="77"/>
      <c r="AH130" s="77"/>
      <c r="AI130" s="77"/>
      <c r="AJ130" s="78"/>
      <c r="AK130" s="77"/>
      <c r="AL130" s="77"/>
      <c r="AM130" s="77"/>
      <c r="AN130" s="77"/>
      <c r="AO130" s="76"/>
      <c r="AP130" s="77"/>
      <c r="AQ130" s="78"/>
      <c r="AR130" s="76"/>
      <c r="AS130" s="78"/>
      <c r="AT130" s="77"/>
      <c r="AU130" s="77"/>
      <c r="AV130" s="179" t="str">
        <f>IF(AND(COUNTBLANK($B130:$O130)=13,COUNTBLANK($P130:$Q130)=1,COUNTBLANK($R130:$U130)=3,COUNTBLANK($V130:$X130)=2,COUNTBLANK($Y130:$AE130)=6,COUNTBLANK($AF130:$AJ130)=4,COUNTBLANK($AK130:AN130)=3,COUNTBLANK($AO130:$AQ130)=2,COUNTBLANK($AR130:$AS130)=1,COUNTBLANK($AT130:$AU130)=1),IF(Data!$B130&lt;&gt;"",Scoring!$D$7)+IF(Data!$C130&lt;&gt;"",Scoring!$D$8)+IF(Data!$D130&lt;&gt;"",Scoring!$D$9)+IF(Data!$E130&lt;&gt;"",Scoring!$D$10)+IF(Data!$F130&lt;&gt;"",Scoring!$D$11)+IF(Data!$G130&lt;&gt;"",Scoring!$D$12)+IF(Data!$H130&lt;&gt;"",Scoring!$D$13)+IF(Data!$I130&lt;&gt;"",Scoring!$D$14)+IF(Data!$J130&lt;&gt;"",Scoring!$D$15)+IF(Data!$K130&lt;&gt;"",Scoring!$D$16)+IF(Data!$L130&lt;&gt;"",Scoring!$D$17)+IF(Data!$M130&lt;&gt;"",Scoring!$D$18)+IF(Data!$N130&lt;&gt;"",Scoring!$D$19)+IF(Data!$O130&lt;&gt;"",Scoring!$D$20)+IF(Data!$P130&lt;&gt;"",Scoring!$D$21)+IF(Data!$Q130&lt;&gt;"",Scoring!$D$22)+IF(Data!$R130&lt;&gt;"",Scoring!$D$23)+IF(Data!$S130&lt;&gt;"",Scoring!$D$24)+IF(Data!$T130&lt;&gt;"",Scoring!$D$25)+IF(Data!$U130&lt;&gt;"",Scoring!$D$26)+IF(Data!$V130&lt;&gt;"",Scoring!$D$27)+IF(Data!$W130&lt;&gt;"",Scoring!$D$28)+IF(Data!$X130&lt;&gt;"",Scoring!$D$29)+IF(Data!$Y130&lt;&gt;"",Scoring!$D$30)+IF(Data!$Z130&lt;&gt;"",Scoring!$D$31)+IF(Data!$AA130&lt;&gt;"",Scoring!$D$32)+IF(Data!$AB130&lt;&gt;"",Scoring!$D$33)+IF(Data!$AC130&lt;&gt;"",Scoring!$D$34)+IF(Data!$AD130&lt;&gt;"",Scoring!$D$35)+IF(Data!$AE130&lt;&gt;"",Scoring!$D$36)+IF(Data!$AF130&lt;&gt;"",Scoring!$D$37)+IF(Data!$AG130&lt;&gt;"",Scoring!$D$38)+IF(Data!$AH130&lt;&gt;"",Scoring!$D$39)+IF(Data!$AI130&lt;&gt;"",Scoring!$D$40)+IF(Data!$AJ130&lt;&gt;"",Scoring!$D$41)+IF(Data!$AK130&lt;&gt;"",Scoring!$D$42)+IF(Data!$AL130&lt;&gt;"",Scoring!$D$43)+IF(Data!$AM130&lt;&gt;"",Scoring!$D$44)+IF(Data!$AN130&lt;&gt;"",Scoring!$D$45)+IF(Data!$AO130&lt;&gt;"",Scoring!$D$46)+IF(Data!$AP130&lt;&gt;"",Scoring!$D$47)+IF(Data!$AQ130&lt;&gt;"",Scoring!$D$48)+IF(Data!$AR130&lt;&gt;"",Scoring!$D$49)+IF(Data!$AS130&lt;&gt;"",Scoring!$D$50)+IF(Data!$AT130&lt;&gt;"",Scoring!$D$51)+IF(Data!$AU130&lt;&gt;"",Scoring!$D$52),"")</f>
        <v/>
      </c>
      <c r="AW130" s="180" t="str">
        <f>IF(AV130&lt;&gt;"",LOOKUP(AV130,Likelihoods!$A$7:$A$107,Likelihoods!B$7:B$107),"")</f>
        <v/>
      </c>
      <c r="AX130" s="181" t="str">
        <f>IF(AND(COUNTBLANK($B130:$O130)=13,COUNTBLANK($P130:$Q130)=1,COUNTBLANK($R130:$U130)=3,COUNTBLANK($V130:$X130)=2,COUNTBLANK($Y130:$AE130)=6,COUNTBLANK($AF130:$AJ130)=4,COUNTBLANK($AK130:AN130)=3,COUNTBLANK($AO130:$AQ130)=2,COUNTBLANK($AR130:$AS130)=1,COUNTBLANK($AT130:$AU130)=1),IF(Data!$B130&lt;&gt;"",Scoring!$E$7)+IF(Data!$C130&lt;&gt;"",Scoring!$E$8)+IF(Data!$D130&lt;&gt;"",Scoring!$E$9)+IF(Data!$E130&lt;&gt;"",Scoring!$E$10)+IF(Data!$F130&lt;&gt;"",Scoring!$E$11)+IF(Data!$G130&lt;&gt;"",Scoring!$E$12)+IF(Data!$H130&lt;&gt;"",Scoring!$E$13)+IF(Data!$I130&lt;&gt;"",Scoring!$E$14)+IF(Data!$J130&lt;&gt;"",Scoring!$E$15)+IF(Data!$K130&lt;&gt;"",Scoring!$E$16)+IF(Data!$L130&lt;&gt;"",Scoring!$E$17)+IF(Data!$M130&lt;&gt;"",Scoring!$E$18)+IF(Data!$N130&lt;&gt;"",Scoring!$E$19)+IF(Data!$O130&lt;&gt;"",Scoring!$E$20)+IF(Data!$P130&lt;&gt;"",Scoring!$E$21)+IF(Data!$Q130&lt;&gt;"",Scoring!$E$22)+IF(Data!$R130&lt;&gt;"",Scoring!$E$23)+IF(Data!$S130&lt;&gt;"",Scoring!$E$24)+IF(Data!$T130&lt;&gt;"",Scoring!$E$25)+IF(Data!$U130&lt;&gt;"",Scoring!$E$26)+IF(Data!$V130&lt;&gt;"",Scoring!$E$27)+IF(Data!$W130&lt;&gt;"",Scoring!$E$28)+IF(Data!$X130&lt;&gt;"",Scoring!$E$29)+IF(Data!$Y130&lt;&gt;"",Scoring!$E$30)+IF(Data!$Z130&lt;&gt;"",Scoring!$E$31)+IF(Data!$AA130&lt;&gt;"",Scoring!$E$32)+IF(Data!$AB130&lt;&gt;"",Scoring!$E$33)+IF(Data!$AC130&lt;&gt;"",Scoring!$E$34)+IF(Data!$AD130&lt;&gt;"",Scoring!$E$35)+IF(Data!$AE130&lt;&gt;"",Scoring!$E$36)+IF(Data!$AF130&lt;&gt;"",Scoring!$E$37)+IF(Data!$AG130&lt;&gt;"",Scoring!$E$38)+IF(Data!$AH130&lt;&gt;"",Scoring!$E$39)+IF(Data!$AI130&lt;&gt;"",Scoring!$E$40)+IF(Data!$AJ130&lt;&gt;"",Scoring!$E$41)+IF(Data!$AK130&lt;&gt;"",Scoring!$E$42)+IF(Data!$AL130&lt;&gt;"",Scoring!$E$43)+IF(Data!$AM130&lt;&gt;"",Scoring!$E$44)+IF(Data!$AN130&lt;&gt;"",Scoring!$E$45)+IF(Data!$AO130&lt;&gt;"",Scoring!$E$46)+IF(Data!$AP130&lt;&gt;"",Scoring!$E$47)+IF(Data!$AQ130&lt;&gt;"",Scoring!$E$48)+IF(Data!$AR130&lt;&gt;"",Scoring!$E$49)+IF(Data!$AS130&lt;&gt;"",Scoring!$E$50)+IF(Data!$AT130&lt;&gt;"",Scoring!$E$51)+IF(Data!$AU130&lt;&gt;"",Scoring!$E$52),"")</f>
        <v/>
      </c>
      <c r="AY130" s="180" t="str">
        <f>IF(AX130&lt;&gt;"",LOOKUP(AX130,Likelihoods!$A$7:$A$107,Likelihoods!C$7:C$107),"")</f>
        <v/>
      </c>
      <c r="AZ130" s="182" t="str">
        <f>IF(AND(COUNTBLANK($B130:$O130)=13,COUNTBLANK($P130:$Q130)=1,COUNTBLANK($R130:$U130)=3,COUNTBLANK($V130:$X130)=2,COUNTBLANK($Y130:$AE130)=6,COUNTBLANK($AF130:$AJ130)=4,COUNTBLANK($AK130:AN130)=3,COUNTBLANK($AO130:$AQ130)=2,COUNTBLANK($AR130:$AS130)=1,COUNTBLANK($AT130:$AU130)=1),IF(Data!$B130&lt;&gt;"",Scoring!$F$7)+IF(Data!$C130&lt;&gt;"",Scoring!$F$8)+IF(Data!$D130&lt;&gt;"",Scoring!$F$9)+IF(Data!$E130&lt;&gt;"",Scoring!$F$10)+IF(Data!$F130&lt;&gt;"",Scoring!$F$11)+IF(Data!$G130&lt;&gt;"",Scoring!$F$12)+IF(Data!$H130&lt;&gt;"",Scoring!$F$13)+IF(Data!$I130&lt;&gt;"",Scoring!$F$14)+IF(Data!$J130&lt;&gt;"",Scoring!$F$15)+IF(Data!$K130&lt;&gt;"",Scoring!$F$16)+IF(Data!$L130&lt;&gt;"",Scoring!$F$17)+IF(Data!$M130&lt;&gt;"",Scoring!$F$18)+IF(Data!$N130&lt;&gt;"",Scoring!$F$19)+IF(Data!$O130&lt;&gt;"",Scoring!$F$20)+IF(Data!$P130&lt;&gt;"",Scoring!$F$21)+IF(Data!$Q130&lt;&gt;"",Scoring!$F$22)+IF(Data!$R130&lt;&gt;"",Scoring!$F$23)+IF(Data!$S130&lt;&gt;"",Scoring!$F$24)+IF(Data!$T130&lt;&gt;"",Scoring!$F$25)+IF(Data!$U130&lt;&gt;"",Scoring!$F$26)+IF(Data!$V130&lt;&gt;"",Scoring!$F$27)+IF(Data!$W130&lt;&gt;"",Scoring!$F$28)+IF(Data!$X130&lt;&gt;"",Scoring!$F$29)+IF(Data!$Y130&lt;&gt;"",Scoring!$F$30)+IF(Data!$Z130&lt;&gt;"",Scoring!$F$31)+IF(Data!$AA130&lt;&gt;"",Scoring!$F$32)+IF(Data!$AB130&lt;&gt;"",Scoring!$F$33)+IF(Data!$AC130&lt;&gt;"",Scoring!$F$34)+IF(Data!$AD130&lt;&gt;"",Scoring!$F$35)+IF(Data!$AE130&lt;&gt;"",Scoring!$F$36)+IF(Data!$AF130&lt;&gt;"",Scoring!$F$37)+IF(Data!$AG130&lt;&gt;"",Scoring!$F$38)+IF(Data!$AH130&lt;&gt;"",Scoring!$F$39)+IF(Data!$AI130&lt;&gt;"",Scoring!$F$40)+IF(Data!$AJ130&lt;&gt;"",Scoring!$F$41)+IF(Data!$AK130&lt;&gt;"",Scoring!$F$42)+IF(Data!$AL130&lt;&gt;"",Scoring!$F$43)+IF(Data!$AM130&lt;&gt;"",Scoring!$F$44)+IF(Data!$AN130&lt;&gt;"",Scoring!$F$45)+IF(Data!$AO130&lt;&gt;"",Scoring!$F$46)+IF(Data!$AP130&lt;&gt;"",Scoring!$F$47)+IF(Data!$AQ130&lt;&gt;"",Scoring!$F$48)+IF(Data!$AR130&lt;&gt;"",Scoring!$F$49)+IF(Data!$AS130&lt;&gt;"",Scoring!$F$50)+IF(Data!$AT130&lt;&gt;"",Scoring!$F$51)+IF(Data!$AU130&lt;&gt;"",Scoring!$F$52),"")</f>
        <v/>
      </c>
      <c r="BA130" s="183" t="str">
        <f>IF(AZ130&lt;&gt;"",LOOKUP(AZ130,Likelihoods!$A$7:$A$107,Likelihoods!D$7:D$107),"")</f>
        <v/>
      </c>
      <c r="BB130" s="181" t="str">
        <f>IF(AND(COUNTBLANK($B130:$O130)=13,COUNTBLANK($P130:$Q130)=1,COUNTBLANK($R130:$U130)=3,COUNTBLANK($V130:$X130)=2,COUNTBLANK($Y130:$AE130)=6,COUNTBLANK($AF130:$AJ130)=4,COUNTBLANK($AK130:AN130)=3,COUNTBLANK($AO130:$AQ130)=2,COUNTBLANK($AR130:$AS130)=1,COUNTBLANK($AT130:$AU130)=1),IF(Data!$B130&lt;&gt;"",Scoring!$G$7)+IF(Data!$C130&lt;&gt;"",Scoring!$G$8)+IF(Data!$D130&lt;&gt;"",Scoring!$G$9)+IF(Data!$E130&lt;&gt;"",Scoring!$G$10)+IF(Data!$F130&lt;&gt;"",Scoring!$G$11)+IF(Data!$G130&lt;&gt;"",Scoring!$G$12)+IF(Data!$H130&lt;&gt;"",Scoring!$G$13)+IF(Data!$I130&lt;&gt;"",Scoring!$G$14)+IF(Data!$J130&lt;&gt;"",Scoring!$G$15)+IF(Data!$K130&lt;&gt;"",Scoring!$G$16)+IF(Data!$L130&lt;&gt;"",Scoring!$G$17)+IF(Data!$M130&lt;&gt;"",Scoring!$G$18)+IF(Data!$N130&lt;&gt;"",Scoring!$G$19)+IF(Data!$O130&lt;&gt;"",Scoring!$G$20)+IF(Data!$P130&lt;&gt;"",Scoring!$G$21)+IF(Data!$Q130&lt;&gt;"",Scoring!$G$22)+IF(Data!$R130&lt;&gt;"",Scoring!$G$23)+IF(Data!$S130&lt;&gt;"",Scoring!$G$24)+IF(Data!$T130&lt;&gt;"",Scoring!$G$25)+IF(Data!$U130&lt;&gt;"",Scoring!$G$26)+IF(Data!$V130&lt;&gt;"",Scoring!$G$27)+IF(Data!$W130&lt;&gt;"",Scoring!$G$28)+IF(Data!$X130&lt;&gt;"",Scoring!$G$29)+IF(Data!$Y130&lt;&gt;"",Scoring!$G$30)+IF(Data!$Z130&lt;&gt;"",Scoring!$G$31)+IF(Data!$AA130&lt;&gt;"",Scoring!$G$32)+IF(Data!$AB130&lt;&gt;"",Scoring!$G$33)+IF(Data!$AC130&lt;&gt;"",Scoring!$G$34)+IF(Data!$AD130&lt;&gt;"",Scoring!$G$35)+IF(Data!$AE130&lt;&gt;"",Scoring!$G$36)+IF(Data!$AF130&lt;&gt;"",Scoring!$G$37)+IF(Data!$AG130&lt;&gt;"",Scoring!$G$38)+IF(Data!$AH130&lt;&gt;"",Scoring!$G$39)+IF(Data!$AI130&lt;&gt;"",Scoring!$G$40)+IF(Data!$AJ130&lt;&gt;"",Scoring!$G$41)+IF(Data!$AK130&lt;&gt;"",Scoring!$G$42)+IF(Data!$AL130&lt;&gt;"",Scoring!$G$43)+IF(Data!$AM130&lt;&gt;"",Scoring!$G$44)+IF(Data!$AN130&lt;&gt;"",Scoring!$G$45)+IF(Data!$AO130&lt;&gt;"",Scoring!$G$46)+IF(Data!$AP130&lt;&gt;"",Scoring!$G$47)+IF(Data!$AQ130&lt;&gt;"",Scoring!$G$48)+IF(Data!$AR130&lt;&gt;"",Scoring!$G$49)+IF(Data!$AS130&lt;&gt;"",Scoring!$G$50)+IF(Data!$AT130&lt;&gt;"",Scoring!$G$51)+IF(Data!$AU130&lt;&gt;"",Scoring!$G$52),"")</f>
        <v/>
      </c>
      <c r="BC130" s="184" t="str">
        <f>IF(BB130&lt;&gt;"",LOOKUP(BB130,Likelihoods!$A$7:$A$107,Likelihoods!E$7:E$107),"")</f>
        <v/>
      </c>
      <c r="BD130" s="185" t="str">
        <f>IF(AND(COUNTBLANK($B130:$O130)=13,COUNTBLANK($P130:$Q130)=1,COUNTBLANK($R130:$U130)=3,COUNTBLANK($V130:$X130)=2,COUNTBLANK($Y130:$AE130)=6,COUNTBLANK($AF130:$AJ130)=4,COUNTBLANK($AK130:AN130)=3,COUNTBLANK($AO130:$AQ130)=2,COUNTBLANK($AR130:$AS130)=1,COUNTBLANK($AT130:$AU130)=1),IF(Data!$B130&lt;&gt;"",Scoring!$H$7)+IF(Data!$C130&lt;&gt;"",Scoring!$H$8)+IF(Data!$D130&lt;&gt;"",Scoring!$H$9)+IF(Data!$E130&lt;&gt;"",Scoring!$H$10)+IF(Data!$F130&lt;&gt;"",Scoring!$H$11)+IF(Data!$G130&lt;&gt;"",Scoring!$H$12)+IF(Data!$H130&lt;&gt;"",Scoring!$H$13)+IF(Data!$I130&lt;&gt;"",Scoring!$H$14)+IF(Data!$J130&lt;&gt;"",Scoring!$H$15)+IF(Data!$K130&lt;&gt;"",Scoring!$H$16)+IF(Data!$L130&lt;&gt;"",Scoring!$H$17)+IF(Data!$M130&lt;&gt;"",Scoring!$H$18)+IF(Data!$N130&lt;&gt;"",Scoring!$H$19)+IF(Data!$O130&lt;&gt;"",Scoring!$H$20)+IF(Data!$P130&lt;&gt;"",Scoring!$H$21)+IF(Data!$Q130&lt;&gt;"",Scoring!$H$22)+IF(Data!$R130&lt;&gt;"",Scoring!$H$23)+IF(Data!$S130&lt;&gt;"",Scoring!$H$24)+IF(Data!$T130&lt;&gt;"",Scoring!$H$25)+IF(Data!$U130&lt;&gt;"",Scoring!$H$26)+IF(Data!$V130&lt;&gt;"",Scoring!$H$27)+IF(Data!$W130&lt;&gt;"",Scoring!$H$28)+IF(Data!$X130&lt;&gt;"",Scoring!$H$29)+IF(Data!$Y130&lt;&gt;"",Scoring!$H$30)+IF(Data!$Z130&lt;&gt;"",Scoring!$H$31)+IF(Data!$AA130&lt;&gt;"",Scoring!$H$32)+IF(Data!$AB130&lt;&gt;"",Scoring!$H$33)+IF(Data!$AC130&lt;&gt;"",Scoring!$H$34)+IF(Data!$AD130&lt;&gt;"",Scoring!$H$35)+IF(Data!$AE130&lt;&gt;"",Scoring!$H$36)+IF(Data!$AF130&lt;&gt;"",Scoring!$H$37)+IF(Data!$AG130&lt;&gt;"",Scoring!$H$38)+IF(Data!$AH130&lt;&gt;"",Scoring!$H$39)+IF(Data!$AI130&lt;&gt;"",Scoring!$H$40)+IF(Data!$AJ130&lt;&gt;"",Scoring!$H$41)+IF(Data!$AK130&lt;&gt;"",Scoring!$H$42)+IF(Data!$AL130&lt;&gt;"",Scoring!$H$43)+IF(Data!$AM130&lt;&gt;"",Scoring!$H$44)+IF(Data!$AN130&lt;&gt;"",Scoring!$H$45)+IF(Data!$AO130&lt;&gt;"",Scoring!$H$46)+IF(Data!$AP130&lt;&gt;"",Scoring!$H$47)+IF(Data!$AQ130&lt;&gt;"",Scoring!$H$48)+IF(Data!$AR130&lt;&gt;"",Scoring!$H$49)+IF(Data!$AS130&lt;&gt;"",Scoring!$H$50)+IF(Data!$AT130&lt;&gt;"",Scoring!$H$51)+IF(Data!$AU130&lt;&gt;"",Scoring!$H$52),"")</f>
        <v/>
      </c>
      <c r="BE130" s="186" t="str">
        <f>IF(BD130&lt;&gt;"",LOOKUP(BD130,Likelihoods!$A$7:$A$107,Likelihoods!F$7:F$107),"")</f>
        <v/>
      </c>
      <c r="BF130" s="181" t="str">
        <f>IF(AND(COUNTBLANK($B130:$O130)=13,COUNTBLANK($P130:$Q130)=1,COUNTBLANK($R130:$U130)=3,COUNTBLANK($V130:$X130)=2,COUNTBLANK($Y130:$AE130)=6,COUNTBLANK($AF130:$AJ130)=4,COUNTBLANK($AK130:AN130)=3,COUNTBLANK($AO130:$AQ130)=2,COUNTBLANK($AR130:$AS130)=1,COUNTBLANK($AT130:$AU130)=1),IF(Data!$B130&lt;&gt;"",Scoring!$I$7)+IF(Data!$C130&lt;&gt;"",Scoring!$I$8)+IF(Data!$D130&lt;&gt;"",Scoring!$I$9)+IF(Data!$E130&lt;&gt;"",Scoring!$I$10)+IF(Data!$F130&lt;&gt;"",Scoring!$I$11)+IF(Data!$G130&lt;&gt;"",Scoring!$I$12)+IF(Data!$H130&lt;&gt;"",Scoring!$I$13)+IF(Data!$I130&lt;&gt;"",Scoring!$I$14)+IF(Data!$J130&lt;&gt;"",Scoring!$I$15)+IF(Data!$K130&lt;&gt;"",Scoring!$I$16)+IF(Data!$L130&lt;&gt;"",Scoring!$I$17)+IF(Data!$M130&lt;&gt;"",Scoring!$I$18)+IF(Data!$N130&lt;&gt;"",Scoring!$I$19)+IF(Data!$O130&lt;&gt;"",Scoring!$I$20)+IF(Data!$P130&lt;&gt;"",Scoring!$I$21)+IF(Data!$Q130&lt;&gt;"",Scoring!$I$22)+IF(Data!$R130&lt;&gt;"",Scoring!$I$23)+IF(Data!$S130&lt;&gt;"",Scoring!$I$24)+IF(Data!$T130&lt;&gt;"",Scoring!$I$25)+IF(Data!$U130&lt;&gt;"",Scoring!$I$26)+IF(Data!$V130&lt;&gt;"",Scoring!$I$27)+IF(Data!$W130&lt;&gt;"",Scoring!$I$28)+IF(Data!$X130&lt;&gt;"",Scoring!$I$29)+IF(Data!$Y130&lt;&gt;"",Scoring!$I$30)+IF(Data!$Z130&lt;&gt;"",Scoring!$I$31)+IF(Data!$AA130&lt;&gt;"",Scoring!$I$32)+IF(Data!$AB130&lt;&gt;"",Scoring!$I$33)+IF(Data!$AC130&lt;&gt;"",Scoring!$I$34)+IF(Data!$AD130&lt;&gt;"",Scoring!$I$35)+IF(Data!$AE130&lt;&gt;"",Scoring!$I$36)+IF(Data!$AF130&lt;&gt;"",Scoring!$I$37)+IF(Data!$AG130&lt;&gt;"",Scoring!$I$38)+IF(Data!$AH130&lt;&gt;"",Scoring!$I$39)+IF(Data!$AI130&lt;&gt;"",Scoring!$I$40)+IF(Data!$AJ130&lt;&gt;"",Scoring!$I$41)+IF(Data!$AK130&lt;&gt;"",Scoring!$I$42)+IF(Data!$AL130&lt;&gt;"",Scoring!$I$43)+IF(Data!$AM130&lt;&gt;"",Scoring!$I$44)+IF(Data!$AN130&lt;&gt;"",Scoring!$I$45)+IF(Data!$AO130&lt;&gt;"",Scoring!$I$46)+IF(Data!$AP130&lt;&gt;"",Scoring!$I$47)+IF(Data!$AQ130&lt;&gt;"",Scoring!$I$48)+IF(Data!$AR130&lt;&gt;"",Scoring!$I$49)+IF(Data!$AS130&lt;&gt;"",Scoring!$I$50)+IF(Data!$AT130&lt;&gt;"",Scoring!$I$51)+IF(Data!$AU130&lt;&gt;"",Scoring!$I$52),"")</f>
        <v/>
      </c>
      <c r="BG130" s="180" t="str">
        <f>IF(BF130&lt;&gt;"",LOOKUP(BF130,Likelihoods!$A$7:$A$107,Likelihoods!G$7:G$107),"")</f>
        <v/>
      </c>
      <c r="BH130" s="187" t="str">
        <f>IF(AND(COUNTBLANK($B130:$O130)=13,COUNTBLANK($P130:$Q130)=1,COUNTBLANK($R130:$U130)=3,COUNTBLANK($V130:$X130)=2,COUNTBLANK($Y130:$AE130)=6,COUNTBLANK($AF130:$AJ130)=4,COUNTBLANK($AK130:AN130)=3,COUNTBLANK($AO130:$AQ130)=2,COUNTBLANK($AR130:$AS130)=1,COUNTBLANK($AT130:$AU130)=1),IF(Data!$B130&lt;&gt;"",Scoring!$J$7)+IF(Data!$C130&lt;&gt;"",Scoring!$J$8)+IF(Data!$D130&lt;&gt;"",Scoring!$J$9)+IF(Data!$E130&lt;&gt;"",Scoring!$J$10)+IF(Data!$F130&lt;&gt;"",Scoring!$J$11)+IF(Data!$G130&lt;&gt;"",Scoring!$J$12)+IF(Data!$H130&lt;&gt;"",Scoring!$J$13)+IF(Data!$I130&lt;&gt;"",Scoring!$J$14)+IF(Data!$J130&lt;&gt;"",Scoring!$J$15)+IF(Data!$K130&lt;&gt;"",Scoring!$J$16)+IF(Data!$L130&lt;&gt;"",Scoring!$J$17)+IF(Data!$M130&lt;&gt;"",Scoring!$J$18)+IF(Data!$N130&lt;&gt;"",Scoring!$J$19)+IF(Data!$O130&lt;&gt;"",Scoring!$J$20)+IF(Data!$P130&lt;&gt;"",Scoring!$J$21)+IF(Data!$Q130&lt;&gt;"",Scoring!$J$22)+IF(Data!$R130&lt;&gt;"",Scoring!$J$23)+IF(Data!$S130&lt;&gt;"",Scoring!$J$24)+IF(Data!$T130&lt;&gt;"",Scoring!$J$25)+IF(Data!$U130&lt;&gt;"",Scoring!$J$26)+IF(Data!$V130&lt;&gt;"",Scoring!$J$27)+IF(Data!$W130&lt;&gt;"",Scoring!$J$28)+IF(Data!$X130&lt;&gt;"",Scoring!$J$29)+IF(Data!$Y130&lt;&gt;"",Scoring!$J$30)+IF(Data!$Z130&lt;&gt;"",Scoring!$J$31)+IF(Data!$AA130&lt;&gt;"",Scoring!$J$32)+IF(Data!$AB130&lt;&gt;"",Scoring!$J$33)+IF(Data!$AC130&lt;&gt;"",Scoring!$J$34)+IF(Data!$AD130&lt;&gt;"",Scoring!$J$35)+IF(Data!$AE130&lt;&gt;"",Scoring!$J$36)+IF(Data!$AF130&lt;&gt;"",Scoring!$J$37)+IF(Data!$AG130&lt;&gt;"",Scoring!$J$38)+IF(Data!$AH130&lt;&gt;"",Scoring!$J$39)+IF(Data!$AI130&lt;&gt;"",Scoring!$J$40)+IF(Data!$AJ130&lt;&gt;"",Scoring!$J$41)+IF(Data!$AK130&lt;&gt;"",Scoring!$J$42)+IF(Data!$AL130&lt;&gt;"",Scoring!$J$43)+IF(Data!$AM130&lt;&gt;"",Scoring!$J$44)+IF(Data!$AN130&lt;&gt;"",Scoring!$J$45)+IF(Data!$AO130&lt;&gt;"",Scoring!$J$46)+IF(Data!$AP130&lt;&gt;"",Scoring!$J$47)+IF(Data!$AQ130&lt;&gt;"",Scoring!$J$48)+IF(Data!$AR130&lt;&gt;"",Scoring!$J$49)+IF(Data!$AS130&lt;&gt;"",Scoring!$J$50)+IF(Data!$AT130&lt;&gt;"",Scoring!$J$51)+IF(Data!$AU130&lt;&gt;"",Scoring!$J$52),"")</f>
        <v/>
      </c>
      <c r="BI130" s="183" t="str">
        <f>IF(BH130&lt;&gt;"",LOOKUP(BH130,Likelihoods!$A$7:$A$107,Likelihoods!H$7:H$107),"")</f>
        <v/>
      </c>
      <c r="BJ130" s="188" t="str">
        <f>IF(AND(COUNTBLANK($B130:$O130)=13,COUNTBLANK($P130:$Q130)=1,COUNTBLANK($R130:$U130)=3,COUNTBLANK($V130:$X130)=2,COUNTBLANK($Y130:$AE130)=6,COUNTBLANK($AF130:$AJ130)=4,COUNTBLANK($AK130:AN130)=3,COUNTBLANK($AO130:$AQ130)=2,COUNTBLANK($AR130:$AS130)=1,COUNTBLANK($AT130:$AU130)=1),IF(Data!$B130&lt;&gt;"",Scoring!$K$7)+IF(Data!$C130&lt;&gt;"",Scoring!$K$8)+IF(Data!$D130&lt;&gt;"",Scoring!$K$9)+IF(Data!$E130&lt;&gt;"",Scoring!$K$10)+IF(Data!$F130&lt;&gt;"",Scoring!$K$11)+IF(Data!$G130&lt;&gt;"",Scoring!$K$12)+IF(Data!$H130&lt;&gt;"",Scoring!$K$13)+IF(Data!$I130&lt;&gt;"",Scoring!$K$14)+IF(Data!$J130&lt;&gt;"",Scoring!$K$15)+IF(Data!$K130&lt;&gt;"",Scoring!$K$16)+IF(Data!$L130&lt;&gt;"",Scoring!$K$17)+IF(Data!$M130&lt;&gt;"",Scoring!$K$18)+IF(Data!$N130&lt;&gt;"",Scoring!$K$19)+IF(Data!$O130&lt;&gt;"",Scoring!$K$20)+IF(Data!$P130&lt;&gt;"",Scoring!$K$21)+IF(Data!$Q130&lt;&gt;"",Scoring!$K$22)+IF(Data!$R130&lt;&gt;"",Scoring!$K$23)+IF(Data!$S130&lt;&gt;"",Scoring!$K$24)+IF(Data!$T130&lt;&gt;"",Scoring!$K$25)+IF(Data!$U130&lt;&gt;"",Scoring!$K$26)+IF(Data!$V130&lt;&gt;"",Scoring!$K$27)+IF(Data!$W130&lt;&gt;"",Scoring!$K$28)+IF(Data!$X130&lt;&gt;"",Scoring!$K$29)+IF(Data!$Y130&lt;&gt;"",Scoring!$K$30)+IF(Data!$Z130&lt;&gt;"",Scoring!$K$31)+IF(Data!$AA130&lt;&gt;"",Scoring!$K$32)+IF(Data!$AB130&lt;&gt;"",Scoring!$K$33)+IF(Data!$AC130&lt;&gt;"",Scoring!$K$34)+IF(Data!$AD130&lt;&gt;"",Scoring!$K$35)+IF(Data!$AE130&lt;&gt;"",Scoring!$K$36)+IF(Data!$AF130&lt;&gt;"",Scoring!$K$37)+IF(Data!$AG130&lt;&gt;"",Scoring!$K$38)+IF(Data!$AH130&lt;&gt;"",Scoring!$K$39)+IF(Data!$AI130&lt;&gt;"",Scoring!$K$40)+IF(Data!$AJ130&lt;&gt;"",Scoring!$K$41)+IF(Data!$AK130&lt;&gt;"",Scoring!$K$42)+IF(Data!$AL130&lt;&gt;"",Scoring!$K$43)+IF(Data!$AM130&lt;&gt;"",Scoring!$K$44)+IF(Data!$AN130&lt;&gt;"",Scoring!$K$45)+IF(Data!$AO130&lt;&gt;"",Scoring!$K$46)+IF(Data!$AP130&lt;&gt;"",Scoring!$K$47)+IF(Data!$AQ130&lt;&gt;"",Scoring!$K$48)+IF(Data!$AR130&lt;&gt;"",Scoring!$K$49)+IF(Data!$AS130&lt;&gt;"",Scoring!$K$50)+IF(Data!$AT130&lt;&gt;"",Scoring!$K$51)+IF(Data!$AU130&lt;&gt;"",Scoring!$K$52),"")</f>
        <v/>
      </c>
      <c r="BK130" s="184" t="str">
        <f>IF(BJ130&lt;&gt;"",LOOKUP(BJ130,Likelihoods!$A$7:$A$107,Likelihoods!I$7:I$107),"")</f>
        <v/>
      </c>
      <c r="BL130" s="187" t="str">
        <f>IF(AND(COUNTBLANK($B130:$O130)=13,COUNTBLANK($P130:$Q130)=1,COUNTBLANK($R130:$U130)=3,COUNTBLANK($V130:$X130)=2,COUNTBLANK($Y130:$AE130)=6,COUNTBLANK($AF130:$AJ130)=4,COUNTBLANK($AK130:AN130)=3,COUNTBLANK($AO130:$AQ130)=2,COUNTBLANK($AR130:$AS130)=1,COUNTBLANK($AT130:$AU130)=1),IF(Data!$B130&lt;&gt;"",Scoring!$L$7)+IF(Data!$C130&lt;&gt;"",Scoring!$L$8)+IF(Data!$D130&lt;&gt;"",Scoring!$L$9)+IF(Data!$E130&lt;&gt;"",Scoring!$L$10)+IF(Data!$F130&lt;&gt;"",Scoring!$L$11)+IF(Data!$G130&lt;&gt;"",Scoring!$L$12)+IF(Data!$H130&lt;&gt;"",Scoring!$L$13)+IF(Data!$I130&lt;&gt;"",Scoring!$L$14)+IF(Data!$J130&lt;&gt;"",Scoring!$L$15)+IF(Data!$K130&lt;&gt;"",Scoring!$L$16)+IF(Data!$L130&lt;&gt;"",Scoring!$L$17)+IF(Data!$M130&lt;&gt;"",Scoring!$L$18)+IF(Data!$N130&lt;&gt;"",Scoring!$L$19)+IF(Data!$O130&lt;&gt;"",Scoring!$L$20)+IF(Data!$P130&lt;&gt;"",Scoring!$L$21)+IF(Data!$Q130&lt;&gt;"",Scoring!$L$22)+IF(Data!$R130&lt;&gt;"",Scoring!$L$23)+IF(Data!$S130&lt;&gt;"",Scoring!$L$24)+IF(Data!$T130&lt;&gt;"",Scoring!$L$25)+IF(Data!$U130&lt;&gt;"",Scoring!$L$26)+IF(Data!$V130&lt;&gt;"",Scoring!$L$27)+IF(Data!$W130&lt;&gt;"",Scoring!$L$28)+IF(Data!$X130&lt;&gt;"",Scoring!$L$29)+IF(Data!$Y130&lt;&gt;"",Scoring!$L$30)+IF(Data!$Z130&lt;&gt;"",Scoring!$L$31)+IF(Data!$AA130&lt;&gt;"",Scoring!$L$32)+IF(Data!$AB130&lt;&gt;"",Scoring!$L$33)+IF(Data!$AC130&lt;&gt;"",Scoring!$L$34)+IF(Data!$AD130&lt;&gt;"",Scoring!$L$35)+IF(Data!$AE130&lt;&gt;"",Scoring!$L$36)+IF(Data!$AF130&lt;&gt;"",Scoring!$L$37)+IF(Data!$AG130&lt;&gt;"",Scoring!$L$38)+IF(Data!$AH130&lt;&gt;"",Scoring!$L$39)+IF(Data!$AI130&lt;&gt;"",Scoring!$L$40)+IF(Data!$AJ130&lt;&gt;"",Scoring!$L$41)+IF(Data!$AK130&lt;&gt;"",Scoring!$L$42)+IF(Data!$AL130&lt;&gt;"",Scoring!$L$43)+IF(Data!$AM130&lt;&gt;"",Scoring!$L$44)+IF(Data!$AN130&lt;&gt;"",Scoring!$L$45)+IF(Data!$AO130&lt;&gt;"",Scoring!$L$46)+IF(Data!$AP130&lt;&gt;"",Scoring!$L$47)+IF(Data!$AQ130&lt;&gt;"",Scoring!$L$48)+IF(Data!$AR130&lt;&gt;"",Scoring!$L$49)+IF(Data!$AS130&lt;&gt;"",Scoring!$L$50)+IF(Data!$AT130&lt;&gt;"",Scoring!$L$51)+IF(Data!$AU130&lt;&gt;"",Scoring!$L$52),"")</f>
        <v/>
      </c>
      <c r="BM130" s="180" t="str">
        <f>IF(BL130&lt;&gt;"",LOOKUP(BL130,Likelihoods!$A$7:$A$107,Likelihoods!J$7:J$107),"")</f>
        <v/>
      </c>
      <c r="BN130" s="181" t="str">
        <f>IF(AND(COUNTBLANK($B130:$O130)=13,COUNTBLANK($P130:$Q130)=1,COUNTBLANK($R130:$U130)=3,COUNTBLANK($V130:$X130)=2,COUNTBLANK($Y130:$AE130)=6,COUNTBLANK($AF130:$AJ130)=4,COUNTBLANK($AK130:AN130)=3,COUNTBLANK($AO130:$AQ130)=2,COUNTBLANK($AR130:$AS130)=1,COUNTBLANK($AT130:$AU130)=1),IF(Data!$B130&lt;&gt;"",Scoring!$M$7)+IF(Data!$C130&lt;&gt;"",Scoring!$M$8)+IF(Data!$D130&lt;&gt;"",Scoring!$M$9)+IF(Data!$E130&lt;&gt;"",Scoring!$M$10)+IF(Data!$F130&lt;&gt;"",Scoring!$M$11)+IF(Data!$G130&lt;&gt;"",Scoring!$M$12)+IF(Data!$H130&lt;&gt;"",Scoring!$M$13)+IF(Data!$I130&lt;&gt;"",Scoring!$M$14)+IF(Data!$J130&lt;&gt;"",Scoring!$M$15)+IF(Data!$K130&lt;&gt;"",Scoring!$M$16)+IF(Data!$L130&lt;&gt;"",Scoring!$M$17)+IF(Data!$M130&lt;&gt;"",Scoring!$M$18)+IF(Data!$N130&lt;&gt;"",Scoring!$M$19)+IF(Data!$O130&lt;&gt;"",Scoring!$M$20)+IF(Data!$P130&lt;&gt;"",Scoring!$M$21)+IF(Data!$Q130&lt;&gt;"",Scoring!$M$22)+IF(Data!$R130&lt;&gt;"",Scoring!$M$23)+IF(Data!$S130&lt;&gt;"",Scoring!$M$24)+IF(Data!$T130&lt;&gt;"",Scoring!$M$25)+IF(Data!$U130&lt;&gt;"",Scoring!$M$26)+IF(Data!$V130&lt;&gt;"",Scoring!$M$27)+IF(Data!$W130&lt;&gt;"",Scoring!$M$28)+IF(Data!$X130&lt;&gt;"",Scoring!$M$29)+IF(Data!$Y130&lt;&gt;"",Scoring!$M$30)+IF(Data!$Z130&lt;&gt;"",Scoring!$M$31)+IF(Data!$AA130&lt;&gt;"",Scoring!$M$32)+IF(Data!$AB130&lt;&gt;"",Scoring!$M$33)+IF(Data!$AC130&lt;&gt;"",Scoring!$M$34)+IF(Data!$AD130&lt;&gt;"",Scoring!$M$35)+IF(Data!$AE130&lt;&gt;"",Scoring!$M$36)+IF(Data!$AF130&lt;&gt;"",Scoring!$M$37)+IF(Data!$AG130&lt;&gt;"",Scoring!$M$38)+IF(Data!$AH130&lt;&gt;"",Scoring!$M$39)+IF(Data!$AI130&lt;&gt;"",Scoring!$M$40)+IF(Data!$AJ130&lt;&gt;"",Scoring!$M$41)+IF(Data!$AK130&lt;&gt;"",Scoring!$M$42)+IF(Data!$AL130&lt;&gt;"",Scoring!$M$43)+IF(Data!$AM130&lt;&gt;"",Scoring!$M$44)+IF(Data!$AN130&lt;&gt;"",Scoring!$M$45)+IF(Data!$AO130&lt;&gt;"",Scoring!$M$46)+IF(Data!$AP130&lt;&gt;"",Scoring!$M$47)+IF(Data!$AQ130&lt;&gt;"",Scoring!$M$48)+IF(Data!$AR130&lt;&gt;"",Scoring!$M$49)+IF(Data!$AS130&lt;&gt;"",Scoring!$M$50)+IF(Data!$AT130&lt;&gt;"",Scoring!$M$51)+IF(Data!$AU130&lt;&gt;"",Scoring!$M$52),"")</f>
        <v/>
      </c>
      <c r="BO130" s="184" t="str">
        <f>IF(BN130&lt;&gt;"",LOOKUP(BN130,Likelihoods!$A$7:$A$107,Likelihoods!K$7:K$107),"")</f>
        <v/>
      </c>
      <c r="BP130" s="179" t="str">
        <f>IF(AND(COUNTBLANK($B130:$O130)=13,COUNTBLANK($P130:$Q130)=1,COUNTBLANK($R130:$U130)=3,COUNTBLANK($V130:$X130)=2,COUNTBLANK($Y130:$AE130)=6,COUNTBLANK($AF130:$AJ130)=4,COUNTBLANK($AK130:AN130)=3,COUNTBLANK($AO130:$AQ130)=2,COUNTBLANK($AR130:$AS130)=1,COUNTBLANK($AT130:$AU130)=1),IF(Data!$B130&lt;&gt;"",Scoring!$N$7)+IF(Data!$C130&lt;&gt;"",Scoring!$N$8)+IF(Data!$D130&lt;&gt;"",Scoring!$N$9)+IF(Data!$E130&lt;&gt;"",Scoring!$N$10)+IF(Data!$F130&lt;&gt;"",Scoring!$N$11)+IF(Data!$G130&lt;&gt;"",Scoring!$N$12)+IF(Data!$H130&lt;&gt;"",Scoring!$N$13)+IF(Data!$I130&lt;&gt;"",Scoring!$N$14)+IF(Data!$J130&lt;&gt;"",Scoring!$N$15)+IF(Data!$K130&lt;&gt;"",Scoring!$N$16)+IF(Data!$L130&lt;&gt;"",Scoring!$N$17)+IF(Data!$M130&lt;&gt;"",Scoring!$N$18)+IF(Data!$N130&lt;&gt;"",Scoring!$N$19)+IF(Data!$O130&lt;&gt;"",Scoring!$N$20)+IF(Data!$P130&lt;&gt;"",Scoring!$N$21)+IF(Data!$Q130&lt;&gt;"",Scoring!$N$22)+IF(Data!$R130&lt;&gt;"",Scoring!$N$23)+IF(Data!$S130&lt;&gt;"",Scoring!$N$24)+IF(Data!$T130&lt;&gt;"",Scoring!$N$25)+IF(Data!$U130&lt;&gt;"",Scoring!$N$26)+IF(Data!$V130&lt;&gt;"",Scoring!$N$27)+IF(Data!$W130&lt;&gt;"",Scoring!$N$28)+IF(Data!$X130&lt;&gt;"",Scoring!$N$29)+IF(Data!$Y130&lt;&gt;"",Scoring!$N$30)+IF(Data!$Z130&lt;&gt;"",Scoring!$N$31)+IF(Data!$AA130&lt;&gt;"",Scoring!$N$32)+IF(Data!$AB130&lt;&gt;"",Scoring!$N$33)+IF(Data!$AC130&lt;&gt;"",Scoring!$N$34)+IF(Data!$AD130&lt;&gt;"",Scoring!$N$35)+IF(Data!$AE130&lt;&gt;"",Scoring!$N$36)+IF(Data!$AF130&lt;&gt;"",Scoring!$N$37)+IF(Data!$AG130&lt;&gt;"",Scoring!$N$38)+IF(Data!$AH130&lt;&gt;"",Scoring!$N$39)+IF(Data!$AI130&lt;&gt;"",Scoring!$N$40)+IF(Data!$AJ130&lt;&gt;"",Scoring!$N$41)+IF(Data!$AK130&lt;&gt;"",Scoring!$N$42)+IF(Data!$AL130&lt;&gt;"",Scoring!$N$43)+IF(Data!$AM130&lt;&gt;"",Scoring!$N$44)+IF(Data!$AN130&lt;&gt;"",Scoring!$N$45)+IF(Data!$AO130&lt;&gt;"",Scoring!$N$46)+IF(Data!$AP130&lt;&gt;"",Scoring!$N$47)+IF(Data!$AQ130&lt;&gt;"",Scoring!$N$48)+IF(Data!$AR130&lt;&gt;"",Scoring!$N$49)+IF(Data!$AS130&lt;&gt;"",Scoring!$N$50)+IF(Data!$AT130&lt;&gt;"",Scoring!$N$51)+IF(Data!$AU130&lt;&gt;"",Scoring!$N$52),"")</f>
        <v/>
      </c>
      <c r="BQ130" s="189" t="str">
        <f>IF(BP130&lt;&gt;"",LOOKUP(BP130,Likelihoods!$A$7:$A$107,Likelihoods!L$7:L$107),"")</f>
        <v/>
      </c>
      <c r="BR130" s="181" t="str">
        <f>IF(AND(COUNTBLANK($B130:$O130)=13,COUNTBLANK($P130:$Q130)=1,COUNTBLANK($R130:$U130)=3,COUNTBLANK($V130:$X130)=2,COUNTBLANK($Y130:$AE130)=6,COUNTBLANK($AF130:$AJ130)=4,COUNTBLANK($AK130:AN130)=3,COUNTBLANK($AO130:$AQ130)=2,COUNTBLANK($AR130:$AS130)=1,COUNTBLANK($AT130:$AU130)=1),IF(Data!$B130&lt;&gt;"",Scoring!$O$7)+IF(Data!$C130&lt;&gt;"",Scoring!$O$8)+IF(Data!$D130&lt;&gt;"",Scoring!$O$9)+IF(Data!$E130&lt;&gt;"",Scoring!$O$10)+IF(Data!$F130&lt;&gt;"",Scoring!$O$11)+IF(Data!$G130&lt;&gt;"",Scoring!$O$12)+IF(Data!$H130&lt;&gt;"",Scoring!$O$13)+IF(Data!$I130&lt;&gt;"",Scoring!$O$14)+IF(Data!$J130&lt;&gt;"",Scoring!$O$15)+IF(Data!$K130&lt;&gt;"",Scoring!$O$16)+IF(Data!$L130&lt;&gt;"",Scoring!$O$17)+IF(Data!$M130&lt;&gt;"",Scoring!$O$18)+IF(Data!$N130&lt;&gt;"",Scoring!$O$19)+IF(Data!$O130&lt;&gt;"",Scoring!$O$20)+IF(Data!$P130&lt;&gt;"",Scoring!$O$21)+IF(Data!$Q130&lt;&gt;"",Scoring!$O$22)+IF(Data!$R130&lt;&gt;"",Scoring!$O$23)+IF(Data!$S130&lt;&gt;"",Scoring!$O$24)+IF(Data!$T130&lt;&gt;"",Scoring!$O$25)+IF(Data!$U130&lt;&gt;"",Scoring!$O$26)+IF(Data!$V130&lt;&gt;"",Scoring!$O$27)+IF(Data!$W130&lt;&gt;"",Scoring!$O$28)+IF(Data!$X130&lt;&gt;"",Scoring!$O$29)+IF(Data!$Y130&lt;&gt;"",Scoring!$O$30)+IF(Data!$Z130&lt;&gt;"",Scoring!$O$31)+IF(Data!$AA130&lt;&gt;"",Scoring!$O$32)+IF(Data!$AB130&lt;&gt;"",Scoring!$O$33)+IF(Data!$AC130&lt;&gt;"",Scoring!$O$34)+IF(Data!$AD130&lt;&gt;"",Scoring!$O$35)+IF(Data!$AE130&lt;&gt;"",Scoring!$O$36)+IF(Data!$AF130&lt;&gt;"",Scoring!$O$37)+IF(Data!$AG130&lt;&gt;"",Scoring!$O$38)+IF(Data!$AH130&lt;&gt;"",Scoring!$O$39)+IF(Data!$AI130&lt;&gt;"",Scoring!$O$40)+IF(Data!$AJ130&lt;&gt;"",Scoring!$O$41)+IF(Data!$AK130&lt;&gt;"",Scoring!$O$42)+IF(Data!$AL130&lt;&gt;"",Scoring!$O$43)+IF(Data!$AM130&lt;&gt;"",Scoring!$O$44)+IF(Data!$AN130&lt;&gt;"",Scoring!$O$45)+IF(Data!$AO130&lt;&gt;"",Scoring!$O$46)+IF(Data!$AP130&lt;&gt;"",Scoring!$O$47)+IF(Data!$AQ130&lt;&gt;"",Scoring!$O$48)+IF(Data!$AR130&lt;&gt;"",Scoring!$O$49)+IF(Data!$AS130&lt;&gt;"",Scoring!$O$50)+IF(Data!$AT130&lt;&gt;"",Scoring!$O$51)+IF(Data!$AU130&lt;&gt;"",Scoring!$O$52),"")</f>
        <v/>
      </c>
      <c r="BS130" s="184" t="str">
        <f>IF(BR130&lt;&gt;"",LOOKUP(BR130,Likelihoods!$A$7:$A$107,Likelihoods!M$7:M$107),"")</f>
        <v/>
      </c>
      <c r="BT130" s="181" t="str">
        <f>IF(AND(COUNTBLANK($B130:$O130)=13,COUNTBLANK($P130:$Q130)=1,COUNTBLANK($R130:$U130)=3,COUNTBLANK($V130:$X130)=2,COUNTBLANK($Y130:$AE130)=6,COUNTBLANK($AF130:$AJ130)=4,COUNTBLANK($AK130:AN130)=3,COUNTBLANK($AO130:$AQ130)=2,COUNTBLANK($AR130:$AS130)=1,COUNTBLANK($AT130:$AU130)=1),IF(Data!$B130&lt;&gt;"",Scoring!$P$7)+IF(Data!$C130&lt;&gt;"",Scoring!$P$8)+IF(Data!$D130&lt;&gt;"",Scoring!$P$9)+IF(Data!$E130&lt;&gt;"",Scoring!$P$10)+IF(Data!$F130&lt;&gt;"",Scoring!$P$11)+IF(Data!$G130&lt;&gt;"",Scoring!$P$12)+IF(Data!$H130&lt;&gt;"",Scoring!$P$13)+IF(Data!$I130&lt;&gt;"",Scoring!$P$14)+IF(Data!$J130&lt;&gt;"",Scoring!$P$15)+IF(Data!$K130&lt;&gt;"",Scoring!$P$16)+IF(Data!$L130&lt;&gt;"",Scoring!$P$17)+IF(Data!$M130&lt;&gt;"",Scoring!$P$18)+IF(Data!$N130&lt;&gt;"",Scoring!$P$19)+IF(Data!$O130&lt;&gt;"",Scoring!$P$20)+IF(Data!$P130&lt;&gt;"",Scoring!$P$21)+IF(Data!$Q130&lt;&gt;"",Scoring!$P$22)+IF(Data!$R130&lt;&gt;"",Scoring!$P$23)+IF(Data!$S130&lt;&gt;"",Scoring!$P$24)+IF(Data!$T130&lt;&gt;"",Scoring!$P$25)+IF(Data!$U130&lt;&gt;"",Scoring!$P$26)+IF(Data!$V130&lt;&gt;"",Scoring!$P$27)+IF(Data!$W130&lt;&gt;"",Scoring!$P$28)+IF(Data!$X130&lt;&gt;"",Scoring!$P$29)+IF(Data!$Y130&lt;&gt;"",Scoring!$P$30)+IF(Data!$Z130&lt;&gt;"",Scoring!$P$31)+IF(Data!$AA130&lt;&gt;"",Scoring!$P$32)+IF(Data!$AB130&lt;&gt;"",Scoring!$P$33)+IF(Data!$AC130&lt;&gt;"",Scoring!$P$34)+IF(Data!$AD130&lt;&gt;"",Scoring!$P$35)+IF(Data!$AE130&lt;&gt;"",Scoring!$P$36)+IF(Data!$AF130&lt;&gt;"",Scoring!$P$37)+IF(Data!$AG130&lt;&gt;"",Scoring!$P$38)+IF(Data!$AH130&lt;&gt;"",Scoring!$P$39)+IF(Data!$AI130&lt;&gt;"",Scoring!$P$40)+IF(Data!$AJ130&lt;&gt;"",Scoring!$P$41)+IF(Data!$AK130&lt;&gt;"",Scoring!$P$42)+IF(Data!$AL130&lt;&gt;"",Scoring!$P$43)+IF(Data!$AM130&lt;&gt;"",Scoring!$P$44)+IF(Data!$AN130&lt;&gt;"",Scoring!$P$45)+IF(Data!$AO130&lt;&gt;"",Scoring!$P$46)+IF(Data!$AP130&lt;&gt;"",Scoring!$P$47)+IF(Data!$AQ130&lt;&gt;"",Scoring!$P$48)+IF(Data!$AR130&lt;&gt;"",Scoring!$P$49)+IF(Data!$AS130&lt;&gt;"",Scoring!$P$50)+IF(Data!$AT130&lt;&gt;"",Scoring!$P$51)+IF(Data!$AU130&lt;&gt;"",Scoring!$P$52),"")</f>
        <v/>
      </c>
      <c r="BU130" s="180" t="str">
        <f>IF(BT130&lt;&gt;"",LOOKUP(BT130,Likelihoods!$A$7:$A$107,Likelihoods!N$7:N$107),"")</f>
        <v/>
      </c>
      <c r="BV130" s="181" t="str">
        <f>IF(AND(COUNTBLANK($B130:$O130)=13,COUNTBLANK($P130:$Q130)=1,COUNTBLANK($R130:$U130)=3,COUNTBLANK($V130:$X130)=2,COUNTBLANK($Y130:$AE130)=6,COUNTBLANK($AF130:$AJ130)=4,COUNTBLANK($AK130:AN130)=3,COUNTBLANK($AO130:$AQ130)=2,COUNTBLANK($AR130:$AS130)=1,COUNTBLANK($AT130:$AU130)=1),IF(Data!$B130&lt;&gt;"",Scoring!$Q$7)+IF(Data!$C130&lt;&gt;"",Scoring!$Q$8)+IF(Data!$D130&lt;&gt;"",Scoring!$Q$9)+IF(Data!$E130&lt;&gt;"",Scoring!$Q$10)+IF(Data!$F130&lt;&gt;"",Scoring!$Q$11)+IF(Data!$G130&lt;&gt;"",Scoring!$Q$12)+IF(Data!$H130&lt;&gt;"",Scoring!$Q$13)+IF(Data!$I130&lt;&gt;"",Scoring!$Q$14)+IF(Data!$J130&lt;&gt;"",Scoring!$Q$15)+IF(Data!$K130&lt;&gt;"",Scoring!$Q$16)+IF(Data!$L130&lt;&gt;"",Scoring!$Q$17)+IF(Data!$M130&lt;&gt;"",Scoring!$Q$18)+IF(Data!$N130&lt;&gt;"",Scoring!$Q$19)+IF(Data!$O130&lt;&gt;"",Scoring!$Q$20)+IF(Data!$P130&lt;&gt;"",Scoring!$Q$21)+IF(Data!$Q130&lt;&gt;"",Scoring!$Q$22)+IF(Data!$R130&lt;&gt;"",Scoring!$Q$23)+IF(Data!$S130&lt;&gt;"",Scoring!$Q$24)+IF(Data!$T130&lt;&gt;"",Scoring!$Q$25)+IF(Data!$U130&lt;&gt;"",Scoring!$Q$26)+IF(Data!$V130&lt;&gt;"",Scoring!$Q$27)+IF(Data!$W130&lt;&gt;"",Scoring!$Q$28)+IF(Data!$X130&lt;&gt;"",Scoring!$Q$29)+IF(Data!$Y130&lt;&gt;"",Scoring!$Q$30)+IF(Data!$Z130&lt;&gt;"",Scoring!$Q$31)+IF(Data!$AA130&lt;&gt;"",Scoring!$Q$32)+IF(Data!$AB130&lt;&gt;"",Scoring!$Q$33)+IF(Data!$AC130&lt;&gt;"",Scoring!$Q$34)+IF(Data!$AD130&lt;&gt;"",Scoring!$Q$35)+IF(Data!$AE130&lt;&gt;"",Scoring!$Q$36)+IF(Data!$AF130&lt;&gt;"",Scoring!$Q$37)+IF(Data!$AG130&lt;&gt;"",Scoring!$Q$38)+IF(Data!$AH130&lt;&gt;"",Scoring!$Q$39)+IF(Data!$AI130&lt;&gt;"",Scoring!$Q$40)+IF(Data!$AJ130&lt;&gt;"",Scoring!$Q$41)+IF(Data!$AK130&lt;&gt;"",Scoring!$Q$42)+IF(Data!$AL130&lt;&gt;"",Scoring!$Q$43)+IF(Data!$AM130&lt;&gt;"",Scoring!$Q$44)+IF(Data!$AN130&lt;&gt;"",Scoring!$Q$45)+IF(Data!$AO130&lt;&gt;"",Scoring!$Q$46)+IF(Data!$AP130&lt;&gt;"",Scoring!$Q$47)+IF(Data!$AQ130&lt;&gt;"",Scoring!$Q$48)+IF(Data!$AR130&lt;&gt;"",Scoring!$Q$49)+IF(Data!$AS130&lt;&gt;"",Scoring!$Q$50)+IF(Data!$AT130&lt;&gt;"",Scoring!$Q$51)+IF(Data!$AU130&lt;&gt;"",Scoring!$Q$52),"")</f>
        <v/>
      </c>
      <c r="BW130" s="183" t="str">
        <f>IF(BV130&lt;&gt;"",LOOKUP(BV130,Likelihoods!$A$7:$A$107,Likelihoods!O$7:O$107),"")</f>
        <v/>
      </c>
      <c r="BX130" s="9"/>
      <c r="BY130" s="9"/>
      <c r="BZ130" s="9"/>
      <c r="CA130" s="9"/>
      <c r="CB130" s="9"/>
      <c r="CC130" s="9"/>
      <c r="CD130" s="9"/>
      <c r="CE130" s="9"/>
      <c r="CF130" s="9"/>
      <c r="CG130" s="9"/>
      <c r="CH130" s="9"/>
      <c r="CI130" s="9"/>
      <c r="CJ130" s="9"/>
      <c r="CK130" s="9"/>
    </row>
    <row r="131" spans="1:89" ht="14.25">
      <c r="A131" s="59"/>
      <c r="B131" s="76"/>
      <c r="C131" s="77"/>
      <c r="D131" s="77"/>
      <c r="E131" s="77"/>
      <c r="F131" s="77"/>
      <c r="G131" s="77"/>
      <c r="H131" s="77"/>
      <c r="I131" s="77"/>
      <c r="J131" s="77"/>
      <c r="K131" s="77"/>
      <c r="L131" s="77"/>
      <c r="M131" s="77"/>
      <c r="N131" s="77"/>
      <c r="O131" s="77"/>
      <c r="P131" s="76"/>
      <c r="Q131" s="78"/>
      <c r="R131" s="77"/>
      <c r="S131" s="77"/>
      <c r="T131" s="77"/>
      <c r="U131" s="77"/>
      <c r="V131" s="76"/>
      <c r="W131" s="77"/>
      <c r="X131" s="78"/>
      <c r="Y131" s="77"/>
      <c r="Z131" s="77"/>
      <c r="AA131" s="77"/>
      <c r="AB131" s="77"/>
      <c r="AC131" s="77"/>
      <c r="AD131" s="77"/>
      <c r="AE131" s="77"/>
      <c r="AF131" s="76"/>
      <c r="AG131" s="77"/>
      <c r="AH131" s="77"/>
      <c r="AI131" s="77"/>
      <c r="AJ131" s="78"/>
      <c r="AK131" s="77"/>
      <c r="AL131" s="77"/>
      <c r="AM131" s="77"/>
      <c r="AN131" s="77"/>
      <c r="AO131" s="76"/>
      <c r="AP131" s="77"/>
      <c r="AQ131" s="78"/>
      <c r="AR131" s="76"/>
      <c r="AS131" s="78"/>
      <c r="AT131" s="77"/>
      <c r="AU131" s="77"/>
      <c r="AV131" s="179" t="str">
        <f>IF(AND(COUNTBLANK($B131:$O131)=13,COUNTBLANK($P131:$Q131)=1,COUNTBLANK($R131:$U131)=3,COUNTBLANK($V131:$X131)=2,COUNTBLANK($Y131:$AE131)=6,COUNTBLANK($AF131:$AJ131)=4,COUNTBLANK($AK131:AN131)=3,COUNTBLANK($AO131:$AQ131)=2,COUNTBLANK($AR131:$AS131)=1,COUNTBLANK($AT131:$AU131)=1),IF(Data!$B131&lt;&gt;"",Scoring!$D$7)+IF(Data!$C131&lt;&gt;"",Scoring!$D$8)+IF(Data!$D131&lt;&gt;"",Scoring!$D$9)+IF(Data!$E131&lt;&gt;"",Scoring!$D$10)+IF(Data!$F131&lt;&gt;"",Scoring!$D$11)+IF(Data!$G131&lt;&gt;"",Scoring!$D$12)+IF(Data!$H131&lt;&gt;"",Scoring!$D$13)+IF(Data!$I131&lt;&gt;"",Scoring!$D$14)+IF(Data!$J131&lt;&gt;"",Scoring!$D$15)+IF(Data!$K131&lt;&gt;"",Scoring!$D$16)+IF(Data!$L131&lt;&gt;"",Scoring!$D$17)+IF(Data!$M131&lt;&gt;"",Scoring!$D$18)+IF(Data!$N131&lt;&gt;"",Scoring!$D$19)+IF(Data!$O131&lt;&gt;"",Scoring!$D$20)+IF(Data!$P131&lt;&gt;"",Scoring!$D$21)+IF(Data!$Q131&lt;&gt;"",Scoring!$D$22)+IF(Data!$R131&lt;&gt;"",Scoring!$D$23)+IF(Data!$S131&lt;&gt;"",Scoring!$D$24)+IF(Data!$T131&lt;&gt;"",Scoring!$D$25)+IF(Data!$U131&lt;&gt;"",Scoring!$D$26)+IF(Data!$V131&lt;&gt;"",Scoring!$D$27)+IF(Data!$W131&lt;&gt;"",Scoring!$D$28)+IF(Data!$X131&lt;&gt;"",Scoring!$D$29)+IF(Data!$Y131&lt;&gt;"",Scoring!$D$30)+IF(Data!$Z131&lt;&gt;"",Scoring!$D$31)+IF(Data!$AA131&lt;&gt;"",Scoring!$D$32)+IF(Data!$AB131&lt;&gt;"",Scoring!$D$33)+IF(Data!$AC131&lt;&gt;"",Scoring!$D$34)+IF(Data!$AD131&lt;&gt;"",Scoring!$D$35)+IF(Data!$AE131&lt;&gt;"",Scoring!$D$36)+IF(Data!$AF131&lt;&gt;"",Scoring!$D$37)+IF(Data!$AG131&lt;&gt;"",Scoring!$D$38)+IF(Data!$AH131&lt;&gt;"",Scoring!$D$39)+IF(Data!$AI131&lt;&gt;"",Scoring!$D$40)+IF(Data!$AJ131&lt;&gt;"",Scoring!$D$41)+IF(Data!$AK131&lt;&gt;"",Scoring!$D$42)+IF(Data!$AL131&lt;&gt;"",Scoring!$D$43)+IF(Data!$AM131&lt;&gt;"",Scoring!$D$44)+IF(Data!$AN131&lt;&gt;"",Scoring!$D$45)+IF(Data!$AO131&lt;&gt;"",Scoring!$D$46)+IF(Data!$AP131&lt;&gt;"",Scoring!$D$47)+IF(Data!$AQ131&lt;&gt;"",Scoring!$D$48)+IF(Data!$AR131&lt;&gt;"",Scoring!$D$49)+IF(Data!$AS131&lt;&gt;"",Scoring!$D$50)+IF(Data!$AT131&lt;&gt;"",Scoring!$D$51)+IF(Data!$AU131&lt;&gt;"",Scoring!$D$52),"")</f>
        <v/>
      </c>
      <c r="AW131" s="180" t="str">
        <f>IF(AV131&lt;&gt;"",LOOKUP(AV131,Likelihoods!$A$7:$A$107,Likelihoods!B$7:B$107),"")</f>
        <v/>
      </c>
      <c r="AX131" s="181" t="str">
        <f>IF(AND(COUNTBLANK($B131:$O131)=13,COUNTBLANK($P131:$Q131)=1,COUNTBLANK($R131:$U131)=3,COUNTBLANK($V131:$X131)=2,COUNTBLANK($Y131:$AE131)=6,COUNTBLANK($AF131:$AJ131)=4,COUNTBLANK($AK131:AN131)=3,COUNTBLANK($AO131:$AQ131)=2,COUNTBLANK($AR131:$AS131)=1,COUNTBLANK($AT131:$AU131)=1),IF(Data!$B131&lt;&gt;"",Scoring!$E$7)+IF(Data!$C131&lt;&gt;"",Scoring!$E$8)+IF(Data!$D131&lt;&gt;"",Scoring!$E$9)+IF(Data!$E131&lt;&gt;"",Scoring!$E$10)+IF(Data!$F131&lt;&gt;"",Scoring!$E$11)+IF(Data!$G131&lt;&gt;"",Scoring!$E$12)+IF(Data!$H131&lt;&gt;"",Scoring!$E$13)+IF(Data!$I131&lt;&gt;"",Scoring!$E$14)+IF(Data!$J131&lt;&gt;"",Scoring!$E$15)+IF(Data!$K131&lt;&gt;"",Scoring!$E$16)+IF(Data!$L131&lt;&gt;"",Scoring!$E$17)+IF(Data!$M131&lt;&gt;"",Scoring!$E$18)+IF(Data!$N131&lt;&gt;"",Scoring!$E$19)+IF(Data!$O131&lt;&gt;"",Scoring!$E$20)+IF(Data!$P131&lt;&gt;"",Scoring!$E$21)+IF(Data!$Q131&lt;&gt;"",Scoring!$E$22)+IF(Data!$R131&lt;&gt;"",Scoring!$E$23)+IF(Data!$S131&lt;&gt;"",Scoring!$E$24)+IF(Data!$T131&lt;&gt;"",Scoring!$E$25)+IF(Data!$U131&lt;&gt;"",Scoring!$E$26)+IF(Data!$V131&lt;&gt;"",Scoring!$E$27)+IF(Data!$W131&lt;&gt;"",Scoring!$E$28)+IF(Data!$X131&lt;&gt;"",Scoring!$E$29)+IF(Data!$Y131&lt;&gt;"",Scoring!$E$30)+IF(Data!$Z131&lt;&gt;"",Scoring!$E$31)+IF(Data!$AA131&lt;&gt;"",Scoring!$E$32)+IF(Data!$AB131&lt;&gt;"",Scoring!$E$33)+IF(Data!$AC131&lt;&gt;"",Scoring!$E$34)+IF(Data!$AD131&lt;&gt;"",Scoring!$E$35)+IF(Data!$AE131&lt;&gt;"",Scoring!$E$36)+IF(Data!$AF131&lt;&gt;"",Scoring!$E$37)+IF(Data!$AG131&lt;&gt;"",Scoring!$E$38)+IF(Data!$AH131&lt;&gt;"",Scoring!$E$39)+IF(Data!$AI131&lt;&gt;"",Scoring!$E$40)+IF(Data!$AJ131&lt;&gt;"",Scoring!$E$41)+IF(Data!$AK131&lt;&gt;"",Scoring!$E$42)+IF(Data!$AL131&lt;&gt;"",Scoring!$E$43)+IF(Data!$AM131&lt;&gt;"",Scoring!$E$44)+IF(Data!$AN131&lt;&gt;"",Scoring!$E$45)+IF(Data!$AO131&lt;&gt;"",Scoring!$E$46)+IF(Data!$AP131&lt;&gt;"",Scoring!$E$47)+IF(Data!$AQ131&lt;&gt;"",Scoring!$E$48)+IF(Data!$AR131&lt;&gt;"",Scoring!$E$49)+IF(Data!$AS131&lt;&gt;"",Scoring!$E$50)+IF(Data!$AT131&lt;&gt;"",Scoring!$E$51)+IF(Data!$AU131&lt;&gt;"",Scoring!$E$52),"")</f>
        <v/>
      </c>
      <c r="AY131" s="180" t="str">
        <f>IF(AX131&lt;&gt;"",LOOKUP(AX131,Likelihoods!$A$7:$A$107,Likelihoods!C$7:C$107),"")</f>
        <v/>
      </c>
      <c r="AZ131" s="182" t="str">
        <f>IF(AND(COUNTBLANK($B131:$O131)=13,COUNTBLANK($P131:$Q131)=1,COUNTBLANK($R131:$U131)=3,COUNTBLANK($V131:$X131)=2,COUNTBLANK($Y131:$AE131)=6,COUNTBLANK($AF131:$AJ131)=4,COUNTBLANK($AK131:AN131)=3,COUNTBLANK($AO131:$AQ131)=2,COUNTBLANK($AR131:$AS131)=1,COUNTBLANK($AT131:$AU131)=1),IF(Data!$B131&lt;&gt;"",Scoring!$F$7)+IF(Data!$C131&lt;&gt;"",Scoring!$F$8)+IF(Data!$D131&lt;&gt;"",Scoring!$F$9)+IF(Data!$E131&lt;&gt;"",Scoring!$F$10)+IF(Data!$F131&lt;&gt;"",Scoring!$F$11)+IF(Data!$G131&lt;&gt;"",Scoring!$F$12)+IF(Data!$H131&lt;&gt;"",Scoring!$F$13)+IF(Data!$I131&lt;&gt;"",Scoring!$F$14)+IF(Data!$J131&lt;&gt;"",Scoring!$F$15)+IF(Data!$K131&lt;&gt;"",Scoring!$F$16)+IF(Data!$L131&lt;&gt;"",Scoring!$F$17)+IF(Data!$M131&lt;&gt;"",Scoring!$F$18)+IF(Data!$N131&lt;&gt;"",Scoring!$F$19)+IF(Data!$O131&lt;&gt;"",Scoring!$F$20)+IF(Data!$P131&lt;&gt;"",Scoring!$F$21)+IF(Data!$Q131&lt;&gt;"",Scoring!$F$22)+IF(Data!$R131&lt;&gt;"",Scoring!$F$23)+IF(Data!$S131&lt;&gt;"",Scoring!$F$24)+IF(Data!$T131&lt;&gt;"",Scoring!$F$25)+IF(Data!$U131&lt;&gt;"",Scoring!$F$26)+IF(Data!$V131&lt;&gt;"",Scoring!$F$27)+IF(Data!$W131&lt;&gt;"",Scoring!$F$28)+IF(Data!$X131&lt;&gt;"",Scoring!$F$29)+IF(Data!$Y131&lt;&gt;"",Scoring!$F$30)+IF(Data!$Z131&lt;&gt;"",Scoring!$F$31)+IF(Data!$AA131&lt;&gt;"",Scoring!$F$32)+IF(Data!$AB131&lt;&gt;"",Scoring!$F$33)+IF(Data!$AC131&lt;&gt;"",Scoring!$F$34)+IF(Data!$AD131&lt;&gt;"",Scoring!$F$35)+IF(Data!$AE131&lt;&gt;"",Scoring!$F$36)+IF(Data!$AF131&lt;&gt;"",Scoring!$F$37)+IF(Data!$AG131&lt;&gt;"",Scoring!$F$38)+IF(Data!$AH131&lt;&gt;"",Scoring!$F$39)+IF(Data!$AI131&lt;&gt;"",Scoring!$F$40)+IF(Data!$AJ131&lt;&gt;"",Scoring!$F$41)+IF(Data!$AK131&lt;&gt;"",Scoring!$F$42)+IF(Data!$AL131&lt;&gt;"",Scoring!$F$43)+IF(Data!$AM131&lt;&gt;"",Scoring!$F$44)+IF(Data!$AN131&lt;&gt;"",Scoring!$F$45)+IF(Data!$AO131&lt;&gt;"",Scoring!$F$46)+IF(Data!$AP131&lt;&gt;"",Scoring!$F$47)+IF(Data!$AQ131&lt;&gt;"",Scoring!$F$48)+IF(Data!$AR131&lt;&gt;"",Scoring!$F$49)+IF(Data!$AS131&lt;&gt;"",Scoring!$F$50)+IF(Data!$AT131&lt;&gt;"",Scoring!$F$51)+IF(Data!$AU131&lt;&gt;"",Scoring!$F$52),"")</f>
        <v/>
      </c>
      <c r="BA131" s="183" t="str">
        <f>IF(AZ131&lt;&gt;"",LOOKUP(AZ131,Likelihoods!$A$7:$A$107,Likelihoods!D$7:D$107),"")</f>
        <v/>
      </c>
      <c r="BB131" s="181" t="str">
        <f>IF(AND(COUNTBLANK($B131:$O131)=13,COUNTBLANK($P131:$Q131)=1,COUNTBLANK($R131:$U131)=3,COUNTBLANK($V131:$X131)=2,COUNTBLANK($Y131:$AE131)=6,COUNTBLANK($AF131:$AJ131)=4,COUNTBLANK($AK131:AN131)=3,COUNTBLANK($AO131:$AQ131)=2,COUNTBLANK($AR131:$AS131)=1,COUNTBLANK($AT131:$AU131)=1),IF(Data!$B131&lt;&gt;"",Scoring!$G$7)+IF(Data!$C131&lt;&gt;"",Scoring!$G$8)+IF(Data!$D131&lt;&gt;"",Scoring!$G$9)+IF(Data!$E131&lt;&gt;"",Scoring!$G$10)+IF(Data!$F131&lt;&gt;"",Scoring!$G$11)+IF(Data!$G131&lt;&gt;"",Scoring!$G$12)+IF(Data!$H131&lt;&gt;"",Scoring!$G$13)+IF(Data!$I131&lt;&gt;"",Scoring!$G$14)+IF(Data!$J131&lt;&gt;"",Scoring!$G$15)+IF(Data!$K131&lt;&gt;"",Scoring!$G$16)+IF(Data!$L131&lt;&gt;"",Scoring!$G$17)+IF(Data!$M131&lt;&gt;"",Scoring!$G$18)+IF(Data!$N131&lt;&gt;"",Scoring!$G$19)+IF(Data!$O131&lt;&gt;"",Scoring!$G$20)+IF(Data!$P131&lt;&gt;"",Scoring!$G$21)+IF(Data!$Q131&lt;&gt;"",Scoring!$G$22)+IF(Data!$R131&lt;&gt;"",Scoring!$G$23)+IF(Data!$S131&lt;&gt;"",Scoring!$G$24)+IF(Data!$T131&lt;&gt;"",Scoring!$G$25)+IF(Data!$U131&lt;&gt;"",Scoring!$G$26)+IF(Data!$V131&lt;&gt;"",Scoring!$G$27)+IF(Data!$W131&lt;&gt;"",Scoring!$G$28)+IF(Data!$X131&lt;&gt;"",Scoring!$G$29)+IF(Data!$Y131&lt;&gt;"",Scoring!$G$30)+IF(Data!$Z131&lt;&gt;"",Scoring!$G$31)+IF(Data!$AA131&lt;&gt;"",Scoring!$G$32)+IF(Data!$AB131&lt;&gt;"",Scoring!$G$33)+IF(Data!$AC131&lt;&gt;"",Scoring!$G$34)+IF(Data!$AD131&lt;&gt;"",Scoring!$G$35)+IF(Data!$AE131&lt;&gt;"",Scoring!$G$36)+IF(Data!$AF131&lt;&gt;"",Scoring!$G$37)+IF(Data!$AG131&lt;&gt;"",Scoring!$G$38)+IF(Data!$AH131&lt;&gt;"",Scoring!$G$39)+IF(Data!$AI131&lt;&gt;"",Scoring!$G$40)+IF(Data!$AJ131&lt;&gt;"",Scoring!$G$41)+IF(Data!$AK131&lt;&gt;"",Scoring!$G$42)+IF(Data!$AL131&lt;&gt;"",Scoring!$G$43)+IF(Data!$AM131&lt;&gt;"",Scoring!$G$44)+IF(Data!$AN131&lt;&gt;"",Scoring!$G$45)+IF(Data!$AO131&lt;&gt;"",Scoring!$G$46)+IF(Data!$AP131&lt;&gt;"",Scoring!$G$47)+IF(Data!$AQ131&lt;&gt;"",Scoring!$G$48)+IF(Data!$AR131&lt;&gt;"",Scoring!$G$49)+IF(Data!$AS131&lt;&gt;"",Scoring!$G$50)+IF(Data!$AT131&lt;&gt;"",Scoring!$G$51)+IF(Data!$AU131&lt;&gt;"",Scoring!$G$52),"")</f>
        <v/>
      </c>
      <c r="BC131" s="184" t="str">
        <f>IF(BB131&lt;&gt;"",LOOKUP(BB131,Likelihoods!$A$7:$A$107,Likelihoods!E$7:E$107),"")</f>
        <v/>
      </c>
      <c r="BD131" s="185" t="str">
        <f>IF(AND(COUNTBLANK($B131:$O131)=13,COUNTBLANK($P131:$Q131)=1,COUNTBLANK($R131:$U131)=3,COUNTBLANK($V131:$X131)=2,COUNTBLANK($Y131:$AE131)=6,COUNTBLANK($AF131:$AJ131)=4,COUNTBLANK($AK131:AN131)=3,COUNTBLANK($AO131:$AQ131)=2,COUNTBLANK($AR131:$AS131)=1,COUNTBLANK($AT131:$AU131)=1),IF(Data!$B131&lt;&gt;"",Scoring!$H$7)+IF(Data!$C131&lt;&gt;"",Scoring!$H$8)+IF(Data!$D131&lt;&gt;"",Scoring!$H$9)+IF(Data!$E131&lt;&gt;"",Scoring!$H$10)+IF(Data!$F131&lt;&gt;"",Scoring!$H$11)+IF(Data!$G131&lt;&gt;"",Scoring!$H$12)+IF(Data!$H131&lt;&gt;"",Scoring!$H$13)+IF(Data!$I131&lt;&gt;"",Scoring!$H$14)+IF(Data!$J131&lt;&gt;"",Scoring!$H$15)+IF(Data!$K131&lt;&gt;"",Scoring!$H$16)+IF(Data!$L131&lt;&gt;"",Scoring!$H$17)+IF(Data!$M131&lt;&gt;"",Scoring!$H$18)+IF(Data!$N131&lt;&gt;"",Scoring!$H$19)+IF(Data!$O131&lt;&gt;"",Scoring!$H$20)+IF(Data!$P131&lt;&gt;"",Scoring!$H$21)+IF(Data!$Q131&lt;&gt;"",Scoring!$H$22)+IF(Data!$R131&lt;&gt;"",Scoring!$H$23)+IF(Data!$S131&lt;&gt;"",Scoring!$H$24)+IF(Data!$T131&lt;&gt;"",Scoring!$H$25)+IF(Data!$U131&lt;&gt;"",Scoring!$H$26)+IF(Data!$V131&lt;&gt;"",Scoring!$H$27)+IF(Data!$W131&lt;&gt;"",Scoring!$H$28)+IF(Data!$X131&lt;&gt;"",Scoring!$H$29)+IF(Data!$Y131&lt;&gt;"",Scoring!$H$30)+IF(Data!$Z131&lt;&gt;"",Scoring!$H$31)+IF(Data!$AA131&lt;&gt;"",Scoring!$H$32)+IF(Data!$AB131&lt;&gt;"",Scoring!$H$33)+IF(Data!$AC131&lt;&gt;"",Scoring!$H$34)+IF(Data!$AD131&lt;&gt;"",Scoring!$H$35)+IF(Data!$AE131&lt;&gt;"",Scoring!$H$36)+IF(Data!$AF131&lt;&gt;"",Scoring!$H$37)+IF(Data!$AG131&lt;&gt;"",Scoring!$H$38)+IF(Data!$AH131&lt;&gt;"",Scoring!$H$39)+IF(Data!$AI131&lt;&gt;"",Scoring!$H$40)+IF(Data!$AJ131&lt;&gt;"",Scoring!$H$41)+IF(Data!$AK131&lt;&gt;"",Scoring!$H$42)+IF(Data!$AL131&lt;&gt;"",Scoring!$H$43)+IF(Data!$AM131&lt;&gt;"",Scoring!$H$44)+IF(Data!$AN131&lt;&gt;"",Scoring!$H$45)+IF(Data!$AO131&lt;&gt;"",Scoring!$H$46)+IF(Data!$AP131&lt;&gt;"",Scoring!$H$47)+IF(Data!$AQ131&lt;&gt;"",Scoring!$H$48)+IF(Data!$AR131&lt;&gt;"",Scoring!$H$49)+IF(Data!$AS131&lt;&gt;"",Scoring!$H$50)+IF(Data!$AT131&lt;&gt;"",Scoring!$H$51)+IF(Data!$AU131&lt;&gt;"",Scoring!$H$52),"")</f>
        <v/>
      </c>
      <c r="BE131" s="186" t="str">
        <f>IF(BD131&lt;&gt;"",LOOKUP(BD131,Likelihoods!$A$7:$A$107,Likelihoods!F$7:F$107),"")</f>
        <v/>
      </c>
      <c r="BF131" s="181" t="str">
        <f>IF(AND(COUNTBLANK($B131:$O131)=13,COUNTBLANK($P131:$Q131)=1,COUNTBLANK($R131:$U131)=3,COUNTBLANK($V131:$X131)=2,COUNTBLANK($Y131:$AE131)=6,COUNTBLANK($AF131:$AJ131)=4,COUNTBLANK($AK131:AN131)=3,COUNTBLANK($AO131:$AQ131)=2,COUNTBLANK($AR131:$AS131)=1,COUNTBLANK($AT131:$AU131)=1),IF(Data!$B131&lt;&gt;"",Scoring!$I$7)+IF(Data!$C131&lt;&gt;"",Scoring!$I$8)+IF(Data!$D131&lt;&gt;"",Scoring!$I$9)+IF(Data!$E131&lt;&gt;"",Scoring!$I$10)+IF(Data!$F131&lt;&gt;"",Scoring!$I$11)+IF(Data!$G131&lt;&gt;"",Scoring!$I$12)+IF(Data!$H131&lt;&gt;"",Scoring!$I$13)+IF(Data!$I131&lt;&gt;"",Scoring!$I$14)+IF(Data!$J131&lt;&gt;"",Scoring!$I$15)+IF(Data!$K131&lt;&gt;"",Scoring!$I$16)+IF(Data!$L131&lt;&gt;"",Scoring!$I$17)+IF(Data!$M131&lt;&gt;"",Scoring!$I$18)+IF(Data!$N131&lt;&gt;"",Scoring!$I$19)+IF(Data!$O131&lt;&gt;"",Scoring!$I$20)+IF(Data!$P131&lt;&gt;"",Scoring!$I$21)+IF(Data!$Q131&lt;&gt;"",Scoring!$I$22)+IF(Data!$R131&lt;&gt;"",Scoring!$I$23)+IF(Data!$S131&lt;&gt;"",Scoring!$I$24)+IF(Data!$T131&lt;&gt;"",Scoring!$I$25)+IF(Data!$U131&lt;&gt;"",Scoring!$I$26)+IF(Data!$V131&lt;&gt;"",Scoring!$I$27)+IF(Data!$W131&lt;&gt;"",Scoring!$I$28)+IF(Data!$X131&lt;&gt;"",Scoring!$I$29)+IF(Data!$Y131&lt;&gt;"",Scoring!$I$30)+IF(Data!$Z131&lt;&gt;"",Scoring!$I$31)+IF(Data!$AA131&lt;&gt;"",Scoring!$I$32)+IF(Data!$AB131&lt;&gt;"",Scoring!$I$33)+IF(Data!$AC131&lt;&gt;"",Scoring!$I$34)+IF(Data!$AD131&lt;&gt;"",Scoring!$I$35)+IF(Data!$AE131&lt;&gt;"",Scoring!$I$36)+IF(Data!$AF131&lt;&gt;"",Scoring!$I$37)+IF(Data!$AG131&lt;&gt;"",Scoring!$I$38)+IF(Data!$AH131&lt;&gt;"",Scoring!$I$39)+IF(Data!$AI131&lt;&gt;"",Scoring!$I$40)+IF(Data!$AJ131&lt;&gt;"",Scoring!$I$41)+IF(Data!$AK131&lt;&gt;"",Scoring!$I$42)+IF(Data!$AL131&lt;&gt;"",Scoring!$I$43)+IF(Data!$AM131&lt;&gt;"",Scoring!$I$44)+IF(Data!$AN131&lt;&gt;"",Scoring!$I$45)+IF(Data!$AO131&lt;&gt;"",Scoring!$I$46)+IF(Data!$AP131&lt;&gt;"",Scoring!$I$47)+IF(Data!$AQ131&lt;&gt;"",Scoring!$I$48)+IF(Data!$AR131&lt;&gt;"",Scoring!$I$49)+IF(Data!$AS131&lt;&gt;"",Scoring!$I$50)+IF(Data!$AT131&lt;&gt;"",Scoring!$I$51)+IF(Data!$AU131&lt;&gt;"",Scoring!$I$52),"")</f>
        <v/>
      </c>
      <c r="BG131" s="180" t="str">
        <f>IF(BF131&lt;&gt;"",LOOKUP(BF131,Likelihoods!$A$7:$A$107,Likelihoods!G$7:G$107),"")</f>
        <v/>
      </c>
      <c r="BH131" s="187" t="str">
        <f>IF(AND(COUNTBLANK($B131:$O131)=13,COUNTBLANK($P131:$Q131)=1,COUNTBLANK($R131:$U131)=3,COUNTBLANK($V131:$X131)=2,COUNTBLANK($Y131:$AE131)=6,COUNTBLANK($AF131:$AJ131)=4,COUNTBLANK($AK131:AN131)=3,COUNTBLANK($AO131:$AQ131)=2,COUNTBLANK($AR131:$AS131)=1,COUNTBLANK($AT131:$AU131)=1),IF(Data!$B131&lt;&gt;"",Scoring!$J$7)+IF(Data!$C131&lt;&gt;"",Scoring!$J$8)+IF(Data!$D131&lt;&gt;"",Scoring!$J$9)+IF(Data!$E131&lt;&gt;"",Scoring!$J$10)+IF(Data!$F131&lt;&gt;"",Scoring!$J$11)+IF(Data!$G131&lt;&gt;"",Scoring!$J$12)+IF(Data!$H131&lt;&gt;"",Scoring!$J$13)+IF(Data!$I131&lt;&gt;"",Scoring!$J$14)+IF(Data!$J131&lt;&gt;"",Scoring!$J$15)+IF(Data!$K131&lt;&gt;"",Scoring!$J$16)+IF(Data!$L131&lt;&gt;"",Scoring!$J$17)+IF(Data!$M131&lt;&gt;"",Scoring!$J$18)+IF(Data!$N131&lt;&gt;"",Scoring!$J$19)+IF(Data!$O131&lt;&gt;"",Scoring!$J$20)+IF(Data!$P131&lt;&gt;"",Scoring!$J$21)+IF(Data!$Q131&lt;&gt;"",Scoring!$J$22)+IF(Data!$R131&lt;&gt;"",Scoring!$J$23)+IF(Data!$S131&lt;&gt;"",Scoring!$J$24)+IF(Data!$T131&lt;&gt;"",Scoring!$J$25)+IF(Data!$U131&lt;&gt;"",Scoring!$J$26)+IF(Data!$V131&lt;&gt;"",Scoring!$J$27)+IF(Data!$W131&lt;&gt;"",Scoring!$J$28)+IF(Data!$X131&lt;&gt;"",Scoring!$J$29)+IF(Data!$Y131&lt;&gt;"",Scoring!$J$30)+IF(Data!$Z131&lt;&gt;"",Scoring!$J$31)+IF(Data!$AA131&lt;&gt;"",Scoring!$J$32)+IF(Data!$AB131&lt;&gt;"",Scoring!$J$33)+IF(Data!$AC131&lt;&gt;"",Scoring!$J$34)+IF(Data!$AD131&lt;&gt;"",Scoring!$J$35)+IF(Data!$AE131&lt;&gt;"",Scoring!$J$36)+IF(Data!$AF131&lt;&gt;"",Scoring!$J$37)+IF(Data!$AG131&lt;&gt;"",Scoring!$J$38)+IF(Data!$AH131&lt;&gt;"",Scoring!$J$39)+IF(Data!$AI131&lt;&gt;"",Scoring!$J$40)+IF(Data!$AJ131&lt;&gt;"",Scoring!$J$41)+IF(Data!$AK131&lt;&gt;"",Scoring!$J$42)+IF(Data!$AL131&lt;&gt;"",Scoring!$J$43)+IF(Data!$AM131&lt;&gt;"",Scoring!$J$44)+IF(Data!$AN131&lt;&gt;"",Scoring!$J$45)+IF(Data!$AO131&lt;&gt;"",Scoring!$J$46)+IF(Data!$AP131&lt;&gt;"",Scoring!$J$47)+IF(Data!$AQ131&lt;&gt;"",Scoring!$J$48)+IF(Data!$AR131&lt;&gt;"",Scoring!$J$49)+IF(Data!$AS131&lt;&gt;"",Scoring!$J$50)+IF(Data!$AT131&lt;&gt;"",Scoring!$J$51)+IF(Data!$AU131&lt;&gt;"",Scoring!$J$52),"")</f>
        <v/>
      </c>
      <c r="BI131" s="183" t="str">
        <f>IF(BH131&lt;&gt;"",LOOKUP(BH131,Likelihoods!$A$7:$A$107,Likelihoods!H$7:H$107),"")</f>
        <v/>
      </c>
      <c r="BJ131" s="188" t="str">
        <f>IF(AND(COUNTBLANK($B131:$O131)=13,COUNTBLANK($P131:$Q131)=1,COUNTBLANK($R131:$U131)=3,COUNTBLANK($V131:$X131)=2,COUNTBLANK($Y131:$AE131)=6,COUNTBLANK($AF131:$AJ131)=4,COUNTBLANK($AK131:AN131)=3,COUNTBLANK($AO131:$AQ131)=2,COUNTBLANK($AR131:$AS131)=1,COUNTBLANK($AT131:$AU131)=1),IF(Data!$B131&lt;&gt;"",Scoring!$K$7)+IF(Data!$C131&lt;&gt;"",Scoring!$K$8)+IF(Data!$D131&lt;&gt;"",Scoring!$K$9)+IF(Data!$E131&lt;&gt;"",Scoring!$K$10)+IF(Data!$F131&lt;&gt;"",Scoring!$K$11)+IF(Data!$G131&lt;&gt;"",Scoring!$K$12)+IF(Data!$H131&lt;&gt;"",Scoring!$K$13)+IF(Data!$I131&lt;&gt;"",Scoring!$K$14)+IF(Data!$J131&lt;&gt;"",Scoring!$K$15)+IF(Data!$K131&lt;&gt;"",Scoring!$K$16)+IF(Data!$L131&lt;&gt;"",Scoring!$K$17)+IF(Data!$M131&lt;&gt;"",Scoring!$K$18)+IF(Data!$N131&lt;&gt;"",Scoring!$K$19)+IF(Data!$O131&lt;&gt;"",Scoring!$K$20)+IF(Data!$P131&lt;&gt;"",Scoring!$K$21)+IF(Data!$Q131&lt;&gt;"",Scoring!$K$22)+IF(Data!$R131&lt;&gt;"",Scoring!$K$23)+IF(Data!$S131&lt;&gt;"",Scoring!$K$24)+IF(Data!$T131&lt;&gt;"",Scoring!$K$25)+IF(Data!$U131&lt;&gt;"",Scoring!$K$26)+IF(Data!$V131&lt;&gt;"",Scoring!$K$27)+IF(Data!$W131&lt;&gt;"",Scoring!$K$28)+IF(Data!$X131&lt;&gt;"",Scoring!$K$29)+IF(Data!$Y131&lt;&gt;"",Scoring!$K$30)+IF(Data!$Z131&lt;&gt;"",Scoring!$K$31)+IF(Data!$AA131&lt;&gt;"",Scoring!$K$32)+IF(Data!$AB131&lt;&gt;"",Scoring!$K$33)+IF(Data!$AC131&lt;&gt;"",Scoring!$K$34)+IF(Data!$AD131&lt;&gt;"",Scoring!$K$35)+IF(Data!$AE131&lt;&gt;"",Scoring!$K$36)+IF(Data!$AF131&lt;&gt;"",Scoring!$K$37)+IF(Data!$AG131&lt;&gt;"",Scoring!$K$38)+IF(Data!$AH131&lt;&gt;"",Scoring!$K$39)+IF(Data!$AI131&lt;&gt;"",Scoring!$K$40)+IF(Data!$AJ131&lt;&gt;"",Scoring!$K$41)+IF(Data!$AK131&lt;&gt;"",Scoring!$K$42)+IF(Data!$AL131&lt;&gt;"",Scoring!$K$43)+IF(Data!$AM131&lt;&gt;"",Scoring!$K$44)+IF(Data!$AN131&lt;&gt;"",Scoring!$K$45)+IF(Data!$AO131&lt;&gt;"",Scoring!$K$46)+IF(Data!$AP131&lt;&gt;"",Scoring!$K$47)+IF(Data!$AQ131&lt;&gt;"",Scoring!$K$48)+IF(Data!$AR131&lt;&gt;"",Scoring!$K$49)+IF(Data!$AS131&lt;&gt;"",Scoring!$K$50)+IF(Data!$AT131&lt;&gt;"",Scoring!$K$51)+IF(Data!$AU131&lt;&gt;"",Scoring!$K$52),"")</f>
        <v/>
      </c>
      <c r="BK131" s="184" t="str">
        <f>IF(BJ131&lt;&gt;"",LOOKUP(BJ131,Likelihoods!$A$7:$A$107,Likelihoods!I$7:I$107),"")</f>
        <v/>
      </c>
      <c r="BL131" s="187" t="str">
        <f>IF(AND(COUNTBLANK($B131:$O131)=13,COUNTBLANK($P131:$Q131)=1,COUNTBLANK($R131:$U131)=3,COUNTBLANK($V131:$X131)=2,COUNTBLANK($Y131:$AE131)=6,COUNTBLANK($AF131:$AJ131)=4,COUNTBLANK($AK131:AN131)=3,COUNTBLANK($AO131:$AQ131)=2,COUNTBLANK($AR131:$AS131)=1,COUNTBLANK($AT131:$AU131)=1),IF(Data!$B131&lt;&gt;"",Scoring!$L$7)+IF(Data!$C131&lt;&gt;"",Scoring!$L$8)+IF(Data!$D131&lt;&gt;"",Scoring!$L$9)+IF(Data!$E131&lt;&gt;"",Scoring!$L$10)+IF(Data!$F131&lt;&gt;"",Scoring!$L$11)+IF(Data!$G131&lt;&gt;"",Scoring!$L$12)+IF(Data!$H131&lt;&gt;"",Scoring!$L$13)+IF(Data!$I131&lt;&gt;"",Scoring!$L$14)+IF(Data!$J131&lt;&gt;"",Scoring!$L$15)+IF(Data!$K131&lt;&gt;"",Scoring!$L$16)+IF(Data!$L131&lt;&gt;"",Scoring!$L$17)+IF(Data!$M131&lt;&gt;"",Scoring!$L$18)+IF(Data!$N131&lt;&gt;"",Scoring!$L$19)+IF(Data!$O131&lt;&gt;"",Scoring!$L$20)+IF(Data!$P131&lt;&gt;"",Scoring!$L$21)+IF(Data!$Q131&lt;&gt;"",Scoring!$L$22)+IF(Data!$R131&lt;&gt;"",Scoring!$L$23)+IF(Data!$S131&lt;&gt;"",Scoring!$L$24)+IF(Data!$T131&lt;&gt;"",Scoring!$L$25)+IF(Data!$U131&lt;&gt;"",Scoring!$L$26)+IF(Data!$V131&lt;&gt;"",Scoring!$L$27)+IF(Data!$W131&lt;&gt;"",Scoring!$L$28)+IF(Data!$X131&lt;&gt;"",Scoring!$L$29)+IF(Data!$Y131&lt;&gt;"",Scoring!$L$30)+IF(Data!$Z131&lt;&gt;"",Scoring!$L$31)+IF(Data!$AA131&lt;&gt;"",Scoring!$L$32)+IF(Data!$AB131&lt;&gt;"",Scoring!$L$33)+IF(Data!$AC131&lt;&gt;"",Scoring!$L$34)+IF(Data!$AD131&lt;&gt;"",Scoring!$L$35)+IF(Data!$AE131&lt;&gt;"",Scoring!$L$36)+IF(Data!$AF131&lt;&gt;"",Scoring!$L$37)+IF(Data!$AG131&lt;&gt;"",Scoring!$L$38)+IF(Data!$AH131&lt;&gt;"",Scoring!$L$39)+IF(Data!$AI131&lt;&gt;"",Scoring!$L$40)+IF(Data!$AJ131&lt;&gt;"",Scoring!$L$41)+IF(Data!$AK131&lt;&gt;"",Scoring!$L$42)+IF(Data!$AL131&lt;&gt;"",Scoring!$L$43)+IF(Data!$AM131&lt;&gt;"",Scoring!$L$44)+IF(Data!$AN131&lt;&gt;"",Scoring!$L$45)+IF(Data!$AO131&lt;&gt;"",Scoring!$L$46)+IF(Data!$AP131&lt;&gt;"",Scoring!$L$47)+IF(Data!$AQ131&lt;&gt;"",Scoring!$L$48)+IF(Data!$AR131&lt;&gt;"",Scoring!$L$49)+IF(Data!$AS131&lt;&gt;"",Scoring!$L$50)+IF(Data!$AT131&lt;&gt;"",Scoring!$L$51)+IF(Data!$AU131&lt;&gt;"",Scoring!$L$52),"")</f>
        <v/>
      </c>
      <c r="BM131" s="180" t="str">
        <f>IF(BL131&lt;&gt;"",LOOKUP(BL131,Likelihoods!$A$7:$A$107,Likelihoods!J$7:J$107),"")</f>
        <v/>
      </c>
      <c r="BN131" s="181" t="str">
        <f>IF(AND(COUNTBLANK($B131:$O131)=13,COUNTBLANK($P131:$Q131)=1,COUNTBLANK($R131:$U131)=3,COUNTBLANK($V131:$X131)=2,COUNTBLANK($Y131:$AE131)=6,COUNTBLANK($AF131:$AJ131)=4,COUNTBLANK($AK131:AN131)=3,COUNTBLANK($AO131:$AQ131)=2,COUNTBLANK($AR131:$AS131)=1,COUNTBLANK($AT131:$AU131)=1),IF(Data!$B131&lt;&gt;"",Scoring!$M$7)+IF(Data!$C131&lt;&gt;"",Scoring!$M$8)+IF(Data!$D131&lt;&gt;"",Scoring!$M$9)+IF(Data!$E131&lt;&gt;"",Scoring!$M$10)+IF(Data!$F131&lt;&gt;"",Scoring!$M$11)+IF(Data!$G131&lt;&gt;"",Scoring!$M$12)+IF(Data!$H131&lt;&gt;"",Scoring!$M$13)+IF(Data!$I131&lt;&gt;"",Scoring!$M$14)+IF(Data!$J131&lt;&gt;"",Scoring!$M$15)+IF(Data!$K131&lt;&gt;"",Scoring!$M$16)+IF(Data!$L131&lt;&gt;"",Scoring!$M$17)+IF(Data!$M131&lt;&gt;"",Scoring!$M$18)+IF(Data!$N131&lt;&gt;"",Scoring!$M$19)+IF(Data!$O131&lt;&gt;"",Scoring!$M$20)+IF(Data!$P131&lt;&gt;"",Scoring!$M$21)+IF(Data!$Q131&lt;&gt;"",Scoring!$M$22)+IF(Data!$R131&lt;&gt;"",Scoring!$M$23)+IF(Data!$S131&lt;&gt;"",Scoring!$M$24)+IF(Data!$T131&lt;&gt;"",Scoring!$M$25)+IF(Data!$U131&lt;&gt;"",Scoring!$M$26)+IF(Data!$V131&lt;&gt;"",Scoring!$M$27)+IF(Data!$W131&lt;&gt;"",Scoring!$M$28)+IF(Data!$X131&lt;&gt;"",Scoring!$M$29)+IF(Data!$Y131&lt;&gt;"",Scoring!$M$30)+IF(Data!$Z131&lt;&gt;"",Scoring!$M$31)+IF(Data!$AA131&lt;&gt;"",Scoring!$M$32)+IF(Data!$AB131&lt;&gt;"",Scoring!$M$33)+IF(Data!$AC131&lt;&gt;"",Scoring!$M$34)+IF(Data!$AD131&lt;&gt;"",Scoring!$M$35)+IF(Data!$AE131&lt;&gt;"",Scoring!$M$36)+IF(Data!$AF131&lt;&gt;"",Scoring!$M$37)+IF(Data!$AG131&lt;&gt;"",Scoring!$M$38)+IF(Data!$AH131&lt;&gt;"",Scoring!$M$39)+IF(Data!$AI131&lt;&gt;"",Scoring!$M$40)+IF(Data!$AJ131&lt;&gt;"",Scoring!$M$41)+IF(Data!$AK131&lt;&gt;"",Scoring!$M$42)+IF(Data!$AL131&lt;&gt;"",Scoring!$M$43)+IF(Data!$AM131&lt;&gt;"",Scoring!$M$44)+IF(Data!$AN131&lt;&gt;"",Scoring!$M$45)+IF(Data!$AO131&lt;&gt;"",Scoring!$M$46)+IF(Data!$AP131&lt;&gt;"",Scoring!$M$47)+IF(Data!$AQ131&lt;&gt;"",Scoring!$M$48)+IF(Data!$AR131&lt;&gt;"",Scoring!$M$49)+IF(Data!$AS131&lt;&gt;"",Scoring!$M$50)+IF(Data!$AT131&lt;&gt;"",Scoring!$M$51)+IF(Data!$AU131&lt;&gt;"",Scoring!$M$52),"")</f>
        <v/>
      </c>
      <c r="BO131" s="184" t="str">
        <f>IF(BN131&lt;&gt;"",LOOKUP(BN131,Likelihoods!$A$7:$A$107,Likelihoods!K$7:K$107),"")</f>
        <v/>
      </c>
      <c r="BP131" s="179" t="str">
        <f>IF(AND(COUNTBLANK($B131:$O131)=13,COUNTBLANK($P131:$Q131)=1,COUNTBLANK($R131:$U131)=3,COUNTBLANK($V131:$X131)=2,COUNTBLANK($Y131:$AE131)=6,COUNTBLANK($AF131:$AJ131)=4,COUNTBLANK($AK131:AN131)=3,COUNTBLANK($AO131:$AQ131)=2,COUNTBLANK($AR131:$AS131)=1,COUNTBLANK($AT131:$AU131)=1),IF(Data!$B131&lt;&gt;"",Scoring!$N$7)+IF(Data!$C131&lt;&gt;"",Scoring!$N$8)+IF(Data!$D131&lt;&gt;"",Scoring!$N$9)+IF(Data!$E131&lt;&gt;"",Scoring!$N$10)+IF(Data!$F131&lt;&gt;"",Scoring!$N$11)+IF(Data!$G131&lt;&gt;"",Scoring!$N$12)+IF(Data!$H131&lt;&gt;"",Scoring!$N$13)+IF(Data!$I131&lt;&gt;"",Scoring!$N$14)+IF(Data!$J131&lt;&gt;"",Scoring!$N$15)+IF(Data!$K131&lt;&gt;"",Scoring!$N$16)+IF(Data!$L131&lt;&gt;"",Scoring!$N$17)+IF(Data!$M131&lt;&gt;"",Scoring!$N$18)+IF(Data!$N131&lt;&gt;"",Scoring!$N$19)+IF(Data!$O131&lt;&gt;"",Scoring!$N$20)+IF(Data!$P131&lt;&gt;"",Scoring!$N$21)+IF(Data!$Q131&lt;&gt;"",Scoring!$N$22)+IF(Data!$R131&lt;&gt;"",Scoring!$N$23)+IF(Data!$S131&lt;&gt;"",Scoring!$N$24)+IF(Data!$T131&lt;&gt;"",Scoring!$N$25)+IF(Data!$U131&lt;&gt;"",Scoring!$N$26)+IF(Data!$V131&lt;&gt;"",Scoring!$N$27)+IF(Data!$W131&lt;&gt;"",Scoring!$N$28)+IF(Data!$X131&lt;&gt;"",Scoring!$N$29)+IF(Data!$Y131&lt;&gt;"",Scoring!$N$30)+IF(Data!$Z131&lt;&gt;"",Scoring!$N$31)+IF(Data!$AA131&lt;&gt;"",Scoring!$N$32)+IF(Data!$AB131&lt;&gt;"",Scoring!$N$33)+IF(Data!$AC131&lt;&gt;"",Scoring!$N$34)+IF(Data!$AD131&lt;&gt;"",Scoring!$N$35)+IF(Data!$AE131&lt;&gt;"",Scoring!$N$36)+IF(Data!$AF131&lt;&gt;"",Scoring!$N$37)+IF(Data!$AG131&lt;&gt;"",Scoring!$N$38)+IF(Data!$AH131&lt;&gt;"",Scoring!$N$39)+IF(Data!$AI131&lt;&gt;"",Scoring!$N$40)+IF(Data!$AJ131&lt;&gt;"",Scoring!$N$41)+IF(Data!$AK131&lt;&gt;"",Scoring!$N$42)+IF(Data!$AL131&lt;&gt;"",Scoring!$N$43)+IF(Data!$AM131&lt;&gt;"",Scoring!$N$44)+IF(Data!$AN131&lt;&gt;"",Scoring!$N$45)+IF(Data!$AO131&lt;&gt;"",Scoring!$N$46)+IF(Data!$AP131&lt;&gt;"",Scoring!$N$47)+IF(Data!$AQ131&lt;&gt;"",Scoring!$N$48)+IF(Data!$AR131&lt;&gt;"",Scoring!$N$49)+IF(Data!$AS131&lt;&gt;"",Scoring!$N$50)+IF(Data!$AT131&lt;&gt;"",Scoring!$N$51)+IF(Data!$AU131&lt;&gt;"",Scoring!$N$52),"")</f>
        <v/>
      </c>
      <c r="BQ131" s="189" t="str">
        <f>IF(BP131&lt;&gt;"",LOOKUP(BP131,Likelihoods!$A$7:$A$107,Likelihoods!L$7:L$107),"")</f>
        <v/>
      </c>
      <c r="BR131" s="181" t="str">
        <f>IF(AND(COUNTBLANK($B131:$O131)=13,COUNTBLANK($P131:$Q131)=1,COUNTBLANK($R131:$U131)=3,COUNTBLANK($V131:$X131)=2,COUNTBLANK($Y131:$AE131)=6,COUNTBLANK($AF131:$AJ131)=4,COUNTBLANK($AK131:AN131)=3,COUNTBLANK($AO131:$AQ131)=2,COUNTBLANK($AR131:$AS131)=1,COUNTBLANK($AT131:$AU131)=1),IF(Data!$B131&lt;&gt;"",Scoring!$O$7)+IF(Data!$C131&lt;&gt;"",Scoring!$O$8)+IF(Data!$D131&lt;&gt;"",Scoring!$O$9)+IF(Data!$E131&lt;&gt;"",Scoring!$O$10)+IF(Data!$F131&lt;&gt;"",Scoring!$O$11)+IF(Data!$G131&lt;&gt;"",Scoring!$O$12)+IF(Data!$H131&lt;&gt;"",Scoring!$O$13)+IF(Data!$I131&lt;&gt;"",Scoring!$O$14)+IF(Data!$J131&lt;&gt;"",Scoring!$O$15)+IF(Data!$K131&lt;&gt;"",Scoring!$O$16)+IF(Data!$L131&lt;&gt;"",Scoring!$O$17)+IF(Data!$M131&lt;&gt;"",Scoring!$O$18)+IF(Data!$N131&lt;&gt;"",Scoring!$O$19)+IF(Data!$O131&lt;&gt;"",Scoring!$O$20)+IF(Data!$P131&lt;&gt;"",Scoring!$O$21)+IF(Data!$Q131&lt;&gt;"",Scoring!$O$22)+IF(Data!$R131&lt;&gt;"",Scoring!$O$23)+IF(Data!$S131&lt;&gt;"",Scoring!$O$24)+IF(Data!$T131&lt;&gt;"",Scoring!$O$25)+IF(Data!$U131&lt;&gt;"",Scoring!$O$26)+IF(Data!$V131&lt;&gt;"",Scoring!$O$27)+IF(Data!$W131&lt;&gt;"",Scoring!$O$28)+IF(Data!$X131&lt;&gt;"",Scoring!$O$29)+IF(Data!$Y131&lt;&gt;"",Scoring!$O$30)+IF(Data!$Z131&lt;&gt;"",Scoring!$O$31)+IF(Data!$AA131&lt;&gt;"",Scoring!$O$32)+IF(Data!$AB131&lt;&gt;"",Scoring!$O$33)+IF(Data!$AC131&lt;&gt;"",Scoring!$O$34)+IF(Data!$AD131&lt;&gt;"",Scoring!$O$35)+IF(Data!$AE131&lt;&gt;"",Scoring!$O$36)+IF(Data!$AF131&lt;&gt;"",Scoring!$O$37)+IF(Data!$AG131&lt;&gt;"",Scoring!$O$38)+IF(Data!$AH131&lt;&gt;"",Scoring!$O$39)+IF(Data!$AI131&lt;&gt;"",Scoring!$O$40)+IF(Data!$AJ131&lt;&gt;"",Scoring!$O$41)+IF(Data!$AK131&lt;&gt;"",Scoring!$O$42)+IF(Data!$AL131&lt;&gt;"",Scoring!$O$43)+IF(Data!$AM131&lt;&gt;"",Scoring!$O$44)+IF(Data!$AN131&lt;&gt;"",Scoring!$O$45)+IF(Data!$AO131&lt;&gt;"",Scoring!$O$46)+IF(Data!$AP131&lt;&gt;"",Scoring!$O$47)+IF(Data!$AQ131&lt;&gt;"",Scoring!$O$48)+IF(Data!$AR131&lt;&gt;"",Scoring!$O$49)+IF(Data!$AS131&lt;&gt;"",Scoring!$O$50)+IF(Data!$AT131&lt;&gt;"",Scoring!$O$51)+IF(Data!$AU131&lt;&gt;"",Scoring!$O$52),"")</f>
        <v/>
      </c>
      <c r="BS131" s="184" t="str">
        <f>IF(BR131&lt;&gt;"",LOOKUP(BR131,Likelihoods!$A$7:$A$107,Likelihoods!M$7:M$107),"")</f>
        <v/>
      </c>
      <c r="BT131" s="181" t="str">
        <f>IF(AND(COUNTBLANK($B131:$O131)=13,COUNTBLANK($P131:$Q131)=1,COUNTBLANK($R131:$U131)=3,COUNTBLANK($V131:$X131)=2,COUNTBLANK($Y131:$AE131)=6,COUNTBLANK($AF131:$AJ131)=4,COUNTBLANK($AK131:AN131)=3,COUNTBLANK($AO131:$AQ131)=2,COUNTBLANK($AR131:$AS131)=1,COUNTBLANK($AT131:$AU131)=1),IF(Data!$B131&lt;&gt;"",Scoring!$P$7)+IF(Data!$C131&lt;&gt;"",Scoring!$P$8)+IF(Data!$D131&lt;&gt;"",Scoring!$P$9)+IF(Data!$E131&lt;&gt;"",Scoring!$P$10)+IF(Data!$F131&lt;&gt;"",Scoring!$P$11)+IF(Data!$G131&lt;&gt;"",Scoring!$P$12)+IF(Data!$H131&lt;&gt;"",Scoring!$P$13)+IF(Data!$I131&lt;&gt;"",Scoring!$P$14)+IF(Data!$J131&lt;&gt;"",Scoring!$P$15)+IF(Data!$K131&lt;&gt;"",Scoring!$P$16)+IF(Data!$L131&lt;&gt;"",Scoring!$P$17)+IF(Data!$M131&lt;&gt;"",Scoring!$P$18)+IF(Data!$N131&lt;&gt;"",Scoring!$P$19)+IF(Data!$O131&lt;&gt;"",Scoring!$P$20)+IF(Data!$P131&lt;&gt;"",Scoring!$P$21)+IF(Data!$Q131&lt;&gt;"",Scoring!$P$22)+IF(Data!$R131&lt;&gt;"",Scoring!$P$23)+IF(Data!$S131&lt;&gt;"",Scoring!$P$24)+IF(Data!$T131&lt;&gt;"",Scoring!$P$25)+IF(Data!$U131&lt;&gt;"",Scoring!$P$26)+IF(Data!$V131&lt;&gt;"",Scoring!$P$27)+IF(Data!$W131&lt;&gt;"",Scoring!$P$28)+IF(Data!$X131&lt;&gt;"",Scoring!$P$29)+IF(Data!$Y131&lt;&gt;"",Scoring!$P$30)+IF(Data!$Z131&lt;&gt;"",Scoring!$P$31)+IF(Data!$AA131&lt;&gt;"",Scoring!$P$32)+IF(Data!$AB131&lt;&gt;"",Scoring!$P$33)+IF(Data!$AC131&lt;&gt;"",Scoring!$P$34)+IF(Data!$AD131&lt;&gt;"",Scoring!$P$35)+IF(Data!$AE131&lt;&gt;"",Scoring!$P$36)+IF(Data!$AF131&lt;&gt;"",Scoring!$P$37)+IF(Data!$AG131&lt;&gt;"",Scoring!$P$38)+IF(Data!$AH131&lt;&gt;"",Scoring!$P$39)+IF(Data!$AI131&lt;&gt;"",Scoring!$P$40)+IF(Data!$AJ131&lt;&gt;"",Scoring!$P$41)+IF(Data!$AK131&lt;&gt;"",Scoring!$P$42)+IF(Data!$AL131&lt;&gt;"",Scoring!$P$43)+IF(Data!$AM131&lt;&gt;"",Scoring!$P$44)+IF(Data!$AN131&lt;&gt;"",Scoring!$P$45)+IF(Data!$AO131&lt;&gt;"",Scoring!$P$46)+IF(Data!$AP131&lt;&gt;"",Scoring!$P$47)+IF(Data!$AQ131&lt;&gt;"",Scoring!$P$48)+IF(Data!$AR131&lt;&gt;"",Scoring!$P$49)+IF(Data!$AS131&lt;&gt;"",Scoring!$P$50)+IF(Data!$AT131&lt;&gt;"",Scoring!$P$51)+IF(Data!$AU131&lt;&gt;"",Scoring!$P$52),"")</f>
        <v/>
      </c>
      <c r="BU131" s="180" t="str">
        <f>IF(BT131&lt;&gt;"",LOOKUP(BT131,Likelihoods!$A$7:$A$107,Likelihoods!N$7:N$107),"")</f>
        <v/>
      </c>
      <c r="BV131" s="181" t="str">
        <f>IF(AND(COUNTBLANK($B131:$O131)=13,COUNTBLANK($P131:$Q131)=1,COUNTBLANK($R131:$U131)=3,COUNTBLANK($V131:$X131)=2,COUNTBLANK($Y131:$AE131)=6,COUNTBLANK($AF131:$AJ131)=4,COUNTBLANK($AK131:AN131)=3,COUNTBLANK($AO131:$AQ131)=2,COUNTBLANK($AR131:$AS131)=1,COUNTBLANK($AT131:$AU131)=1),IF(Data!$B131&lt;&gt;"",Scoring!$Q$7)+IF(Data!$C131&lt;&gt;"",Scoring!$Q$8)+IF(Data!$D131&lt;&gt;"",Scoring!$Q$9)+IF(Data!$E131&lt;&gt;"",Scoring!$Q$10)+IF(Data!$F131&lt;&gt;"",Scoring!$Q$11)+IF(Data!$G131&lt;&gt;"",Scoring!$Q$12)+IF(Data!$H131&lt;&gt;"",Scoring!$Q$13)+IF(Data!$I131&lt;&gt;"",Scoring!$Q$14)+IF(Data!$J131&lt;&gt;"",Scoring!$Q$15)+IF(Data!$K131&lt;&gt;"",Scoring!$Q$16)+IF(Data!$L131&lt;&gt;"",Scoring!$Q$17)+IF(Data!$M131&lt;&gt;"",Scoring!$Q$18)+IF(Data!$N131&lt;&gt;"",Scoring!$Q$19)+IF(Data!$O131&lt;&gt;"",Scoring!$Q$20)+IF(Data!$P131&lt;&gt;"",Scoring!$Q$21)+IF(Data!$Q131&lt;&gt;"",Scoring!$Q$22)+IF(Data!$R131&lt;&gt;"",Scoring!$Q$23)+IF(Data!$S131&lt;&gt;"",Scoring!$Q$24)+IF(Data!$T131&lt;&gt;"",Scoring!$Q$25)+IF(Data!$U131&lt;&gt;"",Scoring!$Q$26)+IF(Data!$V131&lt;&gt;"",Scoring!$Q$27)+IF(Data!$W131&lt;&gt;"",Scoring!$Q$28)+IF(Data!$X131&lt;&gt;"",Scoring!$Q$29)+IF(Data!$Y131&lt;&gt;"",Scoring!$Q$30)+IF(Data!$Z131&lt;&gt;"",Scoring!$Q$31)+IF(Data!$AA131&lt;&gt;"",Scoring!$Q$32)+IF(Data!$AB131&lt;&gt;"",Scoring!$Q$33)+IF(Data!$AC131&lt;&gt;"",Scoring!$Q$34)+IF(Data!$AD131&lt;&gt;"",Scoring!$Q$35)+IF(Data!$AE131&lt;&gt;"",Scoring!$Q$36)+IF(Data!$AF131&lt;&gt;"",Scoring!$Q$37)+IF(Data!$AG131&lt;&gt;"",Scoring!$Q$38)+IF(Data!$AH131&lt;&gt;"",Scoring!$Q$39)+IF(Data!$AI131&lt;&gt;"",Scoring!$Q$40)+IF(Data!$AJ131&lt;&gt;"",Scoring!$Q$41)+IF(Data!$AK131&lt;&gt;"",Scoring!$Q$42)+IF(Data!$AL131&lt;&gt;"",Scoring!$Q$43)+IF(Data!$AM131&lt;&gt;"",Scoring!$Q$44)+IF(Data!$AN131&lt;&gt;"",Scoring!$Q$45)+IF(Data!$AO131&lt;&gt;"",Scoring!$Q$46)+IF(Data!$AP131&lt;&gt;"",Scoring!$Q$47)+IF(Data!$AQ131&lt;&gt;"",Scoring!$Q$48)+IF(Data!$AR131&lt;&gt;"",Scoring!$Q$49)+IF(Data!$AS131&lt;&gt;"",Scoring!$Q$50)+IF(Data!$AT131&lt;&gt;"",Scoring!$Q$51)+IF(Data!$AU131&lt;&gt;"",Scoring!$Q$52),"")</f>
        <v/>
      </c>
      <c r="BW131" s="183" t="str">
        <f>IF(BV131&lt;&gt;"",LOOKUP(BV131,Likelihoods!$A$7:$A$107,Likelihoods!O$7:O$107),"")</f>
        <v/>
      </c>
      <c r="BX131" s="9"/>
      <c r="BY131" s="9"/>
      <c r="BZ131" s="9"/>
      <c r="CA131" s="9"/>
      <c r="CB131" s="9"/>
      <c r="CC131" s="9"/>
      <c r="CD131" s="9"/>
      <c r="CE131" s="9"/>
      <c r="CF131" s="9"/>
      <c r="CG131" s="9"/>
      <c r="CH131" s="9"/>
      <c r="CI131" s="9"/>
      <c r="CJ131" s="9"/>
      <c r="CK131" s="9"/>
    </row>
    <row r="132" spans="1:89" ht="14.25">
      <c r="A132" s="59"/>
      <c r="B132" s="76"/>
      <c r="C132" s="77"/>
      <c r="D132" s="77"/>
      <c r="E132" s="77"/>
      <c r="F132" s="77"/>
      <c r="G132" s="77"/>
      <c r="H132" s="77"/>
      <c r="I132" s="77"/>
      <c r="J132" s="77"/>
      <c r="K132" s="77"/>
      <c r="L132" s="77"/>
      <c r="M132" s="77"/>
      <c r="N132" s="77"/>
      <c r="O132" s="77"/>
      <c r="P132" s="76"/>
      <c r="Q132" s="78"/>
      <c r="R132" s="77"/>
      <c r="S132" s="77"/>
      <c r="T132" s="77"/>
      <c r="U132" s="77"/>
      <c r="V132" s="76"/>
      <c r="W132" s="77"/>
      <c r="X132" s="78"/>
      <c r="Y132" s="77"/>
      <c r="Z132" s="77"/>
      <c r="AA132" s="77"/>
      <c r="AB132" s="77"/>
      <c r="AC132" s="77"/>
      <c r="AD132" s="77"/>
      <c r="AE132" s="77"/>
      <c r="AF132" s="76"/>
      <c r="AG132" s="77"/>
      <c r="AH132" s="77"/>
      <c r="AI132" s="77"/>
      <c r="AJ132" s="78"/>
      <c r="AK132" s="77"/>
      <c r="AL132" s="77"/>
      <c r="AM132" s="77"/>
      <c r="AN132" s="77"/>
      <c r="AO132" s="76"/>
      <c r="AP132" s="77"/>
      <c r="AQ132" s="78"/>
      <c r="AR132" s="76"/>
      <c r="AS132" s="78"/>
      <c r="AT132" s="77"/>
      <c r="AU132" s="77"/>
      <c r="AV132" s="179" t="str">
        <f>IF(AND(COUNTBLANK($B132:$O132)=13,COUNTBLANK($P132:$Q132)=1,COUNTBLANK($R132:$U132)=3,COUNTBLANK($V132:$X132)=2,COUNTBLANK($Y132:$AE132)=6,COUNTBLANK($AF132:$AJ132)=4,COUNTBLANK($AK132:AN132)=3,COUNTBLANK($AO132:$AQ132)=2,COUNTBLANK($AR132:$AS132)=1,COUNTBLANK($AT132:$AU132)=1),IF(Data!$B132&lt;&gt;"",Scoring!$D$7)+IF(Data!$C132&lt;&gt;"",Scoring!$D$8)+IF(Data!$D132&lt;&gt;"",Scoring!$D$9)+IF(Data!$E132&lt;&gt;"",Scoring!$D$10)+IF(Data!$F132&lt;&gt;"",Scoring!$D$11)+IF(Data!$G132&lt;&gt;"",Scoring!$D$12)+IF(Data!$H132&lt;&gt;"",Scoring!$D$13)+IF(Data!$I132&lt;&gt;"",Scoring!$D$14)+IF(Data!$J132&lt;&gt;"",Scoring!$D$15)+IF(Data!$K132&lt;&gt;"",Scoring!$D$16)+IF(Data!$L132&lt;&gt;"",Scoring!$D$17)+IF(Data!$M132&lt;&gt;"",Scoring!$D$18)+IF(Data!$N132&lt;&gt;"",Scoring!$D$19)+IF(Data!$O132&lt;&gt;"",Scoring!$D$20)+IF(Data!$P132&lt;&gt;"",Scoring!$D$21)+IF(Data!$Q132&lt;&gt;"",Scoring!$D$22)+IF(Data!$R132&lt;&gt;"",Scoring!$D$23)+IF(Data!$S132&lt;&gt;"",Scoring!$D$24)+IF(Data!$T132&lt;&gt;"",Scoring!$D$25)+IF(Data!$U132&lt;&gt;"",Scoring!$D$26)+IF(Data!$V132&lt;&gt;"",Scoring!$D$27)+IF(Data!$W132&lt;&gt;"",Scoring!$D$28)+IF(Data!$X132&lt;&gt;"",Scoring!$D$29)+IF(Data!$Y132&lt;&gt;"",Scoring!$D$30)+IF(Data!$Z132&lt;&gt;"",Scoring!$D$31)+IF(Data!$AA132&lt;&gt;"",Scoring!$D$32)+IF(Data!$AB132&lt;&gt;"",Scoring!$D$33)+IF(Data!$AC132&lt;&gt;"",Scoring!$D$34)+IF(Data!$AD132&lt;&gt;"",Scoring!$D$35)+IF(Data!$AE132&lt;&gt;"",Scoring!$D$36)+IF(Data!$AF132&lt;&gt;"",Scoring!$D$37)+IF(Data!$AG132&lt;&gt;"",Scoring!$D$38)+IF(Data!$AH132&lt;&gt;"",Scoring!$D$39)+IF(Data!$AI132&lt;&gt;"",Scoring!$D$40)+IF(Data!$AJ132&lt;&gt;"",Scoring!$D$41)+IF(Data!$AK132&lt;&gt;"",Scoring!$D$42)+IF(Data!$AL132&lt;&gt;"",Scoring!$D$43)+IF(Data!$AM132&lt;&gt;"",Scoring!$D$44)+IF(Data!$AN132&lt;&gt;"",Scoring!$D$45)+IF(Data!$AO132&lt;&gt;"",Scoring!$D$46)+IF(Data!$AP132&lt;&gt;"",Scoring!$D$47)+IF(Data!$AQ132&lt;&gt;"",Scoring!$D$48)+IF(Data!$AR132&lt;&gt;"",Scoring!$D$49)+IF(Data!$AS132&lt;&gt;"",Scoring!$D$50)+IF(Data!$AT132&lt;&gt;"",Scoring!$D$51)+IF(Data!$AU132&lt;&gt;"",Scoring!$D$52),"")</f>
        <v/>
      </c>
      <c r="AW132" s="180" t="str">
        <f>IF(AV132&lt;&gt;"",LOOKUP(AV132,Likelihoods!$A$7:$A$107,Likelihoods!B$7:B$107),"")</f>
        <v/>
      </c>
      <c r="AX132" s="181" t="str">
        <f>IF(AND(COUNTBLANK($B132:$O132)=13,COUNTBLANK($P132:$Q132)=1,COUNTBLANK($R132:$U132)=3,COUNTBLANK($V132:$X132)=2,COUNTBLANK($Y132:$AE132)=6,COUNTBLANK($AF132:$AJ132)=4,COUNTBLANK($AK132:AN132)=3,COUNTBLANK($AO132:$AQ132)=2,COUNTBLANK($AR132:$AS132)=1,COUNTBLANK($AT132:$AU132)=1),IF(Data!$B132&lt;&gt;"",Scoring!$E$7)+IF(Data!$C132&lt;&gt;"",Scoring!$E$8)+IF(Data!$D132&lt;&gt;"",Scoring!$E$9)+IF(Data!$E132&lt;&gt;"",Scoring!$E$10)+IF(Data!$F132&lt;&gt;"",Scoring!$E$11)+IF(Data!$G132&lt;&gt;"",Scoring!$E$12)+IF(Data!$H132&lt;&gt;"",Scoring!$E$13)+IF(Data!$I132&lt;&gt;"",Scoring!$E$14)+IF(Data!$J132&lt;&gt;"",Scoring!$E$15)+IF(Data!$K132&lt;&gt;"",Scoring!$E$16)+IF(Data!$L132&lt;&gt;"",Scoring!$E$17)+IF(Data!$M132&lt;&gt;"",Scoring!$E$18)+IF(Data!$N132&lt;&gt;"",Scoring!$E$19)+IF(Data!$O132&lt;&gt;"",Scoring!$E$20)+IF(Data!$P132&lt;&gt;"",Scoring!$E$21)+IF(Data!$Q132&lt;&gt;"",Scoring!$E$22)+IF(Data!$R132&lt;&gt;"",Scoring!$E$23)+IF(Data!$S132&lt;&gt;"",Scoring!$E$24)+IF(Data!$T132&lt;&gt;"",Scoring!$E$25)+IF(Data!$U132&lt;&gt;"",Scoring!$E$26)+IF(Data!$V132&lt;&gt;"",Scoring!$E$27)+IF(Data!$W132&lt;&gt;"",Scoring!$E$28)+IF(Data!$X132&lt;&gt;"",Scoring!$E$29)+IF(Data!$Y132&lt;&gt;"",Scoring!$E$30)+IF(Data!$Z132&lt;&gt;"",Scoring!$E$31)+IF(Data!$AA132&lt;&gt;"",Scoring!$E$32)+IF(Data!$AB132&lt;&gt;"",Scoring!$E$33)+IF(Data!$AC132&lt;&gt;"",Scoring!$E$34)+IF(Data!$AD132&lt;&gt;"",Scoring!$E$35)+IF(Data!$AE132&lt;&gt;"",Scoring!$E$36)+IF(Data!$AF132&lt;&gt;"",Scoring!$E$37)+IF(Data!$AG132&lt;&gt;"",Scoring!$E$38)+IF(Data!$AH132&lt;&gt;"",Scoring!$E$39)+IF(Data!$AI132&lt;&gt;"",Scoring!$E$40)+IF(Data!$AJ132&lt;&gt;"",Scoring!$E$41)+IF(Data!$AK132&lt;&gt;"",Scoring!$E$42)+IF(Data!$AL132&lt;&gt;"",Scoring!$E$43)+IF(Data!$AM132&lt;&gt;"",Scoring!$E$44)+IF(Data!$AN132&lt;&gt;"",Scoring!$E$45)+IF(Data!$AO132&lt;&gt;"",Scoring!$E$46)+IF(Data!$AP132&lt;&gt;"",Scoring!$E$47)+IF(Data!$AQ132&lt;&gt;"",Scoring!$E$48)+IF(Data!$AR132&lt;&gt;"",Scoring!$E$49)+IF(Data!$AS132&lt;&gt;"",Scoring!$E$50)+IF(Data!$AT132&lt;&gt;"",Scoring!$E$51)+IF(Data!$AU132&lt;&gt;"",Scoring!$E$52),"")</f>
        <v/>
      </c>
      <c r="AY132" s="180" t="str">
        <f>IF(AX132&lt;&gt;"",LOOKUP(AX132,Likelihoods!$A$7:$A$107,Likelihoods!C$7:C$107),"")</f>
        <v/>
      </c>
      <c r="AZ132" s="182" t="str">
        <f>IF(AND(COUNTBLANK($B132:$O132)=13,COUNTBLANK($P132:$Q132)=1,COUNTBLANK($R132:$U132)=3,COUNTBLANK($V132:$X132)=2,COUNTBLANK($Y132:$AE132)=6,COUNTBLANK($AF132:$AJ132)=4,COUNTBLANK($AK132:AN132)=3,COUNTBLANK($AO132:$AQ132)=2,COUNTBLANK($AR132:$AS132)=1,COUNTBLANK($AT132:$AU132)=1),IF(Data!$B132&lt;&gt;"",Scoring!$F$7)+IF(Data!$C132&lt;&gt;"",Scoring!$F$8)+IF(Data!$D132&lt;&gt;"",Scoring!$F$9)+IF(Data!$E132&lt;&gt;"",Scoring!$F$10)+IF(Data!$F132&lt;&gt;"",Scoring!$F$11)+IF(Data!$G132&lt;&gt;"",Scoring!$F$12)+IF(Data!$H132&lt;&gt;"",Scoring!$F$13)+IF(Data!$I132&lt;&gt;"",Scoring!$F$14)+IF(Data!$J132&lt;&gt;"",Scoring!$F$15)+IF(Data!$K132&lt;&gt;"",Scoring!$F$16)+IF(Data!$L132&lt;&gt;"",Scoring!$F$17)+IF(Data!$M132&lt;&gt;"",Scoring!$F$18)+IF(Data!$N132&lt;&gt;"",Scoring!$F$19)+IF(Data!$O132&lt;&gt;"",Scoring!$F$20)+IF(Data!$P132&lt;&gt;"",Scoring!$F$21)+IF(Data!$Q132&lt;&gt;"",Scoring!$F$22)+IF(Data!$R132&lt;&gt;"",Scoring!$F$23)+IF(Data!$S132&lt;&gt;"",Scoring!$F$24)+IF(Data!$T132&lt;&gt;"",Scoring!$F$25)+IF(Data!$U132&lt;&gt;"",Scoring!$F$26)+IF(Data!$V132&lt;&gt;"",Scoring!$F$27)+IF(Data!$W132&lt;&gt;"",Scoring!$F$28)+IF(Data!$X132&lt;&gt;"",Scoring!$F$29)+IF(Data!$Y132&lt;&gt;"",Scoring!$F$30)+IF(Data!$Z132&lt;&gt;"",Scoring!$F$31)+IF(Data!$AA132&lt;&gt;"",Scoring!$F$32)+IF(Data!$AB132&lt;&gt;"",Scoring!$F$33)+IF(Data!$AC132&lt;&gt;"",Scoring!$F$34)+IF(Data!$AD132&lt;&gt;"",Scoring!$F$35)+IF(Data!$AE132&lt;&gt;"",Scoring!$F$36)+IF(Data!$AF132&lt;&gt;"",Scoring!$F$37)+IF(Data!$AG132&lt;&gt;"",Scoring!$F$38)+IF(Data!$AH132&lt;&gt;"",Scoring!$F$39)+IF(Data!$AI132&lt;&gt;"",Scoring!$F$40)+IF(Data!$AJ132&lt;&gt;"",Scoring!$F$41)+IF(Data!$AK132&lt;&gt;"",Scoring!$F$42)+IF(Data!$AL132&lt;&gt;"",Scoring!$F$43)+IF(Data!$AM132&lt;&gt;"",Scoring!$F$44)+IF(Data!$AN132&lt;&gt;"",Scoring!$F$45)+IF(Data!$AO132&lt;&gt;"",Scoring!$F$46)+IF(Data!$AP132&lt;&gt;"",Scoring!$F$47)+IF(Data!$AQ132&lt;&gt;"",Scoring!$F$48)+IF(Data!$AR132&lt;&gt;"",Scoring!$F$49)+IF(Data!$AS132&lt;&gt;"",Scoring!$F$50)+IF(Data!$AT132&lt;&gt;"",Scoring!$F$51)+IF(Data!$AU132&lt;&gt;"",Scoring!$F$52),"")</f>
        <v/>
      </c>
      <c r="BA132" s="183" t="str">
        <f>IF(AZ132&lt;&gt;"",LOOKUP(AZ132,Likelihoods!$A$7:$A$107,Likelihoods!D$7:D$107),"")</f>
        <v/>
      </c>
      <c r="BB132" s="181" t="str">
        <f>IF(AND(COUNTBLANK($B132:$O132)=13,COUNTBLANK($P132:$Q132)=1,COUNTBLANK($R132:$U132)=3,COUNTBLANK($V132:$X132)=2,COUNTBLANK($Y132:$AE132)=6,COUNTBLANK($AF132:$AJ132)=4,COUNTBLANK($AK132:AN132)=3,COUNTBLANK($AO132:$AQ132)=2,COUNTBLANK($AR132:$AS132)=1,COUNTBLANK($AT132:$AU132)=1),IF(Data!$B132&lt;&gt;"",Scoring!$G$7)+IF(Data!$C132&lt;&gt;"",Scoring!$G$8)+IF(Data!$D132&lt;&gt;"",Scoring!$G$9)+IF(Data!$E132&lt;&gt;"",Scoring!$G$10)+IF(Data!$F132&lt;&gt;"",Scoring!$G$11)+IF(Data!$G132&lt;&gt;"",Scoring!$G$12)+IF(Data!$H132&lt;&gt;"",Scoring!$G$13)+IF(Data!$I132&lt;&gt;"",Scoring!$G$14)+IF(Data!$J132&lt;&gt;"",Scoring!$G$15)+IF(Data!$K132&lt;&gt;"",Scoring!$G$16)+IF(Data!$L132&lt;&gt;"",Scoring!$G$17)+IF(Data!$M132&lt;&gt;"",Scoring!$G$18)+IF(Data!$N132&lt;&gt;"",Scoring!$G$19)+IF(Data!$O132&lt;&gt;"",Scoring!$G$20)+IF(Data!$P132&lt;&gt;"",Scoring!$G$21)+IF(Data!$Q132&lt;&gt;"",Scoring!$G$22)+IF(Data!$R132&lt;&gt;"",Scoring!$G$23)+IF(Data!$S132&lt;&gt;"",Scoring!$G$24)+IF(Data!$T132&lt;&gt;"",Scoring!$G$25)+IF(Data!$U132&lt;&gt;"",Scoring!$G$26)+IF(Data!$V132&lt;&gt;"",Scoring!$G$27)+IF(Data!$W132&lt;&gt;"",Scoring!$G$28)+IF(Data!$X132&lt;&gt;"",Scoring!$G$29)+IF(Data!$Y132&lt;&gt;"",Scoring!$G$30)+IF(Data!$Z132&lt;&gt;"",Scoring!$G$31)+IF(Data!$AA132&lt;&gt;"",Scoring!$G$32)+IF(Data!$AB132&lt;&gt;"",Scoring!$G$33)+IF(Data!$AC132&lt;&gt;"",Scoring!$G$34)+IF(Data!$AD132&lt;&gt;"",Scoring!$G$35)+IF(Data!$AE132&lt;&gt;"",Scoring!$G$36)+IF(Data!$AF132&lt;&gt;"",Scoring!$G$37)+IF(Data!$AG132&lt;&gt;"",Scoring!$G$38)+IF(Data!$AH132&lt;&gt;"",Scoring!$G$39)+IF(Data!$AI132&lt;&gt;"",Scoring!$G$40)+IF(Data!$AJ132&lt;&gt;"",Scoring!$G$41)+IF(Data!$AK132&lt;&gt;"",Scoring!$G$42)+IF(Data!$AL132&lt;&gt;"",Scoring!$G$43)+IF(Data!$AM132&lt;&gt;"",Scoring!$G$44)+IF(Data!$AN132&lt;&gt;"",Scoring!$G$45)+IF(Data!$AO132&lt;&gt;"",Scoring!$G$46)+IF(Data!$AP132&lt;&gt;"",Scoring!$G$47)+IF(Data!$AQ132&lt;&gt;"",Scoring!$G$48)+IF(Data!$AR132&lt;&gt;"",Scoring!$G$49)+IF(Data!$AS132&lt;&gt;"",Scoring!$G$50)+IF(Data!$AT132&lt;&gt;"",Scoring!$G$51)+IF(Data!$AU132&lt;&gt;"",Scoring!$G$52),"")</f>
        <v/>
      </c>
      <c r="BC132" s="184" t="str">
        <f>IF(BB132&lt;&gt;"",LOOKUP(BB132,Likelihoods!$A$7:$A$107,Likelihoods!E$7:E$107),"")</f>
        <v/>
      </c>
      <c r="BD132" s="185" t="str">
        <f>IF(AND(COUNTBLANK($B132:$O132)=13,COUNTBLANK($P132:$Q132)=1,COUNTBLANK($R132:$U132)=3,COUNTBLANK($V132:$X132)=2,COUNTBLANK($Y132:$AE132)=6,COUNTBLANK($AF132:$AJ132)=4,COUNTBLANK($AK132:AN132)=3,COUNTBLANK($AO132:$AQ132)=2,COUNTBLANK($AR132:$AS132)=1,COUNTBLANK($AT132:$AU132)=1),IF(Data!$B132&lt;&gt;"",Scoring!$H$7)+IF(Data!$C132&lt;&gt;"",Scoring!$H$8)+IF(Data!$D132&lt;&gt;"",Scoring!$H$9)+IF(Data!$E132&lt;&gt;"",Scoring!$H$10)+IF(Data!$F132&lt;&gt;"",Scoring!$H$11)+IF(Data!$G132&lt;&gt;"",Scoring!$H$12)+IF(Data!$H132&lt;&gt;"",Scoring!$H$13)+IF(Data!$I132&lt;&gt;"",Scoring!$H$14)+IF(Data!$J132&lt;&gt;"",Scoring!$H$15)+IF(Data!$K132&lt;&gt;"",Scoring!$H$16)+IF(Data!$L132&lt;&gt;"",Scoring!$H$17)+IF(Data!$M132&lt;&gt;"",Scoring!$H$18)+IF(Data!$N132&lt;&gt;"",Scoring!$H$19)+IF(Data!$O132&lt;&gt;"",Scoring!$H$20)+IF(Data!$P132&lt;&gt;"",Scoring!$H$21)+IF(Data!$Q132&lt;&gt;"",Scoring!$H$22)+IF(Data!$R132&lt;&gt;"",Scoring!$H$23)+IF(Data!$S132&lt;&gt;"",Scoring!$H$24)+IF(Data!$T132&lt;&gt;"",Scoring!$H$25)+IF(Data!$U132&lt;&gt;"",Scoring!$H$26)+IF(Data!$V132&lt;&gt;"",Scoring!$H$27)+IF(Data!$W132&lt;&gt;"",Scoring!$H$28)+IF(Data!$X132&lt;&gt;"",Scoring!$H$29)+IF(Data!$Y132&lt;&gt;"",Scoring!$H$30)+IF(Data!$Z132&lt;&gt;"",Scoring!$H$31)+IF(Data!$AA132&lt;&gt;"",Scoring!$H$32)+IF(Data!$AB132&lt;&gt;"",Scoring!$H$33)+IF(Data!$AC132&lt;&gt;"",Scoring!$H$34)+IF(Data!$AD132&lt;&gt;"",Scoring!$H$35)+IF(Data!$AE132&lt;&gt;"",Scoring!$H$36)+IF(Data!$AF132&lt;&gt;"",Scoring!$H$37)+IF(Data!$AG132&lt;&gt;"",Scoring!$H$38)+IF(Data!$AH132&lt;&gt;"",Scoring!$H$39)+IF(Data!$AI132&lt;&gt;"",Scoring!$H$40)+IF(Data!$AJ132&lt;&gt;"",Scoring!$H$41)+IF(Data!$AK132&lt;&gt;"",Scoring!$H$42)+IF(Data!$AL132&lt;&gt;"",Scoring!$H$43)+IF(Data!$AM132&lt;&gt;"",Scoring!$H$44)+IF(Data!$AN132&lt;&gt;"",Scoring!$H$45)+IF(Data!$AO132&lt;&gt;"",Scoring!$H$46)+IF(Data!$AP132&lt;&gt;"",Scoring!$H$47)+IF(Data!$AQ132&lt;&gt;"",Scoring!$H$48)+IF(Data!$AR132&lt;&gt;"",Scoring!$H$49)+IF(Data!$AS132&lt;&gt;"",Scoring!$H$50)+IF(Data!$AT132&lt;&gt;"",Scoring!$H$51)+IF(Data!$AU132&lt;&gt;"",Scoring!$H$52),"")</f>
        <v/>
      </c>
      <c r="BE132" s="186" t="str">
        <f>IF(BD132&lt;&gt;"",LOOKUP(BD132,Likelihoods!$A$7:$A$107,Likelihoods!F$7:F$107),"")</f>
        <v/>
      </c>
      <c r="BF132" s="181" t="str">
        <f>IF(AND(COUNTBLANK($B132:$O132)=13,COUNTBLANK($P132:$Q132)=1,COUNTBLANK($R132:$U132)=3,COUNTBLANK($V132:$X132)=2,COUNTBLANK($Y132:$AE132)=6,COUNTBLANK($AF132:$AJ132)=4,COUNTBLANK($AK132:AN132)=3,COUNTBLANK($AO132:$AQ132)=2,COUNTBLANK($AR132:$AS132)=1,COUNTBLANK($AT132:$AU132)=1),IF(Data!$B132&lt;&gt;"",Scoring!$I$7)+IF(Data!$C132&lt;&gt;"",Scoring!$I$8)+IF(Data!$D132&lt;&gt;"",Scoring!$I$9)+IF(Data!$E132&lt;&gt;"",Scoring!$I$10)+IF(Data!$F132&lt;&gt;"",Scoring!$I$11)+IF(Data!$G132&lt;&gt;"",Scoring!$I$12)+IF(Data!$H132&lt;&gt;"",Scoring!$I$13)+IF(Data!$I132&lt;&gt;"",Scoring!$I$14)+IF(Data!$J132&lt;&gt;"",Scoring!$I$15)+IF(Data!$K132&lt;&gt;"",Scoring!$I$16)+IF(Data!$L132&lt;&gt;"",Scoring!$I$17)+IF(Data!$M132&lt;&gt;"",Scoring!$I$18)+IF(Data!$N132&lt;&gt;"",Scoring!$I$19)+IF(Data!$O132&lt;&gt;"",Scoring!$I$20)+IF(Data!$P132&lt;&gt;"",Scoring!$I$21)+IF(Data!$Q132&lt;&gt;"",Scoring!$I$22)+IF(Data!$R132&lt;&gt;"",Scoring!$I$23)+IF(Data!$S132&lt;&gt;"",Scoring!$I$24)+IF(Data!$T132&lt;&gt;"",Scoring!$I$25)+IF(Data!$U132&lt;&gt;"",Scoring!$I$26)+IF(Data!$V132&lt;&gt;"",Scoring!$I$27)+IF(Data!$W132&lt;&gt;"",Scoring!$I$28)+IF(Data!$X132&lt;&gt;"",Scoring!$I$29)+IF(Data!$Y132&lt;&gt;"",Scoring!$I$30)+IF(Data!$Z132&lt;&gt;"",Scoring!$I$31)+IF(Data!$AA132&lt;&gt;"",Scoring!$I$32)+IF(Data!$AB132&lt;&gt;"",Scoring!$I$33)+IF(Data!$AC132&lt;&gt;"",Scoring!$I$34)+IF(Data!$AD132&lt;&gt;"",Scoring!$I$35)+IF(Data!$AE132&lt;&gt;"",Scoring!$I$36)+IF(Data!$AF132&lt;&gt;"",Scoring!$I$37)+IF(Data!$AG132&lt;&gt;"",Scoring!$I$38)+IF(Data!$AH132&lt;&gt;"",Scoring!$I$39)+IF(Data!$AI132&lt;&gt;"",Scoring!$I$40)+IF(Data!$AJ132&lt;&gt;"",Scoring!$I$41)+IF(Data!$AK132&lt;&gt;"",Scoring!$I$42)+IF(Data!$AL132&lt;&gt;"",Scoring!$I$43)+IF(Data!$AM132&lt;&gt;"",Scoring!$I$44)+IF(Data!$AN132&lt;&gt;"",Scoring!$I$45)+IF(Data!$AO132&lt;&gt;"",Scoring!$I$46)+IF(Data!$AP132&lt;&gt;"",Scoring!$I$47)+IF(Data!$AQ132&lt;&gt;"",Scoring!$I$48)+IF(Data!$AR132&lt;&gt;"",Scoring!$I$49)+IF(Data!$AS132&lt;&gt;"",Scoring!$I$50)+IF(Data!$AT132&lt;&gt;"",Scoring!$I$51)+IF(Data!$AU132&lt;&gt;"",Scoring!$I$52),"")</f>
        <v/>
      </c>
      <c r="BG132" s="180" t="str">
        <f>IF(BF132&lt;&gt;"",LOOKUP(BF132,Likelihoods!$A$7:$A$107,Likelihoods!G$7:G$107),"")</f>
        <v/>
      </c>
      <c r="BH132" s="187" t="str">
        <f>IF(AND(COUNTBLANK($B132:$O132)=13,COUNTBLANK($P132:$Q132)=1,COUNTBLANK($R132:$U132)=3,COUNTBLANK($V132:$X132)=2,COUNTBLANK($Y132:$AE132)=6,COUNTBLANK($AF132:$AJ132)=4,COUNTBLANK($AK132:AN132)=3,COUNTBLANK($AO132:$AQ132)=2,COUNTBLANK($AR132:$AS132)=1,COUNTBLANK($AT132:$AU132)=1),IF(Data!$B132&lt;&gt;"",Scoring!$J$7)+IF(Data!$C132&lt;&gt;"",Scoring!$J$8)+IF(Data!$D132&lt;&gt;"",Scoring!$J$9)+IF(Data!$E132&lt;&gt;"",Scoring!$J$10)+IF(Data!$F132&lt;&gt;"",Scoring!$J$11)+IF(Data!$G132&lt;&gt;"",Scoring!$J$12)+IF(Data!$H132&lt;&gt;"",Scoring!$J$13)+IF(Data!$I132&lt;&gt;"",Scoring!$J$14)+IF(Data!$J132&lt;&gt;"",Scoring!$J$15)+IF(Data!$K132&lt;&gt;"",Scoring!$J$16)+IF(Data!$L132&lt;&gt;"",Scoring!$J$17)+IF(Data!$M132&lt;&gt;"",Scoring!$J$18)+IF(Data!$N132&lt;&gt;"",Scoring!$J$19)+IF(Data!$O132&lt;&gt;"",Scoring!$J$20)+IF(Data!$P132&lt;&gt;"",Scoring!$J$21)+IF(Data!$Q132&lt;&gt;"",Scoring!$J$22)+IF(Data!$R132&lt;&gt;"",Scoring!$J$23)+IF(Data!$S132&lt;&gt;"",Scoring!$J$24)+IF(Data!$T132&lt;&gt;"",Scoring!$J$25)+IF(Data!$U132&lt;&gt;"",Scoring!$J$26)+IF(Data!$V132&lt;&gt;"",Scoring!$J$27)+IF(Data!$W132&lt;&gt;"",Scoring!$J$28)+IF(Data!$X132&lt;&gt;"",Scoring!$J$29)+IF(Data!$Y132&lt;&gt;"",Scoring!$J$30)+IF(Data!$Z132&lt;&gt;"",Scoring!$J$31)+IF(Data!$AA132&lt;&gt;"",Scoring!$J$32)+IF(Data!$AB132&lt;&gt;"",Scoring!$J$33)+IF(Data!$AC132&lt;&gt;"",Scoring!$J$34)+IF(Data!$AD132&lt;&gt;"",Scoring!$J$35)+IF(Data!$AE132&lt;&gt;"",Scoring!$J$36)+IF(Data!$AF132&lt;&gt;"",Scoring!$J$37)+IF(Data!$AG132&lt;&gt;"",Scoring!$J$38)+IF(Data!$AH132&lt;&gt;"",Scoring!$J$39)+IF(Data!$AI132&lt;&gt;"",Scoring!$J$40)+IF(Data!$AJ132&lt;&gt;"",Scoring!$J$41)+IF(Data!$AK132&lt;&gt;"",Scoring!$J$42)+IF(Data!$AL132&lt;&gt;"",Scoring!$J$43)+IF(Data!$AM132&lt;&gt;"",Scoring!$J$44)+IF(Data!$AN132&lt;&gt;"",Scoring!$J$45)+IF(Data!$AO132&lt;&gt;"",Scoring!$J$46)+IF(Data!$AP132&lt;&gt;"",Scoring!$J$47)+IF(Data!$AQ132&lt;&gt;"",Scoring!$J$48)+IF(Data!$AR132&lt;&gt;"",Scoring!$J$49)+IF(Data!$AS132&lt;&gt;"",Scoring!$J$50)+IF(Data!$AT132&lt;&gt;"",Scoring!$J$51)+IF(Data!$AU132&lt;&gt;"",Scoring!$J$52),"")</f>
        <v/>
      </c>
      <c r="BI132" s="183" t="str">
        <f>IF(BH132&lt;&gt;"",LOOKUP(BH132,Likelihoods!$A$7:$A$107,Likelihoods!H$7:H$107),"")</f>
        <v/>
      </c>
      <c r="BJ132" s="188" t="str">
        <f>IF(AND(COUNTBLANK($B132:$O132)=13,COUNTBLANK($P132:$Q132)=1,COUNTBLANK($R132:$U132)=3,COUNTBLANK($V132:$X132)=2,COUNTBLANK($Y132:$AE132)=6,COUNTBLANK($AF132:$AJ132)=4,COUNTBLANK($AK132:AN132)=3,COUNTBLANK($AO132:$AQ132)=2,COUNTBLANK($AR132:$AS132)=1,COUNTBLANK($AT132:$AU132)=1),IF(Data!$B132&lt;&gt;"",Scoring!$K$7)+IF(Data!$C132&lt;&gt;"",Scoring!$K$8)+IF(Data!$D132&lt;&gt;"",Scoring!$K$9)+IF(Data!$E132&lt;&gt;"",Scoring!$K$10)+IF(Data!$F132&lt;&gt;"",Scoring!$K$11)+IF(Data!$G132&lt;&gt;"",Scoring!$K$12)+IF(Data!$H132&lt;&gt;"",Scoring!$K$13)+IF(Data!$I132&lt;&gt;"",Scoring!$K$14)+IF(Data!$J132&lt;&gt;"",Scoring!$K$15)+IF(Data!$K132&lt;&gt;"",Scoring!$K$16)+IF(Data!$L132&lt;&gt;"",Scoring!$K$17)+IF(Data!$M132&lt;&gt;"",Scoring!$K$18)+IF(Data!$N132&lt;&gt;"",Scoring!$K$19)+IF(Data!$O132&lt;&gt;"",Scoring!$K$20)+IF(Data!$P132&lt;&gt;"",Scoring!$K$21)+IF(Data!$Q132&lt;&gt;"",Scoring!$K$22)+IF(Data!$R132&lt;&gt;"",Scoring!$K$23)+IF(Data!$S132&lt;&gt;"",Scoring!$K$24)+IF(Data!$T132&lt;&gt;"",Scoring!$K$25)+IF(Data!$U132&lt;&gt;"",Scoring!$K$26)+IF(Data!$V132&lt;&gt;"",Scoring!$K$27)+IF(Data!$W132&lt;&gt;"",Scoring!$K$28)+IF(Data!$X132&lt;&gt;"",Scoring!$K$29)+IF(Data!$Y132&lt;&gt;"",Scoring!$K$30)+IF(Data!$Z132&lt;&gt;"",Scoring!$K$31)+IF(Data!$AA132&lt;&gt;"",Scoring!$K$32)+IF(Data!$AB132&lt;&gt;"",Scoring!$K$33)+IF(Data!$AC132&lt;&gt;"",Scoring!$K$34)+IF(Data!$AD132&lt;&gt;"",Scoring!$K$35)+IF(Data!$AE132&lt;&gt;"",Scoring!$K$36)+IF(Data!$AF132&lt;&gt;"",Scoring!$K$37)+IF(Data!$AG132&lt;&gt;"",Scoring!$K$38)+IF(Data!$AH132&lt;&gt;"",Scoring!$K$39)+IF(Data!$AI132&lt;&gt;"",Scoring!$K$40)+IF(Data!$AJ132&lt;&gt;"",Scoring!$K$41)+IF(Data!$AK132&lt;&gt;"",Scoring!$K$42)+IF(Data!$AL132&lt;&gt;"",Scoring!$K$43)+IF(Data!$AM132&lt;&gt;"",Scoring!$K$44)+IF(Data!$AN132&lt;&gt;"",Scoring!$K$45)+IF(Data!$AO132&lt;&gt;"",Scoring!$K$46)+IF(Data!$AP132&lt;&gt;"",Scoring!$K$47)+IF(Data!$AQ132&lt;&gt;"",Scoring!$K$48)+IF(Data!$AR132&lt;&gt;"",Scoring!$K$49)+IF(Data!$AS132&lt;&gt;"",Scoring!$K$50)+IF(Data!$AT132&lt;&gt;"",Scoring!$K$51)+IF(Data!$AU132&lt;&gt;"",Scoring!$K$52),"")</f>
        <v/>
      </c>
      <c r="BK132" s="184" t="str">
        <f>IF(BJ132&lt;&gt;"",LOOKUP(BJ132,Likelihoods!$A$7:$A$107,Likelihoods!I$7:I$107),"")</f>
        <v/>
      </c>
      <c r="BL132" s="187" t="str">
        <f>IF(AND(COUNTBLANK($B132:$O132)=13,COUNTBLANK($P132:$Q132)=1,COUNTBLANK($R132:$U132)=3,COUNTBLANK($V132:$X132)=2,COUNTBLANK($Y132:$AE132)=6,COUNTBLANK($AF132:$AJ132)=4,COUNTBLANK($AK132:AN132)=3,COUNTBLANK($AO132:$AQ132)=2,COUNTBLANK($AR132:$AS132)=1,COUNTBLANK($AT132:$AU132)=1),IF(Data!$B132&lt;&gt;"",Scoring!$L$7)+IF(Data!$C132&lt;&gt;"",Scoring!$L$8)+IF(Data!$D132&lt;&gt;"",Scoring!$L$9)+IF(Data!$E132&lt;&gt;"",Scoring!$L$10)+IF(Data!$F132&lt;&gt;"",Scoring!$L$11)+IF(Data!$G132&lt;&gt;"",Scoring!$L$12)+IF(Data!$H132&lt;&gt;"",Scoring!$L$13)+IF(Data!$I132&lt;&gt;"",Scoring!$L$14)+IF(Data!$J132&lt;&gt;"",Scoring!$L$15)+IF(Data!$K132&lt;&gt;"",Scoring!$L$16)+IF(Data!$L132&lt;&gt;"",Scoring!$L$17)+IF(Data!$M132&lt;&gt;"",Scoring!$L$18)+IF(Data!$N132&lt;&gt;"",Scoring!$L$19)+IF(Data!$O132&lt;&gt;"",Scoring!$L$20)+IF(Data!$P132&lt;&gt;"",Scoring!$L$21)+IF(Data!$Q132&lt;&gt;"",Scoring!$L$22)+IF(Data!$R132&lt;&gt;"",Scoring!$L$23)+IF(Data!$S132&lt;&gt;"",Scoring!$L$24)+IF(Data!$T132&lt;&gt;"",Scoring!$L$25)+IF(Data!$U132&lt;&gt;"",Scoring!$L$26)+IF(Data!$V132&lt;&gt;"",Scoring!$L$27)+IF(Data!$W132&lt;&gt;"",Scoring!$L$28)+IF(Data!$X132&lt;&gt;"",Scoring!$L$29)+IF(Data!$Y132&lt;&gt;"",Scoring!$L$30)+IF(Data!$Z132&lt;&gt;"",Scoring!$L$31)+IF(Data!$AA132&lt;&gt;"",Scoring!$L$32)+IF(Data!$AB132&lt;&gt;"",Scoring!$L$33)+IF(Data!$AC132&lt;&gt;"",Scoring!$L$34)+IF(Data!$AD132&lt;&gt;"",Scoring!$L$35)+IF(Data!$AE132&lt;&gt;"",Scoring!$L$36)+IF(Data!$AF132&lt;&gt;"",Scoring!$L$37)+IF(Data!$AG132&lt;&gt;"",Scoring!$L$38)+IF(Data!$AH132&lt;&gt;"",Scoring!$L$39)+IF(Data!$AI132&lt;&gt;"",Scoring!$L$40)+IF(Data!$AJ132&lt;&gt;"",Scoring!$L$41)+IF(Data!$AK132&lt;&gt;"",Scoring!$L$42)+IF(Data!$AL132&lt;&gt;"",Scoring!$L$43)+IF(Data!$AM132&lt;&gt;"",Scoring!$L$44)+IF(Data!$AN132&lt;&gt;"",Scoring!$L$45)+IF(Data!$AO132&lt;&gt;"",Scoring!$L$46)+IF(Data!$AP132&lt;&gt;"",Scoring!$L$47)+IF(Data!$AQ132&lt;&gt;"",Scoring!$L$48)+IF(Data!$AR132&lt;&gt;"",Scoring!$L$49)+IF(Data!$AS132&lt;&gt;"",Scoring!$L$50)+IF(Data!$AT132&lt;&gt;"",Scoring!$L$51)+IF(Data!$AU132&lt;&gt;"",Scoring!$L$52),"")</f>
        <v/>
      </c>
      <c r="BM132" s="180" t="str">
        <f>IF(BL132&lt;&gt;"",LOOKUP(BL132,Likelihoods!$A$7:$A$107,Likelihoods!J$7:J$107),"")</f>
        <v/>
      </c>
      <c r="BN132" s="181" t="str">
        <f>IF(AND(COUNTBLANK($B132:$O132)=13,COUNTBLANK($P132:$Q132)=1,COUNTBLANK($R132:$U132)=3,COUNTBLANK($V132:$X132)=2,COUNTBLANK($Y132:$AE132)=6,COUNTBLANK($AF132:$AJ132)=4,COUNTBLANK($AK132:AN132)=3,COUNTBLANK($AO132:$AQ132)=2,COUNTBLANK($AR132:$AS132)=1,COUNTBLANK($AT132:$AU132)=1),IF(Data!$B132&lt;&gt;"",Scoring!$M$7)+IF(Data!$C132&lt;&gt;"",Scoring!$M$8)+IF(Data!$D132&lt;&gt;"",Scoring!$M$9)+IF(Data!$E132&lt;&gt;"",Scoring!$M$10)+IF(Data!$F132&lt;&gt;"",Scoring!$M$11)+IF(Data!$G132&lt;&gt;"",Scoring!$M$12)+IF(Data!$H132&lt;&gt;"",Scoring!$M$13)+IF(Data!$I132&lt;&gt;"",Scoring!$M$14)+IF(Data!$J132&lt;&gt;"",Scoring!$M$15)+IF(Data!$K132&lt;&gt;"",Scoring!$M$16)+IF(Data!$L132&lt;&gt;"",Scoring!$M$17)+IF(Data!$M132&lt;&gt;"",Scoring!$M$18)+IF(Data!$N132&lt;&gt;"",Scoring!$M$19)+IF(Data!$O132&lt;&gt;"",Scoring!$M$20)+IF(Data!$P132&lt;&gt;"",Scoring!$M$21)+IF(Data!$Q132&lt;&gt;"",Scoring!$M$22)+IF(Data!$R132&lt;&gt;"",Scoring!$M$23)+IF(Data!$S132&lt;&gt;"",Scoring!$M$24)+IF(Data!$T132&lt;&gt;"",Scoring!$M$25)+IF(Data!$U132&lt;&gt;"",Scoring!$M$26)+IF(Data!$V132&lt;&gt;"",Scoring!$M$27)+IF(Data!$W132&lt;&gt;"",Scoring!$M$28)+IF(Data!$X132&lt;&gt;"",Scoring!$M$29)+IF(Data!$Y132&lt;&gt;"",Scoring!$M$30)+IF(Data!$Z132&lt;&gt;"",Scoring!$M$31)+IF(Data!$AA132&lt;&gt;"",Scoring!$M$32)+IF(Data!$AB132&lt;&gt;"",Scoring!$M$33)+IF(Data!$AC132&lt;&gt;"",Scoring!$M$34)+IF(Data!$AD132&lt;&gt;"",Scoring!$M$35)+IF(Data!$AE132&lt;&gt;"",Scoring!$M$36)+IF(Data!$AF132&lt;&gt;"",Scoring!$M$37)+IF(Data!$AG132&lt;&gt;"",Scoring!$M$38)+IF(Data!$AH132&lt;&gt;"",Scoring!$M$39)+IF(Data!$AI132&lt;&gt;"",Scoring!$M$40)+IF(Data!$AJ132&lt;&gt;"",Scoring!$M$41)+IF(Data!$AK132&lt;&gt;"",Scoring!$M$42)+IF(Data!$AL132&lt;&gt;"",Scoring!$M$43)+IF(Data!$AM132&lt;&gt;"",Scoring!$M$44)+IF(Data!$AN132&lt;&gt;"",Scoring!$M$45)+IF(Data!$AO132&lt;&gt;"",Scoring!$M$46)+IF(Data!$AP132&lt;&gt;"",Scoring!$M$47)+IF(Data!$AQ132&lt;&gt;"",Scoring!$M$48)+IF(Data!$AR132&lt;&gt;"",Scoring!$M$49)+IF(Data!$AS132&lt;&gt;"",Scoring!$M$50)+IF(Data!$AT132&lt;&gt;"",Scoring!$M$51)+IF(Data!$AU132&lt;&gt;"",Scoring!$M$52),"")</f>
        <v/>
      </c>
      <c r="BO132" s="184" t="str">
        <f>IF(BN132&lt;&gt;"",LOOKUP(BN132,Likelihoods!$A$7:$A$107,Likelihoods!K$7:K$107),"")</f>
        <v/>
      </c>
      <c r="BP132" s="179" t="str">
        <f>IF(AND(COUNTBLANK($B132:$O132)=13,COUNTBLANK($P132:$Q132)=1,COUNTBLANK($R132:$U132)=3,COUNTBLANK($V132:$X132)=2,COUNTBLANK($Y132:$AE132)=6,COUNTBLANK($AF132:$AJ132)=4,COUNTBLANK($AK132:AN132)=3,COUNTBLANK($AO132:$AQ132)=2,COUNTBLANK($AR132:$AS132)=1,COUNTBLANK($AT132:$AU132)=1),IF(Data!$B132&lt;&gt;"",Scoring!$N$7)+IF(Data!$C132&lt;&gt;"",Scoring!$N$8)+IF(Data!$D132&lt;&gt;"",Scoring!$N$9)+IF(Data!$E132&lt;&gt;"",Scoring!$N$10)+IF(Data!$F132&lt;&gt;"",Scoring!$N$11)+IF(Data!$G132&lt;&gt;"",Scoring!$N$12)+IF(Data!$H132&lt;&gt;"",Scoring!$N$13)+IF(Data!$I132&lt;&gt;"",Scoring!$N$14)+IF(Data!$J132&lt;&gt;"",Scoring!$N$15)+IF(Data!$K132&lt;&gt;"",Scoring!$N$16)+IF(Data!$L132&lt;&gt;"",Scoring!$N$17)+IF(Data!$M132&lt;&gt;"",Scoring!$N$18)+IF(Data!$N132&lt;&gt;"",Scoring!$N$19)+IF(Data!$O132&lt;&gt;"",Scoring!$N$20)+IF(Data!$P132&lt;&gt;"",Scoring!$N$21)+IF(Data!$Q132&lt;&gt;"",Scoring!$N$22)+IF(Data!$R132&lt;&gt;"",Scoring!$N$23)+IF(Data!$S132&lt;&gt;"",Scoring!$N$24)+IF(Data!$T132&lt;&gt;"",Scoring!$N$25)+IF(Data!$U132&lt;&gt;"",Scoring!$N$26)+IF(Data!$V132&lt;&gt;"",Scoring!$N$27)+IF(Data!$W132&lt;&gt;"",Scoring!$N$28)+IF(Data!$X132&lt;&gt;"",Scoring!$N$29)+IF(Data!$Y132&lt;&gt;"",Scoring!$N$30)+IF(Data!$Z132&lt;&gt;"",Scoring!$N$31)+IF(Data!$AA132&lt;&gt;"",Scoring!$N$32)+IF(Data!$AB132&lt;&gt;"",Scoring!$N$33)+IF(Data!$AC132&lt;&gt;"",Scoring!$N$34)+IF(Data!$AD132&lt;&gt;"",Scoring!$N$35)+IF(Data!$AE132&lt;&gt;"",Scoring!$N$36)+IF(Data!$AF132&lt;&gt;"",Scoring!$N$37)+IF(Data!$AG132&lt;&gt;"",Scoring!$N$38)+IF(Data!$AH132&lt;&gt;"",Scoring!$N$39)+IF(Data!$AI132&lt;&gt;"",Scoring!$N$40)+IF(Data!$AJ132&lt;&gt;"",Scoring!$N$41)+IF(Data!$AK132&lt;&gt;"",Scoring!$N$42)+IF(Data!$AL132&lt;&gt;"",Scoring!$N$43)+IF(Data!$AM132&lt;&gt;"",Scoring!$N$44)+IF(Data!$AN132&lt;&gt;"",Scoring!$N$45)+IF(Data!$AO132&lt;&gt;"",Scoring!$N$46)+IF(Data!$AP132&lt;&gt;"",Scoring!$N$47)+IF(Data!$AQ132&lt;&gt;"",Scoring!$N$48)+IF(Data!$AR132&lt;&gt;"",Scoring!$N$49)+IF(Data!$AS132&lt;&gt;"",Scoring!$N$50)+IF(Data!$AT132&lt;&gt;"",Scoring!$N$51)+IF(Data!$AU132&lt;&gt;"",Scoring!$N$52),"")</f>
        <v/>
      </c>
      <c r="BQ132" s="189" t="str">
        <f>IF(BP132&lt;&gt;"",LOOKUP(BP132,Likelihoods!$A$7:$A$107,Likelihoods!L$7:L$107),"")</f>
        <v/>
      </c>
      <c r="BR132" s="181" t="str">
        <f>IF(AND(COUNTBLANK($B132:$O132)=13,COUNTBLANK($P132:$Q132)=1,COUNTBLANK($R132:$U132)=3,COUNTBLANK($V132:$X132)=2,COUNTBLANK($Y132:$AE132)=6,COUNTBLANK($AF132:$AJ132)=4,COUNTBLANK($AK132:AN132)=3,COUNTBLANK($AO132:$AQ132)=2,COUNTBLANK($AR132:$AS132)=1,COUNTBLANK($AT132:$AU132)=1),IF(Data!$B132&lt;&gt;"",Scoring!$O$7)+IF(Data!$C132&lt;&gt;"",Scoring!$O$8)+IF(Data!$D132&lt;&gt;"",Scoring!$O$9)+IF(Data!$E132&lt;&gt;"",Scoring!$O$10)+IF(Data!$F132&lt;&gt;"",Scoring!$O$11)+IF(Data!$G132&lt;&gt;"",Scoring!$O$12)+IF(Data!$H132&lt;&gt;"",Scoring!$O$13)+IF(Data!$I132&lt;&gt;"",Scoring!$O$14)+IF(Data!$J132&lt;&gt;"",Scoring!$O$15)+IF(Data!$K132&lt;&gt;"",Scoring!$O$16)+IF(Data!$L132&lt;&gt;"",Scoring!$O$17)+IF(Data!$M132&lt;&gt;"",Scoring!$O$18)+IF(Data!$N132&lt;&gt;"",Scoring!$O$19)+IF(Data!$O132&lt;&gt;"",Scoring!$O$20)+IF(Data!$P132&lt;&gt;"",Scoring!$O$21)+IF(Data!$Q132&lt;&gt;"",Scoring!$O$22)+IF(Data!$R132&lt;&gt;"",Scoring!$O$23)+IF(Data!$S132&lt;&gt;"",Scoring!$O$24)+IF(Data!$T132&lt;&gt;"",Scoring!$O$25)+IF(Data!$U132&lt;&gt;"",Scoring!$O$26)+IF(Data!$V132&lt;&gt;"",Scoring!$O$27)+IF(Data!$W132&lt;&gt;"",Scoring!$O$28)+IF(Data!$X132&lt;&gt;"",Scoring!$O$29)+IF(Data!$Y132&lt;&gt;"",Scoring!$O$30)+IF(Data!$Z132&lt;&gt;"",Scoring!$O$31)+IF(Data!$AA132&lt;&gt;"",Scoring!$O$32)+IF(Data!$AB132&lt;&gt;"",Scoring!$O$33)+IF(Data!$AC132&lt;&gt;"",Scoring!$O$34)+IF(Data!$AD132&lt;&gt;"",Scoring!$O$35)+IF(Data!$AE132&lt;&gt;"",Scoring!$O$36)+IF(Data!$AF132&lt;&gt;"",Scoring!$O$37)+IF(Data!$AG132&lt;&gt;"",Scoring!$O$38)+IF(Data!$AH132&lt;&gt;"",Scoring!$O$39)+IF(Data!$AI132&lt;&gt;"",Scoring!$O$40)+IF(Data!$AJ132&lt;&gt;"",Scoring!$O$41)+IF(Data!$AK132&lt;&gt;"",Scoring!$O$42)+IF(Data!$AL132&lt;&gt;"",Scoring!$O$43)+IF(Data!$AM132&lt;&gt;"",Scoring!$O$44)+IF(Data!$AN132&lt;&gt;"",Scoring!$O$45)+IF(Data!$AO132&lt;&gt;"",Scoring!$O$46)+IF(Data!$AP132&lt;&gt;"",Scoring!$O$47)+IF(Data!$AQ132&lt;&gt;"",Scoring!$O$48)+IF(Data!$AR132&lt;&gt;"",Scoring!$O$49)+IF(Data!$AS132&lt;&gt;"",Scoring!$O$50)+IF(Data!$AT132&lt;&gt;"",Scoring!$O$51)+IF(Data!$AU132&lt;&gt;"",Scoring!$O$52),"")</f>
        <v/>
      </c>
      <c r="BS132" s="184" t="str">
        <f>IF(BR132&lt;&gt;"",LOOKUP(BR132,Likelihoods!$A$7:$A$107,Likelihoods!M$7:M$107),"")</f>
        <v/>
      </c>
      <c r="BT132" s="181" t="str">
        <f>IF(AND(COUNTBLANK($B132:$O132)=13,COUNTBLANK($P132:$Q132)=1,COUNTBLANK($R132:$U132)=3,COUNTBLANK($V132:$X132)=2,COUNTBLANK($Y132:$AE132)=6,COUNTBLANK($AF132:$AJ132)=4,COUNTBLANK($AK132:AN132)=3,COUNTBLANK($AO132:$AQ132)=2,COUNTBLANK($AR132:$AS132)=1,COUNTBLANK($AT132:$AU132)=1),IF(Data!$B132&lt;&gt;"",Scoring!$P$7)+IF(Data!$C132&lt;&gt;"",Scoring!$P$8)+IF(Data!$D132&lt;&gt;"",Scoring!$P$9)+IF(Data!$E132&lt;&gt;"",Scoring!$P$10)+IF(Data!$F132&lt;&gt;"",Scoring!$P$11)+IF(Data!$G132&lt;&gt;"",Scoring!$P$12)+IF(Data!$H132&lt;&gt;"",Scoring!$P$13)+IF(Data!$I132&lt;&gt;"",Scoring!$P$14)+IF(Data!$J132&lt;&gt;"",Scoring!$P$15)+IF(Data!$K132&lt;&gt;"",Scoring!$P$16)+IF(Data!$L132&lt;&gt;"",Scoring!$P$17)+IF(Data!$M132&lt;&gt;"",Scoring!$P$18)+IF(Data!$N132&lt;&gt;"",Scoring!$P$19)+IF(Data!$O132&lt;&gt;"",Scoring!$P$20)+IF(Data!$P132&lt;&gt;"",Scoring!$P$21)+IF(Data!$Q132&lt;&gt;"",Scoring!$P$22)+IF(Data!$R132&lt;&gt;"",Scoring!$P$23)+IF(Data!$S132&lt;&gt;"",Scoring!$P$24)+IF(Data!$T132&lt;&gt;"",Scoring!$P$25)+IF(Data!$U132&lt;&gt;"",Scoring!$P$26)+IF(Data!$V132&lt;&gt;"",Scoring!$P$27)+IF(Data!$W132&lt;&gt;"",Scoring!$P$28)+IF(Data!$X132&lt;&gt;"",Scoring!$P$29)+IF(Data!$Y132&lt;&gt;"",Scoring!$P$30)+IF(Data!$Z132&lt;&gt;"",Scoring!$P$31)+IF(Data!$AA132&lt;&gt;"",Scoring!$P$32)+IF(Data!$AB132&lt;&gt;"",Scoring!$P$33)+IF(Data!$AC132&lt;&gt;"",Scoring!$P$34)+IF(Data!$AD132&lt;&gt;"",Scoring!$P$35)+IF(Data!$AE132&lt;&gt;"",Scoring!$P$36)+IF(Data!$AF132&lt;&gt;"",Scoring!$P$37)+IF(Data!$AG132&lt;&gt;"",Scoring!$P$38)+IF(Data!$AH132&lt;&gt;"",Scoring!$P$39)+IF(Data!$AI132&lt;&gt;"",Scoring!$P$40)+IF(Data!$AJ132&lt;&gt;"",Scoring!$P$41)+IF(Data!$AK132&lt;&gt;"",Scoring!$P$42)+IF(Data!$AL132&lt;&gt;"",Scoring!$P$43)+IF(Data!$AM132&lt;&gt;"",Scoring!$P$44)+IF(Data!$AN132&lt;&gt;"",Scoring!$P$45)+IF(Data!$AO132&lt;&gt;"",Scoring!$P$46)+IF(Data!$AP132&lt;&gt;"",Scoring!$P$47)+IF(Data!$AQ132&lt;&gt;"",Scoring!$P$48)+IF(Data!$AR132&lt;&gt;"",Scoring!$P$49)+IF(Data!$AS132&lt;&gt;"",Scoring!$P$50)+IF(Data!$AT132&lt;&gt;"",Scoring!$P$51)+IF(Data!$AU132&lt;&gt;"",Scoring!$P$52),"")</f>
        <v/>
      </c>
      <c r="BU132" s="180" t="str">
        <f>IF(BT132&lt;&gt;"",LOOKUP(BT132,Likelihoods!$A$7:$A$107,Likelihoods!N$7:N$107),"")</f>
        <v/>
      </c>
      <c r="BV132" s="181" t="str">
        <f>IF(AND(COUNTBLANK($B132:$O132)=13,COUNTBLANK($P132:$Q132)=1,COUNTBLANK($R132:$U132)=3,COUNTBLANK($V132:$X132)=2,COUNTBLANK($Y132:$AE132)=6,COUNTBLANK($AF132:$AJ132)=4,COUNTBLANK($AK132:AN132)=3,COUNTBLANK($AO132:$AQ132)=2,COUNTBLANK($AR132:$AS132)=1,COUNTBLANK($AT132:$AU132)=1),IF(Data!$B132&lt;&gt;"",Scoring!$Q$7)+IF(Data!$C132&lt;&gt;"",Scoring!$Q$8)+IF(Data!$D132&lt;&gt;"",Scoring!$Q$9)+IF(Data!$E132&lt;&gt;"",Scoring!$Q$10)+IF(Data!$F132&lt;&gt;"",Scoring!$Q$11)+IF(Data!$G132&lt;&gt;"",Scoring!$Q$12)+IF(Data!$H132&lt;&gt;"",Scoring!$Q$13)+IF(Data!$I132&lt;&gt;"",Scoring!$Q$14)+IF(Data!$J132&lt;&gt;"",Scoring!$Q$15)+IF(Data!$K132&lt;&gt;"",Scoring!$Q$16)+IF(Data!$L132&lt;&gt;"",Scoring!$Q$17)+IF(Data!$M132&lt;&gt;"",Scoring!$Q$18)+IF(Data!$N132&lt;&gt;"",Scoring!$Q$19)+IF(Data!$O132&lt;&gt;"",Scoring!$Q$20)+IF(Data!$P132&lt;&gt;"",Scoring!$Q$21)+IF(Data!$Q132&lt;&gt;"",Scoring!$Q$22)+IF(Data!$R132&lt;&gt;"",Scoring!$Q$23)+IF(Data!$S132&lt;&gt;"",Scoring!$Q$24)+IF(Data!$T132&lt;&gt;"",Scoring!$Q$25)+IF(Data!$U132&lt;&gt;"",Scoring!$Q$26)+IF(Data!$V132&lt;&gt;"",Scoring!$Q$27)+IF(Data!$W132&lt;&gt;"",Scoring!$Q$28)+IF(Data!$X132&lt;&gt;"",Scoring!$Q$29)+IF(Data!$Y132&lt;&gt;"",Scoring!$Q$30)+IF(Data!$Z132&lt;&gt;"",Scoring!$Q$31)+IF(Data!$AA132&lt;&gt;"",Scoring!$Q$32)+IF(Data!$AB132&lt;&gt;"",Scoring!$Q$33)+IF(Data!$AC132&lt;&gt;"",Scoring!$Q$34)+IF(Data!$AD132&lt;&gt;"",Scoring!$Q$35)+IF(Data!$AE132&lt;&gt;"",Scoring!$Q$36)+IF(Data!$AF132&lt;&gt;"",Scoring!$Q$37)+IF(Data!$AG132&lt;&gt;"",Scoring!$Q$38)+IF(Data!$AH132&lt;&gt;"",Scoring!$Q$39)+IF(Data!$AI132&lt;&gt;"",Scoring!$Q$40)+IF(Data!$AJ132&lt;&gt;"",Scoring!$Q$41)+IF(Data!$AK132&lt;&gt;"",Scoring!$Q$42)+IF(Data!$AL132&lt;&gt;"",Scoring!$Q$43)+IF(Data!$AM132&lt;&gt;"",Scoring!$Q$44)+IF(Data!$AN132&lt;&gt;"",Scoring!$Q$45)+IF(Data!$AO132&lt;&gt;"",Scoring!$Q$46)+IF(Data!$AP132&lt;&gt;"",Scoring!$Q$47)+IF(Data!$AQ132&lt;&gt;"",Scoring!$Q$48)+IF(Data!$AR132&lt;&gt;"",Scoring!$Q$49)+IF(Data!$AS132&lt;&gt;"",Scoring!$Q$50)+IF(Data!$AT132&lt;&gt;"",Scoring!$Q$51)+IF(Data!$AU132&lt;&gt;"",Scoring!$Q$52),"")</f>
        <v/>
      </c>
      <c r="BW132" s="183" t="str">
        <f>IF(BV132&lt;&gt;"",LOOKUP(BV132,Likelihoods!$A$7:$A$107,Likelihoods!O$7:O$107),"")</f>
        <v/>
      </c>
      <c r="BX132" s="9"/>
      <c r="BY132" s="9"/>
      <c r="BZ132" s="9"/>
      <c r="CA132" s="9"/>
      <c r="CB132" s="9"/>
      <c r="CC132" s="9"/>
      <c r="CD132" s="9"/>
      <c r="CE132" s="9"/>
      <c r="CF132" s="9"/>
      <c r="CG132" s="9"/>
      <c r="CH132" s="9"/>
      <c r="CI132" s="9"/>
      <c r="CJ132" s="9"/>
      <c r="CK132" s="9"/>
    </row>
    <row r="133" spans="1:89" ht="14.25">
      <c r="A133" s="59"/>
      <c r="B133" s="76"/>
      <c r="C133" s="77"/>
      <c r="D133" s="77"/>
      <c r="E133" s="77"/>
      <c r="F133" s="77"/>
      <c r="G133" s="77"/>
      <c r="H133" s="77"/>
      <c r="I133" s="77"/>
      <c r="J133" s="77"/>
      <c r="K133" s="77"/>
      <c r="L133" s="77"/>
      <c r="M133" s="77"/>
      <c r="N133" s="77"/>
      <c r="O133" s="77"/>
      <c r="P133" s="76"/>
      <c r="Q133" s="78"/>
      <c r="R133" s="77"/>
      <c r="S133" s="77"/>
      <c r="T133" s="77"/>
      <c r="U133" s="77"/>
      <c r="V133" s="76"/>
      <c r="W133" s="77"/>
      <c r="X133" s="78"/>
      <c r="Y133" s="77"/>
      <c r="Z133" s="77"/>
      <c r="AA133" s="77"/>
      <c r="AB133" s="77"/>
      <c r="AC133" s="77"/>
      <c r="AD133" s="77"/>
      <c r="AE133" s="77"/>
      <c r="AF133" s="76"/>
      <c r="AG133" s="77"/>
      <c r="AH133" s="77"/>
      <c r="AI133" s="77"/>
      <c r="AJ133" s="78"/>
      <c r="AK133" s="77"/>
      <c r="AL133" s="77"/>
      <c r="AM133" s="77"/>
      <c r="AN133" s="77"/>
      <c r="AO133" s="76"/>
      <c r="AP133" s="77"/>
      <c r="AQ133" s="78"/>
      <c r="AR133" s="76"/>
      <c r="AS133" s="78"/>
      <c r="AT133" s="77"/>
      <c r="AU133" s="77"/>
      <c r="AV133" s="179" t="str">
        <f>IF(AND(COUNTBLANK($B133:$O133)=13,COUNTBLANK($P133:$Q133)=1,COUNTBLANK($R133:$U133)=3,COUNTBLANK($V133:$X133)=2,COUNTBLANK($Y133:$AE133)=6,COUNTBLANK($AF133:$AJ133)=4,COUNTBLANK($AK133:AN133)=3,COUNTBLANK($AO133:$AQ133)=2,COUNTBLANK($AR133:$AS133)=1,COUNTBLANK($AT133:$AU133)=1),IF(Data!$B133&lt;&gt;"",Scoring!$D$7)+IF(Data!$C133&lt;&gt;"",Scoring!$D$8)+IF(Data!$D133&lt;&gt;"",Scoring!$D$9)+IF(Data!$E133&lt;&gt;"",Scoring!$D$10)+IF(Data!$F133&lt;&gt;"",Scoring!$D$11)+IF(Data!$G133&lt;&gt;"",Scoring!$D$12)+IF(Data!$H133&lt;&gt;"",Scoring!$D$13)+IF(Data!$I133&lt;&gt;"",Scoring!$D$14)+IF(Data!$J133&lt;&gt;"",Scoring!$D$15)+IF(Data!$K133&lt;&gt;"",Scoring!$D$16)+IF(Data!$L133&lt;&gt;"",Scoring!$D$17)+IF(Data!$M133&lt;&gt;"",Scoring!$D$18)+IF(Data!$N133&lt;&gt;"",Scoring!$D$19)+IF(Data!$O133&lt;&gt;"",Scoring!$D$20)+IF(Data!$P133&lt;&gt;"",Scoring!$D$21)+IF(Data!$Q133&lt;&gt;"",Scoring!$D$22)+IF(Data!$R133&lt;&gt;"",Scoring!$D$23)+IF(Data!$S133&lt;&gt;"",Scoring!$D$24)+IF(Data!$T133&lt;&gt;"",Scoring!$D$25)+IF(Data!$U133&lt;&gt;"",Scoring!$D$26)+IF(Data!$V133&lt;&gt;"",Scoring!$D$27)+IF(Data!$W133&lt;&gt;"",Scoring!$D$28)+IF(Data!$X133&lt;&gt;"",Scoring!$D$29)+IF(Data!$Y133&lt;&gt;"",Scoring!$D$30)+IF(Data!$Z133&lt;&gt;"",Scoring!$D$31)+IF(Data!$AA133&lt;&gt;"",Scoring!$D$32)+IF(Data!$AB133&lt;&gt;"",Scoring!$D$33)+IF(Data!$AC133&lt;&gt;"",Scoring!$D$34)+IF(Data!$AD133&lt;&gt;"",Scoring!$D$35)+IF(Data!$AE133&lt;&gt;"",Scoring!$D$36)+IF(Data!$AF133&lt;&gt;"",Scoring!$D$37)+IF(Data!$AG133&lt;&gt;"",Scoring!$D$38)+IF(Data!$AH133&lt;&gt;"",Scoring!$D$39)+IF(Data!$AI133&lt;&gt;"",Scoring!$D$40)+IF(Data!$AJ133&lt;&gt;"",Scoring!$D$41)+IF(Data!$AK133&lt;&gt;"",Scoring!$D$42)+IF(Data!$AL133&lt;&gt;"",Scoring!$D$43)+IF(Data!$AM133&lt;&gt;"",Scoring!$D$44)+IF(Data!$AN133&lt;&gt;"",Scoring!$D$45)+IF(Data!$AO133&lt;&gt;"",Scoring!$D$46)+IF(Data!$AP133&lt;&gt;"",Scoring!$D$47)+IF(Data!$AQ133&lt;&gt;"",Scoring!$D$48)+IF(Data!$AR133&lt;&gt;"",Scoring!$D$49)+IF(Data!$AS133&lt;&gt;"",Scoring!$D$50)+IF(Data!$AT133&lt;&gt;"",Scoring!$D$51)+IF(Data!$AU133&lt;&gt;"",Scoring!$D$52),"")</f>
        <v/>
      </c>
      <c r="AW133" s="180" t="str">
        <f>IF(AV133&lt;&gt;"",LOOKUP(AV133,Likelihoods!$A$7:$A$107,Likelihoods!B$7:B$107),"")</f>
        <v/>
      </c>
      <c r="AX133" s="181" t="str">
        <f>IF(AND(COUNTBLANK($B133:$O133)=13,COUNTBLANK($P133:$Q133)=1,COUNTBLANK($R133:$U133)=3,COUNTBLANK($V133:$X133)=2,COUNTBLANK($Y133:$AE133)=6,COUNTBLANK($AF133:$AJ133)=4,COUNTBLANK($AK133:AN133)=3,COUNTBLANK($AO133:$AQ133)=2,COUNTBLANK($AR133:$AS133)=1,COUNTBLANK($AT133:$AU133)=1),IF(Data!$B133&lt;&gt;"",Scoring!$E$7)+IF(Data!$C133&lt;&gt;"",Scoring!$E$8)+IF(Data!$D133&lt;&gt;"",Scoring!$E$9)+IF(Data!$E133&lt;&gt;"",Scoring!$E$10)+IF(Data!$F133&lt;&gt;"",Scoring!$E$11)+IF(Data!$G133&lt;&gt;"",Scoring!$E$12)+IF(Data!$H133&lt;&gt;"",Scoring!$E$13)+IF(Data!$I133&lt;&gt;"",Scoring!$E$14)+IF(Data!$J133&lt;&gt;"",Scoring!$E$15)+IF(Data!$K133&lt;&gt;"",Scoring!$E$16)+IF(Data!$L133&lt;&gt;"",Scoring!$E$17)+IF(Data!$M133&lt;&gt;"",Scoring!$E$18)+IF(Data!$N133&lt;&gt;"",Scoring!$E$19)+IF(Data!$O133&lt;&gt;"",Scoring!$E$20)+IF(Data!$P133&lt;&gt;"",Scoring!$E$21)+IF(Data!$Q133&lt;&gt;"",Scoring!$E$22)+IF(Data!$R133&lt;&gt;"",Scoring!$E$23)+IF(Data!$S133&lt;&gt;"",Scoring!$E$24)+IF(Data!$T133&lt;&gt;"",Scoring!$E$25)+IF(Data!$U133&lt;&gt;"",Scoring!$E$26)+IF(Data!$V133&lt;&gt;"",Scoring!$E$27)+IF(Data!$W133&lt;&gt;"",Scoring!$E$28)+IF(Data!$X133&lt;&gt;"",Scoring!$E$29)+IF(Data!$Y133&lt;&gt;"",Scoring!$E$30)+IF(Data!$Z133&lt;&gt;"",Scoring!$E$31)+IF(Data!$AA133&lt;&gt;"",Scoring!$E$32)+IF(Data!$AB133&lt;&gt;"",Scoring!$E$33)+IF(Data!$AC133&lt;&gt;"",Scoring!$E$34)+IF(Data!$AD133&lt;&gt;"",Scoring!$E$35)+IF(Data!$AE133&lt;&gt;"",Scoring!$E$36)+IF(Data!$AF133&lt;&gt;"",Scoring!$E$37)+IF(Data!$AG133&lt;&gt;"",Scoring!$E$38)+IF(Data!$AH133&lt;&gt;"",Scoring!$E$39)+IF(Data!$AI133&lt;&gt;"",Scoring!$E$40)+IF(Data!$AJ133&lt;&gt;"",Scoring!$E$41)+IF(Data!$AK133&lt;&gt;"",Scoring!$E$42)+IF(Data!$AL133&lt;&gt;"",Scoring!$E$43)+IF(Data!$AM133&lt;&gt;"",Scoring!$E$44)+IF(Data!$AN133&lt;&gt;"",Scoring!$E$45)+IF(Data!$AO133&lt;&gt;"",Scoring!$E$46)+IF(Data!$AP133&lt;&gt;"",Scoring!$E$47)+IF(Data!$AQ133&lt;&gt;"",Scoring!$E$48)+IF(Data!$AR133&lt;&gt;"",Scoring!$E$49)+IF(Data!$AS133&lt;&gt;"",Scoring!$E$50)+IF(Data!$AT133&lt;&gt;"",Scoring!$E$51)+IF(Data!$AU133&lt;&gt;"",Scoring!$E$52),"")</f>
        <v/>
      </c>
      <c r="AY133" s="180" t="str">
        <f>IF(AX133&lt;&gt;"",LOOKUP(AX133,Likelihoods!$A$7:$A$107,Likelihoods!C$7:C$107),"")</f>
        <v/>
      </c>
      <c r="AZ133" s="182" t="str">
        <f>IF(AND(COUNTBLANK($B133:$O133)=13,COUNTBLANK($P133:$Q133)=1,COUNTBLANK($R133:$U133)=3,COUNTBLANK($V133:$X133)=2,COUNTBLANK($Y133:$AE133)=6,COUNTBLANK($AF133:$AJ133)=4,COUNTBLANK($AK133:AN133)=3,COUNTBLANK($AO133:$AQ133)=2,COUNTBLANK($AR133:$AS133)=1,COUNTBLANK($AT133:$AU133)=1),IF(Data!$B133&lt;&gt;"",Scoring!$F$7)+IF(Data!$C133&lt;&gt;"",Scoring!$F$8)+IF(Data!$D133&lt;&gt;"",Scoring!$F$9)+IF(Data!$E133&lt;&gt;"",Scoring!$F$10)+IF(Data!$F133&lt;&gt;"",Scoring!$F$11)+IF(Data!$G133&lt;&gt;"",Scoring!$F$12)+IF(Data!$H133&lt;&gt;"",Scoring!$F$13)+IF(Data!$I133&lt;&gt;"",Scoring!$F$14)+IF(Data!$J133&lt;&gt;"",Scoring!$F$15)+IF(Data!$K133&lt;&gt;"",Scoring!$F$16)+IF(Data!$L133&lt;&gt;"",Scoring!$F$17)+IF(Data!$M133&lt;&gt;"",Scoring!$F$18)+IF(Data!$N133&lt;&gt;"",Scoring!$F$19)+IF(Data!$O133&lt;&gt;"",Scoring!$F$20)+IF(Data!$P133&lt;&gt;"",Scoring!$F$21)+IF(Data!$Q133&lt;&gt;"",Scoring!$F$22)+IF(Data!$R133&lt;&gt;"",Scoring!$F$23)+IF(Data!$S133&lt;&gt;"",Scoring!$F$24)+IF(Data!$T133&lt;&gt;"",Scoring!$F$25)+IF(Data!$U133&lt;&gt;"",Scoring!$F$26)+IF(Data!$V133&lt;&gt;"",Scoring!$F$27)+IF(Data!$W133&lt;&gt;"",Scoring!$F$28)+IF(Data!$X133&lt;&gt;"",Scoring!$F$29)+IF(Data!$Y133&lt;&gt;"",Scoring!$F$30)+IF(Data!$Z133&lt;&gt;"",Scoring!$F$31)+IF(Data!$AA133&lt;&gt;"",Scoring!$F$32)+IF(Data!$AB133&lt;&gt;"",Scoring!$F$33)+IF(Data!$AC133&lt;&gt;"",Scoring!$F$34)+IF(Data!$AD133&lt;&gt;"",Scoring!$F$35)+IF(Data!$AE133&lt;&gt;"",Scoring!$F$36)+IF(Data!$AF133&lt;&gt;"",Scoring!$F$37)+IF(Data!$AG133&lt;&gt;"",Scoring!$F$38)+IF(Data!$AH133&lt;&gt;"",Scoring!$F$39)+IF(Data!$AI133&lt;&gt;"",Scoring!$F$40)+IF(Data!$AJ133&lt;&gt;"",Scoring!$F$41)+IF(Data!$AK133&lt;&gt;"",Scoring!$F$42)+IF(Data!$AL133&lt;&gt;"",Scoring!$F$43)+IF(Data!$AM133&lt;&gt;"",Scoring!$F$44)+IF(Data!$AN133&lt;&gt;"",Scoring!$F$45)+IF(Data!$AO133&lt;&gt;"",Scoring!$F$46)+IF(Data!$AP133&lt;&gt;"",Scoring!$F$47)+IF(Data!$AQ133&lt;&gt;"",Scoring!$F$48)+IF(Data!$AR133&lt;&gt;"",Scoring!$F$49)+IF(Data!$AS133&lt;&gt;"",Scoring!$F$50)+IF(Data!$AT133&lt;&gt;"",Scoring!$F$51)+IF(Data!$AU133&lt;&gt;"",Scoring!$F$52),"")</f>
        <v/>
      </c>
      <c r="BA133" s="183" t="str">
        <f>IF(AZ133&lt;&gt;"",LOOKUP(AZ133,Likelihoods!$A$7:$A$107,Likelihoods!D$7:D$107),"")</f>
        <v/>
      </c>
      <c r="BB133" s="181" t="str">
        <f>IF(AND(COUNTBLANK($B133:$O133)=13,COUNTBLANK($P133:$Q133)=1,COUNTBLANK($R133:$U133)=3,COUNTBLANK($V133:$X133)=2,COUNTBLANK($Y133:$AE133)=6,COUNTBLANK($AF133:$AJ133)=4,COUNTBLANK($AK133:AN133)=3,COUNTBLANK($AO133:$AQ133)=2,COUNTBLANK($AR133:$AS133)=1,COUNTBLANK($AT133:$AU133)=1),IF(Data!$B133&lt;&gt;"",Scoring!$G$7)+IF(Data!$C133&lt;&gt;"",Scoring!$G$8)+IF(Data!$D133&lt;&gt;"",Scoring!$G$9)+IF(Data!$E133&lt;&gt;"",Scoring!$G$10)+IF(Data!$F133&lt;&gt;"",Scoring!$G$11)+IF(Data!$G133&lt;&gt;"",Scoring!$G$12)+IF(Data!$H133&lt;&gt;"",Scoring!$G$13)+IF(Data!$I133&lt;&gt;"",Scoring!$G$14)+IF(Data!$J133&lt;&gt;"",Scoring!$G$15)+IF(Data!$K133&lt;&gt;"",Scoring!$G$16)+IF(Data!$L133&lt;&gt;"",Scoring!$G$17)+IF(Data!$M133&lt;&gt;"",Scoring!$G$18)+IF(Data!$N133&lt;&gt;"",Scoring!$G$19)+IF(Data!$O133&lt;&gt;"",Scoring!$G$20)+IF(Data!$P133&lt;&gt;"",Scoring!$G$21)+IF(Data!$Q133&lt;&gt;"",Scoring!$G$22)+IF(Data!$R133&lt;&gt;"",Scoring!$G$23)+IF(Data!$S133&lt;&gt;"",Scoring!$G$24)+IF(Data!$T133&lt;&gt;"",Scoring!$G$25)+IF(Data!$U133&lt;&gt;"",Scoring!$G$26)+IF(Data!$V133&lt;&gt;"",Scoring!$G$27)+IF(Data!$W133&lt;&gt;"",Scoring!$G$28)+IF(Data!$X133&lt;&gt;"",Scoring!$G$29)+IF(Data!$Y133&lt;&gt;"",Scoring!$G$30)+IF(Data!$Z133&lt;&gt;"",Scoring!$G$31)+IF(Data!$AA133&lt;&gt;"",Scoring!$G$32)+IF(Data!$AB133&lt;&gt;"",Scoring!$G$33)+IF(Data!$AC133&lt;&gt;"",Scoring!$G$34)+IF(Data!$AD133&lt;&gt;"",Scoring!$G$35)+IF(Data!$AE133&lt;&gt;"",Scoring!$G$36)+IF(Data!$AF133&lt;&gt;"",Scoring!$G$37)+IF(Data!$AG133&lt;&gt;"",Scoring!$G$38)+IF(Data!$AH133&lt;&gt;"",Scoring!$G$39)+IF(Data!$AI133&lt;&gt;"",Scoring!$G$40)+IF(Data!$AJ133&lt;&gt;"",Scoring!$G$41)+IF(Data!$AK133&lt;&gt;"",Scoring!$G$42)+IF(Data!$AL133&lt;&gt;"",Scoring!$G$43)+IF(Data!$AM133&lt;&gt;"",Scoring!$G$44)+IF(Data!$AN133&lt;&gt;"",Scoring!$G$45)+IF(Data!$AO133&lt;&gt;"",Scoring!$G$46)+IF(Data!$AP133&lt;&gt;"",Scoring!$G$47)+IF(Data!$AQ133&lt;&gt;"",Scoring!$G$48)+IF(Data!$AR133&lt;&gt;"",Scoring!$G$49)+IF(Data!$AS133&lt;&gt;"",Scoring!$G$50)+IF(Data!$AT133&lt;&gt;"",Scoring!$G$51)+IF(Data!$AU133&lt;&gt;"",Scoring!$G$52),"")</f>
        <v/>
      </c>
      <c r="BC133" s="184" t="str">
        <f>IF(BB133&lt;&gt;"",LOOKUP(BB133,Likelihoods!$A$7:$A$107,Likelihoods!E$7:E$107),"")</f>
        <v/>
      </c>
      <c r="BD133" s="185" t="str">
        <f>IF(AND(COUNTBLANK($B133:$O133)=13,COUNTBLANK($P133:$Q133)=1,COUNTBLANK($R133:$U133)=3,COUNTBLANK($V133:$X133)=2,COUNTBLANK($Y133:$AE133)=6,COUNTBLANK($AF133:$AJ133)=4,COUNTBLANK($AK133:AN133)=3,COUNTBLANK($AO133:$AQ133)=2,COUNTBLANK($AR133:$AS133)=1,COUNTBLANK($AT133:$AU133)=1),IF(Data!$B133&lt;&gt;"",Scoring!$H$7)+IF(Data!$C133&lt;&gt;"",Scoring!$H$8)+IF(Data!$D133&lt;&gt;"",Scoring!$H$9)+IF(Data!$E133&lt;&gt;"",Scoring!$H$10)+IF(Data!$F133&lt;&gt;"",Scoring!$H$11)+IF(Data!$G133&lt;&gt;"",Scoring!$H$12)+IF(Data!$H133&lt;&gt;"",Scoring!$H$13)+IF(Data!$I133&lt;&gt;"",Scoring!$H$14)+IF(Data!$J133&lt;&gt;"",Scoring!$H$15)+IF(Data!$K133&lt;&gt;"",Scoring!$H$16)+IF(Data!$L133&lt;&gt;"",Scoring!$H$17)+IF(Data!$M133&lt;&gt;"",Scoring!$H$18)+IF(Data!$N133&lt;&gt;"",Scoring!$H$19)+IF(Data!$O133&lt;&gt;"",Scoring!$H$20)+IF(Data!$P133&lt;&gt;"",Scoring!$H$21)+IF(Data!$Q133&lt;&gt;"",Scoring!$H$22)+IF(Data!$R133&lt;&gt;"",Scoring!$H$23)+IF(Data!$S133&lt;&gt;"",Scoring!$H$24)+IF(Data!$T133&lt;&gt;"",Scoring!$H$25)+IF(Data!$U133&lt;&gt;"",Scoring!$H$26)+IF(Data!$V133&lt;&gt;"",Scoring!$H$27)+IF(Data!$W133&lt;&gt;"",Scoring!$H$28)+IF(Data!$X133&lt;&gt;"",Scoring!$H$29)+IF(Data!$Y133&lt;&gt;"",Scoring!$H$30)+IF(Data!$Z133&lt;&gt;"",Scoring!$H$31)+IF(Data!$AA133&lt;&gt;"",Scoring!$H$32)+IF(Data!$AB133&lt;&gt;"",Scoring!$H$33)+IF(Data!$AC133&lt;&gt;"",Scoring!$H$34)+IF(Data!$AD133&lt;&gt;"",Scoring!$H$35)+IF(Data!$AE133&lt;&gt;"",Scoring!$H$36)+IF(Data!$AF133&lt;&gt;"",Scoring!$H$37)+IF(Data!$AG133&lt;&gt;"",Scoring!$H$38)+IF(Data!$AH133&lt;&gt;"",Scoring!$H$39)+IF(Data!$AI133&lt;&gt;"",Scoring!$H$40)+IF(Data!$AJ133&lt;&gt;"",Scoring!$H$41)+IF(Data!$AK133&lt;&gt;"",Scoring!$H$42)+IF(Data!$AL133&lt;&gt;"",Scoring!$H$43)+IF(Data!$AM133&lt;&gt;"",Scoring!$H$44)+IF(Data!$AN133&lt;&gt;"",Scoring!$H$45)+IF(Data!$AO133&lt;&gt;"",Scoring!$H$46)+IF(Data!$AP133&lt;&gt;"",Scoring!$H$47)+IF(Data!$AQ133&lt;&gt;"",Scoring!$H$48)+IF(Data!$AR133&lt;&gt;"",Scoring!$H$49)+IF(Data!$AS133&lt;&gt;"",Scoring!$H$50)+IF(Data!$AT133&lt;&gt;"",Scoring!$H$51)+IF(Data!$AU133&lt;&gt;"",Scoring!$H$52),"")</f>
        <v/>
      </c>
      <c r="BE133" s="186" t="str">
        <f>IF(BD133&lt;&gt;"",LOOKUP(BD133,Likelihoods!$A$7:$A$107,Likelihoods!F$7:F$107),"")</f>
        <v/>
      </c>
      <c r="BF133" s="181" t="str">
        <f>IF(AND(COUNTBLANK($B133:$O133)=13,COUNTBLANK($P133:$Q133)=1,COUNTBLANK($R133:$U133)=3,COUNTBLANK($V133:$X133)=2,COUNTBLANK($Y133:$AE133)=6,COUNTBLANK($AF133:$AJ133)=4,COUNTBLANK($AK133:AN133)=3,COUNTBLANK($AO133:$AQ133)=2,COUNTBLANK($AR133:$AS133)=1,COUNTBLANK($AT133:$AU133)=1),IF(Data!$B133&lt;&gt;"",Scoring!$I$7)+IF(Data!$C133&lt;&gt;"",Scoring!$I$8)+IF(Data!$D133&lt;&gt;"",Scoring!$I$9)+IF(Data!$E133&lt;&gt;"",Scoring!$I$10)+IF(Data!$F133&lt;&gt;"",Scoring!$I$11)+IF(Data!$G133&lt;&gt;"",Scoring!$I$12)+IF(Data!$H133&lt;&gt;"",Scoring!$I$13)+IF(Data!$I133&lt;&gt;"",Scoring!$I$14)+IF(Data!$J133&lt;&gt;"",Scoring!$I$15)+IF(Data!$K133&lt;&gt;"",Scoring!$I$16)+IF(Data!$L133&lt;&gt;"",Scoring!$I$17)+IF(Data!$M133&lt;&gt;"",Scoring!$I$18)+IF(Data!$N133&lt;&gt;"",Scoring!$I$19)+IF(Data!$O133&lt;&gt;"",Scoring!$I$20)+IF(Data!$P133&lt;&gt;"",Scoring!$I$21)+IF(Data!$Q133&lt;&gt;"",Scoring!$I$22)+IF(Data!$R133&lt;&gt;"",Scoring!$I$23)+IF(Data!$S133&lt;&gt;"",Scoring!$I$24)+IF(Data!$T133&lt;&gt;"",Scoring!$I$25)+IF(Data!$U133&lt;&gt;"",Scoring!$I$26)+IF(Data!$V133&lt;&gt;"",Scoring!$I$27)+IF(Data!$W133&lt;&gt;"",Scoring!$I$28)+IF(Data!$X133&lt;&gt;"",Scoring!$I$29)+IF(Data!$Y133&lt;&gt;"",Scoring!$I$30)+IF(Data!$Z133&lt;&gt;"",Scoring!$I$31)+IF(Data!$AA133&lt;&gt;"",Scoring!$I$32)+IF(Data!$AB133&lt;&gt;"",Scoring!$I$33)+IF(Data!$AC133&lt;&gt;"",Scoring!$I$34)+IF(Data!$AD133&lt;&gt;"",Scoring!$I$35)+IF(Data!$AE133&lt;&gt;"",Scoring!$I$36)+IF(Data!$AF133&lt;&gt;"",Scoring!$I$37)+IF(Data!$AG133&lt;&gt;"",Scoring!$I$38)+IF(Data!$AH133&lt;&gt;"",Scoring!$I$39)+IF(Data!$AI133&lt;&gt;"",Scoring!$I$40)+IF(Data!$AJ133&lt;&gt;"",Scoring!$I$41)+IF(Data!$AK133&lt;&gt;"",Scoring!$I$42)+IF(Data!$AL133&lt;&gt;"",Scoring!$I$43)+IF(Data!$AM133&lt;&gt;"",Scoring!$I$44)+IF(Data!$AN133&lt;&gt;"",Scoring!$I$45)+IF(Data!$AO133&lt;&gt;"",Scoring!$I$46)+IF(Data!$AP133&lt;&gt;"",Scoring!$I$47)+IF(Data!$AQ133&lt;&gt;"",Scoring!$I$48)+IF(Data!$AR133&lt;&gt;"",Scoring!$I$49)+IF(Data!$AS133&lt;&gt;"",Scoring!$I$50)+IF(Data!$AT133&lt;&gt;"",Scoring!$I$51)+IF(Data!$AU133&lt;&gt;"",Scoring!$I$52),"")</f>
        <v/>
      </c>
      <c r="BG133" s="180" t="str">
        <f>IF(BF133&lt;&gt;"",LOOKUP(BF133,Likelihoods!$A$7:$A$107,Likelihoods!G$7:G$107),"")</f>
        <v/>
      </c>
      <c r="BH133" s="187" t="str">
        <f>IF(AND(COUNTBLANK($B133:$O133)=13,COUNTBLANK($P133:$Q133)=1,COUNTBLANK($R133:$U133)=3,COUNTBLANK($V133:$X133)=2,COUNTBLANK($Y133:$AE133)=6,COUNTBLANK($AF133:$AJ133)=4,COUNTBLANK($AK133:AN133)=3,COUNTBLANK($AO133:$AQ133)=2,COUNTBLANK($AR133:$AS133)=1,COUNTBLANK($AT133:$AU133)=1),IF(Data!$B133&lt;&gt;"",Scoring!$J$7)+IF(Data!$C133&lt;&gt;"",Scoring!$J$8)+IF(Data!$D133&lt;&gt;"",Scoring!$J$9)+IF(Data!$E133&lt;&gt;"",Scoring!$J$10)+IF(Data!$F133&lt;&gt;"",Scoring!$J$11)+IF(Data!$G133&lt;&gt;"",Scoring!$J$12)+IF(Data!$H133&lt;&gt;"",Scoring!$J$13)+IF(Data!$I133&lt;&gt;"",Scoring!$J$14)+IF(Data!$J133&lt;&gt;"",Scoring!$J$15)+IF(Data!$K133&lt;&gt;"",Scoring!$J$16)+IF(Data!$L133&lt;&gt;"",Scoring!$J$17)+IF(Data!$M133&lt;&gt;"",Scoring!$J$18)+IF(Data!$N133&lt;&gt;"",Scoring!$J$19)+IF(Data!$O133&lt;&gt;"",Scoring!$J$20)+IF(Data!$P133&lt;&gt;"",Scoring!$J$21)+IF(Data!$Q133&lt;&gt;"",Scoring!$J$22)+IF(Data!$R133&lt;&gt;"",Scoring!$J$23)+IF(Data!$S133&lt;&gt;"",Scoring!$J$24)+IF(Data!$T133&lt;&gt;"",Scoring!$J$25)+IF(Data!$U133&lt;&gt;"",Scoring!$J$26)+IF(Data!$V133&lt;&gt;"",Scoring!$J$27)+IF(Data!$W133&lt;&gt;"",Scoring!$J$28)+IF(Data!$X133&lt;&gt;"",Scoring!$J$29)+IF(Data!$Y133&lt;&gt;"",Scoring!$J$30)+IF(Data!$Z133&lt;&gt;"",Scoring!$J$31)+IF(Data!$AA133&lt;&gt;"",Scoring!$J$32)+IF(Data!$AB133&lt;&gt;"",Scoring!$J$33)+IF(Data!$AC133&lt;&gt;"",Scoring!$J$34)+IF(Data!$AD133&lt;&gt;"",Scoring!$J$35)+IF(Data!$AE133&lt;&gt;"",Scoring!$J$36)+IF(Data!$AF133&lt;&gt;"",Scoring!$J$37)+IF(Data!$AG133&lt;&gt;"",Scoring!$J$38)+IF(Data!$AH133&lt;&gt;"",Scoring!$J$39)+IF(Data!$AI133&lt;&gt;"",Scoring!$J$40)+IF(Data!$AJ133&lt;&gt;"",Scoring!$J$41)+IF(Data!$AK133&lt;&gt;"",Scoring!$J$42)+IF(Data!$AL133&lt;&gt;"",Scoring!$J$43)+IF(Data!$AM133&lt;&gt;"",Scoring!$J$44)+IF(Data!$AN133&lt;&gt;"",Scoring!$J$45)+IF(Data!$AO133&lt;&gt;"",Scoring!$J$46)+IF(Data!$AP133&lt;&gt;"",Scoring!$J$47)+IF(Data!$AQ133&lt;&gt;"",Scoring!$J$48)+IF(Data!$AR133&lt;&gt;"",Scoring!$J$49)+IF(Data!$AS133&lt;&gt;"",Scoring!$J$50)+IF(Data!$AT133&lt;&gt;"",Scoring!$J$51)+IF(Data!$AU133&lt;&gt;"",Scoring!$J$52),"")</f>
        <v/>
      </c>
      <c r="BI133" s="183" t="str">
        <f>IF(BH133&lt;&gt;"",LOOKUP(BH133,Likelihoods!$A$7:$A$107,Likelihoods!H$7:H$107),"")</f>
        <v/>
      </c>
      <c r="BJ133" s="188" t="str">
        <f>IF(AND(COUNTBLANK($B133:$O133)=13,COUNTBLANK($P133:$Q133)=1,COUNTBLANK($R133:$U133)=3,COUNTBLANK($V133:$X133)=2,COUNTBLANK($Y133:$AE133)=6,COUNTBLANK($AF133:$AJ133)=4,COUNTBLANK($AK133:AN133)=3,COUNTBLANK($AO133:$AQ133)=2,COUNTBLANK($AR133:$AS133)=1,COUNTBLANK($AT133:$AU133)=1),IF(Data!$B133&lt;&gt;"",Scoring!$K$7)+IF(Data!$C133&lt;&gt;"",Scoring!$K$8)+IF(Data!$D133&lt;&gt;"",Scoring!$K$9)+IF(Data!$E133&lt;&gt;"",Scoring!$K$10)+IF(Data!$F133&lt;&gt;"",Scoring!$K$11)+IF(Data!$G133&lt;&gt;"",Scoring!$K$12)+IF(Data!$H133&lt;&gt;"",Scoring!$K$13)+IF(Data!$I133&lt;&gt;"",Scoring!$K$14)+IF(Data!$J133&lt;&gt;"",Scoring!$K$15)+IF(Data!$K133&lt;&gt;"",Scoring!$K$16)+IF(Data!$L133&lt;&gt;"",Scoring!$K$17)+IF(Data!$M133&lt;&gt;"",Scoring!$K$18)+IF(Data!$N133&lt;&gt;"",Scoring!$K$19)+IF(Data!$O133&lt;&gt;"",Scoring!$K$20)+IF(Data!$P133&lt;&gt;"",Scoring!$K$21)+IF(Data!$Q133&lt;&gt;"",Scoring!$K$22)+IF(Data!$R133&lt;&gt;"",Scoring!$K$23)+IF(Data!$S133&lt;&gt;"",Scoring!$K$24)+IF(Data!$T133&lt;&gt;"",Scoring!$K$25)+IF(Data!$U133&lt;&gt;"",Scoring!$K$26)+IF(Data!$V133&lt;&gt;"",Scoring!$K$27)+IF(Data!$W133&lt;&gt;"",Scoring!$K$28)+IF(Data!$X133&lt;&gt;"",Scoring!$K$29)+IF(Data!$Y133&lt;&gt;"",Scoring!$K$30)+IF(Data!$Z133&lt;&gt;"",Scoring!$K$31)+IF(Data!$AA133&lt;&gt;"",Scoring!$K$32)+IF(Data!$AB133&lt;&gt;"",Scoring!$K$33)+IF(Data!$AC133&lt;&gt;"",Scoring!$K$34)+IF(Data!$AD133&lt;&gt;"",Scoring!$K$35)+IF(Data!$AE133&lt;&gt;"",Scoring!$K$36)+IF(Data!$AF133&lt;&gt;"",Scoring!$K$37)+IF(Data!$AG133&lt;&gt;"",Scoring!$K$38)+IF(Data!$AH133&lt;&gt;"",Scoring!$K$39)+IF(Data!$AI133&lt;&gt;"",Scoring!$K$40)+IF(Data!$AJ133&lt;&gt;"",Scoring!$K$41)+IF(Data!$AK133&lt;&gt;"",Scoring!$K$42)+IF(Data!$AL133&lt;&gt;"",Scoring!$K$43)+IF(Data!$AM133&lt;&gt;"",Scoring!$K$44)+IF(Data!$AN133&lt;&gt;"",Scoring!$K$45)+IF(Data!$AO133&lt;&gt;"",Scoring!$K$46)+IF(Data!$AP133&lt;&gt;"",Scoring!$K$47)+IF(Data!$AQ133&lt;&gt;"",Scoring!$K$48)+IF(Data!$AR133&lt;&gt;"",Scoring!$K$49)+IF(Data!$AS133&lt;&gt;"",Scoring!$K$50)+IF(Data!$AT133&lt;&gt;"",Scoring!$K$51)+IF(Data!$AU133&lt;&gt;"",Scoring!$K$52),"")</f>
        <v/>
      </c>
      <c r="BK133" s="184" t="str">
        <f>IF(BJ133&lt;&gt;"",LOOKUP(BJ133,Likelihoods!$A$7:$A$107,Likelihoods!I$7:I$107),"")</f>
        <v/>
      </c>
      <c r="BL133" s="187" t="str">
        <f>IF(AND(COUNTBLANK($B133:$O133)=13,COUNTBLANK($P133:$Q133)=1,COUNTBLANK($R133:$U133)=3,COUNTBLANK($V133:$X133)=2,COUNTBLANK($Y133:$AE133)=6,COUNTBLANK($AF133:$AJ133)=4,COUNTBLANK($AK133:AN133)=3,COUNTBLANK($AO133:$AQ133)=2,COUNTBLANK($AR133:$AS133)=1,COUNTBLANK($AT133:$AU133)=1),IF(Data!$B133&lt;&gt;"",Scoring!$L$7)+IF(Data!$C133&lt;&gt;"",Scoring!$L$8)+IF(Data!$D133&lt;&gt;"",Scoring!$L$9)+IF(Data!$E133&lt;&gt;"",Scoring!$L$10)+IF(Data!$F133&lt;&gt;"",Scoring!$L$11)+IF(Data!$G133&lt;&gt;"",Scoring!$L$12)+IF(Data!$H133&lt;&gt;"",Scoring!$L$13)+IF(Data!$I133&lt;&gt;"",Scoring!$L$14)+IF(Data!$J133&lt;&gt;"",Scoring!$L$15)+IF(Data!$K133&lt;&gt;"",Scoring!$L$16)+IF(Data!$L133&lt;&gt;"",Scoring!$L$17)+IF(Data!$M133&lt;&gt;"",Scoring!$L$18)+IF(Data!$N133&lt;&gt;"",Scoring!$L$19)+IF(Data!$O133&lt;&gt;"",Scoring!$L$20)+IF(Data!$P133&lt;&gt;"",Scoring!$L$21)+IF(Data!$Q133&lt;&gt;"",Scoring!$L$22)+IF(Data!$R133&lt;&gt;"",Scoring!$L$23)+IF(Data!$S133&lt;&gt;"",Scoring!$L$24)+IF(Data!$T133&lt;&gt;"",Scoring!$L$25)+IF(Data!$U133&lt;&gt;"",Scoring!$L$26)+IF(Data!$V133&lt;&gt;"",Scoring!$L$27)+IF(Data!$W133&lt;&gt;"",Scoring!$L$28)+IF(Data!$X133&lt;&gt;"",Scoring!$L$29)+IF(Data!$Y133&lt;&gt;"",Scoring!$L$30)+IF(Data!$Z133&lt;&gt;"",Scoring!$L$31)+IF(Data!$AA133&lt;&gt;"",Scoring!$L$32)+IF(Data!$AB133&lt;&gt;"",Scoring!$L$33)+IF(Data!$AC133&lt;&gt;"",Scoring!$L$34)+IF(Data!$AD133&lt;&gt;"",Scoring!$L$35)+IF(Data!$AE133&lt;&gt;"",Scoring!$L$36)+IF(Data!$AF133&lt;&gt;"",Scoring!$L$37)+IF(Data!$AG133&lt;&gt;"",Scoring!$L$38)+IF(Data!$AH133&lt;&gt;"",Scoring!$L$39)+IF(Data!$AI133&lt;&gt;"",Scoring!$L$40)+IF(Data!$AJ133&lt;&gt;"",Scoring!$L$41)+IF(Data!$AK133&lt;&gt;"",Scoring!$L$42)+IF(Data!$AL133&lt;&gt;"",Scoring!$L$43)+IF(Data!$AM133&lt;&gt;"",Scoring!$L$44)+IF(Data!$AN133&lt;&gt;"",Scoring!$L$45)+IF(Data!$AO133&lt;&gt;"",Scoring!$L$46)+IF(Data!$AP133&lt;&gt;"",Scoring!$L$47)+IF(Data!$AQ133&lt;&gt;"",Scoring!$L$48)+IF(Data!$AR133&lt;&gt;"",Scoring!$L$49)+IF(Data!$AS133&lt;&gt;"",Scoring!$L$50)+IF(Data!$AT133&lt;&gt;"",Scoring!$L$51)+IF(Data!$AU133&lt;&gt;"",Scoring!$L$52),"")</f>
        <v/>
      </c>
      <c r="BM133" s="180" t="str">
        <f>IF(BL133&lt;&gt;"",LOOKUP(BL133,Likelihoods!$A$7:$A$107,Likelihoods!J$7:J$107),"")</f>
        <v/>
      </c>
      <c r="BN133" s="181" t="str">
        <f>IF(AND(COUNTBLANK($B133:$O133)=13,COUNTBLANK($P133:$Q133)=1,COUNTBLANK($R133:$U133)=3,COUNTBLANK($V133:$X133)=2,COUNTBLANK($Y133:$AE133)=6,COUNTBLANK($AF133:$AJ133)=4,COUNTBLANK($AK133:AN133)=3,COUNTBLANK($AO133:$AQ133)=2,COUNTBLANK($AR133:$AS133)=1,COUNTBLANK($AT133:$AU133)=1),IF(Data!$B133&lt;&gt;"",Scoring!$M$7)+IF(Data!$C133&lt;&gt;"",Scoring!$M$8)+IF(Data!$D133&lt;&gt;"",Scoring!$M$9)+IF(Data!$E133&lt;&gt;"",Scoring!$M$10)+IF(Data!$F133&lt;&gt;"",Scoring!$M$11)+IF(Data!$G133&lt;&gt;"",Scoring!$M$12)+IF(Data!$H133&lt;&gt;"",Scoring!$M$13)+IF(Data!$I133&lt;&gt;"",Scoring!$M$14)+IF(Data!$J133&lt;&gt;"",Scoring!$M$15)+IF(Data!$K133&lt;&gt;"",Scoring!$M$16)+IF(Data!$L133&lt;&gt;"",Scoring!$M$17)+IF(Data!$M133&lt;&gt;"",Scoring!$M$18)+IF(Data!$N133&lt;&gt;"",Scoring!$M$19)+IF(Data!$O133&lt;&gt;"",Scoring!$M$20)+IF(Data!$P133&lt;&gt;"",Scoring!$M$21)+IF(Data!$Q133&lt;&gt;"",Scoring!$M$22)+IF(Data!$R133&lt;&gt;"",Scoring!$M$23)+IF(Data!$S133&lt;&gt;"",Scoring!$M$24)+IF(Data!$T133&lt;&gt;"",Scoring!$M$25)+IF(Data!$U133&lt;&gt;"",Scoring!$M$26)+IF(Data!$V133&lt;&gt;"",Scoring!$M$27)+IF(Data!$W133&lt;&gt;"",Scoring!$M$28)+IF(Data!$X133&lt;&gt;"",Scoring!$M$29)+IF(Data!$Y133&lt;&gt;"",Scoring!$M$30)+IF(Data!$Z133&lt;&gt;"",Scoring!$M$31)+IF(Data!$AA133&lt;&gt;"",Scoring!$M$32)+IF(Data!$AB133&lt;&gt;"",Scoring!$M$33)+IF(Data!$AC133&lt;&gt;"",Scoring!$M$34)+IF(Data!$AD133&lt;&gt;"",Scoring!$M$35)+IF(Data!$AE133&lt;&gt;"",Scoring!$M$36)+IF(Data!$AF133&lt;&gt;"",Scoring!$M$37)+IF(Data!$AG133&lt;&gt;"",Scoring!$M$38)+IF(Data!$AH133&lt;&gt;"",Scoring!$M$39)+IF(Data!$AI133&lt;&gt;"",Scoring!$M$40)+IF(Data!$AJ133&lt;&gt;"",Scoring!$M$41)+IF(Data!$AK133&lt;&gt;"",Scoring!$M$42)+IF(Data!$AL133&lt;&gt;"",Scoring!$M$43)+IF(Data!$AM133&lt;&gt;"",Scoring!$M$44)+IF(Data!$AN133&lt;&gt;"",Scoring!$M$45)+IF(Data!$AO133&lt;&gt;"",Scoring!$M$46)+IF(Data!$AP133&lt;&gt;"",Scoring!$M$47)+IF(Data!$AQ133&lt;&gt;"",Scoring!$M$48)+IF(Data!$AR133&lt;&gt;"",Scoring!$M$49)+IF(Data!$AS133&lt;&gt;"",Scoring!$M$50)+IF(Data!$AT133&lt;&gt;"",Scoring!$M$51)+IF(Data!$AU133&lt;&gt;"",Scoring!$M$52),"")</f>
        <v/>
      </c>
      <c r="BO133" s="184" t="str">
        <f>IF(BN133&lt;&gt;"",LOOKUP(BN133,Likelihoods!$A$7:$A$107,Likelihoods!K$7:K$107),"")</f>
        <v/>
      </c>
      <c r="BP133" s="179" t="str">
        <f>IF(AND(COUNTBLANK($B133:$O133)=13,COUNTBLANK($P133:$Q133)=1,COUNTBLANK($R133:$U133)=3,COUNTBLANK($V133:$X133)=2,COUNTBLANK($Y133:$AE133)=6,COUNTBLANK($AF133:$AJ133)=4,COUNTBLANK($AK133:AN133)=3,COUNTBLANK($AO133:$AQ133)=2,COUNTBLANK($AR133:$AS133)=1,COUNTBLANK($AT133:$AU133)=1),IF(Data!$B133&lt;&gt;"",Scoring!$N$7)+IF(Data!$C133&lt;&gt;"",Scoring!$N$8)+IF(Data!$D133&lt;&gt;"",Scoring!$N$9)+IF(Data!$E133&lt;&gt;"",Scoring!$N$10)+IF(Data!$F133&lt;&gt;"",Scoring!$N$11)+IF(Data!$G133&lt;&gt;"",Scoring!$N$12)+IF(Data!$H133&lt;&gt;"",Scoring!$N$13)+IF(Data!$I133&lt;&gt;"",Scoring!$N$14)+IF(Data!$J133&lt;&gt;"",Scoring!$N$15)+IF(Data!$K133&lt;&gt;"",Scoring!$N$16)+IF(Data!$L133&lt;&gt;"",Scoring!$N$17)+IF(Data!$M133&lt;&gt;"",Scoring!$N$18)+IF(Data!$N133&lt;&gt;"",Scoring!$N$19)+IF(Data!$O133&lt;&gt;"",Scoring!$N$20)+IF(Data!$P133&lt;&gt;"",Scoring!$N$21)+IF(Data!$Q133&lt;&gt;"",Scoring!$N$22)+IF(Data!$R133&lt;&gt;"",Scoring!$N$23)+IF(Data!$S133&lt;&gt;"",Scoring!$N$24)+IF(Data!$T133&lt;&gt;"",Scoring!$N$25)+IF(Data!$U133&lt;&gt;"",Scoring!$N$26)+IF(Data!$V133&lt;&gt;"",Scoring!$N$27)+IF(Data!$W133&lt;&gt;"",Scoring!$N$28)+IF(Data!$X133&lt;&gt;"",Scoring!$N$29)+IF(Data!$Y133&lt;&gt;"",Scoring!$N$30)+IF(Data!$Z133&lt;&gt;"",Scoring!$N$31)+IF(Data!$AA133&lt;&gt;"",Scoring!$N$32)+IF(Data!$AB133&lt;&gt;"",Scoring!$N$33)+IF(Data!$AC133&lt;&gt;"",Scoring!$N$34)+IF(Data!$AD133&lt;&gt;"",Scoring!$N$35)+IF(Data!$AE133&lt;&gt;"",Scoring!$N$36)+IF(Data!$AF133&lt;&gt;"",Scoring!$N$37)+IF(Data!$AG133&lt;&gt;"",Scoring!$N$38)+IF(Data!$AH133&lt;&gt;"",Scoring!$N$39)+IF(Data!$AI133&lt;&gt;"",Scoring!$N$40)+IF(Data!$AJ133&lt;&gt;"",Scoring!$N$41)+IF(Data!$AK133&lt;&gt;"",Scoring!$N$42)+IF(Data!$AL133&lt;&gt;"",Scoring!$N$43)+IF(Data!$AM133&lt;&gt;"",Scoring!$N$44)+IF(Data!$AN133&lt;&gt;"",Scoring!$N$45)+IF(Data!$AO133&lt;&gt;"",Scoring!$N$46)+IF(Data!$AP133&lt;&gt;"",Scoring!$N$47)+IF(Data!$AQ133&lt;&gt;"",Scoring!$N$48)+IF(Data!$AR133&lt;&gt;"",Scoring!$N$49)+IF(Data!$AS133&lt;&gt;"",Scoring!$N$50)+IF(Data!$AT133&lt;&gt;"",Scoring!$N$51)+IF(Data!$AU133&lt;&gt;"",Scoring!$N$52),"")</f>
        <v/>
      </c>
      <c r="BQ133" s="189" t="str">
        <f>IF(BP133&lt;&gt;"",LOOKUP(BP133,Likelihoods!$A$7:$A$107,Likelihoods!L$7:L$107),"")</f>
        <v/>
      </c>
      <c r="BR133" s="181" t="str">
        <f>IF(AND(COUNTBLANK($B133:$O133)=13,COUNTBLANK($P133:$Q133)=1,COUNTBLANK($R133:$U133)=3,COUNTBLANK($V133:$X133)=2,COUNTBLANK($Y133:$AE133)=6,COUNTBLANK($AF133:$AJ133)=4,COUNTBLANK($AK133:AN133)=3,COUNTBLANK($AO133:$AQ133)=2,COUNTBLANK($AR133:$AS133)=1,COUNTBLANK($AT133:$AU133)=1),IF(Data!$B133&lt;&gt;"",Scoring!$O$7)+IF(Data!$C133&lt;&gt;"",Scoring!$O$8)+IF(Data!$D133&lt;&gt;"",Scoring!$O$9)+IF(Data!$E133&lt;&gt;"",Scoring!$O$10)+IF(Data!$F133&lt;&gt;"",Scoring!$O$11)+IF(Data!$G133&lt;&gt;"",Scoring!$O$12)+IF(Data!$H133&lt;&gt;"",Scoring!$O$13)+IF(Data!$I133&lt;&gt;"",Scoring!$O$14)+IF(Data!$J133&lt;&gt;"",Scoring!$O$15)+IF(Data!$K133&lt;&gt;"",Scoring!$O$16)+IF(Data!$L133&lt;&gt;"",Scoring!$O$17)+IF(Data!$M133&lt;&gt;"",Scoring!$O$18)+IF(Data!$N133&lt;&gt;"",Scoring!$O$19)+IF(Data!$O133&lt;&gt;"",Scoring!$O$20)+IF(Data!$P133&lt;&gt;"",Scoring!$O$21)+IF(Data!$Q133&lt;&gt;"",Scoring!$O$22)+IF(Data!$R133&lt;&gt;"",Scoring!$O$23)+IF(Data!$S133&lt;&gt;"",Scoring!$O$24)+IF(Data!$T133&lt;&gt;"",Scoring!$O$25)+IF(Data!$U133&lt;&gt;"",Scoring!$O$26)+IF(Data!$V133&lt;&gt;"",Scoring!$O$27)+IF(Data!$W133&lt;&gt;"",Scoring!$O$28)+IF(Data!$X133&lt;&gt;"",Scoring!$O$29)+IF(Data!$Y133&lt;&gt;"",Scoring!$O$30)+IF(Data!$Z133&lt;&gt;"",Scoring!$O$31)+IF(Data!$AA133&lt;&gt;"",Scoring!$O$32)+IF(Data!$AB133&lt;&gt;"",Scoring!$O$33)+IF(Data!$AC133&lt;&gt;"",Scoring!$O$34)+IF(Data!$AD133&lt;&gt;"",Scoring!$O$35)+IF(Data!$AE133&lt;&gt;"",Scoring!$O$36)+IF(Data!$AF133&lt;&gt;"",Scoring!$O$37)+IF(Data!$AG133&lt;&gt;"",Scoring!$O$38)+IF(Data!$AH133&lt;&gt;"",Scoring!$O$39)+IF(Data!$AI133&lt;&gt;"",Scoring!$O$40)+IF(Data!$AJ133&lt;&gt;"",Scoring!$O$41)+IF(Data!$AK133&lt;&gt;"",Scoring!$O$42)+IF(Data!$AL133&lt;&gt;"",Scoring!$O$43)+IF(Data!$AM133&lt;&gt;"",Scoring!$O$44)+IF(Data!$AN133&lt;&gt;"",Scoring!$O$45)+IF(Data!$AO133&lt;&gt;"",Scoring!$O$46)+IF(Data!$AP133&lt;&gt;"",Scoring!$O$47)+IF(Data!$AQ133&lt;&gt;"",Scoring!$O$48)+IF(Data!$AR133&lt;&gt;"",Scoring!$O$49)+IF(Data!$AS133&lt;&gt;"",Scoring!$O$50)+IF(Data!$AT133&lt;&gt;"",Scoring!$O$51)+IF(Data!$AU133&lt;&gt;"",Scoring!$O$52),"")</f>
        <v/>
      </c>
      <c r="BS133" s="184" t="str">
        <f>IF(BR133&lt;&gt;"",LOOKUP(BR133,Likelihoods!$A$7:$A$107,Likelihoods!M$7:M$107),"")</f>
        <v/>
      </c>
      <c r="BT133" s="181" t="str">
        <f>IF(AND(COUNTBLANK($B133:$O133)=13,COUNTBLANK($P133:$Q133)=1,COUNTBLANK($R133:$U133)=3,COUNTBLANK($V133:$X133)=2,COUNTBLANK($Y133:$AE133)=6,COUNTBLANK($AF133:$AJ133)=4,COUNTBLANK($AK133:AN133)=3,COUNTBLANK($AO133:$AQ133)=2,COUNTBLANK($AR133:$AS133)=1,COUNTBLANK($AT133:$AU133)=1),IF(Data!$B133&lt;&gt;"",Scoring!$P$7)+IF(Data!$C133&lt;&gt;"",Scoring!$P$8)+IF(Data!$D133&lt;&gt;"",Scoring!$P$9)+IF(Data!$E133&lt;&gt;"",Scoring!$P$10)+IF(Data!$F133&lt;&gt;"",Scoring!$P$11)+IF(Data!$G133&lt;&gt;"",Scoring!$P$12)+IF(Data!$H133&lt;&gt;"",Scoring!$P$13)+IF(Data!$I133&lt;&gt;"",Scoring!$P$14)+IF(Data!$J133&lt;&gt;"",Scoring!$P$15)+IF(Data!$K133&lt;&gt;"",Scoring!$P$16)+IF(Data!$L133&lt;&gt;"",Scoring!$P$17)+IF(Data!$M133&lt;&gt;"",Scoring!$P$18)+IF(Data!$N133&lt;&gt;"",Scoring!$P$19)+IF(Data!$O133&lt;&gt;"",Scoring!$P$20)+IF(Data!$P133&lt;&gt;"",Scoring!$P$21)+IF(Data!$Q133&lt;&gt;"",Scoring!$P$22)+IF(Data!$R133&lt;&gt;"",Scoring!$P$23)+IF(Data!$S133&lt;&gt;"",Scoring!$P$24)+IF(Data!$T133&lt;&gt;"",Scoring!$P$25)+IF(Data!$U133&lt;&gt;"",Scoring!$P$26)+IF(Data!$V133&lt;&gt;"",Scoring!$P$27)+IF(Data!$W133&lt;&gt;"",Scoring!$P$28)+IF(Data!$X133&lt;&gt;"",Scoring!$P$29)+IF(Data!$Y133&lt;&gt;"",Scoring!$P$30)+IF(Data!$Z133&lt;&gt;"",Scoring!$P$31)+IF(Data!$AA133&lt;&gt;"",Scoring!$P$32)+IF(Data!$AB133&lt;&gt;"",Scoring!$P$33)+IF(Data!$AC133&lt;&gt;"",Scoring!$P$34)+IF(Data!$AD133&lt;&gt;"",Scoring!$P$35)+IF(Data!$AE133&lt;&gt;"",Scoring!$P$36)+IF(Data!$AF133&lt;&gt;"",Scoring!$P$37)+IF(Data!$AG133&lt;&gt;"",Scoring!$P$38)+IF(Data!$AH133&lt;&gt;"",Scoring!$P$39)+IF(Data!$AI133&lt;&gt;"",Scoring!$P$40)+IF(Data!$AJ133&lt;&gt;"",Scoring!$P$41)+IF(Data!$AK133&lt;&gt;"",Scoring!$P$42)+IF(Data!$AL133&lt;&gt;"",Scoring!$P$43)+IF(Data!$AM133&lt;&gt;"",Scoring!$P$44)+IF(Data!$AN133&lt;&gt;"",Scoring!$P$45)+IF(Data!$AO133&lt;&gt;"",Scoring!$P$46)+IF(Data!$AP133&lt;&gt;"",Scoring!$P$47)+IF(Data!$AQ133&lt;&gt;"",Scoring!$P$48)+IF(Data!$AR133&lt;&gt;"",Scoring!$P$49)+IF(Data!$AS133&lt;&gt;"",Scoring!$P$50)+IF(Data!$AT133&lt;&gt;"",Scoring!$P$51)+IF(Data!$AU133&lt;&gt;"",Scoring!$P$52),"")</f>
        <v/>
      </c>
      <c r="BU133" s="180" t="str">
        <f>IF(BT133&lt;&gt;"",LOOKUP(BT133,Likelihoods!$A$7:$A$107,Likelihoods!N$7:N$107),"")</f>
        <v/>
      </c>
      <c r="BV133" s="181" t="str">
        <f>IF(AND(COUNTBLANK($B133:$O133)=13,COUNTBLANK($P133:$Q133)=1,COUNTBLANK($R133:$U133)=3,COUNTBLANK($V133:$X133)=2,COUNTBLANK($Y133:$AE133)=6,COUNTBLANK($AF133:$AJ133)=4,COUNTBLANK($AK133:AN133)=3,COUNTBLANK($AO133:$AQ133)=2,COUNTBLANK($AR133:$AS133)=1,COUNTBLANK($AT133:$AU133)=1),IF(Data!$B133&lt;&gt;"",Scoring!$Q$7)+IF(Data!$C133&lt;&gt;"",Scoring!$Q$8)+IF(Data!$D133&lt;&gt;"",Scoring!$Q$9)+IF(Data!$E133&lt;&gt;"",Scoring!$Q$10)+IF(Data!$F133&lt;&gt;"",Scoring!$Q$11)+IF(Data!$G133&lt;&gt;"",Scoring!$Q$12)+IF(Data!$H133&lt;&gt;"",Scoring!$Q$13)+IF(Data!$I133&lt;&gt;"",Scoring!$Q$14)+IF(Data!$J133&lt;&gt;"",Scoring!$Q$15)+IF(Data!$K133&lt;&gt;"",Scoring!$Q$16)+IF(Data!$L133&lt;&gt;"",Scoring!$Q$17)+IF(Data!$M133&lt;&gt;"",Scoring!$Q$18)+IF(Data!$N133&lt;&gt;"",Scoring!$Q$19)+IF(Data!$O133&lt;&gt;"",Scoring!$Q$20)+IF(Data!$P133&lt;&gt;"",Scoring!$Q$21)+IF(Data!$Q133&lt;&gt;"",Scoring!$Q$22)+IF(Data!$R133&lt;&gt;"",Scoring!$Q$23)+IF(Data!$S133&lt;&gt;"",Scoring!$Q$24)+IF(Data!$T133&lt;&gt;"",Scoring!$Q$25)+IF(Data!$U133&lt;&gt;"",Scoring!$Q$26)+IF(Data!$V133&lt;&gt;"",Scoring!$Q$27)+IF(Data!$W133&lt;&gt;"",Scoring!$Q$28)+IF(Data!$X133&lt;&gt;"",Scoring!$Q$29)+IF(Data!$Y133&lt;&gt;"",Scoring!$Q$30)+IF(Data!$Z133&lt;&gt;"",Scoring!$Q$31)+IF(Data!$AA133&lt;&gt;"",Scoring!$Q$32)+IF(Data!$AB133&lt;&gt;"",Scoring!$Q$33)+IF(Data!$AC133&lt;&gt;"",Scoring!$Q$34)+IF(Data!$AD133&lt;&gt;"",Scoring!$Q$35)+IF(Data!$AE133&lt;&gt;"",Scoring!$Q$36)+IF(Data!$AF133&lt;&gt;"",Scoring!$Q$37)+IF(Data!$AG133&lt;&gt;"",Scoring!$Q$38)+IF(Data!$AH133&lt;&gt;"",Scoring!$Q$39)+IF(Data!$AI133&lt;&gt;"",Scoring!$Q$40)+IF(Data!$AJ133&lt;&gt;"",Scoring!$Q$41)+IF(Data!$AK133&lt;&gt;"",Scoring!$Q$42)+IF(Data!$AL133&lt;&gt;"",Scoring!$Q$43)+IF(Data!$AM133&lt;&gt;"",Scoring!$Q$44)+IF(Data!$AN133&lt;&gt;"",Scoring!$Q$45)+IF(Data!$AO133&lt;&gt;"",Scoring!$Q$46)+IF(Data!$AP133&lt;&gt;"",Scoring!$Q$47)+IF(Data!$AQ133&lt;&gt;"",Scoring!$Q$48)+IF(Data!$AR133&lt;&gt;"",Scoring!$Q$49)+IF(Data!$AS133&lt;&gt;"",Scoring!$Q$50)+IF(Data!$AT133&lt;&gt;"",Scoring!$Q$51)+IF(Data!$AU133&lt;&gt;"",Scoring!$Q$52),"")</f>
        <v/>
      </c>
      <c r="BW133" s="183" t="str">
        <f>IF(BV133&lt;&gt;"",LOOKUP(BV133,Likelihoods!$A$7:$A$107,Likelihoods!O$7:O$107),"")</f>
        <v/>
      </c>
      <c r="BX133" s="9"/>
      <c r="BY133" s="9"/>
      <c r="BZ133" s="9"/>
      <c r="CA133" s="9"/>
      <c r="CB133" s="9"/>
      <c r="CC133" s="9"/>
      <c r="CD133" s="9"/>
      <c r="CE133" s="9"/>
      <c r="CF133" s="9"/>
      <c r="CG133" s="9"/>
      <c r="CH133" s="9"/>
      <c r="CI133" s="9"/>
      <c r="CJ133" s="9"/>
      <c r="CK133" s="9"/>
    </row>
    <row r="134" spans="1:89" ht="14.25">
      <c r="A134" s="59"/>
      <c r="B134" s="76"/>
      <c r="C134" s="77"/>
      <c r="D134" s="77"/>
      <c r="E134" s="77"/>
      <c r="F134" s="77"/>
      <c r="G134" s="77"/>
      <c r="H134" s="77"/>
      <c r="I134" s="77"/>
      <c r="J134" s="77"/>
      <c r="K134" s="77"/>
      <c r="L134" s="77"/>
      <c r="M134" s="77"/>
      <c r="N134" s="77"/>
      <c r="O134" s="77"/>
      <c r="P134" s="76"/>
      <c r="Q134" s="78"/>
      <c r="R134" s="77"/>
      <c r="S134" s="77"/>
      <c r="T134" s="77"/>
      <c r="U134" s="77"/>
      <c r="V134" s="76"/>
      <c r="W134" s="77"/>
      <c r="X134" s="78"/>
      <c r="Y134" s="77"/>
      <c r="Z134" s="77"/>
      <c r="AA134" s="77"/>
      <c r="AB134" s="77"/>
      <c r="AC134" s="77"/>
      <c r="AD134" s="77"/>
      <c r="AE134" s="77"/>
      <c r="AF134" s="76"/>
      <c r="AG134" s="77"/>
      <c r="AH134" s="77"/>
      <c r="AI134" s="77"/>
      <c r="AJ134" s="78"/>
      <c r="AK134" s="77"/>
      <c r="AL134" s="77"/>
      <c r="AM134" s="77"/>
      <c r="AN134" s="77"/>
      <c r="AO134" s="76"/>
      <c r="AP134" s="77"/>
      <c r="AQ134" s="78"/>
      <c r="AR134" s="76"/>
      <c r="AS134" s="78"/>
      <c r="AT134" s="77"/>
      <c r="AU134" s="77"/>
      <c r="AV134" s="179" t="str">
        <f>IF(AND(COUNTBLANK($B134:$O134)=13,COUNTBLANK($P134:$Q134)=1,COUNTBLANK($R134:$U134)=3,COUNTBLANK($V134:$X134)=2,COUNTBLANK($Y134:$AE134)=6,COUNTBLANK($AF134:$AJ134)=4,COUNTBLANK($AK134:AN134)=3,COUNTBLANK($AO134:$AQ134)=2,COUNTBLANK($AR134:$AS134)=1,COUNTBLANK($AT134:$AU134)=1),IF(Data!$B134&lt;&gt;"",Scoring!$D$7)+IF(Data!$C134&lt;&gt;"",Scoring!$D$8)+IF(Data!$D134&lt;&gt;"",Scoring!$D$9)+IF(Data!$E134&lt;&gt;"",Scoring!$D$10)+IF(Data!$F134&lt;&gt;"",Scoring!$D$11)+IF(Data!$G134&lt;&gt;"",Scoring!$D$12)+IF(Data!$H134&lt;&gt;"",Scoring!$D$13)+IF(Data!$I134&lt;&gt;"",Scoring!$D$14)+IF(Data!$J134&lt;&gt;"",Scoring!$D$15)+IF(Data!$K134&lt;&gt;"",Scoring!$D$16)+IF(Data!$L134&lt;&gt;"",Scoring!$D$17)+IF(Data!$M134&lt;&gt;"",Scoring!$D$18)+IF(Data!$N134&lt;&gt;"",Scoring!$D$19)+IF(Data!$O134&lt;&gt;"",Scoring!$D$20)+IF(Data!$P134&lt;&gt;"",Scoring!$D$21)+IF(Data!$Q134&lt;&gt;"",Scoring!$D$22)+IF(Data!$R134&lt;&gt;"",Scoring!$D$23)+IF(Data!$S134&lt;&gt;"",Scoring!$D$24)+IF(Data!$T134&lt;&gt;"",Scoring!$D$25)+IF(Data!$U134&lt;&gt;"",Scoring!$D$26)+IF(Data!$V134&lt;&gt;"",Scoring!$D$27)+IF(Data!$W134&lt;&gt;"",Scoring!$D$28)+IF(Data!$X134&lt;&gt;"",Scoring!$D$29)+IF(Data!$Y134&lt;&gt;"",Scoring!$D$30)+IF(Data!$Z134&lt;&gt;"",Scoring!$D$31)+IF(Data!$AA134&lt;&gt;"",Scoring!$D$32)+IF(Data!$AB134&lt;&gt;"",Scoring!$D$33)+IF(Data!$AC134&lt;&gt;"",Scoring!$D$34)+IF(Data!$AD134&lt;&gt;"",Scoring!$D$35)+IF(Data!$AE134&lt;&gt;"",Scoring!$D$36)+IF(Data!$AF134&lt;&gt;"",Scoring!$D$37)+IF(Data!$AG134&lt;&gt;"",Scoring!$D$38)+IF(Data!$AH134&lt;&gt;"",Scoring!$D$39)+IF(Data!$AI134&lt;&gt;"",Scoring!$D$40)+IF(Data!$AJ134&lt;&gt;"",Scoring!$D$41)+IF(Data!$AK134&lt;&gt;"",Scoring!$D$42)+IF(Data!$AL134&lt;&gt;"",Scoring!$D$43)+IF(Data!$AM134&lt;&gt;"",Scoring!$D$44)+IF(Data!$AN134&lt;&gt;"",Scoring!$D$45)+IF(Data!$AO134&lt;&gt;"",Scoring!$D$46)+IF(Data!$AP134&lt;&gt;"",Scoring!$D$47)+IF(Data!$AQ134&lt;&gt;"",Scoring!$D$48)+IF(Data!$AR134&lt;&gt;"",Scoring!$D$49)+IF(Data!$AS134&lt;&gt;"",Scoring!$D$50)+IF(Data!$AT134&lt;&gt;"",Scoring!$D$51)+IF(Data!$AU134&lt;&gt;"",Scoring!$D$52),"")</f>
        <v/>
      </c>
      <c r="AW134" s="180" t="str">
        <f>IF(AV134&lt;&gt;"",LOOKUP(AV134,Likelihoods!$A$7:$A$107,Likelihoods!B$7:B$107),"")</f>
        <v/>
      </c>
      <c r="AX134" s="181" t="str">
        <f>IF(AND(COUNTBLANK($B134:$O134)=13,COUNTBLANK($P134:$Q134)=1,COUNTBLANK($R134:$U134)=3,COUNTBLANK($V134:$X134)=2,COUNTBLANK($Y134:$AE134)=6,COUNTBLANK($AF134:$AJ134)=4,COUNTBLANK($AK134:AN134)=3,COUNTBLANK($AO134:$AQ134)=2,COUNTBLANK($AR134:$AS134)=1,COUNTBLANK($AT134:$AU134)=1),IF(Data!$B134&lt;&gt;"",Scoring!$E$7)+IF(Data!$C134&lt;&gt;"",Scoring!$E$8)+IF(Data!$D134&lt;&gt;"",Scoring!$E$9)+IF(Data!$E134&lt;&gt;"",Scoring!$E$10)+IF(Data!$F134&lt;&gt;"",Scoring!$E$11)+IF(Data!$G134&lt;&gt;"",Scoring!$E$12)+IF(Data!$H134&lt;&gt;"",Scoring!$E$13)+IF(Data!$I134&lt;&gt;"",Scoring!$E$14)+IF(Data!$J134&lt;&gt;"",Scoring!$E$15)+IF(Data!$K134&lt;&gt;"",Scoring!$E$16)+IF(Data!$L134&lt;&gt;"",Scoring!$E$17)+IF(Data!$M134&lt;&gt;"",Scoring!$E$18)+IF(Data!$N134&lt;&gt;"",Scoring!$E$19)+IF(Data!$O134&lt;&gt;"",Scoring!$E$20)+IF(Data!$P134&lt;&gt;"",Scoring!$E$21)+IF(Data!$Q134&lt;&gt;"",Scoring!$E$22)+IF(Data!$R134&lt;&gt;"",Scoring!$E$23)+IF(Data!$S134&lt;&gt;"",Scoring!$E$24)+IF(Data!$T134&lt;&gt;"",Scoring!$E$25)+IF(Data!$U134&lt;&gt;"",Scoring!$E$26)+IF(Data!$V134&lt;&gt;"",Scoring!$E$27)+IF(Data!$W134&lt;&gt;"",Scoring!$E$28)+IF(Data!$X134&lt;&gt;"",Scoring!$E$29)+IF(Data!$Y134&lt;&gt;"",Scoring!$E$30)+IF(Data!$Z134&lt;&gt;"",Scoring!$E$31)+IF(Data!$AA134&lt;&gt;"",Scoring!$E$32)+IF(Data!$AB134&lt;&gt;"",Scoring!$E$33)+IF(Data!$AC134&lt;&gt;"",Scoring!$E$34)+IF(Data!$AD134&lt;&gt;"",Scoring!$E$35)+IF(Data!$AE134&lt;&gt;"",Scoring!$E$36)+IF(Data!$AF134&lt;&gt;"",Scoring!$E$37)+IF(Data!$AG134&lt;&gt;"",Scoring!$E$38)+IF(Data!$AH134&lt;&gt;"",Scoring!$E$39)+IF(Data!$AI134&lt;&gt;"",Scoring!$E$40)+IF(Data!$AJ134&lt;&gt;"",Scoring!$E$41)+IF(Data!$AK134&lt;&gt;"",Scoring!$E$42)+IF(Data!$AL134&lt;&gt;"",Scoring!$E$43)+IF(Data!$AM134&lt;&gt;"",Scoring!$E$44)+IF(Data!$AN134&lt;&gt;"",Scoring!$E$45)+IF(Data!$AO134&lt;&gt;"",Scoring!$E$46)+IF(Data!$AP134&lt;&gt;"",Scoring!$E$47)+IF(Data!$AQ134&lt;&gt;"",Scoring!$E$48)+IF(Data!$AR134&lt;&gt;"",Scoring!$E$49)+IF(Data!$AS134&lt;&gt;"",Scoring!$E$50)+IF(Data!$AT134&lt;&gt;"",Scoring!$E$51)+IF(Data!$AU134&lt;&gt;"",Scoring!$E$52),"")</f>
        <v/>
      </c>
      <c r="AY134" s="180" t="str">
        <f>IF(AX134&lt;&gt;"",LOOKUP(AX134,Likelihoods!$A$7:$A$107,Likelihoods!C$7:C$107),"")</f>
        <v/>
      </c>
      <c r="AZ134" s="182" t="str">
        <f>IF(AND(COUNTBLANK($B134:$O134)=13,COUNTBLANK($P134:$Q134)=1,COUNTBLANK($R134:$U134)=3,COUNTBLANK($V134:$X134)=2,COUNTBLANK($Y134:$AE134)=6,COUNTBLANK($AF134:$AJ134)=4,COUNTBLANK($AK134:AN134)=3,COUNTBLANK($AO134:$AQ134)=2,COUNTBLANK($AR134:$AS134)=1,COUNTBLANK($AT134:$AU134)=1),IF(Data!$B134&lt;&gt;"",Scoring!$F$7)+IF(Data!$C134&lt;&gt;"",Scoring!$F$8)+IF(Data!$D134&lt;&gt;"",Scoring!$F$9)+IF(Data!$E134&lt;&gt;"",Scoring!$F$10)+IF(Data!$F134&lt;&gt;"",Scoring!$F$11)+IF(Data!$G134&lt;&gt;"",Scoring!$F$12)+IF(Data!$H134&lt;&gt;"",Scoring!$F$13)+IF(Data!$I134&lt;&gt;"",Scoring!$F$14)+IF(Data!$J134&lt;&gt;"",Scoring!$F$15)+IF(Data!$K134&lt;&gt;"",Scoring!$F$16)+IF(Data!$L134&lt;&gt;"",Scoring!$F$17)+IF(Data!$M134&lt;&gt;"",Scoring!$F$18)+IF(Data!$N134&lt;&gt;"",Scoring!$F$19)+IF(Data!$O134&lt;&gt;"",Scoring!$F$20)+IF(Data!$P134&lt;&gt;"",Scoring!$F$21)+IF(Data!$Q134&lt;&gt;"",Scoring!$F$22)+IF(Data!$R134&lt;&gt;"",Scoring!$F$23)+IF(Data!$S134&lt;&gt;"",Scoring!$F$24)+IF(Data!$T134&lt;&gt;"",Scoring!$F$25)+IF(Data!$U134&lt;&gt;"",Scoring!$F$26)+IF(Data!$V134&lt;&gt;"",Scoring!$F$27)+IF(Data!$W134&lt;&gt;"",Scoring!$F$28)+IF(Data!$X134&lt;&gt;"",Scoring!$F$29)+IF(Data!$Y134&lt;&gt;"",Scoring!$F$30)+IF(Data!$Z134&lt;&gt;"",Scoring!$F$31)+IF(Data!$AA134&lt;&gt;"",Scoring!$F$32)+IF(Data!$AB134&lt;&gt;"",Scoring!$F$33)+IF(Data!$AC134&lt;&gt;"",Scoring!$F$34)+IF(Data!$AD134&lt;&gt;"",Scoring!$F$35)+IF(Data!$AE134&lt;&gt;"",Scoring!$F$36)+IF(Data!$AF134&lt;&gt;"",Scoring!$F$37)+IF(Data!$AG134&lt;&gt;"",Scoring!$F$38)+IF(Data!$AH134&lt;&gt;"",Scoring!$F$39)+IF(Data!$AI134&lt;&gt;"",Scoring!$F$40)+IF(Data!$AJ134&lt;&gt;"",Scoring!$F$41)+IF(Data!$AK134&lt;&gt;"",Scoring!$F$42)+IF(Data!$AL134&lt;&gt;"",Scoring!$F$43)+IF(Data!$AM134&lt;&gt;"",Scoring!$F$44)+IF(Data!$AN134&lt;&gt;"",Scoring!$F$45)+IF(Data!$AO134&lt;&gt;"",Scoring!$F$46)+IF(Data!$AP134&lt;&gt;"",Scoring!$F$47)+IF(Data!$AQ134&lt;&gt;"",Scoring!$F$48)+IF(Data!$AR134&lt;&gt;"",Scoring!$F$49)+IF(Data!$AS134&lt;&gt;"",Scoring!$F$50)+IF(Data!$AT134&lt;&gt;"",Scoring!$F$51)+IF(Data!$AU134&lt;&gt;"",Scoring!$F$52),"")</f>
        <v/>
      </c>
      <c r="BA134" s="183" t="str">
        <f>IF(AZ134&lt;&gt;"",LOOKUP(AZ134,Likelihoods!$A$7:$A$107,Likelihoods!D$7:D$107),"")</f>
        <v/>
      </c>
      <c r="BB134" s="181" t="str">
        <f>IF(AND(COUNTBLANK($B134:$O134)=13,COUNTBLANK($P134:$Q134)=1,COUNTBLANK($R134:$U134)=3,COUNTBLANK($V134:$X134)=2,COUNTBLANK($Y134:$AE134)=6,COUNTBLANK($AF134:$AJ134)=4,COUNTBLANK($AK134:AN134)=3,COUNTBLANK($AO134:$AQ134)=2,COUNTBLANK($AR134:$AS134)=1,COUNTBLANK($AT134:$AU134)=1),IF(Data!$B134&lt;&gt;"",Scoring!$G$7)+IF(Data!$C134&lt;&gt;"",Scoring!$G$8)+IF(Data!$D134&lt;&gt;"",Scoring!$G$9)+IF(Data!$E134&lt;&gt;"",Scoring!$G$10)+IF(Data!$F134&lt;&gt;"",Scoring!$G$11)+IF(Data!$G134&lt;&gt;"",Scoring!$G$12)+IF(Data!$H134&lt;&gt;"",Scoring!$G$13)+IF(Data!$I134&lt;&gt;"",Scoring!$G$14)+IF(Data!$J134&lt;&gt;"",Scoring!$G$15)+IF(Data!$K134&lt;&gt;"",Scoring!$G$16)+IF(Data!$L134&lt;&gt;"",Scoring!$G$17)+IF(Data!$M134&lt;&gt;"",Scoring!$G$18)+IF(Data!$N134&lt;&gt;"",Scoring!$G$19)+IF(Data!$O134&lt;&gt;"",Scoring!$G$20)+IF(Data!$P134&lt;&gt;"",Scoring!$G$21)+IF(Data!$Q134&lt;&gt;"",Scoring!$G$22)+IF(Data!$R134&lt;&gt;"",Scoring!$G$23)+IF(Data!$S134&lt;&gt;"",Scoring!$G$24)+IF(Data!$T134&lt;&gt;"",Scoring!$G$25)+IF(Data!$U134&lt;&gt;"",Scoring!$G$26)+IF(Data!$V134&lt;&gt;"",Scoring!$G$27)+IF(Data!$W134&lt;&gt;"",Scoring!$G$28)+IF(Data!$X134&lt;&gt;"",Scoring!$G$29)+IF(Data!$Y134&lt;&gt;"",Scoring!$G$30)+IF(Data!$Z134&lt;&gt;"",Scoring!$G$31)+IF(Data!$AA134&lt;&gt;"",Scoring!$G$32)+IF(Data!$AB134&lt;&gt;"",Scoring!$G$33)+IF(Data!$AC134&lt;&gt;"",Scoring!$G$34)+IF(Data!$AD134&lt;&gt;"",Scoring!$G$35)+IF(Data!$AE134&lt;&gt;"",Scoring!$G$36)+IF(Data!$AF134&lt;&gt;"",Scoring!$G$37)+IF(Data!$AG134&lt;&gt;"",Scoring!$G$38)+IF(Data!$AH134&lt;&gt;"",Scoring!$G$39)+IF(Data!$AI134&lt;&gt;"",Scoring!$G$40)+IF(Data!$AJ134&lt;&gt;"",Scoring!$G$41)+IF(Data!$AK134&lt;&gt;"",Scoring!$G$42)+IF(Data!$AL134&lt;&gt;"",Scoring!$G$43)+IF(Data!$AM134&lt;&gt;"",Scoring!$G$44)+IF(Data!$AN134&lt;&gt;"",Scoring!$G$45)+IF(Data!$AO134&lt;&gt;"",Scoring!$G$46)+IF(Data!$AP134&lt;&gt;"",Scoring!$G$47)+IF(Data!$AQ134&lt;&gt;"",Scoring!$G$48)+IF(Data!$AR134&lt;&gt;"",Scoring!$G$49)+IF(Data!$AS134&lt;&gt;"",Scoring!$G$50)+IF(Data!$AT134&lt;&gt;"",Scoring!$G$51)+IF(Data!$AU134&lt;&gt;"",Scoring!$G$52),"")</f>
        <v/>
      </c>
      <c r="BC134" s="184" t="str">
        <f>IF(BB134&lt;&gt;"",LOOKUP(BB134,Likelihoods!$A$7:$A$107,Likelihoods!E$7:E$107),"")</f>
        <v/>
      </c>
      <c r="BD134" s="185" t="str">
        <f>IF(AND(COUNTBLANK($B134:$O134)=13,COUNTBLANK($P134:$Q134)=1,COUNTBLANK($R134:$U134)=3,COUNTBLANK($V134:$X134)=2,COUNTBLANK($Y134:$AE134)=6,COUNTBLANK($AF134:$AJ134)=4,COUNTBLANK($AK134:AN134)=3,COUNTBLANK($AO134:$AQ134)=2,COUNTBLANK($AR134:$AS134)=1,COUNTBLANK($AT134:$AU134)=1),IF(Data!$B134&lt;&gt;"",Scoring!$H$7)+IF(Data!$C134&lt;&gt;"",Scoring!$H$8)+IF(Data!$D134&lt;&gt;"",Scoring!$H$9)+IF(Data!$E134&lt;&gt;"",Scoring!$H$10)+IF(Data!$F134&lt;&gt;"",Scoring!$H$11)+IF(Data!$G134&lt;&gt;"",Scoring!$H$12)+IF(Data!$H134&lt;&gt;"",Scoring!$H$13)+IF(Data!$I134&lt;&gt;"",Scoring!$H$14)+IF(Data!$J134&lt;&gt;"",Scoring!$H$15)+IF(Data!$K134&lt;&gt;"",Scoring!$H$16)+IF(Data!$L134&lt;&gt;"",Scoring!$H$17)+IF(Data!$M134&lt;&gt;"",Scoring!$H$18)+IF(Data!$N134&lt;&gt;"",Scoring!$H$19)+IF(Data!$O134&lt;&gt;"",Scoring!$H$20)+IF(Data!$P134&lt;&gt;"",Scoring!$H$21)+IF(Data!$Q134&lt;&gt;"",Scoring!$H$22)+IF(Data!$R134&lt;&gt;"",Scoring!$H$23)+IF(Data!$S134&lt;&gt;"",Scoring!$H$24)+IF(Data!$T134&lt;&gt;"",Scoring!$H$25)+IF(Data!$U134&lt;&gt;"",Scoring!$H$26)+IF(Data!$V134&lt;&gt;"",Scoring!$H$27)+IF(Data!$W134&lt;&gt;"",Scoring!$H$28)+IF(Data!$X134&lt;&gt;"",Scoring!$H$29)+IF(Data!$Y134&lt;&gt;"",Scoring!$H$30)+IF(Data!$Z134&lt;&gt;"",Scoring!$H$31)+IF(Data!$AA134&lt;&gt;"",Scoring!$H$32)+IF(Data!$AB134&lt;&gt;"",Scoring!$H$33)+IF(Data!$AC134&lt;&gt;"",Scoring!$H$34)+IF(Data!$AD134&lt;&gt;"",Scoring!$H$35)+IF(Data!$AE134&lt;&gt;"",Scoring!$H$36)+IF(Data!$AF134&lt;&gt;"",Scoring!$H$37)+IF(Data!$AG134&lt;&gt;"",Scoring!$H$38)+IF(Data!$AH134&lt;&gt;"",Scoring!$H$39)+IF(Data!$AI134&lt;&gt;"",Scoring!$H$40)+IF(Data!$AJ134&lt;&gt;"",Scoring!$H$41)+IF(Data!$AK134&lt;&gt;"",Scoring!$H$42)+IF(Data!$AL134&lt;&gt;"",Scoring!$H$43)+IF(Data!$AM134&lt;&gt;"",Scoring!$H$44)+IF(Data!$AN134&lt;&gt;"",Scoring!$H$45)+IF(Data!$AO134&lt;&gt;"",Scoring!$H$46)+IF(Data!$AP134&lt;&gt;"",Scoring!$H$47)+IF(Data!$AQ134&lt;&gt;"",Scoring!$H$48)+IF(Data!$AR134&lt;&gt;"",Scoring!$H$49)+IF(Data!$AS134&lt;&gt;"",Scoring!$H$50)+IF(Data!$AT134&lt;&gt;"",Scoring!$H$51)+IF(Data!$AU134&lt;&gt;"",Scoring!$H$52),"")</f>
        <v/>
      </c>
      <c r="BE134" s="186" t="str">
        <f>IF(BD134&lt;&gt;"",LOOKUP(BD134,Likelihoods!$A$7:$A$107,Likelihoods!F$7:F$107),"")</f>
        <v/>
      </c>
      <c r="BF134" s="181" t="str">
        <f>IF(AND(COUNTBLANK($B134:$O134)=13,COUNTBLANK($P134:$Q134)=1,COUNTBLANK($R134:$U134)=3,COUNTBLANK($V134:$X134)=2,COUNTBLANK($Y134:$AE134)=6,COUNTBLANK($AF134:$AJ134)=4,COUNTBLANK($AK134:AN134)=3,COUNTBLANK($AO134:$AQ134)=2,COUNTBLANK($AR134:$AS134)=1,COUNTBLANK($AT134:$AU134)=1),IF(Data!$B134&lt;&gt;"",Scoring!$I$7)+IF(Data!$C134&lt;&gt;"",Scoring!$I$8)+IF(Data!$D134&lt;&gt;"",Scoring!$I$9)+IF(Data!$E134&lt;&gt;"",Scoring!$I$10)+IF(Data!$F134&lt;&gt;"",Scoring!$I$11)+IF(Data!$G134&lt;&gt;"",Scoring!$I$12)+IF(Data!$H134&lt;&gt;"",Scoring!$I$13)+IF(Data!$I134&lt;&gt;"",Scoring!$I$14)+IF(Data!$J134&lt;&gt;"",Scoring!$I$15)+IF(Data!$K134&lt;&gt;"",Scoring!$I$16)+IF(Data!$L134&lt;&gt;"",Scoring!$I$17)+IF(Data!$M134&lt;&gt;"",Scoring!$I$18)+IF(Data!$N134&lt;&gt;"",Scoring!$I$19)+IF(Data!$O134&lt;&gt;"",Scoring!$I$20)+IF(Data!$P134&lt;&gt;"",Scoring!$I$21)+IF(Data!$Q134&lt;&gt;"",Scoring!$I$22)+IF(Data!$R134&lt;&gt;"",Scoring!$I$23)+IF(Data!$S134&lt;&gt;"",Scoring!$I$24)+IF(Data!$T134&lt;&gt;"",Scoring!$I$25)+IF(Data!$U134&lt;&gt;"",Scoring!$I$26)+IF(Data!$V134&lt;&gt;"",Scoring!$I$27)+IF(Data!$W134&lt;&gt;"",Scoring!$I$28)+IF(Data!$X134&lt;&gt;"",Scoring!$I$29)+IF(Data!$Y134&lt;&gt;"",Scoring!$I$30)+IF(Data!$Z134&lt;&gt;"",Scoring!$I$31)+IF(Data!$AA134&lt;&gt;"",Scoring!$I$32)+IF(Data!$AB134&lt;&gt;"",Scoring!$I$33)+IF(Data!$AC134&lt;&gt;"",Scoring!$I$34)+IF(Data!$AD134&lt;&gt;"",Scoring!$I$35)+IF(Data!$AE134&lt;&gt;"",Scoring!$I$36)+IF(Data!$AF134&lt;&gt;"",Scoring!$I$37)+IF(Data!$AG134&lt;&gt;"",Scoring!$I$38)+IF(Data!$AH134&lt;&gt;"",Scoring!$I$39)+IF(Data!$AI134&lt;&gt;"",Scoring!$I$40)+IF(Data!$AJ134&lt;&gt;"",Scoring!$I$41)+IF(Data!$AK134&lt;&gt;"",Scoring!$I$42)+IF(Data!$AL134&lt;&gt;"",Scoring!$I$43)+IF(Data!$AM134&lt;&gt;"",Scoring!$I$44)+IF(Data!$AN134&lt;&gt;"",Scoring!$I$45)+IF(Data!$AO134&lt;&gt;"",Scoring!$I$46)+IF(Data!$AP134&lt;&gt;"",Scoring!$I$47)+IF(Data!$AQ134&lt;&gt;"",Scoring!$I$48)+IF(Data!$AR134&lt;&gt;"",Scoring!$I$49)+IF(Data!$AS134&lt;&gt;"",Scoring!$I$50)+IF(Data!$AT134&lt;&gt;"",Scoring!$I$51)+IF(Data!$AU134&lt;&gt;"",Scoring!$I$52),"")</f>
        <v/>
      </c>
      <c r="BG134" s="180" t="str">
        <f>IF(BF134&lt;&gt;"",LOOKUP(BF134,Likelihoods!$A$7:$A$107,Likelihoods!G$7:G$107),"")</f>
        <v/>
      </c>
      <c r="BH134" s="187" t="str">
        <f>IF(AND(COUNTBLANK($B134:$O134)=13,COUNTBLANK($P134:$Q134)=1,COUNTBLANK($R134:$U134)=3,COUNTBLANK($V134:$X134)=2,COUNTBLANK($Y134:$AE134)=6,COUNTBLANK($AF134:$AJ134)=4,COUNTBLANK($AK134:AN134)=3,COUNTBLANK($AO134:$AQ134)=2,COUNTBLANK($AR134:$AS134)=1,COUNTBLANK($AT134:$AU134)=1),IF(Data!$B134&lt;&gt;"",Scoring!$J$7)+IF(Data!$C134&lt;&gt;"",Scoring!$J$8)+IF(Data!$D134&lt;&gt;"",Scoring!$J$9)+IF(Data!$E134&lt;&gt;"",Scoring!$J$10)+IF(Data!$F134&lt;&gt;"",Scoring!$J$11)+IF(Data!$G134&lt;&gt;"",Scoring!$J$12)+IF(Data!$H134&lt;&gt;"",Scoring!$J$13)+IF(Data!$I134&lt;&gt;"",Scoring!$J$14)+IF(Data!$J134&lt;&gt;"",Scoring!$J$15)+IF(Data!$K134&lt;&gt;"",Scoring!$J$16)+IF(Data!$L134&lt;&gt;"",Scoring!$J$17)+IF(Data!$M134&lt;&gt;"",Scoring!$J$18)+IF(Data!$N134&lt;&gt;"",Scoring!$J$19)+IF(Data!$O134&lt;&gt;"",Scoring!$J$20)+IF(Data!$P134&lt;&gt;"",Scoring!$J$21)+IF(Data!$Q134&lt;&gt;"",Scoring!$J$22)+IF(Data!$R134&lt;&gt;"",Scoring!$J$23)+IF(Data!$S134&lt;&gt;"",Scoring!$J$24)+IF(Data!$T134&lt;&gt;"",Scoring!$J$25)+IF(Data!$U134&lt;&gt;"",Scoring!$J$26)+IF(Data!$V134&lt;&gt;"",Scoring!$J$27)+IF(Data!$W134&lt;&gt;"",Scoring!$J$28)+IF(Data!$X134&lt;&gt;"",Scoring!$J$29)+IF(Data!$Y134&lt;&gt;"",Scoring!$J$30)+IF(Data!$Z134&lt;&gt;"",Scoring!$J$31)+IF(Data!$AA134&lt;&gt;"",Scoring!$J$32)+IF(Data!$AB134&lt;&gt;"",Scoring!$J$33)+IF(Data!$AC134&lt;&gt;"",Scoring!$J$34)+IF(Data!$AD134&lt;&gt;"",Scoring!$J$35)+IF(Data!$AE134&lt;&gt;"",Scoring!$J$36)+IF(Data!$AF134&lt;&gt;"",Scoring!$J$37)+IF(Data!$AG134&lt;&gt;"",Scoring!$J$38)+IF(Data!$AH134&lt;&gt;"",Scoring!$J$39)+IF(Data!$AI134&lt;&gt;"",Scoring!$J$40)+IF(Data!$AJ134&lt;&gt;"",Scoring!$J$41)+IF(Data!$AK134&lt;&gt;"",Scoring!$J$42)+IF(Data!$AL134&lt;&gt;"",Scoring!$J$43)+IF(Data!$AM134&lt;&gt;"",Scoring!$J$44)+IF(Data!$AN134&lt;&gt;"",Scoring!$J$45)+IF(Data!$AO134&lt;&gt;"",Scoring!$J$46)+IF(Data!$AP134&lt;&gt;"",Scoring!$J$47)+IF(Data!$AQ134&lt;&gt;"",Scoring!$J$48)+IF(Data!$AR134&lt;&gt;"",Scoring!$J$49)+IF(Data!$AS134&lt;&gt;"",Scoring!$J$50)+IF(Data!$AT134&lt;&gt;"",Scoring!$J$51)+IF(Data!$AU134&lt;&gt;"",Scoring!$J$52),"")</f>
        <v/>
      </c>
      <c r="BI134" s="183" t="str">
        <f>IF(BH134&lt;&gt;"",LOOKUP(BH134,Likelihoods!$A$7:$A$107,Likelihoods!H$7:H$107),"")</f>
        <v/>
      </c>
      <c r="BJ134" s="188" t="str">
        <f>IF(AND(COUNTBLANK($B134:$O134)=13,COUNTBLANK($P134:$Q134)=1,COUNTBLANK($R134:$U134)=3,COUNTBLANK($V134:$X134)=2,COUNTBLANK($Y134:$AE134)=6,COUNTBLANK($AF134:$AJ134)=4,COUNTBLANK($AK134:AN134)=3,COUNTBLANK($AO134:$AQ134)=2,COUNTBLANK($AR134:$AS134)=1,COUNTBLANK($AT134:$AU134)=1),IF(Data!$B134&lt;&gt;"",Scoring!$K$7)+IF(Data!$C134&lt;&gt;"",Scoring!$K$8)+IF(Data!$D134&lt;&gt;"",Scoring!$K$9)+IF(Data!$E134&lt;&gt;"",Scoring!$K$10)+IF(Data!$F134&lt;&gt;"",Scoring!$K$11)+IF(Data!$G134&lt;&gt;"",Scoring!$K$12)+IF(Data!$H134&lt;&gt;"",Scoring!$K$13)+IF(Data!$I134&lt;&gt;"",Scoring!$K$14)+IF(Data!$J134&lt;&gt;"",Scoring!$K$15)+IF(Data!$K134&lt;&gt;"",Scoring!$K$16)+IF(Data!$L134&lt;&gt;"",Scoring!$K$17)+IF(Data!$M134&lt;&gt;"",Scoring!$K$18)+IF(Data!$N134&lt;&gt;"",Scoring!$K$19)+IF(Data!$O134&lt;&gt;"",Scoring!$K$20)+IF(Data!$P134&lt;&gt;"",Scoring!$K$21)+IF(Data!$Q134&lt;&gt;"",Scoring!$K$22)+IF(Data!$R134&lt;&gt;"",Scoring!$K$23)+IF(Data!$S134&lt;&gt;"",Scoring!$K$24)+IF(Data!$T134&lt;&gt;"",Scoring!$K$25)+IF(Data!$U134&lt;&gt;"",Scoring!$K$26)+IF(Data!$V134&lt;&gt;"",Scoring!$K$27)+IF(Data!$W134&lt;&gt;"",Scoring!$K$28)+IF(Data!$X134&lt;&gt;"",Scoring!$K$29)+IF(Data!$Y134&lt;&gt;"",Scoring!$K$30)+IF(Data!$Z134&lt;&gt;"",Scoring!$K$31)+IF(Data!$AA134&lt;&gt;"",Scoring!$K$32)+IF(Data!$AB134&lt;&gt;"",Scoring!$K$33)+IF(Data!$AC134&lt;&gt;"",Scoring!$K$34)+IF(Data!$AD134&lt;&gt;"",Scoring!$K$35)+IF(Data!$AE134&lt;&gt;"",Scoring!$K$36)+IF(Data!$AF134&lt;&gt;"",Scoring!$K$37)+IF(Data!$AG134&lt;&gt;"",Scoring!$K$38)+IF(Data!$AH134&lt;&gt;"",Scoring!$K$39)+IF(Data!$AI134&lt;&gt;"",Scoring!$K$40)+IF(Data!$AJ134&lt;&gt;"",Scoring!$K$41)+IF(Data!$AK134&lt;&gt;"",Scoring!$K$42)+IF(Data!$AL134&lt;&gt;"",Scoring!$K$43)+IF(Data!$AM134&lt;&gt;"",Scoring!$K$44)+IF(Data!$AN134&lt;&gt;"",Scoring!$K$45)+IF(Data!$AO134&lt;&gt;"",Scoring!$K$46)+IF(Data!$AP134&lt;&gt;"",Scoring!$K$47)+IF(Data!$AQ134&lt;&gt;"",Scoring!$K$48)+IF(Data!$AR134&lt;&gt;"",Scoring!$K$49)+IF(Data!$AS134&lt;&gt;"",Scoring!$K$50)+IF(Data!$AT134&lt;&gt;"",Scoring!$K$51)+IF(Data!$AU134&lt;&gt;"",Scoring!$K$52),"")</f>
        <v/>
      </c>
      <c r="BK134" s="184" t="str">
        <f>IF(BJ134&lt;&gt;"",LOOKUP(BJ134,Likelihoods!$A$7:$A$107,Likelihoods!I$7:I$107),"")</f>
        <v/>
      </c>
      <c r="BL134" s="187" t="str">
        <f>IF(AND(COUNTBLANK($B134:$O134)=13,COUNTBLANK($P134:$Q134)=1,COUNTBLANK($R134:$U134)=3,COUNTBLANK($V134:$X134)=2,COUNTBLANK($Y134:$AE134)=6,COUNTBLANK($AF134:$AJ134)=4,COUNTBLANK($AK134:AN134)=3,COUNTBLANK($AO134:$AQ134)=2,COUNTBLANK($AR134:$AS134)=1,COUNTBLANK($AT134:$AU134)=1),IF(Data!$B134&lt;&gt;"",Scoring!$L$7)+IF(Data!$C134&lt;&gt;"",Scoring!$L$8)+IF(Data!$D134&lt;&gt;"",Scoring!$L$9)+IF(Data!$E134&lt;&gt;"",Scoring!$L$10)+IF(Data!$F134&lt;&gt;"",Scoring!$L$11)+IF(Data!$G134&lt;&gt;"",Scoring!$L$12)+IF(Data!$H134&lt;&gt;"",Scoring!$L$13)+IF(Data!$I134&lt;&gt;"",Scoring!$L$14)+IF(Data!$J134&lt;&gt;"",Scoring!$L$15)+IF(Data!$K134&lt;&gt;"",Scoring!$L$16)+IF(Data!$L134&lt;&gt;"",Scoring!$L$17)+IF(Data!$M134&lt;&gt;"",Scoring!$L$18)+IF(Data!$N134&lt;&gt;"",Scoring!$L$19)+IF(Data!$O134&lt;&gt;"",Scoring!$L$20)+IF(Data!$P134&lt;&gt;"",Scoring!$L$21)+IF(Data!$Q134&lt;&gt;"",Scoring!$L$22)+IF(Data!$R134&lt;&gt;"",Scoring!$L$23)+IF(Data!$S134&lt;&gt;"",Scoring!$L$24)+IF(Data!$T134&lt;&gt;"",Scoring!$L$25)+IF(Data!$U134&lt;&gt;"",Scoring!$L$26)+IF(Data!$V134&lt;&gt;"",Scoring!$L$27)+IF(Data!$W134&lt;&gt;"",Scoring!$L$28)+IF(Data!$X134&lt;&gt;"",Scoring!$L$29)+IF(Data!$Y134&lt;&gt;"",Scoring!$L$30)+IF(Data!$Z134&lt;&gt;"",Scoring!$L$31)+IF(Data!$AA134&lt;&gt;"",Scoring!$L$32)+IF(Data!$AB134&lt;&gt;"",Scoring!$L$33)+IF(Data!$AC134&lt;&gt;"",Scoring!$L$34)+IF(Data!$AD134&lt;&gt;"",Scoring!$L$35)+IF(Data!$AE134&lt;&gt;"",Scoring!$L$36)+IF(Data!$AF134&lt;&gt;"",Scoring!$L$37)+IF(Data!$AG134&lt;&gt;"",Scoring!$L$38)+IF(Data!$AH134&lt;&gt;"",Scoring!$L$39)+IF(Data!$AI134&lt;&gt;"",Scoring!$L$40)+IF(Data!$AJ134&lt;&gt;"",Scoring!$L$41)+IF(Data!$AK134&lt;&gt;"",Scoring!$L$42)+IF(Data!$AL134&lt;&gt;"",Scoring!$L$43)+IF(Data!$AM134&lt;&gt;"",Scoring!$L$44)+IF(Data!$AN134&lt;&gt;"",Scoring!$L$45)+IF(Data!$AO134&lt;&gt;"",Scoring!$L$46)+IF(Data!$AP134&lt;&gt;"",Scoring!$L$47)+IF(Data!$AQ134&lt;&gt;"",Scoring!$L$48)+IF(Data!$AR134&lt;&gt;"",Scoring!$L$49)+IF(Data!$AS134&lt;&gt;"",Scoring!$L$50)+IF(Data!$AT134&lt;&gt;"",Scoring!$L$51)+IF(Data!$AU134&lt;&gt;"",Scoring!$L$52),"")</f>
        <v/>
      </c>
      <c r="BM134" s="180" t="str">
        <f>IF(BL134&lt;&gt;"",LOOKUP(BL134,Likelihoods!$A$7:$A$107,Likelihoods!J$7:J$107),"")</f>
        <v/>
      </c>
      <c r="BN134" s="181" t="str">
        <f>IF(AND(COUNTBLANK($B134:$O134)=13,COUNTBLANK($P134:$Q134)=1,COUNTBLANK($R134:$U134)=3,COUNTBLANK($V134:$X134)=2,COUNTBLANK($Y134:$AE134)=6,COUNTBLANK($AF134:$AJ134)=4,COUNTBLANK($AK134:AN134)=3,COUNTBLANK($AO134:$AQ134)=2,COUNTBLANK($AR134:$AS134)=1,COUNTBLANK($AT134:$AU134)=1),IF(Data!$B134&lt;&gt;"",Scoring!$M$7)+IF(Data!$C134&lt;&gt;"",Scoring!$M$8)+IF(Data!$D134&lt;&gt;"",Scoring!$M$9)+IF(Data!$E134&lt;&gt;"",Scoring!$M$10)+IF(Data!$F134&lt;&gt;"",Scoring!$M$11)+IF(Data!$G134&lt;&gt;"",Scoring!$M$12)+IF(Data!$H134&lt;&gt;"",Scoring!$M$13)+IF(Data!$I134&lt;&gt;"",Scoring!$M$14)+IF(Data!$J134&lt;&gt;"",Scoring!$M$15)+IF(Data!$K134&lt;&gt;"",Scoring!$M$16)+IF(Data!$L134&lt;&gt;"",Scoring!$M$17)+IF(Data!$M134&lt;&gt;"",Scoring!$M$18)+IF(Data!$N134&lt;&gt;"",Scoring!$M$19)+IF(Data!$O134&lt;&gt;"",Scoring!$M$20)+IF(Data!$P134&lt;&gt;"",Scoring!$M$21)+IF(Data!$Q134&lt;&gt;"",Scoring!$M$22)+IF(Data!$R134&lt;&gt;"",Scoring!$M$23)+IF(Data!$S134&lt;&gt;"",Scoring!$M$24)+IF(Data!$T134&lt;&gt;"",Scoring!$M$25)+IF(Data!$U134&lt;&gt;"",Scoring!$M$26)+IF(Data!$V134&lt;&gt;"",Scoring!$M$27)+IF(Data!$W134&lt;&gt;"",Scoring!$M$28)+IF(Data!$X134&lt;&gt;"",Scoring!$M$29)+IF(Data!$Y134&lt;&gt;"",Scoring!$M$30)+IF(Data!$Z134&lt;&gt;"",Scoring!$M$31)+IF(Data!$AA134&lt;&gt;"",Scoring!$M$32)+IF(Data!$AB134&lt;&gt;"",Scoring!$M$33)+IF(Data!$AC134&lt;&gt;"",Scoring!$M$34)+IF(Data!$AD134&lt;&gt;"",Scoring!$M$35)+IF(Data!$AE134&lt;&gt;"",Scoring!$M$36)+IF(Data!$AF134&lt;&gt;"",Scoring!$M$37)+IF(Data!$AG134&lt;&gt;"",Scoring!$M$38)+IF(Data!$AH134&lt;&gt;"",Scoring!$M$39)+IF(Data!$AI134&lt;&gt;"",Scoring!$M$40)+IF(Data!$AJ134&lt;&gt;"",Scoring!$M$41)+IF(Data!$AK134&lt;&gt;"",Scoring!$M$42)+IF(Data!$AL134&lt;&gt;"",Scoring!$M$43)+IF(Data!$AM134&lt;&gt;"",Scoring!$M$44)+IF(Data!$AN134&lt;&gt;"",Scoring!$M$45)+IF(Data!$AO134&lt;&gt;"",Scoring!$M$46)+IF(Data!$AP134&lt;&gt;"",Scoring!$M$47)+IF(Data!$AQ134&lt;&gt;"",Scoring!$M$48)+IF(Data!$AR134&lt;&gt;"",Scoring!$M$49)+IF(Data!$AS134&lt;&gt;"",Scoring!$M$50)+IF(Data!$AT134&lt;&gt;"",Scoring!$M$51)+IF(Data!$AU134&lt;&gt;"",Scoring!$M$52),"")</f>
        <v/>
      </c>
      <c r="BO134" s="184" t="str">
        <f>IF(BN134&lt;&gt;"",LOOKUP(BN134,Likelihoods!$A$7:$A$107,Likelihoods!K$7:K$107),"")</f>
        <v/>
      </c>
      <c r="BP134" s="179" t="str">
        <f>IF(AND(COUNTBLANK($B134:$O134)=13,COUNTBLANK($P134:$Q134)=1,COUNTBLANK($R134:$U134)=3,COUNTBLANK($V134:$X134)=2,COUNTBLANK($Y134:$AE134)=6,COUNTBLANK($AF134:$AJ134)=4,COUNTBLANK($AK134:AN134)=3,COUNTBLANK($AO134:$AQ134)=2,COUNTBLANK($AR134:$AS134)=1,COUNTBLANK($AT134:$AU134)=1),IF(Data!$B134&lt;&gt;"",Scoring!$N$7)+IF(Data!$C134&lt;&gt;"",Scoring!$N$8)+IF(Data!$D134&lt;&gt;"",Scoring!$N$9)+IF(Data!$E134&lt;&gt;"",Scoring!$N$10)+IF(Data!$F134&lt;&gt;"",Scoring!$N$11)+IF(Data!$G134&lt;&gt;"",Scoring!$N$12)+IF(Data!$H134&lt;&gt;"",Scoring!$N$13)+IF(Data!$I134&lt;&gt;"",Scoring!$N$14)+IF(Data!$J134&lt;&gt;"",Scoring!$N$15)+IF(Data!$K134&lt;&gt;"",Scoring!$N$16)+IF(Data!$L134&lt;&gt;"",Scoring!$N$17)+IF(Data!$M134&lt;&gt;"",Scoring!$N$18)+IF(Data!$N134&lt;&gt;"",Scoring!$N$19)+IF(Data!$O134&lt;&gt;"",Scoring!$N$20)+IF(Data!$P134&lt;&gt;"",Scoring!$N$21)+IF(Data!$Q134&lt;&gt;"",Scoring!$N$22)+IF(Data!$R134&lt;&gt;"",Scoring!$N$23)+IF(Data!$S134&lt;&gt;"",Scoring!$N$24)+IF(Data!$T134&lt;&gt;"",Scoring!$N$25)+IF(Data!$U134&lt;&gt;"",Scoring!$N$26)+IF(Data!$V134&lt;&gt;"",Scoring!$N$27)+IF(Data!$W134&lt;&gt;"",Scoring!$N$28)+IF(Data!$X134&lt;&gt;"",Scoring!$N$29)+IF(Data!$Y134&lt;&gt;"",Scoring!$N$30)+IF(Data!$Z134&lt;&gt;"",Scoring!$N$31)+IF(Data!$AA134&lt;&gt;"",Scoring!$N$32)+IF(Data!$AB134&lt;&gt;"",Scoring!$N$33)+IF(Data!$AC134&lt;&gt;"",Scoring!$N$34)+IF(Data!$AD134&lt;&gt;"",Scoring!$N$35)+IF(Data!$AE134&lt;&gt;"",Scoring!$N$36)+IF(Data!$AF134&lt;&gt;"",Scoring!$N$37)+IF(Data!$AG134&lt;&gt;"",Scoring!$N$38)+IF(Data!$AH134&lt;&gt;"",Scoring!$N$39)+IF(Data!$AI134&lt;&gt;"",Scoring!$N$40)+IF(Data!$AJ134&lt;&gt;"",Scoring!$N$41)+IF(Data!$AK134&lt;&gt;"",Scoring!$N$42)+IF(Data!$AL134&lt;&gt;"",Scoring!$N$43)+IF(Data!$AM134&lt;&gt;"",Scoring!$N$44)+IF(Data!$AN134&lt;&gt;"",Scoring!$N$45)+IF(Data!$AO134&lt;&gt;"",Scoring!$N$46)+IF(Data!$AP134&lt;&gt;"",Scoring!$N$47)+IF(Data!$AQ134&lt;&gt;"",Scoring!$N$48)+IF(Data!$AR134&lt;&gt;"",Scoring!$N$49)+IF(Data!$AS134&lt;&gt;"",Scoring!$N$50)+IF(Data!$AT134&lt;&gt;"",Scoring!$N$51)+IF(Data!$AU134&lt;&gt;"",Scoring!$N$52),"")</f>
        <v/>
      </c>
      <c r="BQ134" s="189" t="str">
        <f>IF(BP134&lt;&gt;"",LOOKUP(BP134,Likelihoods!$A$7:$A$107,Likelihoods!L$7:L$107),"")</f>
        <v/>
      </c>
      <c r="BR134" s="181" t="str">
        <f>IF(AND(COUNTBLANK($B134:$O134)=13,COUNTBLANK($P134:$Q134)=1,COUNTBLANK($R134:$U134)=3,COUNTBLANK($V134:$X134)=2,COUNTBLANK($Y134:$AE134)=6,COUNTBLANK($AF134:$AJ134)=4,COUNTBLANK($AK134:AN134)=3,COUNTBLANK($AO134:$AQ134)=2,COUNTBLANK($AR134:$AS134)=1,COUNTBLANK($AT134:$AU134)=1),IF(Data!$B134&lt;&gt;"",Scoring!$O$7)+IF(Data!$C134&lt;&gt;"",Scoring!$O$8)+IF(Data!$D134&lt;&gt;"",Scoring!$O$9)+IF(Data!$E134&lt;&gt;"",Scoring!$O$10)+IF(Data!$F134&lt;&gt;"",Scoring!$O$11)+IF(Data!$G134&lt;&gt;"",Scoring!$O$12)+IF(Data!$H134&lt;&gt;"",Scoring!$O$13)+IF(Data!$I134&lt;&gt;"",Scoring!$O$14)+IF(Data!$J134&lt;&gt;"",Scoring!$O$15)+IF(Data!$K134&lt;&gt;"",Scoring!$O$16)+IF(Data!$L134&lt;&gt;"",Scoring!$O$17)+IF(Data!$M134&lt;&gt;"",Scoring!$O$18)+IF(Data!$N134&lt;&gt;"",Scoring!$O$19)+IF(Data!$O134&lt;&gt;"",Scoring!$O$20)+IF(Data!$P134&lt;&gt;"",Scoring!$O$21)+IF(Data!$Q134&lt;&gt;"",Scoring!$O$22)+IF(Data!$R134&lt;&gt;"",Scoring!$O$23)+IF(Data!$S134&lt;&gt;"",Scoring!$O$24)+IF(Data!$T134&lt;&gt;"",Scoring!$O$25)+IF(Data!$U134&lt;&gt;"",Scoring!$O$26)+IF(Data!$V134&lt;&gt;"",Scoring!$O$27)+IF(Data!$W134&lt;&gt;"",Scoring!$O$28)+IF(Data!$X134&lt;&gt;"",Scoring!$O$29)+IF(Data!$Y134&lt;&gt;"",Scoring!$O$30)+IF(Data!$Z134&lt;&gt;"",Scoring!$O$31)+IF(Data!$AA134&lt;&gt;"",Scoring!$O$32)+IF(Data!$AB134&lt;&gt;"",Scoring!$O$33)+IF(Data!$AC134&lt;&gt;"",Scoring!$O$34)+IF(Data!$AD134&lt;&gt;"",Scoring!$O$35)+IF(Data!$AE134&lt;&gt;"",Scoring!$O$36)+IF(Data!$AF134&lt;&gt;"",Scoring!$O$37)+IF(Data!$AG134&lt;&gt;"",Scoring!$O$38)+IF(Data!$AH134&lt;&gt;"",Scoring!$O$39)+IF(Data!$AI134&lt;&gt;"",Scoring!$O$40)+IF(Data!$AJ134&lt;&gt;"",Scoring!$O$41)+IF(Data!$AK134&lt;&gt;"",Scoring!$O$42)+IF(Data!$AL134&lt;&gt;"",Scoring!$O$43)+IF(Data!$AM134&lt;&gt;"",Scoring!$O$44)+IF(Data!$AN134&lt;&gt;"",Scoring!$O$45)+IF(Data!$AO134&lt;&gt;"",Scoring!$O$46)+IF(Data!$AP134&lt;&gt;"",Scoring!$O$47)+IF(Data!$AQ134&lt;&gt;"",Scoring!$O$48)+IF(Data!$AR134&lt;&gt;"",Scoring!$O$49)+IF(Data!$AS134&lt;&gt;"",Scoring!$O$50)+IF(Data!$AT134&lt;&gt;"",Scoring!$O$51)+IF(Data!$AU134&lt;&gt;"",Scoring!$O$52),"")</f>
        <v/>
      </c>
      <c r="BS134" s="184" t="str">
        <f>IF(BR134&lt;&gt;"",LOOKUP(BR134,Likelihoods!$A$7:$A$107,Likelihoods!M$7:M$107),"")</f>
        <v/>
      </c>
      <c r="BT134" s="181" t="str">
        <f>IF(AND(COUNTBLANK($B134:$O134)=13,COUNTBLANK($P134:$Q134)=1,COUNTBLANK($R134:$U134)=3,COUNTBLANK($V134:$X134)=2,COUNTBLANK($Y134:$AE134)=6,COUNTBLANK($AF134:$AJ134)=4,COUNTBLANK($AK134:AN134)=3,COUNTBLANK($AO134:$AQ134)=2,COUNTBLANK($AR134:$AS134)=1,COUNTBLANK($AT134:$AU134)=1),IF(Data!$B134&lt;&gt;"",Scoring!$P$7)+IF(Data!$C134&lt;&gt;"",Scoring!$P$8)+IF(Data!$D134&lt;&gt;"",Scoring!$P$9)+IF(Data!$E134&lt;&gt;"",Scoring!$P$10)+IF(Data!$F134&lt;&gt;"",Scoring!$P$11)+IF(Data!$G134&lt;&gt;"",Scoring!$P$12)+IF(Data!$H134&lt;&gt;"",Scoring!$P$13)+IF(Data!$I134&lt;&gt;"",Scoring!$P$14)+IF(Data!$J134&lt;&gt;"",Scoring!$P$15)+IF(Data!$K134&lt;&gt;"",Scoring!$P$16)+IF(Data!$L134&lt;&gt;"",Scoring!$P$17)+IF(Data!$M134&lt;&gt;"",Scoring!$P$18)+IF(Data!$N134&lt;&gt;"",Scoring!$P$19)+IF(Data!$O134&lt;&gt;"",Scoring!$P$20)+IF(Data!$P134&lt;&gt;"",Scoring!$P$21)+IF(Data!$Q134&lt;&gt;"",Scoring!$P$22)+IF(Data!$R134&lt;&gt;"",Scoring!$P$23)+IF(Data!$S134&lt;&gt;"",Scoring!$P$24)+IF(Data!$T134&lt;&gt;"",Scoring!$P$25)+IF(Data!$U134&lt;&gt;"",Scoring!$P$26)+IF(Data!$V134&lt;&gt;"",Scoring!$P$27)+IF(Data!$W134&lt;&gt;"",Scoring!$P$28)+IF(Data!$X134&lt;&gt;"",Scoring!$P$29)+IF(Data!$Y134&lt;&gt;"",Scoring!$P$30)+IF(Data!$Z134&lt;&gt;"",Scoring!$P$31)+IF(Data!$AA134&lt;&gt;"",Scoring!$P$32)+IF(Data!$AB134&lt;&gt;"",Scoring!$P$33)+IF(Data!$AC134&lt;&gt;"",Scoring!$P$34)+IF(Data!$AD134&lt;&gt;"",Scoring!$P$35)+IF(Data!$AE134&lt;&gt;"",Scoring!$P$36)+IF(Data!$AF134&lt;&gt;"",Scoring!$P$37)+IF(Data!$AG134&lt;&gt;"",Scoring!$P$38)+IF(Data!$AH134&lt;&gt;"",Scoring!$P$39)+IF(Data!$AI134&lt;&gt;"",Scoring!$P$40)+IF(Data!$AJ134&lt;&gt;"",Scoring!$P$41)+IF(Data!$AK134&lt;&gt;"",Scoring!$P$42)+IF(Data!$AL134&lt;&gt;"",Scoring!$P$43)+IF(Data!$AM134&lt;&gt;"",Scoring!$P$44)+IF(Data!$AN134&lt;&gt;"",Scoring!$P$45)+IF(Data!$AO134&lt;&gt;"",Scoring!$P$46)+IF(Data!$AP134&lt;&gt;"",Scoring!$P$47)+IF(Data!$AQ134&lt;&gt;"",Scoring!$P$48)+IF(Data!$AR134&lt;&gt;"",Scoring!$P$49)+IF(Data!$AS134&lt;&gt;"",Scoring!$P$50)+IF(Data!$AT134&lt;&gt;"",Scoring!$P$51)+IF(Data!$AU134&lt;&gt;"",Scoring!$P$52),"")</f>
        <v/>
      </c>
      <c r="BU134" s="180" t="str">
        <f>IF(BT134&lt;&gt;"",LOOKUP(BT134,Likelihoods!$A$7:$A$107,Likelihoods!N$7:N$107),"")</f>
        <v/>
      </c>
      <c r="BV134" s="181" t="str">
        <f>IF(AND(COUNTBLANK($B134:$O134)=13,COUNTBLANK($P134:$Q134)=1,COUNTBLANK($R134:$U134)=3,COUNTBLANK($V134:$X134)=2,COUNTBLANK($Y134:$AE134)=6,COUNTBLANK($AF134:$AJ134)=4,COUNTBLANK($AK134:AN134)=3,COUNTBLANK($AO134:$AQ134)=2,COUNTBLANK($AR134:$AS134)=1,COUNTBLANK($AT134:$AU134)=1),IF(Data!$B134&lt;&gt;"",Scoring!$Q$7)+IF(Data!$C134&lt;&gt;"",Scoring!$Q$8)+IF(Data!$D134&lt;&gt;"",Scoring!$Q$9)+IF(Data!$E134&lt;&gt;"",Scoring!$Q$10)+IF(Data!$F134&lt;&gt;"",Scoring!$Q$11)+IF(Data!$G134&lt;&gt;"",Scoring!$Q$12)+IF(Data!$H134&lt;&gt;"",Scoring!$Q$13)+IF(Data!$I134&lt;&gt;"",Scoring!$Q$14)+IF(Data!$J134&lt;&gt;"",Scoring!$Q$15)+IF(Data!$K134&lt;&gt;"",Scoring!$Q$16)+IF(Data!$L134&lt;&gt;"",Scoring!$Q$17)+IF(Data!$M134&lt;&gt;"",Scoring!$Q$18)+IF(Data!$N134&lt;&gt;"",Scoring!$Q$19)+IF(Data!$O134&lt;&gt;"",Scoring!$Q$20)+IF(Data!$P134&lt;&gt;"",Scoring!$Q$21)+IF(Data!$Q134&lt;&gt;"",Scoring!$Q$22)+IF(Data!$R134&lt;&gt;"",Scoring!$Q$23)+IF(Data!$S134&lt;&gt;"",Scoring!$Q$24)+IF(Data!$T134&lt;&gt;"",Scoring!$Q$25)+IF(Data!$U134&lt;&gt;"",Scoring!$Q$26)+IF(Data!$V134&lt;&gt;"",Scoring!$Q$27)+IF(Data!$W134&lt;&gt;"",Scoring!$Q$28)+IF(Data!$X134&lt;&gt;"",Scoring!$Q$29)+IF(Data!$Y134&lt;&gt;"",Scoring!$Q$30)+IF(Data!$Z134&lt;&gt;"",Scoring!$Q$31)+IF(Data!$AA134&lt;&gt;"",Scoring!$Q$32)+IF(Data!$AB134&lt;&gt;"",Scoring!$Q$33)+IF(Data!$AC134&lt;&gt;"",Scoring!$Q$34)+IF(Data!$AD134&lt;&gt;"",Scoring!$Q$35)+IF(Data!$AE134&lt;&gt;"",Scoring!$Q$36)+IF(Data!$AF134&lt;&gt;"",Scoring!$Q$37)+IF(Data!$AG134&lt;&gt;"",Scoring!$Q$38)+IF(Data!$AH134&lt;&gt;"",Scoring!$Q$39)+IF(Data!$AI134&lt;&gt;"",Scoring!$Q$40)+IF(Data!$AJ134&lt;&gt;"",Scoring!$Q$41)+IF(Data!$AK134&lt;&gt;"",Scoring!$Q$42)+IF(Data!$AL134&lt;&gt;"",Scoring!$Q$43)+IF(Data!$AM134&lt;&gt;"",Scoring!$Q$44)+IF(Data!$AN134&lt;&gt;"",Scoring!$Q$45)+IF(Data!$AO134&lt;&gt;"",Scoring!$Q$46)+IF(Data!$AP134&lt;&gt;"",Scoring!$Q$47)+IF(Data!$AQ134&lt;&gt;"",Scoring!$Q$48)+IF(Data!$AR134&lt;&gt;"",Scoring!$Q$49)+IF(Data!$AS134&lt;&gt;"",Scoring!$Q$50)+IF(Data!$AT134&lt;&gt;"",Scoring!$Q$51)+IF(Data!$AU134&lt;&gt;"",Scoring!$Q$52),"")</f>
        <v/>
      </c>
      <c r="BW134" s="183" t="str">
        <f>IF(BV134&lt;&gt;"",LOOKUP(BV134,Likelihoods!$A$7:$A$107,Likelihoods!O$7:O$107),"")</f>
        <v/>
      </c>
      <c r="BX134" s="9"/>
      <c r="BY134" s="9"/>
      <c r="BZ134" s="9"/>
      <c r="CA134" s="9"/>
      <c r="CB134" s="9"/>
      <c r="CC134" s="9"/>
      <c r="CD134" s="9"/>
      <c r="CE134" s="9"/>
      <c r="CF134" s="9"/>
      <c r="CG134" s="9"/>
      <c r="CH134" s="9"/>
      <c r="CI134" s="9"/>
      <c r="CJ134" s="9"/>
      <c r="CK134" s="9"/>
    </row>
    <row r="135" spans="1:89" ht="14.25">
      <c r="A135" s="59"/>
      <c r="B135" s="76"/>
      <c r="C135" s="77"/>
      <c r="D135" s="77"/>
      <c r="E135" s="77"/>
      <c r="F135" s="77"/>
      <c r="G135" s="77"/>
      <c r="H135" s="77"/>
      <c r="I135" s="77"/>
      <c r="J135" s="77"/>
      <c r="K135" s="77"/>
      <c r="L135" s="77"/>
      <c r="M135" s="77"/>
      <c r="N135" s="77"/>
      <c r="O135" s="77"/>
      <c r="P135" s="76"/>
      <c r="Q135" s="78"/>
      <c r="R135" s="77"/>
      <c r="S135" s="77"/>
      <c r="T135" s="77"/>
      <c r="U135" s="77"/>
      <c r="V135" s="76"/>
      <c r="W135" s="77"/>
      <c r="X135" s="78"/>
      <c r="Y135" s="77"/>
      <c r="Z135" s="77"/>
      <c r="AA135" s="77"/>
      <c r="AB135" s="77"/>
      <c r="AC135" s="77"/>
      <c r="AD135" s="77"/>
      <c r="AE135" s="77"/>
      <c r="AF135" s="76"/>
      <c r="AG135" s="77"/>
      <c r="AH135" s="77"/>
      <c r="AI135" s="77"/>
      <c r="AJ135" s="78"/>
      <c r="AK135" s="77"/>
      <c r="AL135" s="77"/>
      <c r="AM135" s="77"/>
      <c r="AN135" s="77"/>
      <c r="AO135" s="76"/>
      <c r="AP135" s="77"/>
      <c r="AQ135" s="78"/>
      <c r="AR135" s="76"/>
      <c r="AS135" s="78"/>
      <c r="AT135" s="77"/>
      <c r="AU135" s="77"/>
      <c r="AV135" s="179" t="str">
        <f>IF(AND(COUNTBLANK($B135:$O135)=13,COUNTBLANK($P135:$Q135)=1,COUNTBLANK($R135:$U135)=3,COUNTBLANK($V135:$X135)=2,COUNTBLANK($Y135:$AE135)=6,COUNTBLANK($AF135:$AJ135)=4,COUNTBLANK($AK135:AN135)=3,COUNTBLANK($AO135:$AQ135)=2,COUNTBLANK($AR135:$AS135)=1,COUNTBLANK($AT135:$AU135)=1),IF(Data!$B135&lt;&gt;"",Scoring!$D$7)+IF(Data!$C135&lt;&gt;"",Scoring!$D$8)+IF(Data!$D135&lt;&gt;"",Scoring!$D$9)+IF(Data!$E135&lt;&gt;"",Scoring!$D$10)+IF(Data!$F135&lt;&gt;"",Scoring!$D$11)+IF(Data!$G135&lt;&gt;"",Scoring!$D$12)+IF(Data!$H135&lt;&gt;"",Scoring!$D$13)+IF(Data!$I135&lt;&gt;"",Scoring!$D$14)+IF(Data!$J135&lt;&gt;"",Scoring!$D$15)+IF(Data!$K135&lt;&gt;"",Scoring!$D$16)+IF(Data!$L135&lt;&gt;"",Scoring!$D$17)+IF(Data!$M135&lt;&gt;"",Scoring!$D$18)+IF(Data!$N135&lt;&gt;"",Scoring!$D$19)+IF(Data!$O135&lt;&gt;"",Scoring!$D$20)+IF(Data!$P135&lt;&gt;"",Scoring!$D$21)+IF(Data!$Q135&lt;&gt;"",Scoring!$D$22)+IF(Data!$R135&lt;&gt;"",Scoring!$D$23)+IF(Data!$S135&lt;&gt;"",Scoring!$D$24)+IF(Data!$T135&lt;&gt;"",Scoring!$D$25)+IF(Data!$U135&lt;&gt;"",Scoring!$D$26)+IF(Data!$V135&lt;&gt;"",Scoring!$D$27)+IF(Data!$W135&lt;&gt;"",Scoring!$D$28)+IF(Data!$X135&lt;&gt;"",Scoring!$D$29)+IF(Data!$Y135&lt;&gt;"",Scoring!$D$30)+IF(Data!$Z135&lt;&gt;"",Scoring!$D$31)+IF(Data!$AA135&lt;&gt;"",Scoring!$D$32)+IF(Data!$AB135&lt;&gt;"",Scoring!$D$33)+IF(Data!$AC135&lt;&gt;"",Scoring!$D$34)+IF(Data!$AD135&lt;&gt;"",Scoring!$D$35)+IF(Data!$AE135&lt;&gt;"",Scoring!$D$36)+IF(Data!$AF135&lt;&gt;"",Scoring!$D$37)+IF(Data!$AG135&lt;&gt;"",Scoring!$D$38)+IF(Data!$AH135&lt;&gt;"",Scoring!$D$39)+IF(Data!$AI135&lt;&gt;"",Scoring!$D$40)+IF(Data!$AJ135&lt;&gt;"",Scoring!$D$41)+IF(Data!$AK135&lt;&gt;"",Scoring!$D$42)+IF(Data!$AL135&lt;&gt;"",Scoring!$D$43)+IF(Data!$AM135&lt;&gt;"",Scoring!$D$44)+IF(Data!$AN135&lt;&gt;"",Scoring!$D$45)+IF(Data!$AO135&lt;&gt;"",Scoring!$D$46)+IF(Data!$AP135&lt;&gt;"",Scoring!$D$47)+IF(Data!$AQ135&lt;&gt;"",Scoring!$D$48)+IF(Data!$AR135&lt;&gt;"",Scoring!$D$49)+IF(Data!$AS135&lt;&gt;"",Scoring!$D$50)+IF(Data!$AT135&lt;&gt;"",Scoring!$D$51)+IF(Data!$AU135&lt;&gt;"",Scoring!$D$52),"")</f>
        <v/>
      </c>
      <c r="AW135" s="180" t="str">
        <f>IF(AV135&lt;&gt;"",LOOKUP(AV135,Likelihoods!$A$7:$A$107,Likelihoods!B$7:B$107),"")</f>
        <v/>
      </c>
      <c r="AX135" s="181" t="str">
        <f>IF(AND(COUNTBLANK($B135:$O135)=13,COUNTBLANK($P135:$Q135)=1,COUNTBLANK($R135:$U135)=3,COUNTBLANK($V135:$X135)=2,COUNTBLANK($Y135:$AE135)=6,COUNTBLANK($AF135:$AJ135)=4,COUNTBLANK($AK135:AN135)=3,COUNTBLANK($AO135:$AQ135)=2,COUNTBLANK($AR135:$AS135)=1,COUNTBLANK($AT135:$AU135)=1),IF(Data!$B135&lt;&gt;"",Scoring!$E$7)+IF(Data!$C135&lt;&gt;"",Scoring!$E$8)+IF(Data!$D135&lt;&gt;"",Scoring!$E$9)+IF(Data!$E135&lt;&gt;"",Scoring!$E$10)+IF(Data!$F135&lt;&gt;"",Scoring!$E$11)+IF(Data!$G135&lt;&gt;"",Scoring!$E$12)+IF(Data!$H135&lt;&gt;"",Scoring!$E$13)+IF(Data!$I135&lt;&gt;"",Scoring!$E$14)+IF(Data!$J135&lt;&gt;"",Scoring!$E$15)+IF(Data!$K135&lt;&gt;"",Scoring!$E$16)+IF(Data!$L135&lt;&gt;"",Scoring!$E$17)+IF(Data!$M135&lt;&gt;"",Scoring!$E$18)+IF(Data!$N135&lt;&gt;"",Scoring!$E$19)+IF(Data!$O135&lt;&gt;"",Scoring!$E$20)+IF(Data!$P135&lt;&gt;"",Scoring!$E$21)+IF(Data!$Q135&lt;&gt;"",Scoring!$E$22)+IF(Data!$R135&lt;&gt;"",Scoring!$E$23)+IF(Data!$S135&lt;&gt;"",Scoring!$E$24)+IF(Data!$T135&lt;&gt;"",Scoring!$E$25)+IF(Data!$U135&lt;&gt;"",Scoring!$E$26)+IF(Data!$V135&lt;&gt;"",Scoring!$E$27)+IF(Data!$W135&lt;&gt;"",Scoring!$E$28)+IF(Data!$X135&lt;&gt;"",Scoring!$E$29)+IF(Data!$Y135&lt;&gt;"",Scoring!$E$30)+IF(Data!$Z135&lt;&gt;"",Scoring!$E$31)+IF(Data!$AA135&lt;&gt;"",Scoring!$E$32)+IF(Data!$AB135&lt;&gt;"",Scoring!$E$33)+IF(Data!$AC135&lt;&gt;"",Scoring!$E$34)+IF(Data!$AD135&lt;&gt;"",Scoring!$E$35)+IF(Data!$AE135&lt;&gt;"",Scoring!$E$36)+IF(Data!$AF135&lt;&gt;"",Scoring!$E$37)+IF(Data!$AG135&lt;&gt;"",Scoring!$E$38)+IF(Data!$AH135&lt;&gt;"",Scoring!$E$39)+IF(Data!$AI135&lt;&gt;"",Scoring!$E$40)+IF(Data!$AJ135&lt;&gt;"",Scoring!$E$41)+IF(Data!$AK135&lt;&gt;"",Scoring!$E$42)+IF(Data!$AL135&lt;&gt;"",Scoring!$E$43)+IF(Data!$AM135&lt;&gt;"",Scoring!$E$44)+IF(Data!$AN135&lt;&gt;"",Scoring!$E$45)+IF(Data!$AO135&lt;&gt;"",Scoring!$E$46)+IF(Data!$AP135&lt;&gt;"",Scoring!$E$47)+IF(Data!$AQ135&lt;&gt;"",Scoring!$E$48)+IF(Data!$AR135&lt;&gt;"",Scoring!$E$49)+IF(Data!$AS135&lt;&gt;"",Scoring!$E$50)+IF(Data!$AT135&lt;&gt;"",Scoring!$E$51)+IF(Data!$AU135&lt;&gt;"",Scoring!$E$52),"")</f>
        <v/>
      </c>
      <c r="AY135" s="180" t="str">
        <f>IF(AX135&lt;&gt;"",LOOKUP(AX135,Likelihoods!$A$7:$A$107,Likelihoods!C$7:C$107),"")</f>
        <v/>
      </c>
      <c r="AZ135" s="182" t="str">
        <f>IF(AND(COUNTBLANK($B135:$O135)=13,COUNTBLANK($P135:$Q135)=1,COUNTBLANK($R135:$U135)=3,COUNTBLANK($V135:$X135)=2,COUNTBLANK($Y135:$AE135)=6,COUNTBLANK($AF135:$AJ135)=4,COUNTBLANK($AK135:AN135)=3,COUNTBLANK($AO135:$AQ135)=2,COUNTBLANK($AR135:$AS135)=1,COUNTBLANK($AT135:$AU135)=1),IF(Data!$B135&lt;&gt;"",Scoring!$F$7)+IF(Data!$C135&lt;&gt;"",Scoring!$F$8)+IF(Data!$D135&lt;&gt;"",Scoring!$F$9)+IF(Data!$E135&lt;&gt;"",Scoring!$F$10)+IF(Data!$F135&lt;&gt;"",Scoring!$F$11)+IF(Data!$G135&lt;&gt;"",Scoring!$F$12)+IF(Data!$H135&lt;&gt;"",Scoring!$F$13)+IF(Data!$I135&lt;&gt;"",Scoring!$F$14)+IF(Data!$J135&lt;&gt;"",Scoring!$F$15)+IF(Data!$K135&lt;&gt;"",Scoring!$F$16)+IF(Data!$L135&lt;&gt;"",Scoring!$F$17)+IF(Data!$M135&lt;&gt;"",Scoring!$F$18)+IF(Data!$N135&lt;&gt;"",Scoring!$F$19)+IF(Data!$O135&lt;&gt;"",Scoring!$F$20)+IF(Data!$P135&lt;&gt;"",Scoring!$F$21)+IF(Data!$Q135&lt;&gt;"",Scoring!$F$22)+IF(Data!$R135&lt;&gt;"",Scoring!$F$23)+IF(Data!$S135&lt;&gt;"",Scoring!$F$24)+IF(Data!$T135&lt;&gt;"",Scoring!$F$25)+IF(Data!$U135&lt;&gt;"",Scoring!$F$26)+IF(Data!$V135&lt;&gt;"",Scoring!$F$27)+IF(Data!$W135&lt;&gt;"",Scoring!$F$28)+IF(Data!$X135&lt;&gt;"",Scoring!$F$29)+IF(Data!$Y135&lt;&gt;"",Scoring!$F$30)+IF(Data!$Z135&lt;&gt;"",Scoring!$F$31)+IF(Data!$AA135&lt;&gt;"",Scoring!$F$32)+IF(Data!$AB135&lt;&gt;"",Scoring!$F$33)+IF(Data!$AC135&lt;&gt;"",Scoring!$F$34)+IF(Data!$AD135&lt;&gt;"",Scoring!$F$35)+IF(Data!$AE135&lt;&gt;"",Scoring!$F$36)+IF(Data!$AF135&lt;&gt;"",Scoring!$F$37)+IF(Data!$AG135&lt;&gt;"",Scoring!$F$38)+IF(Data!$AH135&lt;&gt;"",Scoring!$F$39)+IF(Data!$AI135&lt;&gt;"",Scoring!$F$40)+IF(Data!$AJ135&lt;&gt;"",Scoring!$F$41)+IF(Data!$AK135&lt;&gt;"",Scoring!$F$42)+IF(Data!$AL135&lt;&gt;"",Scoring!$F$43)+IF(Data!$AM135&lt;&gt;"",Scoring!$F$44)+IF(Data!$AN135&lt;&gt;"",Scoring!$F$45)+IF(Data!$AO135&lt;&gt;"",Scoring!$F$46)+IF(Data!$AP135&lt;&gt;"",Scoring!$F$47)+IF(Data!$AQ135&lt;&gt;"",Scoring!$F$48)+IF(Data!$AR135&lt;&gt;"",Scoring!$F$49)+IF(Data!$AS135&lt;&gt;"",Scoring!$F$50)+IF(Data!$AT135&lt;&gt;"",Scoring!$F$51)+IF(Data!$AU135&lt;&gt;"",Scoring!$F$52),"")</f>
        <v/>
      </c>
      <c r="BA135" s="183" t="str">
        <f>IF(AZ135&lt;&gt;"",LOOKUP(AZ135,Likelihoods!$A$7:$A$107,Likelihoods!D$7:D$107),"")</f>
        <v/>
      </c>
      <c r="BB135" s="181" t="str">
        <f>IF(AND(COUNTBLANK($B135:$O135)=13,COUNTBLANK($P135:$Q135)=1,COUNTBLANK($R135:$U135)=3,COUNTBLANK($V135:$X135)=2,COUNTBLANK($Y135:$AE135)=6,COUNTBLANK($AF135:$AJ135)=4,COUNTBLANK($AK135:AN135)=3,COUNTBLANK($AO135:$AQ135)=2,COUNTBLANK($AR135:$AS135)=1,COUNTBLANK($AT135:$AU135)=1),IF(Data!$B135&lt;&gt;"",Scoring!$G$7)+IF(Data!$C135&lt;&gt;"",Scoring!$G$8)+IF(Data!$D135&lt;&gt;"",Scoring!$G$9)+IF(Data!$E135&lt;&gt;"",Scoring!$G$10)+IF(Data!$F135&lt;&gt;"",Scoring!$G$11)+IF(Data!$G135&lt;&gt;"",Scoring!$G$12)+IF(Data!$H135&lt;&gt;"",Scoring!$G$13)+IF(Data!$I135&lt;&gt;"",Scoring!$G$14)+IF(Data!$J135&lt;&gt;"",Scoring!$G$15)+IF(Data!$K135&lt;&gt;"",Scoring!$G$16)+IF(Data!$L135&lt;&gt;"",Scoring!$G$17)+IF(Data!$M135&lt;&gt;"",Scoring!$G$18)+IF(Data!$N135&lt;&gt;"",Scoring!$G$19)+IF(Data!$O135&lt;&gt;"",Scoring!$G$20)+IF(Data!$P135&lt;&gt;"",Scoring!$G$21)+IF(Data!$Q135&lt;&gt;"",Scoring!$G$22)+IF(Data!$R135&lt;&gt;"",Scoring!$G$23)+IF(Data!$S135&lt;&gt;"",Scoring!$G$24)+IF(Data!$T135&lt;&gt;"",Scoring!$G$25)+IF(Data!$U135&lt;&gt;"",Scoring!$G$26)+IF(Data!$V135&lt;&gt;"",Scoring!$G$27)+IF(Data!$W135&lt;&gt;"",Scoring!$G$28)+IF(Data!$X135&lt;&gt;"",Scoring!$G$29)+IF(Data!$Y135&lt;&gt;"",Scoring!$G$30)+IF(Data!$Z135&lt;&gt;"",Scoring!$G$31)+IF(Data!$AA135&lt;&gt;"",Scoring!$G$32)+IF(Data!$AB135&lt;&gt;"",Scoring!$G$33)+IF(Data!$AC135&lt;&gt;"",Scoring!$G$34)+IF(Data!$AD135&lt;&gt;"",Scoring!$G$35)+IF(Data!$AE135&lt;&gt;"",Scoring!$G$36)+IF(Data!$AF135&lt;&gt;"",Scoring!$G$37)+IF(Data!$AG135&lt;&gt;"",Scoring!$G$38)+IF(Data!$AH135&lt;&gt;"",Scoring!$G$39)+IF(Data!$AI135&lt;&gt;"",Scoring!$G$40)+IF(Data!$AJ135&lt;&gt;"",Scoring!$G$41)+IF(Data!$AK135&lt;&gt;"",Scoring!$G$42)+IF(Data!$AL135&lt;&gt;"",Scoring!$G$43)+IF(Data!$AM135&lt;&gt;"",Scoring!$G$44)+IF(Data!$AN135&lt;&gt;"",Scoring!$G$45)+IF(Data!$AO135&lt;&gt;"",Scoring!$G$46)+IF(Data!$AP135&lt;&gt;"",Scoring!$G$47)+IF(Data!$AQ135&lt;&gt;"",Scoring!$G$48)+IF(Data!$AR135&lt;&gt;"",Scoring!$G$49)+IF(Data!$AS135&lt;&gt;"",Scoring!$G$50)+IF(Data!$AT135&lt;&gt;"",Scoring!$G$51)+IF(Data!$AU135&lt;&gt;"",Scoring!$G$52),"")</f>
        <v/>
      </c>
      <c r="BC135" s="184" t="str">
        <f>IF(BB135&lt;&gt;"",LOOKUP(BB135,Likelihoods!$A$7:$A$107,Likelihoods!E$7:E$107),"")</f>
        <v/>
      </c>
      <c r="BD135" s="185" t="str">
        <f>IF(AND(COUNTBLANK($B135:$O135)=13,COUNTBLANK($P135:$Q135)=1,COUNTBLANK($R135:$U135)=3,COUNTBLANK($V135:$X135)=2,COUNTBLANK($Y135:$AE135)=6,COUNTBLANK($AF135:$AJ135)=4,COUNTBLANK($AK135:AN135)=3,COUNTBLANK($AO135:$AQ135)=2,COUNTBLANK($AR135:$AS135)=1,COUNTBLANK($AT135:$AU135)=1),IF(Data!$B135&lt;&gt;"",Scoring!$H$7)+IF(Data!$C135&lt;&gt;"",Scoring!$H$8)+IF(Data!$D135&lt;&gt;"",Scoring!$H$9)+IF(Data!$E135&lt;&gt;"",Scoring!$H$10)+IF(Data!$F135&lt;&gt;"",Scoring!$H$11)+IF(Data!$G135&lt;&gt;"",Scoring!$H$12)+IF(Data!$H135&lt;&gt;"",Scoring!$H$13)+IF(Data!$I135&lt;&gt;"",Scoring!$H$14)+IF(Data!$J135&lt;&gt;"",Scoring!$H$15)+IF(Data!$K135&lt;&gt;"",Scoring!$H$16)+IF(Data!$L135&lt;&gt;"",Scoring!$H$17)+IF(Data!$M135&lt;&gt;"",Scoring!$H$18)+IF(Data!$N135&lt;&gt;"",Scoring!$H$19)+IF(Data!$O135&lt;&gt;"",Scoring!$H$20)+IF(Data!$P135&lt;&gt;"",Scoring!$H$21)+IF(Data!$Q135&lt;&gt;"",Scoring!$H$22)+IF(Data!$R135&lt;&gt;"",Scoring!$H$23)+IF(Data!$S135&lt;&gt;"",Scoring!$H$24)+IF(Data!$T135&lt;&gt;"",Scoring!$H$25)+IF(Data!$U135&lt;&gt;"",Scoring!$H$26)+IF(Data!$V135&lt;&gt;"",Scoring!$H$27)+IF(Data!$W135&lt;&gt;"",Scoring!$H$28)+IF(Data!$X135&lt;&gt;"",Scoring!$H$29)+IF(Data!$Y135&lt;&gt;"",Scoring!$H$30)+IF(Data!$Z135&lt;&gt;"",Scoring!$H$31)+IF(Data!$AA135&lt;&gt;"",Scoring!$H$32)+IF(Data!$AB135&lt;&gt;"",Scoring!$H$33)+IF(Data!$AC135&lt;&gt;"",Scoring!$H$34)+IF(Data!$AD135&lt;&gt;"",Scoring!$H$35)+IF(Data!$AE135&lt;&gt;"",Scoring!$H$36)+IF(Data!$AF135&lt;&gt;"",Scoring!$H$37)+IF(Data!$AG135&lt;&gt;"",Scoring!$H$38)+IF(Data!$AH135&lt;&gt;"",Scoring!$H$39)+IF(Data!$AI135&lt;&gt;"",Scoring!$H$40)+IF(Data!$AJ135&lt;&gt;"",Scoring!$H$41)+IF(Data!$AK135&lt;&gt;"",Scoring!$H$42)+IF(Data!$AL135&lt;&gt;"",Scoring!$H$43)+IF(Data!$AM135&lt;&gt;"",Scoring!$H$44)+IF(Data!$AN135&lt;&gt;"",Scoring!$H$45)+IF(Data!$AO135&lt;&gt;"",Scoring!$H$46)+IF(Data!$AP135&lt;&gt;"",Scoring!$H$47)+IF(Data!$AQ135&lt;&gt;"",Scoring!$H$48)+IF(Data!$AR135&lt;&gt;"",Scoring!$H$49)+IF(Data!$AS135&lt;&gt;"",Scoring!$H$50)+IF(Data!$AT135&lt;&gt;"",Scoring!$H$51)+IF(Data!$AU135&lt;&gt;"",Scoring!$H$52),"")</f>
        <v/>
      </c>
      <c r="BE135" s="186" t="str">
        <f>IF(BD135&lt;&gt;"",LOOKUP(BD135,Likelihoods!$A$7:$A$107,Likelihoods!F$7:F$107),"")</f>
        <v/>
      </c>
      <c r="BF135" s="181" t="str">
        <f>IF(AND(COUNTBLANK($B135:$O135)=13,COUNTBLANK($P135:$Q135)=1,COUNTBLANK($R135:$U135)=3,COUNTBLANK($V135:$X135)=2,COUNTBLANK($Y135:$AE135)=6,COUNTBLANK($AF135:$AJ135)=4,COUNTBLANK($AK135:AN135)=3,COUNTBLANK($AO135:$AQ135)=2,COUNTBLANK($AR135:$AS135)=1,COUNTBLANK($AT135:$AU135)=1),IF(Data!$B135&lt;&gt;"",Scoring!$I$7)+IF(Data!$C135&lt;&gt;"",Scoring!$I$8)+IF(Data!$D135&lt;&gt;"",Scoring!$I$9)+IF(Data!$E135&lt;&gt;"",Scoring!$I$10)+IF(Data!$F135&lt;&gt;"",Scoring!$I$11)+IF(Data!$G135&lt;&gt;"",Scoring!$I$12)+IF(Data!$H135&lt;&gt;"",Scoring!$I$13)+IF(Data!$I135&lt;&gt;"",Scoring!$I$14)+IF(Data!$J135&lt;&gt;"",Scoring!$I$15)+IF(Data!$K135&lt;&gt;"",Scoring!$I$16)+IF(Data!$L135&lt;&gt;"",Scoring!$I$17)+IF(Data!$M135&lt;&gt;"",Scoring!$I$18)+IF(Data!$N135&lt;&gt;"",Scoring!$I$19)+IF(Data!$O135&lt;&gt;"",Scoring!$I$20)+IF(Data!$P135&lt;&gt;"",Scoring!$I$21)+IF(Data!$Q135&lt;&gt;"",Scoring!$I$22)+IF(Data!$R135&lt;&gt;"",Scoring!$I$23)+IF(Data!$S135&lt;&gt;"",Scoring!$I$24)+IF(Data!$T135&lt;&gt;"",Scoring!$I$25)+IF(Data!$U135&lt;&gt;"",Scoring!$I$26)+IF(Data!$V135&lt;&gt;"",Scoring!$I$27)+IF(Data!$W135&lt;&gt;"",Scoring!$I$28)+IF(Data!$X135&lt;&gt;"",Scoring!$I$29)+IF(Data!$Y135&lt;&gt;"",Scoring!$I$30)+IF(Data!$Z135&lt;&gt;"",Scoring!$I$31)+IF(Data!$AA135&lt;&gt;"",Scoring!$I$32)+IF(Data!$AB135&lt;&gt;"",Scoring!$I$33)+IF(Data!$AC135&lt;&gt;"",Scoring!$I$34)+IF(Data!$AD135&lt;&gt;"",Scoring!$I$35)+IF(Data!$AE135&lt;&gt;"",Scoring!$I$36)+IF(Data!$AF135&lt;&gt;"",Scoring!$I$37)+IF(Data!$AG135&lt;&gt;"",Scoring!$I$38)+IF(Data!$AH135&lt;&gt;"",Scoring!$I$39)+IF(Data!$AI135&lt;&gt;"",Scoring!$I$40)+IF(Data!$AJ135&lt;&gt;"",Scoring!$I$41)+IF(Data!$AK135&lt;&gt;"",Scoring!$I$42)+IF(Data!$AL135&lt;&gt;"",Scoring!$I$43)+IF(Data!$AM135&lt;&gt;"",Scoring!$I$44)+IF(Data!$AN135&lt;&gt;"",Scoring!$I$45)+IF(Data!$AO135&lt;&gt;"",Scoring!$I$46)+IF(Data!$AP135&lt;&gt;"",Scoring!$I$47)+IF(Data!$AQ135&lt;&gt;"",Scoring!$I$48)+IF(Data!$AR135&lt;&gt;"",Scoring!$I$49)+IF(Data!$AS135&lt;&gt;"",Scoring!$I$50)+IF(Data!$AT135&lt;&gt;"",Scoring!$I$51)+IF(Data!$AU135&lt;&gt;"",Scoring!$I$52),"")</f>
        <v/>
      </c>
      <c r="BG135" s="180" t="str">
        <f>IF(BF135&lt;&gt;"",LOOKUP(BF135,Likelihoods!$A$7:$A$107,Likelihoods!G$7:G$107),"")</f>
        <v/>
      </c>
      <c r="BH135" s="187" t="str">
        <f>IF(AND(COUNTBLANK($B135:$O135)=13,COUNTBLANK($P135:$Q135)=1,COUNTBLANK($R135:$U135)=3,COUNTBLANK($V135:$X135)=2,COUNTBLANK($Y135:$AE135)=6,COUNTBLANK($AF135:$AJ135)=4,COUNTBLANK($AK135:AN135)=3,COUNTBLANK($AO135:$AQ135)=2,COUNTBLANK($AR135:$AS135)=1,COUNTBLANK($AT135:$AU135)=1),IF(Data!$B135&lt;&gt;"",Scoring!$J$7)+IF(Data!$C135&lt;&gt;"",Scoring!$J$8)+IF(Data!$D135&lt;&gt;"",Scoring!$J$9)+IF(Data!$E135&lt;&gt;"",Scoring!$J$10)+IF(Data!$F135&lt;&gt;"",Scoring!$J$11)+IF(Data!$G135&lt;&gt;"",Scoring!$J$12)+IF(Data!$H135&lt;&gt;"",Scoring!$J$13)+IF(Data!$I135&lt;&gt;"",Scoring!$J$14)+IF(Data!$J135&lt;&gt;"",Scoring!$J$15)+IF(Data!$K135&lt;&gt;"",Scoring!$J$16)+IF(Data!$L135&lt;&gt;"",Scoring!$J$17)+IF(Data!$M135&lt;&gt;"",Scoring!$J$18)+IF(Data!$N135&lt;&gt;"",Scoring!$J$19)+IF(Data!$O135&lt;&gt;"",Scoring!$J$20)+IF(Data!$P135&lt;&gt;"",Scoring!$J$21)+IF(Data!$Q135&lt;&gt;"",Scoring!$J$22)+IF(Data!$R135&lt;&gt;"",Scoring!$J$23)+IF(Data!$S135&lt;&gt;"",Scoring!$J$24)+IF(Data!$T135&lt;&gt;"",Scoring!$J$25)+IF(Data!$U135&lt;&gt;"",Scoring!$J$26)+IF(Data!$V135&lt;&gt;"",Scoring!$J$27)+IF(Data!$W135&lt;&gt;"",Scoring!$J$28)+IF(Data!$X135&lt;&gt;"",Scoring!$J$29)+IF(Data!$Y135&lt;&gt;"",Scoring!$J$30)+IF(Data!$Z135&lt;&gt;"",Scoring!$J$31)+IF(Data!$AA135&lt;&gt;"",Scoring!$J$32)+IF(Data!$AB135&lt;&gt;"",Scoring!$J$33)+IF(Data!$AC135&lt;&gt;"",Scoring!$J$34)+IF(Data!$AD135&lt;&gt;"",Scoring!$J$35)+IF(Data!$AE135&lt;&gt;"",Scoring!$J$36)+IF(Data!$AF135&lt;&gt;"",Scoring!$J$37)+IF(Data!$AG135&lt;&gt;"",Scoring!$J$38)+IF(Data!$AH135&lt;&gt;"",Scoring!$J$39)+IF(Data!$AI135&lt;&gt;"",Scoring!$J$40)+IF(Data!$AJ135&lt;&gt;"",Scoring!$J$41)+IF(Data!$AK135&lt;&gt;"",Scoring!$J$42)+IF(Data!$AL135&lt;&gt;"",Scoring!$J$43)+IF(Data!$AM135&lt;&gt;"",Scoring!$J$44)+IF(Data!$AN135&lt;&gt;"",Scoring!$J$45)+IF(Data!$AO135&lt;&gt;"",Scoring!$J$46)+IF(Data!$AP135&lt;&gt;"",Scoring!$J$47)+IF(Data!$AQ135&lt;&gt;"",Scoring!$J$48)+IF(Data!$AR135&lt;&gt;"",Scoring!$J$49)+IF(Data!$AS135&lt;&gt;"",Scoring!$J$50)+IF(Data!$AT135&lt;&gt;"",Scoring!$J$51)+IF(Data!$AU135&lt;&gt;"",Scoring!$J$52),"")</f>
        <v/>
      </c>
      <c r="BI135" s="183" t="str">
        <f>IF(BH135&lt;&gt;"",LOOKUP(BH135,Likelihoods!$A$7:$A$107,Likelihoods!H$7:H$107),"")</f>
        <v/>
      </c>
      <c r="BJ135" s="188" t="str">
        <f>IF(AND(COUNTBLANK($B135:$O135)=13,COUNTBLANK($P135:$Q135)=1,COUNTBLANK($R135:$U135)=3,COUNTBLANK($V135:$X135)=2,COUNTBLANK($Y135:$AE135)=6,COUNTBLANK($AF135:$AJ135)=4,COUNTBLANK($AK135:AN135)=3,COUNTBLANK($AO135:$AQ135)=2,COUNTBLANK($AR135:$AS135)=1,COUNTBLANK($AT135:$AU135)=1),IF(Data!$B135&lt;&gt;"",Scoring!$K$7)+IF(Data!$C135&lt;&gt;"",Scoring!$K$8)+IF(Data!$D135&lt;&gt;"",Scoring!$K$9)+IF(Data!$E135&lt;&gt;"",Scoring!$K$10)+IF(Data!$F135&lt;&gt;"",Scoring!$K$11)+IF(Data!$G135&lt;&gt;"",Scoring!$K$12)+IF(Data!$H135&lt;&gt;"",Scoring!$K$13)+IF(Data!$I135&lt;&gt;"",Scoring!$K$14)+IF(Data!$J135&lt;&gt;"",Scoring!$K$15)+IF(Data!$K135&lt;&gt;"",Scoring!$K$16)+IF(Data!$L135&lt;&gt;"",Scoring!$K$17)+IF(Data!$M135&lt;&gt;"",Scoring!$K$18)+IF(Data!$N135&lt;&gt;"",Scoring!$K$19)+IF(Data!$O135&lt;&gt;"",Scoring!$K$20)+IF(Data!$P135&lt;&gt;"",Scoring!$K$21)+IF(Data!$Q135&lt;&gt;"",Scoring!$K$22)+IF(Data!$R135&lt;&gt;"",Scoring!$K$23)+IF(Data!$S135&lt;&gt;"",Scoring!$K$24)+IF(Data!$T135&lt;&gt;"",Scoring!$K$25)+IF(Data!$U135&lt;&gt;"",Scoring!$K$26)+IF(Data!$V135&lt;&gt;"",Scoring!$K$27)+IF(Data!$W135&lt;&gt;"",Scoring!$K$28)+IF(Data!$X135&lt;&gt;"",Scoring!$K$29)+IF(Data!$Y135&lt;&gt;"",Scoring!$K$30)+IF(Data!$Z135&lt;&gt;"",Scoring!$K$31)+IF(Data!$AA135&lt;&gt;"",Scoring!$K$32)+IF(Data!$AB135&lt;&gt;"",Scoring!$K$33)+IF(Data!$AC135&lt;&gt;"",Scoring!$K$34)+IF(Data!$AD135&lt;&gt;"",Scoring!$K$35)+IF(Data!$AE135&lt;&gt;"",Scoring!$K$36)+IF(Data!$AF135&lt;&gt;"",Scoring!$K$37)+IF(Data!$AG135&lt;&gt;"",Scoring!$K$38)+IF(Data!$AH135&lt;&gt;"",Scoring!$K$39)+IF(Data!$AI135&lt;&gt;"",Scoring!$K$40)+IF(Data!$AJ135&lt;&gt;"",Scoring!$K$41)+IF(Data!$AK135&lt;&gt;"",Scoring!$K$42)+IF(Data!$AL135&lt;&gt;"",Scoring!$K$43)+IF(Data!$AM135&lt;&gt;"",Scoring!$K$44)+IF(Data!$AN135&lt;&gt;"",Scoring!$K$45)+IF(Data!$AO135&lt;&gt;"",Scoring!$K$46)+IF(Data!$AP135&lt;&gt;"",Scoring!$K$47)+IF(Data!$AQ135&lt;&gt;"",Scoring!$K$48)+IF(Data!$AR135&lt;&gt;"",Scoring!$K$49)+IF(Data!$AS135&lt;&gt;"",Scoring!$K$50)+IF(Data!$AT135&lt;&gt;"",Scoring!$K$51)+IF(Data!$AU135&lt;&gt;"",Scoring!$K$52),"")</f>
        <v/>
      </c>
      <c r="BK135" s="184" t="str">
        <f>IF(BJ135&lt;&gt;"",LOOKUP(BJ135,Likelihoods!$A$7:$A$107,Likelihoods!I$7:I$107),"")</f>
        <v/>
      </c>
      <c r="BL135" s="187" t="str">
        <f>IF(AND(COUNTBLANK($B135:$O135)=13,COUNTBLANK($P135:$Q135)=1,COUNTBLANK($R135:$U135)=3,COUNTBLANK($V135:$X135)=2,COUNTBLANK($Y135:$AE135)=6,COUNTBLANK($AF135:$AJ135)=4,COUNTBLANK($AK135:AN135)=3,COUNTBLANK($AO135:$AQ135)=2,COUNTBLANK($AR135:$AS135)=1,COUNTBLANK($AT135:$AU135)=1),IF(Data!$B135&lt;&gt;"",Scoring!$L$7)+IF(Data!$C135&lt;&gt;"",Scoring!$L$8)+IF(Data!$D135&lt;&gt;"",Scoring!$L$9)+IF(Data!$E135&lt;&gt;"",Scoring!$L$10)+IF(Data!$F135&lt;&gt;"",Scoring!$L$11)+IF(Data!$G135&lt;&gt;"",Scoring!$L$12)+IF(Data!$H135&lt;&gt;"",Scoring!$L$13)+IF(Data!$I135&lt;&gt;"",Scoring!$L$14)+IF(Data!$J135&lt;&gt;"",Scoring!$L$15)+IF(Data!$K135&lt;&gt;"",Scoring!$L$16)+IF(Data!$L135&lt;&gt;"",Scoring!$L$17)+IF(Data!$M135&lt;&gt;"",Scoring!$L$18)+IF(Data!$N135&lt;&gt;"",Scoring!$L$19)+IF(Data!$O135&lt;&gt;"",Scoring!$L$20)+IF(Data!$P135&lt;&gt;"",Scoring!$L$21)+IF(Data!$Q135&lt;&gt;"",Scoring!$L$22)+IF(Data!$R135&lt;&gt;"",Scoring!$L$23)+IF(Data!$S135&lt;&gt;"",Scoring!$L$24)+IF(Data!$T135&lt;&gt;"",Scoring!$L$25)+IF(Data!$U135&lt;&gt;"",Scoring!$L$26)+IF(Data!$V135&lt;&gt;"",Scoring!$L$27)+IF(Data!$W135&lt;&gt;"",Scoring!$L$28)+IF(Data!$X135&lt;&gt;"",Scoring!$L$29)+IF(Data!$Y135&lt;&gt;"",Scoring!$L$30)+IF(Data!$Z135&lt;&gt;"",Scoring!$L$31)+IF(Data!$AA135&lt;&gt;"",Scoring!$L$32)+IF(Data!$AB135&lt;&gt;"",Scoring!$L$33)+IF(Data!$AC135&lt;&gt;"",Scoring!$L$34)+IF(Data!$AD135&lt;&gt;"",Scoring!$L$35)+IF(Data!$AE135&lt;&gt;"",Scoring!$L$36)+IF(Data!$AF135&lt;&gt;"",Scoring!$L$37)+IF(Data!$AG135&lt;&gt;"",Scoring!$L$38)+IF(Data!$AH135&lt;&gt;"",Scoring!$L$39)+IF(Data!$AI135&lt;&gt;"",Scoring!$L$40)+IF(Data!$AJ135&lt;&gt;"",Scoring!$L$41)+IF(Data!$AK135&lt;&gt;"",Scoring!$L$42)+IF(Data!$AL135&lt;&gt;"",Scoring!$L$43)+IF(Data!$AM135&lt;&gt;"",Scoring!$L$44)+IF(Data!$AN135&lt;&gt;"",Scoring!$L$45)+IF(Data!$AO135&lt;&gt;"",Scoring!$L$46)+IF(Data!$AP135&lt;&gt;"",Scoring!$L$47)+IF(Data!$AQ135&lt;&gt;"",Scoring!$L$48)+IF(Data!$AR135&lt;&gt;"",Scoring!$L$49)+IF(Data!$AS135&lt;&gt;"",Scoring!$L$50)+IF(Data!$AT135&lt;&gt;"",Scoring!$L$51)+IF(Data!$AU135&lt;&gt;"",Scoring!$L$52),"")</f>
        <v/>
      </c>
      <c r="BM135" s="180" t="str">
        <f>IF(BL135&lt;&gt;"",LOOKUP(BL135,Likelihoods!$A$7:$A$107,Likelihoods!J$7:J$107),"")</f>
        <v/>
      </c>
      <c r="BN135" s="181" t="str">
        <f>IF(AND(COUNTBLANK($B135:$O135)=13,COUNTBLANK($P135:$Q135)=1,COUNTBLANK($R135:$U135)=3,COUNTBLANK($V135:$X135)=2,COUNTBLANK($Y135:$AE135)=6,COUNTBLANK($AF135:$AJ135)=4,COUNTBLANK($AK135:AN135)=3,COUNTBLANK($AO135:$AQ135)=2,COUNTBLANK($AR135:$AS135)=1,COUNTBLANK($AT135:$AU135)=1),IF(Data!$B135&lt;&gt;"",Scoring!$M$7)+IF(Data!$C135&lt;&gt;"",Scoring!$M$8)+IF(Data!$D135&lt;&gt;"",Scoring!$M$9)+IF(Data!$E135&lt;&gt;"",Scoring!$M$10)+IF(Data!$F135&lt;&gt;"",Scoring!$M$11)+IF(Data!$G135&lt;&gt;"",Scoring!$M$12)+IF(Data!$H135&lt;&gt;"",Scoring!$M$13)+IF(Data!$I135&lt;&gt;"",Scoring!$M$14)+IF(Data!$J135&lt;&gt;"",Scoring!$M$15)+IF(Data!$K135&lt;&gt;"",Scoring!$M$16)+IF(Data!$L135&lt;&gt;"",Scoring!$M$17)+IF(Data!$M135&lt;&gt;"",Scoring!$M$18)+IF(Data!$N135&lt;&gt;"",Scoring!$M$19)+IF(Data!$O135&lt;&gt;"",Scoring!$M$20)+IF(Data!$P135&lt;&gt;"",Scoring!$M$21)+IF(Data!$Q135&lt;&gt;"",Scoring!$M$22)+IF(Data!$R135&lt;&gt;"",Scoring!$M$23)+IF(Data!$S135&lt;&gt;"",Scoring!$M$24)+IF(Data!$T135&lt;&gt;"",Scoring!$M$25)+IF(Data!$U135&lt;&gt;"",Scoring!$M$26)+IF(Data!$V135&lt;&gt;"",Scoring!$M$27)+IF(Data!$W135&lt;&gt;"",Scoring!$M$28)+IF(Data!$X135&lt;&gt;"",Scoring!$M$29)+IF(Data!$Y135&lt;&gt;"",Scoring!$M$30)+IF(Data!$Z135&lt;&gt;"",Scoring!$M$31)+IF(Data!$AA135&lt;&gt;"",Scoring!$M$32)+IF(Data!$AB135&lt;&gt;"",Scoring!$M$33)+IF(Data!$AC135&lt;&gt;"",Scoring!$M$34)+IF(Data!$AD135&lt;&gt;"",Scoring!$M$35)+IF(Data!$AE135&lt;&gt;"",Scoring!$M$36)+IF(Data!$AF135&lt;&gt;"",Scoring!$M$37)+IF(Data!$AG135&lt;&gt;"",Scoring!$M$38)+IF(Data!$AH135&lt;&gt;"",Scoring!$M$39)+IF(Data!$AI135&lt;&gt;"",Scoring!$M$40)+IF(Data!$AJ135&lt;&gt;"",Scoring!$M$41)+IF(Data!$AK135&lt;&gt;"",Scoring!$M$42)+IF(Data!$AL135&lt;&gt;"",Scoring!$M$43)+IF(Data!$AM135&lt;&gt;"",Scoring!$M$44)+IF(Data!$AN135&lt;&gt;"",Scoring!$M$45)+IF(Data!$AO135&lt;&gt;"",Scoring!$M$46)+IF(Data!$AP135&lt;&gt;"",Scoring!$M$47)+IF(Data!$AQ135&lt;&gt;"",Scoring!$M$48)+IF(Data!$AR135&lt;&gt;"",Scoring!$M$49)+IF(Data!$AS135&lt;&gt;"",Scoring!$M$50)+IF(Data!$AT135&lt;&gt;"",Scoring!$M$51)+IF(Data!$AU135&lt;&gt;"",Scoring!$M$52),"")</f>
        <v/>
      </c>
      <c r="BO135" s="184" t="str">
        <f>IF(BN135&lt;&gt;"",LOOKUP(BN135,Likelihoods!$A$7:$A$107,Likelihoods!K$7:K$107),"")</f>
        <v/>
      </c>
      <c r="BP135" s="179" t="str">
        <f>IF(AND(COUNTBLANK($B135:$O135)=13,COUNTBLANK($P135:$Q135)=1,COUNTBLANK($R135:$U135)=3,COUNTBLANK($V135:$X135)=2,COUNTBLANK($Y135:$AE135)=6,COUNTBLANK($AF135:$AJ135)=4,COUNTBLANK($AK135:AN135)=3,COUNTBLANK($AO135:$AQ135)=2,COUNTBLANK($AR135:$AS135)=1,COUNTBLANK($AT135:$AU135)=1),IF(Data!$B135&lt;&gt;"",Scoring!$N$7)+IF(Data!$C135&lt;&gt;"",Scoring!$N$8)+IF(Data!$D135&lt;&gt;"",Scoring!$N$9)+IF(Data!$E135&lt;&gt;"",Scoring!$N$10)+IF(Data!$F135&lt;&gt;"",Scoring!$N$11)+IF(Data!$G135&lt;&gt;"",Scoring!$N$12)+IF(Data!$H135&lt;&gt;"",Scoring!$N$13)+IF(Data!$I135&lt;&gt;"",Scoring!$N$14)+IF(Data!$J135&lt;&gt;"",Scoring!$N$15)+IF(Data!$K135&lt;&gt;"",Scoring!$N$16)+IF(Data!$L135&lt;&gt;"",Scoring!$N$17)+IF(Data!$M135&lt;&gt;"",Scoring!$N$18)+IF(Data!$N135&lt;&gt;"",Scoring!$N$19)+IF(Data!$O135&lt;&gt;"",Scoring!$N$20)+IF(Data!$P135&lt;&gt;"",Scoring!$N$21)+IF(Data!$Q135&lt;&gt;"",Scoring!$N$22)+IF(Data!$R135&lt;&gt;"",Scoring!$N$23)+IF(Data!$S135&lt;&gt;"",Scoring!$N$24)+IF(Data!$T135&lt;&gt;"",Scoring!$N$25)+IF(Data!$U135&lt;&gt;"",Scoring!$N$26)+IF(Data!$V135&lt;&gt;"",Scoring!$N$27)+IF(Data!$W135&lt;&gt;"",Scoring!$N$28)+IF(Data!$X135&lt;&gt;"",Scoring!$N$29)+IF(Data!$Y135&lt;&gt;"",Scoring!$N$30)+IF(Data!$Z135&lt;&gt;"",Scoring!$N$31)+IF(Data!$AA135&lt;&gt;"",Scoring!$N$32)+IF(Data!$AB135&lt;&gt;"",Scoring!$N$33)+IF(Data!$AC135&lt;&gt;"",Scoring!$N$34)+IF(Data!$AD135&lt;&gt;"",Scoring!$N$35)+IF(Data!$AE135&lt;&gt;"",Scoring!$N$36)+IF(Data!$AF135&lt;&gt;"",Scoring!$N$37)+IF(Data!$AG135&lt;&gt;"",Scoring!$N$38)+IF(Data!$AH135&lt;&gt;"",Scoring!$N$39)+IF(Data!$AI135&lt;&gt;"",Scoring!$N$40)+IF(Data!$AJ135&lt;&gt;"",Scoring!$N$41)+IF(Data!$AK135&lt;&gt;"",Scoring!$N$42)+IF(Data!$AL135&lt;&gt;"",Scoring!$N$43)+IF(Data!$AM135&lt;&gt;"",Scoring!$N$44)+IF(Data!$AN135&lt;&gt;"",Scoring!$N$45)+IF(Data!$AO135&lt;&gt;"",Scoring!$N$46)+IF(Data!$AP135&lt;&gt;"",Scoring!$N$47)+IF(Data!$AQ135&lt;&gt;"",Scoring!$N$48)+IF(Data!$AR135&lt;&gt;"",Scoring!$N$49)+IF(Data!$AS135&lt;&gt;"",Scoring!$N$50)+IF(Data!$AT135&lt;&gt;"",Scoring!$N$51)+IF(Data!$AU135&lt;&gt;"",Scoring!$N$52),"")</f>
        <v/>
      </c>
      <c r="BQ135" s="189" t="str">
        <f>IF(BP135&lt;&gt;"",LOOKUP(BP135,Likelihoods!$A$7:$A$107,Likelihoods!L$7:L$107),"")</f>
        <v/>
      </c>
      <c r="BR135" s="181" t="str">
        <f>IF(AND(COUNTBLANK($B135:$O135)=13,COUNTBLANK($P135:$Q135)=1,COUNTBLANK($R135:$U135)=3,COUNTBLANK($V135:$X135)=2,COUNTBLANK($Y135:$AE135)=6,COUNTBLANK($AF135:$AJ135)=4,COUNTBLANK($AK135:AN135)=3,COUNTBLANK($AO135:$AQ135)=2,COUNTBLANK($AR135:$AS135)=1,COUNTBLANK($AT135:$AU135)=1),IF(Data!$B135&lt;&gt;"",Scoring!$O$7)+IF(Data!$C135&lt;&gt;"",Scoring!$O$8)+IF(Data!$D135&lt;&gt;"",Scoring!$O$9)+IF(Data!$E135&lt;&gt;"",Scoring!$O$10)+IF(Data!$F135&lt;&gt;"",Scoring!$O$11)+IF(Data!$G135&lt;&gt;"",Scoring!$O$12)+IF(Data!$H135&lt;&gt;"",Scoring!$O$13)+IF(Data!$I135&lt;&gt;"",Scoring!$O$14)+IF(Data!$J135&lt;&gt;"",Scoring!$O$15)+IF(Data!$K135&lt;&gt;"",Scoring!$O$16)+IF(Data!$L135&lt;&gt;"",Scoring!$O$17)+IF(Data!$M135&lt;&gt;"",Scoring!$O$18)+IF(Data!$N135&lt;&gt;"",Scoring!$O$19)+IF(Data!$O135&lt;&gt;"",Scoring!$O$20)+IF(Data!$P135&lt;&gt;"",Scoring!$O$21)+IF(Data!$Q135&lt;&gt;"",Scoring!$O$22)+IF(Data!$R135&lt;&gt;"",Scoring!$O$23)+IF(Data!$S135&lt;&gt;"",Scoring!$O$24)+IF(Data!$T135&lt;&gt;"",Scoring!$O$25)+IF(Data!$U135&lt;&gt;"",Scoring!$O$26)+IF(Data!$V135&lt;&gt;"",Scoring!$O$27)+IF(Data!$W135&lt;&gt;"",Scoring!$O$28)+IF(Data!$X135&lt;&gt;"",Scoring!$O$29)+IF(Data!$Y135&lt;&gt;"",Scoring!$O$30)+IF(Data!$Z135&lt;&gt;"",Scoring!$O$31)+IF(Data!$AA135&lt;&gt;"",Scoring!$O$32)+IF(Data!$AB135&lt;&gt;"",Scoring!$O$33)+IF(Data!$AC135&lt;&gt;"",Scoring!$O$34)+IF(Data!$AD135&lt;&gt;"",Scoring!$O$35)+IF(Data!$AE135&lt;&gt;"",Scoring!$O$36)+IF(Data!$AF135&lt;&gt;"",Scoring!$O$37)+IF(Data!$AG135&lt;&gt;"",Scoring!$O$38)+IF(Data!$AH135&lt;&gt;"",Scoring!$O$39)+IF(Data!$AI135&lt;&gt;"",Scoring!$O$40)+IF(Data!$AJ135&lt;&gt;"",Scoring!$O$41)+IF(Data!$AK135&lt;&gt;"",Scoring!$O$42)+IF(Data!$AL135&lt;&gt;"",Scoring!$O$43)+IF(Data!$AM135&lt;&gt;"",Scoring!$O$44)+IF(Data!$AN135&lt;&gt;"",Scoring!$O$45)+IF(Data!$AO135&lt;&gt;"",Scoring!$O$46)+IF(Data!$AP135&lt;&gt;"",Scoring!$O$47)+IF(Data!$AQ135&lt;&gt;"",Scoring!$O$48)+IF(Data!$AR135&lt;&gt;"",Scoring!$O$49)+IF(Data!$AS135&lt;&gt;"",Scoring!$O$50)+IF(Data!$AT135&lt;&gt;"",Scoring!$O$51)+IF(Data!$AU135&lt;&gt;"",Scoring!$O$52),"")</f>
        <v/>
      </c>
      <c r="BS135" s="184" t="str">
        <f>IF(BR135&lt;&gt;"",LOOKUP(BR135,Likelihoods!$A$7:$A$107,Likelihoods!M$7:M$107),"")</f>
        <v/>
      </c>
      <c r="BT135" s="181" t="str">
        <f>IF(AND(COUNTBLANK($B135:$O135)=13,COUNTBLANK($P135:$Q135)=1,COUNTBLANK($R135:$U135)=3,COUNTBLANK($V135:$X135)=2,COUNTBLANK($Y135:$AE135)=6,COUNTBLANK($AF135:$AJ135)=4,COUNTBLANK($AK135:AN135)=3,COUNTBLANK($AO135:$AQ135)=2,COUNTBLANK($AR135:$AS135)=1,COUNTBLANK($AT135:$AU135)=1),IF(Data!$B135&lt;&gt;"",Scoring!$P$7)+IF(Data!$C135&lt;&gt;"",Scoring!$P$8)+IF(Data!$D135&lt;&gt;"",Scoring!$P$9)+IF(Data!$E135&lt;&gt;"",Scoring!$P$10)+IF(Data!$F135&lt;&gt;"",Scoring!$P$11)+IF(Data!$G135&lt;&gt;"",Scoring!$P$12)+IF(Data!$H135&lt;&gt;"",Scoring!$P$13)+IF(Data!$I135&lt;&gt;"",Scoring!$P$14)+IF(Data!$J135&lt;&gt;"",Scoring!$P$15)+IF(Data!$K135&lt;&gt;"",Scoring!$P$16)+IF(Data!$L135&lt;&gt;"",Scoring!$P$17)+IF(Data!$M135&lt;&gt;"",Scoring!$P$18)+IF(Data!$N135&lt;&gt;"",Scoring!$P$19)+IF(Data!$O135&lt;&gt;"",Scoring!$P$20)+IF(Data!$P135&lt;&gt;"",Scoring!$P$21)+IF(Data!$Q135&lt;&gt;"",Scoring!$P$22)+IF(Data!$R135&lt;&gt;"",Scoring!$P$23)+IF(Data!$S135&lt;&gt;"",Scoring!$P$24)+IF(Data!$T135&lt;&gt;"",Scoring!$P$25)+IF(Data!$U135&lt;&gt;"",Scoring!$P$26)+IF(Data!$V135&lt;&gt;"",Scoring!$P$27)+IF(Data!$W135&lt;&gt;"",Scoring!$P$28)+IF(Data!$X135&lt;&gt;"",Scoring!$P$29)+IF(Data!$Y135&lt;&gt;"",Scoring!$P$30)+IF(Data!$Z135&lt;&gt;"",Scoring!$P$31)+IF(Data!$AA135&lt;&gt;"",Scoring!$P$32)+IF(Data!$AB135&lt;&gt;"",Scoring!$P$33)+IF(Data!$AC135&lt;&gt;"",Scoring!$P$34)+IF(Data!$AD135&lt;&gt;"",Scoring!$P$35)+IF(Data!$AE135&lt;&gt;"",Scoring!$P$36)+IF(Data!$AF135&lt;&gt;"",Scoring!$P$37)+IF(Data!$AG135&lt;&gt;"",Scoring!$P$38)+IF(Data!$AH135&lt;&gt;"",Scoring!$P$39)+IF(Data!$AI135&lt;&gt;"",Scoring!$P$40)+IF(Data!$AJ135&lt;&gt;"",Scoring!$P$41)+IF(Data!$AK135&lt;&gt;"",Scoring!$P$42)+IF(Data!$AL135&lt;&gt;"",Scoring!$P$43)+IF(Data!$AM135&lt;&gt;"",Scoring!$P$44)+IF(Data!$AN135&lt;&gt;"",Scoring!$P$45)+IF(Data!$AO135&lt;&gt;"",Scoring!$P$46)+IF(Data!$AP135&lt;&gt;"",Scoring!$P$47)+IF(Data!$AQ135&lt;&gt;"",Scoring!$P$48)+IF(Data!$AR135&lt;&gt;"",Scoring!$P$49)+IF(Data!$AS135&lt;&gt;"",Scoring!$P$50)+IF(Data!$AT135&lt;&gt;"",Scoring!$P$51)+IF(Data!$AU135&lt;&gt;"",Scoring!$P$52),"")</f>
        <v/>
      </c>
      <c r="BU135" s="180" t="str">
        <f>IF(BT135&lt;&gt;"",LOOKUP(BT135,Likelihoods!$A$7:$A$107,Likelihoods!N$7:N$107),"")</f>
        <v/>
      </c>
      <c r="BV135" s="181" t="str">
        <f>IF(AND(COUNTBLANK($B135:$O135)=13,COUNTBLANK($P135:$Q135)=1,COUNTBLANK($R135:$U135)=3,COUNTBLANK($V135:$X135)=2,COUNTBLANK($Y135:$AE135)=6,COUNTBLANK($AF135:$AJ135)=4,COUNTBLANK($AK135:AN135)=3,COUNTBLANK($AO135:$AQ135)=2,COUNTBLANK($AR135:$AS135)=1,COUNTBLANK($AT135:$AU135)=1),IF(Data!$B135&lt;&gt;"",Scoring!$Q$7)+IF(Data!$C135&lt;&gt;"",Scoring!$Q$8)+IF(Data!$D135&lt;&gt;"",Scoring!$Q$9)+IF(Data!$E135&lt;&gt;"",Scoring!$Q$10)+IF(Data!$F135&lt;&gt;"",Scoring!$Q$11)+IF(Data!$G135&lt;&gt;"",Scoring!$Q$12)+IF(Data!$H135&lt;&gt;"",Scoring!$Q$13)+IF(Data!$I135&lt;&gt;"",Scoring!$Q$14)+IF(Data!$J135&lt;&gt;"",Scoring!$Q$15)+IF(Data!$K135&lt;&gt;"",Scoring!$Q$16)+IF(Data!$L135&lt;&gt;"",Scoring!$Q$17)+IF(Data!$M135&lt;&gt;"",Scoring!$Q$18)+IF(Data!$N135&lt;&gt;"",Scoring!$Q$19)+IF(Data!$O135&lt;&gt;"",Scoring!$Q$20)+IF(Data!$P135&lt;&gt;"",Scoring!$Q$21)+IF(Data!$Q135&lt;&gt;"",Scoring!$Q$22)+IF(Data!$R135&lt;&gt;"",Scoring!$Q$23)+IF(Data!$S135&lt;&gt;"",Scoring!$Q$24)+IF(Data!$T135&lt;&gt;"",Scoring!$Q$25)+IF(Data!$U135&lt;&gt;"",Scoring!$Q$26)+IF(Data!$V135&lt;&gt;"",Scoring!$Q$27)+IF(Data!$W135&lt;&gt;"",Scoring!$Q$28)+IF(Data!$X135&lt;&gt;"",Scoring!$Q$29)+IF(Data!$Y135&lt;&gt;"",Scoring!$Q$30)+IF(Data!$Z135&lt;&gt;"",Scoring!$Q$31)+IF(Data!$AA135&lt;&gt;"",Scoring!$Q$32)+IF(Data!$AB135&lt;&gt;"",Scoring!$Q$33)+IF(Data!$AC135&lt;&gt;"",Scoring!$Q$34)+IF(Data!$AD135&lt;&gt;"",Scoring!$Q$35)+IF(Data!$AE135&lt;&gt;"",Scoring!$Q$36)+IF(Data!$AF135&lt;&gt;"",Scoring!$Q$37)+IF(Data!$AG135&lt;&gt;"",Scoring!$Q$38)+IF(Data!$AH135&lt;&gt;"",Scoring!$Q$39)+IF(Data!$AI135&lt;&gt;"",Scoring!$Q$40)+IF(Data!$AJ135&lt;&gt;"",Scoring!$Q$41)+IF(Data!$AK135&lt;&gt;"",Scoring!$Q$42)+IF(Data!$AL135&lt;&gt;"",Scoring!$Q$43)+IF(Data!$AM135&lt;&gt;"",Scoring!$Q$44)+IF(Data!$AN135&lt;&gt;"",Scoring!$Q$45)+IF(Data!$AO135&lt;&gt;"",Scoring!$Q$46)+IF(Data!$AP135&lt;&gt;"",Scoring!$Q$47)+IF(Data!$AQ135&lt;&gt;"",Scoring!$Q$48)+IF(Data!$AR135&lt;&gt;"",Scoring!$Q$49)+IF(Data!$AS135&lt;&gt;"",Scoring!$Q$50)+IF(Data!$AT135&lt;&gt;"",Scoring!$Q$51)+IF(Data!$AU135&lt;&gt;"",Scoring!$Q$52),"")</f>
        <v/>
      </c>
      <c r="BW135" s="183" t="str">
        <f>IF(BV135&lt;&gt;"",LOOKUP(BV135,Likelihoods!$A$7:$A$107,Likelihoods!O$7:O$107),"")</f>
        <v/>
      </c>
      <c r="BX135" s="9"/>
      <c r="BY135" s="9"/>
      <c r="BZ135" s="9"/>
      <c r="CA135" s="9"/>
      <c r="CB135" s="9"/>
      <c r="CC135" s="9"/>
      <c r="CD135" s="9"/>
      <c r="CE135" s="9"/>
      <c r="CF135" s="9"/>
      <c r="CG135" s="9"/>
      <c r="CH135" s="9"/>
      <c r="CI135" s="9"/>
      <c r="CJ135" s="9"/>
      <c r="CK135" s="9"/>
    </row>
    <row r="136" spans="1:89" ht="14.25">
      <c r="A136" s="59"/>
      <c r="B136" s="76"/>
      <c r="C136" s="77"/>
      <c r="D136" s="77"/>
      <c r="E136" s="77"/>
      <c r="F136" s="77"/>
      <c r="G136" s="77"/>
      <c r="H136" s="77"/>
      <c r="I136" s="77"/>
      <c r="J136" s="77"/>
      <c r="K136" s="77"/>
      <c r="L136" s="77"/>
      <c r="M136" s="77"/>
      <c r="N136" s="77"/>
      <c r="O136" s="77"/>
      <c r="P136" s="76"/>
      <c r="Q136" s="78"/>
      <c r="R136" s="77"/>
      <c r="S136" s="77"/>
      <c r="T136" s="77"/>
      <c r="U136" s="77"/>
      <c r="V136" s="76"/>
      <c r="W136" s="77"/>
      <c r="X136" s="78"/>
      <c r="Y136" s="77"/>
      <c r="Z136" s="77"/>
      <c r="AA136" s="77"/>
      <c r="AB136" s="77"/>
      <c r="AC136" s="77"/>
      <c r="AD136" s="77"/>
      <c r="AE136" s="77"/>
      <c r="AF136" s="76"/>
      <c r="AG136" s="77"/>
      <c r="AH136" s="77"/>
      <c r="AI136" s="77"/>
      <c r="AJ136" s="78"/>
      <c r="AK136" s="77"/>
      <c r="AL136" s="77"/>
      <c r="AM136" s="77"/>
      <c r="AN136" s="77"/>
      <c r="AO136" s="76"/>
      <c r="AP136" s="77"/>
      <c r="AQ136" s="78"/>
      <c r="AR136" s="76"/>
      <c r="AS136" s="78"/>
      <c r="AT136" s="77"/>
      <c r="AU136" s="77"/>
      <c r="AV136" s="179" t="str">
        <f>IF(AND(COUNTBLANK($B136:$O136)=13,COUNTBLANK($P136:$Q136)=1,COUNTBLANK($R136:$U136)=3,COUNTBLANK($V136:$X136)=2,COUNTBLANK($Y136:$AE136)=6,COUNTBLANK($AF136:$AJ136)=4,COUNTBLANK($AK136:AN136)=3,COUNTBLANK($AO136:$AQ136)=2,COUNTBLANK($AR136:$AS136)=1,COUNTBLANK($AT136:$AU136)=1),IF(Data!$B136&lt;&gt;"",Scoring!$D$7)+IF(Data!$C136&lt;&gt;"",Scoring!$D$8)+IF(Data!$D136&lt;&gt;"",Scoring!$D$9)+IF(Data!$E136&lt;&gt;"",Scoring!$D$10)+IF(Data!$F136&lt;&gt;"",Scoring!$D$11)+IF(Data!$G136&lt;&gt;"",Scoring!$D$12)+IF(Data!$H136&lt;&gt;"",Scoring!$D$13)+IF(Data!$I136&lt;&gt;"",Scoring!$D$14)+IF(Data!$J136&lt;&gt;"",Scoring!$D$15)+IF(Data!$K136&lt;&gt;"",Scoring!$D$16)+IF(Data!$L136&lt;&gt;"",Scoring!$D$17)+IF(Data!$M136&lt;&gt;"",Scoring!$D$18)+IF(Data!$N136&lt;&gt;"",Scoring!$D$19)+IF(Data!$O136&lt;&gt;"",Scoring!$D$20)+IF(Data!$P136&lt;&gt;"",Scoring!$D$21)+IF(Data!$Q136&lt;&gt;"",Scoring!$D$22)+IF(Data!$R136&lt;&gt;"",Scoring!$D$23)+IF(Data!$S136&lt;&gt;"",Scoring!$D$24)+IF(Data!$T136&lt;&gt;"",Scoring!$D$25)+IF(Data!$U136&lt;&gt;"",Scoring!$D$26)+IF(Data!$V136&lt;&gt;"",Scoring!$D$27)+IF(Data!$W136&lt;&gt;"",Scoring!$D$28)+IF(Data!$X136&lt;&gt;"",Scoring!$D$29)+IF(Data!$Y136&lt;&gt;"",Scoring!$D$30)+IF(Data!$Z136&lt;&gt;"",Scoring!$D$31)+IF(Data!$AA136&lt;&gt;"",Scoring!$D$32)+IF(Data!$AB136&lt;&gt;"",Scoring!$D$33)+IF(Data!$AC136&lt;&gt;"",Scoring!$D$34)+IF(Data!$AD136&lt;&gt;"",Scoring!$D$35)+IF(Data!$AE136&lt;&gt;"",Scoring!$D$36)+IF(Data!$AF136&lt;&gt;"",Scoring!$D$37)+IF(Data!$AG136&lt;&gt;"",Scoring!$D$38)+IF(Data!$AH136&lt;&gt;"",Scoring!$D$39)+IF(Data!$AI136&lt;&gt;"",Scoring!$D$40)+IF(Data!$AJ136&lt;&gt;"",Scoring!$D$41)+IF(Data!$AK136&lt;&gt;"",Scoring!$D$42)+IF(Data!$AL136&lt;&gt;"",Scoring!$D$43)+IF(Data!$AM136&lt;&gt;"",Scoring!$D$44)+IF(Data!$AN136&lt;&gt;"",Scoring!$D$45)+IF(Data!$AO136&lt;&gt;"",Scoring!$D$46)+IF(Data!$AP136&lt;&gt;"",Scoring!$D$47)+IF(Data!$AQ136&lt;&gt;"",Scoring!$D$48)+IF(Data!$AR136&lt;&gt;"",Scoring!$D$49)+IF(Data!$AS136&lt;&gt;"",Scoring!$D$50)+IF(Data!$AT136&lt;&gt;"",Scoring!$D$51)+IF(Data!$AU136&lt;&gt;"",Scoring!$D$52),"")</f>
        <v/>
      </c>
      <c r="AW136" s="180" t="str">
        <f>IF(AV136&lt;&gt;"",LOOKUP(AV136,Likelihoods!$A$7:$A$107,Likelihoods!B$7:B$107),"")</f>
        <v/>
      </c>
      <c r="AX136" s="181" t="str">
        <f>IF(AND(COUNTBLANK($B136:$O136)=13,COUNTBLANK($P136:$Q136)=1,COUNTBLANK($R136:$U136)=3,COUNTBLANK($V136:$X136)=2,COUNTBLANK($Y136:$AE136)=6,COUNTBLANK($AF136:$AJ136)=4,COUNTBLANK($AK136:AN136)=3,COUNTBLANK($AO136:$AQ136)=2,COUNTBLANK($AR136:$AS136)=1,COUNTBLANK($AT136:$AU136)=1),IF(Data!$B136&lt;&gt;"",Scoring!$E$7)+IF(Data!$C136&lt;&gt;"",Scoring!$E$8)+IF(Data!$D136&lt;&gt;"",Scoring!$E$9)+IF(Data!$E136&lt;&gt;"",Scoring!$E$10)+IF(Data!$F136&lt;&gt;"",Scoring!$E$11)+IF(Data!$G136&lt;&gt;"",Scoring!$E$12)+IF(Data!$H136&lt;&gt;"",Scoring!$E$13)+IF(Data!$I136&lt;&gt;"",Scoring!$E$14)+IF(Data!$J136&lt;&gt;"",Scoring!$E$15)+IF(Data!$K136&lt;&gt;"",Scoring!$E$16)+IF(Data!$L136&lt;&gt;"",Scoring!$E$17)+IF(Data!$M136&lt;&gt;"",Scoring!$E$18)+IF(Data!$N136&lt;&gt;"",Scoring!$E$19)+IF(Data!$O136&lt;&gt;"",Scoring!$E$20)+IF(Data!$P136&lt;&gt;"",Scoring!$E$21)+IF(Data!$Q136&lt;&gt;"",Scoring!$E$22)+IF(Data!$R136&lt;&gt;"",Scoring!$E$23)+IF(Data!$S136&lt;&gt;"",Scoring!$E$24)+IF(Data!$T136&lt;&gt;"",Scoring!$E$25)+IF(Data!$U136&lt;&gt;"",Scoring!$E$26)+IF(Data!$V136&lt;&gt;"",Scoring!$E$27)+IF(Data!$W136&lt;&gt;"",Scoring!$E$28)+IF(Data!$X136&lt;&gt;"",Scoring!$E$29)+IF(Data!$Y136&lt;&gt;"",Scoring!$E$30)+IF(Data!$Z136&lt;&gt;"",Scoring!$E$31)+IF(Data!$AA136&lt;&gt;"",Scoring!$E$32)+IF(Data!$AB136&lt;&gt;"",Scoring!$E$33)+IF(Data!$AC136&lt;&gt;"",Scoring!$E$34)+IF(Data!$AD136&lt;&gt;"",Scoring!$E$35)+IF(Data!$AE136&lt;&gt;"",Scoring!$E$36)+IF(Data!$AF136&lt;&gt;"",Scoring!$E$37)+IF(Data!$AG136&lt;&gt;"",Scoring!$E$38)+IF(Data!$AH136&lt;&gt;"",Scoring!$E$39)+IF(Data!$AI136&lt;&gt;"",Scoring!$E$40)+IF(Data!$AJ136&lt;&gt;"",Scoring!$E$41)+IF(Data!$AK136&lt;&gt;"",Scoring!$E$42)+IF(Data!$AL136&lt;&gt;"",Scoring!$E$43)+IF(Data!$AM136&lt;&gt;"",Scoring!$E$44)+IF(Data!$AN136&lt;&gt;"",Scoring!$E$45)+IF(Data!$AO136&lt;&gt;"",Scoring!$E$46)+IF(Data!$AP136&lt;&gt;"",Scoring!$E$47)+IF(Data!$AQ136&lt;&gt;"",Scoring!$E$48)+IF(Data!$AR136&lt;&gt;"",Scoring!$E$49)+IF(Data!$AS136&lt;&gt;"",Scoring!$E$50)+IF(Data!$AT136&lt;&gt;"",Scoring!$E$51)+IF(Data!$AU136&lt;&gt;"",Scoring!$E$52),"")</f>
        <v/>
      </c>
      <c r="AY136" s="180" t="str">
        <f>IF(AX136&lt;&gt;"",LOOKUP(AX136,Likelihoods!$A$7:$A$107,Likelihoods!C$7:C$107),"")</f>
        <v/>
      </c>
      <c r="AZ136" s="182" t="str">
        <f>IF(AND(COUNTBLANK($B136:$O136)=13,COUNTBLANK($P136:$Q136)=1,COUNTBLANK($R136:$U136)=3,COUNTBLANK($V136:$X136)=2,COUNTBLANK($Y136:$AE136)=6,COUNTBLANK($AF136:$AJ136)=4,COUNTBLANK($AK136:AN136)=3,COUNTBLANK($AO136:$AQ136)=2,COUNTBLANK($AR136:$AS136)=1,COUNTBLANK($AT136:$AU136)=1),IF(Data!$B136&lt;&gt;"",Scoring!$F$7)+IF(Data!$C136&lt;&gt;"",Scoring!$F$8)+IF(Data!$D136&lt;&gt;"",Scoring!$F$9)+IF(Data!$E136&lt;&gt;"",Scoring!$F$10)+IF(Data!$F136&lt;&gt;"",Scoring!$F$11)+IF(Data!$G136&lt;&gt;"",Scoring!$F$12)+IF(Data!$H136&lt;&gt;"",Scoring!$F$13)+IF(Data!$I136&lt;&gt;"",Scoring!$F$14)+IF(Data!$J136&lt;&gt;"",Scoring!$F$15)+IF(Data!$K136&lt;&gt;"",Scoring!$F$16)+IF(Data!$L136&lt;&gt;"",Scoring!$F$17)+IF(Data!$M136&lt;&gt;"",Scoring!$F$18)+IF(Data!$N136&lt;&gt;"",Scoring!$F$19)+IF(Data!$O136&lt;&gt;"",Scoring!$F$20)+IF(Data!$P136&lt;&gt;"",Scoring!$F$21)+IF(Data!$Q136&lt;&gt;"",Scoring!$F$22)+IF(Data!$R136&lt;&gt;"",Scoring!$F$23)+IF(Data!$S136&lt;&gt;"",Scoring!$F$24)+IF(Data!$T136&lt;&gt;"",Scoring!$F$25)+IF(Data!$U136&lt;&gt;"",Scoring!$F$26)+IF(Data!$V136&lt;&gt;"",Scoring!$F$27)+IF(Data!$W136&lt;&gt;"",Scoring!$F$28)+IF(Data!$X136&lt;&gt;"",Scoring!$F$29)+IF(Data!$Y136&lt;&gt;"",Scoring!$F$30)+IF(Data!$Z136&lt;&gt;"",Scoring!$F$31)+IF(Data!$AA136&lt;&gt;"",Scoring!$F$32)+IF(Data!$AB136&lt;&gt;"",Scoring!$F$33)+IF(Data!$AC136&lt;&gt;"",Scoring!$F$34)+IF(Data!$AD136&lt;&gt;"",Scoring!$F$35)+IF(Data!$AE136&lt;&gt;"",Scoring!$F$36)+IF(Data!$AF136&lt;&gt;"",Scoring!$F$37)+IF(Data!$AG136&lt;&gt;"",Scoring!$F$38)+IF(Data!$AH136&lt;&gt;"",Scoring!$F$39)+IF(Data!$AI136&lt;&gt;"",Scoring!$F$40)+IF(Data!$AJ136&lt;&gt;"",Scoring!$F$41)+IF(Data!$AK136&lt;&gt;"",Scoring!$F$42)+IF(Data!$AL136&lt;&gt;"",Scoring!$F$43)+IF(Data!$AM136&lt;&gt;"",Scoring!$F$44)+IF(Data!$AN136&lt;&gt;"",Scoring!$F$45)+IF(Data!$AO136&lt;&gt;"",Scoring!$F$46)+IF(Data!$AP136&lt;&gt;"",Scoring!$F$47)+IF(Data!$AQ136&lt;&gt;"",Scoring!$F$48)+IF(Data!$AR136&lt;&gt;"",Scoring!$F$49)+IF(Data!$AS136&lt;&gt;"",Scoring!$F$50)+IF(Data!$AT136&lt;&gt;"",Scoring!$F$51)+IF(Data!$AU136&lt;&gt;"",Scoring!$F$52),"")</f>
        <v/>
      </c>
      <c r="BA136" s="183" t="str">
        <f>IF(AZ136&lt;&gt;"",LOOKUP(AZ136,Likelihoods!$A$7:$A$107,Likelihoods!D$7:D$107),"")</f>
        <v/>
      </c>
      <c r="BB136" s="181" t="str">
        <f>IF(AND(COUNTBLANK($B136:$O136)=13,COUNTBLANK($P136:$Q136)=1,COUNTBLANK($R136:$U136)=3,COUNTBLANK($V136:$X136)=2,COUNTBLANK($Y136:$AE136)=6,COUNTBLANK($AF136:$AJ136)=4,COUNTBLANK($AK136:AN136)=3,COUNTBLANK($AO136:$AQ136)=2,COUNTBLANK($AR136:$AS136)=1,COUNTBLANK($AT136:$AU136)=1),IF(Data!$B136&lt;&gt;"",Scoring!$G$7)+IF(Data!$C136&lt;&gt;"",Scoring!$G$8)+IF(Data!$D136&lt;&gt;"",Scoring!$G$9)+IF(Data!$E136&lt;&gt;"",Scoring!$G$10)+IF(Data!$F136&lt;&gt;"",Scoring!$G$11)+IF(Data!$G136&lt;&gt;"",Scoring!$G$12)+IF(Data!$H136&lt;&gt;"",Scoring!$G$13)+IF(Data!$I136&lt;&gt;"",Scoring!$G$14)+IF(Data!$J136&lt;&gt;"",Scoring!$G$15)+IF(Data!$K136&lt;&gt;"",Scoring!$G$16)+IF(Data!$L136&lt;&gt;"",Scoring!$G$17)+IF(Data!$M136&lt;&gt;"",Scoring!$G$18)+IF(Data!$N136&lt;&gt;"",Scoring!$G$19)+IF(Data!$O136&lt;&gt;"",Scoring!$G$20)+IF(Data!$P136&lt;&gt;"",Scoring!$G$21)+IF(Data!$Q136&lt;&gt;"",Scoring!$G$22)+IF(Data!$R136&lt;&gt;"",Scoring!$G$23)+IF(Data!$S136&lt;&gt;"",Scoring!$G$24)+IF(Data!$T136&lt;&gt;"",Scoring!$G$25)+IF(Data!$U136&lt;&gt;"",Scoring!$G$26)+IF(Data!$V136&lt;&gt;"",Scoring!$G$27)+IF(Data!$W136&lt;&gt;"",Scoring!$G$28)+IF(Data!$X136&lt;&gt;"",Scoring!$G$29)+IF(Data!$Y136&lt;&gt;"",Scoring!$G$30)+IF(Data!$Z136&lt;&gt;"",Scoring!$G$31)+IF(Data!$AA136&lt;&gt;"",Scoring!$G$32)+IF(Data!$AB136&lt;&gt;"",Scoring!$G$33)+IF(Data!$AC136&lt;&gt;"",Scoring!$G$34)+IF(Data!$AD136&lt;&gt;"",Scoring!$G$35)+IF(Data!$AE136&lt;&gt;"",Scoring!$G$36)+IF(Data!$AF136&lt;&gt;"",Scoring!$G$37)+IF(Data!$AG136&lt;&gt;"",Scoring!$G$38)+IF(Data!$AH136&lt;&gt;"",Scoring!$G$39)+IF(Data!$AI136&lt;&gt;"",Scoring!$G$40)+IF(Data!$AJ136&lt;&gt;"",Scoring!$G$41)+IF(Data!$AK136&lt;&gt;"",Scoring!$G$42)+IF(Data!$AL136&lt;&gt;"",Scoring!$G$43)+IF(Data!$AM136&lt;&gt;"",Scoring!$G$44)+IF(Data!$AN136&lt;&gt;"",Scoring!$G$45)+IF(Data!$AO136&lt;&gt;"",Scoring!$G$46)+IF(Data!$AP136&lt;&gt;"",Scoring!$G$47)+IF(Data!$AQ136&lt;&gt;"",Scoring!$G$48)+IF(Data!$AR136&lt;&gt;"",Scoring!$G$49)+IF(Data!$AS136&lt;&gt;"",Scoring!$G$50)+IF(Data!$AT136&lt;&gt;"",Scoring!$G$51)+IF(Data!$AU136&lt;&gt;"",Scoring!$G$52),"")</f>
        <v/>
      </c>
      <c r="BC136" s="184" t="str">
        <f>IF(BB136&lt;&gt;"",LOOKUP(BB136,Likelihoods!$A$7:$A$107,Likelihoods!E$7:E$107),"")</f>
        <v/>
      </c>
      <c r="BD136" s="185" t="str">
        <f>IF(AND(COUNTBLANK($B136:$O136)=13,COUNTBLANK($P136:$Q136)=1,COUNTBLANK($R136:$U136)=3,COUNTBLANK($V136:$X136)=2,COUNTBLANK($Y136:$AE136)=6,COUNTBLANK($AF136:$AJ136)=4,COUNTBLANK($AK136:AN136)=3,COUNTBLANK($AO136:$AQ136)=2,COUNTBLANK($AR136:$AS136)=1,COUNTBLANK($AT136:$AU136)=1),IF(Data!$B136&lt;&gt;"",Scoring!$H$7)+IF(Data!$C136&lt;&gt;"",Scoring!$H$8)+IF(Data!$D136&lt;&gt;"",Scoring!$H$9)+IF(Data!$E136&lt;&gt;"",Scoring!$H$10)+IF(Data!$F136&lt;&gt;"",Scoring!$H$11)+IF(Data!$G136&lt;&gt;"",Scoring!$H$12)+IF(Data!$H136&lt;&gt;"",Scoring!$H$13)+IF(Data!$I136&lt;&gt;"",Scoring!$H$14)+IF(Data!$J136&lt;&gt;"",Scoring!$H$15)+IF(Data!$K136&lt;&gt;"",Scoring!$H$16)+IF(Data!$L136&lt;&gt;"",Scoring!$H$17)+IF(Data!$M136&lt;&gt;"",Scoring!$H$18)+IF(Data!$N136&lt;&gt;"",Scoring!$H$19)+IF(Data!$O136&lt;&gt;"",Scoring!$H$20)+IF(Data!$P136&lt;&gt;"",Scoring!$H$21)+IF(Data!$Q136&lt;&gt;"",Scoring!$H$22)+IF(Data!$R136&lt;&gt;"",Scoring!$H$23)+IF(Data!$S136&lt;&gt;"",Scoring!$H$24)+IF(Data!$T136&lt;&gt;"",Scoring!$H$25)+IF(Data!$U136&lt;&gt;"",Scoring!$H$26)+IF(Data!$V136&lt;&gt;"",Scoring!$H$27)+IF(Data!$W136&lt;&gt;"",Scoring!$H$28)+IF(Data!$X136&lt;&gt;"",Scoring!$H$29)+IF(Data!$Y136&lt;&gt;"",Scoring!$H$30)+IF(Data!$Z136&lt;&gt;"",Scoring!$H$31)+IF(Data!$AA136&lt;&gt;"",Scoring!$H$32)+IF(Data!$AB136&lt;&gt;"",Scoring!$H$33)+IF(Data!$AC136&lt;&gt;"",Scoring!$H$34)+IF(Data!$AD136&lt;&gt;"",Scoring!$H$35)+IF(Data!$AE136&lt;&gt;"",Scoring!$H$36)+IF(Data!$AF136&lt;&gt;"",Scoring!$H$37)+IF(Data!$AG136&lt;&gt;"",Scoring!$H$38)+IF(Data!$AH136&lt;&gt;"",Scoring!$H$39)+IF(Data!$AI136&lt;&gt;"",Scoring!$H$40)+IF(Data!$AJ136&lt;&gt;"",Scoring!$H$41)+IF(Data!$AK136&lt;&gt;"",Scoring!$H$42)+IF(Data!$AL136&lt;&gt;"",Scoring!$H$43)+IF(Data!$AM136&lt;&gt;"",Scoring!$H$44)+IF(Data!$AN136&lt;&gt;"",Scoring!$H$45)+IF(Data!$AO136&lt;&gt;"",Scoring!$H$46)+IF(Data!$AP136&lt;&gt;"",Scoring!$H$47)+IF(Data!$AQ136&lt;&gt;"",Scoring!$H$48)+IF(Data!$AR136&lt;&gt;"",Scoring!$H$49)+IF(Data!$AS136&lt;&gt;"",Scoring!$H$50)+IF(Data!$AT136&lt;&gt;"",Scoring!$H$51)+IF(Data!$AU136&lt;&gt;"",Scoring!$H$52),"")</f>
        <v/>
      </c>
      <c r="BE136" s="186" t="str">
        <f>IF(BD136&lt;&gt;"",LOOKUP(BD136,Likelihoods!$A$7:$A$107,Likelihoods!F$7:F$107),"")</f>
        <v/>
      </c>
      <c r="BF136" s="181" t="str">
        <f>IF(AND(COUNTBLANK($B136:$O136)=13,COUNTBLANK($P136:$Q136)=1,COUNTBLANK($R136:$U136)=3,COUNTBLANK($V136:$X136)=2,COUNTBLANK($Y136:$AE136)=6,COUNTBLANK($AF136:$AJ136)=4,COUNTBLANK($AK136:AN136)=3,COUNTBLANK($AO136:$AQ136)=2,COUNTBLANK($AR136:$AS136)=1,COUNTBLANK($AT136:$AU136)=1),IF(Data!$B136&lt;&gt;"",Scoring!$I$7)+IF(Data!$C136&lt;&gt;"",Scoring!$I$8)+IF(Data!$D136&lt;&gt;"",Scoring!$I$9)+IF(Data!$E136&lt;&gt;"",Scoring!$I$10)+IF(Data!$F136&lt;&gt;"",Scoring!$I$11)+IF(Data!$G136&lt;&gt;"",Scoring!$I$12)+IF(Data!$H136&lt;&gt;"",Scoring!$I$13)+IF(Data!$I136&lt;&gt;"",Scoring!$I$14)+IF(Data!$J136&lt;&gt;"",Scoring!$I$15)+IF(Data!$K136&lt;&gt;"",Scoring!$I$16)+IF(Data!$L136&lt;&gt;"",Scoring!$I$17)+IF(Data!$M136&lt;&gt;"",Scoring!$I$18)+IF(Data!$N136&lt;&gt;"",Scoring!$I$19)+IF(Data!$O136&lt;&gt;"",Scoring!$I$20)+IF(Data!$P136&lt;&gt;"",Scoring!$I$21)+IF(Data!$Q136&lt;&gt;"",Scoring!$I$22)+IF(Data!$R136&lt;&gt;"",Scoring!$I$23)+IF(Data!$S136&lt;&gt;"",Scoring!$I$24)+IF(Data!$T136&lt;&gt;"",Scoring!$I$25)+IF(Data!$U136&lt;&gt;"",Scoring!$I$26)+IF(Data!$V136&lt;&gt;"",Scoring!$I$27)+IF(Data!$W136&lt;&gt;"",Scoring!$I$28)+IF(Data!$X136&lt;&gt;"",Scoring!$I$29)+IF(Data!$Y136&lt;&gt;"",Scoring!$I$30)+IF(Data!$Z136&lt;&gt;"",Scoring!$I$31)+IF(Data!$AA136&lt;&gt;"",Scoring!$I$32)+IF(Data!$AB136&lt;&gt;"",Scoring!$I$33)+IF(Data!$AC136&lt;&gt;"",Scoring!$I$34)+IF(Data!$AD136&lt;&gt;"",Scoring!$I$35)+IF(Data!$AE136&lt;&gt;"",Scoring!$I$36)+IF(Data!$AF136&lt;&gt;"",Scoring!$I$37)+IF(Data!$AG136&lt;&gt;"",Scoring!$I$38)+IF(Data!$AH136&lt;&gt;"",Scoring!$I$39)+IF(Data!$AI136&lt;&gt;"",Scoring!$I$40)+IF(Data!$AJ136&lt;&gt;"",Scoring!$I$41)+IF(Data!$AK136&lt;&gt;"",Scoring!$I$42)+IF(Data!$AL136&lt;&gt;"",Scoring!$I$43)+IF(Data!$AM136&lt;&gt;"",Scoring!$I$44)+IF(Data!$AN136&lt;&gt;"",Scoring!$I$45)+IF(Data!$AO136&lt;&gt;"",Scoring!$I$46)+IF(Data!$AP136&lt;&gt;"",Scoring!$I$47)+IF(Data!$AQ136&lt;&gt;"",Scoring!$I$48)+IF(Data!$AR136&lt;&gt;"",Scoring!$I$49)+IF(Data!$AS136&lt;&gt;"",Scoring!$I$50)+IF(Data!$AT136&lt;&gt;"",Scoring!$I$51)+IF(Data!$AU136&lt;&gt;"",Scoring!$I$52),"")</f>
        <v/>
      </c>
      <c r="BG136" s="180" t="str">
        <f>IF(BF136&lt;&gt;"",LOOKUP(BF136,Likelihoods!$A$7:$A$107,Likelihoods!G$7:G$107),"")</f>
        <v/>
      </c>
      <c r="BH136" s="187" t="str">
        <f>IF(AND(COUNTBLANK($B136:$O136)=13,COUNTBLANK($P136:$Q136)=1,COUNTBLANK($R136:$U136)=3,COUNTBLANK($V136:$X136)=2,COUNTBLANK($Y136:$AE136)=6,COUNTBLANK($AF136:$AJ136)=4,COUNTBLANK($AK136:AN136)=3,COUNTBLANK($AO136:$AQ136)=2,COUNTBLANK($AR136:$AS136)=1,COUNTBLANK($AT136:$AU136)=1),IF(Data!$B136&lt;&gt;"",Scoring!$J$7)+IF(Data!$C136&lt;&gt;"",Scoring!$J$8)+IF(Data!$D136&lt;&gt;"",Scoring!$J$9)+IF(Data!$E136&lt;&gt;"",Scoring!$J$10)+IF(Data!$F136&lt;&gt;"",Scoring!$J$11)+IF(Data!$G136&lt;&gt;"",Scoring!$J$12)+IF(Data!$H136&lt;&gt;"",Scoring!$J$13)+IF(Data!$I136&lt;&gt;"",Scoring!$J$14)+IF(Data!$J136&lt;&gt;"",Scoring!$J$15)+IF(Data!$K136&lt;&gt;"",Scoring!$J$16)+IF(Data!$L136&lt;&gt;"",Scoring!$J$17)+IF(Data!$M136&lt;&gt;"",Scoring!$J$18)+IF(Data!$N136&lt;&gt;"",Scoring!$J$19)+IF(Data!$O136&lt;&gt;"",Scoring!$J$20)+IF(Data!$P136&lt;&gt;"",Scoring!$J$21)+IF(Data!$Q136&lt;&gt;"",Scoring!$J$22)+IF(Data!$R136&lt;&gt;"",Scoring!$J$23)+IF(Data!$S136&lt;&gt;"",Scoring!$J$24)+IF(Data!$T136&lt;&gt;"",Scoring!$J$25)+IF(Data!$U136&lt;&gt;"",Scoring!$J$26)+IF(Data!$V136&lt;&gt;"",Scoring!$J$27)+IF(Data!$W136&lt;&gt;"",Scoring!$J$28)+IF(Data!$X136&lt;&gt;"",Scoring!$J$29)+IF(Data!$Y136&lt;&gt;"",Scoring!$J$30)+IF(Data!$Z136&lt;&gt;"",Scoring!$J$31)+IF(Data!$AA136&lt;&gt;"",Scoring!$J$32)+IF(Data!$AB136&lt;&gt;"",Scoring!$J$33)+IF(Data!$AC136&lt;&gt;"",Scoring!$J$34)+IF(Data!$AD136&lt;&gt;"",Scoring!$J$35)+IF(Data!$AE136&lt;&gt;"",Scoring!$J$36)+IF(Data!$AF136&lt;&gt;"",Scoring!$J$37)+IF(Data!$AG136&lt;&gt;"",Scoring!$J$38)+IF(Data!$AH136&lt;&gt;"",Scoring!$J$39)+IF(Data!$AI136&lt;&gt;"",Scoring!$J$40)+IF(Data!$AJ136&lt;&gt;"",Scoring!$J$41)+IF(Data!$AK136&lt;&gt;"",Scoring!$J$42)+IF(Data!$AL136&lt;&gt;"",Scoring!$J$43)+IF(Data!$AM136&lt;&gt;"",Scoring!$J$44)+IF(Data!$AN136&lt;&gt;"",Scoring!$J$45)+IF(Data!$AO136&lt;&gt;"",Scoring!$J$46)+IF(Data!$AP136&lt;&gt;"",Scoring!$J$47)+IF(Data!$AQ136&lt;&gt;"",Scoring!$J$48)+IF(Data!$AR136&lt;&gt;"",Scoring!$J$49)+IF(Data!$AS136&lt;&gt;"",Scoring!$J$50)+IF(Data!$AT136&lt;&gt;"",Scoring!$J$51)+IF(Data!$AU136&lt;&gt;"",Scoring!$J$52),"")</f>
        <v/>
      </c>
      <c r="BI136" s="183" t="str">
        <f>IF(BH136&lt;&gt;"",LOOKUP(BH136,Likelihoods!$A$7:$A$107,Likelihoods!H$7:H$107),"")</f>
        <v/>
      </c>
      <c r="BJ136" s="188" t="str">
        <f>IF(AND(COUNTBLANK($B136:$O136)=13,COUNTBLANK($P136:$Q136)=1,COUNTBLANK($R136:$U136)=3,COUNTBLANK($V136:$X136)=2,COUNTBLANK($Y136:$AE136)=6,COUNTBLANK($AF136:$AJ136)=4,COUNTBLANK($AK136:AN136)=3,COUNTBLANK($AO136:$AQ136)=2,COUNTBLANK($AR136:$AS136)=1,COUNTBLANK($AT136:$AU136)=1),IF(Data!$B136&lt;&gt;"",Scoring!$K$7)+IF(Data!$C136&lt;&gt;"",Scoring!$K$8)+IF(Data!$D136&lt;&gt;"",Scoring!$K$9)+IF(Data!$E136&lt;&gt;"",Scoring!$K$10)+IF(Data!$F136&lt;&gt;"",Scoring!$K$11)+IF(Data!$G136&lt;&gt;"",Scoring!$K$12)+IF(Data!$H136&lt;&gt;"",Scoring!$K$13)+IF(Data!$I136&lt;&gt;"",Scoring!$K$14)+IF(Data!$J136&lt;&gt;"",Scoring!$K$15)+IF(Data!$K136&lt;&gt;"",Scoring!$K$16)+IF(Data!$L136&lt;&gt;"",Scoring!$K$17)+IF(Data!$M136&lt;&gt;"",Scoring!$K$18)+IF(Data!$N136&lt;&gt;"",Scoring!$K$19)+IF(Data!$O136&lt;&gt;"",Scoring!$K$20)+IF(Data!$P136&lt;&gt;"",Scoring!$K$21)+IF(Data!$Q136&lt;&gt;"",Scoring!$K$22)+IF(Data!$R136&lt;&gt;"",Scoring!$K$23)+IF(Data!$S136&lt;&gt;"",Scoring!$K$24)+IF(Data!$T136&lt;&gt;"",Scoring!$K$25)+IF(Data!$U136&lt;&gt;"",Scoring!$K$26)+IF(Data!$V136&lt;&gt;"",Scoring!$K$27)+IF(Data!$W136&lt;&gt;"",Scoring!$K$28)+IF(Data!$X136&lt;&gt;"",Scoring!$K$29)+IF(Data!$Y136&lt;&gt;"",Scoring!$K$30)+IF(Data!$Z136&lt;&gt;"",Scoring!$K$31)+IF(Data!$AA136&lt;&gt;"",Scoring!$K$32)+IF(Data!$AB136&lt;&gt;"",Scoring!$K$33)+IF(Data!$AC136&lt;&gt;"",Scoring!$K$34)+IF(Data!$AD136&lt;&gt;"",Scoring!$K$35)+IF(Data!$AE136&lt;&gt;"",Scoring!$K$36)+IF(Data!$AF136&lt;&gt;"",Scoring!$K$37)+IF(Data!$AG136&lt;&gt;"",Scoring!$K$38)+IF(Data!$AH136&lt;&gt;"",Scoring!$K$39)+IF(Data!$AI136&lt;&gt;"",Scoring!$K$40)+IF(Data!$AJ136&lt;&gt;"",Scoring!$K$41)+IF(Data!$AK136&lt;&gt;"",Scoring!$K$42)+IF(Data!$AL136&lt;&gt;"",Scoring!$K$43)+IF(Data!$AM136&lt;&gt;"",Scoring!$K$44)+IF(Data!$AN136&lt;&gt;"",Scoring!$K$45)+IF(Data!$AO136&lt;&gt;"",Scoring!$K$46)+IF(Data!$AP136&lt;&gt;"",Scoring!$K$47)+IF(Data!$AQ136&lt;&gt;"",Scoring!$K$48)+IF(Data!$AR136&lt;&gt;"",Scoring!$K$49)+IF(Data!$AS136&lt;&gt;"",Scoring!$K$50)+IF(Data!$AT136&lt;&gt;"",Scoring!$K$51)+IF(Data!$AU136&lt;&gt;"",Scoring!$K$52),"")</f>
        <v/>
      </c>
      <c r="BK136" s="184" t="str">
        <f>IF(BJ136&lt;&gt;"",LOOKUP(BJ136,Likelihoods!$A$7:$A$107,Likelihoods!I$7:I$107),"")</f>
        <v/>
      </c>
      <c r="BL136" s="187" t="str">
        <f>IF(AND(COUNTBLANK($B136:$O136)=13,COUNTBLANK($P136:$Q136)=1,COUNTBLANK($R136:$U136)=3,COUNTBLANK($V136:$X136)=2,COUNTBLANK($Y136:$AE136)=6,COUNTBLANK($AF136:$AJ136)=4,COUNTBLANK($AK136:AN136)=3,COUNTBLANK($AO136:$AQ136)=2,COUNTBLANK($AR136:$AS136)=1,COUNTBLANK($AT136:$AU136)=1),IF(Data!$B136&lt;&gt;"",Scoring!$L$7)+IF(Data!$C136&lt;&gt;"",Scoring!$L$8)+IF(Data!$D136&lt;&gt;"",Scoring!$L$9)+IF(Data!$E136&lt;&gt;"",Scoring!$L$10)+IF(Data!$F136&lt;&gt;"",Scoring!$L$11)+IF(Data!$G136&lt;&gt;"",Scoring!$L$12)+IF(Data!$H136&lt;&gt;"",Scoring!$L$13)+IF(Data!$I136&lt;&gt;"",Scoring!$L$14)+IF(Data!$J136&lt;&gt;"",Scoring!$L$15)+IF(Data!$K136&lt;&gt;"",Scoring!$L$16)+IF(Data!$L136&lt;&gt;"",Scoring!$L$17)+IF(Data!$M136&lt;&gt;"",Scoring!$L$18)+IF(Data!$N136&lt;&gt;"",Scoring!$L$19)+IF(Data!$O136&lt;&gt;"",Scoring!$L$20)+IF(Data!$P136&lt;&gt;"",Scoring!$L$21)+IF(Data!$Q136&lt;&gt;"",Scoring!$L$22)+IF(Data!$R136&lt;&gt;"",Scoring!$L$23)+IF(Data!$S136&lt;&gt;"",Scoring!$L$24)+IF(Data!$T136&lt;&gt;"",Scoring!$L$25)+IF(Data!$U136&lt;&gt;"",Scoring!$L$26)+IF(Data!$V136&lt;&gt;"",Scoring!$L$27)+IF(Data!$W136&lt;&gt;"",Scoring!$L$28)+IF(Data!$X136&lt;&gt;"",Scoring!$L$29)+IF(Data!$Y136&lt;&gt;"",Scoring!$L$30)+IF(Data!$Z136&lt;&gt;"",Scoring!$L$31)+IF(Data!$AA136&lt;&gt;"",Scoring!$L$32)+IF(Data!$AB136&lt;&gt;"",Scoring!$L$33)+IF(Data!$AC136&lt;&gt;"",Scoring!$L$34)+IF(Data!$AD136&lt;&gt;"",Scoring!$L$35)+IF(Data!$AE136&lt;&gt;"",Scoring!$L$36)+IF(Data!$AF136&lt;&gt;"",Scoring!$L$37)+IF(Data!$AG136&lt;&gt;"",Scoring!$L$38)+IF(Data!$AH136&lt;&gt;"",Scoring!$L$39)+IF(Data!$AI136&lt;&gt;"",Scoring!$L$40)+IF(Data!$AJ136&lt;&gt;"",Scoring!$L$41)+IF(Data!$AK136&lt;&gt;"",Scoring!$L$42)+IF(Data!$AL136&lt;&gt;"",Scoring!$L$43)+IF(Data!$AM136&lt;&gt;"",Scoring!$L$44)+IF(Data!$AN136&lt;&gt;"",Scoring!$L$45)+IF(Data!$AO136&lt;&gt;"",Scoring!$L$46)+IF(Data!$AP136&lt;&gt;"",Scoring!$L$47)+IF(Data!$AQ136&lt;&gt;"",Scoring!$L$48)+IF(Data!$AR136&lt;&gt;"",Scoring!$L$49)+IF(Data!$AS136&lt;&gt;"",Scoring!$L$50)+IF(Data!$AT136&lt;&gt;"",Scoring!$L$51)+IF(Data!$AU136&lt;&gt;"",Scoring!$L$52),"")</f>
        <v/>
      </c>
      <c r="BM136" s="180" t="str">
        <f>IF(BL136&lt;&gt;"",LOOKUP(BL136,Likelihoods!$A$7:$A$107,Likelihoods!J$7:J$107),"")</f>
        <v/>
      </c>
      <c r="BN136" s="181" t="str">
        <f>IF(AND(COUNTBLANK($B136:$O136)=13,COUNTBLANK($P136:$Q136)=1,COUNTBLANK($R136:$U136)=3,COUNTBLANK($V136:$X136)=2,COUNTBLANK($Y136:$AE136)=6,COUNTBLANK($AF136:$AJ136)=4,COUNTBLANK($AK136:AN136)=3,COUNTBLANK($AO136:$AQ136)=2,COUNTBLANK($AR136:$AS136)=1,COUNTBLANK($AT136:$AU136)=1),IF(Data!$B136&lt;&gt;"",Scoring!$M$7)+IF(Data!$C136&lt;&gt;"",Scoring!$M$8)+IF(Data!$D136&lt;&gt;"",Scoring!$M$9)+IF(Data!$E136&lt;&gt;"",Scoring!$M$10)+IF(Data!$F136&lt;&gt;"",Scoring!$M$11)+IF(Data!$G136&lt;&gt;"",Scoring!$M$12)+IF(Data!$H136&lt;&gt;"",Scoring!$M$13)+IF(Data!$I136&lt;&gt;"",Scoring!$M$14)+IF(Data!$J136&lt;&gt;"",Scoring!$M$15)+IF(Data!$K136&lt;&gt;"",Scoring!$M$16)+IF(Data!$L136&lt;&gt;"",Scoring!$M$17)+IF(Data!$M136&lt;&gt;"",Scoring!$M$18)+IF(Data!$N136&lt;&gt;"",Scoring!$M$19)+IF(Data!$O136&lt;&gt;"",Scoring!$M$20)+IF(Data!$P136&lt;&gt;"",Scoring!$M$21)+IF(Data!$Q136&lt;&gt;"",Scoring!$M$22)+IF(Data!$R136&lt;&gt;"",Scoring!$M$23)+IF(Data!$S136&lt;&gt;"",Scoring!$M$24)+IF(Data!$T136&lt;&gt;"",Scoring!$M$25)+IF(Data!$U136&lt;&gt;"",Scoring!$M$26)+IF(Data!$V136&lt;&gt;"",Scoring!$M$27)+IF(Data!$W136&lt;&gt;"",Scoring!$M$28)+IF(Data!$X136&lt;&gt;"",Scoring!$M$29)+IF(Data!$Y136&lt;&gt;"",Scoring!$M$30)+IF(Data!$Z136&lt;&gt;"",Scoring!$M$31)+IF(Data!$AA136&lt;&gt;"",Scoring!$M$32)+IF(Data!$AB136&lt;&gt;"",Scoring!$M$33)+IF(Data!$AC136&lt;&gt;"",Scoring!$M$34)+IF(Data!$AD136&lt;&gt;"",Scoring!$M$35)+IF(Data!$AE136&lt;&gt;"",Scoring!$M$36)+IF(Data!$AF136&lt;&gt;"",Scoring!$M$37)+IF(Data!$AG136&lt;&gt;"",Scoring!$M$38)+IF(Data!$AH136&lt;&gt;"",Scoring!$M$39)+IF(Data!$AI136&lt;&gt;"",Scoring!$M$40)+IF(Data!$AJ136&lt;&gt;"",Scoring!$M$41)+IF(Data!$AK136&lt;&gt;"",Scoring!$M$42)+IF(Data!$AL136&lt;&gt;"",Scoring!$M$43)+IF(Data!$AM136&lt;&gt;"",Scoring!$M$44)+IF(Data!$AN136&lt;&gt;"",Scoring!$M$45)+IF(Data!$AO136&lt;&gt;"",Scoring!$M$46)+IF(Data!$AP136&lt;&gt;"",Scoring!$M$47)+IF(Data!$AQ136&lt;&gt;"",Scoring!$M$48)+IF(Data!$AR136&lt;&gt;"",Scoring!$M$49)+IF(Data!$AS136&lt;&gt;"",Scoring!$M$50)+IF(Data!$AT136&lt;&gt;"",Scoring!$M$51)+IF(Data!$AU136&lt;&gt;"",Scoring!$M$52),"")</f>
        <v/>
      </c>
      <c r="BO136" s="184" t="str">
        <f>IF(BN136&lt;&gt;"",LOOKUP(BN136,Likelihoods!$A$7:$A$107,Likelihoods!K$7:K$107),"")</f>
        <v/>
      </c>
      <c r="BP136" s="179" t="str">
        <f>IF(AND(COUNTBLANK($B136:$O136)=13,COUNTBLANK($P136:$Q136)=1,COUNTBLANK($R136:$U136)=3,COUNTBLANK($V136:$X136)=2,COUNTBLANK($Y136:$AE136)=6,COUNTBLANK($AF136:$AJ136)=4,COUNTBLANK($AK136:AN136)=3,COUNTBLANK($AO136:$AQ136)=2,COUNTBLANK($AR136:$AS136)=1,COUNTBLANK($AT136:$AU136)=1),IF(Data!$B136&lt;&gt;"",Scoring!$N$7)+IF(Data!$C136&lt;&gt;"",Scoring!$N$8)+IF(Data!$D136&lt;&gt;"",Scoring!$N$9)+IF(Data!$E136&lt;&gt;"",Scoring!$N$10)+IF(Data!$F136&lt;&gt;"",Scoring!$N$11)+IF(Data!$G136&lt;&gt;"",Scoring!$N$12)+IF(Data!$H136&lt;&gt;"",Scoring!$N$13)+IF(Data!$I136&lt;&gt;"",Scoring!$N$14)+IF(Data!$J136&lt;&gt;"",Scoring!$N$15)+IF(Data!$K136&lt;&gt;"",Scoring!$N$16)+IF(Data!$L136&lt;&gt;"",Scoring!$N$17)+IF(Data!$M136&lt;&gt;"",Scoring!$N$18)+IF(Data!$N136&lt;&gt;"",Scoring!$N$19)+IF(Data!$O136&lt;&gt;"",Scoring!$N$20)+IF(Data!$P136&lt;&gt;"",Scoring!$N$21)+IF(Data!$Q136&lt;&gt;"",Scoring!$N$22)+IF(Data!$R136&lt;&gt;"",Scoring!$N$23)+IF(Data!$S136&lt;&gt;"",Scoring!$N$24)+IF(Data!$T136&lt;&gt;"",Scoring!$N$25)+IF(Data!$U136&lt;&gt;"",Scoring!$N$26)+IF(Data!$V136&lt;&gt;"",Scoring!$N$27)+IF(Data!$W136&lt;&gt;"",Scoring!$N$28)+IF(Data!$X136&lt;&gt;"",Scoring!$N$29)+IF(Data!$Y136&lt;&gt;"",Scoring!$N$30)+IF(Data!$Z136&lt;&gt;"",Scoring!$N$31)+IF(Data!$AA136&lt;&gt;"",Scoring!$N$32)+IF(Data!$AB136&lt;&gt;"",Scoring!$N$33)+IF(Data!$AC136&lt;&gt;"",Scoring!$N$34)+IF(Data!$AD136&lt;&gt;"",Scoring!$N$35)+IF(Data!$AE136&lt;&gt;"",Scoring!$N$36)+IF(Data!$AF136&lt;&gt;"",Scoring!$N$37)+IF(Data!$AG136&lt;&gt;"",Scoring!$N$38)+IF(Data!$AH136&lt;&gt;"",Scoring!$N$39)+IF(Data!$AI136&lt;&gt;"",Scoring!$N$40)+IF(Data!$AJ136&lt;&gt;"",Scoring!$N$41)+IF(Data!$AK136&lt;&gt;"",Scoring!$N$42)+IF(Data!$AL136&lt;&gt;"",Scoring!$N$43)+IF(Data!$AM136&lt;&gt;"",Scoring!$N$44)+IF(Data!$AN136&lt;&gt;"",Scoring!$N$45)+IF(Data!$AO136&lt;&gt;"",Scoring!$N$46)+IF(Data!$AP136&lt;&gt;"",Scoring!$N$47)+IF(Data!$AQ136&lt;&gt;"",Scoring!$N$48)+IF(Data!$AR136&lt;&gt;"",Scoring!$N$49)+IF(Data!$AS136&lt;&gt;"",Scoring!$N$50)+IF(Data!$AT136&lt;&gt;"",Scoring!$N$51)+IF(Data!$AU136&lt;&gt;"",Scoring!$N$52),"")</f>
        <v/>
      </c>
      <c r="BQ136" s="189" t="str">
        <f>IF(BP136&lt;&gt;"",LOOKUP(BP136,Likelihoods!$A$7:$A$107,Likelihoods!L$7:L$107),"")</f>
        <v/>
      </c>
      <c r="BR136" s="181" t="str">
        <f>IF(AND(COUNTBLANK($B136:$O136)=13,COUNTBLANK($P136:$Q136)=1,COUNTBLANK($R136:$U136)=3,COUNTBLANK($V136:$X136)=2,COUNTBLANK($Y136:$AE136)=6,COUNTBLANK($AF136:$AJ136)=4,COUNTBLANK($AK136:AN136)=3,COUNTBLANK($AO136:$AQ136)=2,COUNTBLANK($AR136:$AS136)=1,COUNTBLANK($AT136:$AU136)=1),IF(Data!$B136&lt;&gt;"",Scoring!$O$7)+IF(Data!$C136&lt;&gt;"",Scoring!$O$8)+IF(Data!$D136&lt;&gt;"",Scoring!$O$9)+IF(Data!$E136&lt;&gt;"",Scoring!$O$10)+IF(Data!$F136&lt;&gt;"",Scoring!$O$11)+IF(Data!$G136&lt;&gt;"",Scoring!$O$12)+IF(Data!$H136&lt;&gt;"",Scoring!$O$13)+IF(Data!$I136&lt;&gt;"",Scoring!$O$14)+IF(Data!$J136&lt;&gt;"",Scoring!$O$15)+IF(Data!$K136&lt;&gt;"",Scoring!$O$16)+IF(Data!$L136&lt;&gt;"",Scoring!$O$17)+IF(Data!$M136&lt;&gt;"",Scoring!$O$18)+IF(Data!$N136&lt;&gt;"",Scoring!$O$19)+IF(Data!$O136&lt;&gt;"",Scoring!$O$20)+IF(Data!$P136&lt;&gt;"",Scoring!$O$21)+IF(Data!$Q136&lt;&gt;"",Scoring!$O$22)+IF(Data!$R136&lt;&gt;"",Scoring!$O$23)+IF(Data!$S136&lt;&gt;"",Scoring!$O$24)+IF(Data!$T136&lt;&gt;"",Scoring!$O$25)+IF(Data!$U136&lt;&gt;"",Scoring!$O$26)+IF(Data!$V136&lt;&gt;"",Scoring!$O$27)+IF(Data!$W136&lt;&gt;"",Scoring!$O$28)+IF(Data!$X136&lt;&gt;"",Scoring!$O$29)+IF(Data!$Y136&lt;&gt;"",Scoring!$O$30)+IF(Data!$Z136&lt;&gt;"",Scoring!$O$31)+IF(Data!$AA136&lt;&gt;"",Scoring!$O$32)+IF(Data!$AB136&lt;&gt;"",Scoring!$O$33)+IF(Data!$AC136&lt;&gt;"",Scoring!$O$34)+IF(Data!$AD136&lt;&gt;"",Scoring!$O$35)+IF(Data!$AE136&lt;&gt;"",Scoring!$O$36)+IF(Data!$AF136&lt;&gt;"",Scoring!$O$37)+IF(Data!$AG136&lt;&gt;"",Scoring!$O$38)+IF(Data!$AH136&lt;&gt;"",Scoring!$O$39)+IF(Data!$AI136&lt;&gt;"",Scoring!$O$40)+IF(Data!$AJ136&lt;&gt;"",Scoring!$O$41)+IF(Data!$AK136&lt;&gt;"",Scoring!$O$42)+IF(Data!$AL136&lt;&gt;"",Scoring!$O$43)+IF(Data!$AM136&lt;&gt;"",Scoring!$O$44)+IF(Data!$AN136&lt;&gt;"",Scoring!$O$45)+IF(Data!$AO136&lt;&gt;"",Scoring!$O$46)+IF(Data!$AP136&lt;&gt;"",Scoring!$O$47)+IF(Data!$AQ136&lt;&gt;"",Scoring!$O$48)+IF(Data!$AR136&lt;&gt;"",Scoring!$O$49)+IF(Data!$AS136&lt;&gt;"",Scoring!$O$50)+IF(Data!$AT136&lt;&gt;"",Scoring!$O$51)+IF(Data!$AU136&lt;&gt;"",Scoring!$O$52),"")</f>
        <v/>
      </c>
      <c r="BS136" s="184" t="str">
        <f>IF(BR136&lt;&gt;"",LOOKUP(BR136,Likelihoods!$A$7:$A$107,Likelihoods!M$7:M$107),"")</f>
        <v/>
      </c>
      <c r="BT136" s="181" t="str">
        <f>IF(AND(COUNTBLANK($B136:$O136)=13,COUNTBLANK($P136:$Q136)=1,COUNTBLANK($R136:$U136)=3,COUNTBLANK($V136:$X136)=2,COUNTBLANK($Y136:$AE136)=6,COUNTBLANK($AF136:$AJ136)=4,COUNTBLANK($AK136:AN136)=3,COUNTBLANK($AO136:$AQ136)=2,COUNTBLANK($AR136:$AS136)=1,COUNTBLANK($AT136:$AU136)=1),IF(Data!$B136&lt;&gt;"",Scoring!$P$7)+IF(Data!$C136&lt;&gt;"",Scoring!$P$8)+IF(Data!$D136&lt;&gt;"",Scoring!$P$9)+IF(Data!$E136&lt;&gt;"",Scoring!$P$10)+IF(Data!$F136&lt;&gt;"",Scoring!$P$11)+IF(Data!$G136&lt;&gt;"",Scoring!$P$12)+IF(Data!$H136&lt;&gt;"",Scoring!$P$13)+IF(Data!$I136&lt;&gt;"",Scoring!$P$14)+IF(Data!$J136&lt;&gt;"",Scoring!$P$15)+IF(Data!$K136&lt;&gt;"",Scoring!$P$16)+IF(Data!$L136&lt;&gt;"",Scoring!$P$17)+IF(Data!$M136&lt;&gt;"",Scoring!$P$18)+IF(Data!$N136&lt;&gt;"",Scoring!$P$19)+IF(Data!$O136&lt;&gt;"",Scoring!$P$20)+IF(Data!$P136&lt;&gt;"",Scoring!$P$21)+IF(Data!$Q136&lt;&gt;"",Scoring!$P$22)+IF(Data!$R136&lt;&gt;"",Scoring!$P$23)+IF(Data!$S136&lt;&gt;"",Scoring!$P$24)+IF(Data!$T136&lt;&gt;"",Scoring!$P$25)+IF(Data!$U136&lt;&gt;"",Scoring!$P$26)+IF(Data!$V136&lt;&gt;"",Scoring!$P$27)+IF(Data!$W136&lt;&gt;"",Scoring!$P$28)+IF(Data!$X136&lt;&gt;"",Scoring!$P$29)+IF(Data!$Y136&lt;&gt;"",Scoring!$P$30)+IF(Data!$Z136&lt;&gt;"",Scoring!$P$31)+IF(Data!$AA136&lt;&gt;"",Scoring!$P$32)+IF(Data!$AB136&lt;&gt;"",Scoring!$P$33)+IF(Data!$AC136&lt;&gt;"",Scoring!$P$34)+IF(Data!$AD136&lt;&gt;"",Scoring!$P$35)+IF(Data!$AE136&lt;&gt;"",Scoring!$P$36)+IF(Data!$AF136&lt;&gt;"",Scoring!$P$37)+IF(Data!$AG136&lt;&gt;"",Scoring!$P$38)+IF(Data!$AH136&lt;&gt;"",Scoring!$P$39)+IF(Data!$AI136&lt;&gt;"",Scoring!$P$40)+IF(Data!$AJ136&lt;&gt;"",Scoring!$P$41)+IF(Data!$AK136&lt;&gt;"",Scoring!$P$42)+IF(Data!$AL136&lt;&gt;"",Scoring!$P$43)+IF(Data!$AM136&lt;&gt;"",Scoring!$P$44)+IF(Data!$AN136&lt;&gt;"",Scoring!$P$45)+IF(Data!$AO136&lt;&gt;"",Scoring!$P$46)+IF(Data!$AP136&lt;&gt;"",Scoring!$P$47)+IF(Data!$AQ136&lt;&gt;"",Scoring!$P$48)+IF(Data!$AR136&lt;&gt;"",Scoring!$P$49)+IF(Data!$AS136&lt;&gt;"",Scoring!$P$50)+IF(Data!$AT136&lt;&gt;"",Scoring!$P$51)+IF(Data!$AU136&lt;&gt;"",Scoring!$P$52),"")</f>
        <v/>
      </c>
      <c r="BU136" s="180" t="str">
        <f>IF(BT136&lt;&gt;"",LOOKUP(BT136,Likelihoods!$A$7:$A$107,Likelihoods!N$7:N$107),"")</f>
        <v/>
      </c>
      <c r="BV136" s="181" t="str">
        <f>IF(AND(COUNTBLANK($B136:$O136)=13,COUNTBLANK($P136:$Q136)=1,COUNTBLANK($R136:$U136)=3,COUNTBLANK($V136:$X136)=2,COUNTBLANK($Y136:$AE136)=6,COUNTBLANK($AF136:$AJ136)=4,COUNTBLANK($AK136:AN136)=3,COUNTBLANK($AO136:$AQ136)=2,COUNTBLANK($AR136:$AS136)=1,COUNTBLANK($AT136:$AU136)=1),IF(Data!$B136&lt;&gt;"",Scoring!$Q$7)+IF(Data!$C136&lt;&gt;"",Scoring!$Q$8)+IF(Data!$D136&lt;&gt;"",Scoring!$Q$9)+IF(Data!$E136&lt;&gt;"",Scoring!$Q$10)+IF(Data!$F136&lt;&gt;"",Scoring!$Q$11)+IF(Data!$G136&lt;&gt;"",Scoring!$Q$12)+IF(Data!$H136&lt;&gt;"",Scoring!$Q$13)+IF(Data!$I136&lt;&gt;"",Scoring!$Q$14)+IF(Data!$J136&lt;&gt;"",Scoring!$Q$15)+IF(Data!$K136&lt;&gt;"",Scoring!$Q$16)+IF(Data!$L136&lt;&gt;"",Scoring!$Q$17)+IF(Data!$M136&lt;&gt;"",Scoring!$Q$18)+IF(Data!$N136&lt;&gt;"",Scoring!$Q$19)+IF(Data!$O136&lt;&gt;"",Scoring!$Q$20)+IF(Data!$P136&lt;&gt;"",Scoring!$Q$21)+IF(Data!$Q136&lt;&gt;"",Scoring!$Q$22)+IF(Data!$R136&lt;&gt;"",Scoring!$Q$23)+IF(Data!$S136&lt;&gt;"",Scoring!$Q$24)+IF(Data!$T136&lt;&gt;"",Scoring!$Q$25)+IF(Data!$U136&lt;&gt;"",Scoring!$Q$26)+IF(Data!$V136&lt;&gt;"",Scoring!$Q$27)+IF(Data!$W136&lt;&gt;"",Scoring!$Q$28)+IF(Data!$X136&lt;&gt;"",Scoring!$Q$29)+IF(Data!$Y136&lt;&gt;"",Scoring!$Q$30)+IF(Data!$Z136&lt;&gt;"",Scoring!$Q$31)+IF(Data!$AA136&lt;&gt;"",Scoring!$Q$32)+IF(Data!$AB136&lt;&gt;"",Scoring!$Q$33)+IF(Data!$AC136&lt;&gt;"",Scoring!$Q$34)+IF(Data!$AD136&lt;&gt;"",Scoring!$Q$35)+IF(Data!$AE136&lt;&gt;"",Scoring!$Q$36)+IF(Data!$AF136&lt;&gt;"",Scoring!$Q$37)+IF(Data!$AG136&lt;&gt;"",Scoring!$Q$38)+IF(Data!$AH136&lt;&gt;"",Scoring!$Q$39)+IF(Data!$AI136&lt;&gt;"",Scoring!$Q$40)+IF(Data!$AJ136&lt;&gt;"",Scoring!$Q$41)+IF(Data!$AK136&lt;&gt;"",Scoring!$Q$42)+IF(Data!$AL136&lt;&gt;"",Scoring!$Q$43)+IF(Data!$AM136&lt;&gt;"",Scoring!$Q$44)+IF(Data!$AN136&lt;&gt;"",Scoring!$Q$45)+IF(Data!$AO136&lt;&gt;"",Scoring!$Q$46)+IF(Data!$AP136&lt;&gt;"",Scoring!$Q$47)+IF(Data!$AQ136&lt;&gt;"",Scoring!$Q$48)+IF(Data!$AR136&lt;&gt;"",Scoring!$Q$49)+IF(Data!$AS136&lt;&gt;"",Scoring!$Q$50)+IF(Data!$AT136&lt;&gt;"",Scoring!$Q$51)+IF(Data!$AU136&lt;&gt;"",Scoring!$Q$52),"")</f>
        <v/>
      </c>
      <c r="BW136" s="183" t="str">
        <f>IF(BV136&lt;&gt;"",LOOKUP(BV136,Likelihoods!$A$7:$A$107,Likelihoods!O$7:O$107),"")</f>
        <v/>
      </c>
      <c r="BX136" s="9"/>
      <c r="BY136" s="9"/>
      <c r="BZ136" s="9"/>
      <c r="CA136" s="9"/>
      <c r="CB136" s="9"/>
      <c r="CC136" s="9"/>
      <c r="CD136" s="9"/>
      <c r="CE136" s="9"/>
      <c r="CF136" s="9"/>
      <c r="CG136" s="9"/>
      <c r="CH136" s="9"/>
      <c r="CI136" s="9"/>
      <c r="CJ136" s="9"/>
      <c r="CK136" s="9"/>
    </row>
    <row r="137" spans="1:89" ht="14.25">
      <c r="A137" s="59"/>
      <c r="B137" s="76"/>
      <c r="C137" s="77"/>
      <c r="D137" s="77"/>
      <c r="E137" s="77"/>
      <c r="F137" s="77"/>
      <c r="G137" s="77"/>
      <c r="H137" s="77"/>
      <c r="I137" s="77"/>
      <c r="J137" s="77"/>
      <c r="K137" s="77"/>
      <c r="L137" s="77"/>
      <c r="M137" s="77"/>
      <c r="N137" s="77"/>
      <c r="O137" s="77"/>
      <c r="P137" s="76"/>
      <c r="Q137" s="78"/>
      <c r="R137" s="77"/>
      <c r="S137" s="77"/>
      <c r="T137" s="77"/>
      <c r="U137" s="77"/>
      <c r="V137" s="76"/>
      <c r="W137" s="77"/>
      <c r="X137" s="78"/>
      <c r="Y137" s="77"/>
      <c r="Z137" s="77"/>
      <c r="AA137" s="77"/>
      <c r="AB137" s="77"/>
      <c r="AC137" s="77"/>
      <c r="AD137" s="77"/>
      <c r="AE137" s="77"/>
      <c r="AF137" s="76"/>
      <c r="AG137" s="77"/>
      <c r="AH137" s="77"/>
      <c r="AI137" s="77"/>
      <c r="AJ137" s="78"/>
      <c r="AK137" s="77"/>
      <c r="AL137" s="77"/>
      <c r="AM137" s="77"/>
      <c r="AN137" s="77"/>
      <c r="AO137" s="76"/>
      <c r="AP137" s="77"/>
      <c r="AQ137" s="78"/>
      <c r="AR137" s="76"/>
      <c r="AS137" s="78"/>
      <c r="AT137" s="77"/>
      <c r="AU137" s="77"/>
      <c r="AV137" s="179" t="str">
        <f>IF(AND(COUNTBLANK($B137:$O137)=13,COUNTBLANK($P137:$Q137)=1,COUNTBLANK($R137:$U137)=3,COUNTBLANK($V137:$X137)=2,COUNTBLANK($Y137:$AE137)=6,COUNTBLANK($AF137:$AJ137)=4,COUNTBLANK($AK137:AN137)=3,COUNTBLANK($AO137:$AQ137)=2,COUNTBLANK($AR137:$AS137)=1,COUNTBLANK($AT137:$AU137)=1),IF(Data!$B137&lt;&gt;"",Scoring!$D$7)+IF(Data!$C137&lt;&gt;"",Scoring!$D$8)+IF(Data!$D137&lt;&gt;"",Scoring!$D$9)+IF(Data!$E137&lt;&gt;"",Scoring!$D$10)+IF(Data!$F137&lt;&gt;"",Scoring!$D$11)+IF(Data!$G137&lt;&gt;"",Scoring!$D$12)+IF(Data!$H137&lt;&gt;"",Scoring!$D$13)+IF(Data!$I137&lt;&gt;"",Scoring!$D$14)+IF(Data!$J137&lt;&gt;"",Scoring!$D$15)+IF(Data!$K137&lt;&gt;"",Scoring!$D$16)+IF(Data!$L137&lt;&gt;"",Scoring!$D$17)+IF(Data!$M137&lt;&gt;"",Scoring!$D$18)+IF(Data!$N137&lt;&gt;"",Scoring!$D$19)+IF(Data!$O137&lt;&gt;"",Scoring!$D$20)+IF(Data!$P137&lt;&gt;"",Scoring!$D$21)+IF(Data!$Q137&lt;&gt;"",Scoring!$D$22)+IF(Data!$R137&lt;&gt;"",Scoring!$D$23)+IF(Data!$S137&lt;&gt;"",Scoring!$D$24)+IF(Data!$T137&lt;&gt;"",Scoring!$D$25)+IF(Data!$U137&lt;&gt;"",Scoring!$D$26)+IF(Data!$V137&lt;&gt;"",Scoring!$D$27)+IF(Data!$W137&lt;&gt;"",Scoring!$D$28)+IF(Data!$X137&lt;&gt;"",Scoring!$D$29)+IF(Data!$Y137&lt;&gt;"",Scoring!$D$30)+IF(Data!$Z137&lt;&gt;"",Scoring!$D$31)+IF(Data!$AA137&lt;&gt;"",Scoring!$D$32)+IF(Data!$AB137&lt;&gt;"",Scoring!$D$33)+IF(Data!$AC137&lt;&gt;"",Scoring!$D$34)+IF(Data!$AD137&lt;&gt;"",Scoring!$D$35)+IF(Data!$AE137&lt;&gt;"",Scoring!$D$36)+IF(Data!$AF137&lt;&gt;"",Scoring!$D$37)+IF(Data!$AG137&lt;&gt;"",Scoring!$D$38)+IF(Data!$AH137&lt;&gt;"",Scoring!$D$39)+IF(Data!$AI137&lt;&gt;"",Scoring!$D$40)+IF(Data!$AJ137&lt;&gt;"",Scoring!$D$41)+IF(Data!$AK137&lt;&gt;"",Scoring!$D$42)+IF(Data!$AL137&lt;&gt;"",Scoring!$D$43)+IF(Data!$AM137&lt;&gt;"",Scoring!$D$44)+IF(Data!$AN137&lt;&gt;"",Scoring!$D$45)+IF(Data!$AO137&lt;&gt;"",Scoring!$D$46)+IF(Data!$AP137&lt;&gt;"",Scoring!$D$47)+IF(Data!$AQ137&lt;&gt;"",Scoring!$D$48)+IF(Data!$AR137&lt;&gt;"",Scoring!$D$49)+IF(Data!$AS137&lt;&gt;"",Scoring!$D$50)+IF(Data!$AT137&lt;&gt;"",Scoring!$D$51)+IF(Data!$AU137&lt;&gt;"",Scoring!$D$52),"")</f>
        <v/>
      </c>
      <c r="AW137" s="180" t="str">
        <f>IF(AV137&lt;&gt;"",LOOKUP(AV137,Likelihoods!$A$7:$A$107,Likelihoods!B$7:B$107),"")</f>
        <v/>
      </c>
      <c r="AX137" s="181" t="str">
        <f>IF(AND(COUNTBLANK($B137:$O137)=13,COUNTBLANK($P137:$Q137)=1,COUNTBLANK($R137:$U137)=3,COUNTBLANK($V137:$X137)=2,COUNTBLANK($Y137:$AE137)=6,COUNTBLANK($AF137:$AJ137)=4,COUNTBLANK($AK137:AN137)=3,COUNTBLANK($AO137:$AQ137)=2,COUNTBLANK($AR137:$AS137)=1,COUNTBLANK($AT137:$AU137)=1),IF(Data!$B137&lt;&gt;"",Scoring!$E$7)+IF(Data!$C137&lt;&gt;"",Scoring!$E$8)+IF(Data!$D137&lt;&gt;"",Scoring!$E$9)+IF(Data!$E137&lt;&gt;"",Scoring!$E$10)+IF(Data!$F137&lt;&gt;"",Scoring!$E$11)+IF(Data!$G137&lt;&gt;"",Scoring!$E$12)+IF(Data!$H137&lt;&gt;"",Scoring!$E$13)+IF(Data!$I137&lt;&gt;"",Scoring!$E$14)+IF(Data!$J137&lt;&gt;"",Scoring!$E$15)+IF(Data!$K137&lt;&gt;"",Scoring!$E$16)+IF(Data!$L137&lt;&gt;"",Scoring!$E$17)+IF(Data!$M137&lt;&gt;"",Scoring!$E$18)+IF(Data!$N137&lt;&gt;"",Scoring!$E$19)+IF(Data!$O137&lt;&gt;"",Scoring!$E$20)+IF(Data!$P137&lt;&gt;"",Scoring!$E$21)+IF(Data!$Q137&lt;&gt;"",Scoring!$E$22)+IF(Data!$R137&lt;&gt;"",Scoring!$E$23)+IF(Data!$S137&lt;&gt;"",Scoring!$E$24)+IF(Data!$T137&lt;&gt;"",Scoring!$E$25)+IF(Data!$U137&lt;&gt;"",Scoring!$E$26)+IF(Data!$V137&lt;&gt;"",Scoring!$E$27)+IF(Data!$W137&lt;&gt;"",Scoring!$E$28)+IF(Data!$X137&lt;&gt;"",Scoring!$E$29)+IF(Data!$Y137&lt;&gt;"",Scoring!$E$30)+IF(Data!$Z137&lt;&gt;"",Scoring!$E$31)+IF(Data!$AA137&lt;&gt;"",Scoring!$E$32)+IF(Data!$AB137&lt;&gt;"",Scoring!$E$33)+IF(Data!$AC137&lt;&gt;"",Scoring!$E$34)+IF(Data!$AD137&lt;&gt;"",Scoring!$E$35)+IF(Data!$AE137&lt;&gt;"",Scoring!$E$36)+IF(Data!$AF137&lt;&gt;"",Scoring!$E$37)+IF(Data!$AG137&lt;&gt;"",Scoring!$E$38)+IF(Data!$AH137&lt;&gt;"",Scoring!$E$39)+IF(Data!$AI137&lt;&gt;"",Scoring!$E$40)+IF(Data!$AJ137&lt;&gt;"",Scoring!$E$41)+IF(Data!$AK137&lt;&gt;"",Scoring!$E$42)+IF(Data!$AL137&lt;&gt;"",Scoring!$E$43)+IF(Data!$AM137&lt;&gt;"",Scoring!$E$44)+IF(Data!$AN137&lt;&gt;"",Scoring!$E$45)+IF(Data!$AO137&lt;&gt;"",Scoring!$E$46)+IF(Data!$AP137&lt;&gt;"",Scoring!$E$47)+IF(Data!$AQ137&lt;&gt;"",Scoring!$E$48)+IF(Data!$AR137&lt;&gt;"",Scoring!$E$49)+IF(Data!$AS137&lt;&gt;"",Scoring!$E$50)+IF(Data!$AT137&lt;&gt;"",Scoring!$E$51)+IF(Data!$AU137&lt;&gt;"",Scoring!$E$52),"")</f>
        <v/>
      </c>
      <c r="AY137" s="180" t="str">
        <f>IF(AX137&lt;&gt;"",LOOKUP(AX137,Likelihoods!$A$7:$A$107,Likelihoods!C$7:C$107),"")</f>
        <v/>
      </c>
      <c r="AZ137" s="182" t="str">
        <f>IF(AND(COUNTBLANK($B137:$O137)=13,COUNTBLANK($P137:$Q137)=1,COUNTBLANK($R137:$U137)=3,COUNTBLANK($V137:$X137)=2,COUNTBLANK($Y137:$AE137)=6,COUNTBLANK($AF137:$AJ137)=4,COUNTBLANK($AK137:AN137)=3,COUNTBLANK($AO137:$AQ137)=2,COUNTBLANK($AR137:$AS137)=1,COUNTBLANK($AT137:$AU137)=1),IF(Data!$B137&lt;&gt;"",Scoring!$F$7)+IF(Data!$C137&lt;&gt;"",Scoring!$F$8)+IF(Data!$D137&lt;&gt;"",Scoring!$F$9)+IF(Data!$E137&lt;&gt;"",Scoring!$F$10)+IF(Data!$F137&lt;&gt;"",Scoring!$F$11)+IF(Data!$G137&lt;&gt;"",Scoring!$F$12)+IF(Data!$H137&lt;&gt;"",Scoring!$F$13)+IF(Data!$I137&lt;&gt;"",Scoring!$F$14)+IF(Data!$J137&lt;&gt;"",Scoring!$F$15)+IF(Data!$K137&lt;&gt;"",Scoring!$F$16)+IF(Data!$L137&lt;&gt;"",Scoring!$F$17)+IF(Data!$M137&lt;&gt;"",Scoring!$F$18)+IF(Data!$N137&lt;&gt;"",Scoring!$F$19)+IF(Data!$O137&lt;&gt;"",Scoring!$F$20)+IF(Data!$P137&lt;&gt;"",Scoring!$F$21)+IF(Data!$Q137&lt;&gt;"",Scoring!$F$22)+IF(Data!$R137&lt;&gt;"",Scoring!$F$23)+IF(Data!$S137&lt;&gt;"",Scoring!$F$24)+IF(Data!$T137&lt;&gt;"",Scoring!$F$25)+IF(Data!$U137&lt;&gt;"",Scoring!$F$26)+IF(Data!$V137&lt;&gt;"",Scoring!$F$27)+IF(Data!$W137&lt;&gt;"",Scoring!$F$28)+IF(Data!$X137&lt;&gt;"",Scoring!$F$29)+IF(Data!$Y137&lt;&gt;"",Scoring!$F$30)+IF(Data!$Z137&lt;&gt;"",Scoring!$F$31)+IF(Data!$AA137&lt;&gt;"",Scoring!$F$32)+IF(Data!$AB137&lt;&gt;"",Scoring!$F$33)+IF(Data!$AC137&lt;&gt;"",Scoring!$F$34)+IF(Data!$AD137&lt;&gt;"",Scoring!$F$35)+IF(Data!$AE137&lt;&gt;"",Scoring!$F$36)+IF(Data!$AF137&lt;&gt;"",Scoring!$F$37)+IF(Data!$AG137&lt;&gt;"",Scoring!$F$38)+IF(Data!$AH137&lt;&gt;"",Scoring!$F$39)+IF(Data!$AI137&lt;&gt;"",Scoring!$F$40)+IF(Data!$AJ137&lt;&gt;"",Scoring!$F$41)+IF(Data!$AK137&lt;&gt;"",Scoring!$F$42)+IF(Data!$AL137&lt;&gt;"",Scoring!$F$43)+IF(Data!$AM137&lt;&gt;"",Scoring!$F$44)+IF(Data!$AN137&lt;&gt;"",Scoring!$F$45)+IF(Data!$AO137&lt;&gt;"",Scoring!$F$46)+IF(Data!$AP137&lt;&gt;"",Scoring!$F$47)+IF(Data!$AQ137&lt;&gt;"",Scoring!$F$48)+IF(Data!$AR137&lt;&gt;"",Scoring!$F$49)+IF(Data!$AS137&lt;&gt;"",Scoring!$F$50)+IF(Data!$AT137&lt;&gt;"",Scoring!$F$51)+IF(Data!$AU137&lt;&gt;"",Scoring!$F$52),"")</f>
        <v/>
      </c>
      <c r="BA137" s="183" t="str">
        <f>IF(AZ137&lt;&gt;"",LOOKUP(AZ137,Likelihoods!$A$7:$A$107,Likelihoods!D$7:D$107),"")</f>
        <v/>
      </c>
      <c r="BB137" s="181" t="str">
        <f>IF(AND(COUNTBLANK($B137:$O137)=13,COUNTBLANK($P137:$Q137)=1,COUNTBLANK($R137:$U137)=3,COUNTBLANK($V137:$X137)=2,COUNTBLANK($Y137:$AE137)=6,COUNTBLANK($AF137:$AJ137)=4,COUNTBLANK($AK137:AN137)=3,COUNTBLANK($AO137:$AQ137)=2,COUNTBLANK($AR137:$AS137)=1,COUNTBLANK($AT137:$AU137)=1),IF(Data!$B137&lt;&gt;"",Scoring!$G$7)+IF(Data!$C137&lt;&gt;"",Scoring!$G$8)+IF(Data!$D137&lt;&gt;"",Scoring!$G$9)+IF(Data!$E137&lt;&gt;"",Scoring!$G$10)+IF(Data!$F137&lt;&gt;"",Scoring!$G$11)+IF(Data!$G137&lt;&gt;"",Scoring!$G$12)+IF(Data!$H137&lt;&gt;"",Scoring!$G$13)+IF(Data!$I137&lt;&gt;"",Scoring!$G$14)+IF(Data!$J137&lt;&gt;"",Scoring!$G$15)+IF(Data!$K137&lt;&gt;"",Scoring!$G$16)+IF(Data!$L137&lt;&gt;"",Scoring!$G$17)+IF(Data!$M137&lt;&gt;"",Scoring!$G$18)+IF(Data!$N137&lt;&gt;"",Scoring!$G$19)+IF(Data!$O137&lt;&gt;"",Scoring!$G$20)+IF(Data!$P137&lt;&gt;"",Scoring!$G$21)+IF(Data!$Q137&lt;&gt;"",Scoring!$G$22)+IF(Data!$R137&lt;&gt;"",Scoring!$G$23)+IF(Data!$S137&lt;&gt;"",Scoring!$G$24)+IF(Data!$T137&lt;&gt;"",Scoring!$G$25)+IF(Data!$U137&lt;&gt;"",Scoring!$G$26)+IF(Data!$V137&lt;&gt;"",Scoring!$G$27)+IF(Data!$W137&lt;&gt;"",Scoring!$G$28)+IF(Data!$X137&lt;&gt;"",Scoring!$G$29)+IF(Data!$Y137&lt;&gt;"",Scoring!$G$30)+IF(Data!$Z137&lt;&gt;"",Scoring!$G$31)+IF(Data!$AA137&lt;&gt;"",Scoring!$G$32)+IF(Data!$AB137&lt;&gt;"",Scoring!$G$33)+IF(Data!$AC137&lt;&gt;"",Scoring!$G$34)+IF(Data!$AD137&lt;&gt;"",Scoring!$G$35)+IF(Data!$AE137&lt;&gt;"",Scoring!$G$36)+IF(Data!$AF137&lt;&gt;"",Scoring!$G$37)+IF(Data!$AG137&lt;&gt;"",Scoring!$G$38)+IF(Data!$AH137&lt;&gt;"",Scoring!$G$39)+IF(Data!$AI137&lt;&gt;"",Scoring!$G$40)+IF(Data!$AJ137&lt;&gt;"",Scoring!$G$41)+IF(Data!$AK137&lt;&gt;"",Scoring!$G$42)+IF(Data!$AL137&lt;&gt;"",Scoring!$G$43)+IF(Data!$AM137&lt;&gt;"",Scoring!$G$44)+IF(Data!$AN137&lt;&gt;"",Scoring!$G$45)+IF(Data!$AO137&lt;&gt;"",Scoring!$G$46)+IF(Data!$AP137&lt;&gt;"",Scoring!$G$47)+IF(Data!$AQ137&lt;&gt;"",Scoring!$G$48)+IF(Data!$AR137&lt;&gt;"",Scoring!$G$49)+IF(Data!$AS137&lt;&gt;"",Scoring!$G$50)+IF(Data!$AT137&lt;&gt;"",Scoring!$G$51)+IF(Data!$AU137&lt;&gt;"",Scoring!$G$52),"")</f>
        <v/>
      </c>
      <c r="BC137" s="184" t="str">
        <f>IF(BB137&lt;&gt;"",LOOKUP(BB137,Likelihoods!$A$7:$A$107,Likelihoods!E$7:E$107),"")</f>
        <v/>
      </c>
      <c r="BD137" s="185" t="str">
        <f>IF(AND(COUNTBLANK($B137:$O137)=13,COUNTBLANK($P137:$Q137)=1,COUNTBLANK($R137:$U137)=3,COUNTBLANK($V137:$X137)=2,COUNTBLANK($Y137:$AE137)=6,COUNTBLANK($AF137:$AJ137)=4,COUNTBLANK($AK137:AN137)=3,COUNTBLANK($AO137:$AQ137)=2,COUNTBLANK($AR137:$AS137)=1,COUNTBLANK($AT137:$AU137)=1),IF(Data!$B137&lt;&gt;"",Scoring!$H$7)+IF(Data!$C137&lt;&gt;"",Scoring!$H$8)+IF(Data!$D137&lt;&gt;"",Scoring!$H$9)+IF(Data!$E137&lt;&gt;"",Scoring!$H$10)+IF(Data!$F137&lt;&gt;"",Scoring!$H$11)+IF(Data!$G137&lt;&gt;"",Scoring!$H$12)+IF(Data!$H137&lt;&gt;"",Scoring!$H$13)+IF(Data!$I137&lt;&gt;"",Scoring!$H$14)+IF(Data!$J137&lt;&gt;"",Scoring!$H$15)+IF(Data!$K137&lt;&gt;"",Scoring!$H$16)+IF(Data!$L137&lt;&gt;"",Scoring!$H$17)+IF(Data!$M137&lt;&gt;"",Scoring!$H$18)+IF(Data!$N137&lt;&gt;"",Scoring!$H$19)+IF(Data!$O137&lt;&gt;"",Scoring!$H$20)+IF(Data!$P137&lt;&gt;"",Scoring!$H$21)+IF(Data!$Q137&lt;&gt;"",Scoring!$H$22)+IF(Data!$R137&lt;&gt;"",Scoring!$H$23)+IF(Data!$S137&lt;&gt;"",Scoring!$H$24)+IF(Data!$T137&lt;&gt;"",Scoring!$H$25)+IF(Data!$U137&lt;&gt;"",Scoring!$H$26)+IF(Data!$V137&lt;&gt;"",Scoring!$H$27)+IF(Data!$W137&lt;&gt;"",Scoring!$H$28)+IF(Data!$X137&lt;&gt;"",Scoring!$H$29)+IF(Data!$Y137&lt;&gt;"",Scoring!$H$30)+IF(Data!$Z137&lt;&gt;"",Scoring!$H$31)+IF(Data!$AA137&lt;&gt;"",Scoring!$H$32)+IF(Data!$AB137&lt;&gt;"",Scoring!$H$33)+IF(Data!$AC137&lt;&gt;"",Scoring!$H$34)+IF(Data!$AD137&lt;&gt;"",Scoring!$H$35)+IF(Data!$AE137&lt;&gt;"",Scoring!$H$36)+IF(Data!$AF137&lt;&gt;"",Scoring!$H$37)+IF(Data!$AG137&lt;&gt;"",Scoring!$H$38)+IF(Data!$AH137&lt;&gt;"",Scoring!$H$39)+IF(Data!$AI137&lt;&gt;"",Scoring!$H$40)+IF(Data!$AJ137&lt;&gt;"",Scoring!$H$41)+IF(Data!$AK137&lt;&gt;"",Scoring!$H$42)+IF(Data!$AL137&lt;&gt;"",Scoring!$H$43)+IF(Data!$AM137&lt;&gt;"",Scoring!$H$44)+IF(Data!$AN137&lt;&gt;"",Scoring!$H$45)+IF(Data!$AO137&lt;&gt;"",Scoring!$H$46)+IF(Data!$AP137&lt;&gt;"",Scoring!$H$47)+IF(Data!$AQ137&lt;&gt;"",Scoring!$H$48)+IF(Data!$AR137&lt;&gt;"",Scoring!$H$49)+IF(Data!$AS137&lt;&gt;"",Scoring!$H$50)+IF(Data!$AT137&lt;&gt;"",Scoring!$H$51)+IF(Data!$AU137&lt;&gt;"",Scoring!$H$52),"")</f>
        <v/>
      </c>
      <c r="BE137" s="186" t="str">
        <f>IF(BD137&lt;&gt;"",LOOKUP(BD137,Likelihoods!$A$7:$A$107,Likelihoods!F$7:F$107),"")</f>
        <v/>
      </c>
      <c r="BF137" s="181" t="str">
        <f>IF(AND(COUNTBLANK($B137:$O137)=13,COUNTBLANK($P137:$Q137)=1,COUNTBLANK($R137:$U137)=3,COUNTBLANK($V137:$X137)=2,COUNTBLANK($Y137:$AE137)=6,COUNTBLANK($AF137:$AJ137)=4,COUNTBLANK($AK137:AN137)=3,COUNTBLANK($AO137:$AQ137)=2,COUNTBLANK($AR137:$AS137)=1,COUNTBLANK($AT137:$AU137)=1),IF(Data!$B137&lt;&gt;"",Scoring!$I$7)+IF(Data!$C137&lt;&gt;"",Scoring!$I$8)+IF(Data!$D137&lt;&gt;"",Scoring!$I$9)+IF(Data!$E137&lt;&gt;"",Scoring!$I$10)+IF(Data!$F137&lt;&gt;"",Scoring!$I$11)+IF(Data!$G137&lt;&gt;"",Scoring!$I$12)+IF(Data!$H137&lt;&gt;"",Scoring!$I$13)+IF(Data!$I137&lt;&gt;"",Scoring!$I$14)+IF(Data!$J137&lt;&gt;"",Scoring!$I$15)+IF(Data!$K137&lt;&gt;"",Scoring!$I$16)+IF(Data!$L137&lt;&gt;"",Scoring!$I$17)+IF(Data!$M137&lt;&gt;"",Scoring!$I$18)+IF(Data!$N137&lt;&gt;"",Scoring!$I$19)+IF(Data!$O137&lt;&gt;"",Scoring!$I$20)+IF(Data!$P137&lt;&gt;"",Scoring!$I$21)+IF(Data!$Q137&lt;&gt;"",Scoring!$I$22)+IF(Data!$R137&lt;&gt;"",Scoring!$I$23)+IF(Data!$S137&lt;&gt;"",Scoring!$I$24)+IF(Data!$T137&lt;&gt;"",Scoring!$I$25)+IF(Data!$U137&lt;&gt;"",Scoring!$I$26)+IF(Data!$V137&lt;&gt;"",Scoring!$I$27)+IF(Data!$W137&lt;&gt;"",Scoring!$I$28)+IF(Data!$X137&lt;&gt;"",Scoring!$I$29)+IF(Data!$Y137&lt;&gt;"",Scoring!$I$30)+IF(Data!$Z137&lt;&gt;"",Scoring!$I$31)+IF(Data!$AA137&lt;&gt;"",Scoring!$I$32)+IF(Data!$AB137&lt;&gt;"",Scoring!$I$33)+IF(Data!$AC137&lt;&gt;"",Scoring!$I$34)+IF(Data!$AD137&lt;&gt;"",Scoring!$I$35)+IF(Data!$AE137&lt;&gt;"",Scoring!$I$36)+IF(Data!$AF137&lt;&gt;"",Scoring!$I$37)+IF(Data!$AG137&lt;&gt;"",Scoring!$I$38)+IF(Data!$AH137&lt;&gt;"",Scoring!$I$39)+IF(Data!$AI137&lt;&gt;"",Scoring!$I$40)+IF(Data!$AJ137&lt;&gt;"",Scoring!$I$41)+IF(Data!$AK137&lt;&gt;"",Scoring!$I$42)+IF(Data!$AL137&lt;&gt;"",Scoring!$I$43)+IF(Data!$AM137&lt;&gt;"",Scoring!$I$44)+IF(Data!$AN137&lt;&gt;"",Scoring!$I$45)+IF(Data!$AO137&lt;&gt;"",Scoring!$I$46)+IF(Data!$AP137&lt;&gt;"",Scoring!$I$47)+IF(Data!$AQ137&lt;&gt;"",Scoring!$I$48)+IF(Data!$AR137&lt;&gt;"",Scoring!$I$49)+IF(Data!$AS137&lt;&gt;"",Scoring!$I$50)+IF(Data!$AT137&lt;&gt;"",Scoring!$I$51)+IF(Data!$AU137&lt;&gt;"",Scoring!$I$52),"")</f>
        <v/>
      </c>
      <c r="BG137" s="180" t="str">
        <f>IF(BF137&lt;&gt;"",LOOKUP(BF137,Likelihoods!$A$7:$A$107,Likelihoods!G$7:G$107),"")</f>
        <v/>
      </c>
      <c r="BH137" s="187" t="str">
        <f>IF(AND(COUNTBLANK($B137:$O137)=13,COUNTBLANK($P137:$Q137)=1,COUNTBLANK($R137:$U137)=3,COUNTBLANK($V137:$X137)=2,COUNTBLANK($Y137:$AE137)=6,COUNTBLANK($AF137:$AJ137)=4,COUNTBLANK($AK137:AN137)=3,COUNTBLANK($AO137:$AQ137)=2,COUNTBLANK($AR137:$AS137)=1,COUNTBLANK($AT137:$AU137)=1),IF(Data!$B137&lt;&gt;"",Scoring!$J$7)+IF(Data!$C137&lt;&gt;"",Scoring!$J$8)+IF(Data!$D137&lt;&gt;"",Scoring!$J$9)+IF(Data!$E137&lt;&gt;"",Scoring!$J$10)+IF(Data!$F137&lt;&gt;"",Scoring!$J$11)+IF(Data!$G137&lt;&gt;"",Scoring!$J$12)+IF(Data!$H137&lt;&gt;"",Scoring!$J$13)+IF(Data!$I137&lt;&gt;"",Scoring!$J$14)+IF(Data!$J137&lt;&gt;"",Scoring!$J$15)+IF(Data!$K137&lt;&gt;"",Scoring!$J$16)+IF(Data!$L137&lt;&gt;"",Scoring!$J$17)+IF(Data!$M137&lt;&gt;"",Scoring!$J$18)+IF(Data!$N137&lt;&gt;"",Scoring!$J$19)+IF(Data!$O137&lt;&gt;"",Scoring!$J$20)+IF(Data!$P137&lt;&gt;"",Scoring!$J$21)+IF(Data!$Q137&lt;&gt;"",Scoring!$J$22)+IF(Data!$R137&lt;&gt;"",Scoring!$J$23)+IF(Data!$S137&lt;&gt;"",Scoring!$J$24)+IF(Data!$T137&lt;&gt;"",Scoring!$J$25)+IF(Data!$U137&lt;&gt;"",Scoring!$J$26)+IF(Data!$V137&lt;&gt;"",Scoring!$J$27)+IF(Data!$W137&lt;&gt;"",Scoring!$J$28)+IF(Data!$X137&lt;&gt;"",Scoring!$J$29)+IF(Data!$Y137&lt;&gt;"",Scoring!$J$30)+IF(Data!$Z137&lt;&gt;"",Scoring!$J$31)+IF(Data!$AA137&lt;&gt;"",Scoring!$J$32)+IF(Data!$AB137&lt;&gt;"",Scoring!$J$33)+IF(Data!$AC137&lt;&gt;"",Scoring!$J$34)+IF(Data!$AD137&lt;&gt;"",Scoring!$J$35)+IF(Data!$AE137&lt;&gt;"",Scoring!$J$36)+IF(Data!$AF137&lt;&gt;"",Scoring!$J$37)+IF(Data!$AG137&lt;&gt;"",Scoring!$J$38)+IF(Data!$AH137&lt;&gt;"",Scoring!$J$39)+IF(Data!$AI137&lt;&gt;"",Scoring!$J$40)+IF(Data!$AJ137&lt;&gt;"",Scoring!$J$41)+IF(Data!$AK137&lt;&gt;"",Scoring!$J$42)+IF(Data!$AL137&lt;&gt;"",Scoring!$J$43)+IF(Data!$AM137&lt;&gt;"",Scoring!$J$44)+IF(Data!$AN137&lt;&gt;"",Scoring!$J$45)+IF(Data!$AO137&lt;&gt;"",Scoring!$J$46)+IF(Data!$AP137&lt;&gt;"",Scoring!$J$47)+IF(Data!$AQ137&lt;&gt;"",Scoring!$J$48)+IF(Data!$AR137&lt;&gt;"",Scoring!$J$49)+IF(Data!$AS137&lt;&gt;"",Scoring!$J$50)+IF(Data!$AT137&lt;&gt;"",Scoring!$J$51)+IF(Data!$AU137&lt;&gt;"",Scoring!$J$52),"")</f>
        <v/>
      </c>
      <c r="BI137" s="183" t="str">
        <f>IF(BH137&lt;&gt;"",LOOKUP(BH137,Likelihoods!$A$7:$A$107,Likelihoods!H$7:H$107),"")</f>
        <v/>
      </c>
      <c r="BJ137" s="188" t="str">
        <f>IF(AND(COUNTBLANK($B137:$O137)=13,COUNTBLANK($P137:$Q137)=1,COUNTBLANK($R137:$U137)=3,COUNTBLANK($V137:$X137)=2,COUNTBLANK($Y137:$AE137)=6,COUNTBLANK($AF137:$AJ137)=4,COUNTBLANK($AK137:AN137)=3,COUNTBLANK($AO137:$AQ137)=2,COUNTBLANK($AR137:$AS137)=1,COUNTBLANK($AT137:$AU137)=1),IF(Data!$B137&lt;&gt;"",Scoring!$K$7)+IF(Data!$C137&lt;&gt;"",Scoring!$K$8)+IF(Data!$D137&lt;&gt;"",Scoring!$K$9)+IF(Data!$E137&lt;&gt;"",Scoring!$K$10)+IF(Data!$F137&lt;&gt;"",Scoring!$K$11)+IF(Data!$G137&lt;&gt;"",Scoring!$K$12)+IF(Data!$H137&lt;&gt;"",Scoring!$K$13)+IF(Data!$I137&lt;&gt;"",Scoring!$K$14)+IF(Data!$J137&lt;&gt;"",Scoring!$K$15)+IF(Data!$K137&lt;&gt;"",Scoring!$K$16)+IF(Data!$L137&lt;&gt;"",Scoring!$K$17)+IF(Data!$M137&lt;&gt;"",Scoring!$K$18)+IF(Data!$N137&lt;&gt;"",Scoring!$K$19)+IF(Data!$O137&lt;&gt;"",Scoring!$K$20)+IF(Data!$P137&lt;&gt;"",Scoring!$K$21)+IF(Data!$Q137&lt;&gt;"",Scoring!$K$22)+IF(Data!$R137&lt;&gt;"",Scoring!$K$23)+IF(Data!$S137&lt;&gt;"",Scoring!$K$24)+IF(Data!$T137&lt;&gt;"",Scoring!$K$25)+IF(Data!$U137&lt;&gt;"",Scoring!$K$26)+IF(Data!$V137&lt;&gt;"",Scoring!$K$27)+IF(Data!$W137&lt;&gt;"",Scoring!$K$28)+IF(Data!$X137&lt;&gt;"",Scoring!$K$29)+IF(Data!$Y137&lt;&gt;"",Scoring!$K$30)+IF(Data!$Z137&lt;&gt;"",Scoring!$K$31)+IF(Data!$AA137&lt;&gt;"",Scoring!$K$32)+IF(Data!$AB137&lt;&gt;"",Scoring!$K$33)+IF(Data!$AC137&lt;&gt;"",Scoring!$K$34)+IF(Data!$AD137&lt;&gt;"",Scoring!$K$35)+IF(Data!$AE137&lt;&gt;"",Scoring!$K$36)+IF(Data!$AF137&lt;&gt;"",Scoring!$K$37)+IF(Data!$AG137&lt;&gt;"",Scoring!$K$38)+IF(Data!$AH137&lt;&gt;"",Scoring!$K$39)+IF(Data!$AI137&lt;&gt;"",Scoring!$K$40)+IF(Data!$AJ137&lt;&gt;"",Scoring!$K$41)+IF(Data!$AK137&lt;&gt;"",Scoring!$K$42)+IF(Data!$AL137&lt;&gt;"",Scoring!$K$43)+IF(Data!$AM137&lt;&gt;"",Scoring!$K$44)+IF(Data!$AN137&lt;&gt;"",Scoring!$K$45)+IF(Data!$AO137&lt;&gt;"",Scoring!$K$46)+IF(Data!$AP137&lt;&gt;"",Scoring!$K$47)+IF(Data!$AQ137&lt;&gt;"",Scoring!$K$48)+IF(Data!$AR137&lt;&gt;"",Scoring!$K$49)+IF(Data!$AS137&lt;&gt;"",Scoring!$K$50)+IF(Data!$AT137&lt;&gt;"",Scoring!$K$51)+IF(Data!$AU137&lt;&gt;"",Scoring!$K$52),"")</f>
        <v/>
      </c>
      <c r="BK137" s="184" t="str">
        <f>IF(BJ137&lt;&gt;"",LOOKUP(BJ137,Likelihoods!$A$7:$A$107,Likelihoods!I$7:I$107),"")</f>
        <v/>
      </c>
      <c r="BL137" s="187" t="str">
        <f>IF(AND(COUNTBLANK($B137:$O137)=13,COUNTBLANK($P137:$Q137)=1,COUNTBLANK($R137:$U137)=3,COUNTBLANK($V137:$X137)=2,COUNTBLANK($Y137:$AE137)=6,COUNTBLANK($AF137:$AJ137)=4,COUNTBLANK($AK137:AN137)=3,COUNTBLANK($AO137:$AQ137)=2,COUNTBLANK($AR137:$AS137)=1,COUNTBLANK($AT137:$AU137)=1),IF(Data!$B137&lt;&gt;"",Scoring!$L$7)+IF(Data!$C137&lt;&gt;"",Scoring!$L$8)+IF(Data!$D137&lt;&gt;"",Scoring!$L$9)+IF(Data!$E137&lt;&gt;"",Scoring!$L$10)+IF(Data!$F137&lt;&gt;"",Scoring!$L$11)+IF(Data!$G137&lt;&gt;"",Scoring!$L$12)+IF(Data!$H137&lt;&gt;"",Scoring!$L$13)+IF(Data!$I137&lt;&gt;"",Scoring!$L$14)+IF(Data!$J137&lt;&gt;"",Scoring!$L$15)+IF(Data!$K137&lt;&gt;"",Scoring!$L$16)+IF(Data!$L137&lt;&gt;"",Scoring!$L$17)+IF(Data!$M137&lt;&gt;"",Scoring!$L$18)+IF(Data!$N137&lt;&gt;"",Scoring!$L$19)+IF(Data!$O137&lt;&gt;"",Scoring!$L$20)+IF(Data!$P137&lt;&gt;"",Scoring!$L$21)+IF(Data!$Q137&lt;&gt;"",Scoring!$L$22)+IF(Data!$R137&lt;&gt;"",Scoring!$L$23)+IF(Data!$S137&lt;&gt;"",Scoring!$L$24)+IF(Data!$T137&lt;&gt;"",Scoring!$L$25)+IF(Data!$U137&lt;&gt;"",Scoring!$L$26)+IF(Data!$V137&lt;&gt;"",Scoring!$L$27)+IF(Data!$W137&lt;&gt;"",Scoring!$L$28)+IF(Data!$X137&lt;&gt;"",Scoring!$L$29)+IF(Data!$Y137&lt;&gt;"",Scoring!$L$30)+IF(Data!$Z137&lt;&gt;"",Scoring!$L$31)+IF(Data!$AA137&lt;&gt;"",Scoring!$L$32)+IF(Data!$AB137&lt;&gt;"",Scoring!$L$33)+IF(Data!$AC137&lt;&gt;"",Scoring!$L$34)+IF(Data!$AD137&lt;&gt;"",Scoring!$L$35)+IF(Data!$AE137&lt;&gt;"",Scoring!$L$36)+IF(Data!$AF137&lt;&gt;"",Scoring!$L$37)+IF(Data!$AG137&lt;&gt;"",Scoring!$L$38)+IF(Data!$AH137&lt;&gt;"",Scoring!$L$39)+IF(Data!$AI137&lt;&gt;"",Scoring!$L$40)+IF(Data!$AJ137&lt;&gt;"",Scoring!$L$41)+IF(Data!$AK137&lt;&gt;"",Scoring!$L$42)+IF(Data!$AL137&lt;&gt;"",Scoring!$L$43)+IF(Data!$AM137&lt;&gt;"",Scoring!$L$44)+IF(Data!$AN137&lt;&gt;"",Scoring!$L$45)+IF(Data!$AO137&lt;&gt;"",Scoring!$L$46)+IF(Data!$AP137&lt;&gt;"",Scoring!$L$47)+IF(Data!$AQ137&lt;&gt;"",Scoring!$L$48)+IF(Data!$AR137&lt;&gt;"",Scoring!$L$49)+IF(Data!$AS137&lt;&gt;"",Scoring!$L$50)+IF(Data!$AT137&lt;&gt;"",Scoring!$L$51)+IF(Data!$AU137&lt;&gt;"",Scoring!$L$52),"")</f>
        <v/>
      </c>
      <c r="BM137" s="180" t="str">
        <f>IF(BL137&lt;&gt;"",LOOKUP(BL137,Likelihoods!$A$7:$A$107,Likelihoods!J$7:J$107),"")</f>
        <v/>
      </c>
      <c r="BN137" s="181" t="str">
        <f>IF(AND(COUNTBLANK($B137:$O137)=13,COUNTBLANK($P137:$Q137)=1,COUNTBLANK($R137:$U137)=3,COUNTBLANK($V137:$X137)=2,COUNTBLANK($Y137:$AE137)=6,COUNTBLANK($AF137:$AJ137)=4,COUNTBLANK($AK137:AN137)=3,COUNTBLANK($AO137:$AQ137)=2,COUNTBLANK($AR137:$AS137)=1,COUNTBLANK($AT137:$AU137)=1),IF(Data!$B137&lt;&gt;"",Scoring!$M$7)+IF(Data!$C137&lt;&gt;"",Scoring!$M$8)+IF(Data!$D137&lt;&gt;"",Scoring!$M$9)+IF(Data!$E137&lt;&gt;"",Scoring!$M$10)+IF(Data!$F137&lt;&gt;"",Scoring!$M$11)+IF(Data!$G137&lt;&gt;"",Scoring!$M$12)+IF(Data!$H137&lt;&gt;"",Scoring!$M$13)+IF(Data!$I137&lt;&gt;"",Scoring!$M$14)+IF(Data!$J137&lt;&gt;"",Scoring!$M$15)+IF(Data!$K137&lt;&gt;"",Scoring!$M$16)+IF(Data!$L137&lt;&gt;"",Scoring!$M$17)+IF(Data!$M137&lt;&gt;"",Scoring!$M$18)+IF(Data!$N137&lt;&gt;"",Scoring!$M$19)+IF(Data!$O137&lt;&gt;"",Scoring!$M$20)+IF(Data!$P137&lt;&gt;"",Scoring!$M$21)+IF(Data!$Q137&lt;&gt;"",Scoring!$M$22)+IF(Data!$R137&lt;&gt;"",Scoring!$M$23)+IF(Data!$S137&lt;&gt;"",Scoring!$M$24)+IF(Data!$T137&lt;&gt;"",Scoring!$M$25)+IF(Data!$U137&lt;&gt;"",Scoring!$M$26)+IF(Data!$V137&lt;&gt;"",Scoring!$M$27)+IF(Data!$W137&lt;&gt;"",Scoring!$M$28)+IF(Data!$X137&lt;&gt;"",Scoring!$M$29)+IF(Data!$Y137&lt;&gt;"",Scoring!$M$30)+IF(Data!$Z137&lt;&gt;"",Scoring!$M$31)+IF(Data!$AA137&lt;&gt;"",Scoring!$M$32)+IF(Data!$AB137&lt;&gt;"",Scoring!$M$33)+IF(Data!$AC137&lt;&gt;"",Scoring!$M$34)+IF(Data!$AD137&lt;&gt;"",Scoring!$M$35)+IF(Data!$AE137&lt;&gt;"",Scoring!$M$36)+IF(Data!$AF137&lt;&gt;"",Scoring!$M$37)+IF(Data!$AG137&lt;&gt;"",Scoring!$M$38)+IF(Data!$AH137&lt;&gt;"",Scoring!$M$39)+IF(Data!$AI137&lt;&gt;"",Scoring!$M$40)+IF(Data!$AJ137&lt;&gt;"",Scoring!$M$41)+IF(Data!$AK137&lt;&gt;"",Scoring!$M$42)+IF(Data!$AL137&lt;&gt;"",Scoring!$M$43)+IF(Data!$AM137&lt;&gt;"",Scoring!$M$44)+IF(Data!$AN137&lt;&gt;"",Scoring!$M$45)+IF(Data!$AO137&lt;&gt;"",Scoring!$M$46)+IF(Data!$AP137&lt;&gt;"",Scoring!$M$47)+IF(Data!$AQ137&lt;&gt;"",Scoring!$M$48)+IF(Data!$AR137&lt;&gt;"",Scoring!$M$49)+IF(Data!$AS137&lt;&gt;"",Scoring!$M$50)+IF(Data!$AT137&lt;&gt;"",Scoring!$M$51)+IF(Data!$AU137&lt;&gt;"",Scoring!$M$52),"")</f>
        <v/>
      </c>
      <c r="BO137" s="184" t="str">
        <f>IF(BN137&lt;&gt;"",LOOKUP(BN137,Likelihoods!$A$7:$A$107,Likelihoods!K$7:K$107),"")</f>
        <v/>
      </c>
      <c r="BP137" s="179" t="str">
        <f>IF(AND(COUNTBLANK($B137:$O137)=13,COUNTBLANK($P137:$Q137)=1,COUNTBLANK($R137:$U137)=3,COUNTBLANK($V137:$X137)=2,COUNTBLANK($Y137:$AE137)=6,COUNTBLANK($AF137:$AJ137)=4,COUNTBLANK($AK137:AN137)=3,COUNTBLANK($AO137:$AQ137)=2,COUNTBLANK($AR137:$AS137)=1,COUNTBLANK($AT137:$AU137)=1),IF(Data!$B137&lt;&gt;"",Scoring!$N$7)+IF(Data!$C137&lt;&gt;"",Scoring!$N$8)+IF(Data!$D137&lt;&gt;"",Scoring!$N$9)+IF(Data!$E137&lt;&gt;"",Scoring!$N$10)+IF(Data!$F137&lt;&gt;"",Scoring!$N$11)+IF(Data!$G137&lt;&gt;"",Scoring!$N$12)+IF(Data!$H137&lt;&gt;"",Scoring!$N$13)+IF(Data!$I137&lt;&gt;"",Scoring!$N$14)+IF(Data!$J137&lt;&gt;"",Scoring!$N$15)+IF(Data!$K137&lt;&gt;"",Scoring!$N$16)+IF(Data!$L137&lt;&gt;"",Scoring!$N$17)+IF(Data!$M137&lt;&gt;"",Scoring!$N$18)+IF(Data!$N137&lt;&gt;"",Scoring!$N$19)+IF(Data!$O137&lt;&gt;"",Scoring!$N$20)+IF(Data!$P137&lt;&gt;"",Scoring!$N$21)+IF(Data!$Q137&lt;&gt;"",Scoring!$N$22)+IF(Data!$R137&lt;&gt;"",Scoring!$N$23)+IF(Data!$S137&lt;&gt;"",Scoring!$N$24)+IF(Data!$T137&lt;&gt;"",Scoring!$N$25)+IF(Data!$U137&lt;&gt;"",Scoring!$N$26)+IF(Data!$V137&lt;&gt;"",Scoring!$N$27)+IF(Data!$W137&lt;&gt;"",Scoring!$N$28)+IF(Data!$X137&lt;&gt;"",Scoring!$N$29)+IF(Data!$Y137&lt;&gt;"",Scoring!$N$30)+IF(Data!$Z137&lt;&gt;"",Scoring!$N$31)+IF(Data!$AA137&lt;&gt;"",Scoring!$N$32)+IF(Data!$AB137&lt;&gt;"",Scoring!$N$33)+IF(Data!$AC137&lt;&gt;"",Scoring!$N$34)+IF(Data!$AD137&lt;&gt;"",Scoring!$N$35)+IF(Data!$AE137&lt;&gt;"",Scoring!$N$36)+IF(Data!$AF137&lt;&gt;"",Scoring!$N$37)+IF(Data!$AG137&lt;&gt;"",Scoring!$N$38)+IF(Data!$AH137&lt;&gt;"",Scoring!$N$39)+IF(Data!$AI137&lt;&gt;"",Scoring!$N$40)+IF(Data!$AJ137&lt;&gt;"",Scoring!$N$41)+IF(Data!$AK137&lt;&gt;"",Scoring!$N$42)+IF(Data!$AL137&lt;&gt;"",Scoring!$N$43)+IF(Data!$AM137&lt;&gt;"",Scoring!$N$44)+IF(Data!$AN137&lt;&gt;"",Scoring!$N$45)+IF(Data!$AO137&lt;&gt;"",Scoring!$N$46)+IF(Data!$AP137&lt;&gt;"",Scoring!$N$47)+IF(Data!$AQ137&lt;&gt;"",Scoring!$N$48)+IF(Data!$AR137&lt;&gt;"",Scoring!$N$49)+IF(Data!$AS137&lt;&gt;"",Scoring!$N$50)+IF(Data!$AT137&lt;&gt;"",Scoring!$N$51)+IF(Data!$AU137&lt;&gt;"",Scoring!$N$52),"")</f>
        <v/>
      </c>
      <c r="BQ137" s="189" t="str">
        <f>IF(BP137&lt;&gt;"",LOOKUP(BP137,Likelihoods!$A$7:$A$107,Likelihoods!L$7:L$107),"")</f>
        <v/>
      </c>
      <c r="BR137" s="181" t="str">
        <f>IF(AND(COUNTBLANK($B137:$O137)=13,COUNTBLANK($P137:$Q137)=1,COUNTBLANK($R137:$U137)=3,COUNTBLANK($V137:$X137)=2,COUNTBLANK($Y137:$AE137)=6,COUNTBLANK($AF137:$AJ137)=4,COUNTBLANK($AK137:AN137)=3,COUNTBLANK($AO137:$AQ137)=2,COUNTBLANK($AR137:$AS137)=1,COUNTBLANK($AT137:$AU137)=1),IF(Data!$B137&lt;&gt;"",Scoring!$O$7)+IF(Data!$C137&lt;&gt;"",Scoring!$O$8)+IF(Data!$D137&lt;&gt;"",Scoring!$O$9)+IF(Data!$E137&lt;&gt;"",Scoring!$O$10)+IF(Data!$F137&lt;&gt;"",Scoring!$O$11)+IF(Data!$G137&lt;&gt;"",Scoring!$O$12)+IF(Data!$H137&lt;&gt;"",Scoring!$O$13)+IF(Data!$I137&lt;&gt;"",Scoring!$O$14)+IF(Data!$J137&lt;&gt;"",Scoring!$O$15)+IF(Data!$K137&lt;&gt;"",Scoring!$O$16)+IF(Data!$L137&lt;&gt;"",Scoring!$O$17)+IF(Data!$M137&lt;&gt;"",Scoring!$O$18)+IF(Data!$N137&lt;&gt;"",Scoring!$O$19)+IF(Data!$O137&lt;&gt;"",Scoring!$O$20)+IF(Data!$P137&lt;&gt;"",Scoring!$O$21)+IF(Data!$Q137&lt;&gt;"",Scoring!$O$22)+IF(Data!$R137&lt;&gt;"",Scoring!$O$23)+IF(Data!$S137&lt;&gt;"",Scoring!$O$24)+IF(Data!$T137&lt;&gt;"",Scoring!$O$25)+IF(Data!$U137&lt;&gt;"",Scoring!$O$26)+IF(Data!$V137&lt;&gt;"",Scoring!$O$27)+IF(Data!$W137&lt;&gt;"",Scoring!$O$28)+IF(Data!$X137&lt;&gt;"",Scoring!$O$29)+IF(Data!$Y137&lt;&gt;"",Scoring!$O$30)+IF(Data!$Z137&lt;&gt;"",Scoring!$O$31)+IF(Data!$AA137&lt;&gt;"",Scoring!$O$32)+IF(Data!$AB137&lt;&gt;"",Scoring!$O$33)+IF(Data!$AC137&lt;&gt;"",Scoring!$O$34)+IF(Data!$AD137&lt;&gt;"",Scoring!$O$35)+IF(Data!$AE137&lt;&gt;"",Scoring!$O$36)+IF(Data!$AF137&lt;&gt;"",Scoring!$O$37)+IF(Data!$AG137&lt;&gt;"",Scoring!$O$38)+IF(Data!$AH137&lt;&gt;"",Scoring!$O$39)+IF(Data!$AI137&lt;&gt;"",Scoring!$O$40)+IF(Data!$AJ137&lt;&gt;"",Scoring!$O$41)+IF(Data!$AK137&lt;&gt;"",Scoring!$O$42)+IF(Data!$AL137&lt;&gt;"",Scoring!$O$43)+IF(Data!$AM137&lt;&gt;"",Scoring!$O$44)+IF(Data!$AN137&lt;&gt;"",Scoring!$O$45)+IF(Data!$AO137&lt;&gt;"",Scoring!$O$46)+IF(Data!$AP137&lt;&gt;"",Scoring!$O$47)+IF(Data!$AQ137&lt;&gt;"",Scoring!$O$48)+IF(Data!$AR137&lt;&gt;"",Scoring!$O$49)+IF(Data!$AS137&lt;&gt;"",Scoring!$O$50)+IF(Data!$AT137&lt;&gt;"",Scoring!$O$51)+IF(Data!$AU137&lt;&gt;"",Scoring!$O$52),"")</f>
        <v/>
      </c>
      <c r="BS137" s="184" t="str">
        <f>IF(BR137&lt;&gt;"",LOOKUP(BR137,Likelihoods!$A$7:$A$107,Likelihoods!M$7:M$107),"")</f>
        <v/>
      </c>
      <c r="BT137" s="181" t="str">
        <f>IF(AND(COUNTBLANK($B137:$O137)=13,COUNTBLANK($P137:$Q137)=1,COUNTBLANK($R137:$U137)=3,COUNTBLANK($V137:$X137)=2,COUNTBLANK($Y137:$AE137)=6,COUNTBLANK($AF137:$AJ137)=4,COUNTBLANK($AK137:AN137)=3,COUNTBLANK($AO137:$AQ137)=2,COUNTBLANK($AR137:$AS137)=1,COUNTBLANK($AT137:$AU137)=1),IF(Data!$B137&lt;&gt;"",Scoring!$P$7)+IF(Data!$C137&lt;&gt;"",Scoring!$P$8)+IF(Data!$D137&lt;&gt;"",Scoring!$P$9)+IF(Data!$E137&lt;&gt;"",Scoring!$P$10)+IF(Data!$F137&lt;&gt;"",Scoring!$P$11)+IF(Data!$G137&lt;&gt;"",Scoring!$P$12)+IF(Data!$H137&lt;&gt;"",Scoring!$P$13)+IF(Data!$I137&lt;&gt;"",Scoring!$P$14)+IF(Data!$J137&lt;&gt;"",Scoring!$P$15)+IF(Data!$K137&lt;&gt;"",Scoring!$P$16)+IF(Data!$L137&lt;&gt;"",Scoring!$P$17)+IF(Data!$M137&lt;&gt;"",Scoring!$P$18)+IF(Data!$N137&lt;&gt;"",Scoring!$P$19)+IF(Data!$O137&lt;&gt;"",Scoring!$P$20)+IF(Data!$P137&lt;&gt;"",Scoring!$P$21)+IF(Data!$Q137&lt;&gt;"",Scoring!$P$22)+IF(Data!$R137&lt;&gt;"",Scoring!$P$23)+IF(Data!$S137&lt;&gt;"",Scoring!$P$24)+IF(Data!$T137&lt;&gt;"",Scoring!$P$25)+IF(Data!$U137&lt;&gt;"",Scoring!$P$26)+IF(Data!$V137&lt;&gt;"",Scoring!$P$27)+IF(Data!$W137&lt;&gt;"",Scoring!$P$28)+IF(Data!$X137&lt;&gt;"",Scoring!$P$29)+IF(Data!$Y137&lt;&gt;"",Scoring!$P$30)+IF(Data!$Z137&lt;&gt;"",Scoring!$P$31)+IF(Data!$AA137&lt;&gt;"",Scoring!$P$32)+IF(Data!$AB137&lt;&gt;"",Scoring!$P$33)+IF(Data!$AC137&lt;&gt;"",Scoring!$P$34)+IF(Data!$AD137&lt;&gt;"",Scoring!$P$35)+IF(Data!$AE137&lt;&gt;"",Scoring!$P$36)+IF(Data!$AF137&lt;&gt;"",Scoring!$P$37)+IF(Data!$AG137&lt;&gt;"",Scoring!$P$38)+IF(Data!$AH137&lt;&gt;"",Scoring!$P$39)+IF(Data!$AI137&lt;&gt;"",Scoring!$P$40)+IF(Data!$AJ137&lt;&gt;"",Scoring!$P$41)+IF(Data!$AK137&lt;&gt;"",Scoring!$P$42)+IF(Data!$AL137&lt;&gt;"",Scoring!$P$43)+IF(Data!$AM137&lt;&gt;"",Scoring!$P$44)+IF(Data!$AN137&lt;&gt;"",Scoring!$P$45)+IF(Data!$AO137&lt;&gt;"",Scoring!$P$46)+IF(Data!$AP137&lt;&gt;"",Scoring!$P$47)+IF(Data!$AQ137&lt;&gt;"",Scoring!$P$48)+IF(Data!$AR137&lt;&gt;"",Scoring!$P$49)+IF(Data!$AS137&lt;&gt;"",Scoring!$P$50)+IF(Data!$AT137&lt;&gt;"",Scoring!$P$51)+IF(Data!$AU137&lt;&gt;"",Scoring!$P$52),"")</f>
        <v/>
      </c>
      <c r="BU137" s="180" t="str">
        <f>IF(BT137&lt;&gt;"",LOOKUP(BT137,Likelihoods!$A$7:$A$107,Likelihoods!N$7:N$107),"")</f>
        <v/>
      </c>
      <c r="BV137" s="181" t="str">
        <f>IF(AND(COUNTBLANK($B137:$O137)=13,COUNTBLANK($P137:$Q137)=1,COUNTBLANK($R137:$U137)=3,COUNTBLANK($V137:$X137)=2,COUNTBLANK($Y137:$AE137)=6,COUNTBLANK($AF137:$AJ137)=4,COUNTBLANK($AK137:AN137)=3,COUNTBLANK($AO137:$AQ137)=2,COUNTBLANK($AR137:$AS137)=1,COUNTBLANK($AT137:$AU137)=1),IF(Data!$B137&lt;&gt;"",Scoring!$Q$7)+IF(Data!$C137&lt;&gt;"",Scoring!$Q$8)+IF(Data!$D137&lt;&gt;"",Scoring!$Q$9)+IF(Data!$E137&lt;&gt;"",Scoring!$Q$10)+IF(Data!$F137&lt;&gt;"",Scoring!$Q$11)+IF(Data!$G137&lt;&gt;"",Scoring!$Q$12)+IF(Data!$H137&lt;&gt;"",Scoring!$Q$13)+IF(Data!$I137&lt;&gt;"",Scoring!$Q$14)+IF(Data!$J137&lt;&gt;"",Scoring!$Q$15)+IF(Data!$K137&lt;&gt;"",Scoring!$Q$16)+IF(Data!$L137&lt;&gt;"",Scoring!$Q$17)+IF(Data!$M137&lt;&gt;"",Scoring!$Q$18)+IF(Data!$N137&lt;&gt;"",Scoring!$Q$19)+IF(Data!$O137&lt;&gt;"",Scoring!$Q$20)+IF(Data!$P137&lt;&gt;"",Scoring!$Q$21)+IF(Data!$Q137&lt;&gt;"",Scoring!$Q$22)+IF(Data!$R137&lt;&gt;"",Scoring!$Q$23)+IF(Data!$S137&lt;&gt;"",Scoring!$Q$24)+IF(Data!$T137&lt;&gt;"",Scoring!$Q$25)+IF(Data!$U137&lt;&gt;"",Scoring!$Q$26)+IF(Data!$V137&lt;&gt;"",Scoring!$Q$27)+IF(Data!$W137&lt;&gt;"",Scoring!$Q$28)+IF(Data!$X137&lt;&gt;"",Scoring!$Q$29)+IF(Data!$Y137&lt;&gt;"",Scoring!$Q$30)+IF(Data!$Z137&lt;&gt;"",Scoring!$Q$31)+IF(Data!$AA137&lt;&gt;"",Scoring!$Q$32)+IF(Data!$AB137&lt;&gt;"",Scoring!$Q$33)+IF(Data!$AC137&lt;&gt;"",Scoring!$Q$34)+IF(Data!$AD137&lt;&gt;"",Scoring!$Q$35)+IF(Data!$AE137&lt;&gt;"",Scoring!$Q$36)+IF(Data!$AF137&lt;&gt;"",Scoring!$Q$37)+IF(Data!$AG137&lt;&gt;"",Scoring!$Q$38)+IF(Data!$AH137&lt;&gt;"",Scoring!$Q$39)+IF(Data!$AI137&lt;&gt;"",Scoring!$Q$40)+IF(Data!$AJ137&lt;&gt;"",Scoring!$Q$41)+IF(Data!$AK137&lt;&gt;"",Scoring!$Q$42)+IF(Data!$AL137&lt;&gt;"",Scoring!$Q$43)+IF(Data!$AM137&lt;&gt;"",Scoring!$Q$44)+IF(Data!$AN137&lt;&gt;"",Scoring!$Q$45)+IF(Data!$AO137&lt;&gt;"",Scoring!$Q$46)+IF(Data!$AP137&lt;&gt;"",Scoring!$Q$47)+IF(Data!$AQ137&lt;&gt;"",Scoring!$Q$48)+IF(Data!$AR137&lt;&gt;"",Scoring!$Q$49)+IF(Data!$AS137&lt;&gt;"",Scoring!$Q$50)+IF(Data!$AT137&lt;&gt;"",Scoring!$Q$51)+IF(Data!$AU137&lt;&gt;"",Scoring!$Q$52),"")</f>
        <v/>
      </c>
      <c r="BW137" s="183" t="str">
        <f>IF(BV137&lt;&gt;"",LOOKUP(BV137,Likelihoods!$A$7:$A$107,Likelihoods!O$7:O$107),"")</f>
        <v/>
      </c>
      <c r="BX137" s="9"/>
      <c r="BY137" s="9"/>
      <c r="BZ137" s="9"/>
      <c r="CA137" s="9"/>
      <c r="CB137" s="9"/>
      <c r="CC137" s="9"/>
      <c r="CD137" s="9"/>
      <c r="CE137" s="9"/>
      <c r="CF137" s="9"/>
      <c r="CG137" s="9"/>
      <c r="CH137" s="9"/>
      <c r="CI137" s="9"/>
      <c r="CJ137" s="9"/>
      <c r="CK137" s="9"/>
    </row>
    <row r="138" spans="1:89" ht="14.25">
      <c r="A138" s="59"/>
      <c r="B138" s="76"/>
      <c r="C138" s="77"/>
      <c r="D138" s="77"/>
      <c r="E138" s="77"/>
      <c r="F138" s="77"/>
      <c r="G138" s="77"/>
      <c r="H138" s="77"/>
      <c r="I138" s="77"/>
      <c r="J138" s="77"/>
      <c r="K138" s="77"/>
      <c r="L138" s="77"/>
      <c r="M138" s="77"/>
      <c r="N138" s="77"/>
      <c r="O138" s="77"/>
      <c r="P138" s="76"/>
      <c r="Q138" s="78"/>
      <c r="R138" s="77"/>
      <c r="S138" s="77"/>
      <c r="T138" s="77"/>
      <c r="U138" s="77"/>
      <c r="V138" s="76"/>
      <c r="W138" s="77"/>
      <c r="X138" s="78"/>
      <c r="Y138" s="77"/>
      <c r="Z138" s="77"/>
      <c r="AA138" s="77"/>
      <c r="AB138" s="77"/>
      <c r="AC138" s="77"/>
      <c r="AD138" s="77"/>
      <c r="AE138" s="77"/>
      <c r="AF138" s="76"/>
      <c r="AG138" s="77"/>
      <c r="AH138" s="77"/>
      <c r="AI138" s="77"/>
      <c r="AJ138" s="78"/>
      <c r="AK138" s="77"/>
      <c r="AL138" s="77"/>
      <c r="AM138" s="77"/>
      <c r="AN138" s="77"/>
      <c r="AO138" s="76"/>
      <c r="AP138" s="77"/>
      <c r="AQ138" s="78"/>
      <c r="AR138" s="76"/>
      <c r="AS138" s="78"/>
      <c r="AT138" s="77"/>
      <c r="AU138" s="77"/>
      <c r="AV138" s="179" t="str">
        <f>IF(AND(COUNTBLANK($B138:$O138)=13,COUNTBLANK($P138:$Q138)=1,COUNTBLANK($R138:$U138)=3,COUNTBLANK($V138:$X138)=2,COUNTBLANK($Y138:$AE138)=6,COUNTBLANK($AF138:$AJ138)=4,COUNTBLANK($AK138:AN138)=3,COUNTBLANK($AO138:$AQ138)=2,COUNTBLANK($AR138:$AS138)=1,COUNTBLANK($AT138:$AU138)=1),IF(Data!$B138&lt;&gt;"",Scoring!$D$7)+IF(Data!$C138&lt;&gt;"",Scoring!$D$8)+IF(Data!$D138&lt;&gt;"",Scoring!$D$9)+IF(Data!$E138&lt;&gt;"",Scoring!$D$10)+IF(Data!$F138&lt;&gt;"",Scoring!$D$11)+IF(Data!$G138&lt;&gt;"",Scoring!$D$12)+IF(Data!$H138&lt;&gt;"",Scoring!$D$13)+IF(Data!$I138&lt;&gt;"",Scoring!$D$14)+IF(Data!$J138&lt;&gt;"",Scoring!$D$15)+IF(Data!$K138&lt;&gt;"",Scoring!$D$16)+IF(Data!$L138&lt;&gt;"",Scoring!$D$17)+IF(Data!$M138&lt;&gt;"",Scoring!$D$18)+IF(Data!$N138&lt;&gt;"",Scoring!$D$19)+IF(Data!$O138&lt;&gt;"",Scoring!$D$20)+IF(Data!$P138&lt;&gt;"",Scoring!$D$21)+IF(Data!$Q138&lt;&gt;"",Scoring!$D$22)+IF(Data!$R138&lt;&gt;"",Scoring!$D$23)+IF(Data!$S138&lt;&gt;"",Scoring!$D$24)+IF(Data!$T138&lt;&gt;"",Scoring!$D$25)+IF(Data!$U138&lt;&gt;"",Scoring!$D$26)+IF(Data!$V138&lt;&gt;"",Scoring!$D$27)+IF(Data!$W138&lt;&gt;"",Scoring!$D$28)+IF(Data!$X138&lt;&gt;"",Scoring!$D$29)+IF(Data!$Y138&lt;&gt;"",Scoring!$D$30)+IF(Data!$Z138&lt;&gt;"",Scoring!$D$31)+IF(Data!$AA138&lt;&gt;"",Scoring!$D$32)+IF(Data!$AB138&lt;&gt;"",Scoring!$D$33)+IF(Data!$AC138&lt;&gt;"",Scoring!$D$34)+IF(Data!$AD138&lt;&gt;"",Scoring!$D$35)+IF(Data!$AE138&lt;&gt;"",Scoring!$D$36)+IF(Data!$AF138&lt;&gt;"",Scoring!$D$37)+IF(Data!$AG138&lt;&gt;"",Scoring!$D$38)+IF(Data!$AH138&lt;&gt;"",Scoring!$D$39)+IF(Data!$AI138&lt;&gt;"",Scoring!$D$40)+IF(Data!$AJ138&lt;&gt;"",Scoring!$D$41)+IF(Data!$AK138&lt;&gt;"",Scoring!$D$42)+IF(Data!$AL138&lt;&gt;"",Scoring!$D$43)+IF(Data!$AM138&lt;&gt;"",Scoring!$D$44)+IF(Data!$AN138&lt;&gt;"",Scoring!$D$45)+IF(Data!$AO138&lt;&gt;"",Scoring!$D$46)+IF(Data!$AP138&lt;&gt;"",Scoring!$D$47)+IF(Data!$AQ138&lt;&gt;"",Scoring!$D$48)+IF(Data!$AR138&lt;&gt;"",Scoring!$D$49)+IF(Data!$AS138&lt;&gt;"",Scoring!$D$50)+IF(Data!$AT138&lt;&gt;"",Scoring!$D$51)+IF(Data!$AU138&lt;&gt;"",Scoring!$D$52),"")</f>
        <v/>
      </c>
      <c r="AW138" s="180" t="str">
        <f>IF(AV138&lt;&gt;"",LOOKUP(AV138,Likelihoods!$A$7:$A$107,Likelihoods!B$7:B$107),"")</f>
        <v/>
      </c>
      <c r="AX138" s="181" t="str">
        <f>IF(AND(COUNTBLANK($B138:$O138)=13,COUNTBLANK($P138:$Q138)=1,COUNTBLANK($R138:$U138)=3,COUNTBLANK($V138:$X138)=2,COUNTBLANK($Y138:$AE138)=6,COUNTBLANK($AF138:$AJ138)=4,COUNTBLANK($AK138:AN138)=3,COUNTBLANK($AO138:$AQ138)=2,COUNTBLANK($AR138:$AS138)=1,COUNTBLANK($AT138:$AU138)=1),IF(Data!$B138&lt;&gt;"",Scoring!$E$7)+IF(Data!$C138&lt;&gt;"",Scoring!$E$8)+IF(Data!$D138&lt;&gt;"",Scoring!$E$9)+IF(Data!$E138&lt;&gt;"",Scoring!$E$10)+IF(Data!$F138&lt;&gt;"",Scoring!$E$11)+IF(Data!$G138&lt;&gt;"",Scoring!$E$12)+IF(Data!$H138&lt;&gt;"",Scoring!$E$13)+IF(Data!$I138&lt;&gt;"",Scoring!$E$14)+IF(Data!$J138&lt;&gt;"",Scoring!$E$15)+IF(Data!$K138&lt;&gt;"",Scoring!$E$16)+IF(Data!$L138&lt;&gt;"",Scoring!$E$17)+IF(Data!$M138&lt;&gt;"",Scoring!$E$18)+IF(Data!$N138&lt;&gt;"",Scoring!$E$19)+IF(Data!$O138&lt;&gt;"",Scoring!$E$20)+IF(Data!$P138&lt;&gt;"",Scoring!$E$21)+IF(Data!$Q138&lt;&gt;"",Scoring!$E$22)+IF(Data!$R138&lt;&gt;"",Scoring!$E$23)+IF(Data!$S138&lt;&gt;"",Scoring!$E$24)+IF(Data!$T138&lt;&gt;"",Scoring!$E$25)+IF(Data!$U138&lt;&gt;"",Scoring!$E$26)+IF(Data!$V138&lt;&gt;"",Scoring!$E$27)+IF(Data!$W138&lt;&gt;"",Scoring!$E$28)+IF(Data!$X138&lt;&gt;"",Scoring!$E$29)+IF(Data!$Y138&lt;&gt;"",Scoring!$E$30)+IF(Data!$Z138&lt;&gt;"",Scoring!$E$31)+IF(Data!$AA138&lt;&gt;"",Scoring!$E$32)+IF(Data!$AB138&lt;&gt;"",Scoring!$E$33)+IF(Data!$AC138&lt;&gt;"",Scoring!$E$34)+IF(Data!$AD138&lt;&gt;"",Scoring!$E$35)+IF(Data!$AE138&lt;&gt;"",Scoring!$E$36)+IF(Data!$AF138&lt;&gt;"",Scoring!$E$37)+IF(Data!$AG138&lt;&gt;"",Scoring!$E$38)+IF(Data!$AH138&lt;&gt;"",Scoring!$E$39)+IF(Data!$AI138&lt;&gt;"",Scoring!$E$40)+IF(Data!$AJ138&lt;&gt;"",Scoring!$E$41)+IF(Data!$AK138&lt;&gt;"",Scoring!$E$42)+IF(Data!$AL138&lt;&gt;"",Scoring!$E$43)+IF(Data!$AM138&lt;&gt;"",Scoring!$E$44)+IF(Data!$AN138&lt;&gt;"",Scoring!$E$45)+IF(Data!$AO138&lt;&gt;"",Scoring!$E$46)+IF(Data!$AP138&lt;&gt;"",Scoring!$E$47)+IF(Data!$AQ138&lt;&gt;"",Scoring!$E$48)+IF(Data!$AR138&lt;&gt;"",Scoring!$E$49)+IF(Data!$AS138&lt;&gt;"",Scoring!$E$50)+IF(Data!$AT138&lt;&gt;"",Scoring!$E$51)+IF(Data!$AU138&lt;&gt;"",Scoring!$E$52),"")</f>
        <v/>
      </c>
      <c r="AY138" s="180" t="str">
        <f>IF(AX138&lt;&gt;"",LOOKUP(AX138,Likelihoods!$A$7:$A$107,Likelihoods!C$7:C$107),"")</f>
        <v/>
      </c>
      <c r="AZ138" s="182" t="str">
        <f>IF(AND(COUNTBLANK($B138:$O138)=13,COUNTBLANK($P138:$Q138)=1,COUNTBLANK($R138:$U138)=3,COUNTBLANK($V138:$X138)=2,COUNTBLANK($Y138:$AE138)=6,COUNTBLANK($AF138:$AJ138)=4,COUNTBLANK($AK138:AN138)=3,COUNTBLANK($AO138:$AQ138)=2,COUNTBLANK($AR138:$AS138)=1,COUNTBLANK($AT138:$AU138)=1),IF(Data!$B138&lt;&gt;"",Scoring!$F$7)+IF(Data!$C138&lt;&gt;"",Scoring!$F$8)+IF(Data!$D138&lt;&gt;"",Scoring!$F$9)+IF(Data!$E138&lt;&gt;"",Scoring!$F$10)+IF(Data!$F138&lt;&gt;"",Scoring!$F$11)+IF(Data!$G138&lt;&gt;"",Scoring!$F$12)+IF(Data!$H138&lt;&gt;"",Scoring!$F$13)+IF(Data!$I138&lt;&gt;"",Scoring!$F$14)+IF(Data!$J138&lt;&gt;"",Scoring!$F$15)+IF(Data!$K138&lt;&gt;"",Scoring!$F$16)+IF(Data!$L138&lt;&gt;"",Scoring!$F$17)+IF(Data!$M138&lt;&gt;"",Scoring!$F$18)+IF(Data!$N138&lt;&gt;"",Scoring!$F$19)+IF(Data!$O138&lt;&gt;"",Scoring!$F$20)+IF(Data!$P138&lt;&gt;"",Scoring!$F$21)+IF(Data!$Q138&lt;&gt;"",Scoring!$F$22)+IF(Data!$R138&lt;&gt;"",Scoring!$F$23)+IF(Data!$S138&lt;&gt;"",Scoring!$F$24)+IF(Data!$T138&lt;&gt;"",Scoring!$F$25)+IF(Data!$U138&lt;&gt;"",Scoring!$F$26)+IF(Data!$V138&lt;&gt;"",Scoring!$F$27)+IF(Data!$W138&lt;&gt;"",Scoring!$F$28)+IF(Data!$X138&lt;&gt;"",Scoring!$F$29)+IF(Data!$Y138&lt;&gt;"",Scoring!$F$30)+IF(Data!$Z138&lt;&gt;"",Scoring!$F$31)+IF(Data!$AA138&lt;&gt;"",Scoring!$F$32)+IF(Data!$AB138&lt;&gt;"",Scoring!$F$33)+IF(Data!$AC138&lt;&gt;"",Scoring!$F$34)+IF(Data!$AD138&lt;&gt;"",Scoring!$F$35)+IF(Data!$AE138&lt;&gt;"",Scoring!$F$36)+IF(Data!$AF138&lt;&gt;"",Scoring!$F$37)+IF(Data!$AG138&lt;&gt;"",Scoring!$F$38)+IF(Data!$AH138&lt;&gt;"",Scoring!$F$39)+IF(Data!$AI138&lt;&gt;"",Scoring!$F$40)+IF(Data!$AJ138&lt;&gt;"",Scoring!$F$41)+IF(Data!$AK138&lt;&gt;"",Scoring!$F$42)+IF(Data!$AL138&lt;&gt;"",Scoring!$F$43)+IF(Data!$AM138&lt;&gt;"",Scoring!$F$44)+IF(Data!$AN138&lt;&gt;"",Scoring!$F$45)+IF(Data!$AO138&lt;&gt;"",Scoring!$F$46)+IF(Data!$AP138&lt;&gt;"",Scoring!$F$47)+IF(Data!$AQ138&lt;&gt;"",Scoring!$F$48)+IF(Data!$AR138&lt;&gt;"",Scoring!$F$49)+IF(Data!$AS138&lt;&gt;"",Scoring!$F$50)+IF(Data!$AT138&lt;&gt;"",Scoring!$F$51)+IF(Data!$AU138&lt;&gt;"",Scoring!$F$52),"")</f>
        <v/>
      </c>
      <c r="BA138" s="183" t="str">
        <f>IF(AZ138&lt;&gt;"",LOOKUP(AZ138,Likelihoods!$A$7:$A$107,Likelihoods!D$7:D$107),"")</f>
        <v/>
      </c>
      <c r="BB138" s="181" t="str">
        <f>IF(AND(COUNTBLANK($B138:$O138)=13,COUNTBLANK($P138:$Q138)=1,COUNTBLANK($R138:$U138)=3,COUNTBLANK($V138:$X138)=2,COUNTBLANK($Y138:$AE138)=6,COUNTBLANK($AF138:$AJ138)=4,COUNTBLANK($AK138:AN138)=3,COUNTBLANK($AO138:$AQ138)=2,COUNTBLANK($AR138:$AS138)=1,COUNTBLANK($AT138:$AU138)=1),IF(Data!$B138&lt;&gt;"",Scoring!$G$7)+IF(Data!$C138&lt;&gt;"",Scoring!$G$8)+IF(Data!$D138&lt;&gt;"",Scoring!$G$9)+IF(Data!$E138&lt;&gt;"",Scoring!$G$10)+IF(Data!$F138&lt;&gt;"",Scoring!$G$11)+IF(Data!$G138&lt;&gt;"",Scoring!$G$12)+IF(Data!$H138&lt;&gt;"",Scoring!$G$13)+IF(Data!$I138&lt;&gt;"",Scoring!$G$14)+IF(Data!$J138&lt;&gt;"",Scoring!$G$15)+IF(Data!$K138&lt;&gt;"",Scoring!$G$16)+IF(Data!$L138&lt;&gt;"",Scoring!$G$17)+IF(Data!$M138&lt;&gt;"",Scoring!$G$18)+IF(Data!$N138&lt;&gt;"",Scoring!$G$19)+IF(Data!$O138&lt;&gt;"",Scoring!$G$20)+IF(Data!$P138&lt;&gt;"",Scoring!$G$21)+IF(Data!$Q138&lt;&gt;"",Scoring!$G$22)+IF(Data!$R138&lt;&gt;"",Scoring!$G$23)+IF(Data!$S138&lt;&gt;"",Scoring!$G$24)+IF(Data!$T138&lt;&gt;"",Scoring!$G$25)+IF(Data!$U138&lt;&gt;"",Scoring!$G$26)+IF(Data!$V138&lt;&gt;"",Scoring!$G$27)+IF(Data!$W138&lt;&gt;"",Scoring!$G$28)+IF(Data!$X138&lt;&gt;"",Scoring!$G$29)+IF(Data!$Y138&lt;&gt;"",Scoring!$G$30)+IF(Data!$Z138&lt;&gt;"",Scoring!$G$31)+IF(Data!$AA138&lt;&gt;"",Scoring!$G$32)+IF(Data!$AB138&lt;&gt;"",Scoring!$G$33)+IF(Data!$AC138&lt;&gt;"",Scoring!$G$34)+IF(Data!$AD138&lt;&gt;"",Scoring!$G$35)+IF(Data!$AE138&lt;&gt;"",Scoring!$G$36)+IF(Data!$AF138&lt;&gt;"",Scoring!$G$37)+IF(Data!$AG138&lt;&gt;"",Scoring!$G$38)+IF(Data!$AH138&lt;&gt;"",Scoring!$G$39)+IF(Data!$AI138&lt;&gt;"",Scoring!$G$40)+IF(Data!$AJ138&lt;&gt;"",Scoring!$G$41)+IF(Data!$AK138&lt;&gt;"",Scoring!$G$42)+IF(Data!$AL138&lt;&gt;"",Scoring!$G$43)+IF(Data!$AM138&lt;&gt;"",Scoring!$G$44)+IF(Data!$AN138&lt;&gt;"",Scoring!$G$45)+IF(Data!$AO138&lt;&gt;"",Scoring!$G$46)+IF(Data!$AP138&lt;&gt;"",Scoring!$G$47)+IF(Data!$AQ138&lt;&gt;"",Scoring!$G$48)+IF(Data!$AR138&lt;&gt;"",Scoring!$G$49)+IF(Data!$AS138&lt;&gt;"",Scoring!$G$50)+IF(Data!$AT138&lt;&gt;"",Scoring!$G$51)+IF(Data!$AU138&lt;&gt;"",Scoring!$G$52),"")</f>
        <v/>
      </c>
      <c r="BC138" s="184" t="str">
        <f>IF(BB138&lt;&gt;"",LOOKUP(BB138,Likelihoods!$A$7:$A$107,Likelihoods!E$7:E$107),"")</f>
        <v/>
      </c>
      <c r="BD138" s="185" t="str">
        <f>IF(AND(COUNTBLANK($B138:$O138)=13,COUNTBLANK($P138:$Q138)=1,COUNTBLANK($R138:$U138)=3,COUNTBLANK($V138:$X138)=2,COUNTBLANK($Y138:$AE138)=6,COUNTBLANK($AF138:$AJ138)=4,COUNTBLANK($AK138:AN138)=3,COUNTBLANK($AO138:$AQ138)=2,COUNTBLANK($AR138:$AS138)=1,COUNTBLANK($AT138:$AU138)=1),IF(Data!$B138&lt;&gt;"",Scoring!$H$7)+IF(Data!$C138&lt;&gt;"",Scoring!$H$8)+IF(Data!$D138&lt;&gt;"",Scoring!$H$9)+IF(Data!$E138&lt;&gt;"",Scoring!$H$10)+IF(Data!$F138&lt;&gt;"",Scoring!$H$11)+IF(Data!$G138&lt;&gt;"",Scoring!$H$12)+IF(Data!$H138&lt;&gt;"",Scoring!$H$13)+IF(Data!$I138&lt;&gt;"",Scoring!$H$14)+IF(Data!$J138&lt;&gt;"",Scoring!$H$15)+IF(Data!$K138&lt;&gt;"",Scoring!$H$16)+IF(Data!$L138&lt;&gt;"",Scoring!$H$17)+IF(Data!$M138&lt;&gt;"",Scoring!$H$18)+IF(Data!$N138&lt;&gt;"",Scoring!$H$19)+IF(Data!$O138&lt;&gt;"",Scoring!$H$20)+IF(Data!$P138&lt;&gt;"",Scoring!$H$21)+IF(Data!$Q138&lt;&gt;"",Scoring!$H$22)+IF(Data!$R138&lt;&gt;"",Scoring!$H$23)+IF(Data!$S138&lt;&gt;"",Scoring!$H$24)+IF(Data!$T138&lt;&gt;"",Scoring!$H$25)+IF(Data!$U138&lt;&gt;"",Scoring!$H$26)+IF(Data!$V138&lt;&gt;"",Scoring!$H$27)+IF(Data!$W138&lt;&gt;"",Scoring!$H$28)+IF(Data!$X138&lt;&gt;"",Scoring!$H$29)+IF(Data!$Y138&lt;&gt;"",Scoring!$H$30)+IF(Data!$Z138&lt;&gt;"",Scoring!$H$31)+IF(Data!$AA138&lt;&gt;"",Scoring!$H$32)+IF(Data!$AB138&lt;&gt;"",Scoring!$H$33)+IF(Data!$AC138&lt;&gt;"",Scoring!$H$34)+IF(Data!$AD138&lt;&gt;"",Scoring!$H$35)+IF(Data!$AE138&lt;&gt;"",Scoring!$H$36)+IF(Data!$AF138&lt;&gt;"",Scoring!$H$37)+IF(Data!$AG138&lt;&gt;"",Scoring!$H$38)+IF(Data!$AH138&lt;&gt;"",Scoring!$H$39)+IF(Data!$AI138&lt;&gt;"",Scoring!$H$40)+IF(Data!$AJ138&lt;&gt;"",Scoring!$H$41)+IF(Data!$AK138&lt;&gt;"",Scoring!$H$42)+IF(Data!$AL138&lt;&gt;"",Scoring!$H$43)+IF(Data!$AM138&lt;&gt;"",Scoring!$H$44)+IF(Data!$AN138&lt;&gt;"",Scoring!$H$45)+IF(Data!$AO138&lt;&gt;"",Scoring!$H$46)+IF(Data!$AP138&lt;&gt;"",Scoring!$H$47)+IF(Data!$AQ138&lt;&gt;"",Scoring!$H$48)+IF(Data!$AR138&lt;&gt;"",Scoring!$H$49)+IF(Data!$AS138&lt;&gt;"",Scoring!$H$50)+IF(Data!$AT138&lt;&gt;"",Scoring!$H$51)+IF(Data!$AU138&lt;&gt;"",Scoring!$H$52),"")</f>
        <v/>
      </c>
      <c r="BE138" s="186" t="str">
        <f>IF(BD138&lt;&gt;"",LOOKUP(BD138,Likelihoods!$A$7:$A$107,Likelihoods!F$7:F$107),"")</f>
        <v/>
      </c>
      <c r="BF138" s="181" t="str">
        <f>IF(AND(COUNTBLANK($B138:$O138)=13,COUNTBLANK($P138:$Q138)=1,COUNTBLANK($R138:$U138)=3,COUNTBLANK($V138:$X138)=2,COUNTBLANK($Y138:$AE138)=6,COUNTBLANK($AF138:$AJ138)=4,COUNTBLANK($AK138:AN138)=3,COUNTBLANK($AO138:$AQ138)=2,COUNTBLANK($AR138:$AS138)=1,COUNTBLANK($AT138:$AU138)=1),IF(Data!$B138&lt;&gt;"",Scoring!$I$7)+IF(Data!$C138&lt;&gt;"",Scoring!$I$8)+IF(Data!$D138&lt;&gt;"",Scoring!$I$9)+IF(Data!$E138&lt;&gt;"",Scoring!$I$10)+IF(Data!$F138&lt;&gt;"",Scoring!$I$11)+IF(Data!$G138&lt;&gt;"",Scoring!$I$12)+IF(Data!$H138&lt;&gt;"",Scoring!$I$13)+IF(Data!$I138&lt;&gt;"",Scoring!$I$14)+IF(Data!$J138&lt;&gt;"",Scoring!$I$15)+IF(Data!$K138&lt;&gt;"",Scoring!$I$16)+IF(Data!$L138&lt;&gt;"",Scoring!$I$17)+IF(Data!$M138&lt;&gt;"",Scoring!$I$18)+IF(Data!$N138&lt;&gt;"",Scoring!$I$19)+IF(Data!$O138&lt;&gt;"",Scoring!$I$20)+IF(Data!$P138&lt;&gt;"",Scoring!$I$21)+IF(Data!$Q138&lt;&gt;"",Scoring!$I$22)+IF(Data!$R138&lt;&gt;"",Scoring!$I$23)+IF(Data!$S138&lt;&gt;"",Scoring!$I$24)+IF(Data!$T138&lt;&gt;"",Scoring!$I$25)+IF(Data!$U138&lt;&gt;"",Scoring!$I$26)+IF(Data!$V138&lt;&gt;"",Scoring!$I$27)+IF(Data!$W138&lt;&gt;"",Scoring!$I$28)+IF(Data!$X138&lt;&gt;"",Scoring!$I$29)+IF(Data!$Y138&lt;&gt;"",Scoring!$I$30)+IF(Data!$Z138&lt;&gt;"",Scoring!$I$31)+IF(Data!$AA138&lt;&gt;"",Scoring!$I$32)+IF(Data!$AB138&lt;&gt;"",Scoring!$I$33)+IF(Data!$AC138&lt;&gt;"",Scoring!$I$34)+IF(Data!$AD138&lt;&gt;"",Scoring!$I$35)+IF(Data!$AE138&lt;&gt;"",Scoring!$I$36)+IF(Data!$AF138&lt;&gt;"",Scoring!$I$37)+IF(Data!$AG138&lt;&gt;"",Scoring!$I$38)+IF(Data!$AH138&lt;&gt;"",Scoring!$I$39)+IF(Data!$AI138&lt;&gt;"",Scoring!$I$40)+IF(Data!$AJ138&lt;&gt;"",Scoring!$I$41)+IF(Data!$AK138&lt;&gt;"",Scoring!$I$42)+IF(Data!$AL138&lt;&gt;"",Scoring!$I$43)+IF(Data!$AM138&lt;&gt;"",Scoring!$I$44)+IF(Data!$AN138&lt;&gt;"",Scoring!$I$45)+IF(Data!$AO138&lt;&gt;"",Scoring!$I$46)+IF(Data!$AP138&lt;&gt;"",Scoring!$I$47)+IF(Data!$AQ138&lt;&gt;"",Scoring!$I$48)+IF(Data!$AR138&lt;&gt;"",Scoring!$I$49)+IF(Data!$AS138&lt;&gt;"",Scoring!$I$50)+IF(Data!$AT138&lt;&gt;"",Scoring!$I$51)+IF(Data!$AU138&lt;&gt;"",Scoring!$I$52),"")</f>
        <v/>
      </c>
      <c r="BG138" s="180" t="str">
        <f>IF(BF138&lt;&gt;"",LOOKUP(BF138,Likelihoods!$A$7:$A$107,Likelihoods!G$7:G$107),"")</f>
        <v/>
      </c>
      <c r="BH138" s="187" t="str">
        <f>IF(AND(COUNTBLANK($B138:$O138)=13,COUNTBLANK($P138:$Q138)=1,COUNTBLANK($R138:$U138)=3,COUNTBLANK($V138:$X138)=2,COUNTBLANK($Y138:$AE138)=6,COUNTBLANK($AF138:$AJ138)=4,COUNTBLANK($AK138:AN138)=3,COUNTBLANK($AO138:$AQ138)=2,COUNTBLANK($AR138:$AS138)=1,COUNTBLANK($AT138:$AU138)=1),IF(Data!$B138&lt;&gt;"",Scoring!$J$7)+IF(Data!$C138&lt;&gt;"",Scoring!$J$8)+IF(Data!$D138&lt;&gt;"",Scoring!$J$9)+IF(Data!$E138&lt;&gt;"",Scoring!$J$10)+IF(Data!$F138&lt;&gt;"",Scoring!$J$11)+IF(Data!$G138&lt;&gt;"",Scoring!$J$12)+IF(Data!$H138&lt;&gt;"",Scoring!$J$13)+IF(Data!$I138&lt;&gt;"",Scoring!$J$14)+IF(Data!$J138&lt;&gt;"",Scoring!$J$15)+IF(Data!$K138&lt;&gt;"",Scoring!$J$16)+IF(Data!$L138&lt;&gt;"",Scoring!$J$17)+IF(Data!$M138&lt;&gt;"",Scoring!$J$18)+IF(Data!$N138&lt;&gt;"",Scoring!$J$19)+IF(Data!$O138&lt;&gt;"",Scoring!$J$20)+IF(Data!$P138&lt;&gt;"",Scoring!$J$21)+IF(Data!$Q138&lt;&gt;"",Scoring!$J$22)+IF(Data!$R138&lt;&gt;"",Scoring!$J$23)+IF(Data!$S138&lt;&gt;"",Scoring!$J$24)+IF(Data!$T138&lt;&gt;"",Scoring!$J$25)+IF(Data!$U138&lt;&gt;"",Scoring!$J$26)+IF(Data!$V138&lt;&gt;"",Scoring!$J$27)+IF(Data!$W138&lt;&gt;"",Scoring!$J$28)+IF(Data!$X138&lt;&gt;"",Scoring!$J$29)+IF(Data!$Y138&lt;&gt;"",Scoring!$J$30)+IF(Data!$Z138&lt;&gt;"",Scoring!$J$31)+IF(Data!$AA138&lt;&gt;"",Scoring!$J$32)+IF(Data!$AB138&lt;&gt;"",Scoring!$J$33)+IF(Data!$AC138&lt;&gt;"",Scoring!$J$34)+IF(Data!$AD138&lt;&gt;"",Scoring!$J$35)+IF(Data!$AE138&lt;&gt;"",Scoring!$J$36)+IF(Data!$AF138&lt;&gt;"",Scoring!$J$37)+IF(Data!$AG138&lt;&gt;"",Scoring!$J$38)+IF(Data!$AH138&lt;&gt;"",Scoring!$J$39)+IF(Data!$AI138&lt;&gt;"",Scoring!$J$40)+IF(Data!$AJ138&lt;&gt;"",Scoring!$J$41)+IF(Data!$AK138&lt;&gt;"",Scoring!$J$42)+IF(Data!$AL138&lt;&gt;"",Scoring!$J$43)+IF(Data!$AM138&lt;&gt;"",Scoring!$J$44)+IF(Data!$AN138&lt;&gt;"",Scoring!$J$45)+IF(Data!$AO138&lt;&gt;"",Scoring!$J$46)+IF(Data!$AP138&lt;&gt;"",Scoring!$J$47)+IF(Data!$AQ138&lt;&gt;"",Scoring!$J$48)+IF(Data!$AR138&lt;&gt;"",Scoring!$J$49)+IF(Data!$AS138&lt;&gt;"",Scoring!$J$50)+IF(Data!$AT138&lt;&gt;"",Scoring!$J$51)+IF(Data!$AU138&lt;&gt;"",Scoring!$J$52),"")</f>
        <v/>
      </c>
      <c r="BI138" s="183" t="str">
        <f>IF(BH138&lt;&gt;"",LOOKUP(BH138,Likelihoods!$A$7:$A$107,Likelihoods!H$7:H$107),"")</f>
        <v/>
      </c>
      <c r="BJ138" s="188" t="str">
        <f>IF(AND(COUNTBLANK($B138:$O138)=13,COUNTBLANK($P138:$Q138)=1,COUNTBLANK($R138:$U138)=3,COUNTBLANK($V138:$X138)=2,COUNTBLANK($Y138:$AE138)=6,COUNTBLANK($AF138:$AJ138)=4,COUNTBLANK($AK138:AN138)=3,COUNTBLANK($AO138:$AQ138)=2,COUNTBLANK($AR138:$AS138)=1,COUNTBLANK($AT138:$AU138)=1),IF(Data!$B138&lt;&gt;"",Scoring!$K$7)+IF(Data!$C138&lt;&gt;"",Scoring!$K$8)+IF(Data!$D138&lt;&gt;"",Scoring!$K$9)+IF(Data!$E138&lt;&gt;"",Scoring!$K$10)+IF(Data!$F138&lt;&gt;"",Scoring!$K$11)+IF(Data!$G138&lt;&gt;"",Scoring!$K$12)+IF(Data!$H138&lt;&gt;"",Scoring!$K$13)+IF(Data!$I138&lt;&gt;"",Scoring!$K$14)+IF(Data!$J138&lt;&gt;"",Scoring!$K$15)+IF(Data!$K138&lt;&gt;"",Scoring!$K$16)+IF(Data!$L138&lt;&gt;"",Scoring!$K$17)+IF(Data!$M138&lt;&gt;"",Scoring!$K$18)+IF(Data!$N138&lt;&gt;"",Scoring!$K$19)+IF(Data!$O138&lt;&gt;"",Scoring!$K$20)+IF(Data!$P138&lt;&gt;"",Scoring!$K$21)+IF(Data!$Q138&lt;&gt;"",Scoring!$K$22)+IF(Data!$R138&lt;&gt;"",Scoring!$K$23)+IF(Data!$S138&lt;&gt;"",Scoring!$K$24)+IF(Data!$T138&lt;&gt;"",Scoring!$K$25)+IF(Data!$U138&lt;&gt;"",Scoring!$K$26)+IF(Data!$V138&lt;&gt;"",Scoring!$K$27)+IF(Data!$W138&lt;&gt;"",Scoring!$K$28)+IF(Data!$X138&lt;&gt;"",Scoring!$K$29)+IF(Data!$Y138&lt;&gt;"",Scoring!$K$30)+IF(Data!$Z138&lt;&gt;"",Scoring!$K$31)+IF(Data!$AA138&lt;&gt;"",Scoring!$K$32)+IF(Data!$AB138&lt;&gt;"",Scoring!$K$33)+IF(Data!$AC138&lt;&gt;"",Scoring!$K$34)+IF(Data!$AD138&lt;&gt;"",Scoring!$K$35)+IF(Data!$AE138&lt;&gt;"",Scoring!$K$36)+IF(Data!$AF138&lt;&gt;"",Scoring!$K$37)+IF(Data!$AG138&lt;&gt;"",Scoring!$K$38)+IF(Data!$AH138&lt;&gt;"",Scoring!$K$39)+IF(Data!$AI138&lt;&gt;"",Scoring!$K$40)+IF(Data!$AJ138&lt;&gt;"",Scoring!$K$41)+IF(Data!$AK138&lt;&gt;"",Scoring!$K$42)+IF(Data!$AL138&lt;&gt;"",Scoring!$K$43)+IF(Data!$AM138&lt;&gt;"",Scoring!$K$44)+IF(Data!$AN138&lt;&gt;"",Scoring!$K$45)+IF(Data!$AO138&lt;&gt;"",Scoring!$K$46)+IF(Data!$AP138&lt;&gt;"",Scoring!$K$47)+IF(Data!$AQ138&lt;&gt;"",Scoring!$K$48)+IF(Data!$AR138&lt;&gt;"",Scoring!$K$49)+IF(Data!$AS138&lt;&gt;"",Scoring!$K$50)+IF(Data!$AT138&lt;&gt;"",Scoring!$K$51)+IF(Data!$AU138&lt;&gt;"",Scoring!$K$52),"")</f>
        <v/>
      </c>
      <c r="BK138" s="184" t="str">
        <f>IF(BJ138&lt;&gt;"",LOOKUP(BJ138,Likelihoods!$A$7:$A$107,Likelihoods!I$7:I$107),"")</f>
        <v/>
      </c>
      <c r="BL138" s="187" t="str">
        <f>IF(AND(COUNTBLANK($B138:$O138)=13,COUNTBLANK($P138:$Q138)=1,COUNTBLANK($R138:$U138)=3,COUNTBLANK($V138:$X138)=2,COUNTBLANK($Y138:$AE138)=6,COUNTBLANK($AF138:$AJ138)=4,COUNTBLANK($AK138:AN138)=3,COUNTBLANK($AO138:$AQ138)=2,COUNTBLANK($AR138:$AS138)=1,COUNTBLANK($AT138:$AU138)=1),IF(Data!$B138&lt;&gt;"",Scoring!$L$7)+IF(Data!$C138&lt;&gt;"",Scoring!$L$8)+IF(Data!$D138&lt;&gt;"",Scoring!$L$9)+IF(Data!$E138&lt;&gt;"",Scoring!$L$10)+IF(Data!$F138&lt;&gt;"",Scoring!$L$11)+IF(Data!$G138&lt;&gt;"",Scoring!$L$12)+IF(Data!$H138&lt;&gt;"",Scoring!$L$13)+IF(Data!$I138&lt;&gt;"",Scoring!$L$14)+IF(Data!$J138&lt;&gt;"",Scoring!$L$15)+IF(Data!$K138&lt;&gt;"",Scoring!$L$16)+IF(Data!$L138&lt;&gt;"",Scoring!$L$17)+IF(Data!$M138&lt;&gt;"",Scoring!$L$18)+IF(Data!$N138&lt;&gt;"",Scoring!$L$19)+IF(Data!$O138&lt;&gt;"",Scoring!$L$20)+IF(Data!$P138&lt;&gt;"",Scoring!$L$21)+IF(Data!$Q138&lt;&gt;"",Scoring!$L$22)+IF(Data!$R138&lt;&gt;"",Scoring!$L$23)+IF(Data!$S138&lt;&gt;"",Scoring!$L$24)+IF(Data!$T138&lt;&gt;"",Scoring!$L$25)+IF(Data!$U138&lt;&gt;"",Scoring!$L$26)+IF(Data!$V138&lt;&gt;"",Scoring!$L$27)+IF(Data!$W138&lt;&gt;"",Scoring!$L$28)+IF(Data!$X138&lt;&gt;"",Scoring!$L$29)+IF(Data!$Y138&lt;&gt;"",Scoring!$L$30)+IF(Data!$Z138&lt;&gt;"",Scoring!$L$31)+IF(Data!$AA138&lt;&gt;"",Scoring!$L$32)+IF(Data!$AB138&lt;&gt;"",Scoring!$L$33)+IF(Data!$AC138&lt;&gt;"",Scoring!$L$34)+IF(Data!$AD138&lt;&gt;"",Scoring!$L$35)+IF(Data!$AE138&lt;&gt;"",Scoring!$L$36)+IF(Data!$AF138&lt;&gt;"",Scoring!$L$37)+IF(Data!$AG138&lt;&gt;"",Scoring!$L$38)+IF(Data!$AH138&lt;&gt;"",Scoring!$L$39)+IF(Data!$AI138&lt;&gt;"",Scoring!$L$40)+IF(Data!$AJ138&lt;&gt;"",Scoring!$L$41)+IF(Data!$AK138&lt;&gt;"",Scoring!$L$42)+IF(Data!$AL138&lt;&gt;"",Scoring!$L$43)+IF(Data!$AM138&lt;&gt;"",Scoring!$L$44)+IF(Data!$AN138&lt;&gt;"",Scoring!$L$45)+IF(Data!$AO138&lt;&gt;"",Scoring!$L$46)+IF(Data!$AP138&lt;&gt;"",Scoring!$L$47)+IF(Data!$AQ138&lt;&gt;"",Scoring!$L$48)+IF(Data!$AR138&lt;&gt;"",Scoring!$L$49)+IF(Data!$AS138&lt;&gt;"",Scoring!$L$50)+IF(Data!$AT138&lt;&gt;"",Scoring!$L$51)+IF(Data!$AU138&lt;&gt;"",Scoring!$L$52),"")</f>
        <v/>
      </c>
      <c r="BM138" s="180" t="str">
        <f>IF(BL138&lt;&gt;"",LOOKUP(BL138,Likelihoods!$A$7:$A$107,Likelihoods!J$7:J$107),"")</f>
        <v/>
      </c>
      <c r="BN138" s="181" t="str">
        <f>IF(AND(COUNTBLANK($B138:$O138)=13,COUNTBLANK($P138:$Q138)=1,COUNTBLANK($R138:$U138)=3,COUNTBLANK($V138:$X138)=2,COUNTBLANK($Y138:$AE138)=6,COUNTBLANK($AF138:$AJ138)=4,COUNTBLANK($AK138:AN138)=3,COUNTBLANK($AO138:$AQ138)=2,COUNTBLANK($AR138:$AS138)=1,COUNTBLANK($AT138:$AU138)=1),IF(Data!$B138&lt;&gt;"",Scoring!$M$7)+IF(Data!$C138&lt;&gt;"",Scoring!$M$8)+IF(Data!$D138&lt;&gt;"",Scoring!$M$9)+IF(Data!$E138&lt;&gt;"",Scoring!$M$10)+IF(Data!$F138&lt;&gt;"",Scoring!$M$11)+IF(Data!$G138&lt;&gt;"",Scoring!$M$12)+IF(Data!$H138&lt;&gt;"",Scoring!$M$13)+IF(Data!$I138&lt;&gt;"",Scoring!$M$14)+IF(Data!$J138&lt;&gt;"",Scoring!$M$15)+IF(Data!$K138&lt;&gt;"",Scoring!$M$16)+IF(Data!$L138&lt;&gt;"",Scoring!$M$17)+IF(Data!$M138&lt;&gt;"",Scoring!$M$18)+IF(Data!$N138&lt;&gt;"",Scoring!$M$19)+IF(Data!$O138&lt;&gt;"",Scoring!$M$20)+IF(Data!$P138&lt;&gt;"",Scoring!$M$21)+IF(Data!$Q138&lt;&gt;"",Scoring!$M$22)+IF(Data!$R138&lt;&gt;"",Scoring!$M$23)+IF(Data!$S138&lt;&gt;"",Scoring!$M$24)+IF(Data!$T138&lt;&gt;"",Scoring!$M$25)+IF(Data!$U138&lt;&gt;"",Scoring!$M$26)+IF(Data!$V138&lt;&gt;"",Scoring!$M$27)+IF(Data!$W138&lt;&gt;"",Scoring!$M$28)+IF(Data!$X138&lt;&gt;"",Scoring!$M$29)+IF(Data!$Y138&lt;&gt;"",Scoring!$M$30)+IF(Data!$Z138&lt;&gt;"",Scoring!$M$31)+IF(Data!$AA138&lt;&gt;"",Scoring!$M$32)+IF(Data!$AB138&lt;&gt;"",Scoring!$M$33)+IF(Data!$AC138&lt;&gt;"",Scoring!$M$34)+IF(Data!$AD138&lt;&gt;"",Scoring!$M$35)+IF(Data!$AE138&lt;&gt;"",Scoring!$M$36)+IF(Data!$AF138&lt;&gt;"",Scoring!$M$37)+IF(Data!$AG138&lt;&gt;"",Scoring!$M$38)+IF(Data!$AH138&lt;&gt;"",Scoring!$M$39)+IF(Data!$AI138&lt;&gt;"",Scoring!$M$40)+IF(Data!$AJ138&lt;&gt;"",Scoring!$M$41)+IF(Data!$AK138&lt;&gt;"",Scoring!$M$42)+IF(Data!$AL138&lt;&gt;"",Scoring!$M$43)+IF(Data!$AM138&lt;&gt;"",Scoring!$M$44)+IF(Data!$AN138&lt;&gt;"",Scoring!$M$45)+IF(Data!$AO138&lt;&gt;"",Scoring!$M$46)+IF(Data!$AP138&lt;&gt;"",Scoring!$M$47)+IF(Data!$AQ138&lt;&gt;"",Scoring!$M$48)+IF(Data!$AR138&lt;&gt;"",Scoring!$M$49)+IF(Data!$AS138&lt;&gt;"",Scoring!$M$50)+IF(Data!$AT138&lt;&gt;"",Scoring!$M$51)+IF(Data!$AU138&lt;&gt;"",Scoring!$M$52),"")</f>
        <v/>
      </c>
      <c r="BO138" s="184" t="str">
        <f>IF(BN138&lt;&gt;"",LOOKUP(BN138,Likelihoods!$A$7:$A$107,Likelihoods!K$7:K$107),"")</f>
        <v/>
      </c>
      <c r="BP138" s="179" t="str">
        <f>IF(AND(COUNTBLANK($B138:$O138)=13,COUNTBLANK($P138:$Q138)=1,COUNTBLANK($R138:$U138)=3,COUNTBLANK($V138:$X138)=2,COUNTBLANK($Y138:$AE138)=6,COUNTBLANK($AF138:$AJ138)=4,COUNTBLANK($AK138:AN138)=3,COUNTBLANK($AO138:$AQ138)=2,COUNTBLANK($AR138:$AS138)=1,COUNTBLANK($AT138:$AU138)=1),IF(Data!$B138&lt;&gt;"",Scoring!$N$7)+IF(Data!$C138&lt;&gt;"",Scoring!$N$8)+IF(Data!$D138&lt;&gt;"",Scoring!$N$9)+IF(Data!$E138&lt;&gt;"",Scoring!$N$10)+IF(Data!$F138&lt;&gt;"",Scoring!$N$11)+IF(Data!$G138&lt;&gt;"",Scoring!$N$12)+IF(Data!$H138&lt;&gt;"",Scoring!$N$13)+IF(Data!$I138&lt;&gt;"",Scoring!$N$14)+IF(Data!$J138&lt;&gt;"",Scoring!$N$15)+IF(Data!$K138&lt;&gt;"",Scoring!$N$16)+IF(Data!$L138&lt;&gt;"",Scoring!$N$17)+IF(Data!$M138&lt;&gt;"",Scoring!$N$18)+IF(Data!$N138&lt;&gt;"",Scoring!$N$19)+IF(Data!$O138&lt;&gt;"",Scoring!$N$20)+IF(Data!$P138&lt;&gt;"",Scoring!$N$21)+IF(Data!$Q138&lt;&gt;"",Scoring!$N$22)+IF(Data!$R138&lt;&gt;"",Scoring!$N$23)+IF(Data!$S138&lt;&gt;"",Scoring!$N$24)+IF(Data!$T138&lt;&gt;"",Scoring!$N$25)+IF(Data!$U138&lt;&gt;"",Scoring!$N$26)+IF(Data!$V138&lt;&gt;"",Scoring!$N$27)+IF(Data!$W138&lt;&gt;"",Scoring!$N$28)+IF(Data!$X138&lt;&gt;"",Scoring!$N$29)+IF(Data!$Y138&lt;&gt;"",Scoring!$N$30)+IF(Data!$Z138&lt;&gt;"",Scoring!$N$31)+IF(Data!$AA138&lt;&gt;"",Scoring!$N$32)+IF(Data!$AB138&lt;&gt;"",Scoring!$N$33)+IF(Data!$AC138&lt;&gt;"",Scoring!$N$34)+IF(Data!$AD138&lt;&gt;"",Scoring!$N$35)+IF(Data!$AE138&lt;&gt;"",Scoring!$N$36)+IF(Data!$AF138&lt;&gt;"",Scoring!$N$37)+IF(Data!$AG138&lt;&gt;"",Scoring!$N$38)+IF(Data!$AH138&lt;&gt;"",Scoring!$N$39)+IF(Data!$AI138&lt;&gt;"",Scoring!$N$40)+IF(Data!$AJ138&lt;&gt;"",Scoring!$N$41)+IF(Data!$AK138&lt;&gt;"",Scoring!$N$42)+IF(Data!$AL138&lt;&gt;"",Scoring!$N$43)+IF(Data!$AM138&lt;&gt;"",Scoring!$N$44)+IF(Data!$AN138&lt;&gt;"",Scoring!$N$45)+IF(Data!$AO138&lt;&gt;"",Scoring!$N$46)+IF(Data!$AP138&lt;&gt;"",Scoring!$N$47)+IF(Data!$AQ138&lt;&gt;"",Scoring!$N$48)+IF(Data!$AR138&lt;&gt;"",Scoring!$N$49)+IF(Data!$AS138&lt;&gt;"",Scoring!$N$50)+IF(Data!$AT138&lt;&gt;"",Scoring!$N$51)+IF(Data!$AU138&lt;&gt;"",Scoring!$N$52),"")</f>
        <v/>
      </c>
      <c r="BQ138" s="189" t="str">
        <f>IF(BP138&lt;&gt;"",LOOKUP(BP138,Likelihoods!$A$7:$A$107,Likelihoods!L$7:L$107),"")</f>
        <v/>
      </c>
      <c r="BR138" s="181" t="str">
        <f>IF(AND(COUNTBLANK($B138:$O138)=13,COUNTBLANK($P138:$Q138)=1,COUNTBLANK($R138:$U138)=3,COUNTBLANK($V138:$X138)=2,COUNTBLANK($Y138:$AE138)=6,COUNTBLANK($AF138:$AJ138)=4,COUNTBLANK($AK138:AN138)=3,COUNTBLANK($AO138:$AQ138)=2,COUNTBLANK($AR138:$AS138)=1,COUNTBLANK($AT138:$AU138)=1),IF(Data!$B138&lt;&gt;"",Scoring!$O$7)+IF(Data!$C138&lt;&gt;"",Scoring!$O$8)+IF(Data!$D138&lt;&gt;"",Scoring!$O$9)+IF(Data!$E138&lt;&gt;"",Scoring!$O$10)+IF(Data!$F138&lt;&gt;"",Scoring!$O$11)+IF(Data!$G138&lt;&gt;"",Scoring!$O$12)+IF(Data!$H138&lt;&gt;"",Scoring!$O$13)+IF(Data!$I138&lt;&gt;"",Scoring!$O$14)+IF(Data!$J138&lt;&gt;"",Scoring!$O$15)+IF(Data!$K138&lt;&gt;"",Scoring!$O$16)+IF(Data!$L138&lt;&gt;"",Scoring!$O$17)+IF(Data!$M138&lt;&gt;"",Scoring!$O$18)+IF(Data!$N138&lt;&gt;"",Scoring!$O$19)+IF(Data!$O138&lt;&gt;"",Scoring!$O$20)+IF(Data!$P138&lt;&gt;"",Scoring!$O$21)+IF(Data!$Q138&lt;&gt;"",Scoring!$O$22)+IF(Data!$R138&lt;&gt;"",Scoring!$O$23)+IF(Data!$S138&lt;&gt;"",Scoring!$O$24)+IF(Data!$T138&lt;&gt;"",Scoring!$O$25)+IF(Data!$U138&lt;&gt;"",Scoring!$O$26)+IF(Data!$V138&lt;&gt;"",Scoring!$O$27)+IF(Data!$W138&lt;&gt;"",Scoring!$O$28)+IF(Data!$X138&lt;&gt;"",Scoring!$O$29)+IF(Data!$Y138&lt;&gt;"",Scoring!$O$30)+IF(Data!$Z138&lt;&gt;"",Scoring!$O$31)+IF(Data!$AA138&lt;&gt;"",Scoring!$O$32)+IF(Data!$AB138&lt;&gt;"",Scoring!$O$33)+IF(Data!$AC138&lt;&gt;"",Scoring!$O$34)+IF(Data!$AD138&lt;&gt;"",Scoring!$O$35)+IF(Data!$AE138&lt;&gt;"",Scoring!$O$36)+IF(Data!$AF138&lt;&gt;"",Scoring!$O$37)+IF(Data!$AG138&lt;&gt;"",Scoring!$O$38)+IF(Data!$AH138&lt;&gt;"",Scoring!$O$39)+IF(Data!$AI138&lt;&gt;"",Scoring!$O$40)+IF(Data!$AJ138&lt;&gt;"",Scoring!$O$41)+IF(Data!$AK138&lt;&gt;"",Scoring!$O$42)+IF(Data!$AL138&lt;&gt;"",Scoring!$O$43)+IF(Data!$AM138&lt;&gt;"",Scoring!$O$44)+IF(Data!$AN138&lt;&gt;"",Scoring!$O$45)+IF(Data!$AO138&lt;&gt;"",Scoring!$O$46)+IF(Data!$AP138&lt;&gt;"",Scoring!$O$47)+IF(Data!$AQ138&lt;&gt;"",Scoring!$O$48)+IF(Data!$AR138&lt;&gt;"",Scoring!$O$49)+IF(Data!$AS138&lt;&gt;"",Scoring!$O$50)+IF(Data!$AT138&lt;&gt;"",Scoring!$O$51)+IF(Data!$AU138&lt;&gt;"",Scoring!$O$52),"")</f>
        <v/>
      </c>
      <c r="BS138" s="184" t="str">
        <f>IF(BR138&lt;&gt;"",LOOKUP(BR138,Likelihoods!$A$7:$A$107,Likelihoods!M$7:M$107),"")</f>
        <v/>
      </c>
      <c r="BT138" s="181" t="str">
        <f>IF(AND(COUNTBLANK($B138:$O138)=13,COUNTBLANK($P138:$Q138)=1,COUNTBLANK($R138:$U138)=3,COUNTBLANK($V138:$X138)=2,COUNTBLANK($Y138:$AE138)=6,COUNTBLANK($AF138:$AJ138)=4,COUNTBLANK($AK138:AN138)=3,COUNTBLANK($AO138:$AQ138)=2,COUNTBLANK($AR138:$AS138)=1,COUNTBLANK($AT138:$AU138)=1),IF(Data!$B138&lt;&gt;"",Scoring!$P$7)+IF(Data!$C138&lt;&gt;"",Scoring!$P$8)+IF(Data!$D138&lt;&gt;"",Scoring!$P$9)+IF(Data!$E138&lt;&gt;"",Scoring!$P$10)+IF(Data!$F138&lt;&gt;"",Scoring!$P$11)+IF(Data!$G138&lt;&gt;"",Scoring!$P$12)+IF(Data!$H138&lt;&gt;"",Scoring!$P$13)+IF(Data!$I138&lt;&gt;"",Scoring!$P$14)+IF(Data!$J138&lt;&gt;"",Scoring!$P$15)+IF(Data!$K138&lt;&gt;"",Scoring!$P$16)+IF(Data!$L138&lt;&gt;"",Scoring!$P$17)+IF(Data!$M138&lt;&gt;"",Scoring!$P$18)+IF(Data!$N138&lt;&gt;"",Scoring!$P$19)+IF(Data!$O138&lt;&gt;"",Scoring!$P$20)+IF(Data!$P138&lt;&gt;"",Scoring!$P$21)+IF(Data!$Q138&lt;&gt;"",Scoring!$P$22)+IF(Data!$R138&lt;&gt;"",Scoring!$P$23)+IF(Data!$S138&lt;&gt;"",Scoring!$P$24)+IF(Data!$T138&lt;&gt;"",Scoring!$P$25)+IF(Data!$U138&lt;&gt;"",Scoring!$P$26)+IF(Data!$V138&lt;&gt;"",Scoring!$P$27)+IF(Data!$W138&lt;&gt;"",Scoring!$P$28)+IF(Data!$X138&lt;&gt;"",Scoring!$P$29)+IF(Data!$Y138&lt;&gt;"",Scoring!$P$30)+IF(Data!$Z138&lt;&gt;"",Scoring!$P$31)+IF(Data!$AA138&lt;&gt;"",Scoring!$P$32)+IF(Data!$AB138&lt;&gt;"",Scoring!$P$33)+IF(Data!$AC138&lt;&gt;"",Scoring!$P$34)+IF(Data!$AD138&lt;&gt;"",Scoring!$P$35)+IF(Data!$AE138&lt;&gt;"",Scoring!$P$36)+IF(Data!$AF138&lt;&gt;"",Scoring!$P$37)+IF(Data!$AG138&lt;&gt;"",Scoring!$P$38)+IF(Data!$AH138&lt;&gt;"",Scoring!$P$39)+IF(Data!$AI138&lt;&gt;"",Scoring!$P$40)+IF(Data!$AJ138&lt;&gt;"",Scoring!$P$41)+IF(Data!$AK138&lt;&gt;"",Scoring!$P$42)+IF(Data!$AL138&lt;&gt;"",Scoring!$P$43)+IF(Data!$AM138&lt;&gt;"",Scoring!$P$44)+IF(Data!$AN138&lt;&gt;"",Scoring!$P$45)+IF(Data!$AO138&lt;&gt;"",Scoring!$P$46)+IF(Data!$AP138&lt;&gt;"",Scoring!$P$47)+IF(Data!$AQ138&lt;&gt;"",Scoring!$P$48)+IF(Data!$AR138&lt;&gt;"",Scoring!$P$49)+IF(Data!$AS138&lt;&gt;"",Scoring!$P$50)+IF(Data!$AT138&lt;&gt;"",Scoring!$P$51)+IF(Data!$AU138&lt;&gt;"",Scoring!$P$52),"")</f>
        <v/>
      </c>
      <c r="BU138" s="180" t="str">
        <f>IF(BT138&lt;&gt;"",LOOKUP(BT138,Likelihoods!$A$7:$A$107,Likelihoods!N$7:N$107),"")</f>
        <v/>
      </c>
      <c r="BV138" s="181" t="str">
        <f>IF(AND(COUNTBLANK($B138:$O138)=13,COUNTBLANK($P138:$Q138)=1,COUNTBLANK($R138:$U138)=3,COUNTBLANK($V138:$X138)=2,COUNTBLANK($Y138:$AE138)=6,COUNTBLANK($AF138:$AJ138)=4,COUNTBLANK($AK138:AN138)=3,COUNTBLANK($AO138:$AQ138)=2,COUNTBLANK($AR138:$AS138)=1,COUNTBLANK($AT138:$AU138)=1),IF(Data!$B138&lt;&gt;"",Scoring!$Q$7)+IF(Data!$C138&lt;&gt;"",Scoring!$Q$8)+IF(Data!$D138&lt;&gt;"",Scoring!$Q$9)+IF(Data!$E138&lt;&gt;"",Scoring!$Q$10)+IF(Data!$F138&lt;&gt;"",Scoring!$Q$11)+IF(Data!$G138&lt;&gt;"",Scoring!$Q$12)+IF(Data!$H138&lt;&gt;"",Scoring!$Q$13)+IF(Data!$I138&lt;&gt;"",Scoring!$Q$14)+IF(Data!$J138&lt;&gt;"",Scoring!$Q$15)+IF(Data!$K138&lt;&gt;"",Scoring!$Q$16)+IF(Data!$L138&lt;&gt;"",Scoring!$Q$17)+IF(Data!$M138&lt;&gt;"",Scoring!$Q$18)+IF(Data!$N138&lt;&gt;"",Scoring!$Q$19)+IF(Data!$O138&lt;&gt;"",Scoring!$Q$20)+IF(Data!$P138&lt;&gt;"",Scoring!$Q$21)+IF(Data!$Q138&lt;&gt;"",Scoring!$Q$22)+IF(Data!$R138&lt;&gt;"",Scoring!$Q$23)+IF(Data!$S138&lt;&gt;"",Scoring!$Q$24)+IF(Data!$T138&lt;&gt;"",Scoring!$Q$25)+IF(Data!$U138&lt;&gt;"",Scoring!$Q$26)+IF(Data!$V138&lt;&gt;"",Scoring!$Q$27)+IF(Data!$W138&lt;&gt;"",Scoring!$Q$28)+IF(Data!$X138&lt;&gt;"",Scoring!$Q$29)+IF(Data!$Y138&lt;&gt;"",Scoring!$Q$30)+IF(Data!$Z138&lt;&gt;"",Scoring!$Q$31)+IF(Data!$AA138&lt;&gt;"",Scoring!$Q$32)+IF(Data!$AB138&lt;&gt;"",Scoring!$Q$33)+IF(Data!$AC138&lt;&gt;"",Scoring!$Q$34)+IF(Data!$AD138&lt;&gt;"",Scoring!$Q$35)+IF(Data!$AE138&lt;&gt;"",Scoring!$Q$36)+IF(Data!$AF138&lt;&gt;"",Scoring!$Q$37)+IF(Data!$AG138&lt;&gt;"",Scoring!$Q$38)+IF(Data!$AH138&lt;&gt;"",Scoring!$Q$39)+IF(Data!$AI138&lt;&gt;"",Scoring!$Q$40)+IF(Data!$AJ138&lt;&gt;"",Scoring!$Q$41)+IF(Data!$AK138&lt;&gt;"",Scoring!$Q$42)+IF(Data!$AL138&lt;&gt;"",Scoring!$Q$43)+IF(Data!$AM138&lt;&gt;"",Scoring!$Q$44)+IF(Data!$AN138&lt;&gt;"",Scoring!$Q$45)+IF(Data!$AO138&lt;&gt;"",Scoring!$Q$46)+IF(Data!$AP138&lt;&gt;"",Scoring!$Q$47)+IF(Data!$AQ138&lt;&gt;"",Scoring!$Q$48)+IF(Data!$AR138&lt;&gt;"",Scoring!$Q$49)+IF(Data!$AS138&lt;&gt;"",Scoring!$Q$50)+IF(Data!$AT138&lt;&gt;"",Scoring!$Q$51)+IF(Data!$AU138&lt;&gt;"",Scoring!$Q$52),"")</f>
        <v/>
      </c>
      <c r="BW138" s="183" t="str">
        <f>IF(BV138&lt;&gt;"",LOOKUP(BV138,Likelihoods!$A$7:$A$107,Likelihoods!O$7:O$107),"")</f>
        <v/>
      </c>
      <c r="BX138" s="9"/>
      <c r="BY138" s="9"/>
      <c r="BZ138" s="9"/>
      <c r="CA138" s="9"/>
      <c r="CB138" s="9"/>
      <c r="CC138" s="9"/>
      <c r="CD138" s="9"/>
      <c r="CE138" s="9"/>
      <c r="CF138" s="9"/>
      <c r="CG138" s="9"/>
      <c r="CH138" s="9"/>
      <c r="CI138" s="9"/>
      <c r="CJ138" s="9"/>
      <c r="CK138" s="9"/>
    </row>
    <row r="139" spans="1:89" ht="14.25">
      <c r="A139" s="59"/>
      <c r="B139" s="76"/>
      <c r="C139" s="77"/>
      <c r="D139" s="77"/>
      <c r="E139" s="77"/>
      <c r="F139" s="77"/>
      <c r="G139" s="77"/>
      <c r="H139" s="77"/>
      <c r="I139" s="77"/>
      <c r="J139" s="77"/>
      <c r="K139" s="77"/>
      <c r="L139" s="77"/>
      <c r="M139" s="77"/>
      <c r="N139" s="77"/>
      <c r="O139" s="77"/>
      <c r="P139" s="76"/>
      <c r="Q139" s="78"/>
      <c r="R139" s="77"/>
      <c r="S139" s="77"/>
      <c r="T139" s="77"/>
      <c r="U139" s="77"/>
      <c r="V139" s="76"/>
      <c r="W139" s="77"/>
      <c r="X139" s="78"/>
      <c r="Y139" s="77"/>
      <c r="Z139" s="77"/>
      <c r="AA139" s="77"/>
      <c r="AB139" s="77"/>
      <c r="AC139" s="77"/>
      <c r="AD139" s="77"/>
      <c r="AE139" s="77"/>
      <c r="AF139" s="76"/>
      <c r="AG139" s="77"/>
      <c r="AH139" s="77"/>
      <c r="AI139" s="77"/>
      <c r="AJ139" s="78"/>
      <c r="AK139" s="77"/>
      <c r="AL139" s="77"/>
      <c r="AM139" s="77"/>
      <c r="AN139" s="77"/>
      <c r="AO139" s="76"/>
      <c r="AP139" s="77"/>
      <c r="AQ139" s="78"/>
      <c r="AR139" s="76"/>
      <c r="AS139" s="78"/>
      <c r="AT139" s="77"/>
      <c r="AU139" s="77"/>
      <c r="AV139" s="179" t="str">
        <f>IF(AND(COUNTBLANK($B139:$O139)=13,COUNTBLANK($P139:$Q139)=1,COUNTBLANK($R139:$U139)=3,COUNTBLANK($V139:$X139)=2,COUNTBLANK($Y139:$AE139)=6,COUNTBLANK($AF139:$AJ139)=4,COUNTBLANK($AK139:AN139)=3,COUNTBLANK($AO139:$AQ139)=2,COUNTBLANK($AR139:$AS139)=1,COUNTBLANK($AT139:$AU139)=1),IF(Data!$B139&lt;&gt;"",Scoring!$D$7)+IF(Data!$C139&lt;&gt;"",Scoring!$D$8)+IF(Data!$D139&lt;&gt;"",Scoring!$D$9)+IF(Data!$E139&lt;&gt;"",Scoring!$D$10)+IF(Data!$F139&lt;&gt;"",Scoring!$D$11)+IF(Data!$G139&lt;&gt;"",Scoring!$D$12)+IF(Data!$H139&lt;&gt;"",Scoring!$D$13)+IF(Data!$I139&lt;&gt;"",Scoring!$D$14)+IF(Data!$J139&lt;&gt;"",Scoring!$D$15)+IF(Data!$K139&lt;&gt;"",Scoring!$D$16)+IF(Data!$L139&lt;&gt;"",Scoring!$D$17)+IF(Data!$M139&lt;&gt;"",Scoring!$D$18)+IF(Data!$N139&lt;&gt;"",Scoring!$D$19)+IF(Data!$O139&lt;&gt;"",Scoring!$D$20)+IF(Data!$P139&lt;&gt;"",Scoring!$D$21)+IF(Data!$Q139&lt;&gt;"",Scoring!$D$22)+IF(Data!$R139&lt;&gt;"",Scoring!$D$23)+IF(Data!$S139&lt;&gt;"",Scoring!$D$24)+IF(Data!$T139&lt;&gt;"",Scoring!$D$25)+IF(Data!$U139&lt;&gt;"",Scoring!$D$26)+IF(Data!$V139&lt;&gt;"",Scoring!$D$27)+IF(Data!$W139&lt;&gt;"",Scoring!$D$28)+IF(Data!$X139&lt;&gt;"",Scoring!$D$29)+IF(Data!$Y139&lt;&gt;"",Scoring!$D$30)+IF(Data!$Z139&lt;&gt;"",Scoring!$D$31)+IF(Data!$AA139&lt;&gt;"",Scoring!$D$32)+IF(Data!$AB139&lt;&gt;"",Scoring!$D$33)+IF(Data!$AC139&lt;&gt;"",Scoring!$D$34)+IF(Data!$AD139&lt;&gt;"",Scoring!$D$35)+IF(Data!$AE139&lt;&gt;"",Scoring!$D$36)+IF(Data!$AF139&lt;&gt;"",Scoring!$D$37)+IF(Data!$AG139&lt;&gt;"",Scoring!$D$38)+IF(Data!$AH139&lt;&gt;"",Scoring!$D$39)+IF(Data!$AI139&lt;&gt;"",Scoring!$D$40)+IF(Data!$AJ139&lt;&gt;"",Scoring!$D$41)+IF(Data!$AK139&lt;&gt;"",Scoring!$D$42)+IF(Data!$AL139&lt;&gt;"",Scoring!$D$43)+IF(Data!$AM139&lt;&gt;"",Scoring!$D$44)+IF(Data!$AN139&lt;&gt;"",Scoring!$D$45)+IF(Data!$AO139&lt;&gt;"",Scoring!$D$46)+IF(Data!$AP139&lt;&gt;"",Scoring!$D$47)+IF(Data!$AQ139&lt;&gt;"",Scoring!$D$48)+IF(Data!$AR139&lt;&gt;"",Scoring!$D$49)+IF(Data!$AS139&lt;&gt;"",Scoring!$D$50)+IF(Data!$AT139&lt;&gt;"",Scoring!$D$51)+IF(Data!$AU139&lt;&gt;"",Scoring!$D$52),"")</f>
        <v/>
      </c>
      <c r="AW139" s="180" t="str">
        <f>IF(AV139&lt;&gt;"",LOOKUP(AV139,Likelihoods!$A$7:$A$107,Likelihoods!B$7:B$107),"")</f>
        <v/>
      </c>
      <c r="AX139" s="181" t="str">
        <f>IF(AND(COUNTBLANK($B139:$O139)=13,COUNTBLANK($P139:$Q139)=1,COUNTBLANK($R139:$U139)=3,COUNTBLANK($V139:$X139)=2,COUNTBLANK($Y139:$AE139)=6,COUNTBLANK($AF139:$AJ139)=4,COUNTBLANK($AK139:AN139)=3,COUNTBLANK($AO139:$AQ139)=2,COUNTBLANK($AR139:$AS139)=1,COUNTBLANK($AT139:$AU139)=1),IF(Data!$B139&lt;&gt;"",Scoring!$E$7)+IF(Data!$C139&lt;&gt;"",Scoring!$E$8)+IF(Data!$D139&lt;&gt;"",Scoring!$E$9)+IF(Data!$E139&lt;&gt;"",Scoring!$E$10)+IF(Data!$F139&lt;&gt;"",Scoring!$E$11)+IF(Data!$G139&lt;&gt;"",Scoring!$E$12)+IF(Data!$H139&lt;&gt;"",Scoring!$E$13)+IF(Data!$I139&lt;&gt;"",Scoring!$E$14)+IF(Data!$J139&lt;&gt;"",Scoring!$E$15)+IF(Data!$K139&lt;&gt;"",Scoring!$E$16)+IF(Data!$L139&lt;&gt;"",Scoring!$E$17)+IF(Data!$M139&lt;&gt;"",Scoring!$E$18)+IF(Data!$N139&lt;&gt;"",Scoring!$E$19)+IF(Data!$O139&lt;&gt;"",Scoring!$E$20)+IF(Data!$P139&lt;&gt;"",Scoring!$E$21)+IF(Data!$Q139&lt;&gt;"",Scoring!$E$22)+IF(Data!$R139&lt;&gt;"",Scoring!$E$23)+IF(Data!$S139&lt;&gt;"",Scoring!$E$24)+IF(Data!$T139&lt;&gt;"",Scoring!$E$25)+IF(Data!$U139&lt;&gt;"",Scoring!$E$26)+IF(Data!$V139&lt;&gt;"",Scoring!$E$27)+IF(Data!$W139&lt;&gt;"",Scoring!$E$28)+IF(Data!$X139&lt;&gt;"",Scoring!$E$29)+IF(Data!$Y139&lt;&gt;"",Scoring!$E$30)+IF(Data!$Z139&lt;&gt;"",Scoring!$E$31)+IF(Data!$AA139&lt;&gt;"",Scoring!$E$32)+IF(Data!$AB139&lt;&gt;"",Scoring!$E$33)+IF(Data!$AC139&lt;&gt;"",Scoring!$E$34)+IF(Data!$AD139&lt;&gt;"",Scoring!$E$35)+IF(Data!$AE139&lt;&gt;"",Scoring!$E$36)+IF(Data!$AF139&lt;&gt;"",Scoring!$E$37)+IF(Data!$AG139&lt;&gt;"",Scoring!$E$38)+IF(Data!$AH139&lt;&gt;"",Scoring!$E$39)+IF(Data!$AI139&lt;&gt;"",Scoring!$E$40)+IF(Data!$AJ139&lt;&gt;"",Scoring!$E$41)+IF(Data!$AK139&lt;&gt;"",Scoring!$E$42)+IF(Data!$AL139&lt;&gt;"",Scoring!$E$43)+IF(Data!$AM139&lt;&gt;"",Scoring!$E$44)+IF(Data!$AN139&lt;&gt;"",Scoring!$E$45)+IF(Data!$AO139&lt;&gt;"",Scoring!$E$46)+IF(Data!$AP139&lt;&gt;"",Scoring!$E$47)+IF(Data!$AQ139&lt;&gt;"",Scoring!$E$48)+IF(Data!$AR139&lt;&gt;"",Scoring!$E$49)+IF(Data!$AS139&lt;&gt;"",Scoring!$E$50)+IF(Data!$AT139&lt;&gt;"",Scoring!$E$51)+IF(Data!$AU139&lt;&gt;"",Scoring!$E$52),"")</f>
        <v/>
      </c>
      <c r="AY139" s="180" t="str">
        <f>IF(AX139&lt;&gt;"",LOOKUP(AX139,Likelihoods!$A$7:$A$107,Likelihoods!C$7:C$107),"")</f>
        <v/>
      </c>
      <c r="AZ139" s="182" t="str">
        <f>IF(AND(COUNTBLANK($B139:$O139)=13,COUNTBLANK($P139:$Q139)=1,COUNTBLANK($R139:$U139)=3,COUNTBLANK($V139:$X139)=2,COUNTBLANK($Y139:$AE139)=6,COUNTBLANK($AF139:$AJ139)=4,COUNTBLANK($AK139:AN139)=3,COUNTBLANK($AO139:$AQ139)=2,COUNTBLANK($AR139:$AS139)=1,COUNTBLANK($AT139:$AU139)=1),IF(Data!$B139&lt;&gt;"",Scoring!$F$7)+IF(Data!$C139&lt;&gt;"",Scoring!$F$8)+IF(Data!$D139&lt;&gt;"",Scoring!$F$9)+IF(Data!$E139&lt;&gt;"",Scoring!$F$10)+IF(Data!$F139&lt;&gt;"",Scoring!$F$11)+IF(Data!$G139&lt;&gt;"",Scoring!$F$12)+IF(Data!$H139&lt;&gt;"",Scoring!$F$13)+IF(Data!$I139&lt;&gt;"",Scoring!$F$14)+IF(Data!$J139&lt;&gt;"",Scoring!$F$15)+IF(Data!$K139&lt;&gt;"",Scoring!$F$16)+IF(Data!$L139&lt;&gt;"",Scoring!$F$17)+IF(Data!$M139&lt;&gt;"",Scoring!$F$18)+IF(Data!$N139&lt;&gt;"",Scoring!$F$19)+IF(Data!$O139&lt;&gt;"",Scoring!$F$20)+IF(Data!$P139&lt;&gt;"",Scoring!$F$21)+IF(Data!$Q139&lt;&gt;"",Scoring!$F$22)+IF(Data!$R139&lt;&gt;"",Scoring!$F$23)+IF(Data!$S139&lt;&gt;"",Scoring!$F$24)+IF(Data!$T139&lt;&gt;"",Scoring!$F$25)+IF(Data!$U139&lt;&gt;"",Scoring!$F$26)+IF(Data!$V139&lt;&gt;"",Scoring!$F$27)+IF(Data!$W139&lt;&gt;"",Scoring!$F$28)+IF(Data!$X139&lt;&gt;"",Scoring!$F$29)+IF(Data!$Y139&lt;&gt;"",Scoring!$F$30)+IF(Data!$Z139&lt;&gt;"",Scoring!$F$31)+IF(Data!$AA139&lt;&gt;"",Scoring!$F$32)+IF(Data!$AB139&lt;&gt;"",Scoring!$F$33)+IF(Data!$AC139&lt;&gt;"",Scoring!$F$34)+IF(Data!$AD139&lt;&gt;"",Scoring!$F$35)+IF(Data!$AE139&lt;&gt;"",Scoring!$F$36)+IF(Data!$AF139&lt;&gt;"",Scoring!$F$37)+IF(Data!$AG139&lt;&gt;"",Scoring!$F$38)+IF(Data!$AH139&lt;&gt;"",Scoring!$F$39)+IF(Data!$AI139&lt;&gt;"",Scoring!$F$40)+IF(Data!$AJ139&lt;&gt;"",Scoring!$F$41)+IF(Data!$AK139&lt;&gt;"",Scoring!$F$42)+IF(Data!$AL139&lt;&gt;"",Scoring!$F$43)+IF(Data!$AM139&lt;&gt;"",Scoring!$F$44)+IF(Data!$AN139&lt;&gt;"",Scoring!$F$45)+IF(Data!$AO139&lt;&gt;"",Scoring!$F$46)+IF(Data!$AP139&lt;&gt;"",Scoring!$F$47)+IF(Data!$AQ139&lt;&gt;"",Scoring!$F$48)+IF(Data!$AR139&lt;&gt;"",Scoring!$F$49)+IF(Data!$AS139&lt;&gt;"",Scoring!$F$50)+IF(Data!$AT139&lt;&gt;"",Scoring!$F$51)+IF(Data!$AU139&lt;&gt;"",Scoring!$F$52),"")</f>
        <v/>
      </c>
      <c r="BA139" s="183" t="str">
        <f>IF(AZ139&lt;&gt;"",LOOKUP(AZ139,Likelihoods!$A$7:$A$107,Likelihoods!D$7:D$107),"")</f>
        <v/>
      </c>
      <c r="BB139" s="181" t="str">
        <f>IF(AND(COUNTBLANK($B139:$O139)=13,COUNTBLANK($P139:$Q139)=1,COUNTBLANK($R139:$U139)=3,COUNTBLANK($V139:$X139)=2,COUNTBLANK($Y139:$AE139)=6,COUNTBLANK($AF139:$AJ139)=4,COUNTBLANK($AK139:AN139)=3,COUNTBLANK($AO139:$AQ139)=2,COUNTBLANK($AR139:$AS139)=1,COUNTBLANK($AT139:$AU139)=1),IF(Data!$B139&lt;&gt;"",Scoring!$G$7)+IF(Data!$C139&lt;&gt;"",Scoring!$G$8)+IF(Data!$D139&lt;&gt;"",Scoring!$G$9)+IF(Data!$E139&lt;&gt;"",Scoring!$G$10)+IF(Data!$F139&lt;&gt;"",Scoring!$G$11)+IF(Data!$G139&lt;&gt;"",Scoring!$G$12)+IF(Data!$H139&lt;&gt;"",Scoring!$G$13)+IF(Data!$I139&lt;&gt;"",Scoring!$G$14)+IF(Data!$J139&lt;&gt;"",Scoring!$G$15)+IF(Data!$K139&lt;&gt;"",Scoring!$G$16)+IF(Data!$L139&lt;&gt;"",Scoring!$G$17)+IF(Data!$M139&lt;&gt;"",Scoring!$G$18)+IF(Data!$N139&lt;&gt;"",Scoring!$G$19)+IF(Data!$O139&lt;&gt;"",Scoring!$G$20)+IF(Data!$P139&lt;&gt;"",Scoring!$G$21)+IF(Data!$Q139&lt;&gt;"",Scoring!$G$22)+IF(Data!$R139&lt;&gt;"",Scoring!$G$23)+IF(Data!$S139&lt;&gt;"",Scoring!$G$24)+IF(Data!$T139&lt;&gt;"",Scoring!$G$25)+IF(Data!$U139&lt;&gt;"",Scoring!$G$26)+IF(Data!$V139&lt;&gt;"",Scoring!$G$27)+IF(Data!$W139&lt;&gt;"",Scoring!$G$28)+IF(Data!$X139&lt;&gt;"",Scoring!$G$29)+IF(Data!$Y139&lt;&gt;"",Scoring!$G$30)+IF(Data!$Z139&lt;&gt;"",Scoring!$G$31)+IF(Data!$AA139&lt;&gt;"",Scoring!$G$32)+IF(Data!$AB139&lt;&gt;"",Scoring!$G$33)+IF(Data!$AC139&lt;&gt;"",Scoring!$G$34)+IF(Data!$AD139&lt;&gt;"",Scoring!$G$35)+IF(Data!$AE139&lt;&gt;"",Scoring!$G$36)+IF(Data!$AF139&lt;&gt;"",Scoring!$G$37)+IF(Data!$AG139&lt;&gt;"",Scoring!$G$38)+IF(Data!$AH139&lt;&gt;"",Scoring!$G$39)+IF(Data!$AI139&lt;&gt;"",Scoring!$G$40)+IF(Data!$AJ139&lt;&gt;"",Scoring!$G$41)+IF(Data!$AK139&lt;&gt;"",Scoring!$G$42)+IF(Data!$AL139&lt;&gt;"",Scoring!$G$43)+IF(Data!$AM139&lt;&gt;"",Scoring!$G$44)+IF(Data!$AN139&lt;&gt;"",Scoring!$G$45)+IF(Data!$AO139&lt;&gt;"",Scoring!$G$46)+IF(Data!$AP139&lt;&gt;"",Scoring!$G$47)+IF(Data!$AQ139&lt;&gt;"",Scoring!$G$48)+IF(Data!$AR139&lt;&gt;"",Scoring!$G$49)+IF(Data!$AS139&lt;&gt;"",Scoring!$G$50)+IF(Data!$AT139&lt;&gt;"",Scoring!$G$51)+IF(Data!$AU139&lt;&gt;"",Scoring!$G$52),"")</f>
        <v/>
      </c>
      <c r="BC139" s="184" t="str">
        <f>IF(BB139&lt;&gt;"",LOOKUP(BB139,Likelihoods!$A$7:$A$107,Likelihoods!E$7:E$107),"")</f>
        <v/>
      </c>
      <c r="BD139" s="185" t="str">
        <f>IF(AND(COUNTBLANK($B139:$O139)=13,COUNTBLANK($P139:$Q139)=1,COUNTBLANK($R139:$U139)=3,COUNTBLANK($V139:$X139)=2,COUNTBLANK($Y139:$AE139)=6,COUNTBLANK($AF139:$AJ139)=4,COUNTBLANK($AK139:AN139)=3,COUNTBLANK($AO139:$AQ139)=2,COUNTBLANK($AR139:$AS139)=1,COUNTBLANK($AT139:$AU139)=1),IF(Data!$B139&lt;&gt;"",Scoring!$H$7)+IF(Data!$C139&lt;&gt;"",Scoring!$H$8)+IF(Data!$D139&lt;&gt;"",Scoring!$H$9)+IF(Data!$E139&lt;&gt;"",Scoring!$H$10)+IF(Data!$F139&lt;&gt;"",Scoring!$H$11)+IF(Data!$G139&lt;&gt;"",Scoring!$H$12)+IF(Data!$H139&lt;&gt;"",Scoring!$H$13)+IF(Data!$I139&lt;&gt;"",Scoring!$H$14)+IF(Data!$J139&lt;&gt;"",Scoring!$H$15)+IF(Data!$K139&lt;&gt;"",Scoring!$H$16)+IF(Data!$L139&lt;&gt;"",Scoring!$H$17)+IF(Data!$M139&lt;&gt;"",Scoring!$H$18)+IF(Data!$N139&lt;&gt;"",Scoring!$H$19)+IF(Data!$O139&lt;&gt;"",Scoring!$H$20)+IF(Data!$P139&lt;&gt;"",Scoring!$H$21)+IF(Data!$Q139&lt;&gt;"",Scoring!$H$22)+IF(Data!$R139&lt;&gt;"",Scoring!$H$23)+IF(Data!$S139&lt;&gt;"",Scoring!$H$24)+IF(Data!$T139&lt;&gt;"",Scoring!$H$25)+IF(Data!$U139&lt;&gt;"",Scoring!$H$26)+IF(Data!$V139&lt;&gt;"",Scoring!$H$27)+IF(Data!$W139&lt;&gt;"",Scoring!$H$28)+IF(Data!$X139&lt;&gt;"",Scoring!$H$29)+IF(Data!$Y139&lt;&gt;"",Scoring!$H$30)+IF(Data!$Z139&lt;&gt;"",Scoring!$H$31)+IF(Data!$AA139&lt;&gt;"",Scoring!$H$32)+IF(Data!$AB139&lt;&gt;"",Scoring!$H$33)+IF(Data!$AC139&lt;&gt;"",Scoring!$H$34)+IF(Data!$AD139&lt;&gt;"",Scoring!$H$35)+IF(Data!$AE139&lt;&gt;"",Scoring!$H$36)+IF(Data!$AF139&lt;&gt;"",Scoring!$H$37)+IF(Data!$AG139&lt;&gt;"",Scoring!$H$38)+IF(Data!$AH139&lt;&gt;"",Scoring!$H$39)+IF(Data!$AI139&lt;&gt;"",Scoring!$H$40)+IF(Data!$AJ139&lt;&gt;"",Scoring!$H$41)+IF(Data!$AK139&lt;&gt;"",Scoring!$H$42)+IF(Data!$AL139&lt;&gt;"",Scoring!$H$43)+IF(Data!$AM139&lt;&gt;"",Scoring!$H$44)+IF(Data!$AN139&lt;&gt;"",Scoring!$H$45)+IF(Data!$AO139&lt;&gt;"",Scoring!$H$46)+IF(Data!$AP139&lt;&gt;"",Scoring!$H$47)+IF(Data!$AQ139&lt;&gt;"",Scoring!$H$48)+IF(Data!$AR139&lt;&gt;"",Scoring!$H$49)+IF(Data!$AS139&lt;&gt;"",Scoring!$H$50)+IF(Data!$AT139&lt;&gt;"",Scoring!$H$51)+IF(Data!$AU139&lt;&gt;"",Scoring!$H$52),"")</f>
        <v/>
      </c>
      <c r="BE139" s="186" t="str">
        <f>IF(BD139&lt;&gt;"",LOOKUP(BD139,Likelihoods!$A$7:$A$107,Likelihoods!F$7:F$107),"")</f>
        <v/>
      </c>
      <c r="BF139" s="181" t="str">
        <f>IF(AND(COUNTBLANK($B139:$O139)=13,COUNTBLANK($P139:$Q139)=1,COUNTBLANK($R139:$U139)=3,COUNTBLANK($V139:$X139)=2,COUNTBLANK($Y139:$AE139)=6,COUNTBLANK($AF139:$AJ139)=4,COUNTBLANK($AK139:AN139)=3,COUNTBLANK($AO139:$AQ139)=2,COUNTBLANK($AR139:$AS139)=1,COUNTBLANK($AT139:$AU139)=1),IF(Data!$B139&lt;&gt;"",Scoring!$I$7)+IF(Data!$C139&lt;&gt;"",Scoring!$I$8)+IF(Data!$D139&lt;&gt;"",Scoring!$I$9)+IF(Data!$E139&lt;&gt;"",Scoring!$I$10)+IF(Data!$F139&lt;&gt;"",Scoring!$I$11)+IF(Data!$G139&lt;&gt;"",Scoring!$I$12)+IF(Data!$H139&lt;&gt;"",Scoring!$I$13)+IF(Data!$I139&lt;&gt;"",Scoring!$I$14)+IF(Data!$J139&lt;&gt;"",Scoring!$I$15)+IF(Data!$K139&lt;&gt;"",Scoring!$I$16)+IF(Data!$L139&lt;&gt;"",Scoring!$I$17)+IF(Data!$M139&lt;&gt;"",Scoring!$I$18)+IF(Data!$N139&lt;&gt;"",Scoring!$I$19)+IF(Data!$O139&lt;&gt;"",Scoring!$I$20)+IF(Data!$P139&lt;&gt;"",Scoring!$I$21)+IF(Data!$Q139&lt;&gt;"",Scoring!$I$22)+IF(Data!$R139&lt;&gt;"",Scoring!$I$23)+IF(Data!$S139&lt;&gt;"",Scoring!$I$24)+IF(Data!$T139&lt;&gt;"",Scoring!$I$25)+IF(Data!$U139&lt;&gt;"",Scoring!$I$26)+IF(Data!$V139&lt;&gt;"",Scoring!$I$27)+IF(Data!$W139&lt;&gt;"",Scoring!$I$28)+IF(Data!$X139&lt;&gt;"",Scoring!$I$29)+IF(Data!$Y139&lt;&gt;"",Scoring!$I$30)+IF(Data!$Z139&lt;&gt;"",Scoring!$I$31)+IF(Data!$AA139&lt;&gt;"",Scoring!$I$32)+IF(Data!$AB139&lt;&gt;"",Scoring!$I$33)+IF(Data!$AC139&lt;&gt;"",Scoring!$I$34)+IF(Data!$AD139&lt;&gt;"",Scoring!$I$35)+IF(Data!$AE139&lt;&gt;"",Scoring!$I$36)+IF(Data!$AF139&lt;&gt;"",Scoring!$I$37)+IF(Data!$AG139&lt;&gt;"",Scoring!$I$38)+IF(Data!$AH139&lt;&gt;"",Scoring!$I$39)+IF(Data!$AI139&lt;&gt;"",Scoring!$I$40)+IF(Data!$AJ139&lt;&gt;"",Scoring!$I$41)+IF(Data!$AK139&lt;&gt;"",Scoring!$I$42)+IF(Data!$AL139&lt;&gt;"",Scoring!$I$43)+IF(Data!$AM139&lt;&gt;"",Scoring!$I$44)+IF(Data!$AN139&lt;&gt;"",Scoring!$I$45)+IF(Data!$AO139&lt;&gt;"",Scoring!$I$46)+IF(Data!$AP139&lt;&gt;"",Scoring!$I$47)+IF(Data!$AQ139&lt;&gt;"",Scoring!$I$48)+IF(Data!$AR139&lt;&gt;"",Scoring!$I$49)+IF(Data!$AS139&lt;&gt;"",Scoring!$I$50)+IF(Data!$AT139&lt;&gt;"",Scoring!$I$51)+IF(Data!$AU139&lt;&gt;"",Scoring!$I$52),"")</f>
        <v/>
      </c>
      <c r="BG139" s="180" t="str">
        <f>IF(BF139&lt;&gt;"",LOOKUP(BF139,Likelihoods!$A$7:$A$107,Likelihoods!G$7:G$107),"")</f>
        <v/>
      </c>
      <c r="BH139" s="187" t="str">
        <f>IF(AND(COUNTBLANK($B139:$O139)=13,COUNTBLANK($P139:$Q139)=1,COUNTBLANK($R139:$U139)=3,COUNTBLANK($V139:$X139)=2,COUNTBLANK($Y139:$AE139)=6,COUNTBLANK($AF139:$AJ139)=4,COUNTBLANK($AK139:AN139)=3,COUNTBLANK($AO139:$AQ139)=2,COUNTBLANK($AR139:$AS139)=1,COUNTBLANK($AT139:$AU139)=1),IF(Data!$B139&lt;&gt;"",Scoring!$J$7)+IF(Data!$C139&lt;&gt;"",Scoring!$J$8)+IF(Data!$D139&lt;&gt;"",Scoring!$J$9)+IF(Data!$E139&lt;&gt;"",Scoring!$J$10)+IF(Data!$F139&lt;&gt;"",Scoring!$J$11)+IF(Data!$G139&lt;&gt;"",Scoring!$J$12)+IF(Data!$H139&lt;&gt;"",Scoring!$J$13)+IF(Data!$I139&lt;&gt;"",Scoring!$J$14)+IF(Data!$J139&lt;&gt;"",Scoring!$J$15)+IF(Data!$K139&lt;&gt;"",Scoring!$J$16)+IF(Data!$L139&lt;&gt;"",Scoring!$J$17)+IF(Data!$M139&lt;&gt;"",Scoring!$J$18)+IF(Data!$N139&lt;&gt;"",Scoring!$J$19)+IF(Data!$O139&lt;&gt;"",Scoring!$J$20)+IF(Data!$P139&lt;&gt;"",Scoring!$J$21)+IF(Data!$Q139&lt;&gt;"",Scoring!$J$22)+IF(Data!$R139&lt;&gt;"",Scoring!$J$23)+IF(Data!$S139&lt;&gt;"",Scoring!$J$24)+IF(Data!$T139&lt;&gt;"",Scoring!$J$25)+IF(Data!$U139&lt;&gt;"",Scoring!$J$26)+IF(Data!$V139&lt;&gt;"",Scoring!$J$27)+IF(Data!$W139&lt;&gt;"",Scoring!$J$28)+IF(Data!$X139&lt;&gt;"",Scoring!$J$29)+IF(Data!$Y139&lt;&gt;"",Scoring!$J$30)+IF(Data!$Z139&lt;&gt;"",Scoring!$J$31)+IF(Data!$AA139&lt;&gt;"",Scoring!$J$32)+IF(Data!$AB139&lt;&gt;"",Scoring!$J$33)+IF(Data!$AC139&lt;&gt;"",Scoring!$J$34)+IF(Data!$AD139&lt;&gt;"",Scoring!$J$35)+IF(Data!$AE139&lt;&gt;"",Scoring!$J$36)+IF(Data!$AF139&lt;&gt;"",Scoring!$J$37)+IF(Data!$AG139&lt;&gt;"",Scoring!$J$38)+IF(Data!$AH139&lt;&gt;"",Scoring!$J$39)+IF(Data!$AI139&lt;&gt;"",Scoring!$J$40)+IF(Data!$AJ139&lt;&gt;"",Scoring!$J$41)+IF(Data!$AK139&lt;&gt;"",Scoring!$J$42)+IF(Data!$AL139&lt;&gt;"",Scoring!$J$43)+IF(Data!$AM139&lt;&gt;"",Scoring!$J$44)+IF(Data!$AN139&lt;&gt;"",Scoring!$J$45)+IF(Data!$AO139&lt;&gt;"",Scoring!$J$46)+IF(Data!$AP139&lt;&gt;"",Scoring!$J$47)+IF(Data!$AQ139&lt;&gt;"",Scoring!$J$48)+IF(Data!$AR139&lt;&gt;"",Scoring!$J$49)+IF(Data!$AS139&lt;&gt;"",Scoring!$J$50)+IF(Data!$AT139&lt;&gt;"",Scoring!$J$51)+IF(Data!$AU139&lt;&gt;"",Scoring!$J$52),"")</f>
        <v/>
      </c>
      <c r="BI139" s="183" t="str">
        <f>IF(BH139&lt;&gt;"",LOOKUP(BH139,Likelihoods!$A$7:$A$107,Likelihoods!H$7:H$107),"")</f>
        <v/>
      </c>
      <c r="BJ139" s="188" t="str">
        <f>IF(AND(COUNTBLANK($B139:$O139)=13,COUNTBLANK($P139:$Q139)=1,COUNTBLANK($R139:$U139)=3,COUNTBLANK($V139:$X139)=2,COUNTBLANK($Y139:$AE139)=6,COUNTBLANK($AF139:$AJ139)=4,COUNTBLANK($AK139:AN139)=3,COUNTBLANK($AO139:$AQ139)=2,COUNTBLANK($AR139:$AS139)=1,COUNTBLANK($AT139:$AU139)=1),IF(Data!$B139&lt;&gt;"",Scoring!$K$7)+IF(Data!$C139&lt;&gt;"",Scoring!$K$8)+IF(Data!$D139&lt;&gt;"",Scoring!$K$9)+IF(Data!$E139&lt;&gt;"",Scoring!$K$10)+IF(Data!$F139&lt;&gt;"",Scoring!$K$11)+IF(Data!$G139&lt;&gt;"",Scoring!$K$12)+IF(Data!$H139&lt;&gt;"",Scoring!$K$13)+IF(Data!$I139&lt;&gt;"",Scoring!$K$14)+IF(Data!$J139&lt;&gt;"",Scoring!$K$15)+IF(Data!$K139&lt;&gt;"",Scoring!$K$16)+IF(Data!$L139&lt;&gt;"",Scoring!$K$17)+IF(Data!$M139&lt;&gt;"",Scoring!$K$18)+IF(Data!$N139&lt;&gt;"",Scoring!$K$19)+IF(Data!$O139&lt;&gt;"",Scoring!$K$20)+IF(Data!$P139&lt;&gt;"",Scoring!$K$21)+IF(Data!$Q139&lt;&gt;"",Scoring!$K$22)+IF(Data!$R139&lt;&gt;"",Scoring!$K$23)+IF(Data!$S139&lt;&gt;"",Scoring!$K$24)+IF(Data!$T139&lt;&gt;"",Scoring!$K$25)+IF(Data!$U139&lt;&gt;"",Scoring!$K$26)+IF(Data!$V139&lt;&gt;"",Scoring!$K$27)+IF(Data!$W139&lt;&gt;"",Scoring!$K$28)+IF(Data!$X139&lt;&gt;"",Scoring!$K$29)+IF(Data!$Y139&lt;&gt;"",Scoring!$K$30)+IF(Data!$Z139&lt;&gt;"",Scoring!$K$31)+IF(Data!$AA139&lt;&gt;"",Scoring!$K$32)+IF(Data!$AB139&lt;&gt;"",Scoring!$K$33)+IF(Data!$AC139&lt;&gt;"",Scoring!$K$34)+IF(Data!$AD139&lt;&gt;"",Scoring!$K$35)+IF(Data!$AE139&lt;&gt;"",Scoring!$K$36)+IF(Data!$AF139&lt;&gt;"",Scoring!$K$37)+IF(Data!$AG139&lt;&gt;"",Scoring!$K$38)+IF(Data!$AH139&lt;&gt;"",Scoring!$K$39)+IF(Data!$AI139&lt;&gt;"",Scoring!$K$40)+IF(Data!$AJ139&lt;&gt;"",Scoring!$K$41)+IF(Data!$AK139&lt;&gt;"",Scoring!$K$42)+IF(Data!$AL139&lt;&gt;"",Scoring!$K$43)+IF(Data!$AM139&lt;&gt;"",Scoring!$K$44)+IF(Data!$AN139&lt;&gt;"",Scoring!$K$45)+IF(Data!$AO139&lt;&gt;"",Scoring!$K$46)+IF(Data!$AP139&lt;&gt;"",Scoring!$K$47)+IF(Data!$AQ139&lt;&gt;"",Scoring!$K$48)+IF(Data!$AR139&lt;&gt;"",Scoring!$K$49)+IF(Data!$AS139&lt;&gt;"",Scoring!$K$50)+IF(Data!$AT139&lt;&gt;"",Scoring!$K$51)+IF(Data!$AU139&lt;&gt;"",Scoring!$K$52),"")</f>
        <v/>
      </c>
      <c r="BK139" s="184" t="str">
        <f>IF(BJ139&lt;&gt;"",LOOKUP(BJ139,Likelihoods!$A$7:$A$107,Likelihoods!I$7:I$107),"")</f>
        <v/>
      </c>
      <c r="BL139" s="187" t="str">
        <f>IF(AND(COUNTBLANK($B139:$O139)=13,COUNTBLANK($P139:$Q139)=1,COUNTBLANK($R139:$U139)=3,COUNTBLANK($V139:$X139)=2,COUNTBLANK($Y139:$AE139)=6,COUNTBLANK($AF139:$AJ139)=4,COUNTBLANK($AK139:AN139)=3,COUNTBLANK($AO139:$AQ139)=2,COUNTBLANK($AR139:$AS139)=1,COUNTBLANK($AT139:$AU139)=1),IF(Data!$B139&lt;&gt;"",Scoring!$L$7)+IF(Data!$C139&lt;&gt;"",Scoring!$L$8)+IF(Data!$D139&lt;&gt;"",Scoring!$L$9)+IF(Data!$E139&lt;&gt;"",Scoring!$L$10)+IF(Data!$F139&lt;&gt;"",Scoring!$L$11)+IF(Data!$G139&lt;&gt;"",Scoring!$L$12)+IF(Data!$H139&lt;&gt;"",Scoring!$L$13)+IF(Data!$I139&lt;&gt;"",Scoring!$L$14)+IF(Data!$J139&lt;&gt;"",Scoring!$L$15)+IF(Data!$K139&lt;&gt;"",Scoring!$L$16)+IF(Data!$L139&lt;&gt;"",Scoring!$L$17)+IF(Data!$M139&lt;&gt;"",Scoring!$L$18)+IF(Data!$N139&lt;&gt;"",Scoring!$L$19)+IF(Data!$O139&lt;&gt;"",Scoring!$L$20)+IF(Data!$P139&lt;&gt;"",Scoring!$L$21)+IF(Data!$Q139&lt;&gt;"",Scoring!$L$22)+IF(Data!$R139&lt;&gt;"",Scoring!$L$23)+IF(Data!$S139&lt;&gt;"",Scoring!$L$24)+IF(Data!$T139&lt;&gt;"",Scoring!$L$25)+IF(Data!$U139&lt;&gt;"",Scoring!$L$26)+IF(Data!$V139&lt;&gt;"",Scoring!$L$27)+IF(Data!$W139&lt;&gt;"",Scoring!$L$28)+IF(Data!$X139&lt;&gt;"",Scoring!$L$29)+IF(Data!$Y139&lt;&gt;"",Scoring!$L$30)+IF(Data!$Z139&lt;&gt;"",Scoring!$L$31)+IF(Data!$AA139&lt;&gt;"",Scoring!$L$32)+IF(Data!$AB139&lt;&gt;"",Scoring!$L$33)+IF(Data!$AC139&lt;&gt;"",Scoring!$L$34)+IF(Data!$AD139&lt;&gt;"",Scoring!$L$35)+IF(Data!$AE139&lt;&gt;"",Scoring!$L$36)+IF(Data!$AF139&lt;&gt;"",Scoring!$L$37)+IF(Data!$AG139&lt;&gt;"",Scoring!$L$38)+IF(Data!$AH139&lt;&gt;"",Scoring!$L$39)+IF(Data!$AI139&lt;&gt;"",Scoring!$L$40)+IF(Data!$AJ139&lt;&gt;"",Scoring!$L$41)+IF(Data!$AK139&lt;&gt;"",Scoring!$L$42)+IF(Data!$AL139&lt;&gt;"",Scoring!$L$43)+IF(Data!$AM139&lt;&gt;"",Scoring!$L$44)+IF(Data!$AN139&lt;&gt;"",Scoring!$L$45)+IF(Data!$AO139&lt;&gt;"",Scoring!$L$46)+IF(Data!$AP139&lt;&gt;"",Scoring!$L$47)+IF(Data!$AQ139&lt;&gt;"",Scoring!$L$48)+IF(Data!$AR139&lt;&gt;"",Scoring!$L$49)+IF(Data!$AS139&lt;&gt;"",Scoring!$L$50)+IF(Data!$AT139&lt;&gt;"",Scoring!$L$51)+IF(Data!$AU139&lt;&gt;"",Scoring!$L$52),"")</f>
        <v/>
      </c>
      <c r="BM139" s="180" t="str">
        <f>IF(BL139&lt;&gt;"",LOOKUP(BL139,Likelihoods!$A$7:$A$107,Likelihoods!J$7:J$107),"")</f>
        <v/>
      </c>
      <c r="BN139" s="181" t="str">
        <f>IF(AND(COUNTBLANK($B139:$O139)=13,COUNTBLANK($P139:$Q139)=1,COUNTBLANK($R139:$U139)=3,COUNTBLANK($V139:$X139)=2,COUNTBLANK($Y139:$AE139)=6,COUNTBLANK($AF139:$AJ139)=4,COUNTBLANK($AK139:AN139)=3,COUNTBLANK($AO139:$AQ139)=2,COUNTBLANK($AR139:$AS139)=1,COUNTBLANK($AT139:$AU139)=1),IF(Data!$B139&lt;&gt;"",Scoring!$M$7)+IF(Data!$C139&lt;&gt;"",Scoring!$M$8)+IF(Data!$D139&lt;&gt;"",Scoring!$M$9)+IF(Data!$E139&lt;&gt;"",Scoring!$M$10)+IF(Data!$F139&lt;&gt;"",Scoring!$M$11)+IF(Data!$G139&lt;&gt;"",Scoring!$M$12)+IF(Data!$H139&lt;&gt;"",Scoring!$M$13)+IF(Data!$I139&lt;&gt;"",Scoring!$M$14)+IF(Data!$J139&lt;&gt;"",Scoring!$M$15)+IF(Data!$K139&lt;&gt;"",Scoring!$M$16)+IF(Data!$L139&lt;&gt;"",Scoring!$M$17)+IF(Data!$M139&lt;&gt;"",Scoring!$M$18)+IF(Data!$N139&lt;&gt;"",Scoring!$M$19)+IF(Data!$O139&lt;&gt;"",Scoring!$M$20)+IF(Data!$P139&lt;&gt;"",Scoring!$M$21)+IF(Data!$Q139&lt;&gt;"",Scoring!$M$22)+IF(Data!$R139&lt;&gt;"",Scoring!$M$23)+IF(Data!$S139&lt;&gt;"",Scoring!$M$24)+IF(Data!$T139&lt;&gt;"",Scoring!$M$25)+IF(Data!$U139&lt;&gt;"",Scoring!$M$26)+IF(Data!$V139&lt;&gt;"",Scoring!$M$27)+IF(Data!$W139&lt;&gt;"",Scoring!$M$28)+IF(Data!$X139&lt;&gt;"",Scoring!$M$29)+IF(Data!$Y139&lt;&gt;"",Scoring!$M$30)+IF(Data!$Z139&lt;&gt;"",Scoring!$M$31)+IF(Data!$AA139&lt;&gt;"",Scoring!$M$32)+IF(Data!$AB139&lt;&gt;"",Scoring!$M$33)+IF(Data!$AC139&lt;&gt;"",Scoring!$M$34)+IF(Data!$AD139&lt;&gt;"",Scoring!$M$35)+IF(Data!$AE139&lt;&gt;"",Scoring!$M$36)+IF(Data!$AF139&lt;&gt;"",Scoring!$M$37)+IF(Data!$AG139&lt;&gt;"",Scoring!$M$38)+IF(Data!$AH139&lt;&gt;"",Scoring!$M$39)+IF(Data!$AI139&lt;&gt;"",Scoring!$M$40)+IF(Data!$AJ139&lt;&gt;"",Scoring!$M$41)+IF(Data!$AK139&lt;&gt;"",Scoring!$M$42)+IF(Data!$AL139&lt;&gt;"",Scoring!$M$43)+IF(Data!$AM139&lt;&gt;"",Scoring!$M$44)+IF(Data!$AN139&lt;&gt;"",Scoring!$M$45)+IF(Data!$AO139&lt;&gt;"",Scoring!$M$46)+IF(Data!$AP139&lt;&gt;"",Scoring!$M$47)+IF(Data!$AQ139&lt;&gt;"",Scoring!$M$48)+IF(Data!$AR139&lt;&gt;"",Scoring!$M$49)+IF(Data!$AS139&lt;&gt;"",Scoring!$M$50)+IF(Data!$AT139&lt;&gt;"",Scoring!$M$51)+IF(Data!$AU139&lt;&gt;"",Scoring!$M$52),"")</f>
        <v/>
      </c>
      <c r="BO139" s="184" t="str">
        <f>IF(BN139&lt;&gt;"",LOOKUP(BN139,Likelihoods!$A$7:$A$107,Likelihoods!K$7:K$107),"")</f>
        <v/>
      </c>
      <c r="BP139" s="179" t="str">
        <f>IF(AND(COUNTBLANK($B139:$O139)=13,COUNTBLANK($P139:$Q139)=1,COUNTBLANK($R139:$U139)=3,COUNTBLANK($V139:$X139)=2,COUNTBLANK($Y139:$AE139)=6,COUNTBLANK($AF139:$AJ139)=4,COUNTBLANK($AK139:AN139)=3,COUNTBLANK($AO139:$AQ139)=2,COUNTBLANK($AR139:$AS139)=1,COUNTBLANK($AT139:$AU139)=1),IF(Data!$B139&lt;&gt;"",Scoring!$N$7)+IF(Data!$C139&lt;&gt;"",Scoring!$N$8)+IF(Data!$D139&lt;&gt;"",Scoring!$N$9)+IF(Data!$E139&lt;&gt;"",Scoring!$N$10)+IF(Data!$F139&lt;&gt;"",Scoring!$N$11)+IF(Data!$G139&lt;&gt;"",Scoring!$N$12)+IF(Data!$H139&lt;&gt;"",Scoring!$N$13)+IF(Data!$I139&lt;&gt;"",Scoring!$N$14)+IF(Data!$J139&lt;&gt;"",Scoring!$N$15)+IF(Data!$K139&lt;&gt;"",Scoring!$N$16)+IF(Data!$L139&lt;&gt;"",Scoring!$N$17)+IF(Data!$M139&lt;&gt;"",Scoring!$N$18)+IF(Data!$N139&lt;&gt;"",Scoring!$N$19)+IF(Data!$O139&lt;&gt;"",Scoring!$N$20)+IF(Data!$P139&lt;&gt;"",Scoring!$N$21)+IF(Data!$Q139&lt;&gt;"",Scoring!$N$22)+IF(Data!$R139&lt;&gt;"",Scoring!$N$23)+IF(Data!$S139&lt;&gt;"",Scoring!$N$24)+IF(Data!$T139&lt;&gt;"",Scoring!$N$25)+IF(Data!$U139&lt;&gt;"",Scoring!$N$26)+IF(Data!$V139&lt;&gt;"",Scoring!$N$27)+IF(Data!$W139&lt;&gt;"",Scoring!$N$28)+IF(Data!$X139&lt;&gt;"",Scoring!$N$29)+IF(Data!$Y139&lt;&gt;"",Scoring!$N$30)+IF(Data!$Z139&lt;&gt;"",Scoring!$N$31)+IF(Data!$AA139&lt;&gt;"",Scoring!$N$32)+IF(Data!$AB139&lt;&gt;"",Scoring!$N$33)+IF(Data!$AC139&lt;&gt;"",Scoring!$N$34)+IF(Data!$AD139&lt;&gt;"",Scoring!$N$35)+IF(Data!$AE139&lt;&gt;"",Scoring!$N$36)+IF(Data!$AF139&lt;&gt;"",Scoring!$N$37)+IF(Data!$AG139&lt;&gt;"",Scoring!$N$38)+IF(Data!$AH139&lt;&gt;"",Scoring!$N$39)+IF(Data!$AI139&lt;&gt;"",Scoring!$N$40)+IF(Data!$AJ139&lt;&gt;"",Scoring!$N$41)+IF(Data!$AK139&lt;&gt;"",Scoring!$N$42)+IF(Data!$AL139&lt;&gt;"",Scoring!$N$43)+IF(Data!$AM139&lt;&gt;"",Scoring!$N$44)+IF(Data!$AN139&lt;&gt;"",Scoring!$N$45)+IF(Data!$AO139&lt;&gt;"",Scoring!$N$46)+IF(Data!$AP139&lt;&gt;"",Scoring!$N$47)+IF(Data!$AQ139&lt;&gt;"",Scoring!$N$48)+IF(Data!$AR139&lt;&gt;"",Scoring!$N$49)+IF(Data!$AS139&lt;&gt;"",Scoring!$N$50)+IF(Data!$AT139&lt;&gt;"",Scoring!$N$51)+IF(Data!$AU139&lt;&gt;"",Scoring!$N$52),"")</f>
        <v/>
      </c>
      <c r="BQ139" s="189" t="str">
        <f>IF(BP139&lt;&gt;"",LOOKUP(BP139,Likelihoods!$A$7:$A$107,Likelihoods!L$7:L$107),"")</f>
        <v/>
      </c>
      <c r="BR139" s="181" t="str">
        <f>IF(AND(COUNTBLANK($B139:$O139)=13,COUNTBLANK($P139:$Q139)=1,COUNTBLANK($R139:$U139)=3,COUNTBLANK($V139:$X139)=2,COUNTBLANK($Y139:$AE139)=6,COUNTBLANK($AF139:$AJ139)=4,COUNTBLANK($AK139:AN139)=3,COUNTBLANK($AO139:$AQ139)=2,COUNTBLANK($AR139:$AS139)=1,COUNTBLANK($AT139:$AU139)=1),IF(Data!$B139&lt;&gt;"",Scoring!$O$7)+IF(Data!$C139&lt;&gt;"",Scoring!$O$8)+IF(Data!$D139&lt;&gt;"",Scoring!$O$9)+IF(Data!$E139&lt;&gt;"",Scoring!$O$10)+IF(Data!$F139&lt;&gt;"",Scoring!$O$11)+IF(Data!$G139&lt;&gt;"",Scoring!$O$12)+IF(Data!$H139&lt;&gt;"",Scoring!$O$13)+IF(Data!$I139&lt;&gt;"",Scoring!$O$14)+IF(Data!$J139&lt;&gt;"",Scoring!$O$15)+IF(Data!$K139&lt;&gt;"",Scoring!$O$16)+IF(Data!$L139&lt;&gt;"",Scoring!$O$17)+IF(Data!$M139&lt;&gt;"",Scoring!$O$18)+IF(Data!$N139&lt;&gt;"",Scoring!$O$19)+IF(Data!$O139&lt;&gt;"",Scoring!$O$20)+IF(Data!$P139&lt;&gt;"",Scoring!$O$21)+IF(Data!$Q139&lt;&gt;"",Scoring!$O$22)+IF(Data!$R139&lt;&gt;"",Scoring!$O$23)+IF(Data!$S139&lt;&gt;"",Scoring!$O$24)+IF(Data!$T139&lt;&gt;"",Scoring!$O$25)+IF(Data!$U139&lt;&gt;"",Scoring!$O$26)+IF(Data!$V139&lt;&gt;"",Scoring!$O$27)+IF(Data!$W139&lt;&gt;"",Scoring!$O$28)+IF(Data!$X139&lt;&gt;"",Scoring!$O$29)+IF(Data!$Y139&lt;&gt;"",Scoring!$O$30)+IF(Data!$Z139&lt;&gt;"",Scoring!$O$31)+IF(Data!$AA139&lt;&gt;"",Scoring!$O$32)+IF(Data!$AB139&lt;&gt;"",Scoring!$O$33)+IF(Data!$AC139&lt;&gt;"",Scoring!$O$34)+IF(Data!$AD139&lt;&gt;"",Scoring!$O$35)+IF(Data!$AE139&lt;&gt;"",Scoring!$O$36)+IF(Data!$AF139&lt;&gt;"",Scoring!$O$37)+IF(Data!$AG139&lt;&gt;"",Scoring!$O$38)+IF(Data!$AH139&lt;&gt;"",Scoring!$O$39)+IF(Data!$AI139&lt;&gt;"",Scoring!$O$40)+IF(Data!$AJ139&lt;&gt;"",Scoring!$O$41)+IF(Data!$AK139&lt;&gt;"",Scoring!$O$42)+IF(Data!$AL139&lt;&gt;"",Scoring!$O$43)+IF(Data!$AM139&lt;&gt;"",Scoring!$O$44)+IF(Data!$AN139&lt;&gt;"",Scoring!$O$45)+IF(Data!$AO139&lt;&gt;"",Scoring!$O$46)+IF(Data!$AP139&lt;&gt;"",Scoring!$O$47)+IF(Data!$AQ139&lt;&gt;"",Scoring!$O$48)+IF(Data!$AR139&lt;&gt;"",Scoring!$O$49)+IF(Data!$AS139&lt;&gt;"",Scoring!$O$50)+IF(Data!$AT139&lt;&gt;"",Scoring!$O$51)+IF(Data!$AU139&lt;&gt;"",Scoring!$O$52),"")</f>
        <v/>
      </c>
      <c r="BS139" s="184" t="str">
        <f>IF(BR139&lt;&gt;"",LOOKUP(BR139,Likelihoods!$A$7:$A$107,Likelihoods!M$7:M$107),"")</f>
        <v/>
      </c>
      <c r="BT139" s="181" t="str">
        <f>IF(AND(COUNTBLANK($B139:$O139)=13,COUNTBLANK($P139:$Q139)=1,COUNTBLANK($R139:$U139)=3,COUNTBLANK($V139:$X139)=2,COUNTBLANK($Y139:$AE139)=6,COUNTBLANK($AF139:$AJ139)=4,COUNTBLANK($AK139:AN139)=3,COUNTBLANK($AO139:$AQ139)=2,COUNTBLANK($AR139:$AS139)=1,COUNTBLANK($AT139:$AU139)=1),IF(Data!$B139&lt;&gt;"",Scoring!$P$7)+IF(Data!$C139&lt;&gt;"",Scoring!$P$8)+IF(Data!$D139&lt;&gt;"",Scoring!$P$9)+IF(Data!$E139&lt;&gt;"",Scoring!$P$10)+IF(Data!$F139&lt;&gt;"",Scoring!$P$11)+IF(Data!$G139&lt;&gt;"",Scoring!$P$12)+IF(Data!$H139&lt;&gt;"",Scoring!$P$13)+IF(Data!$I139&lt;&gt;"",Scoring!$P$14)+IF(Data!$J139&lt;&gt;"",Scoring!$P$15)+IF(Data!$K139&lt;&gt;"",Scoring!$P$16)+IF(Data!$L139&lt;&gt;"",Scoring!$P$17)+IF(Data!$M139&lt;&gt;"",Scoring!$P$18)+IF(Data!$N139&lt;&gt;"",Scoring!$P$19)+IF(Data!$O139&lt;&gt;"",Scoring!$P$20)+IF(Data!$P139&lt;&gt;"",Scoring!$P$21)+IF(Data!$Q139&lt;&gt;"",Scoring!$P$22)+IF(Data!$R139&lt;&gt;"",Scoring!$P$23)+IF(Data!$S139&lt;&gt;"",Scoring!$P$24)+IF(Data!$T139&lt;&gt;"",Scoring!$P$25)+IF(Data!$U139&lt;&gt;"",Scoring!$P$26)+IF(Data!$V139&lt;&gt;"",Scoring!$P$27)+IF(Data!$W139&lt;&gt;"",Scoring!$P$28)+IF(Data!$X139&lt;&gt;"",Scoring!$P$29)+IF(Data!$Y139&lt;&gt;"",Scoring!$P$30)+IF(Data!$Z139&lt;&gt;"",Scoring!$P$31)+IF(Data!$AA139&lt;&gt;"",Scoring!$P$32)+IF(Data!$AB139&lt;&gt;"",Scoring!$P$33)+IF(Data!$AC139&lt;&gt;"",Scoring!$P$34)+IF(Data!$AD139&lt;&gt;"",Scoring!$P$35)+IF(Data!$AE139&lt;&gt;"",Scoring!$P$36)+IF(Data!$AF139&lt;&gt;"",Scoring!$P$37)+IF(Data!$AG139&lt;&gt;"",Scoring!$P$38)+IF(Data!$AH139&lt;&gt;"",Scoring!$P$39)+IF(Data!$AI139&lt;&gt;"",Scoring!$P$40)+IF(Data!$AJ139&lt;&gt;"",Scoring!$P$41)+IF(Data!$AK139&lt;&gt;"",Scoring!$P$42)+IF(Data!$AL139&lt;&gt;"",Scoring!$P$43)+IF(Data!$AM139&lt;&gt;"",Scoring!$P$44)+IF(Data!$AN139&lt;&gt;"",Scoring!$P$45)+IF(Data!$AO139&lt;&gt;"",Scoring!$P$46)+IF(Data!$AP139&lt;&gt;"",Scoring!$P$47)+IF(Data!$AQ139&lt;&gt;"",Scoring!$P$48)+IF(Data!$AR139&lt;&gt;"",Scoring!$P$49)+IF(Data!$AS139&lt;&gt;"",Scoring!$P$50)+IF(Data!$AT139&lt;&gt;"",Scoring!$P$51)+IF(Data!$AU139&lt;&gt;"",Scoring!$P$52),"")</f>
        <v/>
      </c>
      <c r="BU139" s="180" t="str">
        <f>IF(BT139&lt;&gt;"",LOOKUP(BT139,Likelihoods!$A$7:$A$107,Likelihoods!N$7:N$107),"")</f>
        <v/>
      </c>
      <c r="BV139" s="181" t="str">
        <f>IF(AND(COUNTBLANK($B139:$O139)=13,COUNTBLANK($P139:$Q139)=1,COUNTBLANK($R139:$U139)=3,COUNTBLANK($V139:$X139)=2,COUNTBLANK($Y139:$AE139)=6,COUNTBLANK($AF139:$AJ139)=4,COUNTBLANK($AK139:AN139)=3,COUNTBLANK($AO139:$AQ139)=2,COUNTBLANK($AR139:$AS139)=1,COUNTBLANK($AT139:$AU139)=1),IF(Data!$B139&lt;&gt;"",Scoring!$Q$7)+IF(Data!$C139&lt;&gt;"",Scoring!$Q$8)+IF(Data!$D139&lt;&gt;"",Scoring!$Q$9)+IF(Data!$E139&lt;&gt;"",Scoring!$Q$10)+IF(Data!$F139&lt;&gt;"",Scoring!$Q$11)+IF(Data!$G139&lt;&gt;"",Scoring!$Q$12)+IF(Data!$H139&lt;&gt;"",Scoring!$Q$13)+IF(Data!$I139&lt;&gt;"",Scoring!$Q$14)+IF(Data!$J139&lt;&gt;"",Scoring!$Q$15)+IF(Data!$K139&lt;&gt;"",Scoring!$Q$16)+IF(Data!$L139&lt;&gt;"",Scoring!$Q$17)+IF(Data!$M139&lt;&gt;"",Scoring!$Q$18)+IF(Data!$N139&lt;&gt;"",Scoring!$Q$19)+IF(Data!$O139&lt;&gt;"",Scoring!$Q$20)+IF(Data!$P139&lt;&gt;"",Scoring!$Q$21)+IF(Data!$Q139&lt;&gt;"",Scoring!$Q$22)+IF(Data!$R139&lt;&gt;"",Scoring!$Q$23)+IF(Data!$S139&lt;&gt;"",Scoring!$Q$24)+IF(Data!$T139&lt;&gt;"",Scoring!$Q$25)+IF(Data!$U139&lt;&gt;"",Scoring!$Q$26)+IF(Data!$V139&lt;&gt;"",Scoring!$Q$27)+IF(Data!$W139&lt;&gt;"",Scoring!$Q$28)+IF(Data!$X139&lt;&gt;"",Scoring!$Q$29)+IF(Data!$Y139&lt;&gt;"",Scoring!$Q$30)+IF(Data!$Z139&lt;&gt;"",Scoring!$Q$31)+IF(Data!$AA139&lt;&gt;"",Scoring!$Q$32)+IF(Data!$AB139&lt;&gt;"",Scoring!$Q$33)+IF(Data!$AC139&lt;&gt;"",Scoring!$Q$34)+IF(Data!$AD139&lt;&gt;"",Scoring!$Q$35)+IF(Data!$AE139&lt;&gt;"",Scoring!$Q$36)+IF(Data!$AF139&lt;&gt;"",Scoring!$Q$37)+IF(Data!$AG139&lt;&gt;"",Scoring!$Q$38)+IF(Data!$AH139&lt;&gt;"",Scoring!$Q$39)+IF(Data!$AI139&lt;&gt;"",Scoring!$Q$40)+IF(Data!$AJ139&lt;&gt;"",Scoring!$Q$41)+IF(Data!$AK139&lt;&gt;"",Scoring!$Q$42)+IF(Data!$AL139&lt;&gt;"",Scoring!$Q$43)+IF(Data!$AM139&lt;&gt;"",Scoring!$Q$44)+IF(Data!$AN139&lt;&gt;"",Scoring!$Q$45)+IF(Data!$AO139&lt;&gt;"",Scoring!$Q$46)+IF(Data!$AP139&lt;&gt;"",Scoring!$Q$47)+IF(Data!$AQ139&lt;&gt;"",Scoring!$Q$48)+IF(Data!$AR139&lt;&gt;"",Scoring!$Q$49)+IF(Data!$AS139&lt;&gt;"",Scoring!$Q$50)+IF(Data!$AT139&lt;&gt;"",Scoring!$Q$51)+IF(Data!$AU139&lt;&gt;"",Scoring!$Q$52),"")</f>
        <v/>
      </c>
      <c r="BW139" s="183" t="str">
        <f>IF(BV139&lt;&gt;"",LOOKUP(BV139,Likelihoods!$A$7:$A$107,Likelihoods!O$7:O$107),"")</f>
        <v/>
      </c>
      <c r="BX139" s="9"/>
      <c r="BY139" s="9"/>
      <c r="BZ139" s="9"/>
      <c r="CA139" s="9"/>
      <c r="CB139" s="9"/>
      <c r="CC139" s="9"/>
      <c r="CD139" s="9"/>
      <c r="CE139" s="9"/>
      <c r="CF139" s="9"/>
      <c r="CG139" s="9"/>
      <c r="CH139" s="9"/>
      <c r="CI139" s="9"/>
      <c r="CJ139" s="9"/>
      <c r="CK139" s="9"/>
    </row>
    <row r="140" spans="1:89" ht="14.25">
      <c r="A140" s="59"/>
      <c r="B140" s="76"/>
      <c r="C140" s="77"/>
      <c r="D140" s="77"/>
      <c r="E140" s="77"/>
      <c r="F140" s="77"/>
      <c r="G140" s="77"/>
      <c r="H140" s="77"/>
      <c r="I140" s="77"/>
      <c r="J140" s="77"/>
      <c r="K140" s="77"/>
      <c r="L140" s="77"/>
      <c r="M140" s="77"/>
      <c r="N140" s="77"/>
      <c r="O140" s="77"/>
      <c r="P140" s="76"/>
      <c r="Q140" s="78"/>
      <c r="R140" s="77"/>
      <c r="S140" s="77"/>
      <c r="T140" s="77"/>
      <c r="U140" s="77"/>
      <c r="V140" s="76"/>
      <c r="W140" s="77"/>
      <c r="X140" s="78"/>
      <c r="Y140" s="77"/>
      <c r="Z140" s="77"/>
      <c r="AA140" s="77"/>
      <c r="AB140" s="77"/>
      <c r="AC140" s="77"/>
      <c r="AD140" s="77"/>
      <c r="AE140" s="77"/>
      <c r="AF140" s="76"/>
      <c r="AG140" s="77"/>
      <c r="AH140" s="77"/>
      <c r="AI140" s="77"/>
      <c r="AJ140" s="78"/>
      <c r="AK140" s="77"/>
      <c r="AL140" s="77"/>
      <c r="AM140" s="77"/>
      <c r="AN140" s="77"/>
      <c r="AO140" s="76"/>
      <c r="AP140" s="77"/>
      <c r="AQ140" s="78"/>
      <c r="AR140" s="76"/>
      <c r="AS140" s="78"/>
      <c r="AT140" s="77"/>
      <c r="AU140" s="77"/>
      <c r="AV140" s="179" t="str">
        <f>IF(AND(COUNTBLANK($B140:$O140)=13,COUNTBLANK($P140:$Q140)=1,COUNTBLANK($R140:$U140)=3,COUNTBLANK($V140:$X140)=2,COUNTBLANK($Y140:$AE140)=6,COUNTBLANK($AF140:$AJ140)=4,COUNTBLANK($AK140:AN140)=3,COUNTBLANK($AO140:$AQ140)=2,COUNTBLANK($AR140:$AS140)=1,COUNTBLANK($AT140:$AU140)=1),IF(Data!$B140&lt;&gt;"",Scoring!$D$7)+IF(Data!$C140&lt;&gt;"",Scoring!$D$8)+IF(Data!$D140&lt;&gt;"",Scoring!$D$9)+IF(Data!$E140&lt;&gt;"",Scoring!$D$10)+IF(Data!$F140&lt;&gt;"",Scoring!$D$11)+IF(Data!$G140&lt;&gt;"",Scoring!$D$12)+IF(Data!$H140&lt;&gt;"",Scoring!$D$13)+IF(Data!$I140&lt;&gt;"",Scoring!$D$14)+IF(Data!$J140&lt;&gt;"",Scoring!$D$15)+IF(Data!$K140&lt;&gt;"",Scoring!$D$16)+IF(Data!$L140&lt;&gt;"",Scoring!$D$17)+IF(Data!$M140&lt;&gt;"",Scoring!$D$18)+IF(Data!$N140&lt;&gt;"",Scoring!$D$19)+IF(Data!$O140&lt;&gt;"",Scoring!$D$20)+IF(Data!$P140&lt;&gt;"",Scoring!$D$21)+IF(Data!$Q140&lt;&gt;"",Scoring!$D$22)+IF(Data!$R140&lt;&gt;"",Scoring!$D$23)+IF(Data!$S140&lt;&gt;"",Scoring!$D$24)+IF(Data!$T140&lt;&gt;"",Scoring!$D$25)+IF(Data!$U140&lt;&gt;"",Scoring!$D$26)+IF(Data!$V140&lt;&gt;"",Scoring!$D$27)+IF(Data!$W140&lt;&gt;"",Scoring!$D$28)+IF(Data!$X140&lt;&gt;"",Scoring!$D$29)+IF(Data!$Y140&lt;&gt;"",Scoring!$D$30)+IF(Data!$Z140&lt;&gt;"",Scoring!$D$31)+IF(Data!$AA140&lt;&gt;"",Scoring!$D$32)+IF(Data!$AB140&lt;&gt;"",Scoring!$D$33)+IF(Data!$AC140&lt;&gt;"",Scoring!$D$34)+IF(Data!$AD140&lt;&gt;"",Scoring!$D$35)+IF(Data!$AE140&lt;&gt;"",Scoring!$D$36)+IF(Data!$AF140&lt;&gt;"",Scoring!$D$37)+IF(Data!$AG140&lt;&gt;"",Scoring!$D$38)+IF(Data!$AH140&lt;&gt;"",Scoring!$D$39)+IF(Data!$AI140&lt;&gt;"",Scoring!$D$40)+IF(Data!$AJ140&lt;&gt;"",Scoring!$D$41)+IF(Data!$AK140&lt;&gt;"",Scoring!$D$42)+IF(Data!$AL140&lt;&gt;"",Scoring!$D$43)+IF(Data!$AM140&lt;&gt;"",Scoring!$D$44)+IF(Data!$AN140&lt;&gt;"",Scoring!$D$45)+IF(Data!$AO140&lt;&gt;"",Scoring!$D$46)+IF(Data!$AP140&lt;&gt;"",Scoring!$D$47)+IF(Data!$AQ140&lt;&gt;"",Scoring!$D$48)+IF(Data!$AR140&lt;&gt;"",Scoring!$D$49)+IF(Data!$AS140&lt;&gt;"",Scoring!$D$50)+IF(Data!$AT140&lt;&gt;"",Scoring!$D$51)+IF(Data!$AU140&lt;&gt;"",Scoring!$D$52),"")</f>
        <v/>
      </c>
      <c r="AW140" s="180" t="str">
        <f>IF(AV140&lt;&gt;"",LOOKUP(AV140,Likelihoods!$A$7:$A$107,Likelihoods!B$7:B$107),"")</f>
        <v/>
      </c>
      <c r="AX140" s="181" t="str">
        <f>IF(AND(COUNTBLANK($B140:$O140)=13,COUNTBLANK($P140:$Q140)=1,COUNTBLANK($R140:$U140)=3,COUNTBLANK($V140:$X140)=2,COUNTBLANK($Y140:$AE140)=6,COUNTBLANK($AF140:$AJ140)=4,COUNTBLANK($AK140:AN140)=3,COUNTBLANK($AO140:$AQ140)=2,COUNTBLANK($AR140:$AS140)=1,COUNTBLANK($AT140:$AU140)=1),IF(Data!$B140&lt;&gt;"",Scoring!$E$7)+IF(Data!$C140&lt;&gt;"",Scoring!$E$8)+IF(Data!$D140&lt;&gt;"",Scoring!$E$9)+IF(Data!$E140&lt;&gt;"",Scoring!$E$10)+IF(Data!$F140&lt;&gt;"",Scoring!$E$11)+IF(Data!$G140&lt;&gt;"",Scoring!$E$12)+IF(Data!$H140&lt;&gt;"",Scoring!$E$13)+IF(Data!$I140&lt;&gt;"",Scoring!$E$14)+IF(Data!$J140&lt;&gt;"",Scoring!$E$15)+IF(Data!$K140&lt;&gt;"",Scoring!$E$16)+IF(Data!$L140&lt;&gt;"",Scoring!$E$17)+IF(Data!$M140&lt;&gt;"",Scoring!$E$18)+IF(Data!$N140&lt;&gt;"",Scoring!$E$19)+IF(Data!$O140&lt;&gt;"",Scoring!$E$20)+IF(Data!$P140&lt;&gt;"",Scoring!$E$21)+IF(Data!$Q140&lt;&gt;"",Scoring!$E$22)+IF(Data!$R140&lt;&gt;"",Scoring!$E$23)+IF(Data!$S140&lt;&gt;"",Scoring!$E$24)+IF(Data!$T140&lt;&gt;"",Scoring!$E$25)+IF(Data!$U140&lt;&gt;"",Scoring!$E$26)+IF(Data!$V140&lt;&gt;"",Scoring!$E$27)+IF(Data!$W140&lt;&gt;"",Scoring!$E$28)+IF(Data!$X140&lt;&gt;"",Scoring!$E$29)+IF(Data!$Y140&lt;&gt;"",Scoring!$E$30)+IF(Data!$Z140&lt;&gt;"",Scoring!$E$31)+IF(Data!$AA140&lt;&gt;"",Scoring!$E$32)+IF(Data!$AB140&lt;&gt;"",Scoring!$E$33)+IF(Data!$AC140&lt;&gt;"",Scoring!$E$34)+IF(Data!$AD140&lt;&gt;"",Scoring!$E$35)+IF(Data!$AE140&lt;&gt;"",Scoring!$E$36)+IF(Data!$AF140&lt;&gt;"",Scoring!$E$37)+IF(Data!$AG140&lt;&gt;"",Scoring!$E$38)+IF(Data!$AH140&lt;&gt;"",Scoring!$E$39)+IF(Data!$AI140&lt;&gt;"",Scoring!$E$40)+IF(Data!$AJ140&lt;&gt;"",Scoring!$E$41)+IF(Data!$AK140&lt;&gt;"",Scoring!$E$42)+IF(Data!$AL140&lt;&gt;"",Scoring!$E$43)+IF(Data!$AM140&lt;&gt;"",Scoring!$E$44)+IF(Data!$AN140&lt;&gt;"",Scoring!$E$45)+IF(Data!$AO140&lt;&gt;"",Scoring!$E$46)+IF(Data!$AP140&lt;&gt;"",Scoring!$E$47)+IF(Data!$AQ140&lt;&gt;"",Scoring!$E$48)+IF(Data!$AR140&lt;&gt;"",Scoring!$E$49)+IF(Data!$AS140&lt;&gt;"",Scoring!$E$50)+IF(Data!$AT140&lt;&gt;"",Scoring!$E$51)+IF(Data!$AU140&lt;&gt;"",Scoring!$E$52),"")</f>
        <v/>
      </c>
      <c r="AY140" s="180" t="str">
        <f>IF(AX140&lt;&gt;"",LOOKUP(AX140,Likelihoods!$A$7:$A$107,Likelihoods!C$7:C$107),"")</f>
        <v/>
      </c>
      <c r="AZ140" s="182" t="str">
        <f>IF(AND(COUNTBLANK($B140:$O140)=13,COUNTBLANK($P140:$Q140)=1,COUNTBLANK($R140:$U140)=3,COUNTBLANK($V140:$X140)=2,COUNTBLANK($Y140:$AE140)=6,COUNTBLANK($AF140:$AJ140)=4,COUNTBLANK($AK140:AN140)=3,COUNTBLANK($AO140:$AQ140)=2,COUNTBLANK($AR140:$AS140)=1,COUNTBLANK($AT140:$AU140)=1),IF(Data!$B140&lt;&gt;"",Scoring!$F$7)+IF(Data!$C140&lt;&gt;"",Scoring!$F$8)+IF(Data!$D140&lt;&gt;"",Scoring!$F$9)+IF(Data!$E140&lt;&gt;"",Scoring!$F$10)+IF(Data!$F140&lt;&gt;"",Scoring!$F$11)+IF(Data!$G140&lt;&gt;"",Scoring!$F$12)+IF(Data!$H140&lt;&gt;"",Scoring!$F$13)+IF(Data!$I140&lt;&gt;"",Scoring!$F$14)+IF(Data!$J140&lt;&gt;"",Scoring!$F$15)+IF(Data!$K140&lt;&gt;"",Scoring!$F$16)+IF(Data!$L140&lt;&gt;"",Scoring!$F$17)+IF(Data!$M140&lt;&gt;"",Scoring!$F$18)+IF(Data!$N140&lt;&gt;"",Scoring!$F$19)+IF(Data!$O140&lt;&gt;"",Scoring!$F$20)+IF(Data!$P140&lt;&gt;"",Scoring!$F$21)+IF(Data!$Q140&lt;&gt;"",Scoring!$F$22)+IF(Data!$R140&lt;&gt;"",Scoring!$F$23)+IF(Data!$S140&lt;&gt;"",Scoring!$F$24)+IF(Data!$T140&lt;&gt;"",Scoring!$F$25)+IF(Data!$U140&lt;&gt;"",Scoring!$F$26)+IF(Data!$V140&lt;&gt;"",Scoring!$F$27)+IF(Data!$W140&lt;&gt;"",Scoring!$F$28)+IF(Data!$X140&lt;&gt;"",Scoring!$F$29)+IF(Data!$Y140&lt;&gt;"",Scoring!$F$30)+IF(Data!$Z140&lt;&gt;"",Scoring!$F$31)+IF(Data!$AA140&lt;&gt;"",Scoring!$F$32)+IF(Data!$AB140&lt;&gt;"",Scoring!$F$33)+IF(Data!$AC140&lt;&gt;"",Scoring!$F$34)+IF(Data!$AD140&lt;&gt;"",Scoring!$F$35)+IF(Data!$AE140&lt;&gt;"",Scoring!$F$36)+IF(Data!$AF140&lt;&gt;"",Scoring!$F$37)+IF(Data!$AG140&lt;&gt;"",Scoring!$F$38)+IF(Data!$AH140&lt;&gt;"",Scoring!$F$39)+IF(Data!$AI140&lt;&gt;"",Scoring!$F$40)+IF(Data!$AJ140&lt;&gt;"",Scoring!$F$41)+IF(Data!$AK140&lt;&gt;"",Scoring!$F$42)+IF(Data!$AL140&lt;&gt;"",Scoring!$F$43)+IF(Data!$AM140&lt;&gt;"",Scoring!$F$44)+IF(Data!$AN140&lt;&gt;"",Scoring!$F$45)+IF(Data!$AO140&lt;&gt;"",Scoring!$F$46)+IF(Data!$AP140&lt;&gt;"",Scoring!$F$47)+IF(Data!$AQ140&lt;&gt;"",Scoring!$F$48)+IF(Data!$AR140&lt;&gt;"",Scoring!$F$49)+IF(Data!$AS140&lt;&gt;"",Scoring!$F$50)+IF(Data!$AT140&lt;&gt;"",Scoring!$F$51)+IF(Data!$AU140&lt;&gt;"",Scoring!$F$52),"")</f>
        <v/>
      </c>
      <c r="BA140" s="183" t="str">
        <f>IF(AZ140&lt;&gt;"",LOOKUP(AZ140,Likelihoods!$A$7:$A$107,Likelihoods!D$7:D$107),"")</f>
        <v/>
      </c>
      <c r="BB140" s="181" t="str">
        <f>IF(AND(COUNTBLANK($B140:$O140)=13,COUNTBLANK($P140:$Q140)=1,COUNTBLANK($R140:$U140)=3,COUNTBLANK($V140:$X140)=2,COUNTBLANK($Y140:$AE140)=6,COUNTBLANK($AF140:$AJ140)=4,COUNTBLANK($AK140:AN140)=3,COUNTBLANK($AO140:$AQ140)=2,COUNTBLANK($AR140:$AS140)=1,COUNTBLANK($AT140:$AU140)=1),IF(Data!$B140&lt;&gt;"",Scoring!$G$7)+IF(Data!$C140&lt;&gt;"",Scoring!$G$8)+IF(Data!$D140&lt;&gt;"",Scoring!$G$9)+IF(Data!$E140&lt;&gt;"",Scoring!$G$10)+IF(Data!$F140&lt;&gt;"",Scoring!$G$11)+IF(Data!$G140&lt;&gt;"",Scoring!$G$12)+IF(Data!$H140&lt;&gt;"",Scoring!$G$13)+IF(Data!$I140&lt;&gt;"",Scoring!$G$14)+IF(Data!$J140&lt;&gt;"",Scoring!$G$15)+IF(Data!$K140&lt;&gt;"",Scoring!$G$16)+IF(Data!$L140&lt;&gt;"",Scoring!$G$17)+IF(Data!$M140&lt;&gt;"",Scoring!$G$18)+IF(Data!$N140&lt;&gt;"",Scoring!$G$19)+IF(Data!$O140&lt;&gt;"",Scoring!$G$20)+IF(Data!$P140&lt;&gt;"",Scoring!$G$21)+IF(Data!$Q140&lt;&gt;"",Scoring!$G$22)+IF(Data!$R140&lt;&gt;"",Scoring!$G$23)+IF(Data!$S140&lt;&gt;"",Scoring!$G$24)+IF(Data!$T140&lt;&gt;"",Scoring!$G$25)+IF(Data!$U140&lt;&gt;"",Scoring!$G$26)+IF(Data!$V140&lt;&gt;"",Scoring!$G$27)+IF(Data!$W140&lt;&gt;"",Scoring!$G$28)+IF(Data!$X140&lt;&gt;"",Scoring!$G$29)+IF(Data!$Y140&lt;&gt;"",Scoring!$G$30)+IF(Data!$Z140&lt;&gt;"",Scoring!$G$31)+IF(Data!$AA140&lt;&gt;"",Scoring!$G$32)+IF(Data!$AB140&lt;&gt;"",Scoring!$G$33)+IF(Data!$AC140&lt;&gt;"",Scoring!$G$34)+IF(Data!$AD140&lt;&gt;"",Scoring!$G$35)+IF(Data!$AE140&lt;&gt;"",Scoring!$G$36)+IF(Data!$AF140&lt;&gt;"",Scoring!$G$37)+IF(Data!$AG140&lt;&gt;"",Scoring!$G$38)+IF(Data!$AH140&lt;&gt;"",Scoring!$G$39)+IF(Data!$AI140&lt;&gt;"",Scoring!$G$40)+IF(Data!$AJ140&lt;&gt;"",Scoring!$G$41)+IF(Data!$AK140&lt;&gt;"",Scoring!$G$42)+IF(Data!$AL140&lt;&gt;"",Scoring!$G$43)+IF(Data!$AM140&lt;&gt;"",Scoring!$G$44)+IF(Data!$AN140&lt;&gt;"",Scoring!$G$45)+IF(Data!$AO140&lt;&gt;"",Scoring!$G$46)+IF(Data!$AP140&lt;&gt;"",Scoring!$G$47)+IF(Data!$AQ140&lt;&gt;"",Scoring!$G$48)+IF(Data!$AR140&lt;&gt;"",Scoring!$G$49)+IF(Data!$AS140&lt;&gt;"",Scoring!$G$50)+IF(Data!$AT140&lt;&gt;"",Scoring!$G$51)+IF(Data!$AU140&lt;&gt;"",Scoring!$G$52),"")</f>
        <v/>
      </c>
      <c r="BC140" s="184" t="str">
        <f>IF(BB140&lt;&gt;"",LOOKUP(BB140,Likelihoods!$A$7:$A$107,Likelihoods!E$7:E$107),"")</f>
        <v/>
      </c>
      <c r="BD140" s="185" t="str">
        <f>IF(AND(COUNTBLANK($B140:$O140)=13,COUNTBLANK($P140:$Q140)=1,COUNTBLANK($R140:$U140)=3,COUNTBLANK($V140:$X140)=2,COUNTBLANK($Y140:$AE140)=6,COUNTBLANK($AF140:$AJ140)=4,COUNTBLANK($AK140:AN140)=3,COUNTBLANK($AO140:$AQ140)=2,COUNTBLANK($AR140:$AS140)=1,COUNTBLANK($AT140:$AU140)=1),IF(Data!$B140&lt;&gt;"",Scoring!$H$7)+IF(Data!$C140&lt;&gt;"",Scoring!$H$8)+IF(Data!$D140&lt;&gt;"",Scoring!$H$9)+IF(Data!$E140&lt;&gt;"",Scoring!$H$10)+IF(Data!$F140&lt;&gt;"",Scoring!$H$11)+IF(Data!$G140&lt;&gt;"",Scoring!$H$12)+IF(Data!$H140&lt;&gt;"",Scoring!$H$13)+IF(Data!$I140&lt;&gt;"",Scoring!$H$14)+IF(Data!$J140&lt;&gt;"",Scoring!$H$15)+IF(Data!$K140&lt;&gt;"",Scoring!$H$16)+IF(Data!$L140&lt;&gt;"",Scoring!$H$17)+IF(Data!$M140&lt;&gt;"",Scoring!$H$18)+IF(Data!$N140&lt;&gt;"",Scoring!$H$19)+IF(Data!$O140&lt;&gt;"",Scoring!$H$20)+IF(Data!$P140&lt;&gt;"",Scoring!$H$21)+IF(Data!$Q140&lt;&gt;"",Scoring!$H$22)+IF(Data!$R140&lt;&gt;"",Scoring!$H$23)+IF(Data!$S140&lt;&gt;"",Scoring!$H$24)+IF(Data!$T140&lt;&gt;"",Scoring!$H$25)+IF(Data!$U140&lt;&gt;"",Scoring!$H$26)+IF(Data!$V140&lt;&gt;"",Scoring!$H$27)+IF(Data!$W140&lt;&gt;"",Scoring!$H$28)+IF(Data!$X140&lt;&gt;"",Scoring!$H$29)+IF(Data!$Y140&lt;&gt;"",Scoring!$H$30)+IF(Data!$Z140&lt;&gt;"",Scoring!$H$31)+IF(Data!$AA140&lt;&gt;"",Scoring!$H$32)+IF(Data!$AB140&lt;&gt;"",Scoring!$H$33)+IF(Data!$AC140&lt;&gt;"",Scoring!$H$34)+IF(Data!$AD140&lt;&gt;"",Scoring!$H$35)+IF(Data!$AE140&lt;&gt;"",Scoring!$H$36)+IF(Data!$AF140&lt;&gt;"",Scoring!$H$37)+IF(Data!$AG140&lt;&gt;"",Scoring!$H$38)+IF(Data!$AH140&lt;&gt;"",Scoring!$H$39)+IF(Data!$AI140&lt;&gt;"",Scoring!$H$40)+IF(Data!$AJ140&lt;&gt;"",Scoring!$H$41)+IF(Data!$AK140&lt;&gt;"",Scoring!$H$42)+IF(Data!$AL140&lt;&gt;"",Scoring!$H$43)+IF(Data!$AM140&lt;&gt;"",Scoring!$H$44)+IF(Data!$AN140&lt;&gt;"",Scoring!$H$45)+IF(Data!$AO140&lt;&gt;"",Scoring!$H$46)+IF(Data!$AP140&lt;&gt;"",Scoring!$H$47)+IF(Data!$AQ140&lt;&gt;"",Scoring!$H$48)+IF(Data!$AR140&lt;&gt;"",Scoring!$H$49)+IF(Data!$AS140&lt;&gt;"",Scoring!$H$50)+IF(Data!$AT140&lt;&gt;"",Scoring!$H$51)+IF(Data!$AU140&lt;&gt;"",Scoring!$H$52),"")</f>
        <v/>
      </c>
      <c r="BE140" s="186" t="str">
        <f>IF(BD140&lt;&gt;"",LOOKUP(BD140,Likelihoods!$A$7:$A$107,Likelihoods!F$7:F$107),"")</f>
        <v/>
      </c>
      <c r="BF140" s="181" t="str">
        <f>IF(AND(COUNTBLANK($B140:$O140)=13,COUNTBLANK($P140:$Q140)=1,COUNTBLANK($R140:$U140)=3,COUNTBLANK($V140:$X140)=2,COUNTBLANK($Y140:$AE140)=6,COUNTBLANK($AF140:$AJ140)=4,COUNTBLANK($AK140:AN140)=3,COUNTBLANK($AO140:$AQ140)=2,COUNTBLANK($AR140:$AS140)=1,COUNTBLANK($AT140:$AU140)=1),IF(Data!$B140&lt;&gt;"",Scoring!$I$7)+IF(Data!$C140&lt;&gt;"",Scoring!$I$8)+IF(Data!$D140&lt;&gt;"",Scoring!$I$9)+IF(Data!$E140&lt;&gt;"",Scoring!$I$10)+IF(Data!$F140&lt;&gt;"",Scoring!$I$11)+IF(Data!$G140&lt;&gt;"",Scoring!$I$12)+IF(Data!$H140&lt;&gt;"",Scoring!$I$13)+IF(Data!$I140&lt;&gt;"",Scoring!$I$14)+IF(Data!$J140&lt;&gt;"",Scoring!$I$15)+IF(Data!$K140&lt;&gt;"",Scoring!$I$16)+IF(Data!$L140&lt;&gt;"",Scoring!$I$17)+IF(Data!$M140&lt;&gt;"",Scoring!$I$18)+IF(Data!$N140&lt;&gt;"",Scoring!$I$19)+IF(Data!$O140&lt;&gt;"",Scoring!$I$20)+IF(Data!$P140&lt;&gt;"",Scoring!$I$21)+IF(Data!$Q140&lt;&gt;"",Scoring!$I$22)+IF(Data!$R140&lt;&gt;"",Scoring!$I$23)+IF(Data!$S140&lt;&gt;"",Scoring!$I$24)+IF(Data!$T140&lt;&gt;"",Scoring!$I$25)+IF(Data!$U140&lt;&gt;"",Scoring!$I$26)+IF(Data!$V140&lt;&gt;"",Scoring!$I$27)+IF(Data!$W140&lt;&gt;"",Scoring!$I$28)+IF(Data!$X140&lt;&gt;"",Scoring!$I$29)+IF(Data!$Y140&lt;&gt;"",Scoring!$I$30)+IF(Data!$Z140&lt;&gt;"",Scoring!$I$31)+IF(Data!$AA140&lt;&gt;"",Scoring!$I$32)+IF(Data!$AB140&lt;&gt;"",Scoring!$I$33)+IF(Data!$AC140&lt;&gt;"",Scoring!$I$34)+IF(Data!$AD140&lt;&gt;"",Scoring!$I$35)+IF(Data!$AE140&lt;&gt;"",Scoring!$I$36)+IF(Data!$AF140&lt;&gt;"",Scoring!$I$37)+IF(Data!$AG140&lt;&gt;"",Scoring!$I$38)+IF(Data!$AH140&lt;&gt;"",Scoring!$I$39)+IF(Data!$AI140&lt;&gt;"",Scoring!$I$40)+IF(Data!$AJ140&lt;&gt;"",Scoring!$I$41)+IF(Data!$AK140&lt;&gt;"",Scoring!$I$42)+IF(Data!$AL140&lt;&gt;"",Scoring!$I$43)+IF(Data!$AM140&lt;&gt;"",Scoring!$I$44)+IF(Data!$AN140&lt;&gt;"",Scoring!$I$45)+IF(Data!$AO140&lt;&gt;"",Scoring!$I$46)+IF(Data!$AP140&lt;&gt;"",Scoring!$I$47)+IF(Data!$AQ140&lt;&gt;"",Scoring!$I$48)+IF(Data!$AR140&lt;&gt;"",Scoring!$I$49)+IF(Data!$AS140&lt;&gt;"",Scoring!$I$50)+IF(Data!$AT140&lt;&gt;"",Scoring!$I$51)+IF(Data!$AU140&lt;&gt;"",Scoring!$I$52),"")</f>
        <v/>
      </c>
      <c r="BG140" s="180" t="str">
        <f>IF(BF140&lt;&gt;"",LOOKUP(BF140,Likelihoods!$A$7:$A$107,Likelihoods!G$7:G$107),"")</f>
        <v/>
      </c>
      <c r="BH140" s="187" t="str">
        <f>IF(AND(COUNTBLANK($B140:$O140)=13,COUNTBLANK($P140:$Q140)=1,COUNTBLANK($R140:$U140)=3,COUNTBLANK($V140:$X140)=2,COUNTBLANK($Y140:$AE140)=6,COUNTBLANK($AF140:$AJ140)=4,COUNTBLANK($AK140:AN140)=3,COUNTBLANK($AO140:$AQ140)=2,COUNTBLANK($AR140:$AS140)=1,COUNTBLANK($AT140:$AU140)=1),IF(Data!$B140&lt;&gt;"",Scoring!$J$7)+IF(Data!$C140&lt;&gt;"",Scoring!$J$8)+IF(Data!$D140&lt;&gt;"",Scoring!$J$9)+IF(Data!$E140&lt;&gt;"",Scoring!$J$10)+IF(Data!$F140&lt;&gt;"",Scoring!$J$11)+IF(Data!$G140&lt;&gt;"",Scoring!$J$12)+IF(Data!$H140&lt;&gt;"",Scoring!$J$13)+IF(Data!$I140&lt;&gt;"",Scoring!$J$14)+IF(Data!$J140&lt;&gt;"",Scoring!$J$15)+IF(Data!$K140&lt;&gt;"",Scoring!$J$16)+IF(Data!$L140&lt;&gt;"",Scoring!$J$17)+IF(Data!$M140&lt;&gt;"",Scoring!$J$18)+IF(Data!$N140&lt;&gt;"",Scoring!$J$19)+IF(Data!$O140&lt;&gt;"",Scoring!$J$20)+IF(Data!$P140&lt;&gt;"",Scoring!$J$21)+IF(Data!$Q140&lt;&gt;"",Scoring!$J$22)+IF(Data!$R140&lt;&gt;"",Scoring!$J$23)+IF(Data!$S140&lt;&gt;"",Scoring!$J$24)+IF(Data!$T140&lt;&gt;"",Scoring!$J$25)+IF(Data!$U140&lt;&gt;"",Scoring!$J$26)+IF(Data!$V140&lt;&gt;"",Scoring!$J$27)+IF(Data!$W140&lt;&gt;"",Scoring!$J$28)+IF(Data!$X140&lt;&gt;"",Scoring!$J$29)+IF(Data!$Y140&lt;&gt;"",Scoring!$J$30)+IF(Data!$Z140&lt;&gt;"",Scoring!$J$31)+IF(Data!$AA140&lt;&gt;"",Scoring!$J$32)+IF(Data!$AB140&lt;&gt;"",Scoring!$J$33)+IF(Data!$AC140&lt;&gt;"",Scoring!$J$34)+IF(Data!$AD140&lt;&gt;"",Scoring!$J$35)+IF(Data!$AE140&lt;&gt;"",Scoring!$J$36)+IF(Data!$AF140&lt;&gt;"",Scoring!$J$37)+IF(Data!$AG140&lt;&gt;"",Scoring!$J$38)+IF(Data!$AH140&lt;&gt;"",Scoring!$J$39)+IF(Data!$AI140&lt;&gt;"",Scoring!$J$40)+IF(Data!$AJ140&lt;&gt;"",Scoring!$J$41)+IF(Data!$AK140&lt;&gt;"",Scoring!$J$42)+IF(Data!$AL140&lt;&gt;"",Scoring!$J$43)+IF(Data!$AM140&lt;&gt;"",Scoring!$J$44)+IF(Data!$AN140&lt;&gt;"",Scoring!$J$45)+IF(Data!$AO140&lt;&gt;"",Scoring!$J$46)+IF(Data!$AP140&lt;&gt;"",Scoring!$J$47)+IF(Data!$AQ140&lt;&gt;"",Scoring!$J$48)+IF(Data!$AR140&lt;&gt;"",Scoring!$J$49)+IF(Data!$AS140&lt;&gt;"",Scoring!$J$50)+IF(Data!$AT140&lt;&gt;"",Scoring!$J$51)+IF(Data!$AU140&lt;&gt;"",Scoring!$J$52),"")</f>
        <v/>
      </c>
      <c r="BI140" s="183" t="str">
        <f>IF(BH140&lt;&gt;"",LOOKUP(BH140,Likelihoods!$A$7:$A$107,Likelihoods!H$7:H$107),"")</f>
        <v/>
      </c>
      <c r="BJ140" s="188" t="str">
        <f>IF(AND(COUNTBLANK($B140:$O140)=13,COUNTBLANK($P140:$Q140)=1,COUNTBLANK($R140:$U140)=3,COUNTBLANK($V140:$X140)=2,COUNTBLANK($Y140:$AE140)=6,COUNTBLANK($AF140:$AJ140)=4,COUNTBLANK($AK140:AN140)=3,COUNTBLANK($AO140:$AQ140)=2,COUNTBLANK($AR140:$AS140)=1,COUNTBLANK($AT140:$AU140)=1),IF(Data!$B140&lt;&gt;"",Scoring!$K$7)+IF(Data!$C140&lt;&gt;"",Scoring!$K$8)+IF(Data!$D140&lt;&gt;"",Scoring!$K$9)+IF(Data!$E140&lt;&gt;"",Scoring!$K$10)+IF(Data!$F140&lt;&gt;"",Scoring!$K$11)+IF(Data!$G140&lt;&gt;"",Scoring!$K$12)+IF(Data!$H140&lt;&gt;"",Scoring!$K$13)+IF(Data!$I140&lt;&gt;"",Scoring!$K$14)+IF(Data!$J140&lt;&gt;"",Scoring!$K$15)+IF(Data!$K140&lt;&gt;"",Scoring!$K$16)+IF(Data!$L140&lt;&gt;"",Scoring!$K$17)+IF(Data!$M140&lt;&gt;"",Scoring!$K$18)+IF(Data!$N140&lt;&gt;"",Scoring!$K$19)+IF(Data!$O140&lt;&gt;"",Scoring!$K$20)+IF(Data!$P140&lt;&gt;"",Scoring!$K$21)+IF(Data!$Q140&lt;&gt;"",Scoring!$K$22)+IF(Data!$R140&lt;&gt;"",Scoring!$K$23)+IF(Data!$S140&lt;&gt;"",Scoring!$K$24)+IF(Data!$T140&lt;&gt;"",Scoring!$K$25)+IF(Data!$U140&lt;&gt;"",Scoring!$K$26)+IF(Data!$V140&lt;&gt;"",Scoring!$K$27)+IF(Data!$W140&lt;&gt;"",Scoring!$K$28)+IF(Data!$X140&lt;&gt;"",Scoring!$K$29)+IF(Data!$Y140&lt;&gt;"",Scoring!$K$30)+IF(Data!$Z140&lt;&gt;"",Scoring!$K$31)+IF(Data!$AA140&lt;&gt;"",Scoring!$K$32)+IF(Data!$AB140&lt;&gt;"",Scoring!$K$33)+IF(Data!$AC140&lt;&gt;"",Scoring!$K$34)+IF(Data!$AD140&lt;&gt;"",Scoring!$K$35)+IF(Data!$AE140&lt;&gt;"",Scoring!$K$36)+IF(Data!$AF140&lt;&gt;"",Scoring!$K$37)+IF(Data!$AG140&lt;&gt;"",Scoring!$K$38)+IF(Data!$AH140&lt;&gt;"",Scoring!$K$39)+IF(Data!$AI140&lt;&gt;"",Scoring!$K$40)+IF(Data!$AJ140&lt;&gt;"",Scoring!$K$41)+IF(Data!$AK140&lt;&gt;"",Scoring!$K$42)+IF(Data!$AL140&lt;&gt;"",Scoring!$K$43)+IF(Data!$AM140&lt;&gt;"",Scoring!$K$44)+IF(Data!$AN140&lt;&gt;"",Scoring!$K$45)+IF(Data!$AO140&lt;&gt;"",Scoring!$K$46)+IF(Data!$AP140&lt;&gt;"",Scoring!$K$47)+IF(Data!$AQ140&lt;&gt;"",Scoring!$K$48)+IF(Data!$AR140&lt;&gt;"",Scoring!$K$49)+IF(Data!$AS140&lt;&gt;"",Scoring!$K$50)+IF(Data!$AT140&lt;&gt;"",Scoring!$K$51)+IF(Data!$AU140&lt;&gt;"",Scoring!$K$52),"")</f>
        <v/>
      </c>
      <c r="BK140" s="184" t="str">
        <f>IF(BJ140&lt;&gt;"",LOOKUP(BJ140,Likelihoods!$A$7:$A$107,Likelihoods!I$7:I$107),"")</f>
        <v/>
      </c>
      <c r="BL140" s="187" t="str">
        <f>IF(AND(COUNTBLANK($B140:$O140)=13,COUNTBLANK($P140:$Q140)=1,COUNTBLANK($R140:$U140)=3,COUNTBLANK($V140:$X140)=2,COUNTBLANK($Y140:$AE140)=6,COUNTBLANK($AF140:$AJ140)=4,COUNTBLANK($AK140:AN140)=3,COUNTBLANK($AO140:$AQ140)=2,COUNTBLANK($AR140:$AS140)=1,COUNTBLANK($AT140:$AU140)=1),IF(Data!$B140&lt;&gt;"",Scoring!$L$7)+IF(Data!$C140&lt;&gt;"",Scoring!$L$8)+IF(Data!$D140&lt;&gt;"",Scoring!$L$9)+IF(Data!$E140&lt;&gt;"",Scoring!$L$10)+IF(Data!$F140&lt;&gt;"",Scoring!$L$11)+IF(Data!$G140&lt;&gt;"",Scoring!$L$12)+IF(Data!$H140&lt;&gt;"",Scoring!$L$13)+IF(Data!$I140&lt;&gt;"",Scoring!$L$14)+IF(Data!$J140&lt;&gt;"",Scoring!$L$15)+IF(Data!$K140&lt;&gt;"",Scoring!$L$16)+IF(Data!$L140&lt;&gt;"",Scoring!$L$17)+IF(Data!$M140&lt;&gt;"",Scoring!$L$18)+IF(Data!$N140&lt;&gt;"",Scoring!$L$19)+IF(Data!$O140&lt;&gt;"",Scoring!$L$20)+IF(Data!$P140&lt;&gt;"",Scoring!$L$21)+IF(Data!$Q140&lt;&gt;"",Scoring!$L$22)+IF(Data!$R140&lt;&gt;"",Scoring!$L$23)+IF(Data!$S140&lt;&gt;"",Scoring!$L$24)+IF(Data!$T140&lt;&gt;"",Scoring!$L$25)+IF(Data!$U140&lt;&gt;"",Scoring!$L$26)+IF(Data!$V140&lt;&gt;"",Scoring!$L$27)+IF(Data!$W140&lt;&gt;"",Scoring!$L$28)+IF(Data!$X140&lt;&gt;"",Scoring!$L$29)+IF(Data!$Y140&lt;&gt;"",Scoring!$L$30)+IF(Data!$Z140&lt;&gt;"",Scoring!$L$31)+IF(Data!$AA140&lt;&gt;"",Scoring!$L$32)+IF(Data!$AB140&lt;&gt;"",Scoring!$L$33)+IF(Data!$AC140&lt;&gt;"",Scoring!$L$34)+IF(Data!$AD140&lt;&gt;"",Scoring!$L$35)+IF(Data!$AE140&lt;&gt;"",Scoring!$L$36)+IF(Data!$AF140&lt;&gt;"",Scoring!$L$37)+IF(Data!$AG140&lt;&gt;"",Scoring!$L$38)+IF(Data!$AH140&lt;&gt;"",Scoring!$L$39)+IF(Data!$AI140&lt;&gt;"",Scoring!$L$40)+IF(Data!$AJ140&lt;&gt;"",Scoring!$L$41)+IF(Data!$AK140&lt;&gt;"",Scoring!$L$42)+IF(Data!$AL140&lt;&gt;"",Scoring!$L$43)+IF(Data!$AM140&lt;&gt;"",Scoring!$L$44)+IF(Data!$AN140&lt;&gt;"",Scoring!$L$45)+IF(Data!$AO140&lt;&gt;"",Scoring!$L$46)+IF(Data!$AP140&lt;&gt;"",Scoring!$L$47)+IF(Data!$AQ140&lt;&gt;"",Scoring!$L$48)+IF(Data!$AR140&lt;&gt;"",Scoring!$L$49)+IF(Data!$AS140&lt;&gt;"",Scoring!$L$50)+IF(Data!$AT140&lt;&gt;"",Scoring!$L$51)+IF(Data!$AU140&lt;&gt;"",Scoring!$L$52),"")</f>
        <v/>
      </c>
      <c r="BM140" s="180" t="str">
        <f>IF(BL140&lt;&gt;"",LOOKUP(BL140,Likelihoods!$A$7:$A$107,Likelihoods!J$7:J$107),"")</f>
        <v/>
      </c>
      <c r="BN140" s="181" t="str">
        <f>IF(AND(COUNTBLANK($B140:$O140)=13,COUNTBLANK($P140:$Q140)=1,COUNTBLANK($R140:$U140)=3,COUNTBLANK($V140:$X140)=2,COUNTBLANK($Y140:$AE140)=6,COUNTBLANK($AF140:$AJ140)=4,COUNTBLANK($AK140:AN140)=3,COUNTBLANK($AO140:$AQ140)=2,COUNTBLANK($AR140:$AS140)=1,COUNTBLANK($AT140:$AU140)=1),IF(Data!$B140&lt;&gt;"",Scoring!$M$7)+IF(Data!$C140&lt;&gt;"",Scoring!$M$8)+IF(Data!$D140&lt;&gt;"",Scoring!$M$9)+IF(Data!$E140&lt;&gt;"",Scoring!$M$10)+IF(Data!$F140&lt;&gt;"",Scoring!$M$11)+IF(Data!$G140&lt;&gt;"",Scoring!$M$12)+IF(Data!$H140&lt;&gt;"",Scoring!$M$13)+IF(Data!$I140&lt;&gt;"",Scoring!$M$14)+IF(Data!$J140&lt;&gt;"",Scoring!$M$15)+IF(Data!$K140&lt;&gt;"",Scoring!$M$16)+IF(Data!$L140&lt;&gt;"",Scoring!$M$17)+IF(Data!$M140&lt;&gt;"",Scoring!$M$18)+IF(Data!$N140&lt;&gt;"",Scoring!$M$19)+IF(Data!$O140&lt;&gt;"",Scoring!$M$20)+IF(Data!$P140&lt;&gt;"",Scoring!$M$21)+IF(Data!$Q140&lt;&gt;"",Scoring!$M$22)+IF(Data!$R140&lt;&gt;"",Scoring!$M$23)+IF(Data!$S140&lt;&gt;"",Scoring!$M$24)+IF(Data!$T140&lt;&gt;"",Scoring!$M$25)+IF(Data!$U140&lt;&gt;"",Scoring!$M$26)+IF(Data!$V140&lt;&gt;"",Scoring!$M$27)+IF(Data!$W140&lt;&gt;"",Scoring!$M$28)+IF(Data!$X140&lt;&gt;"",Scoring!$M$29)+IF(Data!$Y140&lt;&gt;"",Scoring!$M$30)+IF(Data!$Z140&lt;&gt;"",Scoring!$M$31)+IF(Data!$AA140&lt;&gt;"",Scoring!$M$32)+IF(Data!$AB140&lt;&gt;"",Scoring!$M$33)+IF(Data!$AC140&lt;&gt;"",Scoring!$M$34)+IF(Data!$AD140&lt;&gt;"",Scoring!$M$35)+IF(Data!$AE140&lt;&gt;"",Scoring!$M$36)+IF(Data!$AF140&lt;&gt;"",Scoring!$M$37)+IF(Data!$AG140&lt;&gt;"",Scoring!$M$38)+IF(Data!$AH140&lt;&gt;"",Scoring!$M$39)+IF(Data!$AI140&lt;&gt;"",Scoring!$M$40)+IF(Data!$AJ140&lt;&gt;"",Scoring!$M$41)+IF(Data!$AK140&lt;&gt;"",Scoring!$M$42)+IF(Data!$AL140&lt;&gt;"",Scoring!$M$43)+IF(Data!$AM140&lt;&gt;"",Scoring!$M$44)+IF(Data!$AN140&lt;&gt;"",Scoring!$M$45)+IF(Data!$AO140&lt;&gt;"",Scoring!$M$46)+IF(Data!$AP140&lt;&gt;"",Scoring!$M$47)+IF(Data!$AQ140&lt;&gt;"",Scoring!$M$48)+IF(Data!$AR140&lt;&gt;"",Scoring!$M$49)+IF(Data!$AS140&lt;&gt;"",Scoring!$M$50)+IF(Data!$AT140&lt;&gt;"",Scoring!$M$51)+IF(Data!$AU140&lt;&gt;"",Scoring!$M$52),"")</f>
        <v/>
      </c>
      <c r="BO140" s="184" t="str">
        <f>IF(BN140&lt;&gt;"",LOOKUP(BN140,Likelihoods!$A$7:$A$107,Likelihoods!K$7:K$107),"")</f>
        <v/>
      </c>
      <c r="BP140" s="179" t="str">
        <f>IF(AND(COUNTBLANK($B140:$O140)=13,COUNTBLANK($P140:$Q140)=1,COUNTBLANK($R140:$U140)=3,COUNTBLANK($V140:$X140)=2,COUNTBLANK($Y140:$AE140)=6,COUNTBLANK($AF140:$AJ140)=4,COUNTBLANK($AK140:AN140)=3,COUNTBLANK($AO140:$AQ140)=2,COUNTBLANK($AR140:$AS140)=1,COUNTBLANK($AT140:$AU140)=1),IF(Data!$B140&lt;&gt;"",Scoring!$N$7)+IF(Data!$C140&lt;&gt;"",Scoring!$N$8)+IF(Data!$D140&lt;&gt;"",Scoring!$N$9)+IF(Data!$E140&lt;&gt;"",Scoring!$N$10)+IF(Data!$F140&lt;&gt;"",Scoring!$N$11)+IF(Data!$G140&lt;&gt;"",Scoring!$N$12)+IF(Data!$H140&lt;&gt;"",Scoring!$N$13)+IF(Data!$I140&lt;&gt;"",Scoring!$N$14)+IF(Data!$J140&lt;&gt;"",Scoring!$N$15)+IF(Data!$K140&lt;&gt;"",Scoring!$N$16)+IF(Data!$L140&lt;&gt;"",Scoring!$N$17)+IF(Data!$M140&lt;&gt;"",Scoring!$N$18)+IF(Data!$N140&lt;&gt;"",Scoring!$N$19)+IF(Data!$O140&lt;&gt;"",Scoring!$N$20)+IF(Data!$P140&lt;&gt;"",Scoring!$N$21)+IF(Data!$Q140&lt;&gt;"",Scoring!$N$22)+IF(Data!$R140&lt;&gt;"",Scoring!$N$23)+IF(Data!$S140&lt;&gt;"",Scoring!$N$24)+IF(Data!$T140&lt;&gt;"",Scoring!$N$25)+IF(Data!$U140&lt;&gt;"",Scoring!$N$26)+IF(Data!$V140&lt;&gt;"",Scoring!$N$27)+IF(Data!$W140&lt;&gt;"",Scoring!$N$28)+IF(Data!$X140&lt;&gt;"",Scoring!$N$29)+IF(Data!$Y140&lt;&gt;"",Scoring!$N$30)+IF(Data!$Z140&lt;&gt;"",Scoring!$N$31)+IF(Data!$AA140&lt;&gt;"",Scoring!$N$32)+IF(Data!$AB140&lt;&gt;"",Scoring!$N$33)+IF(Data!$AC140&lt;&gt;"",Scoring!$N$34)+IF(Data!$AD140&lt;&gt;"",Scoring!$N$35)+IF(Data!$AE140&lt;&gt;"",Scoring!$N$36)+IF(Data!$AF140&lt;&gt;"",Scoring!$N$37)+IF(Data!$AG140&lt;&gt;"",Scoring!$N$38)+IF(Data!$AH140&lt;&gt;"",Scoring!$N$39)+IF(Data!$AI140&lt;&gt;"",Scoring!$N$40)+IF(Data!$AJ140&lt;&gt;"",Scoring!$N$41)+IF(Data!$AK140&lt;&gt;"",Scoring!$N$42)+IF(Data!$AL140&lt;&gt;"",Scoring!$N$43)+IF(Data!$AM140&lt;&gt;"",Scoring!$N$44)+IF(Data!$AN140&lt;&gt;"",Scoring!$N$45)+IF(Data!$AO140&lt;&gt;"",Scoring!$N$46)+IF(Data!$AP140&lt;&gt;"",Scoring!$N$47)+IF(Data!$AQ140&lt;&gt;"",Scoring!$N$48)+IF(Data!$AR140&lt;&gt;"",Scoring!$N$49)+IF(Data!$AS140&lt;&gt;"",Scoring!$N$50)+IF(Data!$AT140&lt;&gt;"",Scoring!$N$51)+IF(Data!$AU140&lt;&gt;"",Scoring!$N$52),"")</f>
        <v/>
      </c>
      <c r="BQ140" s="189" t="str">
        <f>IF(BP140&lt;&gt;"",LOOKUP(BP140,Likelihoods!$A$7:$A$107,Likelihoods!L$7:L$107),"")</f>
        <v/>
      </c>
      <c r="BR140" s="181" t="str">
        <f>IF(AND(COUNTBLANK($B140:$O140)=13,COUNTBLANK($P140:$Q140)=1,COUNTBLANK($R140:$U140)=3,COUNTBLANK($V140:$X140)=2,COUNTBLANK($Y140:$AE140)=6,COUNTBLANK($AF140:$AJ140)=4,COUNTBLANK($AK140:AN140)=3,COUNTBLANK($AO140:$AQ140)=2,COUNTBLANK($AR140:$AS140)=1,COUNTBLANK($AT140:$AU140)=1),IF(Data!$B140&lt;&gt;"",Scoring!$O$7)+IF(Data!$C140&lt;&gt;"",Scoring!$O$8)+IF(Data!$D140&lt;&gt;"",Scoring!$O$9)+IF(Data!$E140&lt;&gt;"",Scoring!$O$10)+IF(Data!$F140&lt;&gt;"",Scoring!$O$11)+IF(Data!$G140&lt;&gt;"",Scoring!$O$12)+IF(Data!$H140&lt;&gt;"",Scoring!$O$13)+IF(Data!$I140&lt;&gt;"",Scoring!$O$14)+IF(Data!$J140&lt;&gt;"",Scoring!$O$15)+IF(Data!$K140&lt;&gt;"",Scoring!$O$16)+IF(Data!$L140&lt;&gt;"",Scoring!$O$17)+IF(Data!$M140&lt;&gt;"",Scoring!$O$18)+IF(Data!$N140&lt;&gt;"",Scoring!$O$19)+IF(Data!$O140&lt;&gt;"",Scoring!$O$20)+IF(Data!$P140&lt;&gt;"",Scoring!$O$21)+IF(Data!$Q140&lt;&gt;"",Scoring!$O$22)+IF(Data!$R140&lt;&gt;"",Scoring!$O$23)+IF(Data!$S140&lt;&gt;"",Scoring!$O$24)+IF(Data!$T140&lt;&gt;"",Scoring!$O$25)+IF(Data!$U140&lt;&gt;"",Scoring!$O$26)+IF(Data!$V140&lt;&gt;"",Scoring!$O$27)+IF(Data!$W140&lt;&gt;"",Scoring!$O$28)+IF(Data!$X140&lt;&gt;"",Scoring!$O$29)+IF(Data!$Y140&lt;&gt;"",Scoring!$O$30)+IF(Data!$Z140&lt;&gt;"",Scoring!$O$31)+IF(Data!$AA140&lt;&gt;"",Scoring!$O$32)+IF(Data!$AB140&lt;&gt;"",Scoring!$O$33)+IF(Data!$AC140&lt;&gt;"",Scoring!$O$34)+IF(Data!$AD140&lt;&gt;"",Scoring!$O$35)+IF(Data!$AE140&lt;&gt;"",Scoring!$O$36)+IF(Data!$AF140&lt;&gt;"",Scoring!$O$37)+IF(Data!$AG140&lt;&gt;"",Scoring!$O$38)+IF(Data!$AH140&lt;&gt;"",Scoring!$O$39)+IF(Data!$AI140&lt;&gt;"",Scoring!$O$40)+IF(Data!$AJ140&lt;&gt;"",Scoring!$O$41)+IF(Data!$AK140&lt;&gt;"",Scoring!$O$42)+IF(Data!$AL140&lt;&gt;"",Scoring!$O$43)+IF(Data!$AM140&lt;&gt;"",Scoring!$O$44)+IF(Data!$AN140&lt;&gt;"",Scoring!$O$45)+IF(Data!$AO140&lt;&gt;"",Scoring!$O$46)+IF(Data!$AP140&lt;&gt;"",Scoring!$O$47)+IF(Data!$AQ140&lt;&gt;"",Scoring!$O$48)+IF(Data!$AR140&lt;&gt;"",Scoring!$O$49)+IF(Data!$AS140&lt;&gt;"",Scoring!$O$50)+IF(Data!$AT140&lt;&gt;"",Scoring!$O$51)+IF(Data!$AU140&lt;&gt;"",Scoring!$O$52),"")</f>
        <v/>
      </c>
      <c r="BS140" s="184" t="str">
        <f>IF(BR140&lt;&gt;"",LOOKUP(BR140,Likelihoods!$A$7:$A$107,Likelihoods!M$7:M$107),"")</f>
        <v/>
      </c>
      <c r="BT140" s="181" t="str">
        <f>IF(AND(COUNTBLANK($B140:$O140)=13,COUNTBLANK($P140:$Q140)=1,COUNTBLANK($R140:$U140)=3,COUNTBLANK($V140:$X140)=2,COUNTBLANK($Y140:$AE140)=6,COUNTBLANK($AF140:$AJ140)=4,COUNTBLANK($AK140:AN140)=3,COUNTBLANK($AO140:$AQ140)=2,COUNTBLANK($AR140:$AS140)=1,COUNTBLANK($AT140:$AU140)=1),IF(Data!$B140&lt;&gt;"",Scoring!$P$7)+IF(Data!$C140&lt;&gt;"",Scoring!$P$8)+IF(Data!$D140&lt;&gt;"",Scoring!$P$9)+IF(Data!$E140&lt;&gt;"",Scoring!$P$10)+IF(Data!$F140&lt;&gt;"",Scoring!$P$11)+IF(Data!$G140&lt;&gt;"",Scoring!$P$12)+IF(Data!$H140&lt;&gt;"",Scoring!$P$13)+IF(Data!$I140&lt;&gt;"",Scoring!$P$14)+IF(Data!$J140&lt;&gt;"",Scoring!$P$15)+IF(Data!$K140&lt;&gt;"",Scoring!$P$16)+IF(Data!$L140&lt;&gt;"",Scoring!$P$17)+IF(Data!$M140&lt;&gt;"",Scoring!$P$18)+IF(Data!$N140&lt;&gt;"",Scoring!$P$19)+IF(Data!$O140&lt;&gt;"",Scoring!$P$20)+IF(Data!$P140&lt;&gt;"",Scoring!$P$21)+IF(Data!$Q140&lt;&gt;"",Scoring!$P$22)+IF(Data!$R140&lt;&gt;"",Scoring!$P$23)+IF(Data!$S140&lt;&gt;"",Scoring!$P$24)+IF(Data!$T140&lt;&gt;"",Scoring!$P$25)+IF(Data!$U140&lt;&gt;"",Scoring!$P$26)+IF(Data!$V140&lt;&gt;"",Scoring!$P$27)+IF(Data!$W140&lt;&gt;"",Scoring!$P$28)+IF(Data!$X140&lt;&gt;"",Scoring!$P$29)+IF(Data!$Y140&lt;&gt;"",Scoring!$P$30)+IF(Data!$Z140&lt;&gt;"",Scoring!$P$31)+IF(Data!$AA140&lt;&gt;"",Scoring!$P$32)+IF(Data!$AB140&lt;&gt;"",Scoring!$P$33)+IF(Data!$AC140&lt;&gt;"",Scoring!$P$34)+IF(Data!$AD140&lt;&gt;"",Scoring!$P$35)+IF(Data!$AE140&lt;&gt;"",Scoring!$P$36)+IF(Data!$AF140&lt;&gt;"",Scoring!$P$37)+IF(Data!$AG140&lt;&gt;"",Scoring!$P$38)+IF(Data!$AH140&lt;&gt;"",Scoring!$P$39)+IF(Data!$AI140&lt;&gt;"",Scoring!$P$40)+IF(Data!$AJ140&lt;&gt;"",Scoring!$P$41)+IF(Data!$AK140&lt;&gt;"",Scoring!$P$42)+IF(Data!$AL140&lt;&gt;"",Scoring!$P$43)+IF(Data!$AM140&lt;&gt;"",Scoring!$P$44)+IF(Data!$AN140&lt;&gt;"",Scoring!$P$45)+IF(Data!$AO140&lt;&gt;"",Scoring!$P$46)+IF(Data!$AP140&lt;&gt;"",Scoring!$P$47)+IF(Data!$AQ140&lt;&gt;"",Scoring!$P$48)+IF(Data!$AR140&lt;&gt;"",Scoring!$P$49)+IF(Data!$AS140&lt;&gt;"",Scoring!$P$50)+IF(Data!$AT140&lt;&gt;"",Scoring!$P$51)+IF(Data!$AU140&lt;&gt;"",Scoring!$P$52),"")</f>
        <v/>
      </c>
      <c r="BU140" s="180" t="str">
        <f>IF(BT140&lt;&gt;"",LOOKUP(BT140,Likelihoods!$A$7:$A$107,Likelihoods!N$7:N$107),"")</f>
        <v/>
      </c>
      <c r="BV140" s="181" t="str">
        <f>IF(AND(COUNTBLANK($B140:$O140)=13,COUNTBLANK($P140:$Q140)=1,COUNTBLANK($R140:$U140)=3,COUNTBLANK($V140:$X140)=2,COUNTBLANK($Y140:$AE140)=6,COUNTBLANK($AF140:$AJ140)=4,COUNTBLANK($AK140:AN140)=3,COUNTBLANK($AO140:$AQ140)=2,COUNTBLANK($AR140:$AS140)=1,COUNTBLANK($AT140:$AU140)=1),IF(Data!$B140&lt;&gt;"",Scoring!$Q$7)+IF(Data!$C140&lt;&gt;"",Scoring!$Q$8)+IF(Data!$D140&lt;&gt;"",Scoring!$Q$9)+IF(Data!$E140&lt;&gt;"",Scoring!$Q$10)+IF(Data!$F140&lt;&gt;"",Scoring!$Q$11)+IF(Data!$G140&lt;&gt;"",Scoring!$Q$12)+IF(Data!$H140&lt;&gt;"",Scoring!$Q$13)+IF(Data!$I140&lt;&gt;"",Scoring!$Q$14)+IF(Data!$J140&lt;&gt;"",Scoring!$Q$15)+IF(Data!$K140&lt;&gt;"",Scoring!$Q$16)+IF(Data!$L140&lt;&gt;"",Scoring!$Q$17)+IF(Data!$M140&lt;&gt;"",Scoring!$Q$18)+IF(Data!$N140&lt;&gt;"",Scoring!$Q$19)+IF(Data!$O140&lt;&gt;"",Scoring!$Q$20)+IF(Data!$P140&lt;&gt;"",Scoring!$Q$21)+IF(Data!$Q140&lt;&gt;"",Scoring!$Q$22)+IF(Data!$R140&lt;&gt;"",Scoring!$Q$23)+IF(Data!$S140&lt;&gt;"",Scoring!$Q$24)+IF(Data!$T140&lt;&gt;"",Scoring!$Q$25)+IF(Data!$U140&lt;&gt;"",Scoring!$Q$26)+IF(Data!$V140&lt;&gt;"",Scoring!$Q$27)+IF(Data!$W140&lt;&gt;"",Scoring!$Q$28)+IF(Data!$X140&lt;&gt;"",Scoring!$Q$29)+IF(Data!$Y140&lt;&gt;"",Scoring!$Q$30)+IF(Data!$Z140&lt;&gt;"",Scoring!$Q$31)+IF(Data!$AA140&lt;&gt;"",Scoring!$Q$32)+IF(Data!$AB140&lt;&gt;"",Scoring!$Q$33)+IF(Data!$AC140&lt;&gt;"",Scoring!$Q$34)+IF(Data!$AD140&lt;&gt;"",Scoring!$Q$35)+IF(Data!$AE140&lt;&gt;"",Scoring!$Q$36)+IF(Data!$AF140&lt;&gt;"",Scoring!$Q$37)+IF(Data!$AG140&lt;&gt;"",Scoring!$Q$38)+IF(Data!$AH140&lt;&gt;"",Scoring!$Q$39)+IF(Data!$AI140&lt;&gt;"",Scoring!$Q$40)+IF(Data!$AJ140&lt;&gt;"",Scoring!$Q$41)+IF(Data!$AK140&lt;&gt;"",Scoring!$Q$42)+IF(Data!$AL140&lt;&gt;"",Scoring!$Q$43)+IF(Data!$AM140&lt;&gt;"",Scoring!$Q$44)+IF(Data!$AN140&lt;&gt;"",Scoring!$Q$45)+IF(Data!$AO140&lt;&gt;"",Scoring!$Q$46)+IF(Data!$AP140&lt;&gt;"",Scoring!$Q$47)+IF(Data!$AQ140&lt;&gt;"",Scoring!$Q$48)+IF(Data!$AR140&lt;&gt;"",Scoring!$Q$49)+IF(Data!$AS140&lt;&gt;"",Scoring!$Q$50)+IF(Data!$AT140&lt;&gt;"",Scoring!$Q$51)+IF(Data!$AU140&lt;&gt;"",Scoring!$Q$52),"")</f>
        <v/>
      </c>
      <c r="BW140" s="183" t="str">
        <f>IF(BV140&lt;&gt;"",LOOKUP(BV140,Likelihoods!$A$7:$A$107,Likelihoods!O$7:O$107),"")</f>
        <v/>
      </c>
      <c r="BX140" s="9"/>
      <c r="BY140" s="9"/>
      <c r="BZ140" s="9"/>
      <c r="CA140" s="9"/>
      <c r="CB140" s="9"/>
      <c r="CC140" s="9"/>
      <c r="CD140" s="9"/>
      <c r="CE140" s="9"/>
      <c r="CF140" s="9"/>
      <c r="CG140" s="9"/>
      <c r="CH140" s="9"/>
      <c r="CI140" s="9"/>
      <c r="CJ140" s="9"/>
      <c r="CK140" s="9"/>
    </row>
    <row r="141" spans="1:89" ht="14.25">
      <c r="A141" s="59"/>
      <c r="B141" s="76"/>
      <c r="C141" s="77"/>
      <c r="D141" s="77"/>
      <c r="E141" s="77"/>
      <c r="F141" s="77"/>
      <c r="G141" s="77"/>
      <c r="H141" s="77"/>
      <c r="I141" s="77"/>
      <c r="J141" s="77"/>
      <c r="K141" s="77"/>
      <c r="L141" s="77"/>
      <c r="M141" s="77"/>
      <c r="N141" s="77"/>
      <c r="O141" s="77"/>
      <c r="P141" s="76"/>
      <c r="Q141" s="78"/>
      <c r="R141" s="77"/>
      <c r="S141" s="77"/>
      <c r="T141" s="77"/>
      <c r="U141" s="77"/>
      <c r="V141" s="76"/>
      <c r="W141" s="77"/>
      <c r="X141" s="78"/>
      <c r="Y141" s="77"/>
      <c r="Z141" s="77"/>
      <c r="AA141" s="77"/>
      <c r="AB141" s="77"/>
      <c r="AC141" s="77"/>
      <c r="AD141" s="77"/>
      <c r="AE141" s="77"/>
      <c r="AF141" s="76"/>
      <c r="AG141" s="77"/>
      <c r="AH141" s="77"/>
      <c r="AI141" s="77"/>
      <c r="AJ141" s="78"/>
      <c r="AK141" s="77"/>
      <c r="AL141" s="77"/>
      <c r="AM141" s="77"/>
      <c r="AN141" s="77"/>
      <c r="AO141" s="76"/>
      <c r="AP141" s="77"/>
      <c r="AQ141" s="78"/>
      <c r="AR141" s="76"/>
      <c r="AS141" s="78"/>
      <c r="AT141" s="77"/>
      <c r="AU141" s="77"/>
      <c r="AV141" s="179" t="str">
        <f>IF(AND(COUNTBLANK($B141:$O141)=13,COUNTBLANK($P141:$Q141)=1,COUNTBLANK($R141:$U141)=3,COUNTBLANK($V141:$X141)=2,COUNTBLANK($Y141:$AE141)=6,COUNTBLANK($AF141:$AJ141)=4,COUNTBLANK($AK141:AN141)=3,COUNTBLANK($AO141:$AQ141)=2,COUNTBLANK($AR141:$AS141)=1,COUNTBLANK($AT141:$AU141)=1),IF(Data!$B141&lt;&gt;"",Scoring!$D$7)+IF(Data!$C141&lt;&gt;"",Scoring!$D$8)+IF(Data!$D141&lt;&gt;"",Scoring!$D$9)+IF(Data!$E141&lt;&gt;"",Scoring!$D$10)+IF(Data!$F141&lt;&gt;"",Scoring!$D$11)+IF(Data!$G141&lt;&gt;"",Scoring!$D$12)+IF(Data!$H141&lt;&gt;"",Scoring!$D$13)+IF(Data!$I141&lt;&gt;"",Scoring!$D$14)+IF(Data!$J141&lt;&gt;"",Scoring!$D$15)+IF(Data!$K141&lt;&gt;"",Scoring!$D$16)+IF(Data!$L141&lt;&gt;"",Scoring!$D$17)+IF(Data!$M141&lt;&gt;"",Scoring!$D$18)+IF(Data!$N141&lt;&gt;"",Scoring!$D$19)+IF(Data!$O141&lt;&gt;"",Scoring!$D$20)+IF(Data!$P141&lt;&gt;"",Scoring!$D$21)+IF(Data!$Q141&lt;&gt;"",Scoring!$D$22)+IF(Data!$R141&lt;&gt;"",Scoring!$D$23)+IF(Data!$S141&lt;&gt;"",Scoring!$D$24)+IF(Data!$T141&lt;&gt;"",Scoring!$D$25)+IF(Data!$U141&lt;&gt;"",Scoring!$D$26)+IF(Data!$V141&lt;&gt;"",Scoring!$D$27)+IF(Data!$W141&lt;&gt;"",Scoring!$D$28)+IF(Data!$X141&lt;&gt;"",Scoring!$D$29)+IF(Data!$Y141&lt;&gt;"",Scoring!$D$30)+IF(Data!$Z141&lt;&gt;"",Scoring!$D$31)+IF(Data!$AA141&lt;&gt;"",Scoring!$D$32)+IF(Data!$AB141&lt;&gt;"",Scoring!$D$33)+IF(Data!$AC141&lt;&gt;"",Scoring!$D$34)+IF(Data!$AD141&lt;&gt;"",Scoring!$D$35)+IF(Data!$AE141&lt;&gt;"",Scoring!$D$36)+IF(Data!$AF141&lt;&gt;"",Scoring!$D$37)+IF(Data!$AG141&lt;&gt;"",Scoring!$D$38)+IF(Data!$AH141&lt;&gt;"",Scoring!$D$39)+IF(Data!$AI141&lt;&gt;"",Scoring!$D$40)+IF(Data!$AJ141&lt;&gt;"",Scoring!$D$41)+IF(Data!$AK141&lt;&gt;"",Scoring!$D$42)+IF(Data!$AL141&lt;&gt;"",Scoring!$D$43)+IF(Data!$AM141&lt;&gt;"",Scoring!$D$44)+IF(Data!$AN141&lt;&gt;"",Scoring!$D$45)+IF(Data!$AO141&lt;&gt;"",Scoring!$D$46)+IF(Data!$AP141&lt;&gt;"",Scoring!$D$47)+IF(Data!$AQ141&lt;&gt;"",Scoring!$D$48)+IF(Data!$AR141&lt;&gt;"",Scoring!$D$49)+IF(Data!$AS141&lt;&gt;"",Scoring!$D$50)+IF(Data!$AT141&lt;&gt;"",Scoring!$D$51)+IF(Data!$AU141&lt;&gt;"",Scoring!$D$52),"")</f>
        <v/>
      </c>
      <c r="AW141" s="180" t="str">
        <f>IF(AV141&lt;&gt;"",LOOKUP(AV141,Likelihoods!$A$7:$A$107,Likelihoods!B$7:B$107),"")</f>
        <v/>
      </c>
      <c r="AX141" s="181" t="str">
        <f>IF(AND(COUNTBLANK($B141:$O141)=13,COUNTBLANK($P141:$Q141)=1,COUNTBLANK($R141:$U141)=3,COUNTBLANK($V141:$X141)=2,COUNTBLANK($Y141:$AE141)=6,COUNTBLANK($AF141:$AJ141)=4,COUNTBLANK($AK141:AN141)=3,COUNTBLANK($AO141:$AQ141)=2,COUNTBLANK($AR141:$AS141)=1,COUNTBLANK($AT141:$AU141)=1),IF(Data!$B141&lt;&gt;"",Scoring!$E$7)+IF(Data!$C141&lt;&gt;"",Scoring!$E$8)+IF(Data!$D141&lt;&gt;"",Scoring!$E$9)+IF(Data!$E141&lt;&gt;"",Scoring!$E$10)+IF(Data!$F141&lt;&gt;"",Scoring!$E$11)+IF(Data!$G141&lt;&gt;"",Scoring!$E$12)+IF(Data!$H141&lt;&gt;"",Scoring!$E$13)+IF(Data!$I141&lt;&gt;"",Scoring!$E$14)+IF(Data!$J141&lt;&gt;"",Scoring!$E$15)+IF(Data!$K141&lt;&gt;"",Scoring!$E$16)+IF(Data!$L141&lt;&gt;"",Scoring!$E$17)+IF(Data!$M141&lt;&gt;"",Scoring!$E$18)+IF(Data!$N141&lt;&gt;"",Scoring!$E$19)+IF(Data!$O141&lt;&gt;"",Scoring!$E$20)+IF(Data!$P141&lt;&gt;"",Scoring!$E$21)+IF(Data!$Q141&lt;&gt;"",Scoring!$E$22)+IF(Data!$R141&lt;&gt;"",Scoring!$E$23)+IF(Data!$S141&lt;&gt;"",Scoring!$E$24)+IF(Data!$T141&lt;&gt;"",Scoring!$E$25)+IF(Data!$U141&lt;&gt;"",Scoring!$E$26)+IF(Data!$V141&lt;&gt;"",Scoring!$E$27)+IF(Data!$W141&lt;&gt;"",Scoring!$E$28)+IF(Data!$X141&lt;&gt;"",Scoring!$E$29)+IF(Data!$Y141&lt;&gt;"",Scoring!$E$30)+IF(Data!$Z141&lt;&gt;"",Scoring!$E$31)+IF(Data!$AA141&lt;&gt;"",Scoring!$E$32)+IF(Data!$AB141&lt;&gt;"",Scoring!$E$33)+IF(Data!$AC141&lt;&gt;"",Scoring!$E$34)+IF(Data!$AD141&lt;&gt;"",Scoring!$E$35)+IF(Data!$AE141&lt;&gt;"",Scoring!$E$36)+IF(Data!$AF141&lt;&gt;"",Scoring!$E$37)+IF(Data!$AG141&lt;&gt;"",Scoring!$E$38)+IF(Data!$AH141&lt;&gt;"",Scoring!$E$39)+IF(Data!$AI141&lt;&gt;"",Scoring!$E$40)+IF(Data!$AJ141&lt;&gt;"",Scoring!$E$41)+IF(Data!$AK141&lt;&gt;"",Scoring!$E$42)+IF(Data!$AL141&lt;&gt;"",Scoring!$E$43)+IF(Data!$AM141&lt;&gt;"",Scoring!$E$44)+IF(Data!$AN141&lt;&gt;"",Scoring!$E$45)+IF(Data!$AO141&lt;&gt;"",Scoring!$E$46)+IF(Data!$AP141&lt;&gt;"",Scoring!$E$47)+IF(Data!$AQ141&lt;&gt;"",Scoring!$E$48)+IF(Data!$AR141&lt;&gt;"",Scoring!$E$49)+IF(Data!$AS141&lt;&gt;"",Scoring!$E$50)+IF(Data!$AT141&lt;&gt;"",Scoring!$E$51)+IF(Data!$AU141&lt;&gt;"",Scoring!$E$52),"")</f>
        <v/>
      </c>
      <c r="AY141" s="180" t="str">
        <f>IF(AX141&lt;&gt;"",LOOKUP(AX141,Likelihoods!$A$7:$A$107,Likelihoods!C$7:C$107),"")</f>
        <v/>
      </c>
      <c r="AZ141" s="182" t="str">
        <f>IF(AND(COUNTBLANK($B141:$O141)=13,COUNTBLANK($P141:$Q141)=1,COUNTBLANK($R141:$U141)=3,COUNTBLANK($V141:$X141)=2,COUNTBLANK($Y141:$AE141)=6,COUNTBLANK($AF141:$AJ141)=4,COUNTBLANK($AK141:AN141)=3,COUNTBLANK($AO141:$AQ141)=2,COUNTBLANK($AR141:$AS141)=1,COUNTBLANK($AT141:$AU141)=1),IF(Data!$B141&lt;&gt;"",Scoring!$F$7)+IF(Data!$C141&lt;&gt;"",Scoring!$F$8)+IF(Data!$D141&lt;&gt;"",Scoring!$F$9)+IF(Data!$E141&lt;&gt;"",Scoring!$F$10)+IF(Data!$F141&lt;&gt;"",Scoring!$F$11)+IF(Data!$G141&lt;&gt;"",Scoring!$F$12)+IF(Data!$H141&lt;&gt;"",Scoring!$F$13)+IF(Data!$I141&lt;&gt;"",Scoring!$F$14)+IF(Data!$J141&lt;&gt;"",Scoring!$F$15)+IF(Data!$K141&lt;&gt;"",Scoring!$F$16)+IF(Data!$L141&lt;&gt;"",Scoring!$F$17)+IF(Data!$M141&lt;&gt;"",Scoring!$F$18)+IF(Data!$N141&lt;&gt;"",Scoring!$F$19)+IF(Data!$O141&lt;&gt;"",Scoring!$F$20)+IF(Data!$P141&lt;&gt;"",Scoring!$F$21)+IF(Data!$Q141&lt;&gt;"",Scoring!$F$22)+IF(Data!$R141&lt;&gt;"",Scoring!$F$23)+IF(Data!$S141&lt;&gt;"",Scoring!$F$24)+IF(Data!$T141&lt;&gt;"",Scoring!$F$25)+IF(Data!$U141&lt;&gt;"",Scoring!$F$26)+IF(Data!$V141&lt;&gt;"",Scoring!$F$27)+IF(Data!$W141&lt;&gt;"",Scoring!$F$28)+IF(Data!$X141&lt;&gt;"",Scoring!$F$29)+IF(Data!$Y141&lt;&gt;"",Scoring!$F$30)+IF(Data!$Z141&lt;&gt;"",Scoring!$F$31)+IF(Data!$AA141&lt;&gt;"",Scoring!$F$32)+IF(Data!$AB141&lt;&gt;"",Scoring!$F$33)+IF(Data!$AC141&lt;&gt;"",Scoring!$F$34)+IF(Data!$AD141&lt;&gt;"",Scoring!$F$35)+IF(Data!$AE141&lt;&gt;"",Scoring!$F$36)+IF(Data!$AF141&lt;&gt;"",Scoring!$F$37)+IF(Data!$AG141&lt;&gt;"",Scoring!$F$38)+IF(Data!$AH141&lt;&gt;"",Scoring!$F$39)+IF(Data!$AI141&lt;&gt;"",Scoring!$F$40)+IF(Data!$AJ141&lt;&gt;"",Scoring!$F$41)+IF(Data!$AK141&lt;&gt;"",Scoring!$F$42)+IF(Data!$AL141&lt;&gt;"",Scoring!$F$43)+IF(Data!$AM141&lt;&gt;"",Scoring!$F$44)+IF(Data!$AN141&lt;&gt;"",Scoring!$F$45)+IF(Data!$AO141&lt;&gt;"",Scoring!$F$46)+IF(Data!$AP141&lt;&gt;"",Scoring!$F$47)+IF(Data!$AQ141&lt;&gt;"",Scoring!$F$48)+IF(Data!$AR141&lt;&gt;"",Scoring!$F$49)+IF(Data!$AS141&lt;&gt;"",Scoring!$F$50)+IF(Data!$AT141&lt;&gt;"",Scoring!$F$51)+IF(Data!$AU141&lt;&gt;"",Scoring!$F$52),"")</f>
        <v/>
      </c>
      <c r="BA141" s="183" t="str">
        <f>IF(AZ141&lt;&gt;"",LOOKUP(AZ141,Likelihoods!$A$7:$A$107,Likelihoods!D$7:D$107),"")</f>
        <v/>
      </c>
      <c r="BB141" s="181" t="str">
        <f>IF(AND(COUNTBLANK($B141:$O141)=13,COUNTBLANK($P141:$Q141)=1,COUNTBLANK($R141:$U141)=3,COUNTBLANK($V141:$X141)=2,COUNTBLANK($Y141:$AE141)=6,COUNTBLANK($AF141:$AJ141)=4,COUNTBLANK($AK141:AN141)=3,COUNTBLANK($AO141:$AQ141)=2,COUNTBLANK($AR141:$AS141)=1,COUNTBLANK($AT141:$AU141)=1),IF(Data!$B141&lt;&gt;"",Scoring!$G$7)+IF(Data!$C141&lt;&gt;"",Scoring!$G$8)+IF(Data!$D141&lt;&gt;"",Scoring!$G$9)+IF(Data!$E141&lt;&gt;"",Scoring!$G$10)+IF(Data!$F141&lt;&gt;"",Scoring!$G$11)+IF(Data!$G141&lt;&gt;"",Scoring!$G$12)+IF(Data!$H141&lt;&gt;"",Scoring!$G$13)+IF(Data!$I141&lt;&gt;"",Scoring!$G$14)+IF(Data!$J141&lt;&gt;"",Scoring!$G$15)+IF(Data!$K141&lt;&gt;"",Scoring!$G$16)+IF(Data!$L141&lt;&gt;"",Scoring!$G$17)+IF(Data!$M141&lt;&gt;"",Scoring!$G$18)+IF(Data!$N141&lt;&gt;"",Scoring!$G$19)+IF(Data!$O141&lt;&gt;"",Scoring!$G$20)+IF(Data!$P141&lt;&gt;"",Scoring!$G$21)+IF(Data!$Q141&lt;&gt;"",Scoring!$G$22)+IF(Data!$R141&lt;&gt;"",Scoring!$G$23)+IF(Data!$S141&lt;&gt;"",Scoring!$G$24)+IF(Data!$T141&lt;&gt;"",Scoring!$G$25)+IF(Data!$U141&lt;&gt;"",Scoring!$G$26)+IF(Data!$V141&lt;&gt;"",Scoring!$G$27)+IF(Data!$W141&lt;&gt;"",Scoring!$G$28)+IF(Data!$X141&lt;&gt;"",Scoring!$G$29)+IF(Data!$Y141&lt;&gt;"",Scoring!$G$30)+IF(Data!$Z141&lt;&gt;"",Scoring!$G$31)+IF(Data!$AA141&lt;&gt;"",Scoring!$G$32)+IF(Data!$AB141&lt;&gt;"",Scoring!$G$33)+IF(Data!$AC141&lt;&gt;"",Scoring!$G$34)+IF(Data!$AD141&lt;&gt;"",Scoring!$G$35)+IF(Data!$AE141&lt;&gt;"",Scoring!$G$36)+IF(Data!$AF141&lt;&gt;"",Scoring!$G$37)+IF(Data!$AG141&lt;&gt;"",Scoring!$G$38)+IF(Data!$AH141&lt;&gt;"",Scoring!$G$39)+IF(Data!$AI141&lt;&gt;"",Scoring!$G$40)+IF(Data!$AJ141&lt;&gt;"",Scoring!$G$41)+IF(Data!$AK141&lt;&gt;"",Scoring!$G$42)+IF(Data!$AL141&lt;&gt;"",Scoring!$G$43)+IF(Data!$AM141&lt;&gt;"",Scoring!$G$44)+IF(Data!$AN141&lt;&gt;"",Scoring!$G$45)+IF(Data!$AO141&lt;&gt;"",Scoring!$G$46)+IF(Data!$AP141&lt;&gt;"",Scoring!$G$47)+IF(Data!$AQ141&lt;&gt;"",Scoring!$G$48)+IF(Data!$AR141&lt;&gt;"",Scoring!$G$49)+IF(Data!$AS141&lt;&gt;"",Scoring!$G$50)+IF(Data!$AT141&lt;&gt;"",Scoring!$G$51)+IF(Data!$AU141&lt;&gt;"",Scoring!$G$52),"")</f>
        <v/>
      </c>
      <c r="BC141" s="184" t="str">
        <f>IF(BB141&lt;&gt;"",LOOKUP(BB141,Likelihoods!$A$7:$A$107,Likelihoods!E$7:E$107),"")</f>
        <v/>
      </c>
      <c r="BD141" s="185" t="str">
        <f>IF(AND(COUNTBLANK($B141:$O141)=13,COUNTBLANK($P141:$Q141)=1,COUNTBLANK($R141:$U141)=3,COUNTBLANK($V141:$X141)=2,COUNTBLANK($Y141:$AE141)=6,COUNTBLANK($AF141:$AJ141)=4,COUNTBLANK($AK141:AN141)=3,COUNTBLANK($AO141:$AQ141)=2,COUNTBLANK($AR141:$AS141)=1,COUNTBLANK($AT141:$AU141)=1),IF(Data!$B141&lt;&gt;"",Scoring!$H$7)+IF(Data!$C141&lt;&gt;"",Scoring!$H$8)+IF(Data!$D141&lt;&gt;"",Scoring!$H$9)+IF(Data!$E141&lt;&gt;"",Scoring!$H$10)+IF(Data!$F141&lt;&gt;"",Scoring!$H$11)+IF(Data!$G141&lt;&gt;"",Scoring!$H$12)+IF(Data!$H141&lt;&gt;"",Scoring!$H$13)+IF(Data!$I141&lt;&gt;"",Scoring!$H$14)+IF(Data!$J141&lt;&gt;"",Scoring!$H$15)+IF(Data!$K141&lt;&gt;"",Scoring!$H$16)+IF(Data!$L141&lt;&gt;"",Scoring!$H$17)+IF(Data!$M141&lt;&gt;"",Scoring!$H$18)+IF(Data!$N141&lt;&gt;"",Scoring!$H$19)+IF(Data!$O141&lt;&gt;"",Scoring!$H$20)+IF(Data!$P141&lt;&gt;"",Scoring!$H$21)+IF(Data!$Q141&lt;&gt;"",Scoring!$H$22)+IF(Data!$R141&lt;&gt;"",Scoring!$H$23)+IF(Data!$S141&lt;&gt;"",Scoring!$H$24)+IF(Data!$T141&lt;&gt;"",Scoring!$H$25)+IF(Data!$U141&lt;&gt;"",Scoring!$H$26)+IF(Data!$V141&lt;&gt;"",Scoring!$H$27)+IF(Data!$W141&lt;&gt;"",Scoring!$H$28)+IF(Data!$X141&lt;&gt;"",Scoring!$H$29)+IF(Data!$Y141&lt;&gt;"",Scoring!$H$30)+IF(Data!$Z141&lt;&gt;"",Scoring!$H$31)+IF(Data!$AA141&lt;&gt;"",Scoring!$H$32)+IF(Data!$AB141&lt;&gt;"",Scoring!$H$33)+IF(Data!$AC141&lt;&gt;"",Scoring!$H$34)+IF(Data!$AD141&lt;&gt;"",Scoring!$H$35)+IF(Data!$AE141&lt;&gt;"",Scoring!$H$36)+IF(Data!$AF141&lt;&gt;"",Scoring!$H$37)+IF(Data!$AG141&lt;&gt;"",Scoring!$H$38)+IF(Data!$AH141&lt;&gt;"",Scoring!$H$39)+IF(Data!$AI141&lt;&gt;"",Scoring!$H$40)+IF(Data!$AJ141&lt;&gt;"",Scoring!$H$41)+IF(Data!$AK141&lt;&gt;"",Scoring!$H$42)+IF(Data!$AL141&lt;&gt;"",Scoring!$H$43)+IF(Data!$AM141&lt;&gt;"",Scoring!$H$44)+IF(Data!$AN141&lt;&gt;"",Scoring!$H$45)+IF(Data!$AO141&lt;&gt;"",Scoring!$H$46)+IF(Data!$AP141&lt;&gt;"",Scoring!$H$47)+IF(Data!$AQ141&lt;&gt;"",Scoring!$H$48)+IF(Data!$AR141&lt;&gt;"",Scoring!$H$49)+IF(Data!$AS141&lt;&gt;"",Scoring!$H$50)+IF(Data!$AT141&lt;&gt;"",Scoring!$H$51)+IF(Data!$AU141&lt;&gt;"",Scoring!$H$52),"")</f>
        <v/>
      </c>
      <c r="BE141" s="186" t="str">
        <f>IF(BD141&lt;&gt;"",LOOKUP(BD141,Likelihoods!$A$7:$A$107,Likelihoods!F$7:F$107),"")</f>
        <v/>
      </c>
      <c r="BF141" s="181" t="str">
        <f>IF(AND(COUNTBLANK($B141:$O141)=13,COUNTBLANK($P141:$Q141)=1,COUNTBLANK($R141:$U141)=3,COUNTBLANK($V141:$X141)=2,COUNTBLANK($Y141:$AE141)=6,COUNTBLANK($AF141:$AJ141)=4,COUNTBLANK($AK141:AN141)=3,COUNTBLANK($AO141:$AQ141)=2,COUNTBLANK($AR141:$AS141)=1,COUNTBLANK($AT141:$AU141)=1),IF(Data!$B141&lt;&gt;"",Scoring!$I$7)+IF(Data!$C141&lt;&gt;"",Scoring!$I$8)+IF(Data!$D141&lt;&gt;"",Scoring!$I$9)+IF(Data!$E141&lt;&gt;"",Scoring!$I$10)+IF(Data!$F141&lt;&gt;"",Scoring!$I$11)+IF(Data!$G141&lt;&gt;"",Scoring!$I$12)+IF(Data!$H141&lt;&gt;"",Scoring!$I$13)+IF(Data!$I141&lt;&gt;"",Scoring!$I$14)+IF(Data!$J141&lt;&gt;"",Scoring!$I$15)+IF(Data!$K141&lt;&gt;"",Scoring!$I$16)+IF(Data!$L141&lt;&gt;"",Scoring!$I$17)+IF(Data!$M141&lt;&gt;"",Scoring!$I$18)+IF(Data!$N141&lt;&gt;"",Scoring!$I$19)+IF(Data!$O141&lt;&gt;"",Scoring!$I$20)+IF(Data!$P141&lt;&gt;"",Scoring!$I$21)+IF(Data!$Q141&lt;&gt;"",Scoring!$I$22)+IF(Data!$R141&lt;&gt;"",Scoring!$I$23)+IF(Data!$S141&lt;&gt;"",Scoring!$I$24)+IF(Data!$T141&lt;&gt;"",Scoring!$I$25)+IF(Data!$U141&lt;&gt;"",Scoring!$I$26)+IF(Data!$V141&lt;&gt;"",Scoring!$I$27)+IF(Data!$W141&lt;&gt;"",Scoring!$I$28)+IF(Data!$X141&lt;&gt;"",Scoring!$I$29)+IF(Data!$Y141&lt;&gt;"",Scoring!$I$30)+IF(Data!$Z141&lt;&gt;"",Scoring!$I$31)+IF(Data!$AA141&lt;&gt;"",Scoring!$I$32)+IF(Data!$AB141&lt;&gt;"",Scoring!$I$33)+IF(Data!$AC141&lt;&gt;"",Scoring!$I$34)+IF(Data!$AD141&lt;&gt;"",Scoring!$I$35)+IF(Data!$AE141&lt;&gt;"",Scoring!$I$36)+IF(Data!$AF141&lt;&gt;"",Scoring!$I$37)+IF(Data!$AG141&lt;&gt;"",Scoring!$I$38)+IF(Data!$AH141&lt;&gt;"",Scoring!$I$39)+IF(Data!$AI141&lt;&gt;"",Scoring!$I$40)+IF(Data!$AJ141&lt;&gt;"",Scoring!$I$41)+IF(Data!$AK141&lt;&gt;"",Scoring!$I$42)+IF(Data!$AL141&lt;&gt;"",Scoring!$I$43)+IF(Data!$AM141&lt;&gt;"",Scoring!$I$44)+IF(Data!$AN141&lt;&gt;"",Scoring!$I$45)+IF(Data!$AO141&lt;&gt;"",Scoring!$I$46)+IF(Data!$AP141&lt;&gt;"",Scoring!$I$47)+IF(Data!$AQ141&lt;&gt;"",Scoring!$I$48)+IF(Data!$AR141&lt;&gt;"",Scoring!$I$49)+IF(Data!$AS141&lt;&gt;"",Scoring!$I$50)+IF(Data!$AT141&lt;&gt;"",Scoring!$I$51)+IF(Data!$AU141&lt;&gt;"",Scoring!$I$52),"")</f>
        <v/>
      </c>
      <c r="BG141" s="180" t="str">
        <f>IF(BF141&lt;&gt;"",LOOKUP(BF141,Likelihoods!$A$7:$A$107,Likelihoods!G$7:G$107),"")</f>
        <v/>
      </c>
      <c r="BH141" s="187" t="str">
        <f>IF(AND(COUNTBLANK($B141:$O141)=13,COUNTBLANK($P141:$Q141)=1,COUNTBLANK($R141:$U141)=3,COUNTBLANK($V141:$X141)=2,COUNTBLANK($Y141:$AE141)=6,COUNTBLANK($AF141:$AJ141)=4,COUNTBLANK($AK141:AN141)=3,COUNTBLANK($AO141:$AQ141)=2,COUNTBLANK($AR141:$AS141)=1,COUNTBLANK($AT141:$AU141)=1),IF(Data!$B141&lt;&gt;"",Scoring!$J$7)+IF(Data!$C141&lt;&gt;"",Scoring!$J$8)+IF(Data!$D141&lt;&gt;"",Scoring!$J$9)+IF(Data!$E141&lt;&gt;"",Scoring!$J$10)+IF(Data!$F141&lt;&gt;"",Scoring!$J$11)+IF(Data!$G141&lt;&gt;"",Scoring!$J$12)+IF(Data!$H141&lt;&gt;"",Scoring!$J$13)+IF(Data!$I141&lt;&gt;"",Scoring!$J$14)+IF(Data!$J141&lt;&gt;"",Scoring!$J$15)+IF(Data!$K141&lt;&gt;"",Scoring!$J$16)+IF(Data!$L141&lt;&gt;"",Scoring!$J$17)+IF(Data!$M141&lt;&gt;"",Scoring!$J$18)+IF(Data!$N141&lt;&gt;"",Scoring!$J$19)+IF(Data!$O141&lt;&gt;"",Scoring!$J$20)+IF(Data!$P141&lt;&gt;"",Scoring!$J$21)+IF(Data!$Q141&lt;&gt;"",Scoring!$J$22)+IF(Data!$R141&lt;&gt;"",Scoring!$J$23)+IF(Data!$S141&lt;&gt;"",Scoring!$J$24)+IF(Data!$T141&lt;&gt;"",Scoring!$J$25)+IF(Data!$U141&lt;&gt;"",Scoring!$J$26)+IF(Data!$V141&lt;&gt;"",Scoring!$J$27)+IF(Data!$W141&lt;&gt;"",Scoring!$J$28)+IF(Data!$X141&lt;&gt;"",Scoring!$J$29)+IF(Data!$Y141&lt;&gt;"",Scoring!$J$30)+IF(Data!$Z141&lt;&gt;"",Scoring!$J$31)+IF(Data!$AA141&lt;&gt;"",Scoring!$J$32)+IF(Data!$AB141&lt;&gt;"",Scoring!$J$33)+IF(Data!$AC141&lt;&gt;"",Scoring!$J$34)+IF(Data!$AD141&lt;&gt;"",Scoring!$J$35)+IF(Data!$AE141&lt;&gt;"",Scoring!$J$36)+IF(Data!$AF141&lt;&gt;"",Scoring!$J$37)+IF(Data!$AG141&lt;&gt;"",Scoring!$J$38)+IF(Data!$AH141&lt;&gt;"",Scoring!$J$39)+IF(Data!$AI141&lt;&gt;"",Scoring!$J$40)+IF(Data!$AJ141&lt;&gt;"",Scoring!$J$41)+IF(Data!$AK141&lt;&gt;"",Scoring!$J$42)+IF(Data!$AL141&lt;&gt;"",Scoring!$J$43)+IF(Data!$AM141&lt;&gt;"",Scoring!$J$44)+IF(Data!$AN141&lt;&gt;"",Scoring!$J$45)+IF(Data!$AO141&lt;&gt;"",Scoring!$J$46)+IF(Data!$AP141&lt;&gt;"",Scoring!$J$47)+IF(Data!$AQ141&lt;&gt;"",Scoring!$J$48)+IF(Data!$AR141&lt;&gt;"",Scoring!$J$49)+IF(Data!$AS141&lt;&gt;"",Scoring!$J$50)+IF(Data!$AT141&lt;&gt;"",Scoring!$J$51)+IF(Data!$AU141&lt;&gt;"",Scoring!$J$52),"")</f>
        <v/>
      </c>
      <c r="BI141" s="183" t="str">
        <f>IF(BH141&lt;&gt;"",LOOKUP(BH141,Likelihoods!$A$7:$A$107,Likelihoods!H$7:H$107),"")</f>
        <v/>
      </c>
      <c r="BJ141" s="188" t="str">
        <f>IF(AND(COUNTBLANK($B141:$O141)=13,COUNTBLANK($P141:$Q141)=1,COUNTBLANK($R141:$U141)=3,COUNTBLANK($V141:$X141)=2,COUNTBLANK($Y141:$AE141)=6,COUNTBLANK($AF141:$AJ141)=4,COUNTBLANK($AK141:AN141)=3,COUNTBLANK($AO141:$AQ141)=2,COUNTBLANK($AR141:$AS141)=1,COUNTBLANK($AT141:$AU141)=1),IF(Data!$B141&lt;&gt;"",Scoring!$K$7)+IF(Data!$C141&lt;&gt;"",Scoring!$K$8)+IF(Data!$D141&lt;&gt;"",Scoring!$K$9)+IF(Data!$E141&lt;&gt;"",Scoring!$K$10)+IF(Data!$F141&lt;&gt;"",Scoring!$K$11)+IF(Data!$G141&lt;&gt;"",Scoring!$K$12)+IF(Data!$H141&lt;&gt;"",Scoring!$K$13)+IF(Data!$I141&lt;&gt;"",Scoring!$K$14)+IF(Data!$J141&lt;&gt;"",Scoring!$K$15)+IF(Data!$K141&lt;&gt;"",Scoring!$K$16)+IF(Data!$L141&lt;&gt;"",Scoring!$K$17)+IF(Data!$M141&lt;&gt;"",Scoring!$K$18)+IF(Data!$N141&lt;&gt;"",Scoring!$K$19)+IF(Data!$O141&lt;&gt;"",Scoring!$K$20)+IF(Data!$P141&lt;&gt;"",Scoring!$K$21)+IF(Data!$Q141&lt;&gt;"",Scoring!$K$22)+IF(Data!$R141&lt;&gt;"",Scoring!$K$23)+IF(Data!$S141&lt;&gt;"",Scoring!$K$24)+IF(Data!$T141&lt;&gt;"",Scoring!$K$25)+IF(Data!$U141&lt;&gt;"",Scoring!$K$26)+IF(Data!$V141&lt;&gt;"",Scoring!$K$27)+IF(Data!$W141&lt;&gt;"",Scoring!$K$28)+IF(Data!$X141&lt;&gt;"",Scoring!$K$29)+IF(Data!$Y141&lt;&gt;"",Scoring!$K$30)+IF(Data!$Z141&lt;&gt;"",Scoring!$K$31)+IF(Data!$AA141&lt;&gt;"",Scoring!$K$32)+IF(Data!$AB141&lt;&gt;"",Scoring!$K$33)+IF(Data!$AC141&lt;&gt;"",Scoring!$K$34)+IF(Data!$AD141&lt;&gt;"",Scoring!$K$35)+IF(Data!$AE141&lt;&gt;"",Scoring!$K$36)+IF(Data!$AF141&lt;&gt;"",Scoring!$K$37)+IF(Data!$AG141&lt;&gt;"",Scoring!$K$38)+IF(Data!$AH141&lt;&gt;"",Scoring!$K$39)+IF(Data!$AI141&lt;&gt;"",Scoring!$K$40)+IF(Data!$AJ141&lt;&gt;"",Scoring!$K$41)+IF(Data!$AK141&lt;&gt;"",Scoring!$K$42)+IF(Data!$AL141&lt;&gt;"",Scoring!$K$43)+IF(Data!$AM141&lt;&gt;"",Scoring!$K$44)+IF(Data!$AN141&lt;&gt;"",Scoring!$K$45)+IF(Data!$AO141&lt;&gt;"",Scoring!$K$46)+IF(Data!$AP141&lt;&gt;"",Scoring!$K$47)+IF(Data!$AQ141&lt;&gt;"",Scoring!$K$48)+IF(Data!$AR141&lt;&gt;"",Scoring!$K$49)+IF(Data!$AS141&lt;&gt;"",Scoring!$K$50)+IF(Data!$AT141&lt;&gt;"",Scoring!$K$51)+IF(Data!$AU141&lt;&gt;"",Scoring!$K$52),"")</f>
        <v/>
      </c>
      <c r="BK141" s="184" t="str">
        <f>IF(BJ141&lt;&gt;"",LOOKUP(BJ141,Likelihoods!$A$7:$A$107,Likelihoods!I$7:I$107),"")</f>
        <v/>
      </c>
      <c r="BL141" s="187" t="str">
        <f>IF(AND(COUNTBLANK($B141:$O141)=13,COUNTBLANK($P141:$Q141)=1,COUNTBLANK($R141:$U141)=3,COUNTBLANK($V141:$X141)=2,COUNTBLANK($Y141:$AE141)=6,COUNTBLANK($AF141:$AJ141)=4,COUNTBLANK($AK141:AN141)=3,COUNTBLANK($AO141:$AQ141)=2,COUNTBLANK($AR141:$AS141)=1,COUNTBLANK($AT141:$AU141)=1),IF(Data!$B141&lt;&gt;"",Scoring!$L$7)+IF(Data!$C141&lt;&gt;"",Scoring!$L$8)+IF(Data!$D141&lt;&gt;"",Scoring!$L$9)+IF(Data!$E141&lt;&gt;"",Scoring!$L$10)+IF(Data!$F141&lt;&gt;"",Scoring!$L$11)+IF(Data!$G141&lt;&gt;"",Scoring!$L$12)+IF(Data!$H141&lt;&gt;"",Scoring!$L$13)+IF(Data!$I141&lt;&gt;"",Scoring!$L$14)+IF(Data!$J141&lt;&gt;"",Scoring!$L$15)+IF(Data!$K141&lt;&gt;"",Scoring!$L$16)+IF(Data!$L141&lt;&gt;"",Scoring!$L$17)+IF(Data!$M141&lt;&gt;"",Scoring!$L$18)+IF(Data!$N141&lt;&gt;"",Scoring!$L$19)+IF(Data!$O141&lt;&gt;"",Scoring!$L$20)+IF(Data!$P141&lt;&gt;"",Scoring!$L$21)+IF(Data!$Q141&lt;&gt;"",Scoring!$L$22)+IF(Data!$R141&lt;&gt;"",Scoring!$L$23)+IF(Data!$S141&lt;&gt;"",Scoring!$L$24)+IF(Data!$T141&lt;&gt;"",Scoring!$L$25)+IF(Data!$U141&lt;&gt;"",Scoring!$L$26)+IF(Data!$V141&lt;&gt;"",Scoring!$L$27)+IF(Data!$W141&lt;&gt;"",Scoring!$L$28)+IF(Data!$X141&lt;&gt;"",Scoring!$L$29)+IF(Data!$Y141&lt;&gt;"",Scoring!$L$30)+IF(Data!$Z141&lt;&gt;"",Scoring!$L$31)+IF(Data!$AA141&lt;&gt;"",Scoring!$L$32)+IF(Data!$AB141&lt;&gt;"",Scoring!$L$33)+IF(Data!$AC141&lt;&gt;"",Scoring!$L$34)+IF(Data!$AD141&lt;&gt;"",Scoring!$L$35)+IF(Data!$AE141&lt;&gt;"",Scoring!$L$36)+IF(Data!$AF141&lt;&gt;"",Scoring!$L$37)+IF(Data!$AG141&lt;&gt;"",Scoring!$L$38)+IF(Data!$AH141&lt;&gt;"",Scoring!$L$39)+IF(Data!$AI141&lt;&gt;"",Scoring!$L$40)+IF(Data!$AJ141&lt;&gt;"",Scoring!$L$41)+IF(Data!$AK141&lt;&gt;"",Scoring!$L$42)+IF(Data!$AL141&lt;&gt;"",Scoring!$L$43)+IF(Data!$AM141&lt;&gt;"",Scoring!$L$44)+IF(Data!$AN141&lt;&gt;"",Scoring!$L$45)+IF(Data!$AO141&lt;&gt;"",Scoring!$L$46)+IF(Data!$AP141&lt;&gt;"",Scoring!$L$47)+IF(Data!$AQ141&lt;&gt;"",Scoring!$L$48)+IF(Data!$AR141&lt;&gt;"",Scoring!$L$49)+IF(Data!$AS141&lt;&gt;"",Scoring!$L$50)+IF(Data!$AT141&lt;&gt;"",Scoring!$L$51)+IF(Data!$AU141&lt;&gt;"",Scoring!$L$52),"")</f>
        <v/>
      </c>
      <c r="BM141" s="180" t="str">
        <f>IF(BL141&lt;&gt;"",LOOKUP(BL141,Likelihoods!$A$7:$A$107,Likelihoods!J$7:J$107),"")</f>
        <v/>
      </c>
      <c r="BN141" s="181" t="str">
        <f>IF(AND(COUNTBLANK($B141:$O141)=13,COUNTBLANK($P141:$Q141)=1,COUNTBLANK($R141:$U141)=3,COUNTBLANK($V141:$X141)=2,COUNTBLANK($Y141:$AE141)=6,COUNTBLANK($AF141:$AJ141)=4,COUNTBLANK($AK141:AN141)=3,COUNTBLANK($AO141:$AQ141)=2,COUNTBLANK($AR141:$AS141)=1,COUNTBLANK($AT141:$AU141)=1),IF(Data!$B141&lt;&gt;"",Scoring!$M$7)+IF(Data!$C141&lt;&gt;"",Scoring!$M$8)+IF(Data!$D141&lt;&gt;"",Scoring!$M$9)+IF(Data!$E141&lt;&gt;"",Scoring!$M$10)+IF(Data!$F141&lt;&gt;"",Scoring!$M$11)+IF(Data!$G141&lt;&gt;"",Scoring!$M$12)+IF(Data!$H141&lt;&gt;"",Scoring!$M$13)+IF(Data!$I141&lt;&gt;"",Scoring!$M$14)+IF(Data!$J141&lt;&gt;"",Scoring!$M$15)+IF(Data!$K141&lt;&gt;"",Scoring!$M$16)+IF(Data!$L141&lt;&gt;"",Scoring!$M$17)+IF(Data!$M141&lt;&gt;"",Scoring!$M$18)+IF(Data!$N141&lt;&gt;"",Scoring!$M$19)+IF(Data!$O141&lt;&gt;"",Scoring!$M$20)+IF(Data!$P141&lt;&gt;"",Scoring!$M$21)+IF(Data!$Q141&lt;&gt;"",Scoring!$M$22)+IF(Data!$R141&lt;&gt;"",Scoring!$M$23)+IF(Data!$S141&lt;&gt;"",Scoring!$M$24)+IF(Data!$T141&lt;&gt;"",Scoring!$M$25)+IF(Data!$U141&lt;&gt;"",Scoring!$M$26)+IF(Data!$V141&lt;&gt;"",Scoring!$M$27)+IF(Data!$W141&lt;&gt;"",Scoring!$M$28)+IF(Data!$X141&lt;&gt;"",Scoring!$M$29)+IF(Data!$Y141&lt;&gt;"",Scoring!$M$30)+IF(Data!$Z141&lt;&gt;"",Scoring!$M$31)+IF(Data!$AA141&lt;&gt;"",Scoring!$M$32)+IF(Data!$AB141&lt;&gt;"",Scoring!$M$33)+IF(Data!$AC141&lt;&gt;"",Scoring!$M$34)+IF(Data!$AD141&lt;&gt;"",Scoring!$M$35)+IF(Data!$AE141&lt;&gt;"",Scoring!$M$36)+IF(Data!$AF141&lt;&gt;"",Scoring!$M$37)+IF(Data!$AG141&lt;&gt;"",Scoring!$M$38)+IF(Data!$AH141&lt;&gt;"",Scoring!$M$39)+IF(Data!$AI141&lt;&gt;"",Scoring!$M$40)+IF(Data!$AJ141&lt;&gt;"",Scoring!$M$41)+IF(Data!$AK141&lt;&gt;"",Scoring!$M$42)+IF(Data!$AL141&lt;&gt;"",Scoring!$M$43)+IF(Data!$AM141&lt;&gt;"",Scoring!$M$44)+IF(Data!$AN141&lt;&gt;"",Scoring!$M$45)+IF(Data!$AO141&lt;&gt;"",Scoring!$M$46)+IF(Data!$AP141&lt;&gt;"",Scoring!$M$47)+IF(Data!$AQ141&lt;&gt;"",Scoring!$M$48)+IF(Data!$AR141&lt;&gt;"",Scoring!$M$49)+IF(Data!$AS141&lt;&gt;"",Scoring!$M$50)+IF(Data!$AT141&lt;&gt;"",Scoring!$M$51)+IF(Data!$AU141&lt;&gt;"",Scoring!$M$52),"")</f>
        <v/>
      </c>
      <c r="BO141" s="184" t="str">
        <f>IF(BN141&lt;&gt;"",LOOKUP(BN141,Likelihoods!$A$7:$A$107,Likelihoods!K$7:K$107),"")</f>
        <v/>
      </c>
      <c r="BP141" s="179" t="str">
        <f>IF(AND(COUNTBLANK($B141:$O141)=13,COUNTBLANK($P141:$Q141)=1,COUNTBLANK($R141:$U141)=3,COUNTBLANK($V141:$X141)=2,COUNTBLANK($Y141:$AE141)=6,COUNTBLANK($AF141:$AJ141)=4,COUNTBLANK($AK141:AN141)=3,COUNTBLANK($AO141:$AQ141)=2,COUNTBLANK($AR141:$AS141)=1,COUNTBLANK($AT141:$AU141)=1),IF(Data!$B141&lt;&gt;"",Scoring!$N$7)+IF(Data!$C141&lt;&gt;"",Scoring!$N$8)+IF(Data!$D141&lt;&gt;"",Scoring!$N$9)+IF(Data!$E141&lt;&gt;"",Scoring!$N$10)+IF(Data!$F141&lt;&gt;"",Scoring!$N$11)+IF(Data!$G141&lt;&gt;"",Scoring!$N$12)+IF(Data!$H141&lt;&gt;"",Scoring!$N$13)+IF(Data!$I141&lt;&gt;"",Scoring!$N$14)+IF(Data!$J141&lt;&gt;"",Scoring!$N$15)+IF(Data!$K141&lt;&gt;"",Scoring!$N$16)+IF(Data!$L141&lt;&gt;"",Scoring!$N$17)+IF(Data!$M141&lt;&gt;"",Scoring!$N$18)+IF(Data!$N141&lt;&gt;"",Scoring!$N$19)+IF(Data!$O141&lt;&gt;"",Scoring!$N$20)+IF(Data!$P141&lt;&gt;"",Scoring!$N$21)+IF(Data!$Q141&lt;&gt;"",Scoring!$N$22)+IF(Data!$R141&lt;&gt;"",Scoring!$N$23)+IF(Data!$S141&lt;&gt;"",Scoring!$N$24)+IF(Data!$T141&lt;&gt;"",Scoring!$N$25)+IF(Data!$U141&lt;&gt;"",Scoring!$N$26)+IF(Data!$V141&lt;&gt;"",Scoring!$N$27)+IF(Data!$W141&lt;&gt;"",Scoring!$N$28)+IF(Data!$X141&lt;&gt;"",Scoring!$N$29)+IF(Data!$Y141&lt;&gt;"",Scoring!$N$30)+IF(Data!$Z141&lt;&gt;"",Scoring!$N$31)+IF(Data!$AA141&lt;&gt;"",Scoring!$N$32)+IF(Data!$AB141&lt;&gt;"",Scoring!$N$33)+IF(Data!$AC141&lt;&gt;"",Scoring!$N$34)+IF(Data!$AD141&lt;&gt;"",Scoring!$N$35)+IF(Data!$AE141&lt;&gt;"",Scoring!$N$36)+IF(Data!$AF141&lt;&gt;"",Scoring!$N$37)+IF(Data!$AG141&lt;&gt;"",Scoring!$N$38)+IF(Data!$AH141&lt;&gt;"",Scoring!$N$39)+IF(Data!$AI141&lt;&gt;"",Scoring!$N$40)+IF(Data!$AJ141&lt;&gt;"",Scoring!$N$41)+IF(Data!$AK141&lt;&gt;"",Scoring!$N$42)+IF(Data!$AL141&lt;&gt;"",Scoring!$N$43)+IF(Data!$AM141&lt;&gt;"",Scoring!$N$44)+IF(Data!$AN141&lt;&gt;"",Scoring!$N$45)+IF(Data!$AO141&lt;&gt;"",Scoring!$N$46)+IF(Data!$AP141&lt;&gt;"",Scoring!$N$47)+IF(Data!$AQ141&lt;&gt;"",Scoring!$N$48)+IF(Data!$AR141&lt;&gt;"",Scoring!$N$49)+IF(Data!$AS141&lt;&gt;"",Scoring!$N$50)+IF(Data!$AT141&lt;&gt;"",Scoring!$N$51)+IF(Data!$AU141&lt;&gt;"",Scoring!$N$52),"")</f>
        <v/>
      </c>
      <c r="BQ141" s="189" t="str">
        <f>IF(BP141&lt;&gt;"",LOOKUP(BP141,Likelihoods!$A$7:$A$107,Likelihoods!L$7:L$107),"")</f>
        <v/>
      </c>
      <c r="BR141" s="181" t="str">
        <f>IF(AND(COUNTBLANK($B141:$O141)=13,COUNTBLANK($P141:$Q141)=1,COUNTBLANK($R141:$U141)=3,COUNTBLANK($V141:$X141)=2,COUNTBLANK($Y141:$AE141)=6,COUNTBLANK($AF141:$AJ141)=4,COUNTBLANK($AK141:AN141)=3,COUNTBLANK($AO141:$AQ141)=2,COUNTBLANK($AR141:$AS141)=1,COUNTBLANK($AT141:$AU141)=1),IF(Data!$B141&lt;&gt;"",Scoring!$O$7)+IF(Data!$C141&lt;&gt;"",Scoring!$O$8)+IF(Data!$D141&lt;&gt;"",Scoring!$O$9)+IF(Data!$E141&lt;&gt;"",Scoring!$O$10)+IF(Data!$F141&lt;&gt;"",Scoring!$O$11)+IF(Data!$G141&lt;&gt;"",Scoring!$O$12)+IF(Data!$H141&lt;&gt;"",Scoring!$O$13)+IF(Data!$I141&lt;&gt;"",Scoring!$O$14)+IF(Data!$J141&lt;&gt;"",Scoring!$O$15)+IF(Data!$K141&lt;&gt;"",Scoring!$O$16)+IF(Data!$L141&lt;&gt;"",Scoring!$O$17)+IF(Data!$M141&lt;&gt;"",Scoring!$O$18)+IF(Data!$N141&lt;&gt;"",Scoring!$O$19)+IF(Data!$O141&lt;&gt;"",Scoring!$O$20)+IF(Data!$P141&lt;&gt;"",Scoring!$O$21)+IF(Data!$Q141&lt;&gt;"",Scoring!$O$22)+IF(Data!$R141&lt;&gt;"",Scoring!$O$23)+IF(Data!$S141&lt;&gt;"",Scoring!$O$24)+IF(Data!$T141&lt;&gt;"",Scoring!$O$25)+IF(Data!$U141&lt;&gt;"",Scoring!$O$26)+IF(Data!$V141&lt;&gt;"",Scoring!$O$27)+IF(Data!$W141&lt;&gt;"",Scoring!$O$28)+IF(Data!$X141&lt;&gt;"",Scoring!$O$29)+IF(Data!$Y141&lt;&gt;"",Scoring!$O$30)+IF(Data!$Z141&lt;&gt;"",Scoring!$O$31)+IF(Data!$AA141&lt;&gt;"",Scoring!$O$32)+IF(Data!$AB141&lt;&gt;"",Scoring!$O$33)+IF(Data!$AC141&lt;&gt;"",Scoring!$O$34)+IF(Data!$AD141&lt;&gt;"",Scoring!$O$35)+IF(Data!$AE141&lt;&gt;"",Scoring!$O$36)+IF(Data!$AF141&lt;&gt;"",Scoring!$O$37)+IF(Data!$AG141&lt;&gt;"",Scoring!$O$38)+IF(Data!$AH141&lt;&gt;"",Scoring!$O$39)+IF(Data!$AI141&lt;&gt;"",Scoring!$O$40)+IF(Data!$AJ141&lt;&gt;"",Scoring!$O$41)+IF(Data!$AK141&lt;&gt;"",Scoring!$O$42)+IF(Data!$AL141&lt;&gt;"",Scoring!$O$43)+IF(Data!$AM141&lt;&gt;"",Scoring!$O$44)+IF(Data!$AN141&lt;&gt;"",Scoring!$O$45)+IF(Data!$AO141&lt;&gt;"",Scoring!$O$46)+IF(Data!$AP141&lt;&gt;"",Scoring!$O$47)+IF(Data!$AQ141&lt;&gt;"",Scoring!$O$48)+IF(Data!$AR141&lt;&gt;"",Scoring!$O$49)+IF(Data!$AS141&lt;&gt;"",Scoring!$O$50)+IF(Data!$AT141&lt;&gt;"",Scoring!$O$51)+IF(Data!$AU141&lt;&gt;"",Scoring!$O$52),"")</f>
        <v/>
      </c>
      <c r="BS141" s="184" t="str">
        <f>IF(BR141&lt;&gt;"",LOOKUP(BR141,Likelihoods!$A$7:$A$107,Likelihoods!M$7:M$107),"")</f>
        <v/>
      </c>
      <c r="BT141" s="181" t="str">
        <f>IF(AND(COUNTBLANK($B141:$O141)=13,COUNTBLANK($P141:$Q141)=1,COUNTBLANK($R141:$U141)=3,COUNTBLANK($V141:$X141)=2,COUNTBLANK($Y141:$AE141)=6,COUNTBLANK($AF141:$AJ141)=4,COUNTBLANK($AK141:AN141)=3,COUNTBLANK($AO141:$AQ141)=2,COUNTBLANK($AR141:$AS141)=1,COUNTBLANK($AT141:$AU141)=1),IF(Data!$B141&lt;&gt;"",Scoring!$P$7)+IF(Data!$C141&lt;&gt;"",Scoring!$P$8)+IF(Data!$D141&lt;&gt;"",Scoring!$P$9)+IF(Data!$E141&lt;&gt;"",Scoring!$P$10)+IF(Data!$F141&lt;&gt;"",Scoring!$P$11)+IF(Data!$G141&lt;&gt;"",Scoring!$P$12)+IF(Data!$H141&lt;&gt;"",Scoring!$P$13)+IF(Data!$I141&lt;&gt;"",Scoring!$P$14)+IF(Data!$J141&lt;&gt;"",Scoring!$P$15)+IF(Data!$K141&lt;&gt;"",Scoring!$P$16)+IF(Data!$L141&lt;&gt;"",Scoring!$P$17)+IF(Data!$M141&lt;&gt;"",Scoring!$P$18)+IF(Data!$N141&lt;&gt;"",Scoring!$P$19)+IF(Data!$O141&lt;&gt;"",Scoring!$P$20)+IF(Data!$P141&lt;&gt;"",Scoring!$P$21)+IF(Data!$Q141&lt;&gt;"",Scoring!$P$22)+IF(Data!$R141&lt;&gt;"",Scoring!$P$23)+IF(Data!$S141&lt;&gt;"",Scoring!$P$24)+IF(Data!$T141&lt;&gt;"",Scoring!$P$25)+IF(Data!$U141&lt;&gt;"",Scoring!$P$26)+IF(Data!$V141&lt;&gt;"",Scoring!$P$27)+IF(Data!$W141&lt;&gt;"",Scoring!$P$28)+IF(Data!$X141&lt;&gt;"",Scoring!$P$29)+IF(Data!$Y141&lt;&gt;"",Scoring!$P$30)+IF(Data!$Z141&lt;&gt;"",Scoring!$P$31)+IF(Data!$AA141&lt;&gt;"",Scoring!$P$32)+IF(Data!$AB141&lt;&gt;"",Scoring!$P$33)+IF(Data!$AC141&lt;&gt;"",Scoring!$P$34)+IF(Data!$AD141&lt;&gt;"",Scoring!$P$35)+IF(Data!$AE141&lt;&gt;"",Scoring!$P$36)+IF(Data!$AF141&lt;&gt;"",Scoring!$P$37)+IF(Data!$AG141&lt;&gt;"",Scoring!$P$38)+IF(Data!$AH141&lt;&gt;"",Scoring!$P$39)+IF(Data!$AI141&lt;&gt;"",Scoring!$P$40)+IF(Data!$AJ141&lt;&gt;"",Scoring!$P$41)+IF(Data!$AK141&lt;&gt;"",Scoring!$P$42)+IF(Data!$AL141&lt;&gt;"",Scoring!$P$43)+IF(Data!$AM141&lt;&gt;"",Scoring!$P$44)+IF(Data!$AN141&lt;&gt;"",Scoring!$P$45)+IF(Data!$AO141&lt;&gt;"",Scoring!$P$46)+IF(Data!$AP141&lt;&gt;"",Scoring!$P$47)+IF(Data!$AQ141&lt;&gt;"",Scoring!$P$48)+IF(Data!$AR141&lt;&gt;"",Scoring!$P$49)+IF(Data!$AS141&lt;&gt;"",Scoring!$P$50)+IF(Data!$AT141&lt;&gt;"",Scoring!$P$51)+IF(Data!$AU141&lt;&gt;"",Scoring!$P$52),"")</f>
        <v/>
      </c>
      <c r="BU141" s="180" t="str">
        <f>IF(BT141&lt;&gt;"",LOOKUP(BT141,Likelihoods!$A$7:$A$107,Likelihoods!N$7:N$107),"")</f>
        <v/>
      </c>
      <c r="BV141" s="181" t="str">
        <f>IF(AND(COUNTBLANK($B141:$O141)=13,COUNTBLANK($P141:$Q141)=1,COUNTBLANK($R141:$U141)=3,COUNTBLANK($V141:$X141)=2,COUNTBLANK($Y141:$AE141)=6,COUNTBLANK($AF141:$AJ141)=4,COUNTBLANK($AK141:AN141)=3,COUNTBLANK($AO141:$AQ141)=2,COUNTBLANK($AR141:$AS141)=1,COUNTBLANK($AT141:$AU141)=1),IF(Data!$B141&lt;&gt;"",Scoring!$Q$7)+IF(Data!$C141&lt;&gt;"",Scoring!$Q$8)+IF(Data!$D141&lt;&gt;"",Scoring!$Q$9)+IF(Data!$E141&lt;&gt;"",Scoring!$Q$10)+IF(Data!$F141&lt;&gt;"",Scoring!$Q$11)+IF(Data!$G141&lt;&gt;"",Scoring!$Q$12)+IF(Data!$H141&lt;&gt;"",Scoring!$Q$13)+IF(Data!$I141&lt;&gt;"",Scoring!$Q$14)+IF(Data!$J141&lt;&gt;"",Scoring!$Q$15)+IF(Data!$K141&lt;&gt;"",Scoring!$Q$16)+IF(Data!$L141&lt;&gt;"",Scoring!$Q$17)+IF(Data!$M141&lt;&gt;"",Scoring!$Q$18)+IF(Data!$N141&lt;&gt;"",Scoring!$Q$19)+IF(Data!$O141&lt;&gt;"",Scoring!$Q$20)+IF(Data!$P141&lt;&gt;"",Scoring!$Q$21)+IF(Data!$Q141&lt;&gt;"",Scoring!$Q$22)+IF(Data!$R141&lt;&gt;"",Scoring!$Q$23)+IF(Data!$S141&lt;&gt;"",Scoring!$Q$24)+IF(Data!$T141&lt;&gt;"",Scoring!$Q$25)+IF(Data!$U141&lt;&gt;"",Scoring!$Q$26)+IF(Data!$V141&lt;&gt;"",Scoring!$Q$27)+IF(Data!$W141&lt;&gt;"",Scoring!$Q$28)+IF(Data!$X141&lt;&gt;"",Scoring!$Q$29)+IF(Data!$Y141&lt;&gt;"",Scoring!$Q$30)+IF(Data!$Z141&lt;&gt;"",Scoring!$Q$31)+IF(Data!$AA141&lt;&gt;"",Scoring!$Q$32)+IF(Data!$AB141&lt;&gt;"",Scoring!$Q$33)+IF(Data!$AC141&lt;&gt;"",Scoring!$Q$34)+IF(Data!$AD141&lt;&gt;"",Scoring!$Q$35)+IF(Data!$AE141&lt;&gt;"",Scoring!$Q$36)+IF(Data!$AF141&lt;&gt;"",Scoring!$Q$37)+IF(Data!$AG141&lt;&gt;"",Scoring!$Q$38)+IF(Data!$AH141&lt;&gt;"",Scoring!$Q$39)+IF(Data!$AI141&lt;&gt;"",Scoring!$Q$40)+IF(Data!$AJ141&lt;&gt;"",Scoring!$Q$41)+IF(Data!$AK141&lt;&gt;"",Scoring!$Q$42)+IF(Data!$AL141&lt;&gt;"",Scoring!$Q$43)+IF(Data!$AM141&lt;&gt;"",Scoring!$Q$44)+IF(Data!$AN141&lt;&gt;"",Scoring!$Q$45)+IF(Data!$AO141&lt;&gt;"",Scoring!$Q$46)+IF(Data!$AP141&lt;&gt;"",Scoring!$Q$47)+IF(Data!$AQ141&lt;&gt;"",Scoring!$Q$48)+IF(Data!$AR141&lt;&gt;"",Scoring!$Q$49)+IF(Data!$AS141&lt;&gt;"",Scoring!$Q$50)+IF(Data!$AT141&lt;&gt;"",Scoring!$Q$51)+IF(Data!$AU141&lt;&gt;"",Scoring!$Q$52),"")</f>
        <v/>
      </c>
      <c r="BW141" s="183" t="str">
        <f>IF(BV141&lt;&gt;"",LOOKUP(BV141,Likelihoods!$A$7:$A$107,Likelihoods!O$7:O$107),"")</f>
        <v/>
      </c>
      <c r="BX141" s="9"/>
      <c r="BY141" s="9"/>
      <c r="BZ141" s="9"/>
      <c r="CA141" s="9"/>
      <c r="CB141" s="9"/>
      <c r="CC141" s="9"/>
      <c r="CD141" s="9"/>
      <c r="CE141" s="9"/>
      <c r="CF141" s="9"/>
      <c r="CG141" s="9"/>
      <c r="CH141" s="9"/>
      <c r="CI141" s="9"/>
      <c r="CJ141" s="9"/>
      <c r="CK141" s="9"/>
    </row>
    <row r="142" spans="1:89" ht="14.25">
      <c r="A142" s="59"/>
      <c r="B142" s="76"/>
      <c r="C142" s="77"/>
      <c r="D142" s="77"/>
      <c r="E142" s="77"/>
      <c r="F142" s="77"/>
      <c r="G142" s="77"/>
      <c r="H142" s="77"/>
      <c r="I142" s="77"/>
      <c r="J142" s="77"/>
      <c r="K142" s="77"/>
      <c r="L142" s="77"/>
      <c r="M142" s="77"/>
      <c r="N142" s="77"/>
      <c r="O142" s="77"/>
      <c r="P142" s="76"/>
      <c r="Q142" s="78"/>
      <c r="R142" s="77"/>
      <c r="S142" s="77"/>
      <c r="T142" s="77"/>
      <c r="U142" s="77"/>
      <c r="V142" s="76"/>
      <c r="W142" s="77"/>
      <c r="X142" s="78"/>
      <c r="Y142" s="77"/>
      <c r="Z142" s="77"/>
      <c r="AA142" s="77"/>
      <c r="AB142" s="77"/>
      <c r="AC142" s="77"/>
      <c r="AD142" s="77"/>
      <c r="AE142" s="77"/>
      <c r="AF142" s="76"/>
      <c r="AG142" s="77"/>
      <c r="AH142" s="77"/>
      <c r="AI142" s="77"/>
      <c r="AJ142" s="78"/>
      <c r="AK142" s="77"/>
      <c r="AL142" s="77"/>
      <c r="AM142" s="77"/>
      <c r="AN142" s="77"/>
      <c r="AO142" s="76"/>
      <c r="AP142" s="77"/>
      <c r="AQ142" s="78"/>
      <c r="AR142" s="76"/>
      <c r="AS142" s="78"/>
      <c r="AT142" s="77"/>
      <c r="AU142" s="77"/>
      <c r="AV142" s="179" t="str">
        <f>IF(AND(COUNTBLANK($B142:$O142)=13,COUNTBLANK($P142:$Q142)=1,COUNTBLANK($R142:$U142)=3,COUNTBLANK($V142:$X142)=2,COUNTBLANK($Y142:$AE142)=6,COUNTBLANK($AF142:$AJ142)=4,COUNTBLANK($AK142:AN142)=3,COUNTBLANK($AO142:$AQ142)=2,COUNTBLANK($AR142:$AS142)=1,COUNTBLANK($AT142:$AU142)=1),IF(Data!$B142&lt;&gt;"",Scoring!$D$7)+IF(Data!$C142&lt;&gt;"",Scoring!$D$8)+IF(Data!$D142&lt;&gt;"",Scoring!$D$9)+IF(Data!$E142&lt;&gt;"",Scoring!$D$10)+IF(Data!$F142&lt;&gt;"",Scoring!$D$11)+IF(Data!$G142&lt;&gt;"",Scoring!$D$12)+IF(Data!$H142&lt;&gt;"",Scoring!$D$13)+IF(Data!$I142&lt;&gt;"",Scoring!$D$14)+IF(Data!$J142&lt;&gt;"",Scoring!$D$15)+IF(Data!$K142&lt;&gt;"",Scoring!$D$16)+IF(Data!$L142&lt;&gt;"",Scoring!$D$17)+IF(Data!$M142&lt;&gt;"",Scoring!$D$18)+IF(Data!$N142&lt;&gt;"",Scoring!$D$19)+IF(Data!$O142&lt;&gt;"",Scoring!$D$20)+IF(Data!$P142&lt;&gt;"",Scoring!$D$21)+IF(Data!$Q142&lt;&gt;"",Scoring!$D$22)+IF(Data!$R142&lt;&gt;"",Scoring!$D$23)+IF(Data!$S142&lt;&gt;"",Scoring!$D$24)+IF(Data!$T142&lt;&gt;"",Scoring!$D$25)+IF(Data!$U142&lt;&gt;"",Scoring!$D$26)+IF(Data!$V142&lt;&gt;"",Scoring!$D$27)+IF(Data!$W142&lt;&gt;"",Scoring!$D$28)+IF(Data!$X142&lt;&gt;"",Scoring!$D$29)+IF(Data!$Y142&lt;&gt;"",Scoring!$D$30)+IF(Data!$Z142&lt;&gt;"",Scoring!$D$31)+IF(Data!$AA142&lt;&gt;"",Scoring!$D$32)+IF(Data!$AB142&lt;&gt;"",Scoring!$D$33)+IF(Data!$AC142&lt;&gt;"",Scoring!$D$34)+IF(Data!$AD142&lt;&gt;"",Scoring!$D$35)+IF(Data!$AE142&lt;&gt;"",Scoring!$D$36)+IF(Data!$AF142&lt;&gt;"",Scoring!$D$37)+IF(Data!$AG142&lt;&gt;"",Scoring!$D$38)+IF(Data!$AH142&lt;&gt;"",Scoring!$D$39)+IF(Data!$AI142&lt;&gt;"",Scoring!$D$40)+IF(Data!$AJ142&lt;&gt;"",Scoring!$D$41)+IF(Data!$AK142&lt;&gt;"",Scoring!$D$42)+IF(Data!$AL142&lt;&gt;"",Scoring!$D$43)+IF(Data!$AM142&lt;&gt;"",Scoring!$D$44)+IF(Data!$AN142&lt;&gt;"",Scoring!$D$45)+IF(Data!$AO142&lt;&gt;"",Scoring!$D$46)+IF(Data!$AP142&lt;&gt;"",Scoring!$D$47)+IF(Data!$AQ142&lt;&gt;"",Scoring!$D$48)+IF(Data!$AR142&lt;&gt;"",Scoring!$D$49)+IF(Data!$AS142&lt;&gt;"",Scoring!$D$50)+IF(Data!$AT142&lt;&gt;"",Scoring!$D$51)+IF(Data!$AU142&lt;&gt;"",Scoring!$D$52),"")</f>
        <v/>
      </c>
      <c r="AW142" s="180" t="str">
        <f>IF(AV142&lt;&gt;"",LOOKUP(AV142,Likelihoods!$A$7:$A$107,Likelihoods!B$7:B$107),"")</f>
        <v/>
      </c>
      <c r="AX142" s="181" t="str">
        <f>IF(AND(COUNTBLANK($B142:$O142)=13,COUNTBLANK($P142:$Q142)=1,COUNTBLANK($R142:$U142)=3,COUNTBLANK($V142:$X142)=2,COUNTBLANK($Y142:$AE142)=6,COUNTBLANK($AF142:$AJ142)=4,COUNTBLANK($AK142:AN142)=3,COUNTBLANK($AO142:$AQ142)=2,COUNTBLANK($AR142:$AS142)=1,COUNTBLANK($AT142:$AU142)=1),IF(Data!$B142&lt;&gt;"",Scoring!$E$7)+IF(Data!$C142&lt;&gt;"",Scoring!$E$8)+IF(Data!$D142&lt;&gt;"",Scoring!$E$9)+IF(Data!$E142&lt;&gt;"",Scoring!$E$10)+IF(Data!$F142&lt;&gt;"",Scoring!$E$11)+IF(Data!$G142&lt;&gt;"",Scoring!$E$12)+IF(Data!$H142&lt;&gt;"",Scoring!$E$13)+IF(Data!$I142&lt;&gt;"",Scoring!$E$14)+IF(Data!$J142&lt;&gt;"",Scoring!$E$15)+IF(Data!$K142&lt;&gt;"",Scoring!$E$16)+IF(Data!$L142&lt;&gt;"",Scoring!$E$17)+IF(Data!$M142&lt;&gt;"",Scoring!$E$18)+IF(Data!$N142&lt;&gt;"",Scoring!$E$19)+IF(Data!$O142&lt;&gt;"",Scoring!$E$20)+IF(Data!$P142&lt;&gt;"",Scoring!$E$21)+IF(Data!$Q142&lt;&gt;"",Scoring!$E$22)+IF(Data!$R142&lt;&gt;"",Scoring!$E$23)+IF(Data!$S142&lt;&gt;"",Scoring!$E$24)+IF(Data!$T142&lt;&gt;"",Scoring!$E$25)+IF(Data!$U142&lt;&gt;"",Scoring!$E$26)+IF(Data!$V142&lt;&gt;"",Scoring!$E$27)+IF(Data!$W142&lt;&gt;"",Scoring!$E$28)+IF(Data!$X142&lt;&gt;"",Scoring!$E$29)+IF(Data!$Y142&lt;&gt;"",Scoring!$E$30)+IF(Data!$Z142&lt;&gt;"",Scoring!$E$31)+IF(Data!$AA142&lt;&gt;"",Scoring!$E$32)+IF(Data!$AB142&lt;&gt;"",Scoring!$E$33)+IF(Data!$AC142&lt;&gt;"",Scoring!$E$34)+IF(Data!$AD142&lt;&gt;"",Scoring!$E$35)+IF(Data!$AE142&lt;&gt;"",Scoring!$E$36)+IF(Data!$AF142&lt;&gt;"",Scoring!$E$37)+IF(Data!$AG142&lt;&gt;"",Scoring!$E$38)+IF(Data!$AH142&lt;&gt;"",Scoring!$E$39)+IF(Data!$AI142&lt;&gt;"",Scoring!$E$40)+IF(Data!$AJ142&lt;&gt;"",Scoring!$E$41)+IF(Data!$AK142&lt;&gt;"",Scoring!$E$42)+IF(Data!$AL142&lt;&gt;"",Scoring!$E$43)+IF(Data!$AM142&lt;&gt;"",Scoring!$E$44)+IF(Data!$AN142&lt;&gt;"",Scoring!$E$45)+IF(Data!$AO142&lt;&gt;"",Scoring!$E$46)+IF(Data!$AP142&lt;&gt;"",Scoring!$E$47)+IF(Data!$AQ142&lt;&gt;"",Scoring!$E$48)+IF(Data!$AR142&lt;&gt;"",Scoring!$E$49)+IF(Data!$AS142&lt;&gt;"",Scoring!$E$50)+IF(Data!$AT142&lt;&gt;"",Scoring!$E$51)+IF(Data!$AU142&lt;&gt;"",Scoring!$E$52),"")</f>
        <v/>
      </c>
      <c r="AY142" s="180" t="str">
        <f>IF(AX142&lt;&gt;"",LOOKUP(AX142,Likelihoods!$A$7:$A$107,Likelihoods!C$7:C$107),"")</f>
        <v/>
      </c>
      <c r="AZ142" s="182" t="str">
        <f>IF(AND(COUNTBLANK($B142:$O142)=13,COUNTBLANK($P142:$Q142)=1,COUNTBLANK($R142:$U142)=3,COUNTBLANK($V142:$X142)=2,COUNTBLANK($Y142:$AE142)=6,COUNTBLANK($AF142:$AJ142)=4,COUNTBLANK($AK142:AN142)=3,COUNTBLANK($AO142:$AQ142)=2,COUNTBLANK($AR142:$AS142)=1,COUNTBLANK($AT142:$AU142)=1),IF(Data!$B142&lt;&gt;"",Scoring!$F$7)+IF(Data!$C142&lt;&gt;"",Scoring!$F$8)+IF(Data!$D142&lt;&gt;"",Scoring!$F$9)+IF(Data!$E142&lt;&gt;"",Scoring!$F$10)+IF(Data!$F142&lt;&gt;"",Scoring!$F$11)+IF(Data!$G142&lt;&gt;"",Scoring!$F$12)+IF(Data!$H142&lt;&gt;"",Scoring!$F$13)+IF(Data!$I142&lt;&gt;"",Scoring!$F$14)+IF(Data!$J142&lt;&gt;"",Scoring!$F$15)+IF(Data!$K142&lt;&gt;"",Scoring!$F$16)+IF(Data!$L142&lt;&gt;"",Scoring!$F$17)+IF(Data!$M142&lt;&gt;"",Scoring!$F$18)+IF(Data!$N142&lt;&gt;"",Scoring!$F$19)+IF(Data!$O142&lt;&gt;"",Scoring!$F$20)+IF(Data!$P142&lt;&gt;"",Scoring!$F$21)+IF(Data!$Q142&lt;&gt;"",Scoring!$F$22)+IF(Data!$R142&lt;&gt;"",Scoring!$F$23)+IF(Data!$S142&lt;&gt;"",Scoring!$F$24)+IF(Data!$T142&lt;&gt;"",Scoring!$F$25)+IF(Data!$U142&lt;&gt;"",Scoring!$F$26)+IF(Data!$V142&lt;&gt;"",Scoring!$F$27)+IF(Data!$W142&lt;&gt;"",Scoring!$F$28)+IF(Data!$X142&lt;&gt;"",Scoring!$F$29)+IF(Data!$Y142&lt;&gt;"",Scoring!$F$30)+IF(Data!$Z142&lt;&gt;"",Scoring!$F$31)+IF(Data!$AA142&lt;&gt;"",Scoring!$F$32)+IF(Data!$AB142&lt;&gt;"",Scoring!$F$33)+IF(Data!$AC142&lt;&gt;"",Scoring!$F$34)+IF(Data!$AD142&lt;&gt;"",Scoring!$F$35)+IF(Data!$AE142&lt;&gt;"",Scoring!$F$36)+IF(Data!$AF142&lt;&gt;"",Scoring!$F$37)+IF(Data!$AG142&lt;&gt;"",Scoring!$F$38)+IF(Data!$AH142&lt;&gt;"",Scoring!$F$39)+IF(Data!$AI142&lt;&gt;"",Scoring!$F$40)+IF(Data!$AJ142&lt;&gt;"",Scoring!$F$41)+IF(Data!$AK142&lt;&gt;"",Scoring!$F$42)+IF(Data!$AL142&lt;&gt;"",Scoring!$F$43)+IF(Data!$AM142&lt;&gt;"",Scoring!$F$44)+IF(Data!$AN142&lt;&gt;"",Scoring!$F$45)+IF(Data!$AO142&lt;&gt;"",Scoring!$F$46)+IF(Data!$AP142&lt;&gt;"",Scoring!$F$47)+IF(Data!$AQ142&lt;&gt;"",Scoring!$F$48)+IF(Data!$AR142&lt;&gt;"",Scoring!$F$49)+IF(Data!$AS142&lt;&gt;"",Scoring!$F$50)+IF(Data!$AT142&lt;&gt;"",Scoring!$F$51)+IF(Data!$AU142&lt;&gt;"",Scoring!$F$52),"")</f>
        <v/>
      </c>
      <c r="BA142" s="183" t="str">
        <f>IF(AZ142&lt;&gt;"",LOOKUP(AZ142,Likelihoods!$A$7:$A$107,Likelihoods!D$7:D$107),"")</f>
        <v/>
      </c>
      <c r="BB142" s="181" t="str">
        <f>IF(AND(COUNTBLANK($B142:$O142)=13,COUNTBLANK($P142:$Q142)=1,COUNTBLANK($R142:$U142)=3,COUNTBLANK($V142:$X142)=2,COUNTBLANK($Y142:$AE142)=6,COUNTBLANK($AF142:$AJ142)=4,COUNTBLANK($AK142:AN142)=3,COUNTBLANK($AO142:$AQ142)=2,COUNTBLANK($AR142:$AS142)=1,COUNTBLANK($AT142:$AU142)=1),IF(Data!$B142&lt;&gt;"",Scoring!$G$7)+IF(Data!$C142&lt;&gt;"",Scoring!$G$8)+IF(Data!$D142&lt;&gt;"",Scoring!$G$9)+IF(Data!$E142&lt;&gt;"",Scoring!$G$10)+IF(Data!$F142&lt;&gt;"",Scoring!$G$11)+IF(Data!$G142&lt;&gt;"",Scoring!$G$12)+IF(Data!$H142&lt;&gt;"",Scoring!$G$13)+IF(Data!$I142&lt;&gt;"",Scoring!$G$14)+IF(Data!$J142&lt;&gt;"",Scoring!$G$15)+IF(Data!$K142&lt;&gt;"",Scoring!$G$16)+IF(Data!$L142&lt;&gt;"",Scoring!$G$17)+IF(Data!$M142&lt;&gt;"",Scoring!$G$18)+IF(Data!$N142&lt;&gt;"",Scoring!$G$19)+IF(Data!$O142&lt;&gt;"",Scoring!$G$20)+IF(Data!$P142&lt;&gt;"",Scoring!$G$21)+IF(Data!$Q142&lt;&gt;"",Scoring!$G$22)+IF(Data!$R142&lt;&gt;"",Scoring!$G$23)+IF(Data!$S142&lt;&gt;"",Scoring!$G$24)+IF(Data!$T142&lt;&gt;"",Scoring!$G$25)+IF(Data!$U142&lt;&gt;"",Scoring!$G$26)+IF(Data!$V142&lt;&gt;"",Scoring!$G$27)+IF(Data!$W142&lt;&gt;"",Scoring!$G$28)+IF(Data!$X142&lt;&gt;"",Scoring!$G$29)+IF(Data!$Y142&lt;&gt;"",Scoring!$G$30)+IF(Data!$Z142&lt;&gt;"",Scoring!$G$31)+IF(Data!$AA142&lt;&gt;"",Scoring!$G$32)+IF(Data!$AB142&lt;&gt;"",Scoring!$G$33)+IF(Data!$AC142&lt;&gt;"",Scoring!$G$34)+IF(Data!$AD142&lt;&gt;"",Scoring!$G$35)+IF(Data!$AE142&lt;&gt;"",Scoring!$G$36)+IF(Data!$AF142&lt;&gt;"",Scoring!$G$37)+IF(Data!$AG142&lt;&gt;"",Scoring!$G$38)+IF(Data!$AH142&lt;&gt;"",Scoring!$G$39)+IF(Data!$AI142&lt;&gt;"",Scoring!$G$40)+IF(Data!$AJ142&lt;&gt;"",Scoring!$G$41)+IF(Data!$AK142&lt;&gt;"",Scoring!$G$42)+IF(Data!$AL142&lt;&gt;"",Scoring!$G$43)+IF(Data!$AM142&lt;&gt;"",Scoring!$G$44)+IF(Data!$AN142&lt;&gt;"",Scoring!$G$45)+IF(Data!$AO142&lt;&gt;"",Scoring!$G$46)+IF(Data!$AP142&lt;&gt;"",Scoring!$G$47)+IF(Data!$AQ142&lt;&gt;"",Scoring!$G$48)+IF(Data!$AR142&lt;&gt;"",Scoring!$G$49)+IF(Data!$AS142&lt;&gt;"",Scoring!$G$50)+IF(Data!$AT142&lt;&gt;"",Scoring!$G$51)+IF(Data!$AU142&lt;&gt;"",Scoring!$G$52),"")</f>
        <v/>
      </c>
      <c r="BC142" s="184" t="str">
        <f>IF(BB142&lt;&gt;"",LOOKUP(BB142,Likelihoods!$A$7:$A$107,Likelihoods!E$7:E$107),"")</f>
        <v/>
      </c>
      <c r="BD142" s="185" t="str">
        <f>IF(AND(COUNTBLANK($B142:$O142)=13,COUNTBLANK($P142:$Q142)=1,COUNTBLANK($R142:$U142)=3,COUNTBLANK($V142:$X142)=2,COUNTBLANK($Y142:$AE142)=6,COUNTBLANK($AF142:$AJ142)=4,COUNTBLANK($AK142:AN142)=3,COUNTBLANK($AO142:$AQ142)=2,COUNTBLANK($AR142:$AS142)=1,COUNTBLANK($AT142:$AU142)=1),IF(Data!$B142&lt;&gt;"",Scoring!$H$7)+IF(Data!$C142&lt;&gt;"",Scoring!$H$8)+IF(Data!$D142&lt;&gt;"",Scoring!$H$9)+IF(Data!$E142&lt;&gt;"",Scoring!$H$10)+IF(Data!$F142&lt;&gt;"",Scoring!$H$11)+IF(Data!$G142&lt;&gt;"",Scoring!$H$12)+IF(Data!$H142&lt;&gt;"",Scoring!$H$13)+IF(Data!$I142&lt;&gt;"",Scoring!$H$14)+IF(Data!$J142&lt;&gt;"",Scoring!$H$15)+IF(Data!$K142&lt;&gt;"",Scoring!$H$16)+IF(Data!$L142&lt;&gt;"",Scoring!$H$17)+IF(Data!$M142&lt;&gt;"",Scoring!$H$18)+IF(Data!$N142&lt;&gt;"",Scoring!$H$19)+IF(Data!$O142&lt;&gt;"",Scoring!$H$20)+IF(Data!$P142&lt;&gt;"",Scoring!$H$21)+IF(Data!$Q142&lt;&gt;"",Scoring!$H$22)+IF(Data!$R142&lt;&gt;"",Scoring!$H$23)+IF(Data!$S142&lt;&gt;"",Scoring!$H$24)+IF(Data!$T142&lt;&gt;"",Scoring!$H$25)+IF(Data!$U142&lt;&gt;"",Scoring!$H$26)+IF(Data!$V142&lt;&gt;"",Scoring!$H$27)+IF(Data!$W142&lt;&gt;"",Scoring!$H$28)+IF(Data!$X142&lt;&gt;"",Scoring!$H$29)+IF(Data!$Y142&lt;&gt;"",Scoring!$H$30)+IF(Data!$Z142&lt;&gt;"",Scoring!$H$31)+IF(Data!$AA142&lt;&gt;"",Scoring!$H$32)+IF(Data!$AB142&lt;&gt;"",Scoring!$H$33)+IF(Data!$AC142&lt;&gt;"",Scoring!$H$34)+IF(Data!$AD142&lt;&gt;"",Scoring!$H$35)+IF(Data!$AE142&lt;&gt;"",Scoring!$H$36)+IF(Data!$AF142&lt;&gt;"",Scoring!$H$37)+IF(Data!$AG142&lt;&gt;"",Scoring!$H$38)+IF(Data!$AH142&lt;&gt;"",Scoring!$H$39)+IF(Data!$AI142&lt;&gt;"",Scoring!$H$40)+IF(Data!$AJ142&lt;&gt;"",Scoring!$H$41)+IF(Data!$AK142&lt;&gt;"",Scoring!$H$42)+IF(Data!$AL142&lt;&gt;"",Scoring!$H$43)+IF(Data!$AM142&lt;&gt;"",Scoring!$H$44)+IF(Data!$AN142&lt;&gt;"",Scoring!$H$45)+IF(Data!$AO142&lt;&gt;"",Scoring!$H$46)+IF(Data!$AP142&lt;&gt;"",Scoring!$H$47)+IF(Data!$AQ142&lt;&gt;"",Scoring!$H$48)+IF(Data!$AR142&lt;&gt;"",Scoring!$H$49)+IF(Data!$AS142&lt;&gt;"",Scoring!$H$50)+IF(Data!$AT142&lt;&gt;"",Scoring!$H$51)+IF(Data!$AU142&lt;&gt;"",Scoring!$H$52),"")</f>
        <v/>
      </c>
      <c r="BE142" s="186" t="str">
        <f>IF(BD142&lt;&gt;"",LOOKUP(BD142,Likelihoods!$A$7:$A$107,Likelihoods!F$7:F$107),"")</f>
        <v/>
      </c>
      <c r="BF142" s="181" t="str">
        <f>IF(AND(COUNTBLANK($B142:$O142)=13,COUNTBLANK($P142:$Q142)=1,COUNTBLANK($R142:$U142)=3,COUNTBLANK($V142:$X142)=2,COUNTBLANK($Y142:$AE142)=6,COUNTBLANK($AF142:$AJ142)=4,COUNTBLANK($AK142:AN142)=3,COUNTBLANK($AO142:$AQ142)=2,COUNTBLANK($AR142:$AS142)=1,COUNTBLANK($AT142:$AU142)=1),IF(Data!$B142&lt;&gt;"",Scoring!$I$7)+IF(Data!$C142&lt;&gt;"",Scoring!$I$8)+IF(Data!$D142&lt;&gt;"",Scoring!$I$9)+IF(Data!$E142&lt;&gt;"",Scoring!$I$10)+IF(Data!$F142&lt;&gt;"",Scoring!$I$11)+IF(Data!$G142&lt;&gt;"",Scoring!$I$12)+IF(Data!$H142&lt;&gt;"",Scoring!$I$13)+IF(Data!$I142&lt;&gt;"",Scoring!$I$14)+IF(Data!$J142&lt;&gt;"",Scoring!$I$15)+IF(Data!$K142&lt;&gt;"",Scoring!$I$16)+IF(Data!$L142&lt;&gt;"",Scoring!$I$17)+IF(Data!$M142&lt;&gt;"",Scoring!$I$18)+IF(Data!$N142&lt;&gt;"",Scoring!$I$19)+IF(Data!$O142&lt;&gt;"",Scoring!$I$20)+IF(Data!$P142&lt;&gt;"",Scoring!$I$21)+IF(Data!$Q142&lt;&gt;"",Scoring!$I$22)+IF(Data!$R142&lt;&gt;"",Scoring!$I$23)+IF(Data!$S142&lt;&gt;"",Scoring!$I$24)+IF(Data!$T142&lt;&gt;"",Scoring!$I$25)+IF(Data!$U142&lt;&gt;"",Scoring!$I$26)+IF(Data!$V142&lt;&gt;"",Scoring!$I$27)+IF(Data!$W142&lt;&gt;"",Scoring!$I$28)+IF(Data!$X142&lt;&gt;"",Scoring!$I$29)+IF(Data!$Y142&lt;&gt;"",Scoring!$I$30)+IF(Data!$Z142&lt;&gt;"",Scoring!$I$31)+IF(Data!$AA142&lt;&gt;"",Scoring!$I$32)+IF(Data!$AB142&lt;&gt;"",Scoring!$I$33)+IF(Data!$AC142&lt;&gt;"",Scoring!$I$34)+IF(Data!$AD142&lt;&gt;"",Scoring!$I$35)+IF(Data!$AE142&lt;&gt;"",Scoring!$I$36)+IF(Data!$AF142&lt;&gt;"",Scoring!$I$37)+IF(Data!$AG142&lt;&gt;"",Scoring!$I$38)+IF(Data!$AH142&lt;&gt;"",Scoring!$I$39)+IF(Data!$AI142&lt;&gt;"",Scoring!$I$40)+IF(Data!$AJ142&lt;&gt;"",Scoring!$I$41)+IF(Data!$AK142&lt;&gt;"",Scoring!$I$42)+IF(Data!$AL142&lt;&gt;"",Scoring!$I$43)+IF(Data!$AM142&lt;&gt;"",Scoring!$I$44)+IF(Data!$AN142&lt;&gt;"",Scoring!$I$45)+IF(Data!$AO142&lt;&gt;"",Scoring!$I$46)+IF(Data!$AP142&lt;&gt;"",Scoring!$I$47)+IF(Data!$AQ142&lt;&gt;"",Scoring!$I$48)+IF(Data!$AR142&lt;&gt;"",Scoring!$I$49)+IF(Data!$AS142&lt;&gt;"",Scoring!$I$50)+IF(Data!$AT142&lt;&gt;"",Scoring!$I$51)+IF(Data!$AU142&lt;&gt;"",Scoring!$I$52),"")</f>
        <v/>
      </c>
      <c r="BG142" s="180" t="str">
        <f>IF(BF142&lt;&gt;"",LOOKUP(BF142,Likelihoods!$A$7:$A$107,Likelihoods!G$7:G$107),"")</f>
        <v/>
      </c>
      <c r="BH142" s="187" t="str">
        <f>IF(AND(COUNTBLANK($B142:$O142)=13,COUNTBLANK($P142:$Q142)=1,COUNTBLANK($R142:$U142)=3,COUNTBLANK($V142:$X142)=2,COUNTBLANK($Y142:$AE142)=6,COUNTBLANK($AF142:$AJ142)=4,COUNTBLANK($AK142:AN142)=3,COUNTBLANK($AO142:$AQ142)=2,COUNTBLANK($AR142:$AS142)=1,COUNTBLANK($AT142:$AU142)=1),IF(Data!$B142&lt;&gt;"",Scoring!$J$7)+IF(Data!$C142&lt;&gt;"",Scoring!$J$8)+IF(Data!$D142&lt;&gt;"",Scoring!$J$9)+IF(Data!$E142&lt;&gt;"",Scoring!$J$10)+IF(Data!$F142&lt;&gt;"",Scoring!$J$11)+IF(Data!$G142&lt;&gt;"",Scoring!$J$12)+IF(Data!$H142&lt;&gt;"",Scoring!$J$13)+IF(Data!$I142&lt;&gt;"",Scoring!$J$14)+IF(Data!$J142&lt;&gt;"",Scoring!$J$15)+IF(Data!$K142&lt;&gt;"",Scoring!$J$16)+IF(Data!$L142&lt;&gt;"",Scoring!$J$17)+IF(Data!$M142&lt;&gt;"",Scoring!$J$18)+IF(Data!$N142&lt;&gt;"",Scoring!$J$19)+IF(Data!$O142&lt;&gt;"",Scoring!$J$20)+IF(Data!$P142&lt;&gt;"",Scoring!$J$21)+IF(Data!$Q142&lt;&gt;"",Scoring!$J$22)+IF(Data!$R142&lt;&gt;"",Scoring!$J$23)+IF(Data!$S142&lt;&gt;"",Scoring!$J$24)+IF(Data!$T142&lt;&gt;"",Scoring!$J$25)+IF(Data!$U142&lt;&gt;"",Scoring!$J$26)+IF(Data!$V142&lt;&gt;"",Scoring!$J$27)+IF(Data!$W142&lt;&gt;"",Scoring!$J$28)+IF(Data!$X142&lt;&gt;"",Scoring!$J$29)+IF(Data!$Y142&lt;&gt;"",Scoring!$J$30)+IF(Data!$Z142&lt;&gt;"",Scoring!$J$31)+IF(Data!$AA142&lt;&gt;"",Scoring!$J$32)+IF(Data!$AB142&lt;&gt;"",Scoring!$J$33)+IF(Data!$AC142&lt;&gt;"",Scoring!$J$34)+IF(Data!$AD142&lt;&gt;"",Scoring!$J$35)+IF(Data!$AE142&lt;&gt;"",Scoring!$J$36)+IF(Data!$AF142&lt;&gt;"",Scoring!$J$37)+IF(Data!$AG142&lt;&gt;"",Scoring!$J$38)+IF(Data!$AH142&lt;&gt;"",Scoring!$J$39)+IF(Data!$AI142&lt;&gt;"",Scoring!$J$40)+IF(Data!$AJ142&lt;&gt;"",Scoring!$J$41)+IF(Data!$AK142&lt;&gt;"",Scoring!$J$42)+IF(Data!$AL142&lt;&gt;"",Scoring!$J$43)+IF(Data!$AM142&lt;&gt;"",Scoring!$J$44)+IF(Data!$AN142&lt;&gt;"",Scoring!$J$45)+IF(Data!$AO142&lt;&gt;"",Scoring!$J$46)+IF(Data!$AP142&lt;&gt;"",Scoring!$J$47)+IF(Data!$AQ142&lt;&gt;"",Scoring!$J$48)+IF(Data!$AR142&lt;&gt;"",Scoring!$J$49)+IF(Data!$AS142&lt;&gt;"",Scoring!$J$50)+IF(Data!$AT142&lt;&gt;"",Scoring!$J$51)+IF(Data!$AU142&lt;&gt;"",Scoring!$J$52),"")</f>
        <v/>
      </c>
      <c r="BI142" s="183" t="str">
        <f>IF(BH142&lt;&gt;"",LOOKUP(BH142,Likelihoods!$A$7:$A$107,Likelihoods!H$7:H$107),"")</f>
        <v/>
      </c>
      <c r="BJ142" s="188" t="str">
        <f>IF(AND(COUNTBLANK($B142:$O142)=13,COUNTBLANK($P142:$Q142)=1,COUNTBLANK($R142:$U142)=3,COUNTBLANK($V142:$X142)=2,COUNTBLANK($Y142:$AE142)=6,COUNTBLANK($AF142:$AJ142)=4,COUNTBLANK($AK142:AN142)=3,COUNTBLANK($AO142:$AQ142)=2,COUNTBLANK($AR142:$AS142)=1,COUNTBLANK($AT142:$AU142)=1),IF(Data!$B142&lt;&gt;"",Scoring!$K$7)+IF(Data!$C142&lt;&gt;"",Scoring!$K$8)+IF(Data!$D142&lt;&gt;"",Scoring!$K$9)+IF(Data!$E142&lt;&gt;"",Scoring!$K$10)+IF(Data!$F142&lt;&gt;"",Scoring!$K$11)+IF(Data!$G142&lt;&gt;"",Scoring!$K$12)+IF(Data!$H142&lt;&gt;"",Scoring!$K$13)+IF(Data!$I142&lt;&gt;"",Scoring!$K$14)+IF(Data!$J142&lt;&gt;"",Scoring!$K$15)+IF(Data!$K142&lt;&gt;"",Scoring!$K$16)+IF(Data!$L142&lt;&gt;"",Scoring!$K$17)+IF(Data!$M142&lt;&gt;"",Scoring!$K$18)+IF(Data!$N142&lt;&gt;"",Scoring!$K$19)+IF(Data!$O142&lt;&gt;"",Scoring!$K$20)+IF(Data!$P142&lt;&gt;"",Scoring!$K$21)+IF(Data!$Q142&lt;&gt;"",Scoring!$K$22)+IF(Data!$R142&lt;&gt;"",Scoring!$K$23)+IF(Data!$S142&lt;&gt;"",Scoring!$K$24)+IF(Data!$T142&lt;&gt;"",Scoring!$K$25)+IF(Data!$U142&lt;&gt;"",Scoring!$K$26)+IF(Data!$V142&lt;&gt;"",Scoring!$K$27)+IF(Data!$W142&lt;&gt;"",Scoring!$K$28)+IF(Data!$X142&lt;&gt;"",Scoring!$K$29)+IF(Data!$Y142&lt;&gt;"",Scoring!$K$30)+IF(Data!$Z142&lt;&gt;"",Scoring!$K$31)+IF(Data!$AA142&lt;&gt;"",Scoring!$K$32)+IF(Data!$AB142&lt;&gt;"",Scoring!$K$33)+IF(Data!$AC142&lt;&gt;"",Scoring!$K$34)+IF(Data!$AD142&lt;&gt;"",Scoring!$K$35)+IF(Data!$AE142&lt;&gt;"",Scoring!$K$36)+IF(Data!$AF142&lt;&gt;"",Scoring!$K$37)+IF(Data!$AG142&lt;&gt;"",Scoring!$K$38)+IF(Data!$AH142&lt;&gt;"",Scoring!$K$39)+IF(Data!$AI142&lt;&gt;"",Scoring!$K$40)+IF(Data!$AJ142&lt;&gt;"",Scoring!$K$41)+IF(Data!$AK142&lt;&gt;"",Scoring!$K$42)+IF(Data!$AL142&lt;&gt;"",Scoring!$K$43)+IF(Data!$AM142&lt;&gt;"",Scoring!$K$44)+IF(Data!$AN142&lt;&gt;"",Scoring!$K$45)+IF(Data!$AO142&lt;&gt;"",Scoring!$K$46)+IF(Data!$AP142&lt;&gt;"",Scoring!$K$47)+IF(Data!$AQ142&lt;&gt;"",Scoring!$K$48)+IF(Data!$AR142&lt;&gt;"",Scoring!$K$49)+IF(Data!$AS142&lt;&gt;"",Scoring!$K$50)+IF(Data!$AT142&lt;&gt;"",Scoring!$K$51)+IF(Data!$AU142&lt;&gt;"",Scoring!$K$52),"")</f>
        <v/>
      </c>
      <c r="BK142" s="184" t="str">
        <f>IF(BJ142&lt;&gt;"",LOOKUP(BJ142,Likelihoods!$A$7:$A$107,Likelihoods!I$7:I$107),"")</f>
        <v/>
      </c>
      <c r="BL142" s="187" t="str">
        <f>IF(AND(COUNTBLANK($B142:$O142)=13,COUNTBLANK($P142:$Q142)=1,COUNTBLANK($R142:$U142)=3,COUNTBLANK($V142:$X142)=2,COUNTBLANK($Y142:$AE142)=6,COUNTBLANK($AF142:$AJ142)=4,COUNTBLANK($AK142:AN142)=3,COUNTBLANK($AO142:$AQ142)=2,COUNTBLANK($AR142:$AS142)=1,COUNTBLANK($AT142:$AU142)=1),IF(Data!$B142&lt;&gt;"",Scoring!$L$7)+IF(Data!$C142&lt;&gt;"",Scoring!$L$8)+IF(Data!$D142&lt;&gt;"",Scoring!$L$9)+IF(Data!$E142&lt;&gt;"",Scoring!$L$10)+IF(Data!$F142&lt;&gt;"",Scoring!$L$11)+IF(Data!$G142&lt;&gt;"",Scoring!$L$12)+IF(Data!$H142&lt;&gt;"",Scoring!$L$13)+IF(Data!$I142&lt;&gt;"",Scoring!$L$14)+IF(Data!$J142&lt;&gt;"",Scoring!$L$15)+IF(Data!$K142&lt;&gt;"",Scoring!$L$16)+IF(Data!$L142&lt;&gt;"",Scoring!$L$17)+IF(Data!$M142&lt;&gt;"",Scoring!$L$18)+IF(Data!$N142&lt;&gt;"",Scoring!$L$19)+IF(Data!$O142&lt;&gt;"",Scoring!$L$20)+IF(Data!$P142&lt;&gt;"",Scoring!$L$21)+IF(Data!$Q142&lt;&gt;"",Scoring!$L$22)+IF(Data!$R142&lt;&gt;"",Scoring!$L$23)+IF(Data!$S142&lt;&gt;"",Scoring!$L$24)+IF(Data!$T142&lt;&gt;"",Scoring!$L$25)+IF(Data!$U142&lt;&gt;"",Scoring!$L$26)+IF(Data!$V142&lt;&gt;"",Scoring!$L$27)+IF(Data!$W142&lt;&gt;"",Scoring!$L$28)+IF(Data!$X142&lt;&gt;"",Scoring!$L$29)+IF(Data!$Y142&lt;&gt;"",Scoring!$L$30)+IF(Data!$Z142&lt;&gt;"",Scoring!$L$31)+IF(Data!$AA142&lt;&gt;"",Scoring!$L$32)+IF(Data!$AB142&lt;&gt;"",Scoring!$L$33)+IF(Data!$AC142&lt;&gt;"",Scoring!$L$34)+IF(Data!$AD142&lt;&gt;"",Scoring!$L$35)+IF(Data!$AE142&lt;&gt;"",Scoring!$L$36)+IF(Data!$AF142&lt;&gt;"",Scoring!$L$37)+IF(Data!$AG142&lt;&gt;"",Scoring!$L$38)+IF(Data!$AH142&lt;&gt;"",Scoring!$L$39)+IF(Data!$AI142&lt;&gt;"",Scoring!$L$40)+IF(Data!$AJ142&lt;&gt;"",Scoring!$L$41)+IF(Data!$AK142&lt;&gt;"",Scoring!$L$42)+IF(Data!$AL142&lt;&gt;"",Scoring!$L$43)+IF(Data!$AM142&lt;&gt;"",Scoring!$L$44)+IF(Data!$AN142&lt;&gt;"",Scoring!$L$45)+IF(Data!$AO142&lt;&gt;"",Scoring!$L$46)+IF(Data!$AP142&lt;&gt;"",Scoring!$L$47)+IF(Data!$AQ142&lt;&gt;"",Scoring!$L$48)+IF(Data!$AR142&lt;&gt;"",Scoring!$L$49)+IF(Data!$AS142&lt;&gt;"",Scoring!$L$50)+IF(Data!$AT142&lt;&gt;"",Scoring!$L$51)+IF(Data!$AU142&lt;&gt;"",Scoring!$L$52),"")</f>
        <v/>
      </c>
      <c r="BM142" s="180" t="str">
        <f>IF(BL142&lt;&gt;"",LOOKUP(BL142,Likelihoods!$A$7:$A$107,Likelihoods!J$7:J$107),"")</f>
        <v/>
      </c>
      <c r="BN142" s="181" t="str">
        <f>IF(AND(COUNTBLANK($B142:$O142)=13,COUNTBLANK($P142:$Q142)=1,COUNTBLANK($R142:$U142)=3,COUNTBLANK($V142:$X142)=2,COUNTBLANK($Y142:$AE142)=6,COUNTBLANK($AF142:$AJ142)=4,COUNTBLANK($AK142:AN142)=3,COUNTBLANK($AO142:$AQ142)=2,COUNTBLANK($AR142:$AS142)=1,COUNTBLANK($AT142:$AU142)=1),IF(Data!$B142&lt;&gt;"",Scoring!$M$7)+IF(Data!$C142&lt;&gt;"",Scoring!$M$8)+IF(Data!$D142&lt;&gt;"",Scoring!$M$9)+IF(Data!$E142&lt;&gt;"",Scoring!$M$10)+IF(Data!$F142&lt;&gt;"",Scoring!$M$11)+IF(Data!$G142&lt;&gt;"",Scoring!$M$12)+IF(Data!$H142&lt;&gt;"",Scoring!$M$13)+IF(Data!$I142&lt;&gt;"",Scoring!$M$14)+IF(Data!$J142&lt;&gt;"",Scoring!$M$15)+IF(Data!$K142&lt;&gt;"",Scoring!$M$16)+IF(Data!$L142&lt;&gt;"",Scoring!$M$17)+IF(Data!$M142&lt;&gt;"",Scoring!$M$18)+IF(Data!$N142&lt;&gt;"",Scoring!$M$19)+IF(Data!$O142&lt;&gt;"",Scoring!$M$20)+IF(Data!$P142&lt;&gt;"",Scoring!$M$21)+IF(Data!$Q142&lt;&gt;"",Scoring!$M$22)+IF(Data!$R142&lt;&gt;"",Scoring!$M$23)+IF(Data!$S142&lt;&gt;"",Scoring!$M$24)+IF(Data!$T142&lt;&gt;"",Scoring!$M$25)+IF(Data!$U142&lt;&gt;"",Scoring!$M$26)+IF(Data!$V142&lt;&gt;"",Scoring!$M$27)+IF(Data!$W142&lt;&gt;"",Scoring!$M$28)+IF(Data!$X142&lt;&gt;"",Scoring!$M$29)+IF(Data!$Y142&lt;&gt;"",Scoring!$M$30)+IF(Data!$Z142&lt;&gt;"",Scoring!$M$31)+IF(Data!$AA142&lt;&gt;"",Scoring!$M$32)+IF(Data!$AB142&lt;&gt;"",Scoring!$M$33)+IF(Data!$AC142&lt;&gt;"",Scoring!$M$34)+IF(Data!$AD142&lt;&gt;"",Scoring!$M$35)+IF(Data!$AE142&lt;&gt;"",Scoring!$M$36)+IF(Data!$AF142&lt;&gt;"",Scoring!$M$37)+IF(Data!$AG142&lt;&gt;"",Scoring!$M$38)+IF(Data!$AH142&lt;&gt;"",Scoring!$M$39)+IF(Data!$AI142&lt;&gt;"",Scoring!$M$40)+IF(Data!$AJ142&lt;&gt;"",Scoring!$M$41)+IF(Data!$AK142&lt;&gt;"",Scoring!$M$42)+IF(Data!$AL142&lt;&gt;"",Scoring!$M$43)+IF(Data!$AM142&lt;&gt;"",Scoring!$M$44)+IF(Data!$AN142&lt;&gt;"",Scoring!$M$45)+IF(Data!$AO142&lt;&gt;"",Scoring!$M$46)+IF(Data!$AP142&lt;&gt;"",Scoring!$M$47)+IF(Data!$AQ142&lt;&gt;"",Scoring!$M$48)+IF(Data!$AR142&lt;&gt;"",Scoring!$M$49)+IF(Data!$AS142&lt;&gt;"",Scoring!$M$50)+IF(Data!$AT142&lt;&gt;"",Scoring!$M$51)+IF(Data!$AU142&lt;&gt;"",Scoring!$M$52),"")</f>
        <v/>
      </c>
      <c r="BO142" s="184" t="str">
        <f>IF(BN142&lt;&gt;"",LOOKUP(BN142,Likelihoods!$A$7:$A$107,Likelihoods!K$7:K$107),"")</f>
        <v/>
      </c>
      <c r="BP142" s="179" t="str">
        <f>IF(AND(COUNTBLANK($B142:$O142)=13,COUNTBLANK($P142:$Q142)=1,COUNTBLANK($R142:$U142)=3,COUNTBLANK($V142:$X142)=2,COUNTBLANK($Y142:$AE142)=6,COUNTBLANK($AF142:$AJ142)=4,COUNTBLANK($AK142:AN142)=3,COUNTBLANK($AO142:$AQ142)=2,COUNTBLANK($AR142:$AS142)=1,COUNTBLANK($AT142:$AU142)=1),IF(Data!$B142&lt;&gt;"",Scoring!$N$7)+IF(Data!$C142&lt;&gt;"",Scoring!$N$8)+IF(Data!$D142&lt;&gt;"",Scoring!$N$9)+IF(Data!$E142&lt;&gt;"",Scoring!$N$10)+IF(Data!$F142&lt;&gt;"",Scoring!$N$11)+IF(Data!$G142&lt;&gt;"",Scoring!$N$12)+IF(Data!$H142&lt;&gt;"",Scoring!$N$13)+IF(Data!$I142&lt;&gt;"",Scoring!$N$14)+IF(Data!$J142&lt;&gt;"",Scoring!$N$15)+IF(Data!$K142&lt;&gt;"",Scoring!$N$16)+IF(Data!$L142&lt;&gt;"",Scoring!$N$17)+IF(Data!$M142&lt;&gt;"",Scoring!$N$18)+IF(Data!$N142&lt;&gt;"",Scoring!$N$19)+IF(Data!$O142&lt;&gt;"",Scoring!$N$20)+IF(Data!$P142&lt;&gt;"",Scoring!$N$21)+IF(Data!$Q142&lt;&gt;"",Scoring!$N$22)+IF(Data!$R142&lt;&gt;"",Scoring!$N$23)+IF(Data!$S142&lt;&gt;"",Scoring!$N$24)+IF(Data!$T142&lt;&gt;"",Scoring!$N$25)+IF(Data!$U142&lt;&gt;"",Scoring!$N$26)+IF(Data!$V142&lt;&gt;"",Scoring!$N$27)+IF(Data!$W142&lt;&gt;"",Scoring!$N$28)+IF(Data!$X142&lt;&gt;"",Scoring!$N$29)+IF(Data!$Y142&lt;&gt;"",Scoring!$N$30)+IF(Data!$Z142&lt;&gt;"",Scoring!$N$31)+IF(Data!$AA142&lt;&gt;"",Scoring!$N$32)+IF(Data!$AB142&lt;&gt;"",Scoring!$N$33)+IF(Data!$AC142&lt;&gt;"",Scoring!$N$34)+IF(Data!$AD142&lt;&gt;"",Scoring!$N$35)+IF(Data!$AE142&lt;&gt;"",Scoring!$N$36)+IF(Data!$AF142&lt;&gt;"",Scoring!$N$37)+IF(Data!$AG142&lt;&gt;"",Scoring!$N$38)+IF(Data!$AH142&lt;&gt;"",Scoring!$N$39)+IF(Data!$AI142&lt;&gt;"",Scoring!$N$40)+IF(Data!$AJ142&lt;&gt;"",Scoring!$N$41)+IF(Data!$AK142&lt;&gt;"",Scoring!$N$42)+IF(Data!$AL142&lt;&gt;"",Scoring!$N$43)+IF(Data!$AM142&lt;&gt;"",Scoring!$N$44)+IF(Data!$AN142&lt;&gt;"",Scoring!$N$45)+IF(Data!$AO142&lt;&gt;"",Scoring!$N$46)+IF(Data!$AP142&lt;&gt;"",Scoring!$N$47)+IF(Data!$AQ142&lt;&gt;"",Scoring!$N$48)+IF(Data!$AR142&lt;&gt;"",Scoring!$N$49)+IF(Data!$AS142&lt;&gt;"",Scoring!$N$50)+IF(Data!$AT142&lt;&gt;"",Scoring!$N$51)+IF(Data!$AU142&lt;&gt;"",Scoring!$N$52),"")</f>
        <v/>
      </c>
      <c r="BQ142" s="189" t="str">
        <f>IF(BP142&lt;&gt;"",LOOKUP(BP142,Likelihoods!$A$7:$A$107,Likelihoods!L$7:L$107),"")</f>
        <v/>
      </c>
      <c r="BR142" s="181" t="str">
        <f>IF(AND(COUNTBLANK($B142:$O142)=13,COUNTBLANK($P142:$Q142)=1,COUNTBLANK($R142:$U142)=3,COUNTBLANK($V142:$X142)=2,COUNTBLANK($Y142:$AE142)=6,COUNTBLANK($AF142:$AJ142)=4,COUNTBLANK($AK142:AN142)=3,COUNTBLANK($AO142:$AQ142)=2,COUNTBLANK($AR142:$AS142)=1,COUNTBLANK($AT142:$AU142)=1),IF(Data!$B142&lt;&gt;"",Scoring!$O$7)+IF(Data!$C142&lt;&gt;"",Scoring!$O$8)+IF(Data!$D142&lt;&gt;"",Scoring!$O$9)+IF(Data!$E142&lt;&gt;"",Scoring!$O$10)+IF(Data!$F142&lt;&gt;"",Scoring!$O$11)+IF(Data!$G142&lt;&gt;"",Scoring!$O$12)+IF(Data!$H142&lt;&gt;"",Scoring!$O$13)+IF(Data!$I142&lt;&gt;"",Scoring!$O$14)+IF(Data!$J142&lt;&gt;"",Scoring!$O$15)+IF(Data!$K142&lt;&gt;"",Scoring!$O$16)+IF(Data!$L142&lt;&gt;"",Scoring!$O$17)+IF(Data!$M142&lt;&gt;"",Scoring!$O$18)+IF(Data!$N142&lt;&gt;"",Scoring!$O$19)+IF(Data!$O142&lt;&gt;"",Scoring!$O$20)+IF(Data!$P142&lt;&gt;"",Scoring!$O$21)+IF(Data!$Q142&lt;&gt;"",Scoring!$O$22)+IF(Data!$R142&lt;&gt;"",Scoring!$O$23)+IF(Data!$S142&lt;&gt;"",Scoring!$O$24)+IF(Data!$T142&lt;&gt;"",Scoring!$O$25)+IF(Data!$U142&lt;&gt;"",Scoring!$O$26)+IF(Data!$V142&lt;&gt;"",Scoring!$O$27)+IF(Data!$W142&lt;&gt;"",Scoring!$O$28)+IF(Data!$X142&lt;&gt;"",Scoring!$O$29)+IF(Data!$Y142&lt;&gt;"",Scoring!$O$30)+IF(Data!$Z142&lt;&gt;"",Scoring!$O$31)+IF(Data!$AA142&lt;&gt;"",Scoring!$O$32)+IF(Data!$AB142&lt;&gt;"",Scoring!$O$33)+IF(Data!$AC142&lt;&gt;"",Scoring!$O$34)+IF(Data!$AD142&lt;&gt;"",Scoring!$O$35)+IF(Data!$AE142&lt;&gt;"",Scoring!$O$36)+IF(Data!$AF142&lt;&gt;"",Scoring!$O$37)+IF(Data!$AG142&lt;&gt;"",Scoring!$O$38)+IF(Data!$AH142&lt;&gt;"",Scoring!$O$39)+IF(Data!$AI142&lt;&gt;"",Scoring!$O$40)+IF(Data!$AJ142&lt;&gt;"",Scoring!$O$41)+IF(Data!$AK142&lt;&gt;"",Scoring!$O$42)+IF(Data!$AL142&lt;&gt;"",Scoring!$O$43)+IF(Data!$AM142&lt;&gt;"",Scoring!$O$44)+IF(Data!$AN142&lt;&gt;"",Scoring!$O$45)+IF(Data!$AO142&lt;&gt;"",Scoring!$O$46)+IF(Data!$AP142&lt;&gt;"",Scoring!$O$47)+IF(Data!$AQ142&lt;&gt;"",Scoring!$O$48)+IF(Data!$AR142&lt;&gt;"",Scoring!$O$49)+IF(Data!$AS142&lt;&gt;"",Scoring!$O$50)+IF(Data!$AT142&lt;&gt;"",Scoring!$O$51)+IF(Data!$AU142&lt;&gt;"",Scoring!$O$52),"")</f>
        <v/>
      </c>
      <c r="BS142" s="184" t="str">
        <f>IF(BR142&lt;&gt;"",LOOKUP(BR142,Likelihoods!$A$7:$A$107,Likelihoods!M$7:M$107),"")</f>
        <v/>
      </c>
      <c r="BT142" s="181" t="str">
        <f>IF(AND(COUNTBLANK($B142:$O142)=13,COUNTBLANK($P142:$Q142)=1,COUNTBLANK($R142:$U142)=3,COUNTBLANK($V142:$X142)=2,COUNTBLANK($Y142:$AE142)=6,COUNTBLANK($AF142:$AJ142)=4,COUNTBLANK($AK142:AN142)=3,COUNTBLANK($AO142:$AQ142)=2,COUNTBLANK($AR142:$AS142)=1,COUNTBLANK($AT142:$AU142)=1),IF(Data!$B142&lt;&gt;"",Scoring!$P$7)+IF(Data!$C142&lt;&gt;"",Scoring!$P$8)+IF(Data!$D142&lt;&gt;"",Scoring!$P$9)+IF(Data!$E142&lt;&gt;"",Scoring!$P$10)+IF(Data!$F142&lt;&gt;"",Scoring!$P$11)+IF(Data!$G142&lt;&gt;"",Scoring!$P$12)+IF(Data!$H142&lt;&gt;"",Scoring!$P$13)+IF(Data!$I142&lt;&gt;"",Scoring!$P$14)+IF(Data!$J142&lt;&gt;"",Scoring!$P$15)+IF(Data!$K142&lt;&gt;"",Scoring!$P$16)+IF(Data!$L142&lt;&gt;"",Scoring!$P$17)+IF(Data!$M142&lt;&gt;"",Scoring!$P$18)+IF(Data!$N142&lt;&gt;"",Scoring!$P$19)+IF(Data!$O142&lt;&gt;"",Scoring!$P$20)+IF(Data!$P142&lt;&gt;"",Scoring!$P$21)+IF(Data!$Q142&lt;&gt;"",Scoring!$P$22)+IF(Data!$R142&lt;&gt;"",Scoring!$P$23)+IF(Data!$S142&lt;&gt;"",Scoring!$P$24)+IF(Data!$T142&lt;&gt;"",Scoring!$P$25)+IF(Data!$U142&lt;&gt;"",Scoring!$P$26)+IF(Data!$V142&lt;&gt;"",Scoring!$P$27)+IF(Data!$W142&lt;&gt;"",Scoring!$P$28)+IF(Data!$X142&lt;&gt;"",Scoring!$P$29)+IF(Data!$Y142&lt;&gt;"",Scoring!$P$30)+IF(Data!$Z142&lt;&gt;"",Scoring!$P$31)+IF(Data!$AA142&lt;&gt;"",Scoring!$P$32)+IF(Data!$AB142&lt;&gt;"",Scoring!$P$33)+IF(Data!$AC142&lt;&gt;"",Scoring!$P$34)+IF(Data!$AD142&lt;&gt;"",Scoring!$P$35)+IF(Data!$AE142&lt;&gt;"",Scoring!$P$36)+IF(Data!$AF142&lt;&gt;"",Scoring!$P$37)+IF(Data!$AG142&lt;&gt;"",Scoring!$P$38)+IF(Data!$AH142&lt;&gt;"",Scoring!$P$39)+IF(Data!$AI142&lt;&gt;"",Scoring!$P$40)+IF(Data!$AJ142&lt;&gt;"",Scoring!$P$41)+IF(Data!$AK142&lt;&gt;"",Scoring!$P$42)+IF(Data!$AL142&lt;&gt;"",Scoring!$P$43)+IF(Data!$AM142&lt;&gt;"",Scoring!$P$44)+IF(Data!$AN142&lt;&gt;"",Scoring!$P$45)+IF(Data!$AO142&lt;&gt;"",Scoring!$P$46)+IF(Data!$AP142&lt;&gt;"",Scoring!$P$47)+IF(Data!$AQ142&lt;&gt;"",Scoring!$P$48)+IF(Data!$AR142&lt;&gt;"",Scoring!$P$49)+IF(Data!$AS142&lt;&gt;"",Scoring!$P$50)+IF(Data!$AT142&lt;&gt;"",Scoring!$P$51)+IF(Data!$AU142&lt;&gt;"",Scoring!$P$52),"")</f>
        <v/>
      </c>
      <c r="BU142" s="180" t="str">
        <f>IF(BT142&lt;&gt;"",LOOKUP(BT142,Likelihoods!$A$7:$A$107,Likelihoods!N$7:N$107),"")</f>
        <v/>
      </c>
      <c r="BV142" s="181" t="str">
        <f>IF(AND(COUNTBLANK($B142:$O142)=13,COUNTBLANK($P142:$Q142)=1,COUNTBLANK($R142:$U142)=3,COUNTBLANK($V142:$X142)=2,COUNTBLANK($Y142:$AE142)=6,COUNTBLANK($AF142:$AJ142)=4,COUNTBLANK($AK142:AN142)=3,COUNTBLANK($AO142:$AQ142)=2,COUNTBLANK($AR142:$AS142)=1,COUNTBLANK($AT142:$AU142)=1),IF(Data!$B142&lt;&gt;"",Scoring!$Q$7)+IF(Data!$C142&lt;&gt;"",Scoring!$Q$8)+IF(Data!$D142&lt;&gt;"",Scoring!$Q$9)+IF(Data!$E142&lt;&gt;"",Scoring!$Q$10)+IF(Data!$F142&lt;&gt;"",Scoring!$Q$11)+IF(Data!$G142&lt;&gt;"",Scoring!$Q$12)+IF(Data!$H142&lt;&gt;"",Scoring!$Q$13)+IF(Data!$I142&lt;&gt;"",Scoring!$Q$14)+IF(Data!$J142&lt;&gt;"",Scoring!$Q$15)+IF(Data!$K142&lt;&gt;"",Scoring!$Q$16)+IF(Data!$L142&lt;&gt;"",Scoring!$Q$17)+IF(Data!$M142&lt;&gt;"",Scoring!$Q$18)+IF(Data!$N142&lt;&gt;"",Scoring!$Q$19)+IF(Data!$O142&lt;&gt;"",Scoring!$Q$20)+IF(Data!$P142&lt;&gt;"",Scoring!$Q$21)+IF(Data!$Q142&lt;&gt;"",Scoring!$Q$22)+IF(Data!$R142&lt;&gt;"",Scoring!$Q$23)+IF(Data!$S142&lt;&gt;"",Scoring!$Q$24)+IF(Data!$T142&lt;&gt;"",Scoring!$Q$25)+IF(Data!$U142&lt;&gt;"",Scoring!$Q$26)+IF(Data!$V142&lt;&gt;"",Scoring!$Q$27)+IF(Data!$W142&lt;&gt;"",Scoring!$Q$28)+IF(Data!$X142&lt;&gt;"",Scoring!$Q$29)+IF(Data!$Y142&lt;&gt;"",Scoring!$Q$30)+IF(Data!$Z142&lt;&gt;"",Scoring!$Q$31)+IF(Data!$AA142&lt;&gt;"",Scoring!$Q$32)+IF(Data!$AB142&lt;&gt;"",Scoring!$Q$33)+IF(Data!$AC142&lt;&gt;"",Scoring!$Q$34)+IF(Data!$AD142&lt;&gt;"",Scoring!$Q$35)+IF(Data!$AE142&lt;&gt;"",Scoring!$Q$36)+IF(Data!$AF142&lt;&gt;"",Scoring!$Q$37)+IF(Data!$AG142&lt;&gt;"",Scoring!$Q$38)+IF(Data!$AH142&lt;&gt;"",Scoring!$Q$39)+IF(Data!$AI142&lt;&gt;"",Scoring!$Q$40)+IF(Data!$AJ142&lt;&gt;"",Scoring!$Q$41)+IF(Data!$AK142&lt;&gt;"",Scoring!$Q$42)+IF(Data!$AL142&lt;&gt;"",Scoring!$Q$43)+IF(Data!$AM142&lt;&gt;"",Scoring!$Q$44)+IF(Data!$AN142&lt;&gt;"",Scoring!$Q$45)+IF(Data!$AO142&lt;&gt;"",Scoring!$Q$46)+IF(Data!$AP142&lt;&gt;"",Scoring!$Q$47)+IF(Data!$AQ142&lt;&gt;"",Scoring!$Q$48)+IF(Data!$AR142&lt;&gt;"",Scoring!$Q$49)+IF(Data!$AS142&lt;&gt;"",Scoring!$Q$50)+IF(Data!$AT142&lt;&gt;"",Scoring!$Q$51)+IF(Data!$AU142&lt;&gt;"",Scoring!$Q$52),"")</f>
        <v/>
      </c>
      <c r="BW142" s="183" t="str">
        <f>IF(BV142&lt;&gt;"",LOOKUP(BV142,Likelihoods!$A$7:$A$107,Likelihoods!O$7:O$107),"")</f>
        <v/>
      </c>
      <c r="BX142" s="9"/>
      <c r="BY142" s="9"/>
      <c r="BZ142" s="9"/>
      <c r="CA142" s="9"/>
      <c r="CB142" s="9"/>
      <c r="CC142" s="9"/>
      <c r="CD142" s="9"/>
      <c r="CE142" s="9"/>
      <c r="CF142" s="9"/>
      <c r="CG142" s="9"/>
      <c r="CH142" s="9"/>
      <c r="CI142" s="9"/>
      <c r="CJ142" s="9"/>
      <c r="CK142" s="9"/>
    </row>
    <row r="143" spans="1:89" ht="14.25">
      <c r="A143" s="59"/>
      <c r="B143" s="76"/>
      <c r="C143" s="77"/>
      <c r="D143" s="77"/>
      <c r="E143" s="77"/>
      <c r="F143" s="77"/>
      <c r="G143" s="77"/>
      <c r="H143" s="77"/>
      <c r="I143" s="77"/>
      <c r="J143" s="77"/>
      <c r="K143" s="77"/>
      <c r="L143" s="77"/>
      <c r="M143" s="77"/>
      <c r="N143" s="77"/>
      <c r="O143" s="77"/>
      <c r="P143" s="76"/>
      <c r="Q143" s="78"/>
      <c r="R143" s="77"/>
      <c r="S143" s="77"/>
      <c r="T143" s="77"/>
      <c r="U143" s="77"/>
      <c r="V143" s="76"/>
      <c r="W143" s="77"/>
      <c r="X143" s="78"/>
      <c r="Y143" s="77"/>
      <c r="Z143" s="77"/>
      <c r="AA143" s="77"/>
      <c r="AB143" s="77"/>
      <c r="AC143" s="77"/>
      <c r="AD143" s="77"/>
      <c r="AE143" s="77"/>
      <c r="AF143" s="76"/>
      <c r="AG143" s="77"/>
      <c r="AH143" s="77"/>
      <c r="AI143" s="77"/>
      <c r="AJ143" s="78"/>
      <c r="AK143" s="77"/>
      <c r="AL143" s="77"/>
      <c r="AM143" s="77"/>
      <c r="AN143" s="77"/>
      <c r="AO143" s="76"/>
      <c r="AP143" s="77"/>
      <c r="AQ143" s="78"/>
      <c r="AR143" s="76"/>
      <c r="AS143" s="78"/>
      <c r="AT143" s="77"/>
      <c r="AU143" s="77"/>
      <c r="AV143" s="179" t="str">
        <f>IF(AND(COUNTBLANK($B143:$O143)=13,COUNTBLANK($P143:$Q143)=1,COUNTBLANK($R143:$U143)=3,COUNTBLANK($V143:$X143)=2,COUNTBLANK($Y143:$AE143)=6,COUNTBLANK($AF143:$AJ143)=4,COUNTBLANK($AK143:AN143)=3,COUNTBLANK($AO143:$AQ143)=2,COUNTBLANK($AR143:$AS143)=1,COUNTBLANK($AT143:$AU143)=1),IF(Data!$B143&lt;&gt;"",Scoring!$D$7)+IF(Data!$C143&lt;&gt;"",Scoring!$D$8)+IF(Data!$D143&lt;&gt;"",Scoring!$D$9)+IF(Data!$E143&lt;&gt;"",Scoring!$D$10)+IF(Data!$F143&lt;&gt;"",Scoring!$D$11)+IF(Data!$G143&lt;&gt;"",Scoring!$D$12)+IF(Data!$H143&lt;&gt;"",Scoring!$D$13)+IF(Data!$I143&lt;&gt;"",Scoring!$D$14)+IF(Data!$J143&lt;&gt;"",Scoring!$D$15)+IF(Data!$K143&lt;&gt;"",Scoring!$D$16)+IF(Data!$L143&lt;&gt;"",Scoring!$D$17)+IF(Data!$M143&lt;&gt;"",Scoring!$D$18)+IF(Data!$N143&lt;&gt;"",Scoring!$D$19)+IF(Data!$O143&lt;&gt;"",Scoring!$D$20)+IF(Data!$P143&lt;&gt;"",Scoring!$D$21)+IF(Data!$Q143&lt;&gt;"",Scoring!$D$22)+IF(Data!$R143&lt;&gt;"",Scoring!$D$23)+IF(Data!$S143&lt;&gt;"",Scoring!$D$24)+IF(Data!$T143&lt;&gt;"",Scoring!$D$25)+IF(Data!$U143&lt;&gt;"",Scoring!$D$26)+IF(Data!$V143&lt;&gt;"",Scoring!$D$27)+IF(Data!$W143&lt;&gt;"",Scoring!$D$28)+IF(Data!$X143&lt;&gt;"",Scoring!$D$29)+IF(Data!$Y143&lt;&gt;"",Scoring!$D$30)+IF(Data!$Z143&lt;&gt;"",Scoring!$D$31)+IF(Data!$AA143&lt;&gt;"",Scoring!$D$32)+IF(Data!$AB143&lt;&gt;"",Scoring!$D$33)+IF(Data!$AC143&lt;&gt;"",Scoring!$D$34)+IF(Data!$AD143&lt;&gt;"",Scoring!$D$35)+IF(Data!$AE143&lt;&gt;"",Scoring!$D$36)+IF(Data!$AF143&lt;&gt;"",Scoring!$D$37)+IF(Data!$AG143&lt;&gt;"",Scoring!$D$38)+IF(Data!$AH143&lt;&gt;"",Scoring!$D$39)+IF(Data!$AI143&lt;&gt;"",Scoring!$D$40)+IF(Data!$AJ143&lt;&gt;"",Scoring!$D$41)+IF(Data!$AK143&lt;&gt;"",Scoring!$D$42)+IF(Data!$AL143&lt;&gt;"",Scoring!$D$43)+IF(Data!$AM143&lt;&gt;"",Scoring!$D$44)+IF(Data!$AN143&lt;&gt;"",Scoring!$D$45)+IF(Data!$AO143&lt;&gt;"",Scoring!$D$46)+IF(Data!$AP143&lt;&gt;"",Scoring!$D$47)+IF(Data!$AQ143&lt;&gt;"",Scoring!$D$48)+IF(Data!$AR143&lt;&gt;"",Scoring!$D$49)+IF(Data!$AS143&lt;&gt;"",Scoring!$D$50)+IF(Data!$AT143&lt;&gt;"",Scoring!$D$51)+IF(Data!$AU143&lt;&gt;"",Scoring!$D$52),"")</f>
        <v/>
      </c>
      <c r="AW143" s="180" t="str">
        <f>IF(AV143&lt;&gt;"",LOOKUP(AV143,Likelihoods!$A$7:$A$107,Likelihoods!B$7:B$107),"")</f>
        <v/>
      </c>
      <c r="AX143" s="181" t="str">
        <f>IF(AND(COUNTBLANK($B143:$O143)=13,COUNTBLANK($P143:$Q143)=1,COUNTBLANK($R143:$U143)=3,COUNTBLANK($V143:$X143)=2,COUNTBLANK($Y143:$AE143)=6,COUNTBLANK($AF143:$AJ143)=4,COUNTBLANK($AK143:AN143)=3,COUNTBLANK($AO143:$AQ143)=2,COUNTBLANK($AR143:$AS143)=1,COUNTBLANK($AT143:$AU143)=1),IF(Data!$B143&lt;&gt;"",Scoring!$E$7)+IF(Data!$C143&lt;&gt;"",Scoring!$E$8)+IF(Data!$D143&lt;&gt;"",Scoring!$E$9)+IF(Data!$E143&lt;&gt;"",Scoring!$E$10)+IF(Data!$F143&lt;&gt;"",Scoring!$E$11)+IF(Data!$G143&lt;&gt;"",Scoring!$E$12)+IF(Data!$H143&lt;&gt;"",Scoring!$E$13)+IF(Data!$I143&lt;&gt;"",Scoring!$E$14)+IF(Data!$J143&lt;&gt;"",Scoring!$E$15)+IF(Data!$K143&lt;&gt;"",Scoring!$E$16)+IF(Data!$L143&lt;&gt;"",Scoring!$E$17)+IF(Data!$M143&lt;&gt;"",Scoring!$E$18)+IF(Data!$N143&lt;&gt;"",Scoring!$E$19)+IF(Data!$O143&lt;&gt;"",Scoring!$E$20)+IF(Data!$P143&lt;&gt;"",Scoring!$E$21)+IF(Data!$Q143&lt;&gt;"",Scoring!$E$22)+IF(Data!$R143&lt;&gt;"",Scoring!$E$23)+IF(Data!$S143&lt;&gt;"",Scoring!$E$24)+IF(Data!$T143&lt;&gt;"",Scoring!$E$25)+IF(Data!$U143&lt;&gt;"",Scoring!$E$26)+IF(Data!$V143&lt;&gt;"",Scoring!$E$27)+IF(Data!$W143&lt;&gt;"",Scoring!$E$28)+IF(Data!$X143&lt;&gt;"",Scoring!$E$29)+IF(Data!$Y143&lt;&gt;"",Scoring!$E$30)+IF(Data!$Z143&lt;&gt;"",Scoring!$E$31)+IF(Data!$AA143&lt;&gt;"",Scoring!$E$32)+IF(Data!$AB143&lt;&gt;"",Scoring!$E$33)+IF(Data!$AC143&lt;&gt;"",Scoring!$E$34)+IF(Data!$AD143&lt;&gt;"",Scoring!$E$35)+IF(Data!$AE143&lt;&gt;"",Scoring!$E$36)+IF(Data!$AF143&lt;&gt;"",Scoring!$E$37)+IF(Data!$AG143&lt;&gt;"",Scoring!$E$38)+IF(Data!$AH143&lt;&gt;"",Scoring!$E$39)+IF(Data!$AI143&lt;&gt;"",Scoring!$E$40)+IF(Data!$AJ143&lt;&gt;"",Scoring!$E$41)+IF(Data!$AK143&lt;&gt;"",Scoring!$E$42)+IF(Data!$AL143&lt;&gt;"",Scoring!$E$43)+IF(Data!$AM143&lt;&gt;"",Scoring!$E$44)+IF(Data!$AN143&lt;&gt;"",Scoring!$E$45)+IF(Data!$AO143&lt;&gt;"",Scoring!$E$46)+IF(Data!$AP143&lt;&gt;"",Scoring!$E$47)+IF(Data!$AQ143&lt;&gt;"",Scoring!$E$48)+IF(Data!$AR143&lt;&gt;"",Scoring!$E$49)+IF(Data!$AS143&lt;&gt;"",Scoring!$E$50)+IF(Data!$AT143&lt;&gt;"",Scoring!$E$51)+IF(Data!$AU143&lt;&gt;"",Scoring!$E$52),"")</f>
        <v/>
      </c>
      <c r="AY143" s="180" t="str">
        <f>IF(AX143&lt;&gt;"",LOOKUP(AX143,Likelihoods!$A$7:$A$107,Likelihoods!C$7:C$107),"")</f>
        <v/>
      </c>
      <c r="AZ143" s="182" t="str">
        <f>IF(AND(COUNTBLANK($B143:$O143)=13,COUNTBLANK($P143:$Q143)=1,COUNTBLANK($R143:$U143)=3,COUNTBLANK($V143:$X143)=2,COUNTBLANK($Y143:$AE143)=6,COUNTBLANK($AF143:$AJ143)=4,COUNTBLANK($AK143:AN143)=3,COUNTBLANK($AO143:$AQ143)=2,COUNTBLANK($AR143:$AS143)=1,COUNTBLANK($AT143:$AU143)=1),IF(Data!$B143&lt;&gt;"",Scoring!$F$7)+IF(Data!$C143&lt;&gt;"",Scoring!$F$8)+IF(Data!$D143&lt;&gt;"",Scoring!$F$9)+IF(Data!$E143&lt;&gt;"",Scoring!$F$10)+IF(Data!$F143&lt;&gt;"",Scoring!$F$11)+IF(Data!$G143&lt;&gt;"",Scoring!$F$12)+IF(Data!$H143&lt;&gt;"",Scoring!$F$13)+IF(Data!$I143&lt;&gt;"",Scoring!$F$14)+IF(Data!$J143&lt;&gt;"",Scoring!$F$15)+IF(Data!$K143&lt;&gt;"",Scoring!$F$16)+IF(Data!$L143&lt;&gt;"",Scoring!$F$17)+IF(Data!$M143&lt;&gt;"",Scoring!$F$18)+IF(Data!$N143&lt;&gt;"",Scoring!$F$19)+IF(Data!$O143&lt;&gt;"",Scoring!$F$20)+IF(Data!$P143&lt;&gt;"",Scoring!$F$21)+IF(Data!$Q143&lt;&gt;"",Scoring!$F$22)+IF(Data!$R143&lt;&gt;"",Scoring!$F$23)+IF(Data!$S143&lt;&gt;"",Scoring!$F$24)+IF(Data!$T143&lt;&gt;"",Scoring!$F$25)+IF(Data!$U143&lt;&gt;"",Scoring!$F$26)+IF(Data!$V143&lt;&gt;"",Scoring!$F$27)+IF(Data!$W143&lt;&gt;"",Scoring!$F$28)+IF(Data!$X143&lt;&gt;"",Scoring!$F$29)+IF(Data!$Y143&lt;&gt;"",Scoring!$F$30)+IF(Data!$Z143&lt;&gt;"",Scoring!$F$31)+IF(Data!$AA143&lt;&gt;"",Scoring!$F$32)+IF(Data!$AB143&lt;&gt;"",Scoring!$F$33)+IF(Data!$AC143&lt;&gt;"",Scoring!$F$34)+IF(Data!$AD143&lt;&gt;"",Scoring!$F$35)+IF(Data!$AE143&lt;&gt;"",Scoring!$F$36)+IF(Data!$AF143&lt;&gt;"",Scoring!$F$37)+IF(Data!$AG143&lt;&gt;"",Scoring!$F$38)+IF(Data!$AH143&lt;&gt;"",Scoring!$F$39)+IF(Data!$AI143&lt;&gt;"",Scoring!$F$40)+IF(Data!$AJ143&lt;&gt;"",Scoring!$F$41)+IF(Data!$AK143&lt;&gt;"",Scoring!$F$42)+IF(Data!$AL143&lt;&gt;"",Scoring!$F$43)+IF(Data!$AM143&lt;&gt;"",Scoring!$F$44)+IF(Data!$AN143&lt;&gt;"",Scoring!$F$45)+IF(Data!$AO143&lt;&gt;"",Scoring!$F$46)+IF(Data!$AP143&lt;&gt;"",Scoring!$F$47)+IF(Data!$AQ143&lt;&gt;"",Scoring!$F$48)+IF(Data!$AR143&lt;&gt;"",Scoring!$F$49)+IF(Data!$AS143&lt;&gt;"",Scoring!$F$50)+IF(Data!$AT143&lt;&gt;"",Scoring!$F$51)+IF(Data!$AU143&lt;&gt;"",Scoring!$F$52),"")</f>
        <v/>
      </c>
      <c r="BA143" s="183" t="str">
        <f>IF(AZ143&lt;&gt;"",LOOKUP(AZ143,Likelihoods!$A$7:$A$107,Likelihoods!D$7:D$107),"")</f>
        <v/>
      </c>
      <c r="BB143" s="181" t="str">
        <f>IF(AND(COUNTBLANK($B143:$O143)=13,COUNTBLANK($P143:$Q143)=1,COUNTBLANK($R143:$U143)=3,COUNTBLANK($V143:$X143)=2,COUNTBLANK($Y143:$AE143)=6,COUNTBLANK($AF143:$AJ143)=4,COUNTBLANK($AK143:AN143)=3,COUNTBLANK($AO143:$AQ143)=2,COUNTBLANK($AR143:$AS143)=1,COUNTBLANK($AT143:$AU143)=1),IF(Data!$B143&lt;&gt;"",Scoring!$G$7)+IF(Data!$C143&lt;&gt;"",Scoring!$G$8)+IF(Data!$D143&lt;&gt;"",Scoring!$G$9)+IF(Data!$E143&lt;&gt;"",Scoring!$G$10)+IF(Data!$F143&lt;&gt;"",Scoring!$G$11)+IF(Data!$G143&lt;&gt;"",Scoring!$G$12)+IF(Data!$H143&lt;&gt;"",Scoring!$G$13)+IF(Data!$I143&lt;&gt;"",Scoring!$G$14)+IF(Data!$J143&lt;&gt;"",Scoring!$G$15)+IF(Data!$K143&lt;&gt;"",Scoring!$G$16)+IF(Data!$L143&lt;&gt;"",Scoring!$G$17)+IF(Data!$M143&lt;&gt;"",Scoring!$G$18)+IF(Data!$N143&lt;&gt;"",Scoring!$G$19)+IF(Data!$O143&lt;&gt;"",Scoring!$G$20)+IF(Data!$P143&lt;&gt;"",Scoring!$G$21)+IF(Data!$Q143&lt;&gt;"",Scoring!$G$22)+IF(Data!$R143&lt;&gt;"",Scoring!$G$23)+IF(Data!$S143&lt;&gt;"",Scoring!$G$24)+IF(Data!$T143&lt;&gt;"",Scoring!$G$25)+IF(Data!$U143&lt;&gt;"",Scoring!$G$26)+IF(Data!$V143&lt;&gt;"",Scoring!$G$27)+IF(Data!$W143&lt;&gt;"",Scoring!$G$28)+IF(Data!$X143&lt;&gt;"",Scoring!$G$29)+IF(Data!$Y143&lt;&gt;"",Scoring!$G$30)+IF(Data!$Z143&lt;&gt;"",Scoring!$G$31)+IF(Data!$AA143&lt;&gt;"",Scoring!$G$32)+IF(Data!$AB143&lt;&gt;"",Scoring!$G$33)+IF(Data!$AC143&lt;&gt;"",Scoring!$G$34)+IF(Data!$AD143&lt;&gt;"",Scoring!$G$35)+IF(Data!$AE143&lt;&gt;"",Scoring!$G$36)+IF(Data!$AF143&lt;&gt;"",Scoring!$G$37)+IF(Data!$AG143&lt;&gt;"",Scoring!$G$38)+IF(Data!$AH143&lt;&gt;"",Scoring!$G$39)+IF(Data!$AI143&lt;&gt;"",Scoring!$G$40)+IF(Data!$AJ143&lt;&gt;"",Scoring!$G$41)+IF(Data!$AK143&lt;&gt;"",Scoring!$G$42)+IF(Data!$AL143&lt;&gt;"",Scoring!$G$43)+IF(Data!$AM143&lt;&gt;"",Scoring!$G$44)+IF(Data!$AN143&lt;&gt;"",Scoring!$G$45)+IF(Data!$AO143&lt;&gt;"",Scoring!$G$46)+IF(Data!$AP143&lt;&gt;"",Scoring!$G$47)+IF(Data!$AQ143&lt;&gt;"",Scoring!$G$48)+IF(Data!$AR143&lt;&gt;"",Scoring!$G$49)+IF(Data!$AS143&lt;&gt;"",Scoring!$G$50)+IF(Data!$AT143&lt;&gt;"",Scoring!$G$51)+IF(Data!$AU143&lt;&gt;"",Scoring!$G$52),"")</f>
        <v/>
      </c>
      <c r="BC143" s="184" t="str">
        <f>IF(BB143&lt;&gt;"",LOOKUP(BB143,Likelihoods!$A$7:$A$107,Likelihoods!E$7:E$107),"")</f>
        <v/>
      </c>
      <c r="BD143" s="185" t="str">
        <f>IF(AND(COUNTBLANK($B143:$O143)=13,COUNTBLANK($P143:$Q143)=1,COUNTBLANK($R143:$U143)=3,COUNTBLANK($V143:$X143)=2,COUNTBLANK($Y143:$AE143)=6,COUNTBLANK($AF143:$AJ143)=4,COUNTBLANK($AK143:AN143)=3,COUNTBLANK($AO143:$AQ143)=2,COUNTBLANK($AR143:$AS143)=1,COUNTBLANK($AT143:$AU143)=1),IF(Data!$B143&lt;&gt;"",Scoring!$H$7)+IF(Data!$C143&lt;&gt;"",Scoring!$H$8)+IF(Data!$D143&lt;&gt;"",Scoring!$H$9)+IF(Data!$E143&lt;&gt;"",Scoring!$H$10)+IF(Data!$F143&lt;&gt;"",Scoring!$H$11)+IF(Data!$G143&lt;&gt;"",Scoring!$H$12)+IF(Data!$H143&lt;&gt;"",Scoring!$H$13)+IF(Data!$I143&lt;&gt;"",Scoring!$H$14)+IF(Data!$J143&lt;&gt;"",Scoring!$H$15)+IF(Data!$K143&lt;&gt;"",Scoring!$H$16)+IF(Data!$L143&lt;&gt;"",Scoring!$H$17)+IF(Data!$M143&lt;&gt;"",Scoring!$H$18)+IF(Data!$N143&lt;&gt;"",Scoring!$H$19)+IF(Data!$O143&lt;&gt;"",Scoring!$H$20)+IF(Data!$P143&lt;&gt;"",Scoring!$H$21)+IF(Data!$Q143&lt;&gt;"",Scoring!$H$22)+IF(Data!$R143&lt;&gt;"",Scoring!$H$23)+IF(Data!$S143&lt;&gt;"",Scoring!$H$24)+IF(Data!$T143&lt;&gt;"",Scoring!$H$25)+IF(Data!$U143&lt;&gt;"",Scoring!$H$26)+IF(Data!$V143&lt;&gt;"",Scoring!$H$27)+IF(Data!$W143&lt;&gt;"",Scoring!$H$28)+IF(Data!$X143&lt;&gt;"",Scoring!$H$29)+IF(Data!$Y143&lt;&gt;"",Scoring!$H$30)+IF(Data!$Z143&lt;&gt;"",Scoring!$H$31)+IF(Data!$AA143&lt;&gt;"",Scoring!$H$32)+IF(Data!$AB143&lt;&gt;"",Scoring!$H$33)+IF(Data!$AC143&lt;&gt;"",Scoring!$H$34)+IF(Data!$AD143&lt;&gt;"",Scoring!$H$35)+IF(Data!$AE143&lt;&gt;"",Scoring!$H$36)+IF(Data!$AF143&lt;&gt;"",Scoring!$H$37)+IF(Data!$AG143&lt;&gt;"",Scoring!$H$38)+IF(Data!$AH143&lt;&gt;"",Scoring!$H$39)+IF(Data!$AI143&lt;&gt;"",Scoring!$H$40)+IF(Data!$AJ143&lt;&gt;"",Scoring!$H$41)+IF(Data!$AK143&lt;&gt;"",Scoring!$H$42)+IF(Data!$AL143&lt;&gt;"",Scoring!$H$43)+IF(Data!$AM143&lt;&gt;"",Scoring!$H$44)+IF(Data!$AN143&lt;&gt;"",Scoring!$H$45)+IF(Data!$AO143&lt;&gt;"",Scoring!$H$46)+IF(Data!$AP143&lt;&gt;"",Scoring!$H$47)+IF(Data!$AQ143&lt;&gt;"",Scoring!$H$48)+IF(Data!$AR143&lt;&gt;"",Scoring!$H$49)+IF(Data!$AS143&lt;&gt;"",Scoring!$H$50)+IF(Data!$AT143&lt;&gt;"",Scoring!$H$51)+IF(Data!$AU143&lt;&gt;"",Scoring!$H$52),"")</f>
        <v/>
      </c>
      <c r="BE143" s="186" t="str">
        <f>IF(BD143&lt;&gt;"",LOOKUP(BD143,Likelihoods!$A$7:$A$107,Likelihoods!F$7:F$107),"")</f>
        <v/>
      </c>
      <c r="BF143" s="181" t="str">
        <f>IF(AND(COUNTBLANK($B143:$O143)=13,COUNTBLANK($P143:$Q143)=1,COUNTBLANK($R143:$U143)=3,COUNTBLANK($V143:$X143)=2,COUNTBLANK($Y143:$AE143)=6,COUNTBLANK($AF143:$AJ143)=4,COUNTBLANK($AK143:AN143)=3,COUNTBLANK($AO143:$AQ143)=2,COUNTBLANK($AR143:$AS143)=1,COUNTBLANK($AT143:$AU143)=1),IF(Data!$B143&lt;&gt;"",Scoring!$I$7)+IF(Data!$C143&lt;&gt;"",Scoring!$I$8)+IF(Data!$D143&lt;&gt;"",Scoring!$I$9)+IF(Data!$E143&lt;&gt;"",Scoring!$I$10)+IF(Data!$F143&lt;&gt;"",Scoring!$I$11)+IF(Data!$G143&lt;&gt;"",Scoring!$I$12)+IF(Data!$H143&lt;&gt;"",Scoring!$I$13)+IF(Data!$I143&lt;&gt;"",Scoring!$I$14)+IF(Data!$J143&lt;&gt;"",Scoring!$I$15)+IF(Data!$K143&lt;&gt;"",Scoring!$I$16)+IF(Data!$L143&lt;&gt;"",Scoring!$I$17)+IF(Data!$M143&lt;&gt;"",Scoring!$I$18)+IF(Data!$N143&lt;&gt;"",Scoring!$I$19)+IF(Data!$O143&lt;&gt;"",Scoring!$I$20)+IF(Data!$P143&lt;&gt;"",Scoring!$I$21)+IF(Data!$Q143&lt;&gt;"",Scoring!$I$22)+IF(Data!$R143&lt;&gt;"",Scoring!$I$23)+IF(Data!$S143&lt;&gt;"",Scoring!$I$24)+IF(Data!$T143&lt;&gt;"",Scoring!$I$25)+IF(Data!$U143&lt;&gt;"",Scoring!$I$26)+IF(Data!$V143&lt;&gt;"",Scoring!$I$27)+IF(Data!$W143&lt;&gt;"",Scoring!$I$28)+IF(Data!$X143&lt;&gt;"",Scoring!$I$29)+IF(Data!$Y143&lt;&gt;"",Scoring!$I$30)+IF(Data!$Z143&lt;&gt;"",Scoring!$I$31)+IF(Data!$AA143&lt;&gt;"",Scoring!$I$32)+IF(Data!$AB143&lt;&gt;"",Scoring!$I$33)+IF(Data!$AC143&lt;&gt;"",Scoring!$I$34)+IF(Data!$AD143&lt;&gt;"",Scoring!$I$35)+IF(Data!$AE143&lt;&gt;"",Scoring!$I$36)+IF(Data!$AF143&lt;&gt;"",Scoring!$I$37)+IF(Data!$AG143&lt;&gt;"",Scoring!$I$38)+IF(Data!$AH143&lt;&gt;"",Scoring!$I$39)+IF(Data!$AI143&lt;&gt;"",Scoring!$I$40)+IF(Data!$AJ143&lt;&gt;"",Scoring!$I$41)+IF(Data!$AK143&lt;&gt;"",Scoring!$I$42)+IF(Data!$AL143&lt;&gt;"",Scoring!$I$43)+IF(Data!$AM143&lt;&gt;"",Scoring!$I$44)+IF(Data!$AN143&lt;&gt;"",Scoring!$I$45)+IF(Data!$AO143&lt;&gt;"",Scoring!$I$46)+IF(Data!$AP143&lt;&gt;"",Scoring!$I$47)+IF(Data!$AQ143&lt;&gt;"",Scoring!$I$48)+IF(Data!$AR143&lt;&gt;"",Scoring!$I$49)+IF(Data!$AS143&lt;&gt;"",Scoring!$I$50)+IF(Data!$AT143&lt;&gt;"",Scoring!$I$51)+IF(Data!$AU143&lt;&gt;"",Scoring!$I$52),"")</f>
        <v/>
      </c>
      <c r="BG143" s="180" t="str">
        <f>IF(BF143&lt;&gt;"",LOOKUP(BF143,Likelihoods!$A$7:$A$107,Likelihoods!G$7:G$107),"")</f>
        <v/>
      </c>
      <c r="BH143" s="187" t="str">
        <f>IF(AND(COUNTBLANK($B143:$O143)=13,COUNTBLANK($P143:$Q143)=1,COUNTBLANK($R143:$U143)=3,COUNTBLANK($V143:$X143)=2,COUNTBLANK($Y143:$AE143)=6,COUNTBLANK($AF143:$AJ143)=4,COUNTBLANK($AK143:AN143)=3,COUNTBLANK($AO143:$AQ143)=2,COUNTBLANK($AR143:$AS143)=1,COUNTBLANK($AT143:$AU143)=1),IF(Data!$B143&lt;&gt;"",Scoring!$J$7)+IF(Data!$C143&lt;&gt;"",Scoring!$J$8)+IF(Data!$D143&lt;&gt;"",Scoring!$J$9)+IF(Data!$E143&lt;&gt;"",Scoring!$J$10)+IF(Data!$F143&lt;&gt;"",Scoring!$J$11)+IF(Data!$G143&lt;&gt;"",Scoring!$J$12)+IF(Data!$H143&lt;&gt;"",Scoring!$J$13)+IF(Data!$I143&lt;&gt;"",Scoring!$J$14)+IF(Data!$J143&lt;&gt;"",Scoring!$J$15)+IF(Data!$K143&lt;&gt;"",Scoring!$J$16)+IF(Data!$L143&lt;&gt;"",Scoring!$J$17)+IF(Data!$M143&lt;&gt;"",Scoring!$J$18)+IF(Data!$N143&lt;&gt;"",Scoring!$J$19)+IF(Data!$O143&lt;&gt;"",Scoring!$J$20)+IF(Data!$P143&lt;&gt;"",Scoring!$J$21)+IF(Data!$Q143&lt;&gt;"",Scoring!$J$22)+IF(Data!$R143&lt;&gt;"",Scoring!$J$23)+IF(Data!$S143&lt;&gt;"",Scoring!$J$24)+IF(Data!$T143&lt;&gt;"",Scoring!$J$25)+IF(Data!$U143&lt;&gt;"",Scoring!$J$26)+IF(Data!$V143&lt;&gt;"",Scoring!$J$27)+IF(Data!$W143&lt;&gt;"",Scoring!$J$28)+IF(Data!$X143&lt;&gt;"",Scoring!$J$29)+IF(Data!$Y143&lt;&gt;"",Scoring!$J$30)+IF(Data!$Z143&lt;&gt;"",Scoring!$J$31)+IF(Data!$AA143&lt;&gt;"",Scoring!$J$32)+IF(Data!$AB143&lt;&gt;"",Scoring!$J$33)+IF(Data!$AC143&lt;&gt;"",Scoring!$J$34)+IF(Data!$AD143&lt;&gt;"",Scoring!$J$35)+IF(Data!$AE143&lt;&gt;"",Scoring!$J$36)+IF(Data!$AF143&lt;&gt;"",Scoring!$J$37)+IF(Data!$AG143&lt;&gt;"",Scoring!$J$38)+IF(Data!$AH143&lt;&gt;"",Scoring!$J$39)+IF(Data!$AI143&lt;&gt;"",Scoring!$J$40)+IF(Data!$AJ143&lt;&gt;"",Scoring!$J$41)+IF(Data!$AK143&lt;&gt;"",Scoring!$J$42)+IF(Data!$AL143&lt;&gt;"",Scoring!$J$43)+IF(Data!$AM143&lt;&gt;"",Scoring!$J$44)+IF(Data!$AN143&lt;&gt;"",Scoring!$J$45)+IF(Data!$AO143&lt;&gt;"",Scoring!$J$46)+IF(Data!$AP143&lt;&gt;"",Scoring!$J$47)+IF(Data!$AQ143&lt;&gt;"",Scoring!$J$48)+IF(Data!$AR143&lt;&gt;"",Scoring!$J$49)+IF(Data!$AS143&lt;&gt;"",Scoring!$J$50)+IF(Data!$AT143&lt;&gt;"",Scoring!$J$51)+IF(Data!$AU143&lt;&gt;"",Scoring!$J$52),"")</f>
        <v/>
      </c>
      <c r="BI143" s="183" t="str">
        <f>IF(BH143&lt;&gt;"",LOOKUP(BH143,Likelihoods!$A$7:$A$107,Likelihoods!H$7:H$107),"")</f>
        <v/>
      </c>
      <c r="BJ143" s="188" t="str">
        <f>IF(AND(COUNTBLANK($B143:$O143)=13,COUNTBLANK($P143:$Q143)=1,COUNTBLANK($R143:$U143)=3,COUNTBLANK($V143:$X143)=2,COUNTBLANK($Y143:$AE143)=6,COUNTBLANK($AF143:$AJ143)=4,COUNTBLANK($AK143:AN143)=3,COUNTBLANK($AO143:$AQ143)=2,COUNTBLANK($AR143:$AS143)=1,COUNTBLANK($AT143:$AU143)=1),IF(Data!$B143&lt;&gt;"",Scoring!$K$7)+IF(Data!$C143&lt;&gt;"",Scoring!$K$8)+IF(Data!$D143&lt;&gt;"",Scoring!$K$9)+IF(Data!$E143&lt;&gt;"",Scoring!$K$10)+IF(Data!$F143&lt;&gt;"",Scoring!$K$11)+IF(Data!$G143&lt;&gt;"",Scoring!$K$12)+IF(Data!$H143&lt;&gt;"",Scoring!$K$13)+IF(Data!$I143&lt;&gt;"",Scoring!$K$14)+IF(Data!$J143&lt;&gt;"",Scoring!$K$15)+IF(Data!$K143&lt;&gt;"",Scoring!$K$16)+IF(Data!$L143&lt;&gt;"",Scoring!$K$17)+IF(Data!$M143&lt;&gt;"",Scoring!$K$18)+IF(Data!$N143&lt;&gt;"",Scoring!$K$19)+IF(Data!$O143&lt;&gt;"",Scoring!$K$20)+IF(Data!$P143&lt;&gt;"",Scoring!$K$21)+IF(Data!$Q143&lt;&gt;"",Scoring!$K$22)+IF(Data!$R143&lt;&gt;"",Scoring!$K$23)+IF(Data!$S143&lt;&gt;"",Scoring!$K$24)+IF(Data!$T143&lt;&gt;"",Scoring!$K$25)+IF(Data!$U143&lt;&gt;"",Scoring!$K$26)+IF(Data!$V143&lt;&gt;"",Scoring!$K$27)+IF(Data!$W143&lt;&gt;"",Scoring!$K$28)+IF(Data!$X143&lt;&gt;"",Scoring!$K$29)+IF(Data!$Y143&lt;&gt;"",Scoring!$K$30)+IF(Data!$Z143&lt;&gt;"",Scoring!$K$31)+IF(Data!$AA143&lt;&gt;"",Scoring!$K$32)+IF(Data!$AB143&lt;&gt;"",Scoring!$K$33)+IF(Data!$AC143&lt;&gt;"",Scoring!$K$34)+IF(Data!$AD143&lt;&gt;"",Scoring!$K$35)+IF(Data!$AE143&lt;&gt;"",Scoring!$K$36)+IF(Data!$AF143&lt;&gt;"",Scoring!$K$37)+IF(Data!$AG143&lt;&gt;"",Scoring!$K$38)+IF(Data!$AH143&lt;&gt;"",Scoring!$K$39)+IF(Data!$AI143&lt;&gt;"",Scoring!$K$40)+IF(Data!$AJ143&lt;&gt;"",Scoring!$K$41)+IF(Data!$AK143&lt;&gt;"",Scoring!$K$42)+IF(Data!$AL143&lt;&gt;"",Scoring!$K$43)+IF(Data!$AM143&lt;&gt;"",Scoring!$K$44)+IF(Data!$AN143&lt;&gt;"",Scoring!$K$45)+IF(Data!$AO143&lt;&gt;"",Scoring!$K$46)+IF(Data!$AP143&lt;&gt;"",Scoring!$K$47)+IF(Data!$AQ143&lt;&gt;"",Scoring!$K$48)+IF(Data!$AR143&lt;&gt;"",Scoring!$K$49)+IF(Data!$AS143&lt;&gt;"",Scoring!$K$50)+IF(Data!$AT143&lt;&gt;"",Scoring!$K$51)+IF(Data!$AU143&lt;&gt;"",Scoring!$K$52),"")</f>
        <v/>
      </c>
      <c r="BK143" s="184" t="str">
        <f>IF(BJ143&lt;&gt;"",LOOKUP(BJ143,Likelihoods!$A$7:$A$107,Likelihoods!I$7:I$107),"")</f>
        <v/>
      </c>
      <c r="BL143" s="187" t="str">
        <f>IF(AND(COUNTBLANK($B143:$O143)=13,COUNTBLANK($P143:$Q143)=1,COUNTBLANK($R143:$U143)=3,COUNTBLANK($V143:$X143)=2,COUNTBLANK($Y143:$AE143)=6,COUNTBLANK($AF143:$AJ143)=4,COUNTBLANK($AK143:AN143)=3,COUNTBLANK($AO143:$AQ143)=2,COUNTBLANK($AR143:$AS143)=1,COUNTBLANK($AT143:$AU143)=1),IF(Data!$B143&lt;&gt;"",Scoring!$L$7)+IF(Data!$C143&lt;&gt;"",Scoring!$L$8)+IF(Data!$D143&lt;&gt;"",Scoring!$L$9)+IF(Data!$E143&lt;&gt;"",Scoring!$L$10)+IF(Data!$F143&lt;&gt;"",Scoring!$L$11)+IF(Data!$G143&lt;&gt;"",Scoring!$L$12)+IF(Data!$H143&lt;&gt;"",Scoring!$L$13)+IF(Data!$I143&lt;&gt;"",Scoring!$L$14)+IF(Data!$J143&lt;&gt;"",Scoring!$L$15)+IF(Data!$K143&lt;&gt;"",Scoring!$L$16)+IF(Data!$L143&lt;&gt;"",Scoring!$L$17)+IF(Data!$M143&lt;&gt;"",Scoring!$L$18)+IF(Data!$N143&lt;&gt;"",Scoring!$L$19)+IF(Data!$O143&lt;&gt;"",Scoring!$L$20)+IF(Data!$P143&lt;&gt;"",Scoring!$L$21)+IF(Data!$Q143&lt;&gt;"",Scoring!$L$22)+IF(Data!$R143&lt;&gt;"",Scoring!$L$23)+IF(Data!$S143&lt;&gt;"",Scoring!$L$24)+IF(Data!$T143&lt;&gt;"",Scoring!$L$25)+IF(Data!$U143&lt;&gt;"",Scoring!$L$26)+IF(Data!$V143&lt;&gt;"",Scoring!$L$27)+IF(Data!$W143&lt;&gt;"",Scoring!$L$28)+IF(Data!$X143&lt;&gt;"",Scoring!$L$29)+IF(Data!$Y143&lt;&gt;"",Scoring!$L$30)+IF(Data!$Z143&lt;&gt;"",Scoring!$L$31)+IF(Data!$AA143&lt;&gt;"",Scoring!$L$32)+IF(Data!$AB143&lt;&gt;"",Scoring!$L$33)+IF(Data!$AC143&lt;&gt;"",Scoring!$L$34)+IF(Data!$AD143&lt;&gt;"",Scoring!$L$35)+IF(Data!$AE143&lt;&gt;"",Scoring!$L$36)+IF(Data!$AF143&lt;&gt;"",Scoring!$L$37)+IF(Data!$AG143&lt;&gt;"",Scoring!$L$38)+IF(Data!$AH143&lt;&gt;"",Scoring!$L$39)+IF(Data!$AI143&lt;&gt;"",Scoring!$L$40)+IF(Data!$AJ143&lt;&gt;"",Scoring!$L$41)+IF(Data!$AK143&lt;&gt;"",Scoring!$L$42)+IF(Data!$AL143&lt;&gt;"",Scoring!$L$43)+IF(Data!$AM143&lt;&gt;"",Scoring!$L$44)+IF(Data!$AN143&lt;&gt;"",Scoring!$L$45)+IF(Data!$AO143&lt;&gt;"",Scoring!$L$46)+IF(Data!$AP143&lt;&gt;"",Scoring!$L$47)+IF(Data!$AQ143&lt;&gt;"",Scoring!$L$48)+IF(Data!$AR143&lt;&gt;"",Scoring!$L$49)+IF(Data!$AS143&lt;&gt;"",Scoring!$L$50)+IF(Data!$AT143&lt;&gt;"",Scoring!$L$51)+IF(Data!$AU143&lt;&gt;"",Scoring!$L$52),"")</f>
        <v/>
      </c>
      <c r="BM143" s="180" t="str">
        <f>IF(BL143&lt;&gt;"",LOOKUP(BL143,Likelihoods!$A$7:$A$107,Likelihoods!J$7:J$107),"")</f>
        <v/>
      </c>
      <c r="BN143" s="181" t="str">
        <f>IF(AND(COUNTBLANK($B143:$O143)=13,COUNTBLANK($P143:$Q143)=1,COUNTBLANK($R143:$U143)=3,COUNTBLANK($V143:$X143)=2,COUNTBLANK($Y143:$AE143)=6,COUNTBLANK($AF143:$AJ143)=4,COUNTBLANK($AK143:AN143)=3,COUNTBLANK($AO143:$AQ143)=2,COUNTBLANK($AR143:$AS143)=1,COUNTBLANK($AT143:$AU143)=1),IF(Data!$B143&lt;&gt;"",Scoring!$M$7)+IF(Data!$C143&lt;&gt;"",Scoring!$M$8)+IF(Data!$D143&lt;&gt;"",Scoring!$M$9)+IF(Data!$E143&lt;&gt;"",Scoring!$M$10)+IF(Data!$F143&lt;&gt;"",Scoring!$M$11)+IF(Data!$G143&lt;&gt;"",Scoring!$M$12)+IF(Data!$H143&lt;&gt;"",Scoring!$M$13)+IF(Data!$I143&lt;&gt;"",Scoring!$M$14)+IF(Data!$J143&lt;&gt;"",Scoring!$M$15)+IF(Data!$K143&lt;&gt;"",Scoring!$M$16)+IF(Data!$L143&lt;&gt;"",Scoring!$M$17)+IF(Data!$M143&lt;&gt;"",Scoring!$M$18)+IF(Data!$N143&lt;&gt;"",Scoring!$M$19)+IF(Data!$O143&lt;&gt;"",Scoring!$M$20)+IF(Data!$P143&lt;&gt;"",Scoring!$M$21)+IF(Data!$Q143&lt;&gt;"",Scoring!$M$22)+IF(Data!$R143&lt;&gt;"",Scoring!$M$23)+IF(Data!$S143&lt;&gt;"",Scoring!$M$24)+IF(Data!$T143&lt;&gt;"",Scoring!$M$25)+IF(Data!$U143&lt;&gt;"",Scoring!$M$26)+IF(Data!$V143&lt;&gt;"",Scoring!$M$27)+IF(Data!$W143&lt;&gt;"",Scoring!$M$28)+IF(Data!$X143&lt;&gt;"",Scoring!$M$29)+IF(Data!$Y143&lt;&gt;"",Scoring!$M$30)+IF(Data!$Z143&lt;&gt;"",Scoring!$M$31)+IF(Data!$AA143&lt;&gt;"",Scoring!$M$32)+IF(Data!$AB143&lt;&gt;"",Scoring!$M$33)+IF(Data!$AC143&lt;&gt;"",Scoring!$M$34)+IF(Data!$AD143&lt;&gt;"",Scoring!$M$35)+IF(Data!$AE143&lt;&gt;"",Scoring!$M$36)+IF(Data!$AF143&lt;&gt;"",Scoring!$M$37)+IF(Data!$AG143&lt;&gt;"",Scoring!$M$38)+IF(Data!$AH143&lt;&gt;"",Scoring!$M$39)+IF(Data!$AI143&lt;&gt;"",Scoring!$M$40)+IF(Data!$AJ143&lt;&gt;"",Scoring!$M$41)+IF(Data!$AK143&lt;&gt;"",Scoring!$M$42)+IF(Data!$AL143&lt;&gt;"",Scoring!$M$43)+IF(Data!$AM143&lt;&gt;"",Scoring!$M$44)+IF(Data!$AN143&lt;&gt;"",Scoring!$M$45)+IF(Data!$AO143&lt;&gt;"",Scoring!$M$46)+IF(Data!$AP143&lt;&gt;"",Scoring!$M$47)+IF(Data!$AQ143&lt;&gt;"",Scoring!$M$48)+IF(Data!$AR143&lt;&gt;"",Scoring!$M$49)+IF(Data!$AS143&lt;&gt;"",Scoring!$M$50)+IF(Data!$AT143&lt;&gt;"",Scoring!$M$51)+IF(Data!$AU143&lt;&gt;"",Scoring!$M$52),"")</f>
        <v/>
      </c>
      <c r="BO143" s="184" t="str">
        <f>IF(BN143&lt;&gt;"",LOOKUP(BN143,Likelihoods!$A$7:$A$107,Likelihoods!K$7:K$107),"")</f>
        <v/>
      </c>
      <c r="BP143" s="179" t="str">
        <f>IF(AND(COUNTBLANK($B143:$O143)=13,COUNTBLANK($P143:$Q143)=1,COUNTBLANK($R143:$U143)=3,COUNTBLANK($V143:$X143)=2,COUNTBLANK($Y143:$AE143)=6,COUNTBLANK($AF143:$AJ143)=4,COUNTBLANK($AK143:AN143)=3,COUNTBLANK($AO143:$AQ143)=2,COUNTBLANK($AR143:$AS143)=1,COUNTBLANK($AT143:$AU143)=1),IF(Data!$B143&lt;&gt;"",Scoring!$N$7)+IF(Data!$C143&lt;&gt;"",Scoring!$N$8)+IF(Data!$D143&lt;&gt;"",Scoring!$N$9)+IF(Data!$E143&lt;&gt;"",Scoring!$N$10)+IF(Data!$F143&lt;&gt;"",Scoring!$N$11)+IF(Data!$G143&lt;&gt;"",Scoring!$N$12)+IF(Data!$H143&lt;&gt;"",Scoring!$N$13)+IF(Data!$I143&lt;&gt;"",Scoring!$N$14)+IF(Data!$J143&lt;&gt;"",Scoring!$N$15)+IF(Data!$K143&lt;&gt;"",Scoring!$N$16)+IF(Data!$L143&lt;&gt;"",Scoring!$N$17)+IF(Data!$M143&lt;&gt;"",Scoring!$N$18)+IF(Data!$N143&lt;&gt;"",Scoring!$N$19)+IF(Data!$O143&lt;&gt;"",Scoring!$N$20)+IF(Data!$P143&lt;&gt;"",Scoring!$N$21)+IF(Data!$Q143&lt;&gt;"",Scoring!$N$22)+IF(Data!$R143&lt;&gt;"",Scoring!$N$23)+IF(Data!$S143&lt;&gt;"",Scoring!$N$24)+IF(Data!$T143&lt;&gt;"",Scoring!$N$25)+IF(Data!$U143&lt;&gt;"",Scoring!$N$26)+IF(Data!$V143&lt;&gt;"",Scoring!$N$27)+IF(Data!$W143&lt;&gt;"",Scoring!$N$28)+IF(Data!$X143&lt;&gt;"",Scoring!$N$29)+IF(Data!$Y143&lt;&gt;"",Scoring!$N$30)+IF(Data!$Z143&lt;&gt;"",Scoring!$N$31)+IF(Data!$AA143&lt;&gt;"",Scoring!$N$32)+IF(Data!$AB143&lt;&gt;"",Scoring!$N$33)+IF(Data!$AC143&lt;&gt;"",Scoring!$N$34)+IF(Data!$AD143&lt;&gt;"",Scoring!$N$35)+IF(Data!$AE143&lt;&gt;"",Scoring!$N$36)+IF(Data!$AF143&lt;&gt;"",Scoring!$N$37)+IF(Data!$AG143&lt;&gt;"",Scoring!$N$38)+IF(Data!$AH143&lt;&gt;"",Scoring!$N$39)+IF(Data!$AI143&lt;&gt;"",Scoring!$N$40)+IF(Data!$AJ143&lt;&gt;"",Scoring!$N$41)+IF(Data!$AK143&lt;&gt;"",Scoring!$N$42)+IF(Data!$AL143&lt;&gt;"",Scoring!$N$43)+IF(Data!$AM143&lt;&gt;"",Scoring!$N$44)+IF(Data!$AN143&lt;&gt;"",Scoring!$N$45)+IF(Data!$AO143&lt;&gt;"",Scoring!$N$46)+IF(Data!$AP143&lt;&gt;"",Scoring!$N$47)+IF(Data!$AQ143&lt;&gt;"",Scoring!$N$48)+IF(Data!$AR143&lt;&gt;"",Scoring!$N$49)+IF(Data!$AS143&lt;&gt;"",Scoring!$N$50)+IF(Data!$AT143&lt;&gt;"",Scoring!$N$51)+IF(Data!$AU143&lt;&gt;"",Scoring!$N$52),"")</f>
        <v/>
      </c>
      <c r="BQ143" s="189" t="str">
        <f>IF(BP143&lt;&gt;"",LOOKUP(BP143,Likelihoods!$A$7:$A$107,Likelihoods!L$7:L$107),"")</f>
        <v/>
      </c>
      <c r="BR143" s="181" t="str">
        <f>IF(AND(COUNTBLANK($B143:$O143)=13,COUNTBLANK($P143:$Q143)=1,COUNTBLANK($R143:$U143)=3,COUNTBLANK($V143:$X143)=2,COUNTBLANK($Y143:$AE143)=6,COUNTBLANK($AF143:$AJ143)=4,COUNTBLANK($AK143:AN143)=3,COUNTBLANK($AO143:$AQ143)=2,COUNTBLANK($AR143:$AS143)=1,COUNTBLANK($AT143:$AU143)=1),IF(Data!$B143&lt;&gt;"",Scoring!$O$7)+IF(Data!$C143&lt;&gt;"",Scoring!$O$8)+IF(Data!$D143&lt;&gt;"",Scoring!$O$9)+IF(Data!$E143&lt;&gt;"",Scoring!$O$10)+IF(Data!$F143&lt;&gt;"",Scoring!$O$11)+IF(Data!$G143&lt;&gt;"",Scoring!$O$12)+IF(Data!$H143&lt;&gt;"",Scoring!$O$13)+IF(Data!$I143&lt;&gt;"",Scoring!$O$14)+IF(Data!$J143&lt;&gt;"",Scoring!$O$15)+IF(Data!$K143&lt;&gt;"",Scoring!$O$16)+IF(Data!$L143&lt;&gt;"",Scoring!$O$17)+IF(Data!$M143&lt;&gt;"",Scoring!$O$18)+IF(Data!$N143&lt;&gt;"",Scoring!$O$19)+IF(Data!$O143&lt;&gt;"",Scoring!$O$20)+IF(Data!$P143&lt;&gt;"",Scoring!$O$21)+IF(Data!$Q143&lt;&gt;"",Scoring!$O$22)+IF(Data!$R143&lt;&gt;"",Scoring!$O$23)+IF(Data!$S143&lt;&gt;"",Scoring!$O$24)+IF(Data!$T143&lt;&gt;"",Scoring!$O$25)+IF(Data!$U143&lt;&gt;"",Scoring!$O$26)+IF(Data!$V143&lt;&gt;"",Scoring!$O$27)+IF(Data!$W143&lt;&gt;"",Scoring!$O$28)+IF(Data!$X143&lt;&gt;"",Scoring!$O$29)+IF(Data!$Y143&lt;&gt;"",Scoring!$O$30)+IF(Data!$Z143&lt;&gt;"",Scoring!$O$31)+IF(Data!$AA143&lt;&gt;"",Scoring!$O$32)+IF(Data!$AB143&lt;&gt;"",Scoring!$O$33)+IF(Data!$AC143&lt;&gt;"",Scoring!$O$34)+IF(Data!$AD143&lt;&gt;"",Scoring!$O$35)+IF(Data!$AE143&lt;&gt;"",Scoring!$O$36)+IF(Data!$AF143&lt;&gt;"",Scoring!$O$37)+IF(Data!$AG143&lt;&gt;"",Scoring!$O$38)+IF(Data!$AH143&lt;&gt;"",Scoring!$O$39)+IF(Data!$AI143&lt;&gt;"",Scoring!$O$40)+IF(Data!$AJ143&lt;&gt;"",Scoring!$O$41)+IF(Data!$AK143&lt;&gt;"",Scoring!$O$42)+IF(Data!$AL143&lt;&gt;"",Scoring!$O$43)+IF(Data!$AM143&lt;&gt;"",Scoring!$O$44)+IF(Data!$AN143&lt;&gt;"",Scoring!$O$45)+IF(Data!$AO143&lt;&gt;"",Scoring!$O$46)+IF(Data!$AP143&lt;&gt;"",Scoring!$O$47)+IF(Data!$AQ143&lt;&gt;"",Scoring!$O$48)+IF(Data!$AR143&lt;&gt;"",Scoring!$O$49)+IF(Data!$AS143&lt;&gt;"",Scoring!$O$50)+IF(Data!$AT143&lt;&gt;"",Scoring!$O$51)+IF(Data!$AU143&lt;&gt;"",Scoring!$O$52),"")</f>
        <v/>
      </c>
      <c r="BS143" s="184" t="str">
        <f>IF(BR143&lt;&gt;"",LOOKUP(BR143,Likelihoods!$A$7:$A$107,Likelihoods!M$7:M$107),"")</f>
        <v/>
      </c>
      <c r="BT143" s="181" t="str">
        <f>IF(AND(COUNTBLANK($B143:$O143)=13,COUNTBLANK($P143:$Q143)=1,COUNTBLANK($R143:$U143)=3,COUNTBLANK($V143:$X143)=2,COUNTBLANK($Y143:$AE143)=6,COUNTBLANK($AF143:$AJ143)=4,COUNTBLANK($AK143:AN143)=3,COUNTBLANK($AO143:$AQ143)=2,COUNTBLANK($AR143:$AS143)=1,COUNTBLANK($AT143:$AU143)=1),IF(Data!$B143&lt;&gt;"",Scoring!$P$7)+IF(Data!$C143&lt;&gt;"",Scoring!$P$8)+IF(Data!$D143&lt;&gt;"",Scoring!$P$9)+IF(Data!$E143&lt;&gt;"",Scoring!$P$10)+IF(Data!$F143&lt;&gt;"",Scoring!$P$11)+IF(Data!$G143&lt;&gt;"",Scoring!$P$12)+IF(Data!$H143&lt;&gt;"",Scoring!$P$13)+IF(Data!$I143&lt;&gt;"",Scoring!$P$14)+IF(Data!$J143&lt;&gt;"",Scoring!$P$15)+IF(Data!$K143&lt;&gt;"",Scoring!$P$16)+IF(Data!$L143&lt;&gt;"",Scoring!$P$17)+IF(Data!$M143&lt;&gt;"",Scoring!$P$18)+IF(Data!$N143&lt;&gt;"",Scoring!$P$19)+IF(Data!$O143&lt;&gt;"",Scoring!$P$20)+IF(Data!$P143&lt;&gt;"",Scoring!$P$21)+IF(Data!$Q143&lt;&gt;"",Scoring!$P$22)+IF(Data!$R143&lt;&gt;"",Scoring!$P$23)+IF(Data!$S143&lt;&gt;"",Scoring!$P$24)+IF(Data!$T143&lt;&gt;"",Scoring!$P$25)+IF(Data!$U143&lt;&gt;"",Scoring!$P$26)+IF(Data!$V143&lt;&gt;"",Scoring!$P$27)+IF(Data!$W143&lt;&gt;"",Scoring!$P$28)+IF(Data!$X143&lt;&gt;"",Scoring!$P$29)+IF(Data!$Y143&lt;&gt;"",Scoring!$P$30)+IF(Data!$Z143&lt;&gt;"",Scoring!$P$31)+IF(Data!$AA143&lt;&gt;"",Scoring!$P$32)+IF(Data!$AB143&lt;&gt;"",Scoring!$P$33)+IF(Data!$AC143&lt;&gt;"",Scoring!$P$34)+IF(Data!$AD143&lt;&gt;"",Scoring!$P$35)+IF(Data!$AE143&lt;&gt;"",Scoring!$P$36)+IF(Data!$AF143&lt;&gt;"",Scoring!$P$37)+IF(Data!$AG143&lt;&gt;"",Scoring!$P$38)+IF(Data!$AH143&lt;&gt;"",Scoring!$P$39)+IF(Data!$AI143&lt;&gt;"",Scoring!$P$40)+IF(Data!$AJ143&lt;&gt;"",Scoring!$P$41)+IF(Data!$AK143&lt;&gt;"",Scoring!$P$42)+IF(Data!$AL143&lt;&gt;"",Scoring!$P$43)+IF(Data!$AM143&lt;&gt;"",Scoring!$P$44)+IF(Data!$AN143&lt;&gt;"",Scoring!$P$45)+IF(Data!$AO143&lt;&gt;"",Scoring!$P$46)+IF(Data!$AP143&lt;&gt;"",Scoring!$P$47)+IF(Data!$AQ143&lt;&gt;"",Scoring!$P$48)+IF(Data!$AR143&lt;&gt;"",Scoring!$P$49)+IF(Data!$AS143&lt;&gt;"",Scoring!$P$50)+IF(Data!$AT143&lt;&gt;"",Scoring!$P$51)+IF(Data!$AU143&lt;&gt;"",Scoring!$P$52),"")</f>
        <v/>
      </c>
      <c r="BU143" s="180" t="str">
        <f>IF(BT143&lt;&gt;"",LOOKUP(BT143,Likelihoods!$A$7:$A$107,Likelihoods!N$7:N$107),"")</f>
        <v/>
      </c>
      <c r="BV143" s="181" t="str">
        <f>IF(AND(COUNTBLANK($B143:$O143)=13,COUNTBLANK($P143:$Q143)=1,COUNTBLANK($R143:$U143)=3,COUNTBLANK($V143:$X143)=2,COUNTBLANK($Y143:$AE143)=6,COUNTBLANK($AF143:$AJ143)=4,COUNTBLANK($AK143:AN143)=3,COUNTBLANK($AO143:$AQ143)=2,COUNTBLANK($AR143:$AS143)=1,COUNTBLANK($AT143:$AU143)=1),IF(Data!$B143&lt;&gt;"",Scoring!$Q$7)+IF(Data!$C143&lt;&gt;"",Scoring!$Q$8)+IF(Data!$D143&lt;&gt;"",Scoring!$Q$9)+IF(Data!$E143&lt;&gt;"",Scoring!$Q$10)+IF(Data!$F143&lt;&gt;"",Scoring!$Q$11)+IF(Data!$G143&lt;&gt;"",Scoring!$Q$12)+IF(Data!$H143&lt;&gt;"",Scoring!$Q$13)+IF(Data!$I143&lt;&gt;"",Scoring!$Q$14)+IF(Data!$J143&lt;&gt;"",Scoring!$Q$15)+IF(Data!$K143&lt;&gt;"",Scoring!$Q$16)+IF(Data!$L143&lt;&gt;"",Scoring!$Q$17)+IF(Data!$M143&lt;&gt;"",Scoring!$Q$18)+IF(Data!$N143&lt;&gt;"",Scoring!$Q$19)+IF(Data!$O143&lt;&gt;"",Scoring!$Q$20)+IF(Data!$P143&lt;&gt;"",Scoring!$Q$21)+IF(Data!$Q143&lt;&gt;"",Scoring!$Q$22)+IF(Data!$R143&lt;&gt;"",Scoring!$Q$23)+IF(Data!$S143&lt;&gt;"",Scoring!$Q$24)+IF(Data!$T143&lt;&gt;"",Scoring!$Q$25)+IF(Data!$U143&lt;&gt;"",Scoring!$Q$26)+IF(Data!$V143&lt;&gt;"",Scoring!$Q$27)+IF(Data!$W143&lt;&gt;"",Scoring!$Q$28)+IF(Data!$X143&lt;&gt;"",Scoring!$Q$29)+IF(Data!$Y143&lt;&gt;"",Scoring!$Q$30)+IF(Data!$Z143&lt;&gt;"",Scoring!$Q$31)+IF(Data!$AA143&lt;&gt;"",Scoring!$Q$32)+IF(Data!$AB143&lt;&gt;"",Scoring!$Q$33)+IF(Data!$AC143&lt;&gt;"",Scoring!$Q$34)+IF(Data!$AD143&lt;&gt;"",Scoring!$Q$35)+IF(Data!$AE143&lt;&gt;"",Scoring!$Q$36)+IF(Data!$AF143&lt;&gt;"",Scoring!$Q$37)+IF(Data!$AG143&lt;&gt;"",Scoring!$Q$38)+IF(Data!$AH143&lt;&gt;"",Scoring!$Q$39)+IF(Data!$AI143&lt;&gt;"",Scoring!$Q$40)+IF(Data!$AJ143&lt;&gt;"",Scoring!$Q$41)+IF(Data!$AK143&lt;&gt;"",Scoring!$Q$42)+IF(Data!$AL143&lt;&gt;"",Scoring!$Q$43)+IF(Data!$AM143&lt;&gt;"",Scoring!$Q$44)+IF(Data!$AN143&lt;&gt;"",Scoring!$Q$45)+IF(Data!$AO143&lt;&gt;"",Scoring!$Q$46)+IF(Data!$AP143&lt;&gt;"",Scoring!$Q$47)+IF(Data!$AQ143&lt;&gt;"",Scoring!$Q$48)+IF(Data!$AR143&lt;&gt;"",Scoring!$Q$49)+IF(Data!$AS143&lt;&gt;"",Scoring!$Q$50)+IF(Data!$AT143&lt;&gt;"",Scoring!$Q$51)+IF(Data!$AU143&lt;&gt;"",Scoring!$Q$52),"")</f>
        <v/>
      </c>
      <c r="BW143" s="183" t="str">
        <f>IF(BV143&lt;&gt;"",LOOKUP(BV143,Likelihoods!$A$7:$A$107,Likelihoods!O$7:O$107),"")</f>
        <v/>
      </c>
      <c r="BX143" s="9"/>
      <c r="BY143" s="9"/>
      <c r="BZ143" s="9"/>
      <c r="CA143" s="9"/>
      <c r="CB143" s="9"/>
      <c r="CC143" s="9"/>
      <c r="CD143" s="9"/>
      <c r="CE143" s="9"/>
      <c r="CF143" s="9"/>
      <c r="CG143" s="9"/>
      <c r="CH143" s="9"/>
      <c r="CI143" s="9"/>
      <c r="CJ143" s="9"/>
      <c r="CK143" s="9"/>
    </row>
    <row r="144" spans="1:89" ht="14.25">
      <c r="A144" s="59"/>
      <c r="B144" s="76"/>
      <c r="C144" s="77"/>
      <c r="D144" s="77"/>
      <c r="E144" s="77"/>
      <c r="F144" s="77"/>
      <c r="G144" s="77"/>
      <c r="H144" s="77"/>
      <c r="I144" s="77"/>
      <c r="J144" s="77"/>
      <c r="K144" s="77"/>
      <c r="L144" s="77"/>
      <c r="M144" s="77"/>
      <c r="N144" s="77"/>
      <c r="O144" s="77"/>
      <c r="P144" s="76"/>
      <c r="Q144" s="78"/>
      <c r="R144" s="77"/>
      <c r="S144" s="77"/>
      <c r="T144" s="77"/>
      <c r="U144" s="77"/>
      <c r="V144" s="76"/>
      <c r="W144" s="77"/>
      <c r="X144" s="78"/>
      <c r="Y144" s="77"/>
      <c r="Z144" s="77"/>
      <c r="AA144" s="77"/>
      <c r="AB144" s="77"/>
      <c r="AC144" s="77"/>
      <c r="AD144" s="77"/>
      <c r="AE144" s="77"/>
      <c r="AF144" s="76"/>
      <c r="AG144" s="77"/>
      <c r="AH144" s="77"/>
      <c r="AI144" s="77"/>
      <c r="AJ144" s="78"/>
      <c r="AK144" s="77"/>
      <c r="AL144" s="77"/>
      <c r="AM144" s="77"/>
      <c r="AN144" s="77"/>
      <c r="AO144" s="76"/>
      <c r="AP144" s="77"/>
      <c r="AQ144" s="78"/>
      <c r="AR144" s="76"/>
      <c r="AS144" s="78"/>
      <c r="AT144" s="77"/>
      <c r="AU144" s="77"/>
      <c r="AV144" s="179" t="str">
        <f>IF(AND(COUNTBLANK($B144:$O144)=13,COUNTBLANK($P144:$Q144)=1,COUNTBLANK($R144:$U144)=3,COUNTBLANK($V144:$X144)=2,COUNTBLANK($Y144:$AE144)=6,COUNTBLANK($AF144:$AJ144)=4,COUNTBLANK($AK144:AN144)=3,COUNTBLANK($AO144:$AQ144)=2,COUNTBLANK($AR144:$AS144)=1,COUNTBLANK($AT144:$AU144)=1),IF(Data!$B144&lt;&gt;"",Scoring!$D$7)+IF(Data!$C144&lt;&gt;"",Scoring!$D$8)+IF(Data!$D144&lt;&gt;"",Scoring!$D$9)+IF(Data!$E144&lt;&gt;"",Scoring!$D$10)+IF(Data!$F144&lt;&gt;"",Scoring!$D$11)+IF(Data!$G144&lt;&gt;"",Scoring!$D$12)+IF(Data!$H144&lt;&gt;"",Scoring!$D$13)+IF(Data!$I144&lt;&gt;"",Scoring!$D$14)+IF(Data!$J144&lt;&gt;"",Scoring!$D$15)+IF(Data!$K144&lt;&gt;"",Scoring!$D$16)+IF(Data!$L144&lt;&gt;"",Scoring!$D$17)+IF(Data!$M144&lt;&gt;"",Scoring!$D$18)+IF(Data!$N144&lt;&gt;"",Scoring!$D$19)+IF(Data!$O144&lt;&gt;"",Scoring!$D$20)+IF(Data!$P144&lt;&gt;"",Scoring!$D$21)+IF(Data!$Q144&lt;&gt;"",Scoring!$D$22)+IF(Data!$R144&lt;&gt;"",Scoring!$D$23)+IF(Data!$S144&lt;&gt;"",Scoring!$D$24)+IF(Data!$T144&lt;&gt;"",Scoring!$D$25)+IF(Data!$U144&lt;&gt;"",Scoring!$D$26)+IF(Data!$V144&lt;&gt;"",Scoring!$D$27)+IF(Data!$W144&lt;&gt;"",Scoring!$D$28)+IF(Data!$X144&lt;&gt;"",Scoring!$D$29)+IF(Data!$Y144&lt;&gt;"",Scoring!$D$30)+IF(Data!$Z144&lt;&gt;"",Scoring!$D$31)+IF(Data!$AA144&lt;&gt;"",Scoring!$D$32)+IF(Data!$AB144&lt;&gt;"",Scoring!$D$33)+IF(Data!$AC144&lt;&gt;"",Scoring!$D$34)+IF(Data!$AD144&lt;&gt;"",Scoring!$D$35)+IF(Data!$AE144&lt;&gt;"",Scoring!$D$36)+IF(Data!$AF144&lt;&gt;"",Scoring!$D$37)+IF(Data!$AG144&lt;&gt;"",Scoring!$D$38)+IF(Data!$AH144&lt;&gt;"",Scoring!$D$39)+IF(Data!$AI144&lt;&gt;"",Scoring!$D$40)+IF(Data!$AJ144&lt;&gt;"",Scoring!$D$41)+IF(Data!$AK144&lt;&gt;"",Scoring!$D$42)+IF(Data!$AL144&lt;&gt;"",Scoring!$D$43)+IF(Data!$AM144&lt;&gt;"",Scoring!$D$44)+IF(Data!$AN144&lt;&gt;"",Scoring!$D$45)+IF(Data!$AO144&lt;&gt;"",Scoring!$D$46)+IF(Data!$AP144&lt;&gt;"",Scoring!$D$47)+IF(Data!$AQ144&lt;&gt;"",Scoring!$D$48)+IF(Data!$AR144&lt;&gt;"",Scoring!$D$49)+IF(Data!$AS144&lt;&gt;"",Scoring!$D$50)+IF(Data!$AT144&lt;&gt;"",Scoring!$D$51)+IF(Data!$AU144&lt;&gt;"",Scoring!$D$52),"")</f>
        <v/>
      </c>
      <c r="AW144" s="180" t="str">
        <f>IF(AV144&lt;&gt;"",LOOKUP(AV144,Likelihoods!$A$7:$A$107,Likelihoods!B$7:B$107),"")</f>
        <v/>
      </c>
      <c r="AX144" s="181" t="str">
        <f>IF(AND(COUNTBLANK($B144:$O144)=13,COUNTBLANK($P144:$Q144)=1,COUNTBLANK($R144:$U144)=3,COUNTBLANK($V144:$X144)=2,COUNTBLANK($Y144:$AE144)=6,COUNTBLANK($AF144:$AJ144)=4,COUNTBLANK($AK144:AN144)=3,COUNTBLANK($AO144:$AQ144)=2,COUNTBLANK($AR144:$AS144)=1,COUNTBLANK($AT144:$AU144)=1),IF(Data!$B144&lt;&gt;"",Scoring!$E$7)+IF(Data!$C144&lt;&gt;"",Scoring!$E$8)+IF(Data!$D144&lt;&gt;"",Scoring!$E$9)+IF(Data!$E144&lt;&gt;"",Scoring!$E$10)+IF(Data!$F144&lt;&gt;"",Scoring!$E$11)+IF(Data!$G144&lt;&gt;"",Scoring!$E$12)+IF(Data!$H144&lt;&gt;"",Scoring!$E$13)+IF(Data!$I144&lt;&gt;"",Scoring!$E$14)+IF(Data!$J144&lt;&gt;"",Scoring!$E$15)+IF(Data!$K144&lt;&gt;"",Scoring!$E$16)+IF(Data!$L144&lt;&gt;"",Scoring!$E$17)+IF(Data!$M144&lt;&gt;"",Scoring!$E$18)+IF(Data!$N144&lt;&gt;"",Scoring!$E$19)+IF(Data!$O144&lt;&gt;"",Scoring!$E$20)+IF(Data!$P144&lt;&gt;"",Scoring!$E$21)+IF(Data!$Q144&lt;&gt;"",Scoring!$E$22)+IF(Data!$R144&lt;&gt;"",Scoring!$E$23)+IF(Data!$S144&lt;&gt;"",Scoring!$E$24)+IF(Data!$T144&lt;&gt;"",Scoring!$E$25)+IF(Data!$U144&lt;&gt;"",Scoring!$E$26)+IF(Data!$V144&lt;&gt;"",Scoring!$E$27)+IF(Data!$W144&lt;&gt;"",Scoring!$E$28)+IF(Data!$X144&lt;&gt;"",Scoring!$E$29)+IF(Data!$Y144&lt;&gt;"",Scoring!$E$30)+IF(Data!$Z144&lt;&gt;"",Scoring!$E$31)+IF(Data!$AA144&lt;&gt;"",Scoring!$E$32)+IF(Data!$AB144&lt;&gt;"",Scoring!$E$33)+IF(Data!$AC144&lt;&gt;"",Scoring!$E$34)+IF(Data!$AD144&lt;&gt;"",Scoring!$E$35)+IF(Data!$AE144&lt;&gt;"",Scoring!$E$36)+IF(Data!$AF144&lt;&gt;"",Scoring!$E$37)+IF(Data!$AG144&lt;&gt;"",Scoring!$E$38)+IF(Data!$AH144&lt;&gt;"",Scoring!$E$39)+IF(Data!$AI144&lt;&gt;"",Scoring!$E$40)+IF(Data!$AJ144&lt;&gt;"",Scoring!$E$41)+IF(Data!$AK144&lt;&gt;"",Scoring!$E$42)+IF(Data!$AL144&lt;&gt;"",Scoring!$E$43)+IF(Data!$AM144&lt;&gt;"",Scoring!$E$44)+IF(Data!$AN144&lt;&gt;"",Scoring!$E$45)+IF(Data!$AO144&lt;&gt;"",Scoring!$E$46)+IF(Data!$AP144&lt;&gt;"",Scoring!$E$47)+IF(Data!$AQ144&lt;&gt;"",Scoring!$E$48)+IF(Data!$AR144&lt;&gt;"",Scoring!$E$49)+IF(Data!$AS144&lt;&gt;"",Scoring!$E$50)+IF(Data!$AT144&lt;&gt;"",Scoring!$E$51)+IF(Data!$AU144&lt;&gt;"",Scoring!$E$52),"")</f>
        <v/>
      </c>
      <c r="AY144" s="180" t="str">
        <f>IF(AX144&lt;&gt;"",LOOKUP(AX144,Likelihoods!$A$7:$A$107,Likelihoods!C$7:C$107),"")</f>
        <v/>
      </c>
      <c r="AZ144" s="182" t="str">
        <f>IF(AND(COUNTBLANK($B144:$O144)=13,COUNTBLANK($P144:$Q144)=1,COUNTBLANK($R144:$U144)=3,COUNTBLANK($V144:$X144)=2,COUNTBLANK($Y144:$AE144)=6,COUNTBLANK($AF144:$AJ144)=4,COUNTBLANK($AK144:AN144)=3,COUNTBLANK($AO144:$AQ144)=2,COUNTBLANK($AR144:$AS144)=1,COUNTBLANK($AT144:$AU144)=1),IF(Data!$B144&lt;&gt;"",Scoring!$F$7)+IF(Data!$C144&lt;&gt;"",Scoring!$F$8)+IF(Data!$D144&lt;&gt;"",Scoring!$F$9)+IF(Data!$E144&lt;&gt;"",Scoring!$F$10)+IF(Data!$F144&lt;&gt;"",Scoring!$F$11)+IF(Data!$G144&lt;&gt;"",Scoring!$F$12)+IF(Data!$H144&lt;&gt;"",Scoring!$F$13)+IF(Data!$I144&lt;&gt;"",Scoring!$F$14)+IF(Data!$J144&lt;&gt;"",Scoring!$F$15)+IF(Data!$K144&lt;&gt;"",Scoring!$F$16)+IF(Data!$L144&lt;&gt;"",Scoring!$F$17)+IF(Data!$M144&lt;&gt;"",Scoring!$F$18)+IF(Data!$N144&lt;&gt;"",Scoring!$F$19)+IF(Data!$O144&lt;&gt;"",Scoring!$F$20)+IF(Data!$P144&lt;&gt;"",Scoring!$F$21)+IF(Data!$Q144&lt;&gt;"",Scoring!$F$22)+IF(Data!$R144&lt;&gt;"",Scoring!$F$23)+IF(Data!$S144&lt;&gt;"",Scoring!$F$24)+IF(Data!$T144&lt;&gt;"",Scoring!$F$25)+IF(Data!$U144&lt;&gt;"",Scoring!$F$26)+IF(Data!$V144&lt;&gt;"",Scoring!$F$27)+IF(Data!$W144&lt;&gt;"",Scoring!$F$28)+IF(Data!$X144&lt;&gt;"",Scoring!$F$29)+IF(Data!$Y144&lt;&gt;"",Scoring!$F$30)+IF(Data!$Z144&lt;&gt;"",Scoring!$F$31)+IF(Data!$AA144&lt;&gt;"",Scoring!$F$32)+IF(Data!$AB144&lt;&gt;"",Scoring!$F$33)+IF(Data!$AC144&lt;&gt;"",Scoring!$F$34)+IF(Data!$AD144&lt;&gt;"",Scoring!$F$35)+IF(Data!$AE144&lt;&gt;"",Scoring!$F$36)+IF(Data!$AF144&lt;&gt;"",Scoring!$F$37)+IF(Data!$AG144&lt;&gt;"",Scoring!$F$38)+IF(Data!$AH144&lt;&gt;"",Scoring!$F$39)+IF(Data!$AI144&lt;&gt;"",Scoring!$F$40)+IF(Data!$AJ144&lt;&gt;"",Scoring!$F$41)+IF(Data!$AK144&lt;&gt;"",Scoring!$F$42)+IF(Data!$AL144&lt;&gt;"",Scoring!$F$43)+IF(Data!$AM144&lt;&gt;"",Scoring!$F$44)+IF(Data!$AN144&lt;&gt;"",Scoring!$F$45)+IF(Data!$AO144&lt;&gt;"",Scoring!$F$46)+IF(Data!$AP144&lt;&gt;"",Scoring!$F$47)+IF(Data!$AQ144&lt;&gt;"",Scoring!$F$48)+IF(Data!$AR144&lt;&gt;"",Scoring!$F$49)+IF(Data!$AS144&lt;&gt;"",Scoring!$F$50)+IF(Data!$AT144&lt;&gt;"",Scoring!$F$51)+IF(Data!$AU144&lt;&gt;"",Scoring!$F$52),"")</f>
        <v/>
      </c>
      <c r="BA144" s="183" t="str">
        <f>IF(AZ144&lt;&gt;"",LOOKUP(AZ144,Likelihoods!$A$7:$A$107,Likelihoods!D$7:D$107),"")</f>
        <v/>
      </c>
      <c r="BB144" s="181" t="str">
        <f>IF(AND(COUNTBLANK($B144:$O144)=13,COUNTBLANK($P144:$Q144)=1,COUNTBLANK($R144:$U144)=3,COUNTBLANK($V144:$X144)=2,COUNTBLANK($Y144:$AE144)=6,COUNTBLANK($AF144:$AJ144)=4,COUNTBLANK($AK144:AN144)=3,COUNTBLANK($AO144:$AQ144)=2,COUNTBLANK($AR144:$AS144)=1,COUNTBLANK($AT144:$AU144)=1),IF(Data!$B144&lt;&gt;"",Scoring!$G$7)+IF(Data!$C144&lt;&gt;"",Scoring!$G$8)+IF(Data!$D144&lt;&gt;"",Scoring!$G$9)+IF(Data!$E144&lt;&gt;"",Scoring!$G$10)+IF(Data!$F144&lt;&gt;"",Scoring!$G$11)+IF(Data!$G144&lt;&gt;"",Scoring!$G$12)+IF(Data!$H144&lt;&gt;"",Scoring!$G$13)+IF(Data!$I144&lt;&gt;"",Scoring!$G$14)+IF(Data!$J144&lt;&gt;"",Scoring!$G$15)+IF(Data!$K144&lt;&gt;"",Scoring!$G$16)+IF(Data!$L144&lt;&gt;"",Scoring!$G$17)+IF(Data!$M144&lt;&gt;"",Scoring!$G$18)+IF(Data!$N144&lt;&gt;"",Scoring!$G$19)+IF(Data!$O144&lt;&gt;"",Scoring!$G$20)+IF(Data!$P144&lt;&gt;"",Scoring!$G$21)+IF(Data!$Q144&lt;&gt;"",Scoring!$G$22)+IF(Data!$R144&lt;&gt;"",Scoring!$G$23)+IF(Data!$S144&lt;&gt;"",Scoring!$G$24)+IF(Data!$T144&lt;&gt;"",Scoring!$G$25)+IF(Data!$U144&lt;&gt;"",Scoring!$G$26)+IF(Data!$V144&lt;&gt;"",Scoring!$G$27)+IF(Data!$W144&lt;&gt;"",Scoring!$G$28)+IF(Data!$X144&lt;&gt;"",Scoring!$G$29)+IF(Data!$Y144&lt;&gt;"",Scoring!$G$30)+IF(Data!$Z144&lt;&gt;"",Scoring!$G$31)+IF(Data!$AA144&lt;&gt;"",Scoring!$G$32)+IF(Data!$AB144&lt;&gt;"",Scoring!$G$33)+IF(Data!$AC144&lt;&gt;"",Scoring!$G$34)+IF(Data!$AD144&lt;&gt;"",Scoring!$G$35)+IF(Data!$AE144&lt;&gt;"",Scoring!$G$36)+IF(Data!$AF144&lt;&gt;"",Scoring!$G$37)+IF(Data!$AG144&lt;&gt;"",Scoring!$G$38)+IF(Data!$AH144&lt;&gt;"",Scoring!$G$39)+IF(Data!$AI144&lt;&gt;"",Scoring!$G$40)+IF(Data!$AJ144&lt;&gt;"",Scoring!$G$41)+IF(Data!$AK144&lt;&gt;"",Scoring!$G$42)+IF(Data!$AL144&lt;&gt;"",Scoring!$G$43)+IF(Data!$AM144&lt;&gt;"",Scoring!$G$44)+IF(Data!$AN144&lt;&gt;"",Scoring!$G$45)+IF(Data!$AO144&lt;&gt;"",Scoring!$G$46)+IF(Data!$AP144&lt;&gt;"",Scoring!$G$47)+IF(Data!$AQ144&lt;&gt;"",Scoring!$G$48)+IF(Data!$AR144&lt;&gt;"",Scoring!$G$49)+IF(Data!$AS144&lt;&gt;"",Scoring!$G$50)+IF(Data!$AT144&lt;&gt;"",Scoring!$G$51)+IF(Data!$AU144&lt;&gt;"",Scoring!$G$52),"")</f>
        <v/>
      </c>
      <c r="BC144" s="184" t="str">
        <f>IF(BB144&lt;&gt;"",LOOKUP(BB144,Likelihoods!$A$7:$A$107,Likelihoods!E$7:E$107),"")</f>
        <v/>
      </c>
      <c r="BD144" s="185" t="str">
        <f>IF(AND(COUNTBLANK($B144:$O144)=13,COUNTBLANK($P144:$Q144)=1,COUNTBLANK($R144:$U144)=3,COUNTBLANK($V144:$X144)=2,COUNTBLANK($Y144:$AE144)=6,COUNTBLANK($AF144:$AJ144)=4,COUNTBLANK($AK144:AN144)=3,COUNTBLANK($AO144:$AQ144)=2,COUNTBLANK($AR144:$AS144)=1,COUNTBLANK($AT144:$AU144)=1),IF(Data!$B144&lt;&gt;"",Scoring!$H$7)+IF(Data!$C144&lt;&gt;"",Scoring!$H$8)+IF(Data!$D144&lt;&gt;"",Scoring!$H$9)+IF(Data!$E144&lt;&gt;"",Scoring!$H$10)+IF(Data!$F144&lt;&gt;"",Scoring!$H$11)+IF(Data!$G144&lt;&gt;"",Scoring!$H$12)+IF(Data!$H144&lt;&gt;"",Scoring!$H$13)+IF(Data!$I144&lt;&gt;"",Scoring!$H$14)+IF(Data!$J144&lt;&gt;"",Scoring!$H$15)+IF(Data!$K144&lt;&gt;"",Scoring!$H$16)+IF(Data!$L144&lt;&gt;"",Scoring!$H$17)+IF(Data!$M144&lt;&gt;"",Scoring!$H$18)+IF(Data!$N144&lt;&gt;"",Scoring!$H$19)+IF(Data!$O144&lt;&gt;"",Scoring!$H$20)+IF(Data!$P144&lt;&gt;"",Scoring!$H$21)+IF(Data!$Q144&lt;&gt;"",Scoring!$H$22)+IF(Data!$R144&lt;&gt;"",Scoring!$H$23)+IF(Data!$S144&lt;&gt;"",Scoring!$H$24)+IF(Data!$T144&lt;&gt;"",Scoring!$H$25)+IF(Data!$U144&lt;&gt;"",Scoring!$H$26)+IF(Data!$V144&lt;&gt;"",Scoring!$H$27)+IF(Data!$W144&lt;&gt;"",Scoring!$H$28)+IF(Data!$X144&lt;&gt;"",Scoring!$H$29)+IF(Data!$Y144&lt;&gt;"",Scoring!$H$30)+IF(Data!$Z144&lt;&gt;"",Scoring!$H$31)+IF(Data!$AA144&lt;&gt;"",Scoring!$H$32)+IF(Data!$AB144&lt;&gt;"",Scoring!$H$33)+IF(Data!$AC144&lt;&gt;"",Scoring!$H$34)+IF(Data!$AD144&lt;&gt;"",Scoring!$H$35)+IF(Data!$AE144&lt;&gt;"",Scoring!$H$36)+IF(Data!$AF144&lt;&gt;"",Scoring!$H$37)+IF(Data!$AG144&lt;&gt;"",Scoring!$H$38)+IF(Data!$AH144&lt;&gt;"",Scoring!$H$39)+IF(Data!$AI144&lt;&gt;"",Scoring!$H$40)+IF(Data!$AJ144&lt;&gt;"",Scoring!$H$41)+IF(Data!$AK144&lt;&gt;"",Scoring!$H$42)+IF(Data!$AL144&lt;&gt;"",Scoring!$H$43)+IF(Data!$AM144&lt;&gt;"",Scoring!$H$44)+IF(Data!$AN144&lt;&gt;"",Scoring!$H$45)+IF(Data!$AO144&lt;&gt;"",Scoring!$H$46)+IF(Data!$AP144&lt;&gt;"",Scoring!$H$47)+IF(Data!$AQ144&lt;&gt;"",Scoring!$H$48)+IF(Data!$AR144&lt;&gt;"",Scoring!$H$49)+IF(Data!$AS144&lt;&gt;"",Scoring!$H$50)+IF(Data!$AT144&lt;&gt;"",Scoring!$H$51)+IF(Data!$AU144&lt;&gt;"",Scoring!$H$52),"")</f>
        <v/>
      </c>
      <c r="BE144" s="186" t="str">
        <f>IF(BD144&lt;&gt;"",LOOKUP(BD144,Likelihoods!$A$7:$A$107,Likelihoods!F$7:F$107),"")</f>
        <v/>
      </c>
      <c r="BF144" s="181" t="str">
        <f>IF(AND(COUNTBLANK($B144:$O144)=13,COUNTBLANK($P144:$Q144)=1,COUNTBLANK($R144:$U144)=3,COUNTBLANK($V144:$X144)=2,COUNTBLANK($Y144:$AE144)=6,COUNTBLANK($AF144:$AJ144)=4,COUNTBLANK($AK144:AN144)=3,COUNTBLANK($AO144:$AQ144)=2,COUNTBLANK($AR144:$AS144)=1,COUNTBLANK($AT144:$AU144)=1),IF(Data!$B144&lt;&gt;"",Scoring!$I$7)+IF(Data!$C144&lt;&gt;"",Scoring!$I$8)+IF(Data!$D144&lt;&gt;"",Scoring!$I$9)+IF(Data!$E144&lt;&gt;"",Scoring!$I$10)+IF(Data!$F144&lt;&gt;"",Scoring!$I$11)+IF(Data!$G144&lt;&gt;"",Scoring!$I$12)+IF(Data!$H144&lt;&gt;"",Scoring!$I$13)+IF(Data!$I144&lt;&gt;"",Scoring!$I$14)+IF(Data!$J144&lt;&gt;"",Scoring!$I$15)+IF(Data!$K144&lt;&gt;"",Scoring!$I$16)+IF(Data!$L144&lt;&gt;"",Scoring!$I$17)+IF(Data!$M144&lt;&gt;"",Scoring!$I$18)+IF(Data!$N144&lt;&gt;"",Scoring!$I$19)+IF(Data!$O144&lt;&gt;"",Scoring!$I$20)+IF(Data!$P144&lt;&gt;"",Scoring!$I$21)+IF(Data!$Q144&lt;&gt;"",Scoring!$I$22)+IF(Data!$R144&lt;&gt;"",Scoring!$I$23)+IF(Data!$S144&lt;&gt;"",Scoring!$I$24)+IF(Data!$T144&lt;&gt;"",Scoring!$I$25)+IF(Data!$U144&lt;&gt;"",Scoring!$I$26)+IF(Data!$V144&lt;&gt;"",Scoring!$I$27)+IF(Data!$W144&lt;&gt;"",Scoring!$I$28)+IF(Data!$X144&lt;&gt;"",Scoring!$I$29)+IF(Data!$Y144&lt;&gt;"",Scoring!$I$30)+IF(Data!$Z144&lt;&gt;"",Scoring!$I$31)+IF(Data!$AA144&lt;&gt;"",Scoring!$I$32)+IF(Data!$AB144&lt;&gt;"",Scoring!$I$33)+IF(Data!$AC144&lt;&gt;"",Scoring!$I$34)+IF(Data!$AD144&lt;&gt;"",Scoring!$I$35)+IF(Data!$AE144&lt;&gt;"",Scoring!$I$36)+IF(Data!$AF144&lt;&gt;"",Scoring!$I$37)+IF(Data!$AG144&lt;&gt;"",Scoring!$I$38)+IF(Data!$AH144&lt;&gt;"",Scoring!$I$39)+IF(Data!$AI144&lt;&gt;"",Scoring!$I$40)+IF(Data!$AJ144&lt;&gt;"",Scoring!$I$41)+IF(Data!$AK144&lt;&gt;"",Scoring!$I$42)+IF(Data!$AL144&lt;&gt;"",Scoring!$I$43)+IF(Data!$AM144&lt;&gt;"",Scoring!$I$44)+IF(Data!$AN144&lt;&gt;"",Scoring!$I$45)+IF(Data!$AO144&lt;&gt;"",Scoring!$I$46)+IF(Data!$AP144&lt;&gt;"",Scoring!$I$47)+IF(Data!$AQ144&lt;&gt;"",Scoring!$I$48)+IF(Data!$AR144&lt;&gt;"",Scoring!$I$49)+IF(Data!$AS144&lt;&gt;"",Scoring!$I$50)+IF(Data!$AT144&lt;&gt;"",Scoring!$I$51)+IF(Data!$AU144&lt;&gt;"",Scoring!$I$52),"")</f>
        <v/>
      </c>
      <c r="BG144" s="180" t="str">
        <f>IF(BF144&lt;&gt;"",LOOKUP(BF144,Likelihoods!$A$7:$A$107,Likelihoods!G$7:G$107),"")</f>
        <v/>
      </c>
      <c r="BH144" s="187" t="str">
        <f>IF(AND(COUNTBLANK($B144:$O144)=13,COUNTBLANK($P144:$Q144)=1,COUNTBLANK($R144:$U144)=3,COUNTBLANK($V144:$X144)=2,COUNTBLANK($Y144:$AE144)=6,COUNTBLANK($AF144:$AJ144)=4,COUNTBLANK($AK144:AN144)=3,COUNTBLANK($AO144:$AQ144)=2,COUNTBLANK($AR144:$AS144)=1,COUNTBLANK($AT144:$AU144)=1),IF(Data!$B144&lt;&gt;"",Scoring!$J$7)+IF(Data!$C144&lt;&gt;"",Scoring!$J$8)+IF(Data!$D144&lt;&gt;"",Scoring!$J$9)+IF(Data!$E144&lt;&gt;"",Scoring!$J$10)+IF(Data!$F144&lt;&gt;"",Scoring!$J$11)+IF(Data!$G144&lt;&gt;"",Scoring!$J$12)+IF(Data!$H144&lt;&gt;"",Scoring!$J$13)+IF(Data!$I144&lt;&gt;"",Scoring!$J$14)+IF(Data!$J144&lt;&gt;"",Scoring!$J$15)+IF(Data!$K144&lt;&gt;"",Scoring!$J$16)+IF(Data!$L144&lt;&gt;"",Scoring!$J$17)+IF(Data!$M144&lt;&gt;"",Scoring!$J$18)+IF(Data!$N144&lt;&gt;"",Scoring!$J$19)+IF(Data!$O144&lt;&gt;"",Scoring!$J$20)+IF(Data!$P144&lt;&gt;"",Scoring!$J$21)+IF(Data!$Q144&lt;&gt;"",Scoring!$J$22)+IF(Data!$R144&lt;&gt;"",Scoring!$J$23)+IF(Data!$S144&lt;&gt;"",Scoring!$J$24)+IF(Data!$T144&lt;&gt;"",Scoring!$J$25)+IF(Data!$U144&lt;&gt;"",Scoring!$J$26)+IF(Data!$V144&lt;&gt;"",Scoring!$J$27)+IF(Data!$W144&lt;&gt;"",Scoring!$J$28)+IF(Data!$X144&lt;&gt;"",Scoring!$J$29)+IF(Data!$Y144&lt;&gt;"",Scoring!$J$30)+IF(Data!$Z144&lt;&gt;"",Scoring!$J$31)+IF(Data!$AA144&lt;&gt;"",Scoring!$J$32)+IF(Data!$AB144&lt;&gt;"",Scoring!$J$33)+IF(Data!$AC144&lt;&gt;"",Scoring!$J$34)+IF(Data!$AD144&lt;&gt;"",Scoring!$J$35)+IF(Data!$AE144&lt;&gt;"",Scoring!$J$36)+IF(Data!$AF144&lt;&gt;"",Scoring!$J$37)+IF(Data!$AG144&lt;&gt;"",Scoring!$J$38)+IF(Data!$AH144&lt;&gt;"",Scoring!$J$39)+IF(Data!$AI144&lt;&gt;"",Scoring!$J$40)+IF(Data!$AJ144&lt;&gt;"",Scoring!$J$41)+IF(Data!$AK144&lt;&gt;"",Scoring!$J$42)+IF(Data!$AL144&lt;&gt;"",Scoring!$J$43)+IF(Data!$AM144&lt;&gt;"",Scoring!$J$44)+IF(Data!$AN144&lt;&gt;"",Scoring!$J$45)+IF(Data!$AO144&lt;&gt;"",Scoring!$J$46)+IF(Data!$AP144&lt;&gt;"",Scoring!$J$47)+IF(Data!$AQ144&lt;&gt;"",Scoring!$J$48)+IF(Data!$AR144&lt;&gt;"",Scoring!$J$49)+IF(Data!$AS144&lt;&gt;"",Scoring!$J$50)+IF(Data!$AT144&lt;&gt;"",Scoring!$J$51)+IF(Data!$AU144&lt;&gt;"",Scoring!$J$52),"")</f>
        <v/>
      </c>
      <c r="BI144" s="183" t="str">
        <f>IF(BH144&lt;&gt;"",LOOKUP(BH144,Likelihoods!$A$7:$A$107,Likelihoods!H$7:H$107),"")</f>
        <v/>
      </c>
      <c r="BJ144" s="188" t="str">
        <f>IF(AND(COUNTBLANK($B144:$O144)=13,COUNTBLANK($P144:$Q144)=1,COUNTBLANK($R144:$U144)=3,COUNTBLANK($V144:$X144)=2,COUNTBLANK($Y144:$AE144)=6,COUNTBLANK($AF144:$AJ144)=4,COUNTBLANK($AK144:AN144)=3,COUNTBLANK($AO144:$AQ144)=2,COUNTBLANK($AR144:$AS144)=1,COUNTBLANK($AT144:$AU144)=1),IF(Data!$B144&lt;&gt;"",Scoring!$K$7)+IF(Data!$C144&lt;&gt;"",Scoring!$K$8)+IF(Data!$D144&lt;&gt;"",Scoring!$K$9)+IF(Data!$E144&lt;&gt;"",Scoring!$K$10)+IF(Data!$F144&lt;&gt;"",Scoring!$K$11)+IF(Data!$G144&lt;&gt;"",Scoring!$K$12)+IF(Data!$H144&lt;&gt;"",Scoring!$K$13)+IF(Data!$I144&lt;&gt;"",Scoring!$K$14)+IF(Data!$J144&lt;&gt;"",Scoring!$K$15)+IF(Data!$K144&lt;&gt;"",Scoring!$K$16)+IF(Data!$L144&lt;&gt;"",Scoring!$K$17)+IF(Data!$M144&lt;&gt;"",Scoring!$K$18)+IF(Data!$N144&lt;&gt;"",Scoring!$K$19)+IF(Data!$O144&lt;&gt;"",Scoring!$K$20)+IF(Data!$P144&lt;&gt;"",Scoring!$K$21)+IF(Data!$Q144&lt;&gt;"",Scoring!$K$22)+IF(Data!$R144&lt;&gt;"",Scoring!$K$23)+IF(Data!$S144&lt;&gt;"",Scoring!$K$24)+IF(Data!$T144&lt;&gt;"",Scoring!$K$25)+IF(Data!$U144&lt;&gt;"",Scoring!$K$26)+IF(Data!$V144&lt;&gt;"",Scoring!$K$27)+IF(Data!$W144&lt;&gt;"",Scoring!$K$28)+IF(Data!$X144&lt;&gt;"",Scoring!$K$29)+IF(Data!$Y144&lt;&gt;"",Scoring!$K$30)+IF(Data!$Z144&lt;&gt;"",Scoring!$K$31)+IF(Data!$AA144&lt;&gt;"",Scoring!$K$32)+IF(Data!$AB144&lt;&gt;"",Scoring!$K$33)+IF(Data!$AC144&lt;&gt;"",Scoring!$K$34)+IF(Data!$AD144&lt;&gt;"",Scoring!$K$35)+IF(Data!$AE144&lt;&gt;"",Scoring!$K$36)+IF(Data!$AF144&lt;&gt;"",Scoring!$K$37)+IF(Data!$AG144&lt;&gt;"",Scoring!$K$38)+IF(Data!$AH144&lt;&gt;"",Scoring!$K$39)+IF(Data!$AI144&lt;&gt;"",Scoring!$K$40)+IF(Data!$AJ144&lt;&gt;"",Scoring!$K$41)+IF(Data!$AK144&lt;&gt;"",Scoring!$K$42)+IF(Data!$AL144&lt;&gt;"",Scoring!$K$43)+IF(Data!$AM144&lt;&gt;"",Scoring!$K$44)+IF(Data!$AN144&lt;&gt;"",Scoring!$K$45)+IF(Data!$AO144&lt;&gt;"",Scoring!$K$46)+IF(Data!$AP144&lt;&gt;"",Scoring!$K$47)+IF(Data!$AQ144&lt;&gt;"",Scoring!$K$48)+IF(Data!$AR144&lt;&gt;"",Scoring!$K$49)+IF(Data!$AS144&lt;&gt;"",Scoring!$K$50)+IF(Data!$AT144&lt;&gt;"",Scoring!$K$51)+IF(Data!$AU144&lt;&gt;"",Scoring!$K$52),"")</f>
        <v/>
      </c>
      <c r="BK144" s="184" t="str">
        <f>IF(BJ144&lt;&gt;"",LOOKUP(BJ144,Likelihoods!$A$7:$A$107,Likelihoods!I$7:I$107),"")</f>
        <v/>
      </c>
      <c r="BL144" s="187" t="str">
        <f>IF(AND(COUNTBLANK($B144:$O144)=13,COUNTBLANK($P144:$Q144)=1,COUNTBLANK($R144:$U144)=3,COUNTBLANK($V144:$X144)=2,COUNTBLANK($Y144:$AE144)=6,COUNTBLANK($AF144:$AJ144)=4,COUNTBLANK($AK144:AN144)=3,COUNTBLANK($AO144:$AQ144)=2,COUNTBLANK($AR144:$AS144)=1,COUNTBLANK($AT144:$AU144)=1),IF(Data!$B144&lt;&gt;"",Scoring!$L$7)+IF(Data!$C144&lt;&gt;"",Scoring!$L$8)+IF(Data!$D144&lt;&gt;"",Scoring!$L$9)+IF(Data!$E144&lt;&gt;"",Scoring!$L$10)+IF(Data!$F144&lt;&gt;"",Scoring!$L$11)+IF(Data!$G144&lt;&gt;"",Scoring!$L$12)+IF(Data!$H144&lt;&gt;"",Scoring!$L$13)+IF(Data!$I144&lt;&gt;"",Scoring!$L$14)+IF(Data!$J144&lt;&gt;"",Scoring!$L$15)+IF(Data!$K144&lt;&gt;"",Scoring!$L$16)+IF(Data!$L144&lt;&gt;"",Scoring!$L$17)+IF(Data!$M144&lt;&gt;"",Scoring!$L$18)+IF(Data!$N144&lt;&gt;"",Scoring!$L$19)+IF(Data!$O144&lt;&gt;"",Scoring!$L$20)+IF(Data!$P144&lt;&gt;"",Scoring!$L$21)+IF(Data!$Q144&lt;&gt;"",Scoring!$L$22)+IF(Data!$R144&lt;&gt;"",Scoring!$L$23)+IF(Data!$S144&lt;&gt;"",Scoring!$L$24)+IF(Data!$T144&lt;&gt;"",Scoring!$L$25)+IF(Data!$U144&lt;&gt;"",Scoring!$L$26)+IF(Data!$V144&lt;&gt;"",Scoring!$L$27)+IF(Data!$W144&lt;&gt;"",Scoring!$L$28)+IF(Data!$X144&lt;&gt;"",Scoring!$L$29)+IF(Data!$Y144&lt;&gt;"",Scoring!$L$30)+IF(Data!$Z144&lt;&gt;"",Scoring!$L$31)+IF(Data!$AA144&lt;&gt;"",Scoring!$L$32)+IF(Data!$AB144&lt;&gt;"",Scoring!$L$33)+IF(Data!$AC144&lt;&gt;"",Scoring!$L$34)+IF(Data!$AD144&lt;&gt;"",Scoring!$L$35)+IF(Data!$AE144&lt;&gt;"",Scoring!$L$36)+IF(Data!$AF144&lt;&gt;"",Scoring!$L$37)+IF(Data!$AG144&lt;&gt;"",Scoring!$L$38)+IF(Data!$AH144&lt;&gt;"",Scoring!$L$39)+IF(Data!$AI144&lt;&gt;"",Scoring!$L$40)+IF(Data!$AJ144&lt;&gt;"",Scoring!$L$41)+IF(Data!$AK144&lt;&gt;"",Scoring!$L$42)+IF(Data!$AL144&lt;&gt;"",Scoring!$L$43)+IF(Data!$AM144&lt;&gt;"",Scoring!$L$44)+IF(Data!$AN144&lt;&gt;"",Scoring!$L$45)+IF(Data!$AO144&lt;&gt;"",Scoring!$L$46)+IF(Data!$AP144&lt;&gt;"",Scoring!$L$47)+IF(Data!$AQ144&lt;&gt;"",Scoring!$L$48)+IF(Data!$AR144&lt;&gt;"",Scoring!$L$49)+IF(Data!$AS144&lt;&gt;"",Scoring!$L$50)+IF(Data!$AT144&lt;&gt;"",Scoring!$L$51)+IF(Data!$AU144&lt;&gt;"",Scoring!$L$52),"")</f>
        <v/>
      </c>
      <c r="BM144" s="180" t="str">
        <f>IF(BL144&lt;&gt;"",LOOKUP(BL144,Likelihoods!$A$7:$A$107,Likelihoods!J$7:J$107),"")</f>
        <v/>
      </c>
      <c r="BN144" s="181" t="str">
        <f>IF(AND(COUNTBLANK($B144:$O144)=13,COUNTBLANK($P144:$Q144)=1,COUNTBLANK($R144:$U144)=3,COUNTBLANK($V144:$X144)=2,COUNTBLANK($Y144:$AE144)=6,COUNTBLANK($AF144:$AJ144)=4,COUNTBLANK($AK144:AN144)=3,COUNTBLANK($AO144:$AQ144)=2,COUNTBLANK($AR144:$AS144)=1,COUNTBLANK($AT144:$AU144)=1),IF(Data!$B144&lt;&gt;"",Scoring!$M$7)+IF(Data!$C144&lt;&gt;"",Scoring!$M$8)+IF(Data!$D144&lt;&gt;"",Scoring!$M$9)+IF(Data!$E144&lt;&gt;"",Scoring!$M$10)+IF(Data!$F144&lt;&gt;"",Scoring!$M$11)+IF(Data!$G144&lt;&gt;"",Scoring!$M$12)+IF(Data!$H144&lt;&gt;"",Scoring!$M$13)+IF(Data!$I144&lt;&gt;"",Scoring!$M$14)+IF(Data!$J144&lt;&gt;"",Scoring!$M$15)+IF(Data!$K144&lt;&gt;"",Scoring!$M$16)+IF(Data!$L144&lt;&gt;"",Scoring!$M$17)+IF(Data!$M144&lt;&gt;"",Scoring!$M$18)+IF(Data!$N144&lt;&gt;"",Scoring!$M$19)+IF(Data!$O144&lt;&gt;"",Scoring!$M$20)+IF(Data!$P144&lt;&gt;"",Scoring!$M$21)+IF(Data!$Q144&lt;&gt;"",Scoring!$M$22)+IF(Data!$R144&lt;&gt;"",Scoring!$M$23)+IF(Data!$S144&lt;&gt;"",Scoring!$M$24)+IF(Data!$T144&lt;&gt;"",Scoring!$M$25)+IF(Data!$U144&lt;&gt;"",Scoring!$M$26)+IF(Data!$V144&lt;&gt;"",Scoring!$M$27)+IF(Data!$W144&lt;&gt;"",Scoring!$M$28)+IF(Data!$X144&lt;&gt;"",Scoring!$M$29)+IF(Data!$Y144&lt;&gt;"",Scoring!$M$30)+IF(Data!$Z144&lt;&gt;"",Scoring!$M$31)+IF(Data!$AA144&lt;&gt;"",Scoring!$M$32)+IF(Data!$AB144&lt;&gt;"",Scoring!$M$33)+IF(Data!$AC144&lt;&gt;"",Scoring!$M$34)+IF(Data!$AD144&lt;&gt;"",Scoring!$M$35)+IF(Data!$AE144&lt;&gt;"",Scoring!$M$36)+IF(Data!$AF144&lt;&gt;"",Scoring!$M$37)+IF(Data!$AG144&lt;&gt;"",Scoring!$M$38)+IF(Data!$AH144&lt;&gt;"",Scoring!$M$39)+IF(Data!$AI144&lt;&gt;"",Scoring!$M$40)+IF(Data!$AJ144&lt;&gt;"",Scoring!$M$41)+IF(Data!$AK144&lt;&gt;"",Scoring!$M$42)+IF(Data!$AL144&lt;&gt;"",Scoring!$M$43)+IF(Data!$AM144&lt;&gt;"",Scoring!$M$44)+IF(Data!$AN144&lt;&gt;"",Scoring!$M$45)+IF(Data!$AO144&lt;&gt;"",Scoring!$M$46)+IF(Data!$AP144&lt;&gt;"",Scoring!$M$47)+IF(Data!$AQ144&lt;&gt;"",Scoring!$M$48)+IF(Data!$AR144&lt;&gt;"",Scoring!$M$49)+IF(Data!$AS144&lt;&gt;"",Scoring!$M$50)+IF(Data!$AT144&lt;&gt;"",Scoring!$M$51)+IF(Data!$AU144&lt;&gt;"",Scoring!$M$52),"")</f>
        <v/>
      </c>
      <c r="BO144" s="184" t="str">
        <f>IF(BN144&lt;&gt;"",LOOKUP(BN144,Likelihoods!$A$7:$A$107,Likelihoods!K$7:K$107),"")</f>
        <v/>
      </c>
      <c r="BP144" s="179" t="str">
        <f>IF(AND(COUNTBLANK($B144:$O144)=13,COUNTBLANK($P144:$Q144)=1,COUNTBLANK($R144:$U144)=3,COUNTBLANK($V144:$X144)=2,COUNTBLANK($Y144:$AE144)=6,COUNTBLANK($AF144:$AJ144)=4,COUNTBLANK($AK144:AN144)=3,COUNTBLANK($AO144:$AQ144)=2,COUNTBLANK($AR144:$AS144)=1,COUNTBLANK($AT144:$AU144)=1),IF(Data!$B144&lt;&gt;"",Scoring!$N$7)+IF(Data!$C144&lt;&gt;"",Scoring!$N$8)+IF(Data!$D144&lt;&gt;"",Scoring!$N$9)+IF(Data!$E144&lt;&gt;"",Scoring!$N$10)+IF(Data!$F144&lt;&gt;"",Scoring!$N$11)+IF(Data!$G144&lt;&gt;"",Scoring!$N$12)+IF(Data!$H144&lt;&gt;"",Scoring!$N$13)+IF(Data!$I144&lt;&gt;"",Scoring!$N$14)+IF(Data!$J144&lt;&gt;"",Scoring!$N$15)+IF(Data!$K144&lt;&gt;"",Scoring!$N$16)+IF(Data!$L144&lt;&gt;"",Scoring!$N$17)+IF(Data!$M144&lt;&gt;"",Scoring!$N$18)+IF(Data!$N144&lt;&gt;"",Scoring!$N$19)+IF(Data!$O144&lt;&gt;"",Scoring!$N$20)+IF(Data!$P144&lt;&gt;"",Scoring!$N$21)+IF(Data!$Q144&lt;&gt;"",Scoring!$N$22)+IF(Data!$R144&lt;&gt;"",Scoring!$N$23)+IF(Data!$S144&lt;&gt;"",Scoring!$N$24)+IF(Data!$T144&lt;&gt;"",Scoring!$N$25)+IF(Data!$U144&lt;&gt;"",Scoring!$N$26)+IF(Data!$V144&lt;&gt;"",Scoring!$N$27)+IF(Data!$W144&lt;&gt;"",Scoring!$N$28)+IF(Data!$X144&lt;&gt;"",Scoring!$N$29)+IF(Data!$Y144&lt;&gt;"",Scoring!$N$30)+IF(Data!$Z144&lt;&gt;"",Scoring!$N$31)+IF(Data!$AA144&lt;&gt;"",Scoring!$N$32)+IF(Data!$AB144&lt;&gt;"",Scoring!$N$33)+IF(Data!$AC144&lt;&gt;"",Scoring!$N$34)+IF(Data!$AD144&lt;&gt;"",Scoring!$N$35)+IF(Data!$AE144&lt;&gt;"",Scoring!$N$36)+IF(Data!$AF144&lt;&gt;"",Scoring!$N$37)+IF(Data!$AG144&lt;&gt;"",Scoring!$N$38)+IF(Data!$AH144&lt;&gt;"",Scoring!$N$39)+IF(Data!$AI144&lt;&gt;"",Scoring!$N$40)+IF(Data!$AJ144&lt;&gt;"",Scoring!$N$41)+IF(Data!$AK144&lt;&gt;"",Scoring!$N$42)+IF(Data!$AL144&lt;&gt;"",Scoring!$N$43)+IF(Data!$AM144&lt;&gt;"",Scoring!$N$44)+IF(Data!$AN144&lt;&gt;"",Scoring!$N$45)+IF(Data!$AO144&lt;&gt;"",Scoring!$N$46)+IF(Data!$AP144&lt;&gt;"",Scoring!$N$47)+IF(Data!$AQ144&lt;&gt;"",Scoring!$N$48)+IF(Data!$AR144&lt;&gt;"",Scoring!$N$49)+IF(Data!$AS144&lt;&gt;"",Scoring!$N$50)+IF(Data!$AT144&lt;&gt;"",Scoring!$N$51)+IF(Data!$AU144&lt;&gt;"",Scoring!$N$52),"")</f>
        <v/>
      </c>
      <c r="BQ144" s="189" t="str">
        <f>IF(BP144&lt;&gt;"",LOOKUP(BP144,Likelihoods!$A$7:$A$107,Likelihoods!L$7:L$107),"")</f>
        <v/>
      </c>
      <c r="BR144" s="181" t="str">
        <f>IF(AND(COUNTBLANK($B144:$O144)=13,COUNTBLANK($P144:$Q144)=1,COUNTBLANK($R144:$U144)=3,COUNTBLANK($V144:$X144)=2,COUNTBLANK($Y144:$AE144)=6,COUNTBLANK($AF144:$AJ144)=4,COUNTBLANK($AK144:AN144)=3,COUNTBLANK($AO144:$AQ144)=2,COUNTBLANK($AR144:$AS144)=1,COUNTBLANK($AT144:$AU144)=1),IF(Data!$B144&lt;&gt;"",Scoring!$O$7)+IF(Data!$C144&lt;&gt;"",Scoring!$O$8)+IF(Data!$D144&lt;&gt;"",Scoring!$O$9)+IF(Data!$E144&lt;&gt;"",Scoring!$O$10)+IF(Data!$F144&lt;&gt;"",Scoring!$O$11)+IF(Data!$G144&lt;&gt;"",Scoring!$O$12)+IF(Data!$H144&lt;&gt;"",Scoring!$O$13)+IF(Data!$I144&lt;&gt;"",Scoring!$O$14)+IF(Data!$J144&lt;&gt;"",Scoring!$O$15)+IF(Data!$K144&lt;&gt;"",Scoring!$O$16)+IF(Data!$L144&lt;&gt;"",Scoring!$O$17)+IF(Data!$M144&lt;&gt;"",Scoring!$O$18)+IF(Data!$N144&lt;&gt;"",Scoring!$O$19)+IF(Data!$O144&lt;&gt;"",Scoring!$O$20)+IF(Data!$P144&lt;&gt;"",Scoring!$O$21)+IF(Data!$Q144&lt;&gt;"",Scoring!$O$22)+IF(Data!$R144&lt;&gt;"",Scoring!$O$23)+IF(Data!$S144&lt;&gt;"",Scoring!$O$24)+IF(Data!$T144&lt;&gt;"",Scoring!$O$25)+IF(Data!$U144&lt;&gt;"",Scoring!$O$26)+IF(Data!$V144&lt;&gt;"",Scoring!$O$27)+IF(Data!$W144&lt;&gt;"",Scoring!$O$28)+IF(Data!$X144&lt;&gt;"",Scoring!$O$29)+IF(Data!$Y144&lt;&gt;"",Scoring!$O$30)+IF(Data!$Z144&lt;&gt;"",Scoring!$O$31)+IF(Data!$AA144&lt;&gt;"",Scoring!$O$32)+IF(Data!$AB144&lt;&gt;"",Scoring!$O$33)+IF(Data!$AC144&lt;&gt;"",Scoring!$O$34)+IF(Data!$AD144&lt;&gt;"",Scoring!$O$35)+IF(Data!$AE144&lt;&gt;"",Scoring!$O$36)+IF(Data!$AF144&lt;&gt;"",Scoring!$O$37)+IF(Data!$AG144&lt;&gt;"",Scoring!$O$38)+IF(Data!$AH144&lt;&gt;"",Scoring!$O$39)+IF(Data!$AI144&lt;&gt;"",Scoring!$O$40)+IF(Data!$AJ144&lt;&gt;"",Scoring!$O$41)+IF(Data!$AK144&lt;&gt;"",Scoring!$O$42)+IF(Data!$AL144&lt;&gt;"",Scoring!$O$43)+IF(Data!$AM144&lt;&gt;"",Scoring!$O$44)+IF(Data!$AN144&lt;&gt;"",Scoring!$O$45)+IF(Data!$AO144&lt;&gt;"",Scoring!$O$46)+IF(Data!$AP144&lt;&gt;"",Scoring!$O$47)+IF(Data!$AQ144&lt;&gt;"",Scoring!$O$48)+IF(Data!$AR144&lt;&gt;"",Scoring!$O$49)+IF(Data!$AS144&lt;&gt;"",Scoring!$O$50)+IF(Data!$AT144&lt;&gt;"",Scoring!$O$51)+IF(Data!$AU144&lt;&gt;"",Scoring!$O$52),"")</f>
        <v/>
      </c>
      <c r="BS144" s="184" t="str">
        <f>IF(BR144&lt;&gt;"",LOOKUP(BR144,Likelihoods!$A$7:$A$107,Likelihoods!M$7:M$107),"")</f>
        <v/>
      </c>
      <c r="BT144" s="181" t="str">
        <f>IF(AND(COUNTBLANK($B144:$O144)=13,COUNTBLANK($P144:$Q144)=1,COUNTBLANK($R144:$U144)=3,COUNTBLANK($V144:$X144)=2,COUNTBLANK($Y144:$AE144)=6,COUNTBLANK($AF144:$AJ144)=4,COUNTBLANK($AK144:AN144)=3,COUNTBLANK($AO144:$AQ144)=2,COUNTBLANK($AR144:$AS144)=1,COUNTBLANK($AT144:$AU144)=1),IF(Data!$B144&lt;&gt;"",Scoring!$P$7)+IF(Data!$C144&lt;&gt;"",Scoring!$P$8)+IF(Data!$D144&lt;&gt;"",Scoring!$P$9)+IF(Data!$E144&lt;&gt;"",Scoring!$P$10)+IF(Data!$F144&lt;&gt;"",Scoring!$P$11)+IF(Data!$G144&lt;&gt;"",Scoring!$P$12)+IF(Data!$H144&lt;&gt;"",Scoring!$P$13)+IF(Data!$I144&lt;&gt;"",Scoring!$P$14)+IF(Data!$J144&lt;&gt;"",Scoring!$P$15)+IF(Data!$K144&lt;&gt;"",Scoring!$P$16)+IF(Data!$L144&lt;&gt;"",Scoring!$P$17)+IF(Data!$M144&lt;&gt;"",Scoring!$P$18)+IF(Data!$N144&lt;&gt;"",Scoring!$P$19)+IF(Data!$O144&lt;&gt;"",Scoring!$P$20)+IF(Data!$P144&lt;&gt;"",Scoring!$P$21)+IF(Data!$Q144&lt;&gt;"",Scoring!$P$22)+IF(Data!$R144&lt;&gt;"",Scoring!$P$23)+IF(Data!$S144&lt;&gt;"",Scoring!$P$24)+IF(Data!$T144&lt;&gt;"",Scoring!$P$25)+IF(Data!$U144&lt;&gt;"",Scoring!$P$26)+IF(Data!$V144&lt;&gt;"",Scoring!$P$27)+IF(Data!$W144&lt;&gt;"",Scoring!$P$28)+IF(Data!$X144&lt;&gt;"",Scoring!$P$29)+IF(Data!$Y144&lt;&gt;"",Scoring!$P$30)+IF(Data!$Z144&lt;&gt;"",Scoring!$P$31)+IF(Data!$AA144&lt;&gt;"",Scoring!$P$32)+IF(Data!$AB144&lt;&gt;"",Scoring!$P$33)+IF(Data!$AC144&lt;&gt;"",Scoring!$P$34)+IF(Data!$AD144&lt;&gt;"",Scoring!$P$35)+IF(Data!$AE144&lt;&gt;"",Scoring!$P$36)+IF(Data!$AF144&lt;&gt;"",Scoring!$P$37)+IF(Data!$AG144&lt;&gt;"",Scoring!$P$38)+IF(Data!$AH144&lt;&gt;"",Scoring!$P$39)+IF(Data!$AI144&lt;&gt;"",Scoring!$P$40)+IF(Data!$AJ144&lt;&gt;"",Scoring!$P$41)+IF(Data!$AK144&lt;&gt;"",Scoring!$P$42)+IF(Data!$AL144&lt;&gt;"",Scoring!$P$43)+IF(Data!$AM144&lt;&gt;"",Scoring!$P$44)+IF(Data!$AN144&lt;&gt;"",Scoring!$P$45)+IF(Data!$AO144&lt;&gt;"",Scoring!$P$46)+IF(Data!$AP144&lt;&gt;"",Scoring!$P$47)+IF(Data!$AQ144&lt;&gt;"",Scoring!$P$48)+IF(Data!$AR144&lt;&gt;"",Scoring!$P$49)+IF(Data!$AS144&lt;&gt;"",Scoring!$P$50)+IF(Data!$AT144&lt;&gt;"",Scoring!$P$51)+IF(Data!$AU144&lt;&gt;"",Scoring!$P$52),"")</f>
        <v/>
      </c>
      <c r="BU144" s="180" t="str">
        <f>IF(BT144&lt;&gt;"",LOOKUP(BT144,Likelihoods!$A$7:$A$107,Likelihoods!N$7:N$107),"")</f>
        <v/>
      </c>
      <c r="BV144" s="181" t="str">
        <f>IF(AND(COUNTBLANK($B144:$O144)=13,COUNTBLANK($P144:$Q144)=1,COUNTBLANK($R144:$U144)=3,COUNTBLANK($V144:$X144)=2,COUNTBLANK($Y144:$AE144)=6,COUNTBLANK($AF144:$AJ144)=4,COUNTBLANK($AK144:AN144)=3,COUNTBLANK($AO144:$AQ144)=2,COUNTBLANK($AR144:$AS144)=1,COUNTBLANK($AT144:$AU144)=1),IF(Data!$B144&lt;&gt;"",Scoring!$Q$7)+IF(Data!$C144&lt;&gt;"",Scoring!$Q$8)+IF(Data!$D144&lt;&gt;"",Scoring!$Q$9)+IF(Data!$E144&lt;&gt;"",Scoring!$Q$10)+IF(Data!$F144&lt;&gt;"",Scoring!$Q$11)+IF(Data!$G144&lt;&gt;"",Scoring!$Q$12)+IF(Data!$H144&lt;&gt;"",Scoring!$Q$13)+IF(Data!$I144&lt;&gt;"",Scoring!$Q$14)+IF(Data!$J144&lt;&gt;"",Scoring!$Q$15)+IF(Data!$K144&lt;&gt;"",Scoring!$Q$16)+IF(Data!$L144&lt;&gt;"",Scoring!$Q$17)+IF(Data!$M144&lt;&gt;"",Scoring!$Q$18)+IF(Data!$N144&lt;&gt;"",Scoring!$Q$19)+IF(Data!$O144&lt;&gt;"",Scoring!$Q$20)+IF(Data!$P144&lt;&gt;"",Scoring!$Q$21)+IF(Data!$Q144&lt;&gt;"",Scoring!$Q$22)+IF(Data!$R144&lt;&gt;"",Scoring!$Q$23)+IF(Data!$S144&lt;&gt;"",Scoring!$Q$24)+IF(Data!$T144&lt;&gt;"",Scoring!$Q$25)+IF(Data!$U144&lt;&gt;"",Scoring!$Q$26)+IF(Data!$V144&lt;&gt;"",Scoring!$Q$27)+IF(Data!$W144&lt;&gt;"",Scoring!$Q$28)+IF(Data!$X144&lt;&gt;"",Scoring!$Q$29)+IF(Data!$Y144&lt;&gt;"",Scoring!$Q$30)+IF(Data!$Z144&lt;&gt;"",Scoring!$Q$31)+IF(Data!$AA144&lt;&gt;"",Scoring!$Q$32)+IF(Data!$AB144&lt;&gt;"",Scoring!$Q$33)+IF(Data!$AC144&lt;&gt;"",Scoring!$Q$34)+IF(Data!$AD144&lt;&gt;"",Scoring!$Q$35)+IF(Data!$AE144&lt;&gt;"",Scoring!$Q$36)+IF(Data!$AF144&lt;&gt;"",Scoring!$Q$37)+IF(Data!$AG144&lt;&gt;"",Scoring!$Q$38)+IF(Data!$AH144&lt;&gt;"",Scoring!$Q$39)+IF(Data!$AI144&lt;&gt;"",Scoring!$Q$40)+IF(Data!$AJ144&lt;&gt;"",Scoring!$Q$41)+IF(Data!$AK144&lt;&gt;"",Scoring!$Q$42)+IF(Data!$AL144&lt;&gt;"",Scoring!$Q$43)+IF(Data!$AM144&lt;&gt;"",Scoring!$Q$44)+IF(Data!$AN144&lt;&gt;"",Scoring!$Q$45)+IF(Data!$AO144&lt;&gt;"",Scoring!$Q$46)+IF(Data!$AP144&lt;&gt;"",Scoring!$Q$47)+IF(Data!$AQ144&lt;&gt;"",Scoring!$Q$48)+IF(Data!$AR144&lt;&gt;"",Scoring!$Q$49)+IF(Data!$AS144&lt;&gt;"",Scoring!$Q$50)+IF(Data!$AT144&lt;&gt;"",Scoring!$Q$51)+IF(Data!$AU144&lt;&gt;"",Scoring!$Q$52),"")</f>
        <v/>
      </c>
      <c r="BW144" s="183" t="str">
        <f>IF(BV144&lt;&gt;"",LOOKUP(BV144,Likelihoods!$A$7:$A$107,Likelihoods!O$7:O$107),"")</f>
        <v/>
      </c>
      <c r="BX144" s="9"/>
      <c r="BY144" s="9"/>
      <c r="BZ144" s="9"/>
      <c r="CA144" s="9"/>
      <c r="CB144" s="9"/>
      <c r="CC144" s="9"/>
      <c r="CD144" s="9"/>
      <c r="CE144" s="9"/>
      <c r="CF144" s="9"/>
      <c r="CG144" s="9"/>
      <c r="CH144" s="9"/>
      <c r="CI144" s="9"/>
      <c r="CJ144" s="9"/>
      <c r="CK144" s="9"/>
    </row>
    <row r="145" spans="1:89" ht="14.25">
      <c r="A145" s="59"/>
      <c r="B145" s="76"/>
      <c r="C145" s="77"/>
      <c r="D145" s="77"/>
      <c r="E145" s="77"/>
      <c r="F145" s="77"/>
      <c r="G145" s="77"/>
      <c r="H145" s="77"/>
      <c r="I145" s="77"/>
      <c r="J145" s="77"/>
      <c r="K145" s="77"/>
      <c r="L145" s="77"/>
      <c r="M145" s="77"/>
      <c r="N145" s="77"/>
      <c r="O145" s="77"/>
      <c r="P145" s="76"/>
      <c r="Q145" s="78"/>
      <c r="R145" s="77"/>
      <c r="S145" s="77"/>
      <c r="T145" s="77"/>
      <c r="U145" s="77"/>
      <c r="V145" s="76"/>
      <c r="W145" s="77"/>
      <c r="X145" s="78"/>
      <c r="Y145" s="77"/>
      <c r="Z145" s="77"/>
      <c r="AA145" s="77"/>
      <c r="AB145" s="77"/>
      <c r="AC145" s="77"/>
      <c r="AD145" s="77"/>
      <c r="AE145" s="77"/>
      <c r="AF145" s="76"/>
      <c r="AG145" s="77"/>
      <c r="AH145" s="77"/>
      <c r="AI145" s="77"/>
      <c r="AJ145" s="78"/>
      <c r="AK145" s="77"/>
      <c r="AL145" s="77"/>
      <c r="AM145" s="77"/>
      <c r="AN145" s="77"/>
      <c r="AO145" s="76"/>
      <c r="AP145" s="77"/>
      <c r="AQ145" s="78"/>
      <c r="AR145" s="76"/>
      <c r="AS145" s="78"/>
      <c r="AT145" s="77"/>
      <c r="AU145" s="77"/>
      <c r="AV145" s="179" t="str">
        <f>IF(AND(COUNTBLANK($B145:$O145)=13,COUNTBLANK($P145:$Q145)=1,COUNTBLANK($R145:$U145)=3,COUNTBLANK($V145:$X145)=2,COUNTBLANK($Y145:$AE145)=6,COUNTBLANK($AF145:$AJ145)=4,COUNTBLANK($AK145:AN145)=3,COUNTBLANK($AO145:$AQ145)=2,COUNTBLANK($AR145:$AS145)=1,COUNTBLANK($AT145:$AU145)=1),IF(Data!$B145&lt;&gt;"",Scoring!$D$7)+IF(Data!$C145&lt;&gt;"",Scoring!$D$8)+IF(Data!$D145&lt;&gt;"",Scoring!$D$9)+IF(Data!$E145&lt;&gt;"",Scoring!$D$10)+IF(Data!$F145&lt;&gt;"",Scoring!$D$11)+IF(Data!$G145&lt;&gt;"",Scoring!$D$12)+IF(Data!$H145&lt;&gt;"",Scoring!$D$13)+IF(Data!$I145&lt;&gt;"",Scoring!$D$14)+IF(Data!$J145&lt;&gt;"",Scoring!$D$15)+IF(Data!$K145&lt;&gt;"",Scoring!$D$16)+IF(Data!$L145&lt;&gt;"",Scoring!$D$17)+IF(Data!$M145&lt;&gt;"",Scoring!$D$18)+IF(Data!$N145&lt;&gt;"",Scoring!$D$19)+IF(Data!$O145&lt;&gt;"",Scoring!$D$20)+IF(Data!$P145&lt;&gt;"",Scoring!$D$21)+IF(Data!$Q145&lt;&gt;"",Scoring!$D$22)+IF(Data!$R145&lt;&gt;"",Scoring!$D$23)+IF(Data!$S145&lt;&gt;"",Scoring!$D$24)+IF(Data!$T145&lt;&gt;"",Scoring!$D$25)+IF(Data!$U145&lt;&gt;"",Scoring!$D$26)+IF(Data!$V145&lt;&gt;"",Scoring!$D$27)+IF(Data!$W145&lt;&gt;"",Scoring!$D$28)+IF(Data!$X145&lt;&gt;"",Scoring!$D$29)+IF(Data!$Y145&lt;&gt;"",Scoring!$D$30)+IF(Data!$Z145&lt;&gt;"",Scoring!$D$31)+IF(Data!$AA145&lt;&gt;"",Scoring!$D$32)+IF(Data!$AB145&lt;&gt;"",Scoring!$D$33)+IF(Data!$AC145&lt;&gt;"",Scoring!$D$34)+IF(Data!$AD145&lt;&gt;"",Scoring!$D$35)+IF(Data!$AE145&lt;&gt;"",Scoring!$D$36)+IF(Data!$AF145&lt;&gt;"",Scoring!$D$37)+IF(Data!$AG145&lt;&gt;"",Scoring!$D$38)+IF(Data!$AH145&lt;&gt;"",Scoring!$D$39)+IF(Data!$AI145&lt;&gt;"",Scoring!$D$40)+IF(Data!$AJ145&lt;&gt;"",Scoring!$D$41)+IF(Data!$AK145&lt;&gt;"",Scoring!$D$42)+IF(Data!$AL145&lt;&gt;"",Scoring!$D$43)+IF(Data!$AM145&lt;&gt;"",Scoring!$D$44)+IF(Data!$AN145&lt;&gt;"",Scoring!$D$45)+IF(Data!$AO145&lt;&gt;"",Scoring!$D$46)+IF(Data!$AP145&lt;&gt;"",Scoring!$D$47)+IF(Data!$AQ145&lt;&gt;"",Scoring!$D$48)+IF(Data!$AR145&lt;&gt;"",Scoring!$D$49)+IF(Data!$AS145&lt;&gt;"",Scoring!$D$50)+IF(Data!$AT145&lt;&gt;"",Scoring!$D$51)+IF(Data!$AU145&lt;&gt;"",Scoring!$D$52),"")</f>
        <v/>
      </c>
      <c r="AW145" s="180" t="str">
        <f>IF(AV145&lt;&gt;"",LOOKUP(AV145,Likelihoods!$A$7:$A$107,Likelihoods!B$7:B$107),"")</f>
        <v/>
      </c>
      <c r="AX145" s="181" t="str">
        <f>IF(AND(COUNTBLANK($B145:$O145)=13,COUNTBLANK($P145:$Q145)=1,COUNTBLANK($R145:$U145)=3,COUNTBLANK($V145:$X145)=2,COUNTBLANK($Y145:$AE145)=6,COUNTBLANK($AF145:$AJ145)=4,COUNTBLANK($AK145:AN145)=3,COUNTBLANK($AO145:$AQ145)=2,COUNTBLANK($AR145:$AS145)=1,COUNTBLANK($AT145:$AU145)=1),IF(Data!$B145&lt;&gt;"",Scoring!$E$7)+IF(Data!$C145&lt;&gt;"",Scoring!$E$8)+IF(Data!$D145&lt;&gt;"",Scoring!$E$9)+IF(Data!$E145&lt;&gt;"",Scoring!$E$10)+IF(Data!$F145&lt;&gt;"",Scoring!$E$11)+IF(Data!$G145&lt;&gt;"",Scoring!$E$12)+IF(Data!$H145&lt;&gt;"",Scoring!$E$13)+IF(Data!$I145&lt;&gt;"",Scoring!$E$14)+IF(Data!$J145&lt;&gt;"",Scoring!$E$15)+IF(Data!$K145&lt;&gt;"",Scoring!$E$16)+IF(Data!$L145&lt;&gt;"",Scoring!$E$17)+IF(Data!$M145&lt;&gt;"",Scoring!$E$18)+IF(Data!$N145&lt;&gt;"",Scoring!$E$19)+IF(Data!$O145&lt;&gt;"",Scoring!$E$20)+IF(Data!$P145&lt;&gt;"",Scoring!$E$21)+IF(Data!$Q145&lt;&gt;"",Scoring!$E$22)+IF(Data!$R145&lt;&gt;"",Scoring!$E$23)+IF(Data!$S145&lt;&gt;"",Scoring!$E$24)+IF(Data!$T145&lt;&gt;"",Scoring!$E$25)+IF(Data!$U145&lt;&gt;"",Scoring!$E$26)+IF(Data!$V145&lt;&gt;"",Scoring!$E$27)+IF(Data!$W145&lt;&gt;"",Scoring!$E$28)+IF(Data!$X145&lt;&gt;"",Scoring!$E$29)+IF(Data!$Y145&lt;&gt;"",Scoring!$E$30)+IF(Data!$Z145&lt;&gt;"",Scoring!$E$31)+IF(Data!$AA145&lt;&gt;"",Scoring!$E$32)+IF(Data!$AB145&lt;&gt;"",Scoring!$E$33)+IF(Data!$AC145&lt;&gt;"",Scoring!$E$34)+IF(Data!$AD145&lt;&gt;"",Scoring!$E$35)+IF(Data!$AE145&lt;&gt;"",Scoring!$E$36)+IF(Data!$AF145&lt;&gt;"",Scoring!$E$37)+IF(Data!$AG145&lt;&gt;"",Scoring!$E$38)+IF(Data!$AH145&lt;&gt;"",Scoring!$E$39)+IF(Data!$AI145&lt;&gt;"",Scoring!$E$40)+IF(Data!$AJ145&lt;&gt;"",Scoring!$E$41)+IF(Data!$AK145&lt;&gt;"",Scoring!$E$42)+IF(Data!$AL145&lt;&gt;"",Scoring!$E$43)+IF(Data!$AM145&lt;&gt;"",Scoring!$E$44)+IF(Data!$AN145&lt;&gt;"",Scoring!$E$45)+IF(Data!$AO145&lt;&gt;"",Scoring!$E$46)+IF(Data!$AP145&lt;&gt;"",Scoring!$E$47)+IF(Data!$AQ145&lt;&gt;"",Scoring!$E$48)+IF(Data!$AR145&lt;&gt;"",Scoring!$E$49)+IF(Data!$AS145&lt;&gt;"",Scoring!$E$50)+IF(Data!$AT145&lt;&gt;"",Scoring!$E$51)+IF(Data!$AU145&lt;&gt;"",Scoring!$E$52),"")</f>
        <v/>
      </c>
      <c r="AY145" s="180" t="str">
        <f>IF(AX145&lt;&gt;"",LOOKUP(AX145,Likelihoods!$A$7:$A$107,Likelihoods!C$7:C$107),"")</f>
        <v/>
      </c>
      <c r="AZ145" s="182" t="str">
        <f>IF(AND(COUNTBLANK($B145:$O145)=13,COUNTBLANK($P145:$Q145)=1,COUNTBLANK($R145:$U145)=3,COUNTBLANK($V145:$X145)=2,COUNTBLANK($Y145:$AE145)=6,COUNTBLANK($AF145:$AJ145)=4,COUNTBLANK($AK145:AN145)=3,COUNTBLANK($AO145:$AQ145)=2,COUNTBLANK($AR145:$AS145)=1,COUNTBLANK($AT145:$AU145)=1),IF(Data!$B145&lt;&gt;"",Scoring!$F$7)+IF(Data!$C145&lt;&gt;"",Scoring!$F$8)+IF(Data!$D145&lt;&gt;"",Scoring!$F$9)+IF(Data!$E145&lt;&gt;"",Scoring!$F$10)+IF(Data!$F145&lt;&gt;"",Scoring!$F$11)+IF(Data!$G145&lt;&gt;"",Scoring!$F$12)+IF(Data!$H145&lt;&gt;"",Scoring!$F$13)+IF(Data!$I145&lt;&gt;"",Scoring!$F$14)+IF(Data!$J145&lt;&gt;"",Scoring!$F$15)+IF(Data!$K145&lt;&gt;"",Scoring!$F$16)+IF(Data!$L145&lt;&gt;"",Scoring!$F$17)+IF(Data!$M145&lt;&gt;"",Scoring!$F$18)+IF(Data!$N145&lt;&gt;"",Scoring!$F$19)+IF(Data!$O145&lt;&gt;"",Scoring!$F$20)+IF(Data!$P145&lt;&gt;"",Scoring!$F$21)+IF(Data!$Q145&lt;&gt;"",Scoring!$F$22)+IF(Data!$R145&lt;&gt;"",Scoring!$F$23)+IF(Data!$S145&lt;&gt;"",Scoring!$F$24)+IF(Data!$T145&lt;&gt;"",Scoring!$F$25)+IF(Data!$U145&lt;&gt;"",Scoring!$F$26)+IF(Data!$V145&lt;&gt;"",Scoring!$F$27)+IF(Data!$W145&lt;&gt;"",Scoring!$F$28)+IF(Data!$X145&lt;&gt;"",Scoring!$F$29)+IF(Data!$Y145&lt;&gt;"",Scoring!$F$30)+IF(Data!$Z145&lt;&gt;"",Scoring!$F$31)+IF(Data!$AA145&lt;&gt;"",Scoring!$F$32)+IF(Data!$AB145&lt;&gt;"",Scoring!$F$33)+IF(Data!$AC145&lt;&gt;"",Scoring!$F$34)+IF(Data!$AD145&lt;&gt;"",Scoring!$F$35)+IF(Data!$AE145&lt;&gt;"",Scoring!$F$36)+IF(Data!$AF145&lt;&gt;"",Scoring!$F$37)+IF(Data!$AG145&lt;&gt;"",Scoring!$F$38)+IF(Data!$AH145&lt;&gt;"",Scoring!$F$39)+IF(Data!$AI145&lt;&gt;"",Scoring!$F$40)+IF(Data!$AJ145&lt;&gt;"",Scoring!$F$41)+IF(Data!$AK145&lt;&gt;"",Scoring!$F$42)+IF(Data!$AL145&lt;&gt;"",Scoring!$F$43)+IF(Data!$AM145&lt;&gt;"",Scoring!$F$44)+IF(Data!$AN145&lt;&gt;"",Scoring!$F$45)+IF(Data!$AO145&lt;&gt;"",Scoring!$F$46)+IF(Data!$AP145&lt;&gt;"",Scoring!$F$47)+IF(Data!$AQ145&lt;&gt;"",Scoring!$F$48)+IF(Data!$AR145&lt;&gt;"",Scoring!$F$49)+IF(Data!$AS145&lt;&gt;"",Scoring!$F$50)+IF(Data!$AT145&lt;&gt;"",Scoring!$F$51)+IF(Data!$AU145&lt;&gt;"",Scoring!$F$52),"")</f>
        <v/>
      </c>
      <c r="BA145" s="183" t="str">
        <f>IF(AZ145&lt;&gt;"",LOOKUP(AZ145,Likelihoods!$A$7:$A$107,Likelihoods!D$7:D$107),"")</f>
        <v/>
      </c>
      <c r="BB145" s="181" t="str">
        <f>IF(AND(COUNTBLANK($B145:$O145)=13,COUNTBLANK($P145:$Q145)=1,COUNTBLANK($R145:$U145)=3,COUNTBLANK($V145:$X145)=2,COUNTBLANK($Y145:$AE145)=6,COUNTBLANK($AF145:$AJ145)=4,COUNTBLANK($AK145:AN145)=3,COUNTBLANK($AO145:$AQ145)=2,COUNTBLANK($AR145:$AS145)=1,COUNTBLANK($AT145:$AU145)=1),IF(Data!$B145&lt;&gt;"",Scoring!$G$7)+IF(Data!$C145&lt;&gt;"",Scoring!$G$8)+IF(Data!$D145&lt;&gt;"",Scoring!$G$9)+IF(Data!$E145&lt;&gt;"",Scoring!$G$10)+IF(Data!$F145&lt;&gt;"",Scoring!$G$11)+IF(Data!$G145&lt;&gt;"",Scoring!$G$12)+IF(Data!$H145&lt;&gt;"",Scoring!$G$13)+IF(Data!$I145&lt;&gt;"",Scoring!$G$14)+IF(Data!$J145&lt;&gt;"",Scoring!$G$15)+IF(Data!$K145&lt;&gt;"",Scoring!$G$16)+IF(Data!$L145&lt;&gt;"",Scoring!$G$17)+IF(Data!$M145&lt;&gt;"",Scoring!$G$18)+IF(Data!$N145&lt;&gt;"",Scoring!$G$19)+IF(Data!$O145&lt;&gt;"",Scoring!$G$20)+IF(Data!$P145&lt;&gt;"",Scoring!$G$21)+IF(Data!$Q145&lt;&gt;"",Scoring!$G$22)+IF(Data!$R145&lt;&gt;"",Scoring!$G$23)+IF(Data!$S145&lt;&gt;"",Scoring!$G$24)+IF(Data!$T145&lt;&gt;"",Scoring!$G$25)+IF(Data!$U145&lt;&gt;"",Scoring!$G$26)+IF(Data!$V145&lt;&gt;"",Scoring!$G$27)+IF(Data!$W145&lt;&gt;"",Scoring!$G$28)+IF(Data!$X145&lt;&gt;"",Scoring!$G$29)+IF(Data!$Y145&lt;&gt;"",Scoring!$G$30)+IF(Data!$Z145&lt;&gt;"",Scoring!$G$31)+IF(Data!$AA145&lt;&gt;"",Scoring!$G$32)+IF(Data!$AB145&lt;&gt;"",Scoring!$G$33)+IF(Data!$AC145&lt;&gt;"",Scoring!$G$34)+IF(Data!$AD145&lt;&gt;"",Scoring!$G$35)+IF(Data!$AE145&lt;&gt;"",Scoring!$G$36)+IF(Data!$AF145&lt;&gt;"",Scoring!$G$37)+IF(Data!$AG145&lt;&gt;"",Scoring!$G$38)+IF(Data!$AH145&lt;&gt;"",Scoring!$G$39)+IF(Data!$AI145&lt;&gt;"",Scoring!$G$40)+IF(Data!$AJ145&lt;&gt;"",Scoring!$G$41)+IF(Data!$AK145&lt;&gt;"",Scoring!$G$42)+IF(Data!$AL145&lt;&gt;"",Scoring!$G$43)+IF(Data!$AM145&lt;&gt;"",Scoring!$G$44)+IF(Data!$AN145&lt;&gt;"",Scoring!$G$45)+IF(Data!$AO145&lt;&gt;"",Scoring!$G$46)+IF(Data!$AP145&lt;&gt;"",Scoring!$G$47)+IF(Data!$AQ145&lt;&gt;"",Scoring!$G$48)+IF(Data!$AR145&lt;&gt;"",Scoring!$G$49)+IF(Data!$AS145&lt;&gt;"",Scoring!$G$50)+IF(Data!$AT145&lt;&gt;"",Scoring!$G$51)+IF(Data!$AU145&lt;&gt;"",Scoring!$G$52),"")</f>
        <v/>
      </c>
      <c r="BC145" s="184" t="str">
        <f>IF(BB145&lt;&gt;"",LOOKUP(BB145,Likelihoods!$A$7:$A$107,Likelihoods!E$7:E$107),"")</f>
        <v/>
      </c>
      <c r="BD145" s="185" t="str">
        <f>IF(AND(COUNTBLANK($B145:$O145)=13,COUNTBLANK($P145:$Q145)=1,COUNTBLANK($R145:$U145)=3,COUNTBLANK($V145:$X145)=2,COUNTBLANK($Y145:$AE145)=6,COUNTBLANK($AF145:$AJ145)=4,COUNTBLANK($AK145:AN145)=3,COUNTBLANK($AO145:$AQ145)=2,COUNTBLANK($AR145:$AS145)=1,COUNTBLANK($AT145:$AU145)=1),IF(Data!$B145&lt;&gt;"",Scoring!$H$7)+IF(Data!$C145&lt;&gt;"",Scoring!$H$8)+IF(Data!$D145&lt;&gt;"",Scoring!$H$9)+IF(Data!$E145&lt;&gt;"",Scoring!$H$10)+IF(Data!$F145&lt;&gt;"",Scoring!$H$11)+IF(Data!$G145&lt;&gt;"",Scoring!$H$12)+IF(Data!$H145&lt;&gt;"",Scoring!$H$13)+IF(Data!$I145&lt;&gt;"",Scoring!$H$14)+IF(Data!$J145&lt;&gt;"",Scoring!$H$15)+IF(Data!$K145&lt;&gt;"",Scoring!$H$16)+IF(Data!$L145&lt;&gt;"",Scoring!$H$17)+IF(Data!$M145&lt;&gt;"",Scoring!$H$18)+IF(Data!$N145&lt;&gt;"",Scoring!$H$19)+IF(Data!$O145&lt;&gt;"",Scoring!$H$20)+IF(Data!$P145&lt;&gt;"",Scoring!$H$21)+IF(Data!$Q145&lt;&gt;"",Scoring!$H$22)+IF(Data!$R145&lt;&gt;"",Scoring!$H$23)+IF(Data!$S145&lt;&gt;"",Scoring!$H$24)+IF(Data!$T145&lt;&gt;"",Scoring!$H$25)+IF(Data!$U145&lt;&gt;"",Scoring!$H$26)+IF(Data!$V145&lt;&gt;"",Scoring!$H$27)+IF(Data!$W145&lt;&gt;"",Scoring!$H$28)+IF(Data!$X145&lt;&gt;"",Scoring!$H$29)+IF(Data!$Y145&lt;&gt;"",Scoring!$H$30)+IF(Data!$Z145&lt;&gt;"",Scoring!$H$31)+IF(Data!$AA145&lt;&gt;"",Scoring!$H$32)+IF(Data!$AB145&lt;&gt;"",Scoring!$H$33)+IF(Data!$AC145&lt;&gt;"",Scoring!$H$34)+IF(Data!$AD145&lt;&gt;"",Scoring!$H$35)+IF(Data!$AE145&lt;&gt;"",Scoring!$H$36)+IF(Data!$AF145&lt;&gt;"",Scoring!$H$37)+IF(Data!$AG145&lt;&gt;"",Scoring!$H$38)+IF(Data!$AH145&lt;&gt;"",Scoring!$H$39)+IF(Data!$AI145&lt;&gt;"",Scoring!$H$40)+IF(Data!$AJ145&lt;&gt;"",Scoring!$H$41)+IF(Data!$AK145&lt;&gt;"",Scoring!$H$42)+IF(Data!$AL145&lt;&gt;"",Scoring!$H$43)+IF(Data!$AM145&lt;&gt;"",Scoring!$H$44)+IF(Data!$AN145&lt;&gt;"",Scoring!$H$45)+IF(Data!$AO145&lt;&gt;"",Scoring!$H$46)+IF(Data!$AP145&lt;&gt;"",Scoring!$H$47)+IF(Data!$AQ145&lt;&gt;"",Scoring!$H$48)+IF(Data!$AR145&lt;&gt;"",Scoring!$H$49)+IF(Data!$AS145&lt;&gt;"",Scoring!$H$50)+IF(Data!$AT145&lt;&gt;"",Scoring!$H$51)+IF(Data!$AU145&lt;&gt;"",Scoring!$H$52),"")</f>
        <v/>
      </c>
      <c r="BE145" s="186" t="str">
        <f>IF(BD145&lt;&gt;"",LOOKUP(BD145,Likelihoods!$A$7:$A$107,Likelihoods!F$7:F$107),"")</f>
        <v/>
      </c>
      <c r="BF145" s="181" t="str">
        <f>IF(AND(COUNTBLANK($B145:$O145)=13,COUNTBLANK($P145:$Q145)=1,COUNTBLANK($R145:$U145)=3,COUNTBLANK($V145:$X145)=2,COUNTBLANK($Y145:$AE145)=6,COUNTBLANK($AF145:$AJ145)=4,COUNTBLANK($AK145:AN145)=3,COUNTBLANK($AO145:$AQ145)=2,COUNTBLANK($AR145:$AS145)=1,COUNTBLANK($AT145:$AU145)=1),IF(Data!$B145&lt;&gt;"",Scoring!$I$7)+IF(Data!$C145&lt;&gt;"",Scoring!$I$8)+IF(Data!$D145&lt;&gt;"",Scoring!$I$9)+IF(Data!$E145&lt;&gt;"",Scoring!$I$10)+IF(Data!$F145&lt;&gt;"",Scoring!$I$11)+IF(Data!$G145&lt;&gt;"",Scoring!$I$12)+IF(Data!$H145&lt;&gt;"",Scoring!$I$13)+IF(Data!$I145&lt;&gt;"",Scoring!$I$14)+IF(Data!$J145&lt;&gt;"",Scoring!$I$15)+IF(Data!$K145&lt;&gt;"",Scoring!$I$16)+IF(Data!$L145&lt;&gt;"",Scoring!$I$17)+IF(Data!$M145&lt;&gt;"",Scoring!$I$18)+IF(Data!$N145&lt;&gt;"",Scoring!$I$19)+IF(Data!$O145&lt;&gt;"",Scoring!$I$20)+IF(Data!$P145&lt;&gt;"",Scoring!$I$21)+IF(Data!$Q145&lt;&gt;"",Scoring!$I$22)+IF(Data!$R145&lt;&gt;"",Scoring!$I$23)+IF(Data!$S145&lt;&gt;"",Scoring!$I$24)+IF(Data!$T145&lt;&gt;"",Scoring!$I$25)+IF(Data!$U145&lt;&gt;"",Scoring!$I$26)+IF(Data!$V145&lt;&gt;"",Scoring!$I$27)+IF(Data!$W145&lt;&gt;"",Scoring!$I$28)+IF(Data!$X145&lt;&gt;"",Scoring!$I$29)+IF(Data!$Y145&lt;&gt;"",Scoring!$I$30)+IF(Data!$Z145&lt;&gt;"",Scoring!$I$31)+IF(Data!$AA145&lt;&gt;"",Scoring!$I$32)+IF(Data!$AB145&lt;&gt;"",Scoring!$I$33)+IF(Data!$AC145&lt;&gt;"",Scoring!$I$34)+IF(Data!$AD145&lt;&gt;"",Scoring!$I$35)+IF(Data!$AE145&lt;&gt;"",Scoring!$I$36)+IF(Data!$AF145&lt;&gt;"",Scoring!$I$37)+IF(Data!$AG145&lt;&gt;"",Scoring!$I$38)+IF(Data!$AH145&lt;&gt;"",Scoring!$I$39)+IF(Data!$AI145&lt;&gt;"",Scoring!$I$40)+IF(Data!$AJ145&lt;&gt;"",Scoring!$I$41)+IF(Data!$AK145&lt;&gt;"",Scoring!$I$42)+IF(Data!$AL145&lt;&gt;"",Scoring!$I$43)+IF(Data!$AM145&lt;&gt;"",Scoring!$I$44)+IF(Data!$AN145&lt;&gt;"",Scoring!$I$45)+IF(Data!$AO145&lt;&gt;"",Scoring!$I$46)+IF(Data!$AP145&lt;&gt;"",Scoring!$I$47)+IF(Data!$AQ145&lt;&gt;"",Scoring!$I$48)+IF(Data!$AR145&lt;&gt;"",Scoring!$I$49)+IF(Data!$AS145&lt;&gt;"",Scoring!$I$50)+IF(Data!$AT145&lt;&gt;"",Scoring!$I$51)+IF(Data!$AU145&lt;&gt;"",Scoring!$I$52),"")</f>
        <v/>
      </c>
      <c r="BG145" s="180" t="str">
        <f>IF(BF145&lt;&gt;"",LOOKUP(BF145,Likelihoods!$A$7:$A$107,Likelihoods!G$7:G$107),"")</f>
        <v/>
      </c>
      <c r="BH145" s="187" t="str">
        <f>IF(AND(COUNTBLANK($B145:$O145)=13,COUNTBLANK($P145:$Q145)=1,COUNTBLANK($R145:$U145)=3,COUNTBLANK($V145:$X145)=2,COUNTBLANK($Y145:$AE145)=6,COUNTBLANK($AF145:$AJ145)=4,COUNTBLANK($AK145:AN145)=3,COUNTBLANK($AO145:$AQ145)=2,COUNTBLANK($AR145:$AS145)=1,COUNTBLANK($AT145:$AU145)=1),IF(Data!$B145&lt;&gt;"",Scoring!$J$7)+IF(Data!$C145&lt;&gt;"",Scoring!$J$8)+IF(Data!$D145&lt;&gt;"",Scoring!$J$9)+IF(Data!$E145&lt;&gt;"",Scoring!$J$10)+IF(Data!$F145&lt;&gt;"",Scoring!$J$11)+IF(Data!$G145&lt;&gt;"",Scoring!$J$12)+IF(Data!$H145&lt;&gt;"",Scoring!$J$13)+IF(Data!$I145&lt;&gt;"",Scoring!$J$14)+IF(Data!$J145&lt;&gt;"",Scoring!$J$15)+IF(Data!$K145&lt;&gt;"",Scoring!$J$16)+IF(Data!$L145&lt;&gt;"",Scoring!$J$17)+IF(Data!$M145&lt;&gt;"",Scoring!$J$18)+IF(Data!$N145&lt;&gt;"",Scoring!$J$19)+IF(Data!$O145&lt;&gt;"",Scoring!$J$20)+IF(Data!$P145&lt;&gt;"",Scoring!$J$21)+IF(Data!$Q145&lt;&gt;"",Scoring!$J$22)+IF(Data!$R145&lt;&gt;"",Scoring!$J$23)+IF(Data!$S145&lt;&gt;"",Scoring!$J$24)+IF(Data!$T145&lt;&gt;"",Scoring!$J$25)+IF(Data!$U145&lt;&gt;"",Scoring!$J$26)+IF(Data!$V145&lt;&gt;"",Scoring!$J$27)+IF(Data!$W145&lt;&gt;"",Scoring!$J$28)+IF(Data!$X145&lt;&gt;"",Scoring!$J$29)+IF(Data!$Y145&lt;&gt;"",Scoring!$J$30)+IF(Data!$Z145&lt;&gt;"",Scoring!$J$31)+IF(Data!$AA145&lt;&gt;"",Scoring!$J$32)+IF(Data!$AB145&lt;&gt;"",Scoring!$J$33)+IF(Data!$AC145&lt;&gt;"",Scoring!$J$34)+IF(Data!$AD145&lt;&gt;"",Scoring!$J$35)+IF(Data!$AE145&lt;&gt;"",Scoring!$J$36)+IF(Data!$AF145&lt;&gt;"",Scoring!$J$37)+IF(Data!$AG145&lt;&gt;"",Scoring!$J$38)+IF(Data!$AH145&lt;&gt;"",Scoring!$J$39)+IF(Data!$AI145&lt;&gt;"",Scoring!$J$40)+IF(Data!$AJ145&lt;&gt;"",Scoring!$J$41)+IF(Data!$AK145&lt;&gt;"",Scoring!$J$42)+IF(Data!$AL145&lt;&gt;"",Scoring!$J$43)+IF(Data!$AM145&lt;&gt;"",Scoring!$J$44)+IF(Data!$AN145&lt;&gt;"",Scoring!$J$45)+IF(Data!$AO145&lt;&gt;"",Scoring!$J$46)+IF(Data!$AP145&lt;&gt;"",Scoring!$J$47)+IF(Data!$AQ145&lt;&gt;"",Scoring!$J$48)+IF(Data!$AR145&lt;&gt;"",Scoring!$J$49)+IF(Data!$AS145&lt;&gt;"",Scoring!$J$50)+IF(Data!$AT145&lt;&gt;"",Scoring!$J$51)+IF(Data!$AU145&lt;&gt;"",Scoring!$J$52),"")</f>
        <v/>
      </c>
      <c r="BI145" s="183" t="str">
        <f>IF(BH145&lt;&gt;"",LOOKUP(BH145,Likelihoods!$A$7:$A$107,Likelihoods!H$7:H$107),"")</f>
        <v/>
      </c>
      <c r="BJ145" s="188" t="str">
        <f>IF(AND(COUNTBLANK($B145:$O145)=13,COUNTBLANK($P145:$Q145)=1,COUNTBLANK($R145:$U145)=3,COUNTBLANK($V145:$X145)=2,COUNTBLANK($Y145:$AE145)=6,COUNTBLANK($AF145:$AJ145)=4,COUNTBLANK($AK145:AN145)=3,COUNTBLANK($AO145:$AQ145)=2,COUNTBLANK($AR145:$AS145)=1,COUNTBLANK($AT145:$AU145)=1),IF(Data!$B145&lt;&gt;"",Scoring!$K$7)+IF(Data!$C145&lt;&gt;"",Scoring!$K$8)+IF(Data!$D145&lt;&gt;"",Scoring!$K$9)+IF(Data!$E145&lt;&gt;"",Scoring!$K$10)+IF(Data!$F145&lt;&gt;"",Scoring!$K$11)+IF(Data!$G145&lt;&gt;"",Scoring!$K$12)+IF(Data!$H145&lt;&gt;"",Scoring!$K$13)+IF(Data!$I145&lt;&gt;"",Scoring!$K$14)+IF(Data!$J145&lt;&gt;"",Scoring!$K$15)+IF(Data!$K145&lt;&gt;"",Scoring!$K$16)+IF(Data!$L145&lt;&gt;"",Scoring!$K$17)+IF(Data!$M145&lt;&gt;"",Scoring!$K$18)+IF(Data!$N145&lt;&gt;"",Scoring!$K$19)+IF(Data!$O145&lt;&gt;"",Scoring!$K$20)+IF(Data!$P145&lt;&gt;"",Scoring!$K$21)+IF(Data!$Q145&lt;&gt;"",Scoring!$K$22)+IF(Data!$R145&lt;&gt;"",Scoring!$K$23)+IF(Data!$S145&lt;&gt;"",Scoring!$K$24)+IF(Data!$T145&lt;&gt;"",Scoring!$K$25)+IF(Data!$U145&lt;&gt;"",Scoring!$K$26)+IF(Data!$V145&lt;&gt;"",Scoring!$K$27)+IF(Data!$W145&lt;&gt;"",Scoring!$K$28)+IF(Data!$X145&lt;&gt;"",Scoring!$K$29)+IF(Data!$Y145&lt;&gt;"",Scoring!$K$30)+IF(Data!$Z145&lt;&gt;"",Scoring!$K$31)+IF(Data!$AA145&lt;&gt;"",Scoring!$K$32)+IF(Data!$AB145&lt;&gt;"",Scoring!$K$33)+IF(Data!$AC145&lt;&gt;"",Scoring!$K$34)+IF(Data!$AD145&lt;&gt;"",Scoring!$K$35)+IF(Data!$AE145&lt;&gt;"",Scoring!$K$36)+IF(Data!$AF145&lt;&gt;"",Scoring!$K$37)+IF(Data!$AG145&lt;&gt;"",Scoring!$K$38)+IF(Data!$AH145&lt;&gt;"",Scoring!$K$39)+IF(Data!$AI145&lt;&gt;"",Scoring!$K$40)+IF(Data!$AJ145&lt;&gt;"",Scoring!$K$41)+IF(Data!$AK145&lt;&gt;"",Scoring!$K$42)+IF(Data!$AL145&lt;&gt;"",Scoring!$K$43)+IF(Data!$AM145&lt;&gt;"",Scoring!$K$44)+IF(Data!$AN145&lt;&gt;"",Scoring!$K$45)+IF(Data!$AO145&lt;&gt;"",Scoring!$K$46)+IF(Data!$AP145&lt;&gt;"",Scoring!$K$47)+IF(Data!$AQ145&lt;&gt;"",Scoring!$K$48)+IF(Data!$AR145&lt;&gt;"",Scoring!$K$49)+IF(Data!$AS145&lt;&gt;"",Scoring!$K$50)+IF(Data!$AT145&lt;&gt;"",Scoring!$K$51)+IF(Data!$AU145&lt;&gt;"",Scoring!$K$52),"")</f>
        <v/>
      </c>
      <c r="BK145" s="184" t="str">
        <f>IF(BJ145&lt;&gt;"",LOOKUP(BJ145,Likelihoods!$A$7:$A$107,Likelihoods!I$7:I$107),"")</f>
        <v/>
      </c>
      <c r="BL145" s="187" t="str">
        <f>IF(AND(COUNTBLANK($B145:$O145)=13,COUNTBLANK($P145:$Q145)=1,COUNTBLANK($R145:$U145)=3,COUNTBLANK($V145:$X145)=2,COUNTBLANK($Y145:$AE145)=6,COUNTBLANK($AF145:$AJ145)=4,COUNTBLANK($AK145:AN145)=3,COUNTBLANK($AO145:$AQ145)=2,COUNTBLANK($AR145:$AS145)=1,COUNTBLANK($AT145:$AU145)=1),IF(Data!$B145&lt;&gt;"",Scoring!$L$7)+IF(Data!$C145&lt;&gt;"",Scoring!$L$8)+IF(Data!$D145&lt;&gt;"",Scoring!$L$9)+IF(Data!$E145&lt;&gt;"",Scoring!$L$10)+IF(Data!$F145&lt;&gt;"",Scoring!$L$11)+IF(Data!$G145&lt;&gt;"",Scoring!$L$12)+IF(Data!$H145&lt;&gt;"",Scoring!$L$13)+IF(Data!$I145&lt;&gt;"",Scoring!$L$14)+IF(Data!$J145&lt;&gt;"",Scoring!$L$15)+IF(Data!$K145&lt;&gt;"",Scoring!$L$16)+IF(Data!$L145&lt;&gt;"",Scoring!$L$17)+IF(Data!$M145&lt;&gt;"",Scoring!$L$18)+IF(Data!$N145&lt;&gt;"",Scoring!$L$19)+IF(Data!$O145&lt;&gt;"",Scoring!$L$20)+IF(Data!$P145&lt;&gt;"",Scoring!$L$21)+IF(Data!$Q145&lt;&gt;"",Scoring!$L$22)+IF(Data!$R145&lt;&gt;"",Scoring!$L$23)+IF(Data!$S145&lt;&gt;"",Scoring!$L$24)+IF(Data!$T145&lt;&gt;"",Scoring!$L$25)+IF(Data!$U145&lt;&gt;"",Scoring!$L$26)+IF(Data!$V145&lt;&gt;"",Scoring!$L$27)+IF(Data!$W145&lt;&gt;"",Scoring!$L$28)+IF(Data!$X145&lt;&gt;"",Scoring!$L$29)+IF(Data!$Y145&lt;&gt;"",Scoring!$L$30)+IF(Data!$Z145&lt;&gt;"",Scoring!$L$31)+IF(Data!$AA145&lt;&gt;"",Scoring!$L$32)+IF(Data!$AB145&lt;&gt;"",Scoring!$L$33)+IF(Data!$AC145&lt;&gt;"",Scoring!$L$34)+IF(Data!$AD145&lt;&gt;"",Scoring!$L$35)+IF(Data!$AE145&lt;&gt;"",Scoring!$L$36)+IF(Data!$AF145&lt;&gt;"",Scoring!$L$37)+IF(Data!$AG145&lt;&gt;"",Scoring!$L$38)+IF(Data!$AH145&lt;&gt;"",Scoring!$L$39)+IF(Data!$AI145&lt;&gt;"",Scoring!$L$40)+IF(Data!$AJ145&lt;&gt;"",Scoring!$L$41)+IF(Data!$AK145&lt;&gt;"",Scoring!$L$42)+IF(Data!$AL145&lt;&gt;"",Scoring!$L$43)+IF(Data!$AM145&lt;&gt;"",Scoring!$L$44)+IF(Data!$AN145&lt;&gt;"",Scoring!$L$45)+IF(Data!$AO145&lt;&gt;"",Scoring!$L$46)+IF(Data!$AP145&lt;&gt;"",Scoring!$L$47)+IF(Data!$AQ145&lt;&gt;"",Scoring!$L$48)+IF(Data!$AR145&lt;&gt;"",Scoring!$L$49)+IF(Data!$AS145&lt;&gt;"",Scoring!$L$50)+IF(Data!$AT145&lt;&gt;"",Scoring!$L$51)+IF(Data!$AU145&lt;&gt;"",Scoring!$L$52),"")</f>
        <v/>
      </c>
      <c r="BM145" s="180" t="str">
        <f>IF(BL145&lt;&gt;"",LOOKUP(BL145,Likelihoods!$A$7:$A$107,Likelihoods!J$7:J$107),"")</f>
        <v/>
      </c>
      <c r="BN145" s="181" t="str">
        <f>IF(AND(COUNTBLANK($B145:$O145)=13,COUNTBLANK($P145:$Q145)=1,COUNTBLANK($R145:$U145)=3,COUNTBLANK($V145:$X145)=2,COUNTBLANK($Y145:$AE145)=6,COUNTBLANK($AF145:$AJ145)=4,COUNTBLANK($AK145:AN145)=3,COUNTBLANK($AO145:$AQ145)=2,COUNTBLANK($AR145:$AS145)=1,COUNTBLANK($AT145:$AU145)=1),IF(Data!$B145&lt;&gt;"",Scoring!$M$7)+IF(Data!$C145&lt;&gt;"",Scoring!$M$8)+IF(Data!$D145&lt;&gt;"",Scoring!$M$9)+IF(Data!$E145&lt;&gt;"",Scoring!$M$10)+IF(Data!$F145&lt;&gt;"",Scoring!$M$11)+IF(Data!$G145&lt;&gt;"",Scoring!$M$12)+IF(Data!$H145&lt;&gt;"",Scoring!$M$13)+IF(Data!$I145&lt;&gt;"",Scoring!$M$14)+IF(Data!$J145&lt;&gt;"",Scoring!$M$15)+IF(Data!$K145&lt;&gt;"",Scoring!$M$16)+IF(Data!$L145&lt;&gt;"",Scoring!$M$17)+IF(Data!$M145&lt;&gt;"",Scoring!$M$18)+IF(Data!$N145&lt;&gt;"",Scoring!$M$19)+IF(Data!$O145&lt;&gt;"",Scoring!$M$20)+IF(Data!$P145&lt;&gt;"",Scoring!$M$21)+IF(Data!$Q145&lt;&gt;"",Scoring!$M$22)+IF(Data!$R145&lt;&gt;"",Scoring!$M$23)+IF(Data!$S145&lt;&gt;"",Scoring!$M$24)+IF(Data!$T145&lt;&gt;"",Scoring!$M$25)+IF(Data!$U145&lt;&gt;"",Scoring!$M$26)+IF(Data!$V145&lt;&gt;"",Scoring!$M$27)+IF(Data!$W145&lt;&gt;"",Scoring!$M$28)+IF(Data!$X145&lt;&gt;"",Scoring!$M$29)+IF(Data!$Y145&lt;&gt;"",Scoring!$M$30)+IF(Data!$Z145&lt;&gt;"",Scoring!$M$31)+IF(Data!$AA145&lt;&gt;"",Scoring!$M$32)+IF(Data!$AB145&lt;&gt;"",Scoring!$M$33)+IF(Data!$AC145&lt;&gt;"",Scoring!$M$34)+IF(Data!$AD145&lt;&gt;"",Scoring!$M$35)+IF(Data!$AE145&lt;&gt;"",Scoring!$M$36)+IF(Data!$AF145&lt;&gt;"",Scoring!$M$37)+IF(Data!$AG145&lt;&gt;"",Scoring!$M$38)+IF(Data!$AH145&lt;&gt;"",Scoring!$M$39)+IF(Data!$AI145&lt;&gt;"",Scoring!$M$40)+IF(Data!$AJ145&lt;&gt;"",Scoring!$M$41)+IF(Data!$AK145&lt;&gt;"",Scoring!$M$42)+IF(Data!$AL145&lt;&gt;"",Scoring!$M$43)+IF(Data!$AM145&lt;&gt;"",Scoring!$M$44)+IF(Data!$AN145&lt;&gt;"",Scoring!$M$45)+IF(Data!$AO145&lt;&gt;"",Scoring!$M$46)+IF(Data!$AP145&lt;&gt;"",Scoring!$M$47)+IF(Data!$AQ145&lt;&gt;"",Scoring!$M$48)+IF(Data!$AR145&lt;&gt;"",Scoring!$M$49)+IF(Data!$AS145&lt;&gt;"",Scoring!$M$50)+IF(Data!$AT145&lt;&gt;"",Scoring!$M$51)+IF(Data!$AU145&lt;&gt;"",Scoring!$M$52),"")</f>
        <v/>
      </c>
      <c r="BO145" s="184" t="str">
        <f>IF(BN145&lt;&gt;"",LOOKUP(BN145,Likelihoods!$A$7:$A$107,Likelihoods!K$7:K$107),"")</f>
        <v/>
      </c>
      <c r="BP145" s="179" t="str">
        <f>IF(AND(COUNTBLANK($B145:$O145)=13,COUNTBLANK($P145:$Q145)=1,COUNTBLANK($R145:$U145)=3,COUNTBLANK($V145:$X145)=2,COUNTBLANK($Y145:$AE145)=6,COUNTBLANK($AF145:$AJ145)=4,COUNTBLANK($AK145:AN145)=3,COUNTBLANK($AO145:$AQ145)=2,COUNTBLANK($AR145:$AS145)=1,COUNTBLANK($AT145:$AU145)=1),IF(Data!$B145&lt;&gt;"",Scoring!$N$7)+IF(Data!$C145&lt;&gt;"",Scoring!$N$8)+IF(Data!$D145&lt;&gt;"",Scoring!$N$9)+IF(Data!$E145&lt;&gt;"",Scoring!$N$10)+IF(Data!$F145&lt;&gt;"",Scoring!$N$11)+IF(Data!$G145&lt;&gt;"",Scoring!$N$12)+IF(Data!$H145&lt;&gt;"",Scoring!$N$13)+IF(Data!$I145&lt;&gt;"",Scoring!$N$14)+IF(Data!$J145&lt;&gt;"",Scoring!$N$15)+IF(Data!$K145&lt;&gt;"",Scoring!$N$16)+IF(Data!$L145&lt;&gt;"",Scoring!$N$17)+IF(Data!$M145&lt;&gt;"",Scoring!$N$18)+IF(Data!$N145&lt;&gt;"",Scoring!$N$19)+IF(Data!$O145&lt;&gt;"",Scoring!$N$20)+IF(Data!$P145&lt;&gt;"",Scoring!$N$21)+IF(Data!$Q145&lt;&gt;"",Scoring!$N$22)+IF(Data!$R145&lt;&gt;"",Scoring!$N$23)+IF(Data!$S145&lt;&gt;"",Scoring!$N$24)+IF(Data!$T145&lt;&gt;"",Scoring!$N$25)+IF(Data!$U145&lt;&gt;"",Scoring!$N$26)+IF(Data!$V145&lt;&gt;"",Scoring!$N$27)+IF(Data!$W145&lt;&gt;"",Scoring!$N$28)+IF(Data!$X145&lt;&gt;"",Scoring!$N$29)+IF(Data!$Y145&lt;&gt;"",Scoring!$N$30)+IF(Data!$Z145&lt;&gt;"",Scoring!$N$31)+IF(Data!$AA145&lt;&gt;"",Scoring!$N$32)+IF(Data!$AB145&lt;&gt;"",Scoring!$N$33)+IF(Data!$AC145&lt;&gt;"",Scoring!$N$34)+IF(Data!$AD145&lt;&gt;"",Scoring!$N$35)+IF(Data!$AE145&lt;&gt;"",Scoring!$N$36)+IF(Data!$AF145&lt;&gt;"",Scoring!$N$37)+IF(Data!$AG145&lt;&gt;"",Scoring!$N$38)+IF(Data!$AH145&lt;&gt;"",Scoring!$N$39)+IF(Data!$AI145&lt;&gt;"",Scoring!$N$40)+IF(Data!$AJ145&lt;&gt;"",Scoring!$N$41)+IF(Data!$AK145&lt;&gt;"",Scoring!$N$42)+IF(Data!$AL145&lt;&gt;"",Scoring!$N$43)+IF(Data!$AM145&lt;&gt;"",Scoring!$N$44)+IF(Data!$AN145&lt;&gt;"",Scoring!$N$45)+IF(Data!$AO145&lt;&gt;"",Scoring!$N$46)+IF(Data!$AP145&lt;&gt;"",Scoring!$N$47)+IF(Data!$AQ145&lt;&gt;"",Scoring!$N$48)+IF(Data!$AR145&lt;&gt;"",Scoring!$N$49)+IF(Data!$AS145&lt;&gt;"",Scoring!$N$50)+IF(Data!$AT145&lt;&gt;"",Scoring!$N$51)+IF(Data!$AU145&lt;&gt;"",Scoring!$N$52),"")</f>
        <v/>
      </c>
      <c r="BQ145" s="189" t="str">
        <f>IF(BP145&lt;&gt;"",LOOKUP(BP145,Likelihoods!$A$7:$A$107,Likelihoods!L$7:L$107),"")</f>
        <v/>
      </c>
      <c r="BR145" s="181" t="str">
        <f>IF(AND(COUNTBLANK($B145:$O145)=13,COUNTBLANK($P145:$Q145)=1,COUNTBLANK($R145:$U145)=3,COUNTBLANK($V145:$X145)=2,COUNTBLANK($Y145:$AE145)=6,COUNTBLANK($AF145:$AJ145)=4,COUNTBLANK($AK145:AN145)=3,COUNTBLANK($AO145:$AQ145)=2,COUNTBLANK($AR145:$AS145)=1,COUNTBLANK($AT145:$AU145)=1),IF(Data!$B145&lt;&gt;"",Scoring!$O$7)+IF(Data!$C145&lt;&gt;"",Scoring!$O$8)+IF(Data!$D145&lt;&gt;"",Scoring!$O$9)+IF(Data!$E145&lt;&gt;"",Scoring!$O$10)+IF(Data!$F145&lt;&gt;"",Scoring!$O$11)+IF(Data!$G145&lt;&gt;"",Scoring!$O$12)+IF(Data!$H145&lt;&gt;"",Scoring!$O$13)+IF(Data!$I145&lt;&gt;"",Scoring!$O$14)+IF(Data!$J145&lt;&gt;"",Scoring!$O$15)+IF(Data!$K145&lt;&gt;"",Scoring!$O$16)+IF(Data!$L145&lt;&gt;"",Scoring!$O$17)+IF(Data!$M145&lt;&gt;"",Scoring!$O$18)+IF(Data!$N145&lt;&gt;"",Scoring!$O$19)+IF(Data!$O145&lt;&gt;"",Scoring!$O$20)+IF(Data!$P145&lt;&gt;"",Scoring!$O$21)+IF(Data!$Q145&lt;&gt;"",Scoring!$O$22)+IF(Data!$R145&lt;&gt;"",Scoring!$O$23)+IF(Data!$S145&lt;&gt;"",Scoring!$O$24)+IF(Data!$T145&lt;&gt;"",Scoring!$O$25)+IF(Data!$U145&lt;&gt;"",Scoring!$O$26)+IF(Data!$V145&lt;&gt;"",Scoring!$O$27)+IF(Data!$W145&lt;&gt;"",Scoring!$O$28)+IF(Data!$X145&lt;&gt;"",Scoring!$O$29)+IF(Data!$Y145&lt;&gt;"",Scoring!$O$30)+IF(Data!$Z145&lt;&gt;"",Scoring!$O$31)+IF(Data!$AA145&lt;&gt;"",Scoring!$O$32)+IF(Data!$AB145&lt;&gt;"",Scoring!$O$33)+IF(Data!$AC145&lt;&gt;"",Scoring!$O$34)+IF(Data!$AD145&lt;&gt;"",Scoring!$O$35)+IF(Data!$AE145&lt;&gt;"",Scoring!$O$36)+IF(Data!$AF145&lt;&gt;"",Scoring!$O$37)+IF(Data!$AG145&lt;&gt;"",Scoring!$O$38)+IF(Data!$AH145&lt;&gt;"",Scoring!$O$39)+IF(Data!$AI145&lt;&gt;"",Scoring!$O$40)+IF(Data!$AJ145&lt;&gt;"",Scoring!$O$41)+IF(Data!$AK145&lt;&gt;"",Scoring!$O$42)+IF(Data!$AL145&lt;&gt;"",Scoring!$O$43)+IF(Data!$AM145&lt;&gt;"",Scoring!$O$44)+IF(Data!$AN145&lt;&gt;"",Scoring!$O$45)+IF(Data!$AO145&lt;&gt;"",Scoring!$O$46)+IF(Data!$AP145&lt;&gt;"",Scoring!$O$47)+IF(Data!$AQ145&lt;&gt;"",Scoring!$O$48)+IF(Data!$AR145&lt;&gt;"",Scoring!$O$49)+IF(Data!$AS145&lt;&gt;"",Scoring!$O$50)+IF(Data!$AT145&lt;&gt;"",Scoring!$O$51)+IF(Data!$AU145&lt;&gt;"",Scoring!$O$52),"")</f>
        <v/>
      </c>
      <c r="BS145" s="184" t="str">
        <f>IF(BR145&lt;&gt;"",LOOKUP(BR145,Likelihoods!$A$7:$A$107,Likelihoods!M$7:M$107),"")</f>
        <v/>
      </c>
      <c r="BT145" s="181" t="str">
        <f>IF(AND(COUNTBLANK($B145:$O145)=13,COUNTBLANK($P145:$Q145)=1,COUNTBLANK($R145:$U145)=3,COUNTBLANK($V145:$X145)=2,COUNTBLANK($Y145:$AE145)=6,COUNTBLANK($AF145:$AJ145)=4,COUNTBLANK($AK145:AN145)=3,COUNTBLANK($AO145:$AQ145)=2,COUNTBLANK($AR145:$AS145)=1,COUNTBLANK($AT145:$AU145)=1),IF(Data!$B145&lt;&gt;"",Scoring!$P$7)+IF(Data!$C145&lt;&gt;"",Scoring!$P$8)+IF(Data!$D145&lt;&gt;"",Scoring!$P$9)+IF(Data!$E145&lt;&gt;"",Scoring!$P$10)+IF(Data!$F145&lt;&gt;"",Scoring!$P$11)+IF(Data!$G145&lt;&gt;"",Scoring!$P$12)+IF(Data!$H145&lt;&gt;"",Scoring!$P$13)+IF(Data!$I145&lt;&gt;"",Scoring!$P$14)+IF(Data!$J145&lt;&gt;"",Scoring!$P$15)+IF(Data!$K145&lt;&gt;"",Scoring!$P$16)+IF(Data!$L145&lt;&gt;"",Scoring!$P$17)+IF(Data!$M145&lt;&gt;"",Scoring!$P$18)+IF(Data!$N145&lt;&gt;"",Scoring!$P$19)+IF(Data!$O145&lt;&gt;"",Scoring!$P$20)+IF(Data!$P145&lt;&gt;"",Scoring!$P$21)+IF(Data!$Q145&lt;&gt;"",Scoring!$P$22)+IF(Data!$R145&lt;&gt;"",Scoring!$P$23)+IF(Data!$S145&lt;&gt;"",Scoring!$P$24)+IF(Data!$T145&lt;&gt;"",Scoring!$P$25)+IF(Data!$U145&lt;&gt;"",Scoring!$P$26)+IF(Data!$V145&lt;&gt;"",Scoring!$P$27)+IF(Data!$W145&lt;&gt;"",Scoring!$P$28)+IF(Data!$X145&lt;&gt;"",Scoring!$P$29)+IF(Data!$Y145&lt;&gt;"",Scoring!$P$30)+IF(Data!$Z145&lt;&gt;"",Scoring!$P$31)+IF(Data!$AA145&lt;&gt;"",Scoring!$P$32)+IF(Data!$AB145&lt;&gt;"",Scoring!$P$33)+IF(Data!$AC145&lt;&gt;"",Scoring!$P$34)+IF(Data!$AD145&lt;&gt;"",Scoring!$P$35)+IF(Data!$AE145&lt;&gt;"",Scoring!$P$36)+IF(Data!$AF145&lt;&gt;"",Scoring!$P$37)+IF(Data!$AG145&lt;&gt;"",Scoring!$P$38)+IF(Data!$AH145&lt;&gt;"",Scoring!$P$39)+IF(Data!$AI145&lt;&gt;"",Scoring!$P$40)+IF(Data!$AJ145&lt;&gt;"",Scoring!$P$41)+IF(Data!$AK145&lt;&gt;"",Scoring!$P$42)+IF(Data!$AL145&lt;&gt;"",Scoring!$P$43)+IF(Data!$AM145&lt;&gt;"",Scoring!$P$44)+IF(Data!$AN145&lt;&gt;"",Scoring!$P$45)+IF(Data!$AO145&lt;&gt;"",Scoring!$P$46)+IF(Data!$AP145&lt;&gt;"",Scoring!$P$47)+IF(Data!$AQ145&lt;&gt;"",Scoring!$P$48)+IF(Data!$AR145&lt;&gt;"",Scoring!$P$49)+IF(Data!$AS145&lt;&gt;"",Scoring!$P$50)+IF(Data!$AT145&lt;&gt;"",Scoring!$P$51)+IF(Data!$AU145&lt;&gt;"",Scoring!$P$52),"")</f>
        <v/>
      </c>
      <c r="BU145" s="180" t="str">
        <f>IF(BT145&lt;&gt;"",LOOKUP(BT145,Likelihoods!$A$7:$A$107,Likelihoods!N$7:N$107),"")</f>
        <v/>
      </c>
      <c r="BV145" s="181" t="str">
        <f>IF(AND(COUNTBLANK($B145:$O145)=13,COUNTBLANK($P145:$Q145)=1,COUNTBLANK($R145:$U145)=3,COUNTBLANK($V145:$X145)=2,COUNTBLANK($Y145:$AE145)=6,COUNTBLANK($AF145:$AJ145)=4,COUNTBLANK($AK145:AN145)=3,COUNTBLANK($AO145:$AQ145)=2,COUNTBLANK($AR145:$AS145)=1,COUNTBLANK($AT145:$AU145)=1),IF(Data!$B145&lt;&gt;"",Scoring!$Q$7)+IF(Data!$C145&lt;&gt;"",Scoring!$Q$8)+IF(Data!$D145&lt;&gt;"",Scoring!$Q$9)+IF(Data!$E145&lt;&gt;"",Scoring!$Q$10)+IF(Data!$F145&lt;&gt;"",Scoring!$Q$11)+IF(Data!$G145&lt;&gt;"",Scoring!$Q$12)+IF(Data!$H145&lt;&gt;"",Scoring!$Q$13)+IF(Data!$I145&lt;&gt;"",Scoring!$Q$14)+IF(Data!$J145&lt;&gt;"",Scoring!$Q$15)+IF(Data!$K145&lt;&gt;"",Scoring!$Q$16)+IF(Data!$L145&lt;&gt;"",Scoring!$Q$17)+IF(Data!$M145&lt;&gt;"",Scoring!$Q$18)+IF(Data!$N145&lt;&gt;"",Scoring!$Q$19)+IF(Data!$O145&lt;&gt;"",Scoring!$Q$20)+IF(Data!$P145&lt;&gt;"",Scoring!$Q$21)+IF(Data!$Q145&lt;&gt;"",Scoring!$Q$22)+IF(Data!$R145&lt;&gt;"",Scoring!$Q$23)+IF(Data!$S145&lt;&gt;"",Scoring!$Q$24)+IF(Data!$T145&lt;&gt;"",Scoring!$Q$25)+IF(Data!$U145&lt;&gt;"",Scoring!$Q$26)+IF(Data!$V145&lt;&gt;"",Scoring!$Q$27)+IF(Data!$W145&lt;&gt;"",Scoring!$Q$28)+IF(Data!$X145&lt;&gt;"",Scoring!$Q$29)+IF(Data!$Y145&lt;&gt;"",Scoring!$Q$30)+IF(Data!$Z145&lt;&gt;"",Scoring!$Q$31)+IF(Data!$AA145&lt;&gt;"",Scoring!$Q$32)+IF(Data!$AB145&lt;&gt;"",Scoring!$Q$33)+IF(Data!$AC145&lt;&gt;"",Scoring!$Q$34)+IF(Data!$AD145&lt;&gt;"",Scoring!$Q$35)+IF(Data!$AE145&lt;&gt;"",Scoring!$Q$36)+IF(Data!$AF145&lt;&gt;"",Scoring!$Q$37)+IF(Data!$AG145&lt;&gt;"",Scoring!$Q$38)+IF(Data!$AH145&lt;&gt;"",Scoring!$Q$39)+IF(Data!$AI145&lt;&gt;"",Scoring!$Q$40)+IF(Data!$AJ145&lt;&gt;"",Scoring!$Q$41)+IF(Data!$AK145&lt;&gt;"",Scoring!$Q$42)+IF(Data!$AL145&lt;&gt;"",Scoring!$Q$43)+IF(Data!$AM145&lt;&gt;"",Scoring!$Q$44)+IF(Data!$AN145&lt;&gt;"",Scoring!$Q$45)+IF(Data!$AO145&lt;&gt;"",Scoring!$Q$46)+IF(Data!$AP145&lt;&gt;"",Scoring!$Q$47)+IF(Data!$AQ145&lt;&gt;"",Scoring!$Q$48)+IF(Data!$AR145&lt;&gt;"",Scoring!$Q$49)+IF(Data!$AS145&lt;&gt;"",Scoring!$Q$50)+IF(Data!$AT145&lt;&gt;"",Scoring!$Q$51)+IF(Data!$AU145&lt;&gt;"",Scoring!$Q$52),"")</f>
        <v/>
      </c>
      <c r="BW145" s="183" t="str">
        <f>IF(BV145&lt;&gt;"",LOOKUP(BV145,Likelihoods!$A$7:$A$107,Likelihoods!O$7:O$107),"")</f>
        <v/>
      </c>
      <c r="BX145" s="9"/>
      <c r="BY145" s="9"/>
      <c r="BZ145" s="9"/>
      <c r="CA145" s="9"/>
      <c r="CB145" s="9"/>
      <c r="CC145" s="9"/>
      <c r="CD145" s="9"/>
      <c r="CE145" s="9"/>
      <c r="CF145" s="9"/>
      <c r="CG145" s="9"/>
      <c r="CH145" s="9"/>
      <c r="CI145" s="9"/>
      <c r="CJ145" s="9"/>
      <c r="CK145" s="9"/>
    </row>
    <row r="146" spans="1:89" ht="14.25">
      <c r="A146" s="59"/>
      <c r="B146" s="76"/>
      <c r="C146" s="77"/>
      <c r="D146" s="77"/>
      <c r="E146" s="77"/>
      <c r="F146" s="77"/>
      <c r="G146" s="77"/>
      <c r="H146" s="77"/>
      <c r="I146" s="77"/>
      <c r="J146" s="77"/>
      <c r="K146" s="77"/>
      <c r="L146" s="77"/>
      <c r="M146" s="77"/>
      <c r="N146" s="77"/>
      <c r="O146" s="77"/>
      <c r="P146" s="76"/>
      <c r="Q146" s="78"/>
      <c r="R146" s="77"/>
      <c r="S146" s="77"/>
      <c r="T146" s="77"/>
      <c r="U146" s="77"/>
      <c r="V146" s="76"/>
      <c r="W146" s="77"/>
      <c r="X146" s="78"/>
      <c r="Y146" s="77"/>
      <c r="Z146" s="77"/>
      <c r="AA146" s="77"/>
      <c r="AB146" s="77"/>
      <c r="AC146" s="77"/>
      <c r="AD146" s="77"/>
      <c r="AE146" s="77"/>
      <c r="AF146" s="76"/>
      <c r="AG146" s="77"/>
      <c r="AH146" s="77"/>
      <c r="AI146" s="77"/>
      <c r="AJ146" s="78"/>
      <c r="AK146" s="77"/>
      <c r="AL146" s="77"/>
      <c r="AM146" s="77"/>
      <c r="AN146" s="77"/>
      <c r="AO146" s="76"/>
      <c r="AP146" s="77"/>
      <c r="AQ146" s="78"/>
      <c r="AR146" s="76"/>
      <c r="AS146" s="78"/>
      <c r="AT146" s="77"/>
      <c r="AU146" s="77"/>
      <c r="AV146" s="179" t="str">
        <f>IF(AND(COUNTBLANK($B146:$O146)=13,COUNTBLANK($P146:$Q146)=1,COUNTBLANK($R146:$U146)=3,COUNTBLANK($V146:$X146)=2,COUNTBLANK($Y146:$AE146)=6,COUNTBLANK($AF146:$AJ146)=4,COUNTBLANK($AK146:AN146)=3,COUNTBLANK($AO146:$AQ146)=2,COUNTBLANK($AR146:$AS146)=1,COUNTBLANK($AT146:$AU146)=1),IF(Data!$B146&lt;&gt;"",Scoring!$D$7)+IF(Data!$C146&lt;&gt;"",Scoring!$D$8)+IF(Data!$D146&lt;&gt;"",Scoring!$D$9)+IF(Data!$E146&lt;&gt;"",Scoring!$D$10)+IF(Data!$F146&lt;&gt;"",Scoring!$D$11)+IF(Data!$G146&lt;&gt;"",Scoring!$D$12)+IF(Data!$H146&lt;&gt;"",Scoring!$D$13)+IF(Data!$I146&lt;&gt;"",Scoring!$D$14)+IF(Data!$J146&lt;&gt;"",Scoring!$D$15)+IF(Data!$K146&lt;&gt;"",Scoring!$D$16)+IF(Data!$L146&lt;&gt;"",Scoring!$D$17)+IF(Data!$M146&lt;&gt;"",Scoring!$D$18)+IF(Data!$N146&lt;&gt;"",Scoring!$D$19)+IF(Data!$O146&lt;&gt;"",Scoring!$D$20)+IF(Data!$P146&lt;&gt;"",Scoring!$D$21)+IF(Data!$Q146&lt;&gt;"",Scoring!$D$22)+IF(Data!$R146&lt;&gt;"",Scoring!$D$23)+IF(Data!$S146&lt;&gt;"",Scoring!$D$24)+IF(Data!$T146&lt;&gt;"",Scoring!$D$25)+IF(Data!$U146&lt;&gt;"",Scoring!$D$26)+IF(Data!$V146&lt;&gt;"",Scoring!$D$27)+IF(Data!$W146&lt;&gt;"",Scoring!$D$28)+IF(Data!$X146&lt;&gt;"",Scoring!$D$29)+IF(Data!$Y146&lt;&gt;"",Scoring!$D$30)+IF(Data!$Z146&lt;&gt;"",Scoring!$D$31)+IF(Data!$AA146&lt;&gt;"",Scoring!$D$32)+IF(Data!$AB146&lt;&gt;"",Scoring!$D$33)+IF(Data!$AC146&lt;&gt;"",Scoring!$D$34)+IF(Data!$AD146&lt;&gt;"",Scoring!$D$35)+IF(Data!$AE146&lt;&gt;"",Scoring!$D$36)+IF(Data!$AF146&lt;&gt;"",Scoring!$D$37)+IF(Data!$AG146&lt;&gt;"",Scoring!$D$38)+IF(Data!$AH146&lt;&gt;"",Scoring!$D$39)+IF(Data!$AI146&lt;&gt;"",Scoring!$D$40)+IF(Data!$AJ146&lt;&gt;"",Scoring!$D$41)+IF(Data!$AK146&lt;&gt;"",Scoring!$D$42)+IF(Data!$AL146&lt;&gt;"",Scoring!$D$43)+IF(Data!$AM146&lt;&gt;"",Scoring!$D$44)+IF(Data!$AN146&lt;&gt;"",Scoring!$D$45)+IF(Data!$AO146&lt;&gt;"",Scoring!$D$46)+IF(Data!$AP146&lt;&gt;"",Scoring!$D$47)+IF(Data!$AQ146&lt;&gt;"",Scoring!$D$48)+IF(Data!$AR146&lt;&gt;"",Scoring!$D$49)+IF(Data!$AS146&lt;&gt;"",Scoring!$D$50)+IF(Data!$AT146&lt;&gt;"",Scoring!$D$51)+IF(Data!$AU146&lt;&gt;"",Scoring!$D$52),"")</f>
        <v/>
      </c>
      <c r="AW146" s="180" t="str">
        <f>IF(AV146&lt;&gt;"",LOOKUP(AV146,Likelihoods!$A$7:$A$107,Likelihoods!B$7:B$107),"")</f>
        <v/>
      </c>
      <c r="AX146" s="181" t="str">
        <f>IF(AND(COUNTBLANK($B146:$O146)=13,COUNTBLANK($P146:$Q146)=1,COUNTBLANK($R146:$U146)=3,COUNTBLANK($V146:$X146)=2,COUNTBLANK($Y146:$AE146)=6,COUNTBLANK($AF146:$AJ146)=4,COUNTBLANK($AK146:AN146)=3,COUNTBLANK($AO146:$AQ146)=2,COUNTBLANK($AR146:$AS146)=1,COUNTBLANK($AT146:$AU146)=1),IF(Data!$B146&lt;&gt;"",Scoring!$E$7)+IF(Data!$C146&lt;&gt;"",Scoring!$E$8)+IF(Data!$D146&lt;&gt;"",Scoring!$E$9)+IF(Data!$E146&lt;&gt;"",Scoring!$E$10)+IF(Data!$F146&lt;&gt;"",Scoring!$E$11)+IF(Data!$G146&lt;&gt;"",Scoring!$E$12)+IF(Data!$H146&lt;&gt;"",Scoring!$E$13)+IF(Data!$I146&lt;&gt;"",Scoring!$E$14)+IF(Data!$J146&lt;&gt;"",Scoring!$E$15)+IF(Data!$K146&lt;&gt;"",Scoring!$E$16)+IF(Data!$L146&lt;&gt;"",Scoring!$E$17)+IF(Data!$M146&lt;&gt;"",Scoring!$E$18)+IF(Data!$N146&lt;&gt;"",Scoring!$E$19)+IF(Data!$O146&lt;&gt;"",Scoring!$E$20)+IF(Data!$P146&lt;&gt;"",Scoring!$E$21)+IF(Data!$Q146&lt;&gt;"",Scoring!$E$22)+IF(Data!$R146&lt;&gt;"",Scoring!$E$23)+IF(Data!$S146&lt;&gt;"",Scoring!$E$24)+IF(Data!$T146&lt;&gt;"",Scoring!$E$25)+IF(Data!$U146&lt;&gt;"",Scoring!$E$26)+IF(Data!$V146&lt;&gt;"",Scoring!$E$27)+IF(Data!$W146&lt;&gt;"",Scoring!$E$28)+IF(Data!$X146&lt;&gt;"",Scoring!$E$29)+IF(Data!$Y146&lt;&gt;"",Scoring!$E$30)+IF(Data!$Z146&lt;&gt;"",Scoring!$E$31)+IF(Data!$AA146&lt;&gt;"",Scoring!$E$32)+IF(Data!$AB146&lt;&gt;"",Scoring!$E$33)+IF(Data!$AC146&lt;&gt;"",Scoring!$E$34)+IF(Data!$AD146&lt;&gt;"",Scoring!$E$35)+IF(Data!$AE146&lt;&gt;"",Scoring!$E$36)+IF(Data!$AF146&lt;&gt;"",Scoring!$E$37)+IF(Data!$AG146&lt;&gt;"",Scoring!$E$38)+IF(Data!$AH146&lt;&gt;"",Scoring!$E$39)+IF(Data!$AI146&lt;&gt;"",Scoring!$E$40)+IF(Data!$AJ146&lt;&gt;"",Scoring!$E$41)+IF(Data!$AK146&lt;&gt;"",Scoring!$E$42)+IF(Data!$AL146&lt;&gt;"",Scoring!$E$43)+IF(Data!$AM146&lt;&gt;"",Scoring!$E$44)+IF(Data!$AN146&lt;&gt;"",Scoring!$E$45)+IF(Data!$AO146&lt;&gt;"",Scoring!$E$46)+IF(Data!$AP146&lt;&gt;"",Scoring!$E$47)+IF(Data!$AQ146&lt;&gt;"",Scoring!$E$48)+IF(Data!$AR146&lt;&gt;"",Scoring!$E$49)+IF(Data!$AS146&lt;&gt;"",Scoring!$E$50)+IF(Data!$AT146&lt;&gt;"",Scoring!$E$51)+IF(Data!$AU146&lt;&gt;"",Scoring!$E$52),"")</f>
        <v/>
      </c>
      <c r="AY146" s="180" t="str">
        <f>IF(AX146&lt;&gt;"",LOOKUP(AX146,Likelihoods!$A$7:$A$107,Likelihoods!C$7:C$107),"")</f>
        <v/>
      </c>
      <c r="AZ146" s="182" t="str">
        <f>IF(AND(COUNTBLANK($B146:$O146)=13,COUNTBLANK($P146:$Q146)=1,COUNTBLANK($R146:$U146)=3,COUNTBLANK($V146:$X146)=2,COUNTBLANK($Y146:$AE146)=6,COUNTBLANK($AF146:$AJ146)=4,COUNTBLANK($AK146:AN146)=3,COUNTBLANK($AO146:$AQ146)=2,COUNTBLANK($AR146:$AS146)=1,COUNTBLANK($AT146:$AU146)=1),IF(Data!$B146&lt;&gt;"",Scoring!$F$7)+IF(Data!$C146&lt;&gt;"",Scoring!$F$8)+IF(Data!$D146&lt;&gt;"",Scoring!$F$9)+IF(Data!$E146&lt;&gt;"",Scoring!$F$10)+IF(Data!$F146&lt;&gt;"",Scoring!$F$11)+IF(Data!$G146&lt;&gt;"",Scoring!$F$12)+IF(Data!$H146&lt;&gt;"",Scoring!$F$13)+IF(Data!$I146&lt;&gt;"",Scoring!$F$14)+IF(Data!$J146&lt;&gt;"",Scoring!$F$15)+IF(Data!$K146&lt;&gt;"",Scoring!$F$16)+IF(Data!$L146&lt;&gt;"",Scoring!$F$17)+IF(Data!$M146&lt;&gt;"",Scoring!$F$18)+IF(Data!$N146&lt;&gt;"",Scoring!$F$19)+IF(Data!$O146&lt;&gt;"",Scoring!$F$20)+IF(Data!$P146&lt;&gt;"",Scoring!$F$21)+IF(Data!$Q146&lt;&gt;"",Scoring!$F$22)+IF(Data!$R146&lt;&gt;"",Scoring!$F$23)+IF(Data!$S146&lt;&gt;"",Scoring!$F$24)+IF(Data!$T146&lt;&gt;"",Scoring!$F$25)+IF(Data!$U146&lt;&gt;"",Scoring!$F$26)+IF(Data!$V146&lt;&gt;"",Scoring!$F$27)+IF(Data!$W146&lt;&gt;"",Scoring!$F$28)+IF(Data!$X146&lt;&gt;"",Scoring!$F$29)+IF(Data!$Y146&lt;&gt;"",Scoring!$F$30)+IF(Data!$Z146&lt;&gt;"",Scoring!$F$31)+IF(Data!$AA146&lt;&gt;"",Scoring!$F$32)+IF(Data!$AB146&lt;&gt;"",Scoring!$F$33)+IF(Data!$AC146&lt;&gt;"",Scoring!$F$34)+IF(Data!$AD146&lt;&gt;"",Scoring!$F$35)+IF(Data!$AE146&lt;&gt;"",Scoring!$F$36)+IF(Data!$AF146&lt;&gt;"",Scoring!$F$37)+IF(Data!$AG146&lt;&gt;"",Scoring!$F$38)+IF(Data!$AH146&lt;&gt;"",Scoring!$F$39)+IF(Data!$AI146&lt;&gt;"",Scoring!$F$40)+IF(Data!$AJ146&lt;&gt;"",Scoring!$F$41)+IF(Data!$AK146&lt;&gt;"",Scoring!$F$42)+IF(Data!$AL146&lt;&gt;"",Scoring!$F$43)+IF(Data!$AM146&lt;&gt;"",Scoring!$F$44)+IF(Data!$AN146&lt;&gt;"",Scoring!$F$45)+IF(Data!$AO146&lt;&gt;"",Scoring!$F$46)+IF(Data!$AP146&lt;&gt;"",Scoring!$F$47)+IF(Data!$AQ146&lt;&gt;"",Scoring!$F$48)+IF(Data!$AR146&lt;&gt;"",Scoring!$F$49)+IF(Data!$AS146&lt;&gt;"",Scoring!$F$50)+IF(Data!$AT146&lt;&gt;"",Scoring!$F$51)+IF(Data!$AU146&lt;&gt;"",Scoring!$F$52),"")</f>
        <v/>
      </c>
      <c r="BA146" s="183" t="str">
        <f>IF(AZ146&lt;&gt;"",LOOKUP(AZ146,Likelihoods!$A$7:$A$107,Likelihoods!D$7:D$107),"")</f>
        <v/>
      </c>
      <c r="BB146" s="181" t="str">
        <f>IF(AND(COUNTBLANK($B146:$O146)=13,COUNTBLANK($P146:$Q146)=1,COUNTBLANK($R146:$U146)=3,COUNTBLANK($V146:$X146)=2,COUNTBLANK($Y146:$AE146)=6,COUNTBLANK($AF146:$AJ146)=4,COUNTBLANK($AK146:AN146)=3,COUNTBLANK($AO146:$AQ146)=2,COUNTBLANK($AR146:$AS146)=1,COUNTBLANK($AT146:$AU146)=1),IF(Data!$B146&lt;&gt;"",Scoring!$G$7)+IF(Data!$C146&lt;&gt;"",Scoring!$G$8)+IF(Data!$D146&lt;&gt;"",Scoring!$G$9)+IF(Data!$E146&lt;&gt;"",Scoring!$G$10)+IF(Data!$F146&lt;&gt;"",Scoring!$G$11)+IF(Data!$G146&lt;&gt;"",Scoring!$G$12)+IF(Data!$H146&lt;&gt;"",Scoring!$G$13)+IF(Data!$I146&lt;&gt;"",Scoring!$G$14)+IF(Data!$J146&lt;&gt;"",Scoring!$G$15)+IF(Data!$K146&lt;&gt;"",Scoring!$G$16)+IF(Data!$L146&lt;&gt;"",Scoring!$G$17)+IF(Data!$M146&lt;&gt;"",Scoring!$G$18)+IF(Data!$N146&lt;&gt;"",Scoring!$G$19)+IF(Data!$O146&lt;&gt;"",Scoring!$G$20)+IF(Data!$P146&lt;&gt;"",Scoring!$G$21)+IF(Data!$Q146&lt;&gt;"",Scoring!$G$22)+IF(Data!$R146&lt;&gt;"",Scoring!$G$23)+IF(Data!$S146&lt;&gt;"",Scoring!$G$24)+IF(Data!$T146&lt;&gt;"",Scoring!$G$25)+IF(Data!$U146&lt;&gt;"",Scoring!$G$26)+IF(Data!$V146&lt;&gt;"",Scoring!$G$27)+IF(Data!$W146&lt;&gt;"",Scoring!$G$28)+IF(Data!$X146&lt;&gt;"",Scoring!$G$29)+IF(Data!$Y146&lt;&gt;"",Scoring!$G$30)+IF(Data!$Z146&lt;&gt;"",Scoring!$G$31)+IF(Data!$AA146&lt;&gt;"",Scoring!$G$32)+IF(Data!$AB146&lt;&gt;"",Scoring!$G$33)+IF(Data!$AC146&lt;&gt;"",Scoring!$G$34)+IF(Data!$AD146&lt;&gt;"",Scoring!$G$35)+IF(Data!$AE146&lt;&gt;"",Scoring!$G$36)+IF(Data!$AF146&lt;&gt;"",Scoring!$G$37)+IF(Data!$AG146&lt;&gt;"",Scoring!$G$38)+IF(Data!$AH146&lt;&gt;"",Scoring!$G$39)+IF(Data!$AI146&lt;&gt;"",Scoring!$G$40)+IF(Data!$AJ146&lt;&gt;"",Scoring!$G$41)+IF(Data!$AK146&lt;&gt;"",Scoring!$G$42)+IF(Data!$AL146&lt;&gt;"",Scoring!$G$43)+IF(Data!$AM146&lt;&gt;"",Scoring!$G$44)+IF(Data!$AN146&lt;&gt;"",Scoring!$G$45)+IF(Data!$AO146&lt;&gt;"",Scoring!$G$46)+IF(Data!$AP146&lt;&gt;"",Scoring!$G$47)+IF(Data!$AQ146&lt;&gt;"",Scoring!$G$48)+IF(Data!$AR146&lt;&gt;"",Scoring!$G$49)+IF(Data!$AS146&lt;&gt;"",Scoring!$G$50)+IF(Data!$AT146&lt;&gt;"",Scoring!$G$51)+IF(Data!$AU146&lt;&gt;"",Scoring!$G$52),"")</f>
        <v/>
      </c>
      <c r="BC146" s="184" t="str">
        <f>IF(BB146&lt;&gt;"",LOOKUP(BB146,Likelihoods!$A$7:$A$107,Likelihoods!E$7:E$107),"")</f>
        <v/>
      </c>
      <c r="BD146" s="185" t="str">
        <f>IF(AND(COUNTBLANK($B146:$O146)=13,COUNTBLANK($P146:$Q146)=1,COUNTBLANK($R146:$U146)=3,COUNTBLANK($V146:$X146)=2,COUNTBLANK($Y146:$AE146)=6,COUNTBLANK($AF146:$AJ146)=4,COUNTBLANK($AK146:AN146)=3,COUNTBLANK($AO146:$AQ146)=2,COUNTBLANK($AR146:$AS146)=1,COUNTBLANK($AT146:$AU146)=1),IF(Data!$B146&lt;&gt;"",Scoring!$H$7)+IF(Data!$C146&lt;&gt;"",Scoring!$H$8)+IF(Data!$D146&lt;&gt;"",Scoring!$H$9)+IF(Data!$E146&lt;&gt;"",Scoring!$H$10)+IF(Data!$F146&lt;&gt;"",Scoring!$H$11)+IF(Data!$G146&lt;&gt;"",Scoring!$H$12)+IF(Data!$H146&lt;&gt;"",Scoring!$H$13)+IF(Data!$I146&lt;&gt;"",Scoring!$H$14)+IF(Data!$J146&lt;&gt;"",Scoring!$H$15)+IF(Data!$K146&lt;&gt;"",Scoring!$H$16)+IF(Data!$L146&lt;&gt;"",Scoring!$H$17)+IF(Data!$M146&lt;&gt;"",Scoring!$H$18)+IF(Data!$N146&lt;&gt;"",Scoring!$H$19)+IF(Data!$O146&lt;&gt;"",Scoring!$H$20)+IF(Data!$P146&lt;&gt;"",Scoring!$H$21)+IF(Data!$Q146&lt;&gt;"",Scoring!$H$22)+IF(Data!$R146&lt;&gt;"",Scoring!$H$23)+IF(Data!$S146&lt;&gt;"",Scoring!$H$24)+IF(Data!$T146&lt;&gt;"",Scoring!$H$25)+IF(Data!$U146&lt;&gt;"",Scoring!$H$26)+IF(Data!$V146&lt;&gt;"",Scoring!$H$27)+IF(Data!$W146&lt;&gt;"",Scoring!$H$28)+IF(Data!$X146&lt;&gt;"",Scoring!$H$29)+IF(Data!$Y146&lt;&gt;"",Scoring!$H$30)+IF(Data!$Z146&lt;&gt;"",Scoring!$H$31)+IF(Data!$AA146&lt;&gt;"",Scoring!$H$32)+IF(Data!$AB146&lt;&gt;"",Scoring!$H$33)+IF(Data!$AC146&lt;&gt;"",Scoring!$H$34)+IF(Data!$AD146&lt;&gt;"",Scoring!$H$35)+IF(Data!$AE146&lt;&gt;"",Scoring!$H$36)+IF(Data!$AF146&lt;&gt;"",Scoring!$H$37)+IF(Data!$AG146&lt;&gt;"",Scoring!$H$38)+IF(Data!$AH146&lt;&gt;"",Scoring!$H$39)+IF(Data!$AI146&lt;&gt;"",Scoring!$H$40)+IF(Data!$AJ146&lt;&gt;"",Scoring!$H$41)+IF(Data!$AK146&lt;&gt;"",Scoring!$H$42)+IF(Data!$AL146&lt;&gt;"",Scoring!$H$43)+IF(Data!$AM146&lt;&gt;"",Scoring!$H$44)+IF(Data!$AN146&lt;&gt;"",Scoring!$H$45)+IF(Data!$AO146&lt;&gt;"",Scoring!$H$46)+IF(Data!$AP146&lt;&gt;"",Scoring!$H$47)+IF(Data!$AQ146&lt;&gt;"",Scoring!$H$48)+IF(Data!$AR146&lt;&gt;"",Scoring!$H$49)+IF(Data!$AS146&lt;&gt;"",Scoring!$H$50)+IF(Data!$AT146&lt;&gt;"",Scoring!$H$51)+IF(Data!$AU146&lt;&gt;"",Scoring!$H$52),"")</f>
        <v/>
      </c>
      <c r="BE146" s="186" t="str">
        <f>IF(BD146&lt;&gt;"",LOOKUP(BD146,Likelihoods!$A$7:$A$107,Likelihoods!F$7:F$107),"")</f>
        <v/>
      </c>
      <c r="BF146" s="181" t="str">
        <f>IF(AND(COUNTBLANK($B146:$O146)=13,COUNTBLANK($P146:$Q146)=1,COUNTBLANK($R146:$U146)=3,COUNTBLANK($V146:$X146)=2,COUNTBLANK($Y146:$AE146)=6,COUNTBLANK($AF146:$AJ146)=4,COUNTBLANK($AK146:AN146)=3,COUNTBLANK($AO146:$AQ146)=2,COUNTBLANK($AR146:$AS146)=1,COUNTBLANK($AT146:$AU146)=1),IF(Data!$B146&lt;&gt;"",Scoring!$I$7)+IF(Data!$C146&lt;&gt;"",Scoring!$I$8)+IF(Data!$D146&lt;&gt;"",Scoring!$I$9)+IF(Data!$E146&lt;&gt;"",Scoring!$I$10)+IF(Data!$F146&lt;&gt;"",Scoring!$I$11)+IF(Data!$G146&lt;&gt;"",Scoring!$I$12)+IF(Data!$H146&lt;&gt;"",Scoring!$I$13)+IF(Data!$I146&lt;&gt;"",Scoring!$I$14)+IF(Data!$J146&lt;&gt;"",Scoring!$I$15)+IF(Data!$K146&lt;&gt;"",Scoring!$I$16)+IF(Data!$L146&lt;&gt;"",Scoring!$I$17)+IF(Data!$M146&lt;&gt;"",Scoring!$I$18)+IF(Data!$N146&lt;&gt;"",Scoring!$I$19)+IF(Data!$O146&lt;&gt;"",Scoring!$I$20)+IF(Data!$P146&lt;&gt;"",Scoring!$I$21)+IF(Data!$Q146&lt;&gt;"",Scoring!$I$22)+IF(Data!$R146&lt;&gt;"",Scoring!$I$23)+IF(Data!$S146&lt;&gt;"",Scoring!$I$24)+IF(Data!$T146&lt;&gt;"",Scoring!$I$25)+IF(Data!$U146&lt;&gt;"",Scoring!$I$26)+IF(Data!$V146&lt;&gt;"",Scoring!$I$27)+IF(Data!$W146&lt;&gt;"",Scoring!$I$28)+IF(Data!$X146&lt;&gt;"",Scoring!$I$29)+IF(Data!$Y146&lt;&gt;"",Scoring!$I$30)+IF(Data!$Z146&lt;&gt;"",Scoring!$I$31)+IF(Data!$AA146&lt;&gt;"",Scoring!$I$32)+IF(Data!$AB146&lt;&gt;"",Scoring!$I$33)+IF(Data!$AC146&lt;&gt;"",Scoring!$I$34)+IF(Data!$AD146&lt;&gt;"",Scoring!$I$35)+IF(Data!$AE146&lt;&gt;"",Scoring!$I$36)+IF(Data!$AF146&lt;&gt;"",Scoring!$I$37)+IF(Data!$AG146&lt;&gt;"",Scoring!$I$38)+IF(Data!$AH146&lt;&gt;"",Scoring!$I$39)+IF(Data!$AI146&lt;&gt;"",Scoring!$I$40)+IF(Data!$AJ146&lt;&gt;"",Scoring!$I$41)+IF(Data!$AK146&lt;&gt;"",Scoring!$I$42)+IF(Data!$AL146&lt;&gt;"",Scoring!$I$43)+IF(Data!$AM146&lt;&gt;"",Scoring!$I$44)+IF(Data!$AN146&lt;&gt;"",Scoring!$I$45)+IF(Data!$AO146&lt;&gt;"",Scoring!$I$46)+IF(Data!$AP146&lt;&gt;"",Scoring!$I$47)+IF(Data!$AQ146&lt;&gt;"",Scoring!$I$48)+IF(Data!$AR146&lt;&gt;"",Scoring!$I$49)+IF(Data!$AS146&lt;&gt;"",Scoring!$I$50)+IF(Data!$AT146&lt;&gt;"",Scoring!$I$51)+IF(Data!$AU146&lt;&gt;"",Scoring!$I$52),"")</f>
        <v/>
      </c>
      <c r="BG146" s="180" t="str">
        <f>IF(BF146&lt;&gt;"",LOOKUP(BF146,Likelihoods!$A$7:$A$107,Likelihoods!G$7:G$107),"")</f>
        <v/>
      </c>
      <c r="BH146" s="187" t="str">
        <f>IF(AND(COUNTBLANK($B146:$O146)=13,COUNTBLANK($P146:$Q146)=1,COUNTBLANK($R146:$U146)=3,COUNTBLANK($V146:$X146)=2,COUNTBLANK($Y146:$AE146)=6,COUNTBLANK($AF146:$AJ146)=4,COUNTBLANK($AK146:AN146)=3,COUNTBLANK($AO146:$AQ146)=2,COUNTBLANK($AR146:$AS146)=1,COUNTBLANK($AT146:$AU146)=1),IF(Data!$B146&lt;&gt;"",Scoring!$J$7)+IF(Data!$C146&lt;&gt;"",Scoring!$J$8)+IF(Data!$D146&lt;&gt;"",Scoring!$J$9)+IF(Data!$E146&lt;&gt;"",Scoring!$J$10)+IF(Data!$F146&lt;&gt;"",Scoring!$J$11)+IF(Data!$G146&lt;&gt;"",Scoring!$J$12)+IF(Data!$H146&lt;&gt;"",Scoring!$J$13)+IF(Data!$I146&lt;&gt;"",Scoring!$J$14)+IF(Data!$J146&lt;&gt;"",Scoring!$J$15)+IF(Data!$K146&lt;&gt;"",Scoring!$J$16)+IF(Data!$L146&lt;&gt;"",Scoring!$J$17)+IF(Data!$M146&lt;&gt;"",Scoring!$J$18)+IF(Data!$N146&lt;&gt;"",Scoring!$J$19)+IF(Data!$O146&lt;&gt;"",Scoring!$J$20)+IF(Data!$P146&lt;&gt;"",Scoring!$J$21)+IF(Data!$Q146&lt;&gt;"",Scoring!$J$22)+IF(Data!$R146&lt;&gt;"",Scoring!$J$23)+IF(Data!$S146&lt;&gt;"",Scoring!$J$24)+IF(Data!$T146&lt;&gt;"",Scoring!$J$25)+IF(Data!$U146&lt;&gt;"",Scoring!$J$26)+IF(Data!$V146&lt;&gt;"",Scoring!$J$27)+IF(Data!$W146&lt;&gt;"",Scoring!$J$28)+IF(Data!$X146&lt;&gt;"",Scoring!$J$29)+IF(Data!$Y146&lt;&gt;"",Scoring!$J$30)+IF(Data!$Z146&lt;&gt;"",Scoring!$J$31)+IF(Data!$AA146&lt;&gt;"",Scoring!$J$32)+IF(Data!$AB146&lt;&gt;"",Scoring!$J$33)+IF(Data!$AC146&lt;&gt;"",Scoring!$J$34)+IF(Data!$AD146&lt;&gt;"",Scoring!$J$35)+IF(Data!$AE146&lt;&gt;"",Scoring!$J$36)+IF(Data!$AF146&lt;&gt;"",Scoring!$J$37)+IF(Data!$AG146&lt;&gt;"",Scoring!$J$38)+IF(Data!$AH146&lt;&gt;"",Scoring!$J$39)+IF(Data!$AI146&lt;&gt;"",Scoring!$J$40)+IF(Data!$AJ146&lt;&gt;"",Scoring!$J$41)+IF(Data!$AK146&lt;&gt;"",Scoring!$J$42)+IF(Data!$AL146&lt;&gt;"",Scoring!$J$43)+IF(Data!$AM146&lt;&gt;"",Scoring!$J$44)+IF(Data!$AN146&lt;&gt;"",Scoring!$J$45)+IF(Data!$AO146&lt;&gt;"",Scoring!$J$46)+IF(Data!$AP146&lt;&gt;"",Scoring!$J$47)+IF(Data!$AQ146&lt;&gt;"",Scoring!$J$48)+IF(Data!$AR146&lt;&gt;"",Scoring!$J$49)+IF(Data!$AS146&lt;&gt;"",Scoring!$J$50)+IF(Data!$AT146&lt;&gt;"",Scoring!$J$51)+IF(Data!$AU146&lt;&gt;"",Scoring!$J$52),"")</f>
        <v/>
      </c>
      <c r="BI146" s="183" t="str">
        <f>IF(BH146&lt;&gt;"",LOOKUP(BH146,Likelihoods!$A$7:$A$107,Likelihoods!H$7:H$107),"")</f>
        <v/>
      </c>
      <c r="BJ146" s="188" t="str">
        <f>IF(AND(COUNTBLANK($B146:$O146)=13,COUNTBLANK($P146:$Q146)=1,COUNTBLANK($R146:$U146)=3,COUNTBLANK($V146:$X146)=2,COUNTBLANK($Y146:$AE146)=6,COUNTBLANK($AF146:$AJ146)=4,COUNTBLANK($AK146:AN146)=3,COUNTBLANK($AO146:$AQ146)=2,COUNTBLANK($AR146:$AS146)=1,COUNTBLANK($AT146:$AU146)=1),IF(Data!$B146&lt;&gt;"",Scoring!$K$7)+IF(Data!$C146&lt;&gt;"",Scoring!$K$8)+IF(Data!$D146&lt;&gt;"",Scoring!$K$9)+IF(Data!$E146&lt;&gt;"",Scoring!$K$10)+IF(Data!$F146&lt;&gt;"",Scoring!$K$11)+IF(Data!$G146&lt;&gt;"",Scoring!$K$12)+IF(Data!$H146&lt;&gt;"",Scoring!$K$13)+IF(Data!$I146&lt;&gt;"",Scoring!$K$14)+IF(Data!$J146&lt;&gt;"",Scoring!$K$15)+IF(Data!$K146&lt;&gt;"",Scoring!$K$16)+IF(Data!$L146&lt;&gt;"",Scoring!$K$17)+IF(Data!$M146&lt;&gt;"",Scoring!$K$18)+IF(Data!$N146&lt;&gt;"",Scoring!$K$19)+IF(Data!$O146&lt;&gt;"",Scoring!$K$20)+IF(Data!$P146&lt;&gt;"",Scoring!$K$21)+IF(Data!$Q146&lt;&gt;"",Scoring!$K$22)+IF(Data!$R146&lt;&gt;"",Scoring!$K$23)+IF(Data!$S146&lt;&gt;"",Scoring!$K$24)+IF(Data!$T146&lt;&gt;"",Scoring!$K$25)+IF(Data!$U146&lt;&gt;"",Scoring!$K$26)+IF(Data!$V146&lt;&gt;"",Scoring!$K$27)+IF(Data!$W146&lt;&gt;"",Scoring!$K$28)+IF(Data!$X146&lt;&gt;"",Scoring!$K$29)+IF(Data!$Y146&lt;&gt;"",Scoring!$K$30)+IF(Data!$Z146&lt;&gt;"",Scoring!$K$31)+IF(Data!$AA146&lt;&gt;"",Scoring!$K$32)+IF(Data!$AB146&lt;&gt;"",Scoring!$K$33)+IF(Data!$AC146&lt;&gt;"",Scoring!$K$34)+IF(Data!$AD146&lt;&gt;"",Scoring!$K$35)+IF(Data!$AE146&lt;&gt;"",Scoring!$K$36)+IF(Data!$AF146&lt;&gt;"",Scoring!$K$37)+IF(Data!$AG146&lt;&gt;"",Scoring!$K$38)+IF(Data!$AH146&lt;&gt;"",Scoring!$K$39)+IF(Data!$AI146&lt;&gt;"",Scoring!$K$40)+IF(Data!$AJ146&lt;&gt;"",Scoring!$K$41)+IF(Data!$AK146&lt;&gt;"",Scoring!$K$42)+IF(Data!$AL146&lt;&gt;"",Scoring!$K$43)+IF(Data!$AM146&lt;&gt;"",Scoring!$K$44)+IF(Data!$AN146&lt;&gt;"",Scoring!$K$45)+IF(Data!$AO146&lt;&gt;"",Scoring!$K$46)+IF(Data!$AP146&lt;&gt;"",Scoring!$K$47)+IF(Data!$AQ146&lt;&gt;"",Scoring!$K$48)+IF(Data!$AR146&lt;&gt;"",Scoring!$K$49)+IF(Data!$AS146&lt;&gt;"",Scoring!$K$50)+IF(Data!$AT146&lt;&gt;"",Scoring!$K$51)+IF(Data!$AU146&lt;&gt;"",Scoring!$K$52),"")</f>
        <v/>
      </c>
      <c r="BK146" s="184" t="str">
        <f>IF(BJ146&lt;&gt;"",LOOKUP(BJ146,Likelihoods!$A$7:$A$107,Likelihoods!I$7:I$107),"")</f>
        <v/>
      </c>
      <c r="BL146" s="187" t="str">
        <f>IF(AND(COUNTBLANK($B146:$O146)=13,COUNTBLANK($P146:$Q146)=1,COUNTBLANK($R146:$U146)=3,COUNTBLANK($V146:$X146)=2,COUNTBLANK($Y146:$AE146)=6,COUNTBLANK($AF146:$AJ146)=4,COUNTBLANK($AK146:AN146)=3,COUNTBLANK($AO146:$AQ146)=2,COUNTBLANK($AR146:$AS146)=1,COUNTBLANK($AT146:$AU146)=1),IF(Data!$B146&lt;&gt;"",Scoring!$L$7)+IF(Data!$C146&lt;&gt;"",Scoring!$L$8)+IF(Data!$D146&lt;&gt;"",Scoring!$L$9)+IF(Data!$E146&lt;&gt;"",Scoring!$L$10)+IF(Data!$F146&lt;&gt;"",Scoring!$L$11)+IF(Data!$G146&lt;&gt;"",Scoring!$L$12)+IF(Data!$H146&lt;&gt;"",Scoring!$L$13)+IF(Data!$I146&lt;&gt;"",Scoring!$L$14)+IF(Data!$J146&lt;&gt;"",Scoring!$L$15)+IF(Data!$K146&lt;&gt;"",Scoring!$L$16)+IF(Data!$L146&lt;&gt;"",Scoring!$L$17)+IF(Data!$M146&lt;&gt;"",Scoring!$L$18)+IF(Data!$N146&lt;&gt;"",Scoring!$L$19)+IF(Data!$O146&lt;&gt;"",Scoring!$L$20)+IF(Data!$P146&lt;&gt;"",Scoring!$L$21)+IF(Data!$Q146&lt;&gt;"",Scoring!$L$22)+IF(Data!$R146&lt;&gt;"",Scoring!$L$23)+IF(Data!$S146&lt;&gt;"",Scoring!$L$24)+IF(Data!$T146&lt;&gt;"",Scoring!$L$25)+IF(Data!$U146&lt;&gt;"",Scoring!$L$26)+IF(Data!$V146&lt;&gt;"",Scoring!$L$27)+IF(Data!$W146&lt;&gt;"",Scoring!$L$28)+IF(Data!$X146&lt;&gt;"",Scoring!$L$29)+IF(Data!$Y146&lt;&gt;"",Scoring!$L$30)+IF(Data!$Z146&lt;&gt;"",Scoring!$L$31)+IF(Data!$AA146&lt;&gt;"",Scoring!$L$32)+IF(Data!$AB146&lt;&gt;"",Scoring!$L$33)+IF(Data!$AC146&lt;&gt;"",Scoring!$L$34)+IF(Data!$AD146&lt;&gt;"",Scoring!$L$35)+IF(Data!$AE146&lt;&gt;"",Scoring!$L$36)+IF(Data!$AF146&lt;&gt;"",Scoring!$L$37)+IF(Data!$AG146&lt;&gt;"",Scoring!$L$38)+IF(Data!$AH146&lt;&gt;"",Scoring!$L$39)+IF(Data!$AI146&lt;&gt;"",Scoring!$L$40)+IF(Data!$AJ146&lt;&gt;"",Scoring!$L$41)+IF(Data!$AK146&lt;&gt;"",Scoring!$L$42)+IF(Data!$AL146&lt;&gt;"",Scoring!$L$43)+IF(Data!$AM146&lt;&gt;"",Scoring!$L$44)+IF(Data!$AN146&lt;&gt;"",Scoring!$L$45)+IF(Data!$AO146&lt;&gt;"",Scoring!$L$46)+IF(Data!$AP146&lt;&gt;"",Scoring!$L$47)+IF(Data!$AQ146&lt;&gt;"",Scoring!$L$48)+IF(Data!$AR146&lt;&gt;"",Scoring!$L$49)+IF(Data!$AS146&lt;&gt;"",Scoring!$L$50)+IF(Data!$AT146&lt;&gt;"",Scoring!$L$51)+IF(Data!$AU146&lt;&gt;"",Scoring!$L$52),"")</f>
        <v/>
      </c>
      <c r="BM146" s="180" t="str">
        <f>IF(BL146&lt;&gt;"",LOOKUP(BL146,Likelihoods!$A$7:$A$107,Likelihoods!J$7:J$107),"")</f>
        <v/>
      </c>
      <c r="BN146" s="181" t="str">
        <f>IF(AND(COUNTBLANK($B146:$O146)=13,COUNTBLANK($P146:$Q146)=1,COUNTBLANK($R146:$U146)=3,COUNTBLANK($V146:$X146)=2,COUNTBLANK($Y146:$AE146)=6,COUNTBLANK($AF146:$AJ146)=4,COUNTBLANK($AK146:AN146)=3,COUNTBLANK($AO146:$AQ146)=2,COUNTBLANK($AR146:$AS146)=1,COUNTBLANK($AT146:$AU146)=1),IF(Data!$B146&lt;&gt;"",Scoring!$M$7)+IF(Data!$C146&lt;&gt;"",Scoring!$M$8)+IF(Data!$D146&lt;&gt;"",Scoring!$M$9)+IF(Data!$E146&lt;&gt;"",Scoring!$M$10)+IF(Data!$F146&lt;&gt;"",Scoring!$M$11)+IF(Data!$G146&lt;&gt;"",Scoring!$M$12)+IF(Data!$H146&lt;&gt;"",Scoring!$M$13)+IF(Data!$I146&lt;&gt;"",Scoring!$M$14)+IF(Data!$J146&lt;&gt;"",Scoring!$M$15)+IF(Data!$K146&lt;&gt;"",Scoring!$M$16)+IF(Data!$L146&lt;&gt;"",Scoring!$M$17)+IF(Data!$M146&lt;&gt;"",Scoring!$M$18)+IF(Data!$N146&lt;&gt;"",Scoring!$M$19)+IF(Data!$O146&lt;&gt;"",Scoring!$M$20)+IF(Data!$P146&lt;&gt;"",Scoring!$M$21)+IF(Data!$Q146&lt;&gt;"",Scoring!$M$22)+IF(Data!$R146&lt;&gt;"",Scoring!$M$23)+IF(Data!$S146&lt;&gt;"",Scoring!$M$24)+IF(Data!$T146&lt;&gt;"",Scoring!$M$25)+IF(Data!$U146&lt;&gt;"",Scoring!$M$26)+IF(Data!$V146&lt;&gt;"",Scoring!$M$27)+IF(Data!$W146&lt;&gt;"",Scoring!$M$28)+IF(Data!$X146&lt;&gt;"",Scoring!$M$29)+IF(Data!$Y146&lt;&gt;"",Scoring!$M$30)+IF(Data!$Z146&lt;&gt;"",Scoring!$M$31)+IF(Data!$AA146&lt;&gt;"",Scoring!$M$32)+IF(Data!$AB146&lt;&gt;"",Scoring!$M$33)+IF(Data!$AC146&lt;&gt;"",Scoring!$M$34)+IF(Data!$AD146&lt;&gt;"",Scoring!$M$35)+IF(Data!$AE146&lt;&gt;"",Scoring!$M$36)+IF(Data!$AF146&lt;&gt;"",Scoring!$M$37)+IF(Data!$AG146&lt;&gt;"",Scoring!$M$38)+IF(Data!$AH146&lt;&gt;"",Scoring!$M$39)+IF(Data!$AI146&lt;&gt;"",Scoring!$M$40)+IF(Data!$AJ146&lt;&gt;"",Scoring!$M$41)+IF(Data!$AK146&lt;&gt;"",Scoring!$M$42)+IF(Data!$AL146&lt;&gt;"",Scoring!$M$43)+IF(Data!$AM146&lt;&gt;"",Scoring!$M$44)+IF(Data!$AN146&lt;&gt;"",Scoring!$M$45)+IF(Data!$AO146&lt;&gt;"",Scoring!$M$46)+IF(Data!$AP146&lt;&gt;"",Scoring!$M$47)+IF(Data!$AQ146&lt;&gt;"",Scoring!$M$48)+IF(Data!$AR146&lt;&gt;"",Scoring!$M$49)+IF(Data!$AS146&lt;&gt;"",Scoring!$M$50)+IF(Data!$AT146&lt;&gt;"",Scoring!$M$51)+IF(Data!$AU146&lt;&gt;"",Scoring!$M$52),"")</f>
        <v/>
      </c>
      <c r="BO146" s="184" t="str">
        <f>IF(BN146&lt;&gt;"",LOOKUP(BN146,Likelihoods!$A$7:$A$107,Likelihoods!K$7:K$107),"")</f>
        <v/>
      </c>
      <c r="BP146" s="179" t="str">
        <f>IF(AND(COUNTBLANK($B146:$O146)=13,COUNTBLANK($P146:$Q146)=1,COUNTBLANK($R146:$U146)=3,COUNTBLANK($V146:$X146)=2,COUNTBLANK($Y146:$AE146)=6,COUNTBLANK($AF146:$AJ146)=4,COUNTBLANK($AK146:AN146)=3,COUNTBLANK($AO146:$AQ146)=2,COUNTBLANK($AR146:$AS146)=1,COUNTBLANK($AT146:$AU146)=1),IF(Data!$B146&lt;&gt;"",Scoring!$N$7)+IF(Data!$C146&lt;&gt;"",Scoring!$N$8)+IF(Data!$D146&lt;&gt;"",Scoring!$N$9)+IF(Data!$E146&lt;&gt;"",Scoring!$N$10)+IF(Data!$F146&lt;&gt;"",Scoring!$N$11)+IF(Data!$G146&lt;&gt;"",Scoring!$N$12)+IF(Data!$H146&lt;&gt;"",Scoring!$N$13)+IF(Data!$I146&lt;&gt;"",Scoring!$N$14)+IF(Data!$J146&lt;&gt;"",Scoring!$N$15)+IF(Data!$K146&lt;&gt;"",Scoring!$N$16)+IF(Data!$L146&lt;&gt;"",Scoring!$N$17)+IF(Data!$M146&lt;&gt;"",Scoring!$N$18)+IF(Data!$N146&lt;&gt;"",Scoring!$N$19)+IF(Data!$O146&lt;&gt;"",Scoring!$N$20)+IF(Data!$P146&lt;&gt;"",Scoring!$N$21)+IF(Data!$Q146&lt;&gt;"",Scoring!$N$22)+IF(Data!$R146&lt;&gt;"",Scoring!$N$23)+IF(Data!$S146&lt;&gt;"",Scoring!$N$24)+IF(Data!$T146&lt;&gt;"",Scoring!$N$25)+IF(Data!$U146&lt;&gt;"",Scoring!$N$26)+IF(Data!$V146&lt;&gt;"",Scoring!$N$27)+IF(Data!$W146&lt;&gt;"",Scoring!$N$28)+IF(Data!$X146&lt;&gt;"",Scoring!$N$29)+IF(Data!$Y146&lt;&gt;"",Scoring!$N$30)+IF(Data!$Z146&lt;&gt;"",Scoring!$N$31)+IF(Data!$AA146&lt;&gt;"",Scoring!$N$32)+IF(Data!$AB146&lt;&gt;"",Scoring!$N$33)+IF(Data!$AC146&lt;&gt;"",Scoring!$N$34)+IF(Data!$AD146&lt;&gt;"",Scoring!$N$35)+IF(Data!$AE146&lt;&gt;"",Scoring!$N$36)+IF(Data!$AF146&lt;&gt;"",Scoring!$N$37)+IF(Data!$AG146&lt;&gt;"",Scoring!$N$38)+IF(Data!$AH146&lt;&gt;"",Scoring!$N$39)+IF(Data!$AI146&lt;&gt;"",Scoring!$N$40)+IF(Data!$AJ146&lt;&gt;"",Scoring!$N$41)+IF(Data!$AK146&lt;&gt;"",Scoring!$N$42)+IF(Data!$AL146&lt;&gt;"",Scoring!$N$43)+IF(Data!$AM146&lt;&gt;"",Scoring!$N$44)+IF(Data!$AN146&lt;&gt;"",Scoring!$N$45)+IF(Data!$AO146&lt;&gt;"",Scoring!$N$46)+IF(Data!$AP146&lt;&gt;"",Scoring!$N$47)+IF(Data!$AQ146&lt;&gt;"",Scoring!$N$48)+IF(Data!$AR146&lt;&gt;"",Scoring!$N$49)+IF(Data!$AS146&lt;&gt;"",Scoring!$N$50)+IF(Data!$AT146&lt;&gt;"",Scoring!$N$51)+IF(Data!$AU146&lt;&gt;"",Scoring!$N$52),"")</f>
        <v/>
      </c>
      <c r="BQ146" s="189" t="str">
        <f>IF(BP146&lt;&gt;"",LOOKUP(BP146,Likelihoods!$A$7:$A$107,Likelihoods!L$7:L$107),"")</f>
        <v/>
      </c>
      <c r="BR146" s="181" t="str">
        <f>IF(AND(COUNTBLANK($B146:$O146)=13,COUNTBLANK($P146:$Q146)=1,COUNTBLANK($R146:$U146)=3,COUNTBLANK($V146:$X146)=2,COUNTBLANK($Y146:$AE146)=6,COUNTBLANK($AF146:$AJ146)=4,COUNTBLANK($AK146:AN146)=3,COUNTBLANK($AO146:$AQ146)=2,COUNTBLANK($AR146:$AS146)=1,COUNTBLANK($AT146:$AU146)=1),IF(Data!$B146&lt;&gt;"",Scoring!$O$7)+IF(Data!$C146&lt;&gt;"",Scoring!$O$8)+IF(Data!$D146&lt;&gt;"",Scoring!$O$9)+IF(Data!$E146&lt;&gt;"",Scoring!$O$10)+IF(Data!$F146&lt;&gt;"",Scoring!$O$11)+IF(Data!$G146&lt;&gt;"",Scoring!$O$12)+IF(Data!$H146&lt;&gt;"",Scoring!$O$13)+IF(Data!$I146&lt;&gt;"",Scoring!$O$14)+IF(Data!$J146&lt;&gt;"",Scoring!$O$15)+IF(Data!$K146&lt;&gt;"",Scoring!$O$16)+IF(Data!$L146&lt;&gt;"",Scoring!$O$17)+IF(Data!$M146&lt;&gt;"",Scoring!$O$18)+IF(Data!$N146&lt;&gt;"",Scoring!$O$19)+IF(Data!$O146&lt;&gt;"",Scoring!$O$20)+IF(Data!$P146&lt;&gt;"",Scoring!$O$21)+IF(Data!$Q146&lt;&gt;"",Scoring!$O$22)+IF(Data!$R146&lt;&gt;"",Scoring!$O$23)+IF(Data!$S146&lt;&gt;"",Scoring!$O$24)+IF(Data!$T146&lt;&gt;"",Scoring!$O$25)+IF(Data!$U146&lt;&gt;"",Scoring!$O$26)+IF(Data!$V146&lt;&gt;"",Scoring!$O$27)+IF(Data!$W146&lt;&gt;"",Scoring!$O$28)+IF(Data!$X146&lt;&gt;"",Scoring!$O$29)+IF(Data!$Y146&lt;&gt;"",Scoring!$O$30)+IF(Data!$Z146&lt;&gt;"",Scoring!$O$31)+IF(Data!$AA146&lt;&gt;"",Scoring!$O$32)+IF(Data!$AB146&lt;&gt;"",Scoring!$O$33)+IF(Data!$AC146&lt;&gt;"",Scoring!$O$34)+IF(Data!$AD146&lt;&gt;"",Scoring!$O$35)+IF(Data!$AE146&lt;&gt;"",Scoring!$O$36)+IF(Data!$AF146&lt;&gt;"",Scoring!$O$37)+IF(Data!$AG146&lt;&gt;"",Scoring!$O$38)+IF(Data!$AH146&lt;&gt;"",Scoring!$O$39)+IF(Data!$AI146&lt;&gt;"",Scoring!$O$40)+IF(Data!$AJ146&lt;&gt;"",Scoring!$O$41)+IF(Data!$AK146&lt;&gt;"",Scoring!$O$42)+IF(Data!$AL146&lt;&gt;"",Scoring!$O$43)+IF(Data!$AM146&lt;&gt;"",Scoring!$O$44)+IF(Data!$AN146&lt;&gt;"",Scoring!$O$45)+IF(Data!$AO146&lt;&gt;"",Scoring!$O$46)+IF(Data!$AP146&lt;&gt;"",Scoring!$O$47)+IF(Data!$AQ146&lt;&gt;"",Scoring!$O$48)+IF(Data!$AR146&lt;&gt;"",Scoring!$O$49)+IF(Data!$AS146&lt;&gt;"",Scoring!$O$50)+IF(Data!$AT146&lt;&gt;"",Scoring!$O$51)+IF(Data!$AU146&lt;&gt;"",Scoring!$O$52),"")</f>
        <v/>
      </c>
      <c r="BS146" s="184" t="str">
        <f>IF(BR146&lt;&gt;"",LOOKUP(BR146,Likelihoods!$A$7:$A$107,Likelihoods!M$7:M$107),"")</f>
        <v/>
      </c>
      <c r="BT146" s="181" t="str">
        <f>IF(AND(COUNTBLANK($B146:$O146)=13,COUNTBLANK($P146:$Q146)=1,COUNTBLANK($R146:$U146)=3,COUNTBLANK($V146:$X146)=2,COUNTBLANK($Y146:$AE146)=6,COUNTBLANK($AF146:$AJ146)=4,COUNTBLANK($AK146:AN146)=3,COUNTBLANK($AO146:$AQ146)=2,COUNTBLANK($AR146:$AS146)=1,COUNTBLANK($AT146:$AU146)=1),IF(Data!$B146&lt;&gt;"",Scoring!$P$7)+IF(Data!$C146&lt;&gt;"",Scoring!$P$8)+IF(Data!$D146&lt;&gt;"",Scoring!$P$9)+IF(Data!$E146&lt;&gt;"",Scoring!$P$10)+IF(Data!$F146&lt;&gt;"",Scoring!$P$11)+IF(Data!$G146&lt;&gt;"",Scoring!$P$12)+IF(Data!$H146&lt;&gt;"",Scoring!$P$13)+IF(Data!$I146&lt;&gt;"",Scoring!$P$14)+IF(Data!$J146&lt;&gt;"",Scoring!$P$15)+IF(Data!$K146&lt;&gt;"",Scoring!$P$16)+IF(Data!$L146&lt;&gt;"",Scoring!$P$17)+IF(Data!$M146&lt;&gt;"",Scoring!$P$18)+IF(Data!$N146&lt;&gt;"",Scoring!$P$19)+IF(Data!$O146&lt;&gt;"",Scoring!$P$20)+IF(Data!$P146&lt;&gt;"",Scoring!$P$21)+IF(Data!$Q146&lt;&gt;"",Scoring!$P$22)+IF(Data!$R146&lt;&gt;"",Scoring!$P$23)+IF(Data!$S146&lt;&gt;"",Scoring!$P$24)+IF(Data!$T146&lt;&gt;"",Scoring!$P$25)+IF(Data!$U146&lt;&gt;"",Scoring!$P$26)+IF(Data!$V146&lt;&gt;"",Scoring!$P$27)+IF(Data!$W146&lt;&gt;"",Scoring!$P$28)+IF(Data!$X146&lt;&gt;"",Scoring!$P$29)+IF(Data!$Y146&lt;&gt;"",Scoring!$P$30)+IF(Data!$Z146&lt;&gt;"",Scoring!$P$31)+IF(Data!$AA146&lt;&gt;"",Scoring!$P$32)+IF(Data!$AB146&lt;&gt;"",Scoring!$P$33)+IF(Data!$AC146&lt;&gt;"",Scoring!$P$34)+IF(Data!$AD146&lt;&gt;"",Scoring!$P$35)+IF(Data!$AE146&lt;&gt;"",Scoring!$P$36)+IF(Data!$AF146&lt;&gt;"",Scoring!$P$37)+IF(Data!$AG146&lt;&gt;"",Scoring!$P$38)+IF(Data!$AH146&lt;&gt;"",Scoring!$P$39)+IF(Data!$AI146&lt;&gt;"",Scoring!$P$40)+IF(Data!$AJ146&lt;&gt;"",Scoring!$P$41)+IF(Data!$AK146&lt;&gt;"",Scoring!$P$42)+IF(Data!$AL146&lt;&gt;"",Scoring!$P$43)+IF(Data!$AM146&lt;&gt;"",Scoring!$P$44)+IF(Data!$AN146&lt;&gt;"",Scoring!$P$45)+IF(Data!$AO146&lt;&gt;"",Scoring!$P$46)+IF(Data!$AP146&lt;&gt;"",Scoring!$P$47)+IF(Data!$AQ146&lt;&gt;"",Scoring!$P$48)+IF(Data!$AR146&lt;&gt;"",Scoring!$P$49)+IF(Data!$AS146&lt;&gt;"",Scoring!$P$50)+IF(Data!$AT146&lt;&gt;"",Scoring!$P$51)+IF(Data!$AU146&lt;&gt;"",Scoring!$P$52),"")</f>
        <v/>
      </c>
      <c r="BU146" s="180" t="str">
        <f>IF(BT146&lt;&gt;"",LOOKUP(BT146,Likelihoods!$A$7:$A$107,Likelihoods!N$7:N$107),"")</f>
        <v/>
      </c>
      <c r="BV146" s="181" t="str">
        <f>IF(AND(COUNTBLANK($B146:$O146)=13,COUNTBLANK($P146:$Q146)=1,COUNTBLANK($R146:$U146)=3,COUNTBLANK($V146:$X146)=2,COUNTBLANK($Y146:$AE146)=6,COUNTBLANK($AF146:$AJ146)=4,COUNTBLANK($AK146:AN146)=3,COUNTBLANK($AO146:$AQ146)=2,COUNTBLANK($AR146:$AS146)=1,COUNTBLANK($AT146:$AU146)=1),IF(Data!$B146&lt;&gt;"",Scoring!$Q$7)+IF(Data!$C146&lt;&gt;"",Scoring!$Q$8)+IF(Data!$D146&lt;&gt;"",Scoring!$Q$9)+IF(Data!$E146&lt;&gt;"",Scoring!$Q$10)+IF(Data!$F146&lt;&gt;"",Scoring!$Q$11)+IF(Data!$G146&lt;&gt;"",Scoring!$Q$12)+IF(Data!$H146&lt;&gt;"",Scoring!$Q$13)+IF(Data!$I146&lt;&gt;"",Scoring!$Q$14)+IF(Data!$J146&lt;&gt;"",Scoring!$Q$15)+IF(Data!$K146&lt;&gt;"",Scoring!$Q$16)+IF(Data!$L146&lt;&gt;"",Scoring!$Q$17)+IF(Data!$M146&lt;&gt;"",Scoring!$Q$18)+IF(Data!$N146&lt;&gt;"",Scoring!$Q$19)+IF(Data!$O146&lt;&gt;"",Scoring!$Q$20)+IF(Data!$P146&lt;&gt;"",Scoring!$Q$21)+IF(Data!$Q146&lt;&gt;"",Scoring!$Q$22)+IF(Data!$R146&lt;&gt;"",Scoring!$Q$23)+IF(Data!$S146&lt;&gt;"",Scoring!$Q$24)+IF(Data!$T146&lt;&gt;"",Scoring!$Q$25)+IF(Data!$U146&lt;&gt;"",Scoring!$Q$26)+IF(Data!$V146&lt;&gt;"",Scoring!$Q$27)+IF(Data!$W146&lt;&gt;"",Scoring!$Q$28)+IF(Data!$X146&lt;&gt;"",Scoring!$Q$29)+IF(Data!$Y146&lt;&gt;"",Scoring!$Q$30)+IF(Data!$Z146&lt;&gt;"",Scoring!$Q$31)+IF(Data!$AA146&lt;&gt;"",Scoring!$Q$32)+IF(Data!$AB146&lt;&gt;"",Scoring!$Q$33)+IF(Data!$AC146&lt;&gt;"",Scoring!$Q$34)+IF(Data!$AD146&lt;&gt;"",Scoring!$Q$35)+IF(Data!$AE146&lt;&gt;"",Scoring!$Q$36)+IF(Data!$AF146&lt;&gt;"",Scoring!$Q$37)+IF(Data!$AG146&lt;&gt;"",Scoring!$Q$38)+IF(Data!$AH146&lt;&gt;"",Scoring!$Q$39)+IF(Data!$AI146&lt;&gt;"",Scoring!$Q$40)+IF(Data!$AJ146&lt;&gt;"",Scoring!$Q$41)+IF(Data!$AK146&lt;&gt;"",Scoring!$Q$42)+IF(Data!$AL146&lt;&gt;"",Scoring!$Q$43)+IF(Data!$AM146&lt;&gt;"",Scoring!$Q$44)+IF(Data!$AN146&lt;&gt;"",Scoring!$Q$45)+IF(Data!$AO146&lt;&gt;"",Scoring!$Q$46)+IF(Data!$AP146&lt;&gt;"",Scoring!$Q$47)+IF(Data!$AQ146&lt;&gt;"",Scoring!$Q$48)+IF(Data!$AR146&lt;&gt;"",Scoring!$Q$49)+IF(Data!$AS146&lt;&gt;"",Scoring!$Q$50)+IF(Data!$AT146&lt;&gt;"",Scoring!$Q$51)+IF(Data!$AU146&lt;&gt;"",Scoring!$Q$52),"")</f>
        <v/>
      </c>
      <c r="BW146" s="183" t="str">
        <f>IF(BV146&lt;&gt;"",LOOKUP(BV146,Likelihoods!$A$7:$A$107,Likelihoods!O$7:O$107),"")</f>
        <v/>
      </c>
      <c r="BX146" s="9"/>
      <c r="BY146" s="9"/>
      <c r="BZ146" s="9"/>
      <c r="CA146" s="9"/>
      <c r="CB146" s="9"/>
      <c r="CC146" s="9"/>
      <c r="CD146" s="9"/>
      <c r="CE146" s="9"/>
      <c r="CF146" s="9"/>
      <c r="CG146" s="9"/>
      <c r="CH146" s="9"/>
      <c r="CI146" s="9"/>
      <c r="CJ146" s="9"/>
      <c r="CK146" s="9"/>
    </row>
    <row r="147" spans="1:89" ht="14.25">
      <c r="A147" s="59"/>
      <c r="B147" s="76"/>
      <c r="C147" s="77"/>
      <c r="D147" s="77"/>
      <c r="E147" s="77"/>
      <c r="F147" s="77"/>
      <c r="G147" s="77"/>
      <c r="H147" s="77"/>
      <c r="I147" s="77"/>
      <c r="J147" s="77"/>
      <c r="K147" s="77"/>
      <c r="L147" s="77"/>
      <c r="M147" s="77"/>
      <c r="N147" s="77"/>
      <c r="O147" s="77"/>
      <c r="P147" s="76"/>
      <c r="Q147" s="78"/>
      <c r="R147" s="77"/>
      <c r="S147" s="77"/>
      <c r="T147" s="77"/>
      <c r="U147" s="77"/>
      <c r="V147" s="76"/>
      <c r="W147" s="77"/>
      <c r="X147" s="78"/>
      <c r="Y147" s="77"/>
      <c r="Z147" s="77"/>
      <c r="AA147" s="77"/>
      <c r="AB147" s="77"/>
      <c r="AC147" s="77"/>
      <c r="AD147" s="77"/>
      <c r="AE147" s="77"/>
      <c r="AF147" s="76"/>
      <c r="AG147" s="77"/>
      <c r="AH147" s="77"/>
      <c r="AI147" s="77"/>
      <c r="AJ147" s="78"/>
      <c r="AK147" s="77"/>
      <c r="AL147" s="77"/>
      <c r="AM147" s="77"/>
      <c r="AN147" s="77"/>
      <c r="AO147" s="76"/>
      <c r="AP147" s="77"/>
      <c r="AQ147" s="78"/>
      <c r="AR147" s="76"/>
      <c r="AS147" s="78"/>
      <c r="AT147" s="77"/>
      <c r="AU147" s="77"/>
      <c r="AV147" s="179" t="str">
        <f>IF(AND(COUNTBLANK($B147:$O147)=13,COUNTBLANK($P147:$Q147)=1,COUNTBLANK($R147:$U147)=3,COUNTBLANK($V147:$X147)=2,COUNTBLANK($Y147:$AE147)=6,COUNTBLANK($AF147:$AJ147)=4,COUNTBLANK($AK147:AN147)=3,COUNTBLANK($AO147:$AQ147)=2,COUNTBLANK($AR147:$AS147)=1,COUNTBLANK($AT147:$AU147)=1),IF(Data!$B147&lt;&gt;"",Scoring!$D$7)+IF(Data!$C147&lt;&gt;"",Scoring!$D$8)+IF(Data!$D147&lt;&gt;"",Scoring!$D$9)+IF(Data!$E147&lt;&gt;"",Scoring!$D$10)+IF(Data!$F147&lt;&gt;"",Scoring!$D$11)+IF(Data!$G147&lt;&gt;"",Scoring!$D$12)+IF(Data!$H147&lt;&gt;"",Scoring!$D$13)+IF(Data!$I147&lt;&gt;"",Scoring!$D$14)+IF(Data!$J147&lt;&gt;"",Scoring!$D$15)+IF(Data!$K147&lt;&gt;"",Scoring!$D$16)+IF(Data!$L147&lt;&gt;"",Scoring!$D$17)+IF(Data!$M147&lt;&gt;"",Scoring!$D$18)+IF(Data!$N147&lt;&gt;"",Scoring!$D$19)+IF(Data!$O147&lt;&gt;"",Scoring!$D$20)+IF(Data!$P147&lt;&gt;"",Scoring!$D$21)+IF(Data!$Q147&lt;&gt;"",Scoring!$D$22)+IF(Data!$R147&lt;&gt;"",Scoring!$D$23)+IF(Data!$S147&lt;&gt;"",Scoring!$D$24)+IF(Data!$T147&lt;&gt;"",Scoring!$D$25)+IF(Data!$U147&lt;&gt;"",Scoring!$D$26)+IF(Data!$V147&lt;&gt;"",Scoring!$D$27)+IF(Data!$W147&lt;&gt;"",Scoring!$D$28)+IF(Data!$X147&lt;&gt;"",Scoring!$D$29)+IF(Data!$Y147&lt;&gt;"",Scoring!$D$30)+IF(Data!$Z147&lt;&gt;"",Scoring!$D$31)+IF(Data!$AA147&lt;&gt;"",Scoring!$D$32)+IF(Data!$AB147&lt;&gt;"",Scoring!$D$33)+IF(Data!$AC147&lt;&gt;"",Scoring!$D$34)+IF(Data!$AD147&lt;&gt;"",Scoring!$D$35)+IF(Data!$AE147&lt;&gt;"",Scoring!$D$36)+IF(Data!$AF147&lt;&gt;"",Scoring!$D$37)+IF(Data!$AG147&lt;&gt;"",Scoring!$D$38)+IF(Data!$AH147&lt;&gt;"",Scoring!$D$39)+IF(Data!$AI147&lt;&gt;"",Scoring!$D$40)+IF(Data!$AJ147&lt;&gt;"",Scoring!$D$41)+IF(Data!$AK147&lt;&gt;"",Scoring!$D$42)+IF(Data!$AL147&lt;&gt;"",Scoring!$D$43)+IF(Data!$AM147&lt;&gt;"",Scoring!$D$44)+IF(Data!$AN147&lt;&gt;"",Scoring!$D$45)+IF(Data!$AO147&lt;&gt;"",Scoring!$D$46)+IF(Data!$AP147&lt;&gt;"",Scoring!$D$47)+IF(Data!$AQ147&lt;&gt;"",Scoring!$D$48)+IF(Data!$AR147&lt;&gt;"",Scoring!$D$49)+IF(Data!$AS147&lt;&gt;"",Scoring!$D$50)+IF(Data!$AT147&lt;&gt;"",Scoring!$D$51)+IF(Data!$AU147&lt;&gt;"",Scoring!$D$52),"")</f>
        <v/>
      </c>
      <c r="AW147" s="180" t="str">
        <f>IF(AV147&lt;&gt;"",LOOKUP(AV147,Likelihoods!$A$7:$A$107,Likelihoods!B$7:B$107),"")</f>
        <v/>
      </c>
      <c r="AX147" s="181" t="str">
        <f>IF(AND(COUNTBLANK($B147:$O147)=13,COUNTBLANK($P147:$Q147)=1,COUNTBLANK($R147:$U147)=3,COUNTBLANK($V147:$X147)=2,COUNTBLANK($Y147:$AE147)=6,COUNTBLANK($AF147:$AJ147)=4,COUNTBLANK($AK147:AN147)=3,COUNTBLANK($AO147:$AQ147)=2,COUNTBLANK($AR147:$AS147)=1,COUNTBLANK($AT147:$AU147)=1),IF(Data!$B147&lt;&gt;"",Scoring!$E$7)+IF(Data!$C147&lt;&gt;"",Scoring!$E$8)+IF(Data!$D147&lt;&gt;"",Scoring!$E$9)+IF(Data!$E147&lt;&gt;"",Scoring!$E$10)+IF(Data!$F147&lt;&gt;"",Scoring!$E$11)+IF(Data!$G147&lt;&gt;"",Scoring!$E$12)+IF(Data!$H147&lt;&gt;"",Scoring!$E$13)+IF(Data!$I147&lt;&gt;"",Scoring!$E$14)+IF(Data!$J147&lt;&gt;"",Scoring!$E$15)+IF(Data!$K147&lt;&gt;"",Scoring!$E$16)+IF(Data!$L147&lt;&gt;"",Scoring!$E$17)+IF(Data!$M147&lt;&gt;"",Scoring!$E$18)+IF(Data!$N147&lt;&gt;"",Scoring!$E$19)+IF(Data!$O147&lt;&gt;"",Scoring!$E$20)+IF(Data!$P147&lt;&gt;"",Scoring!$E$21)+IF(Data!$Q147&lt;&gt;"",Scoring!$E$22)+IF(Data!$R147&lt;&gt;"",Scoring!$E$23)+IF(Data!$S147&lt;&gt;"",Scoring!$E$24)+IF(Data!$T147&lt;&gt;"",Scoring!$E$25)+IF(Data!$U147&lt;&gt;"",Scoring!$E$26)+IF(Data!$V147&lt;&gt;"",Scoring!$E$27)+IF(Data!$W147&lt;&gt;"",Scoring!$E$28)+IF(Data!$X147&lt;&gt;"",Scoring!$E$29)+IF(Data!$Y147&lt;&gt;"",Scoring!$E$30)+IF(Data!$Z147&lt;&gt;"",Scoring!$E$31)+IF(Data!$AA147&lt;&gt;"",Scoring!$E$32)+IF(Data!$AB147&lt;&gt;"",Scoring!$E$33)+IF(Data!$AC147&lt;&gt;"",Scoring!$E$34)+IF(Data!$AD147&lt;&gt;"",Scoring!$E$35)+IF(Data!$AE147&lt;&gt;"",Scoring!$E$36)+IF(Data!$AF147&lt;&gt;"",Scoring!$E$37)+IF(Data!$AG147&lt;&gt;"",Scoring!$E$38)+IF(Data!$AH147&lt;&gt;"",Scoring!$E$39)+IF(Data!$AI147&lt;&gt;"",Scoring!$E$40)+IF(Data!$AJ147&lt;&gt;"",Scoring!$E$41)+IF(Data!$AK147&lt;&gt;"",Scoring!$E$42)+IF(Data!$AL147&lt;&gt;"",Scoring!$E$43)+IF(Data!$AM147&lt;&gt;"",Scoring!$E$44)+IF(Data!$AN147&lt;&gt;"",Scoring!$E$45)+IF(Data!$AO147&lt;&gt;"",Scoring!$E$46)+IF(Data!$AP147&lt;&gt;"",Scoring!$E$47)+IF(Data!$AQ147&lt;&gt;"",Scoring!$E$48)+IF(Data!$AR147&lt;&gt;"",Scoring!$E$49)+IF(Data!$AS147&lt;&gt;"",Scoring!$E$50)+IF(Data!$AT147&lt;&gt;"",Scoring!$E$51)+IF(Data!$AU147&lt;&gt;"",Scoring!$E$52),"")</f>
        <v/>
      </c>
      <c r="AY147" s="180" t="str">
        <f>IF(AX147&lt;&gt;"",LOOKUP(AX147,Likelihoods!$A$7:$A$107,Likelihoods!C$7:C$107),"")</f>
        <v/>
      </c>
      <c r="AZ147" s="182" t="str">
        <f>IF(AND(COUNTBLANK($B147:$O147)=13,COUNTBLANK($P147:$Q147)=1,COUNTBLANK($R147:$U147)=3,COUNTBLANK($V147:$X147)=2,COUNTBLANK($Y147:$AE147)=6,COUNTBLANK($AF147:$AJ147)=4,COUNTBLANK($AK147:AN147)=3,COUNTBLANK($AO147:$AQ147)=2,COUNTBLANK($AR147:$AS147)=1,COUNTBLANK($AT147:$AU147)=1),IF(Data!$B147&lt;&gt;"",Scoring!$F$7)+IF(Data!$C147&lt;&gt;"",Scoring!$F$8)+IF(Data!$D147&lt;&gt;"",Scoring!$F$9)+IF(Data!$E147&lt;&gt;"",Scoring!$F$10)+IF(Data!$F147&lt;&gt;"",Scoring!$F$11)+IF(Data!$G147&lt;&gt;"",Scoring!$F$12)+IF(Data!$H147&lt;&gt;"",Scoring!$F$13)+IF(Data!$I147&lt;&gt;"",Scoring!$F$14)+IF(Data!$J147&lt;&gt;"",Scoring!$F$15)+IF(Data!$K147&lt;&gt;"",Scoring!$F$16)+IF(Data!$L147&lt;&gt;"",Scoring!$F$17)+IF(Data!$M147&lt;&gt;"",Scoring!$F$18)+IF(Data!$N147&lt;&gt;"",Scoring!$F$19)+IF(Data!$O147&lt;&gt;"",Scoring!$F$20)+IF(Data!$P147&lt;&gt;"",Scoring!$F$21)+IF(Data!$Q147&lt;&gt;"",Scoring!$F$22)+IF(Data!$R147&lt;&gt;"",Scoring!$F$23)+IF(Data!$S147&lt;&gt;"",Scoring!$F$24)+IF(Data!$T147&lt;&gt;"",Scoring!$F$25)+IF(Data!$U147&lt;&gt;"",Scoring!$F$26)+IF(Data!$V147&lt;&gt;"",Scoring!$F$27)+IF(Data!$W147&lt;&gt;"",Scoring!$F$28)+IF(Data!$X147&lt;&gt;"",Scoring!$F$29)+IF(Data!$Y147&lt;&gt;"",Scoring!$F$30)+IF(Data!$Z147&lt;&gt;"",Scoring!$F$31)+IF(Data!$AA147&lt;&gt;"",Scoring!$F$32)+IF(Data!$AB147&lt;&gt;"",Scoring!$F$33)+IF(Data!$AC147&lt;&gt;"",Scoring!$F$34)+IF(Data!$AD147&lt;&gt;"",Scoring!$F$35)+IF(Data!$AE147&lt;&gt;"",Scoring!$F$36)+IF(Data!$AF147&lt;&gt;"",Scoring!$F$37)+IF(Data!$AG147&lt;&gt;"",Scoring!$F$38)+IF(Data!$AH147&lt;&gt;"",Scoring!$F$39)+IF(Data!$AI147&lt;&gt;"",Scoring!$F$40)+IF(Data!$AJ147&lt;&gt;"",Scoring!$F$41)+IF(Data!$AK147&lt;&gt;"",Scoring!$F$42)+IF(Data!$AL147&lt;&gt;"",Scoring!$F$43)+IF(Data!$AM147&lt;&gt;"",Scoring!$F$44)+IF(Data!$AN147&lt;&gt;"",Scoring!$F$45)+IF(Data!$AO147&lt;&gt;"",Scoring!$F$46)+IF(Data!$AP147&lt;&gt;"",Scoring!$F$47)+IF(Data!$AQ147&lt;&gt;"",Scoring!$F$48)+IF(Data!$AR147&lt;&gt;"",Scoring!$F$49)+IF(Data!$AS147&lt;&gt;"",Scoring!$F$50)+IF(Data!$AT147&lt;&gt;"",Scoring!$F$51)+IF(Data!$AU147&lt;&gt;"",Scoring!$F$52),"")</f>
        <v/>
      </c>
      <c r="BA147" s="183" t="str">
        <f>IF(AZ147&lt;&gt;"",LOOKUP(AZ147,Likelihoods!$A$7:$A$107,Likelihoods!D$7:D$107),"")</f>
        <v/>
      </c>
      <c r="BB147" s="181" t="str">
        <f>IF(AND(COUNTBLANK($B147:$O147)=13,COUNTBLANK($P147:$Q147)=1,COUNTBLANK($R147:$U147)=3,COUNTBLANK($V147:$X147)=2,COUNTBLANK($Y147:$AE147)=6,COUNTBLANK($AF147:$AJ147)=4,COUNTBLANK($AK147:AN147)=3,COUNTBLANK($AO147:$AQ147)=2,COUNTBLANK($AR147:$AS147)=1,COUNTBLANK($AT147:$AU147)=1),IF(Data!$B147&lt;&gt;"",Scoring!$G$7)+IF(Data!$C147&lt;&gt;"",Scoring!$G$8)+IF(Data!$D147&lt;&gt;"",Scoring!$G$9)+IF(Data!$E147&lt;&gt;"",Scoring!$G$10)+IF(Data!$F147&lt;&gt;"",Scoring!$G$11)+IF(Data!$G147&lt;&gt;"",Scoring!$G$12)+IF(Data!$H147&lt;&gt;"",Scoring!$G$13)+IF(Data!$I147&lt;&gt;"",Scoring!$G$14)+IF(Data!$J147&lt;&gt;"",Scoring!$G$15)+IF(Data!$K147&lt;&gt;"",Scoring!$G$16)+IF(Data!$L147&lt;&gt;"",Scoring!$G$17)+IF(Data!$M147&lt;&gt;"",Scoring!$G$18)+IF(Data!$N147&lt;&gt;"",Scoring!$G$19)+IF(Data!$O147&lt;&gt;"",Scoring!$G$20)+IF(Data!$P147&lt;&gt;"",Scoring!$G$21)+IF(Data!$Q147&lt;&gt;"",Scoring!$G$22)+IF(Data!$R147&lt;&gt;"",Scoring!$G$23)+IF(Data!$S147&lt;&gt;"",Scoring!$G$24)+IF(Data!$T147&lt;&gt;"",Scoring!$G$25)+IF(Data!$U147&lt;&gt;"",Scoring!$G$26)+IF(Data!$V147&lt;&gt;"",Scoring!$G$27)+IF(Data!$W147&lt;&gt;"",Scoring!$G$28)+IF(Data!$X147&lt;&gt;"",Scoring!$G$29)+IF(Data!$Y147&lt;&gt;"",Scoring!$G$30)+IF(Data!$Z147&lt;&gt;"",Scoring!$G$31)+IF(Data!$AA147&lt;&gt;"",Scoring!$G$32)+IF(Data!$AB147&lt;&gt;"",Scoring!$G$33)+IF(Data!$AC147&lt;&gt;"",Scoring!$G$34)+IF(Data!$AD147&lt;&gt;"",Scoring!$G$35)+IF(Data!$AE147&lt;&gt;"",Scoring!$G$36)+IF(Data!$AF147&lt;&gt;"",Scoring!$G$37)+IF(Data!$AG147&lt;&gt;"",Scoring!$G$38)+IF(Data!$AH147&lt;&gt;"",Scoring!$G$39)+IF(Data!$AI147&lt;&gt;"",Scoring!$G$40)+IF(Data!$AJ147&lt;&gt;"",Scoring!$G$41)+IF(Data!$AK147&lt;&gt;"",Scoring!$G$42)+IF(Data!$AL147&lt;&gt;"",Scoring!$G$43)+IF(Data!$AM147&lt;&gt;"",Scoring!$G$44)+IF(Data!$AN147&lt;&gt;"",Scoring!$G$45)+IF(Data!$AO147&lt;&gt;"",Scoring!$G$46)+IF(Data!$AP147&lt;&gt;"",Scoring!$G$47)+IF(Data!$AQ147&lt;&gt;"",Scoring!$G$48)+IF(Data!$AR147&lt;&gt;"",Scoring!$G$49)+IF(Data!$AS147&lt;&gt;"",Scoring!$G$50)+IF(Data!$AT147&lt;&gt;"",Scoring!$G$51)+IF(Data!$AU147&lt;&gt;"",Scoring!$G$52),"")</f>
        <v/>
      </c>
      <c r="BC147" s="184" t="str">
        <f>IF(BB147&lt;&gt;"",LOOKUP(BB147,Likelihoods!$A$7:$A$107,Likelihoods!E$7:E$107),"")</f>
        <v/>
      </c>
      <c r="BD147" s="185" t="str">
        <f>IF(AND(COUNTBLANK($B147:$O147)=13,COUNTBLANK($P147:$Q147)=1,COUNTBLANK($R147:$U147)=3,COUNTBLANK($V147:$X147)=2,COUNTBLANK($Y147:$AE147)=6,COUNTBLANK($AF147:$AJ147)=4,COUNTBLANK($AK147:AN147)=3,COUNTBLANK($AO147:$AQ147)=2,COUNTBLANK($AR147:$AS147)=1,COUNTBLANK($AT147:$AU147)=1),IF(Data!$B147&lt;&gt;"",Scoring!$H$7)+IF(Data!$C147&lt;&gt;"",Scoring!$H$8)+IF(Data!$D147&lt;&gt;"",Scoring!$H$9)+IF(Data!$E147&lt;&gt;"",Scoring!$H$10)+IF(Data!$F147&lt;&gt;"",Scoring!$H$11)+IF(Data!$G147&lt;&gt;"",Scoring!$H$12)+IF(Data!$H147&lt;&gt;"",Scoring!$H$13)+IF(Data!$I147&lt;&gt;"",Scoring!$H$14)+IF(Data!$J147&lt;&gt;"",Scoring!$H$15)+IF(Data!$K147&lt;&gt;"",Scoring!$H$16)+IF(Data!$L147&lt;&gt;"",Scoring!$H$17)+IF(Data!$M147&lt;&gt;"",Scoring!$H$18)+IF(Data!$N147&lt;&gt;"",Scoring!$H$19)+IF(Data!$O147&lt;&gt;"",Scoring!$H$20)+IF(Data!$P147&lt;&gt;"",Scoring!$H$21)+IF(Data!$Q147&lt;&gt;"",Scoring!$H$22)+IF(Data!$R147&lt;&gt;"",Scoring!$H$23)+IF(Data!$S147&lt;&gt;"",Scoring!$H$24)+IF(Data!$T147&lt;&gt;"",Scoring!$H$25)+IF(Data!$U147&lt;&gt;"",Scoring!$H$26)+IF(Data!$V147&lt;&gt;"",Scoring!$H$27)+IF(Data!$W147&lt;&gt;"",Scoring!$H$28)+IF(Data!$X147&lt;&gt;"",Scoring!$H$29)+IF(Data!$Y147&lt;&gt;"",Scoring!$H$30)+IF(Data!$Z147&lt;&gt;"",Scoring!$H$31)+IF(Data!$AA147&lt;&gt;"",Scoring!$H$32)+IF(Data!$AB147&lt;&gt;"",Scoring!$H$33)+IF(Data!$AC147&lt;&gt;"",Scoring!$H$34)+IF(Data!$AD147&lt;&gt;"",Scoring!$H$35)+IF(Data!$AE147&lt;&gt;"",Scoring!$H$36)+IF(Data!$AF147&lt;&gt;"",Scoring!$H$37)+IF(Data!$AG147&lt;&gt;"",Scoring!$H$38)+IF(Data!$AH147&lt;&gt;"",Scoring!$H$39)+IF(Data!$AI147&lt;&gt;"",Scoring!$H$40)+IF(Data!$AJ147&lt;&gt;"",Scoring!$H$41)+IF(Data!$AK147&lt;&gt;"",Scoring!$H$42)+IF(Data!$AL147&lt;&gt;"",Scoring!$H$43)+IF(Data!$AM147&lt;&gt;"",Scoring!$H$44)+IF(Data!$AN147&lt;&gt;"",Scoring!$H$45)+IF(Data!$AO147&lt;&gt;"",Scoring!$H$46)+IF(Data!$AP147&lt;&gt;"",Scoring!$H$47)+IF(Data!$AQ147&lt;&gt;"",Scoring!$H$48)+IF(Data!$AR147&lt;&gt;"",Scoring!$H$49)+IF(Data!$AS147&lt;&gt;"",Scoring!$H$50)+IF(Data!$AT147&lt;&gt;"",Scoring!$H$51)+IF(Data!$AU147&lt;&gt;"",Scoring!$H$52),"")</f>
        <v/>
      </c>
      <c r="BE147" s="186" t="str">
        <f>IF(BD147&lt;&gt;"",LOOKUP(BD147,Likelihoods!$A$7:$A$107,Likelihoods!F$7:F$107),"")</f>
        <v/>
      </c>
      <c r="BF147" s="181" t="str">
        <f>IF(AND(COUNTBLANK($B147:$O147)=13,COUNTBLANK($P147:$Q147)=1,COUNTBLANK($R147:$U147)=3,COUNTBLANK($V147:$X147)=2,COUNTBLANK($Y147:$AE147)=6,COUNTBLANK($AF147:$AJ147)=4,COUNTBLANK($AK147:AN147)=3,COUNTBLANK($AO147:$AQ147)=2,COUNTBLANK($AR147:$AS147)=1,COUNTBLANK($AT147:$AU147)=1),IF(Data!$B147&lt;&gt;"",Scoring!$I$7)+IF(Data!$C147&lt;&gt;"",Scoring!$I$8)+IF(Data!$D147&lt;&gt;"",Scoring!$I$9)+IF(Data!$E147&lt;&gt;"",Scoring!$I$10)+IF(Data!$F147&lt;&gt;"",Scoring!$I$11)+IF(Data!$G147&lt;&gt;"",Scoring!$I$12)+IF(Data!$H147&lt;&gt;"",Scoring!$I$13)+IF(Data!$I147&lt;&gt;"",Scoring!$I$14)+IF(Data!$J147&lt;&gt;"",Scoring!$I$15)+IF(Data!$K147&lt;&gt;"",Scoring!$I$16)+IF(Data!$L147&lt;&gt;"",Scoring!$I$17)+IF(Data!$M147&lt;&gt;"",Scoring!$I$18)+IF(Data!$N147&lt;&gt;"",Scoring!$I$19)+IF(Data!$O147&lt;&gt;"",Scoring!$I$20)+IF(Data!$P147&lt;&gt;"",Scoring!$I$21)+IF(Data!$Q147&lt;&gt;"",Scoring!$I$22)+IF(Data!$R147&lt;&gt;"",Scoring!$I$23)+IF(Data!$S147&lt;&gt;"",Scoring!$I$24)+IF(Data!$T147&lt;&gt;"",Scoring!$I$25)+IF(Data!$U147&lt;&gt;"",Scoring!$I$26)+IF(Data!$V147&lt;&gt;"",Scoring!$I$27)+IF(Data!$W147&lt;&gt;"",Scoring!$I$28)+IF(Data!$X147&lt;&gt;"",Scoring!$I$29)+IF(Data!$Y147&lt;&gt;"",Scoring!$I$30)+IF(Data!$Z147&lt;&gt;"",Scoring!$I$31)+IF(Data!$AA147&lt;&gt;"",Scoring!$I$32)+IF(Data!$AB147&lt;&gt;"",Scoring!$I$33)+IF(Data!$AC147&lt;&gt;"",Scoring!$I$34)+IF(Data!$AD147&lt;&gt;"",Scoring!$I$35)+IF(Data!$AE147&lt;&gt;"",Scoring!$I$36)+IF(Data!$AF147&lt;&gt;"",Scoring!$I$37)+IF(Data!$AG147&lt;&gt;"",Scoring!$I$38)+IF(Data!$AH147&lt;&gt;"",Scoring!$I$39)+IF(Data!$AI147&lt;&gt;"",Scoring!$I$40)+IF(Data!$AJ147&lt;&gt;"",Scoring!$I$41)+IF(Data!$AK147&lt;&gt;"",Scoring!$I$42)+IF(Data!$AL147&lt;&gt;"",Scoring!$I$43)+IF(Data!$AM147&lt;&gt;"",Scoring!$I$44)+IF(Data!$AN147&lt;&gt;"",Scoring!$I$45)+IF(Data!$AO147&lt;&gt;"",Scoring!$I$46)+IF(Data!$AP147&lt;&gt;"",Scoring!$I$47)+IF(Data!$AQ147&lt;&gt;"",Scoring!$I$48)+IF(Data!$AR147&lt;&gt;"",Scoring!$I$49)+IF(Data!$AS147&lt;&gt;"",Scoring!$I$50)+IF(Data!$AT147&lt;&gt;"",Scoring!$I$51)+IF(Data!$AU147&lt;&gt;"",Scoring!$I$52),"")</f>
        <v/>
      </c>
      <c r="BG147" s="180" t="str">
        <f>IF(BF147&lt;&gt;"",LOOKUP(BF147,Likelihoods!$A$7:$A$107,Likelihoods!G$7:G$107),"")</f>
        <v/>
      </c>
      <c r="BH147" s="187" t="str">
        <f>IF(AND(COUNTBLANK($B147:$O147)=13,COUNTBLANK($P147:$Q147)=1,COUNTBLANK($R147:$U147)=3,COUNTBLANK($V147:$X147)=2,COUNTBLANK($Y147:$AE147)=6,COUNTBLANK($AF147:$AJ147)=4,COUNTBLANK($AK147:AN147)=3,COUNTBLANK($AO147:$AQ147)=2,COUNTBLANK($AR147:$AS147)=1,COUNTBLANK($AT147:$AU147)=1),IF(Data!$B147&lt;&gt;"",Scoring!$J$7)+IF(Data!$C147&lt;&gt;"",Scoring!$J$8)+IF(Data!$D147&lt;&gt;"",Scoring!$J$9)+IF(Data!$E147&lt;&gt;"",Scoring!$J$10)+IF(Data!$F147&lt;&gt;"",Scoring!$J$11)+IF(Data!$G147&lt;&gt;"",Scoring!$J$12)+IF(Data!$H147&lt;&gt;"",Scoring!$J$13)+IF(Data!$I147&lt;&gt;"",Scoring!$J$14)+IF(Data!$J147&lt;&gt;"",Scoring!$J$15)+IF(Data!$K147&lt;&gt;"",Scoring!$J$16)+IF(Data!$L147&lt;&gt;"",Scoring!$J$17)+IF(Data!$M147&lt;&gt;"",Scoring!$J$18)+IF(Data!$N147&lt;&gt;"",Scoring!$J$19)+IF(Data!$O147&lt;&gt;"",Scoring!$J$20)+IF(Data!$P147&lt;&gt;"",Scoring!$J$21)+IF(Data!$Q147&lt;&gt;"",Scoring!$J$22)+IF(Data!$R147&lt;&gt;"",Scoring!$J$23)+IF(Data!$S147&lt;&gt;"",Scoring!$J$24)+IF(Data!$T147&lt;&gt;"",Scoring!$J$25)+IF(Data!$U147&lt;&gt;"",Scoring!$J$26)+IF(Data!$V147&lt;&gt;"",Scoring!$J$27)+IF(Data!$W147&lt;&gt;"",Scoring!$J$28)+IF(Data!$X147&lt;&gt;"",Scoring!$J$29)+IF(Data!$Y147&lt;&gt;"",Scoring!$J$30)+IF(Data!$Z147&lt;&gt;"",Scoring!$J$31)+IF(Data!$AA147&lt;&gt;"",Scoring!$J$32)+IF(Data!$AB147&lt;&gt;"",Scoring!$J$33)+IF(Data!$AC147&lt;&gt;"",Scoring!$J$34)+IF(Data!$AD147&lt;&gt;"",Scoring!$J$35)+IF(Data!$AE147&lt;&gt;"",Scoring!$J$36)+IF(Data!$AF147&lt;&gt;"",Scoring!$J$37)+IF(Data!$AG147&lt;&gt;"",Scoring!$J$38)+IF(Data!$AH147&lt;&gt;"",Scoring!$J$39)+IF(Data!$AI147&lt;&gt;"",Scoring!$J$40)+IF(Data!$AJ147&lt;&gt;"",Scoring!$J$41)+IF(Data!$AK147&lt;&gt;"",Scoring!$J$42)+IF(Data!$AL147&lt;&gt;"",Scoring!$J$43)+IF(Data!$AM147&lt;&gt;"",Scoring!$J$44)+IF(Data!$AN147&lt;&gt;"",Scoring!$J$45)+IF(Data!$AO147&lt;&gt;"",Scoring!$J$46)+IF(Data!$AP147&lt;&gt;"",Scoring!$J$47)+IF(Data!$AQ147&lt;&gt;"",Scoring!$J$48)+IF(Data!$AR147&lt;&gt;"",Scoring!$J$49)+IF(Data!$AS147&lt;&gt;"",Scoring!$J$50)+IF(Data!$AT147&lt;&gt;"",Scoring!$J$51)+IF(Data!$AU147&lt;&gt;"",Scoring!$J$52),"")</f>
        <v/>
      </c>
      <c r="BI147" s="183" t="str">
        <f>IF(BH147&lt;&gt;"",LOOKUP(BH147,Likelihoods!$A$7:$A$107,Likelihoods!H$7:H$107),"")</f>
        <v/>
      </c>
      <c r="BJ147" s="188" t="str">
        <f>IF(AND(COUNTBLANK($B147:$O147)=13,COUNTBLANK($P147:$Q147)=1,COUNTBLANK($R147:$U147)=3,COUNTBLANK($V147:$X147)=2,COUNTBLANK($Y147:$AE147)=6,COUNTBLANK($AF147:$AJ147)=4,COUNTBLANK($AK147:AN147)=3,COUNTBLANK($AO147:$AQ147)=2,COUNTBLANK($AR147:$AS147)=1,COUNTBLANK($AT147:$AU147)=1),IF(Data!$B147&lt;&gt;"",Scoring!$K$7)+IF(Data!$C147&lt;&gt;"",Scoring!$K$8)+IF(Data!$D147&lt;&gt;"",Scoring!$K$9)+IF(Data!$E147&lt;&gt;"",Scoring!$K$10)+IF(Data!$F147&lt;&gt;"",Scoring!$K$11)+IF(Data!$G147&lt;&gt;"",Scoring!$K$12)+IF(Data!$H147&lt;&gt;"",Scoring!$K$13)+IF(Data!$I147&lt;&gt;"",Scoring!$K$14)+IF(Data!$J147&lt;&gt;"",Scoring!$K$15)+IF(Data!$K147&lt;&gt;"",Scoring!$K$16)+IF(Data!$L147&lt;&gt;"",Scoring!$K$17)+IF(Data!$M147&lt;&gt;"",Scoring!$K$18)+IF(Data!$N147&lt;&gt;"",Scoring!$K$19)+IF(Data!$O147&lt;&gt;"",Scoring!$K$20)+IF(Data!$P147&lt;&gt;"",Scoring!$K$21)+IF(Data!$Q147&lt;&gt;"",Scoring!$K$22)+IF(Data!$R147&lt;&gt;"",Scoring!$K$23)+IF(Data!$S147&lt;&gt;"",Scoring!$K$24)+IF(Data!$T147&lt;&gt;"",Scoring!$K$25)+IF(Data!$U147&lt;&gt;"",Scoring!$K$26)+IF(Data!$V147&lt;&gt;"",Scoring!$K$27)+IF(Data!$W147&lt;&gt;"",Scoring!$K$28)+IF(Data!$X147&lt;&gt;"",Scoring!$K$29)+IF(Data!$Y147&lt;&gt;"",Scoring!$K$30)+IF(Data!$Z147&lt;&gt;"",Scoring!$K$31)+IF(Data!$AA147&lt;&gt;"",Scoring!$K$32)+IF(Data!$AB147&lt;&gt;"",Scoring!$K$33)+IF(Data!$AC147&lt;&gt;"",Scoring!$K$34)+IF(Data!$AD147&lt;&gt;"",Scoring!$K$35)+IF(Data!$AE147&lt;&gt;"",Scoring!$K$36)+IF(Data!$AF147&lt;&gt;"",Scoring!$K$37)+IF(Data!$AG147&lt;&gt;"",Scoring!$K$38)+IF(Data!$AH147&lt;&gt;"",Scoring!$K$39)+IF(Data!$AI147&lt;&gt;"",Scoring!$K$40)+IF(Data!$AJ147&lt;&gt;"",Scoring!$K$41)+IF(Data!$AK147&lt;&gt;"",Scoring!$K$42)+IF(Data!$AL147&lt;&gt;"",Scoring!$K$43)+IF(Data!$AM147&lt;&gt;"",Scoring!$K$44)+IF(Data!$AN147&lt;&gt;"",Scoring!$K$45)+IF(Data!$AO147&lt;&gt;"",Scoring!$K$46)+IF(Data!$AP147&lt;&gt;"",Scoring!$K$47)+IF(Data!$AQ147&lt;&gt;"",Scoring!$K$48)+IF(Data!$AR147&lt;&gt;"",Scoring!$K$49)+IF(Data!$AS147&lt;&gt;"",Scoring!$K$50)+IF(Data!$AT147&lt;&gt;"",Scoring!$K$51)+IF(Data!$AU147&lt;&gt;"",Scoring!$K$52),"")</f>
        <v/>
      </c>
      <c r="BK147" s="184" t="str">
        <f>IF(BJ147&lt;&gt;"",LOOKUP(BJ147,Likelihoods!$A$7:$A$107,Likelihoods!I$7:I$107),"")</f>
        <v/>
      </c>
      <c r="BL147" s="187" t="str">
        <f>IF(AND(COUNTBLANK($B147:$O147)=13,COUNTBLANK($P147:$Q147)=1,COUNTBLANK($R147:$U147)=3,COUNTBLANK($V147:$X147)=2,COUNTBLANK($Y147:$AE147)=6,COUNTBLANK($AF147:$AJ147)=4,COUNTBLANK($AK147:AN147)=3,COUNTBLANK($AO147:$AQ147)=2,COUNTBLANK($AR147:$AS147)=1,COUNTBLANK($AT147:$AU147)=1),IF(Data!$B147&lt;&gt;"",Scoring!$L$7)+IF(Data!$C147&lt;&gt;"",Scoring!$L$8)+IF(Data!$D147&lt;&gt;"",Scoring!$L$9)+IF(Data!$E147&lt;&gt;"",Scoring!$L$10)+IF(Data!$F147&lt;&gt;"",Scoring!$L$11)+IF(Data!$G147&lt;&gt;"",Scoring!$L$12)+IF(Data!$H147&lt;&gt;"",Scoring!$L$13)+IF(Data!$I147&lt;&gt;"",Scoring!$L$14)+IF(Data!$J147&lt;&gt;"",Scoring!$L$15)+IF(Data!$K147&lt;&gt;"",Scoring!$L$16)+IF(Data!$L147&lt;&gt;"",Scoring!$L$17)+IF(Data!$M147&lt;&gt;"",Scoring!$L$18)+IF(Data!$N147&lt;&gt;"",Scoring!$L$19)+IF(Data!$O147&lt;&gt;"",Scoring!$L$20)+IF(Data!$P147&lt;&gt;"",Scoring!$L$21)+IF(Data!$Q147&lt;&gt;"",Scoring!$L$22)+IF(Data!$R147&lt;&gt;"",Scoring!$L$23)+IF(Data!$S147&lt;&gt;"",Scoring!$L$24)+IF(Data!$T147&lt;&gt;"",Scoring!$L$25)+IF(Data!$U147&lt;&gt;"",Scoring!$L$26)+IF(Data!$V147&lt;&gt;"",Scoring!$L$27)+IF(Data!$W147&lt;&gt;"",Scoring!$L$28)+IF(Data!$X147&lt;&gt;"",Scoring!$L$29)+IF(Data!$Y147&lt;&gt;"",Scoring!$L$30)+IF(Data!$Z147&lt;&gt;"",Scoring!$L$31)+IF(Data!$AA147&lt;&gt;"",Scoring!$L$32)+IF(Data!$AB147&lt;&gt;"",Scoring!$L$33)+IF(Data!$AC147&lt;&gt;"",Scoring!$L$34)+IF(Data!$AD147&lt;&gt;"",Scoring!$L$35)+IF(Data!$AE147&lt;&gt;"",Scoring!$L$36)+IF(Data!$AF147&lt;&gt;"",Scoring!$L$37)+IF(Data!$AG147&lt;&gt;"",Scoring!$L$38)+IF(Data!$AH147&lt;&gt;"",Scoring!$L$39)+IF(Data!$AI147&lt;&gt;"",Scoring!$L$40)+IF(Data!$AJ147&lt;&gt;"",Scoring!$L$41)+IF(Data!$AK147&lt;&gt;"",Scoring!$L$42)+IF(Data!$AL147&lt;&gt;"",Scoring!$L$43)+IF(Data!$AM147&lt;&gt;"",Scoring!$L$44)+IF(Data!$AN147&lt;&gt;"",Scoring!$L$45)+IF(Data!$AO147&lt;&gt;"",Scoring!$L$46)+IF(Data!$AP147&lt;&gt;"",Scoring!$L$47)+IF(Data!$AQ147&lt;&gt;"",Scoring!$L$48)+IF(Data!$AR147&lt;&gt;"",Scoring!$L$49)+IF(Data!$AS147&lt;&gt;"",Scoring!$L$50)+IF(Data!$AT147&lt;&gt;"",Scoring!$L$51)+IF(Data!$AU147&lt;&gt;"",Scoring!$L$52),"")</f>
        <v/>
      </c>
      <c r="BM147" s="180" t="str">
        <f>IF(BL147&lt;&gt;"",LOOKUP(BL147,Likelihoods!$A$7:$A$107,Likelihoods!J$7:J$107),"")</f>
        <v/>
      </c>
      <c r="BN147" s="181" t="str">
        <f>IF(AND(COUNTBLANK($B147:$O147)=13,COUNTBLANK($P147:$Q147)=1,COUNTBLANK($R147:$U147)=3,COUNTBLANK($V147:$X147)=2,COUNTBLANK($Y147:$AE147)=6,COUNTBLANK($AF147:$AJ147)=4,COUNTBLANK($AK147:AN147)=3,COUNTBLANK($AO147:$AQ147)=2,COUNTBLANK($AR147:$AS147)=1,COUNTBLANK($AT147:$AU147)=1),IF(Data!$B147&lt;&gt;"",Scoring!$M$7)+IF(Data!$C147&lt;&gt;"",Scoring!$M$8)+IF(Data!$D147&lt;&gt;"",Scoring!$M$9)+IF(Data!$E147&lt;&gt;"",Scoring!$M$10)+IF(Data!$F147&lt;&gt;"",Scoring!$M$11)+IF(Data!$G147&lt;&gt;"",Scoring!$M$12)+IF(Data!$H147&lt;&gt;"",Scoring!$M$13)+IF(Data!$I147&lt;&gt;"",Scoring!$M$14)+IF(Data!$J147&lt;&gt;"",Scoring!$M$15)+IF(Data!$K147&lt;&gt;"",Scoring!$M$16)+IF(Data!$L147&lt;&gt;"",Scoring!$M$17)+IF(Data!$M147&lt;&gt;"",Scoring!$M$18)+IF(Data!$N147&lt;&gt;"",Scoring!$M$19)+IF(Data!$O147&lt;&gt;"",Scoring!$M$20)+IF(Data!$P147&lt;&gt;"",Scoring!$M$21)+IF(Data!$Q147&lt;&gt;"",Scoring!$M$22)+IF(Data!$R147&lt;&gt;"",Scoring!$M$23)+IF(Data!$S147&lt;&gt;"",Scoring!$M$24)+IF(Data!$T147&lt;&gt;"",Scoring!$M$25)+IF(Data!$U147&lt;&gt;"",Scoring!$M$26)+IF(Data!$V147&lt;&gt;"",Scoring!$M$27)+IF(Data!$W147&lt;&gt;"",Scoring!$M$28)+IF(Data!$X147&lt;&gt;"",Scoring!$M$29)+IF(Data!$Y147&lt;&gt;"",Scoring!$M$30)+IF(Data!$Z147&lt;&gt;"",Scoring!$M$31)+IF(Data!$AA147&lt;&gt;"",Scoring!$M$32)+IF(Data!$AB147&lt;&gt;"",Scoring!$M$33)+IF(Data!$AC147&lt;&gt;"",Scoring!$M$34)+IF(Data!$AD147&lt;&gt;"",Scoring!$M$35)+IF(Data!$AE147&lt;&gt;"",Scoring!$M$36)+IF(Data!$AF147&lt;&gt;"",Scoring!$M$37)+IF(Data!$AG147&lt;&gt;"",Scoring!$M$38)+IF(Data!$AH147&lt;&gt;"",Scoring!$M$39)+IF(Data!$AI147&lt;&gt;"",Scoring!$M$40)+IF(Data!$AJ147&lt;&gt;"",Scoring!$M$41)+IF(Data!$AK147&lt;&gt;"",Scoring!$M$42)+IF(Data!$AL147&lt;&gt;"",Scoring!$M$43)+IF(Data!$AM147&lt;&gt;"",Scoring!$M$44)+IF(Data!$AN147&lt;&gt;"",Scoring!$M$45)+IF(Data!$AO147&lt;&gt;"",Scoring!$M$46)+IF(Data!$AP147&lt;&gt;"",Scoring!$M$47)+IF(Data!$AQ147&lt;&gt;"",Scoring!$M$48)+IF(Data!$AR147&lt;&gt;"",Scoring!$M$49)+IF(Data!$AS147&lt;&gt;"",Scoring!$M$50)+IF(Data!$AT147&lt;&gt;"",Scoring!$M$51)+IF(Data!$AU147&lt;&gt;"",Scoring!$M$52),"")</f>
        <v/>
      </c>
      <c r="BO147" s="184" t="str">
        <f>IF(BN147&lt;&gt;"",LOOKUP(BN147,Likelihoods!$A$7:$A$107,Likelihoods!K$7:K$107),"")</f>
        <v/>
      </c>
      <c r="BP147" s="179" t="str">
        <f>IF(AND(COUNTBLANK($B147:$O147)=13,COUNTBLANK($P147:$Q147)=1,COUNTBLANK($R147:$U147)=3,COUNTBLANK($V147:$X147)=2,COUNTBLANK($Y147:$AE147)=6,COUNTBLANK($AF147:$AJ147)=4,COUNTBLANK($AK147:AN147)=3,COUNTBLANK($AO147:$AQ147)=2,COUNTBLANK($AR147:$AS147)=1,COUNTBLANK($AT147:$AU147)=1),IF(Data!$B147&lt;&gt;"",Scoring!$N$7)+IF(Data!$C147&lt;&gt;"",Scoring!$N$8)+IF(Data!$D147&lt;&gt;"",Scoring!$N$9)+IF(Data!$E147&lt;&gt;"",Scoring!$N$10)+IF(Data!$F147&lt;&gt;"",Scoring!$N$11)+IF(Data!$G147&lt;&gt;"",Scoring!$N$12)+IF(Data!$H147&lt;&gt;"",Scoring!$N$13)+IF(Data!$I147&lt;&gt;"",Scoring!$N$14)+IF(Data!$J147&lt;&gt;"",Scoring!$N$15)+IF(Data!$K147&lt;&gt;"",Scoring!$N$16)+IF(Data!$L147&lt;&gt;"",Scoring!$N$17)+IF(Data!$M147&lt;&gt;"",Scoring!$N$18)+IF(Data!$N147&lt;&gt;"",Scoring!$N$19)+IF(Data!$O147&lt;&gt;"",Scoring!$N$20)+IF(Data!$P147&lt;&gt;"",Scoring!$N$21)+IF(Data!$Q147&lt;&gt;"",Scoring!$N$22)+IF(Data!$R147&lt;&gt;"",Scoring!$N$23)+IF(Data!$S147&lt;&gt;"",Scoring!$N$24)+IF(Data!$T147&lt;&gt;"",Scoring!$N$25)+IF(Data!$U147&lt;&gt;"",Scoring!$N$26)+IF(Data!$V147&lt;&gt;"",Scoring!$N$27)+IF(Data!$W147&lt;&gt;"",Scoring!$N$28)+IF(Data!$X147&lt;&gt;"",Scoring!$N$29)+IF(Data!$Y147&lt;&gt;"",Scoring!$N$30)+IF(Data!$Z147&lt;&gt;"",Scoring!$N$31)+IF(Data!$AA147&lt;&gt;"",Scoring!$N$32)+IF(Data!$AB147&lt;&gt;"",Scoring!$N$33)+IF(Data!$AC147&lt;&gt;"",Scoring!$N$34)+IF(Data!$AD147&lt;&gt;"",Scoring!$N$35)+IF(Data!$AE147&lt;&gt;"",Scoring!$N$36)+IF(Data!$AF147&lt;&gt;"",Scoring!$N$37)+IF(Data!$AG147&lt;&gt;"",Scoring!$N$38)+IF(Data!$AH147&lt;&gt;"",Scoring!$N$39)+IF(Data!$AI147&lt;&gt;"",Scoring!$N$40)+IF(Data!$AJ147&lt;&gt;"",Scoring!$N$41)+IF(Data!$AK147&lt;&gt;"",Scoring!$N$42)+IF(Data!$AL147&lt;&gt;"",Scoring!$N$43)+IF(Data!$AM147&lt;&gt;"",Scoring!$N$44)+IF(Data!$AN147&lt;&gt;"",Scoring!$N$45)+IF(Data!$AO147&lt;&gt;"",Scoring!$N$46)+IF(Data!$AP147&lt;&gt;"",Scoring!$N$47)+IF(Data!$AQ147&lt;&gt;"",Scoring!$N$48)+IF(Data!$AR147&lt;&gt;"",Scoring!$N$49)+IF(Data!$AS147&lt;&gt;"",Scoring!$N$50)+IF(Data!$AT147&lt;&gt;"",Scoring!$N$51)+IF(Data!$AU147&lt;&gt;"",Scoring!$N$52),"")</f>
        <v/>
      </c>
      <c r="BQ147" s="189" t="str">
        <f>IF(BP147&lt;&gt;"",LOOKUP(BP147,Likelihoods!$A$7:$A$107,Likelihoods!L$7:L$107),"")</f>
        <v/>
      </c>
      <c r="BR147" s="181" t="str">
        <f>IF(AND(COUNTBLANK($B147:$O147)=13,COUNTBLANK($P147:$Q147)=1,COUNTBLANK($R147:$U147)=3,COUNTBLANK($V147:$X147)=2,COUNTBLANK($Y147:$AE147)=6,COUNTBLANK($AF147:$AJ147)=4,COUNTBLANK($AK147:AN147)=3,COUNTBLANK($AO147:$AQ147)=2,COUNTBLANK($AR147:$AS147)=1,COUNTBLANK($AT147:$AU147)=1),IF(Data!$B147&lt;&gt;"",Scoring!$O$7)+IF(Data!$C147&lt;&gt;"",Scoring!$O$8)+IF(Data!$D147&lt;&gt;"",Scoring!$O$9)+IF(Data!$E147&lt;&gt;"",Scoring!$O$10)+IF(Data!$F147&lt;&gt;"",Scoring!$O$11)+IF(Data!$G147&lt;&gt;"",Scoring!$O$12)+IF(Data!$H147&lt;&gt;"",Scoring!$O$13)+IF(Data!$I147&lt;&gt;"",Scoring!$O$14)+IF(Data!$J147&lt;&gt;"",Scoring!$O$15)+IF(Data!$K147&lt;&gt;"",Scoring!$O$16)+IF(Data!$L147&lt;&gt;"",Scoring!$O$17)+IF(Data!$M147&lt;&gt;"",Scoring!$O$18)+IF(Data!$N147&lt;&gt;"",Scoring!$O$19)+IF(Data!$O147&lt;&gt;"",Scoring!$O$20)+IF(Data!$P147&lt;&gt;"",Scoring!$O$21)+IF(Data!$Q147&lt;&gt;"",Scoring!$O$22)+IF(Data!$R147&lt;&gt;"",Scoring!$O$23)+IF(Data!$S147&lt;&gt;"",Scoring!$O$24)+IF(Data!$T147&lt;&gt;"",Scoring!$O$25)+IF(Data!$U147&lt;&gt;"",Scoring!$O$26)+IF(Data!$V147&lt;&gt;"",Scoring!$O$27)+IF(Data!$W147&lt;&gt;"",Scoring!$O$28)+IF(Data!$X147&lt;&gt;"",Scoring!$O$29)+IF(Data!$Y147&lt;&gt;"",Scoring!$O$30)+IF(Data!$Z147&lt;&gt;"",Scoring!$O$31)+IF(Data!$AA147&lt;&gt;"",Scoring!$O$32)+IF(Data!$AB147&lt;&gt;"",Scoring!$O$33)+IF(Data!$AC147&lt;&gt;"",Scoring!$O$34)+IF(Data!$AD147&lt;&gt;"",Scoring!$O$35)+IF(Data!$AE147&lt;&gt;"",Scoring!$O$36)+IF(Data!$AF147&lt;&gt;"",Scoring!$O$37)+IF(Data!$AG147&lt;&gt;"",Scoring!$O$38)+IF(Data!$AH147&lt;&gt;"",Scoring!$O$39)+IF(Data!$AI147&lt;&gt;"",Scoring!$O$40)+IF(Data!$AJ147&lt;&gt;"",Scoring!$O$41)+IF(Data!$AK147&lt;&gt;"",Scoring!$O$42)+IF(Data!$AL147&lt;&gt;"",Scoring!$O$43)+IF(Data!$AM147&lt;&gt;"",Scoring!$O$44)+IF(Data!$AN147&lt;&gt;"",Scoring!$O$45)+IF(Data!$AO147&lt;&gt;"",Scoring!$O$46)+IF(Data!$AP147&lt;&gt;"",Scoring!$O$47)+IF(Data!$AQ147&lt;&gt;"",Scoring!$O$48)+IF(Data!$AR147&lt;&gt;"",Scoring!$O$49)+IF(Data!$AS147&lt;&gt;"",Scoring!$O$50)+IF(Data!$AT147&lt;&gt;"",Scoring!$O$51)+IF(Data!$AU147&lt;&gt;"",Scoring!$O$52),"")</f>
        <v/>
      </c>
      <c r="BS147" s="184" t="str">
        <f>IF(BR147&lt;&gt;"",LOOKUP(BR147,Likelihoods!$A$7:$A$107,Likelihoods!M$7:M$107),"")</f>
        <v/>
      </c>
      <c r="BT147" s="181" t="str">
        <f>IF(AND(COUNTBLANK($B147:$O147)=13,COUNTBLANK($P147:$Q147)=1,COUNTBLANK($R147:$U147)=3,COUNTBLANK($V147:$X147)=2,COUNTBLANK($Y147:$AE147)=6,COUNTBLANK($AF147:$AJ147)=4,COUNTBLANK($AK147:AN147)=3,COUNTBLANK($AO147:$AQ147)=2,COUNTBLANK($AR147:$AS147)=1,COUNTBLANK($AT147:$AU147)=1),IF(Data!$B147&lt;&gt;"",Scoring!$P$7)+IF(Data!$C147&lt;&gt;"",Scoring!$P$8)+IF(Data!$D147&lt;&gt;"",Scoring!$P$9)+IF(Data!$E147&lt;&gt;"",Scoring!$P$10)+IF(Data!$F147&lt;&gt;"",Scoring!$P$11)+IF(Data!$G147&lt;&gt;"",Scoring!$P$12)+IF(Data!$H147&lt;&gt;"",Scoring!$P$13)+IF(Data!$I147&lt;&gt;"",Scoring!$P$14)+IF(Data!$J147&lt;&gt;"",Scoring!$P$15)+IF(Data!$K147&lt;&gt;"",Scoring!$P$16)+IF(Data!$L147&lt;&gt;"",Scoring!$P$17)+IF(Data!$M147&lt;&gt;"",Scoring!$P$18)+IF(Data!$N147&lt;&gt;"",Scoring!$P$19)+IF(Data!$O147&lt;&gt;"",Scoring!$P$20)+IF(Data!$P147&lt;&gt;"",Scoring!$P$21)+IF(Data!$Q147&lt;&gt;"",Scoring!$P$22)+IF(Data!$R147&lt;&gt;"",Scoring!$P$23)+IF(Data!$S147&lt;&gt;"",Scoring!$P$24)+IF(Data!$T147&lt;&gt;"",Scoring!$P$25)+IF(Data!$U147&lt;&gt;"",Scoring!$P$26)+IF(Data!$V147&lt;&gt;"",Scoring!$P$27)+IF(Data!$W147&lt;&gt;"",Scoring!$P$28)+IF(Data!$X147&lt;&gt;"",Scoring!$P$29)+IF(Data!$Y147&lt;&gt;"",Scoring!$P$30)+IF(Data!$Z147&lt;&gt;"",Scoring!$P$31)+IF(Data!$AA147&lt;&gt;"",Scoring!$P$32)+IF(Data!$AB147&lt;&gt;"",Scoring!$P$33)+IF(Data!$AC147&lt;&gt;"",Scoring!$P$34)+IF(Data!$AD147&lt;&gt;"",Scoring!$P$35)+IF(Data!$AE147&lt;&gt;"",Scoring!$P$36)+IF(Data!$AF147&lt;&gt;"",Scoring!$P$37)+IF(Data!$AG147&lt;&gt;"",Scoring!$P$38)+IF(Data!$AH147&lt;&gt;"",Scoring!$P$39)+IF(Data!$AI147&lt;&gt;"",Scoring!$P$40)+IF(Data!$AJ147&lt;&gt;"",Scoring!$P$41)+IF(Data!$AK147&lt;&gt;"",Scoring!$P$42)+IF(Data!$AL147&lt;&gt;"",Scoring!$P$43)+IF(Data!$AM147&lt;&gt;"",Scoring!$P$44)+IF(Data!$AN147&lt;&gt;"",Scoring!$P$45)+IF(Data!$AO147&lt;&gt;"",Scoring!$P$46)+IF(Data!$AP147&lt;&gt;"",Scoring!$P$47)+IF(Data!$AQ147&lt;&gt;"",Scoring!$P$48)+IF(Data!$AR147&lt;&gt;"",Scoring!$P$49)+IF(Data!$AS147&lt;&gt;"",Scoring!$P$50)+IF(Data!$AT147&lt;&gt;"",Scoring!$P$51)+IF(Data!$AU147&lt;&gt;"",Scoring!$P$52),"")</f>
        <v/>
      </c>
      <c r="BU147" s="180" t="str">
        <f>IF(BT147&lt;&gt;"",LOOKUP(BT147,Likelihoods!$A$7:$A$107,Likelihoods!N$7:N$107),"")</f>
        <v/>
      </c>
      <c r="BV147" s="181" t="str">
        <f>IF(AND(COUNTBLANK($B147:$O147)=13,COUNTBLANK($P147:$Q147)=1,COUNTBLANK($R147:$U147)=3,COUNTBLANK($V147:$X147)=2,COUNTBLANK($Y147:$AE147)=6,COUNTBLANK($AF147:$AJ147)=4,COUNTBLANK($AK147:AN147)=3,COUNTBLANK($AO147:$AQ147)=2,COUNTBLANK($AR147:$AS147)=1,COUNTBLANK($AT147:$AU147)=1),IF(Data!$B147&lt;&gt;"",Scoring!$Q$7)+IF(Data!$C147&lt;&gt;"",Scoring!$Q$8)+IF(Data!$D147&lt;&gt;"",Scoring!$Q$9)+IF(Data!$E147&lt;&gt;"",Scoring!$Q$10)+IF(Data!$F147&lt;&gt;"",Scoring!$Q$11)+IF(Data!$G147&lt;&gt;"",Scoring!$Q$12)+IF(Data!$H147&lt;&gt;"",Scoring!$Q$13)+IF(Data!$I147&lt;&gt;"",Scoring!$Q$14)+IF(Data!$J147&lt;&gt;"",Scoring!$Q$15)+IF(Data!$K147&lt;&gt;"",Scoring!$Q$16)+IF(Data!$L147&lt;&gt;"",Scoring!$Q$17)+IF(Data!$M147&lt;&gt;"",Scoring!$Q$18)+IF(Data!$N147&lt;&gt;"",Scoring!$Q$19)+IF(Data!$O147&lt;&gt;"",Scoring!$Q$20)+IF(Data!$P147&lt;&gt;"",Scoring!$Q$21)+IF(Data!$Q147&lt;&gt;"",Scoring!$Q$22)+IF(Data!$R147&lt;&gt;"",Scoring!$Q$23)+IF(Data!$S147&lt;&gt;"",Scoring!$Q$24)+IF(Data!$T147&lt;&gt;"",Scoring!$Q$25)+IF(Data!$U147&lt;&gt;"",Scoring!$Q$26)+IF(Data!$V147&lt;&gt;"",Scoring!$Q$27)+IF(Data!$W147&lt;&gt;"",Scoring!$Q$28)+IF(Data!$X147&lt;&gt;"",Scoring!$Q$29)+IF(Data!$Y147&lt;&gt;"",Scoring!$Q$30)+IF(Data!$Z147&lt;&gt;"",Scoring!$Q$31)+IF(Data!$AA147&lt;&gt;"",Scoring!$Q$32)+IF(Data!$AB147&lt;&gt;"",Scoring!$Q$33)+IF(Data!$AC147&lt;&gt;"",Scoring!$Q$34)+IF(Data!$AD147&lt;&gt;"",Scoring!$Q$35)+IF(Data!$AE147&lt;&gt;"",Scoring!$Q$36)+IF(Data!$AF147&lt;&gt;"",Scoring!$Q$37)+IF(Data!$AG147&lt;&gt;"",Scoring!$Q$38)+IF(Data!$AH147&lt;&gt;"",Scoring!$Q$39)+IF(Data!$AI147&lt;&gt;"",Scoring!$Q$40)+IF(Data!$AJ147&lt;&gt;"",Scoring!$Q$41)+IF(Data!$AK147&lt;&gt;"",Scoring!$Q$42)+IF(Data!$AL147&lt;&gt;"",Scoring!$Q$43)+IF(Data!$AM147&lt;&gt;"",Scoring!$Q$44)+IF(Data!$AN147&lt;&gt;"",Scoring!$Q$45)+IF(Data!$AO147&lt;&gt;"",Scoring!$Q$46)+IF(Data!$AP147&lt;&gt;"",Scoring!$Q$47)+IF(Data!$AQ147&lt;&gt;"",Scoring!$Q$48)+IF(Data!$AR147&lt;&gt;"",Scoring!$Q$49)+IF(Data!$AS147&lt;&gt;"",Scoring!$Q$50)+IF(Data!$AT147&lt;&gt;"",Scoring!$Q$51)+IF(Data!$AU147&lt;&gt;"",Scoring!$Q$52),"")</f>
        <v/>
      </c>
      <c r="BW147" s="183" t="str">
        <f>IF(BV147&lt;&gt;"",LOOKUP(BV147,Likelihoods!$A$7:$A$107,Likelihoods!O$7:O$107),"")</f>
        <v/>
      </c>
      <c r="BX147" s="9"/>
      <c r="BY147" s="9"/>
      <c r="BZ147" s="9"/>
      <c r="CA147" s="9"/>
      <c r="CB147" s="9"/>
      <c r="CC147" s="9"/>
      <c r="CD147" s="9"/>
      <c r="CE147" s="9"/>
      <c r="CF147" s="9"/>
      <c r="CG147" s="9"/>
      <c r="CH147" s="9"/>
      <c r="CI147" s="9"/>
      <c r="CJ147" s="9"/>
      <c r="CK147" s="9"/>
    </row>
    <row r="148" spans="1:89" ht="14.25">
      <c r="A148" s="59"/>
      <c r="B148" s="76"/>
      <c r="C148" s="77"/>
      <c r="D148" s="77"/>
      <c r="E148" s="77"/>
      <c r="F148" s="77"/>
      <c r="G148" s="77"/>
      <c r="H148" s="77"/>
      <c r="I148" s="77"/>
      <c r="J148" s="77"/>
      <c r="K148" s="77"/>
      <c r="L148" s="77"/>
      <c r="M148" s="77"/>
      <c r="N148" s="77"/>
      <c r="O148" s="77"/>
      <c r="P148" s="76"/>
      <c r="Q148" s="78"/>
      <c r="R148" s="77"/>
      <c r="S148" s="77"/>
      <c r="T148" s="77"/>
      <c r="U148" s="77"/>
      <c r="V148" s="76"/>
      <c r="W148" s="77"/>
      <c r="X148" s="78"/>
      <c r="Y148" s="77"/>
      <c r="Z148" s="77"/>
      <c r="AA148" s="77"/>
      <c r="AB148" s="77"/>
      <c r="AC148" s="77"/>
      <c r="AD148" s="77"/>
      <c r="AE148" s="77"/>
      <c r="AF148" s="76"/>
      <c r="AG148" s="77"/>
      <c r="AH148" s="77"/>
      <c r="AI148" s="77"/>
      <c r="AJ148" s="78"/>
      <c r="AK148" s="77"/>
      <c r="AL148" s="77"/>
      <c r="AM148" s="77"/>
      <c r="AN148" s="77"/>
      <c r="AO148" s="76"/>
      <c r="AP148" s="77"/>
      <c r="AQ148" s="78"/>
      <c r="AR148" s="76"/>
      <c r="AS148" s="78"/>
      <c r="AT148" s="77"/>
      <c r="AU148" s="77"/>
      <c r="AV148" s="179" t="str">
        <f>IF(AND(COUNTBLANK($B148:$O148)=13,COUNTBLANK($P148:$Q148)=1,COUNTBLANK($R148:$U148)=3,COUNTBLANK($V148:$X148)=2,COUNTBLANK($Y148:$AE148)=6,COUNTBLANK($AF148:$AJ148)=4,COUNTBLANK($AK148:AN148)=3,COUNTBLANK($AO148:$AQ148)=2,COUNTBLANK($AR148:$AS148)=1,COUNTBLANK($AT148:$AU148)=1),IF(Data!$B148&lt;&gt;"",Scoring!$D$7)+IF(Data!$C148&lt;&gt;"",Scoring!$D$8)+IF(Data!$D148&lt;&gt;"",Scoring!$D$9)+IF(Data!$E148&lt;&gt;"",Scoring!$D$10)+IF(Data!$F148&lt;&gt;"",Scoring!$D$11)+IF(Data!$G148&lt;&gt;"",Scoring!$D$12)+IF(Data!$H148&lt;&gt;"",Scoring!$D$13)+IF(Data!$I148&lt;&gt;"",Scoring!$D$14)+IF(Data!$J148&lt;&gt;"",Scoring!$D$15)+IF(Data!$K148&lt;&gt;"",Scoring!$D$16)+IF(Data!$L148&lt;&gt;"",Scoring!$D$17)+IF(Data!$M148&lt;&gt;"",Scoring!$D$18)+IF(Data!$N148&lt;&gt;"",Scoring!$D$19)+IF(Data!$O148&lt;&gt;"",Scoring!$D$20)+IF(Data!$P148&lt;&gt;"",Scoring!$D$21)+IF(Data!$Q148&lt;&gt;"",Scoring!$D$22)+IF(Data!$R148&lt;&gt;"",Scoring!$D$23)+IF(Data!$S148&lt;&gt;"",Scoring!$D$24)+IF(Data!$T148&lt;&gt;"",Scoring!$D$25)+IF(Data!$U148&lt;&gt;"",Scoring!$D$26)+IF(Data!$V148&lt;&gt;"",Scoring!$D$27)+IF(Data!$W148&lt;&gt;"",Scoring!$D$28)+IF(Data!$X148&lt;&gt;"",Scoring!$D$29)+IF(Data!$Y148&lt;&gt;"",Scoring!$D$30)+IF(Data!$Z148&lt;&gt;"",Scoring!$D$31)+IF(Data!$AA148&lt;&gt;"",Scoring!$D$32)+IF(Data!$AB148&lt;&gt;"",Scoring!$D$33)+IF(Data!$AC148&lt;&gt;"",Scoring!$D$34)+IF(Data!$AD148&lt;&gt;"",Scoring!$D$35)+IF(Data!$AE148&lt;&gt;"",Scoring!$D$36)+IF(Data!$AF148&lt;&gt;"",Scoring!$D$37)+IF(Data!$AG148&lt;&gt;"",Scoring!$D$38)+IF(Data!$AH148&lt;&gt;"",Scoring!$D$39)+IF(Data!$AI148&lt;&gt;"",Scoring!$D$40)+IF(Data!$AJ148&lt;&gt;"",Scoring!$D$41)+IF(Data!$AK148&lt;&gt;"",Scoring!$D$42)+IF(Data!$AL148&lt;&gt;"",Scoring!$D$43)+IF(Data!$AM148&lt;&gt;"",Scoring!$D$44)+IF(Data!$AN148&lt;&gt;"",Scoring!$D$45)+IF(Data!$AO148&lt;&gt;"",Scoring!$D$46)+IF(Data!$AP148&lt;&gt;"",Scoring!$D$47)+IF(Data!$AQ148&lt;&gt;"",Scoring!$D$48)+IF(Data!$AR148&lt;&gt;"",Scoring!$D$49)+IF(Data!$AS148&lt;&gt;"",Scoring!$D$50)+IF(Data!$AT148&lt;&gt;"",Scoring!$D$51)+IF(Data!$AU148&lt;&gt;"",Scoring!$D$52),"")</f>
        <v/>
      </c>
      <c r="AW148" s="180" t="str">
        <f>IF(AV148&lt;&gt;"",LOOKUP(AV148,Likelihoods!$A$7:$A$107,Likelihoods!B$7:B$107),"")</f>
        <v/>
      </c>
      <c r="AX148" s="181" t="str">
        <f>IF(AND(COUNTBLANK($B148:$O148)=13,COUNTBLANK($P148:$Q148)=1,COUNTBLANK($R148:$U148)=3,COUNTBLANK($V148:$X148)=2,COUNTBLANK($Y148:$AE148)=6,COUNTBLANK($AF148:$AJ148)=4,COUNTBLANK($AK148:AN148)=3,COUNTBLANK($AO148:$AQ148)=2,COUNTBLANK($AR148:$AS148)=1,COUNTBLANK($AT148:$AU148)=1),IF(Data!$B148&lt;&gt;"",Scoring!$E$7)+IF(Data!$C148&lt;&gt;"",Scoring!$E$8)+IF(Data!$D148&lt;&gt;"",Scoring!$E$9)+IF(Data!$E148&lt;&gt;"",Scoring!$E$10)+IF(Data!$F148&lt;&gt;"",Scoring!$E$11)+IF(Data!$G148&lt;&gt;"",Scoring!$E$12)+IF(Data!$H148&lt;&gt;"",Scoring!$E$13)+IF(Data!$I148&lt;&gt;"",Scoring!$E$14)+IF(Data!$J148&lt;&gt;"",Scoring!$E$15)+IF(Data!$K148&lt;&gt;"",Scoring!$E$16)+IF(Data!$L148&lt;&gt;"",Scoring!$E$17)+IF(Data!$M148&lt;&gt;"",Scoring!$E$18)+IF(Data!$N148&lt;&gt;"",Scoring!$E$19)+IF(Data!$O148&lt;&gt;"",Scoring!$E$20)+IF(Data!$P148&lt;&gt;"",Scoring!$E$21)+IF(Data!$Q148&lt;&gt;"",Scoring!$E$22)+IF(Data!$R148&lt;&gt;"",Scoring!$E$23)+IF(Data!$S148&lt;&gt;"",Scoring!$E$24)+IF(Data!$T148&lt;&gt;"",Scoring!$E$25)+IF(Data!$U148&lt;&gt;"",Scoring!$E$26)+IF(Data!$V148&lt;&gt;"",Scoring!$E$27)+IF(Data!$W148&lt;&gt;"",Scoring!$E$28)+IF(Data!$X148&lt;&gt;"",Scoring!$E$29)+IF(Data!$Y148&lt;&gt;"",Scoring!$E$30)+IF(Data!$Z148&lt;&gt;"",Scoring!$E$31)+IF(Data!$AA148&lt;&gt;"",Scoring!$E$32)+IF(Data!$AB148&lt;&gt;"",Scoring!$E$33)+IF(Data!$AC148&lt;&gt;"",Scoring!$E$34)+IF(Data!$AD148&lt;&gt;"",Scoring!$E$35)+IF(Data!$AE148&lt;&gt;"",Scoring!$E$36)+IF(Data!$AF148&lt;&gt;"",Scoring!$E$37)+IF(Data!$AG148&lt;&gt;"",Scoring!$E$38)+IF(Data!$AH148&lt;&gt;"",Scoring!$E$39)+IF(Data!$AI148&lt;&gt;"",Scoring!$E$40)+IF(Data!$AJ148&lt;&gt;"",Scoring!$E$41)+IF(Data!$AK148&lt;&gt;"",Scoring!$E$42)+IF(Data!$AL148&lt;&gt;"",Scoring!$E$43)+IF(Data!$AM148&lt;&gt;"",Scoring!$E$44)+IF(Data!$AN148&lt;&gt;"",Scoring!$E$45)+IF(Data!$AO148&lt;&gt;"",Scoring!$E$46)+IF(Data!$AP148&lt;&gt;"",Scoring!$E$47)+IF(Data!$AQ148&lt;&gt;"",Scoring!$E$48)+IF(Data!$AR148&lt;&gt;"",Scoring!$E$49)+IF(Data!$AS148&lt;&gt;"",Scoring!$E$50)+IF(Data!$AT148&lt;&gt;"",Scoring!$E$51)+IF(Data!$AU148&lt;&gt;"",Scoring!$E$52),"")</f>
        <v/>
      </c>
      <c r="AY148" s="180" t="str">
        <f>IF(AX148&lt;&gt;"",LOOKUP(AX148,Likelihoods!$A$7:$A$107,Likelihoods!C$7:C$107),"")</f>
        <v/>
      </c>
      <c r="AZ148" s="182" t="str">
        <f>IF(AND(COUNTBLANK($B148:$O148)=13,COUNTBLANK($P148:$Q148)=1,COUNTBLANK($R148:$U148)=3,COUNTBLANK($V148:$X148)=2,COUNTBLANK($Y148:$AE148)=6,COUNTBLANK($AF148:$AJ148)=4,COUNTBLANK($AK148:AN148)=3,COUNTBLANK($AO148:$AQ148)=2,COUNTBLANK($AR148:$AS148)=1,COUNTBLANK($AT148:$AU148)=1),IF(Data!$B148&lt;&gt;"",Scoring!$F$7)+IF(Data!$C148&lt;&gt;"",Scoring!$F$8)+IF(Data!$D148&lt;&gt;"",Scoring!$F$9)+IF(Data!$E148&lt;&gt;"",Scoring!$F$10)+IF(Data!$F148&lt;&gt;"",Scoring!$F$11)+IF(Data!$G148&lt;&gt;"",Scoring!$F$12)+IF(Data!$H148&lt;&gt;"",Scoring!$F$13)+IF(Data!$I148&lt;&gt;"",Scoring!$F$14)+IF(Data!$J148&lt;&gt;"",Scoring!$F$15)+IF(Data!$K148&lt;&gt;"",Scoring!$F$16)+IF(Data!$L148&lt;&gt;"",Scoring!$F$17)+IF(Data!$M148&lt;&gt;"",Scoring!$F$18)+IF(Data!$N148&lt;&gt;"",Scoring!$F$19)+IF(Data!$O148&lt;&gt;"",Scoring!$F$20)+IF(Data!$P148&lt;&gt;"",Scoring!$F$21)+IF(Data!$Q148&lt;&gt;"",Scoring!$F$22)+IF(Data!$R148&lt;&gt;"",Scoring!$F$23)+IF(Data!$S148&lt;&gt;"",Scoring!$F$24)+IF(Data!$T148&lt;&gt;"",Scoring!$F$25)+IF(Data!$U148&lt;&gt;"",Scoring!$F$26)+IF(Data!$V148&lt;&gt;"",Scoring!$F$27)+IF(Data!$W148&lt;&gt;"",Scoring!$F$28)+IF(Data!$X148&lt;&gt;"",Scoring!$F$29)+IF(Data!$Y148&lt;&gt;"",Scoring!$F$30)+IF(Data!$Z148&lt;&gt;"",Scoring!$F$31)+IF(Data!$AA148&lt;&gt;"",Scoring!$F$32)+IF(Data!$AB148&lt;&gt;"",Scoring!$F$33)+IF(Data!$AC148&lt;&gt;"",Scoring!$F$34)+IF(Data!$AD148&lt;&gt;"",Scoring!$F$35)+IF(Data!$AE148&lt;&gt;"",Scoring!$F$36)+IF(Data!$AF148&lt;&gt;"",Scoring!$F$37)+IF(Data!$AG148&lt;&gt;"",Scoring!$F$38)+IF(Data!$AH148&lt;&gt;"",Scoring!$F$39)+IF(Data!$AI148&lt;&gt;"",Scoring!$F$40)+IF(Data!$AJ148&lt;&gt;"",Scoring!$F$41)+IF(Data!$AK148&lt;&gt;"",Scoring!$F$42)+IF(Data!$AL148&lt;&gt;"",Scoring!$F$43)+IF(Data!$AM148&lt;&gt;"",Scoring!$F$44)+IF(Data!$AN148&lt;&gt;"",Scoring!$F$45)+IF(Data!$AO148&lt;&gt;"",Scoring!$F$46)+IF(Data!$AP148&lt;&gt;"",Scoring!$F$47)+IF(Data!$AQ148&lt;&gt;"",Scoring!$F$48)+IF(Data!$AR148&lt;&gt;"",Scoring!$F$49)+IF(Data!$AS148&lt;&gt;"",Scoring!$F$50)+IF(Data!$AT148&lt;&gt;"",Scoring!$F$51)+IF(Data!$AU148&lt;&gt;"",Scoring!$F$52),"")</f>
        <v/>
      </c>
      <c r="BA148" s="183" t="str">
        <f>IF(AZ148&lt;&gt;"",LOOKUP(AZ148,Likelihoods!$A$7:$A$107,Likelihoods!D$7:D$107),"")</f>
        <v/>
      </c>
      <c r="BB148" s="181" t="str">
        <f>IF(AND(COUNTBLANK($B148:$O148)=13,COUNTBLANK($P148:$Q148)=1,COUNTBLANK($R148:$U148)=3,COUNTBLANK($V148:$X148)=2,COUNTBLANK($Y148:$AE148)=6,COUNTBLANK($AF148:$AJ148)=4,COUNTBLANK($AK148:AN148)=3,COUNTBLANK($AO148:$AQ148)=2,COUNTBLANK($AR148:$AS148)=1,COUNTBLANK($AT148:$AU148)=1),IF(Data!$B148&lt;&gt;"",Scoring!$G$7)+IF(Data!$C148&lt;&gt;"",Scoring!$G$8)+IF(Data!$D148&lt;&gt;"",Scoring!$G$9)+IF(Data!$E148&lt;&gt;"",Scoring!$G$10)+IF(Data!$F148&lt;&gt;"",Scoring!$G$11)+IF(Data!$G148&lt;&gt;"",Scoring!$G$12)+IF(Data!$H148&lt;&gt;"",Scoring!$G$13)+IF(Data!$I148&lt;&gt;"",Scoring!$G$14)+IF(Data!$J148&lt;&gt;"",Scoring!$G$15)+IF(Data!$K148&lt;&gt;"",Scoring!$G$16)+IF(Data!$L148&lt;&gt;"",Scoring!$G$17)+IF(Data!$M148&lt;&gt;"",Scoring!$G$18)+IF(Data!$N148&lt;&gt;"",Scoring!$G$19)+IF(Data!$O148&lt;&gt;"",Scoring!$G$20)+IF(Data!$P148&lt;&gt;"",Scoring!$G$21)+IF(Data!$Q148&lt;&gt;"",Scoring!$G$22)+IF(Data!$R148&lt;&gt;"",Scoring!$G$23)+IF(Data!$S148&lt;&gt;"",Scoring!$G$24)+IF(Data!$T148&lt;&gt;"",Scoring!$G$25)+IF(Data!$U148&lt;&gt;"",Scoring!$G$26)+IF(Data!$V148&lt;&gt;"",Scoring!$G$27)+IF(Data!$W148&lt;&gt;"",Scoring!$G$28)+IF(Data!$X148&lt;&gt;"",Scoring!$G$29)+IF(Data!$Y148&lt;&gt;"",Scoring!$G$30)+IF(Data!$Z148&lt;&gt;"",Scoring!$G$31)+IF(Data!$AA148&lt;&gt;"",Scoring!$G$32)+IF(Data!$AB148&lt;&gt;"",Scoring!$G$33)+IF(Data!$AC148&lt;&gt;"",Scoring!$G$34)+IF(Data!$AD148&lt;&gt;"",Scoring!$G$35)+IF(Data!$AE148&lt;&gt;"",Scoring!$G$36)+IF(Data!$AF148&lt;&gt;"",Scoring!$G$37)+IF(Data!$AG148&lt;&gt;"",Scoring!$G$38)+IF(Data!$AH148&lt;&gt;"",Scoring!$G$39)+IF(Data!$AI148&lt;&gt;"",Scoring!$G$40)+IF(Data!$AJ148&lt;&gt;"",Scoring!$G$41)+IF(Data!$AK148&lt;&gt;"",Scoring!$G$42)+IF(Data!$AL148&lt;&gt;"",Scoring!$G$43)+IF(Data!$AM148&lt;&gt;"",Scoring!$G$44)+IF(Data!$AN148&lt;&gt;"",Scoring!$G$45)+IF(Data!$AO148&lt;&gt;"",Scoring!$G$46)+IF(Data!$AP148&lt;&gt;"",Scoring!$G$47)+IF(Data!$AQ148&lt;&gt;"",Scoring!$G$48)+IF(Data!$AR148&lt;&gt;"",Scoring!$G$49)+IF(Data!$AS148&lt;&gt;"",Scoring!$G$50)+IF(Data!$AT148&lt;&gt;"",Scoring!$G$51)+IF(Data!$AU148&lt;&gt;"",Scoring!$G$52),"")</f>
        <v/>
      </c>
      <c r="BC148" s="184" t="str">
        <f>IF(BB148&lt;&gt;"",LOOKUP(BB148,Likelihoods!$A$7:$A$107,Likelihoods!E$7:E$107),"")</f>
        <v/>
      </c>
      <c r="BD148" s="185" t="str">
        <f>IF(AND(COUNTBLANK($B148:$O148)=13,COUNTBLANK($P148:$Q148)=1,COUNTBLANK($R148:$U148)=3,COUNTBLANK($V148:$X148)=2,COUNTBLANK($Y148:$AE148)=6,COUNTBLANK($AF148:$AJ148)=4,COUNTBLANK($AK148:AN148)=3,COUNTBLANK($AO148:$AQ148)=2,COUNTBLANK($AR148:$AS148)=1,COUNTBLANK($AT148:$AU148)=1),IF(Data!$B148&lt;&gt;"",Scoring!$H$7)+IF(Data!$C148&lt;&gt;"",Scoring!$H$8)+IF(Data!$D148&lt;&gt;"",Scoring!$H$9)+IF(Data!$E148&lt;&gt;"",Scoring!$H$10)+IF(Data!$F148&lt;&gt;"",Scoring!$H$11)+IF(Data!$G148&lt;&gt;"",Scoring!$H$12)+IF(Data!$H148&lt;&gt;"",Scoring!$H$13)+IF(Data!$I148&lt;&gt;"",Scoring!$H$14)+IF(Data!$J148&lt;&gt;"",Scoring!$H$15)+IF(Data!$K148&lt;&gt;"",Scoring!$H$16)+IF(Data!$L148&lt;&gt;"",Scoring!$H$17)+IF(Data!$M148&lt;&gt;"",Scoring!$H$18)+IF(Data!$N148&lt;&gt;"",Scoring!$H$19)+IF(Data!$O148&lt;&gt;"",Scoring!$H$20)+IF(Data!$P148&lt;&gt;"",Scoring!$H$21)+IF(Data!$Q148&lt;&gt;"",Scoring!$H$22)+IF(Data!$R148&lt;&gt;"",Scoring!$H$23)+IF(Data!$S148&lt;&gt;"",Scoring!$H$24)+IF(Data!$T148&lt;&gt;"",Scoring!$H$25)+IF(Data!$U148&lt;&gt;"",Scoring!$H$26)+IF(Data!$V148&lt;&gt;"",Scoring!$H$27)+IF(Data!$W148&lt;&gt;"",Scoring!$H$28)+IF(Data!$X148&lt;&gt;"",Scoring!$H$29)+IF(Data!$Y148&lt;&gt;"",Scoring!$H$30)+IF(Data!$Z148&lt;&gt;"",Scoring!$H$31)+IF(Data!$AA148&lt;&gt;"",Scoring!$H$32)+IF(Data!$AB148&lt;&gt;"",Scoring!$H$33)+IF(Data!$AC148&lt;&gt;"",Scoring!$H$34)+IF(Data!$AD148&lt;&gt;"",Scoring!$H$35)+IF(Data!$AE148&lt;&gt;"",Scoring!$H$36)+IF(Data!$AF148&lt;&gt;"",Scoring!$H$37)+IF(Data!$AG148&lt;&gt;"",Scoring!$H$38)+IF(Data!$AH148&lt;&gt;"",Scoring!$H$39)+IF(Data!$AI148&lt;&gt;"",Scoring!$H$40)+IF(Data!$AJ148&lt;&gt;"",Scoring!$H$41)+IF(Data!$AK148&lt;&gt;"",Scoring!$H$42)+IF(Data!$AL148&lt;&gt;"",Scoring!$H$43)+IF(Data!$AM148&lt;&gt;"",Scoring!$H$44)+IF(Data!$AN148&lt;&gt;"",Scoring!$H$45)+IF(Data!$AO148&lt;&gt;"",Scoring!$H$46)+IF(Data!$AP148&lt;&gt;"",Scoring!$H$47)+IF(Data!$AQ148&lt;&gt;"",Scoring!$H$48)+IF(Data!$AR148&lt;&gt;"",Scoring!$H$49)+IF(Data!$AS148&lt;&gt;"",Scoring!$H$50)+IF(Data!$AT148&lt;&gt;"",Scoring!$H$51)+IF(Data!$AU148&lt;&gt;"",Scoring!$H$52),"")</f>
        <v/>
      </c>
      <c r="BE148" s="186" t="str">
        <f>IF(BD148&lt;&gt;"",LOOKUP(BD148,Likelihoods!$A$7:$A$107,Likelihoods!F$7:F$107),"")</f>
        <v/>
      </c>
      <c r="BF148" s="181" t="str">
        <f>IF(AND(COUNTBLANK($B148:$O148)=13,COUNTBLANK($P148:$Q148)=1,COUNTBLANK($R148:$U148)=3,COUNTBLANK($V148:$X148)=2,COUNTBLANK($Y148:$AE148)=6,COUNTBLANK($AF148:$AJ148)=4,COUNTBLANK($AK148:AN148)=3,COUNTBLANK($AO148:$AQ148)=2,COUNTBLANK($AR148:$AS148)=1,COUNTBLANK($AT148:$AU148)=1),IF(Data!$B148&lt;&gt;"",Scoring!$I$7)+IF(Data!$C148&lt;&gt;"",Scoring!$I$8)+IF(Data!$D148&lt;&gt;"",Scoring!$I$9)+IF(Data!$E148&lt;&gt;"",Scoring!$I$10)+IF(Data!$F148&lt;&gt;"",Scoring!$I$11)+IF(Data!$G148&lt;&gt;"",Scoring!$I$12)+IF(Data!$H148&lt;&gt;"",Scoring!$I$13)+IF(Data!$I148&lt;&gt;"",Scoring!$I$14)+IF(Data!$J148&lt;&gt;"",Scoring!$I$15)+IF(Data!$K148&lt;&gt;"",Scoring!$I$16)+IF(Data!$L148&lt;&gt;"",Scoring!$I$17)+IF(Data!$M148&lt;&gt;"",Scoring!$I$18)+IF(Data!$N148&lt;&gt;"",Scoring!$I$19)+IF(Data!$O148&lt;&gt;"",Scoring!$I$20)+IF(Data!$P148&lt;&gt;"",Scoring!$I$21)+IF(Data!$Q148&lt;&gt;"",Scoring!$I$22)+IF(Data!$R148&lt;&gt;"",Scoring!$I$23)+IF(Data!$S148&lt;&gt;"",Scoring!$I$24)+IF(Data!$T148&lt;&gt;"",Scoring!$I$25)+IF(Data!$U148&lt;&gt;"",Scoring!$I$26)+IF(Data!$V148&lt;&gt;"",Scoring!$I$27)+IF(Data!$W148&lt;&gt;"",Scoring!$I$28)+IF(Data!$X148&lt;&gt;"",Scoring!$I$29)+IF(Data!$Y148&lt;&gt;"",Scoring!$I$30)+IF(Data!$Z148&lt;&gt;"",Scoring!$I$31)+IF(Data!$AA148&lt;&gt;"",Scoring!$I$32)+IF(Data!$AB148&lt;&gt;"",Scoring!$I$33)+IF(Data!$AC148&lt;&gt;"",Scoring!$I$34)+IF(Data!$AD148&lt;&gt;"",Scoring!$I$35)+IF(Data!$AE148&lt;&gt;"",Scoring!$I$36)+IF(Data!$AF148&lt;&gt;"",Scoring!$I$37)+IF(Data!$AG148&lt;&gt;"",Scoring!$I$38)+IF(Data!$AH148&lt;&gt;"",Scoring!$I$39)+IF(Data!$AI148&lt;&gt;"",Scoring!$I$40)+IF(Data!$AJ148&lt;&gt;"",Scoring!$I$41)+IF(Data!$AK148&lt;&gt;"",Scoring!$I$42)+IF(Data!$AL148&lt;&gt;"",Scoring!$I$43)+IF(Data!$AM148&lt;&gt;"",Scoring!$I$44)+IF(Data!$AN148&lt;&gt;"",Scoring!$I$45)+IF(Data!$AO148&lt;&gt;"",Scoring!$I$46)+IF(Data!$AP148&lt;&gt;"",Scoring!$I$47)+IF(Data!$AQ148&lt;&gt;"",Scoring!$I$48)+IF(Data!$AR148&lt;&gt;"",Scoring!$I$49)+IF(Data!$AS148&lt;&gt;"",Scoring!$I$50)+IF(Data!$AT148&lt;&gt;"",Scoring!$I$51)+IF(Data!$AU148&lt;&gt;"",Scoring!$I$52),"")</f>
        <v/>
      </c>
      <c r="BG148" s="180" t="str">
        <f>IF(BF148&lt;&gt;"",LOOKUP(BF148,Likelihoods!$A$7:$A$107,Likelihoods!G$7:G$107),"")</f>
        <v/>
      </c>
      <c r="BH148" s="187" t="str">
        <f>IF(AND(COUNTBLANK($B148:$O148)=13,COUNTBLANK($P148:$Q148)=1,COUNTBLANK($R148:$U148)=3,COUNTBLANK($V148:$X148)=2,COUNTBLANK($Y148:$AE148)=6,COUNTBLANK($AF148:$AJ148)=4,COUNTBLANK($AK148:AN148)=3,COUNTBLANK($AO148:$AQ148)=2,COUNTBLANK($AR148:$AS148)=1,COUNTBLANK($AT148:$AU148)=1),IF(Data!$B148&lt;&gt;"",Scoring!$J$7)+IF(Data!$C148&lt;&gt;"",Scoring!$J$8)+IF(Data!$D148&lt;&gt;"",Scoring!$J$9)+IF(Data!$E148&lt;&gt;"",Scoring!$J$10)+IF(Data!$F148&lt;&gt;"",Scoring!$J$11)+IF(Data!$G148&lt;&gt;"",Scoring!$J$12)+IF(Data!$H148&lt;&gt;"",Scoring!$J$13)+IF(Data!$I148&lt;&gt;"",Scoring!$J$14)+IF(Data!$J148&lt;&gt;"",Scoring!$J$15)+IF(Data!$K148&lt;&gt;"",Scoring!$J$16)+IF(Data!$L148&lt;&gt;"",Scoring!$J$17)+IF(Data!$M148&lt;&gt;"",Scoring!$J$18)+IF(Data!$N148&lt;&gt;"",Scoring!$J$19)+IF(Data!$O148&lt;&gt;"",Scoring!$J$20)+IF(Data!$P148&lt;&gt;"",Scoring!$J$21)+IF(Data!$Q148&lt;&gt;"",Scoring!$J$22)+IF(Data!$R148&lt;&gt;"",Scoring!$J$23)+IF(Data!$S148&lt;&gt;"",Scoring!$J$24)+IF(Data!$T148&lt;&gt;"",Scoring!$J$25)+IF(Data!$U148&lt;&gt;"",Scoring!$J$26)+IF(Data!$V148&lt;&gt;"",Scoring!$J$27)+IF(Data!$W148&lt;&gt;"",Scoring!$J$28)+IF(Data!$X148&lt;&gt;"",Scoring!$J$29)+IF(Data!$Y148&lt;&gt;"",Scoring!$J$30)+IF(Data!$Z148&lt;&gt;"",Scoring!$J$31)+IF(Data!$AA148&lt;&gt;"",Scoring!$J$32)+IF(Data!$AB148&lt;&gt;"",Scoring!$J$33)+IF(Data!$AC148&lt;&gt;"",Scoring!$J$34)+IF(Data!$AD148&lt;&gt;"",Scoring!$J$35)+IF(Data!$AE148&lt;&gt;"",Scoring!$J$36)+IF(Data!$AF148&lt;&gt;"",Scoring!$J$37)+IF(Data!$AG148&lt;&gt;"",Scoring!$J$38)+IF(Data!$AH148&lt;&gt;"",Scoring!$J$39)+IF(Data!$AI148&lt;&gt;"",Scoring!$J$40)+IF(Data!$AJ148&lt;&gt;"",Scoring!$J$41)+IF(Data!$AK148&lt;&gt;"",Scoring!$J$42)+IF(Data!$AL148&lt;&gt;"",Scoring!$J$43)+IF(Data!$AM148&lt;&gt;"",Scoring!$J$44)+IF(Data!$AN148&lt;&gt;"",Scoring!$J$45)+IF(Data!$AO148&lt;&gt;"",Scoring!$J$46)+IF(Data!$AP148&lt;&gt;"",Scoring!$J$47)+IF(Data!$AQ148&lt;&gt;"",Scoring!$J$48)+IF(Data!$AR148&lt;&gt;"",Scoring!$J$49)+IF(Data!$AS148&lt;&gt;"",Scoring!$J$50)+IF(Data!$AT148&lt;&gt;"",Scoring!$J$51)+IF(Data!$AU148&lt;&gt;"",Scoring!$J$52),"")</f>
        <v/>
      </c>
      <c r="BI148" s="183" t="str">
        <f>IF(BH148&lt;&gt;"",LOOKUP(BH148,Likelihoods!$A$7:$A$107,Likelihoods!H$7:H$107),"")</f>
        <v/>
      </c>
      <c r="BJ148" s="188" t="str">
        <f>IF(AND(COUNTBLANK($B148:$O148)=13,COUNTBLANK($P148:$Q148)=1,COUNTBLANK($R148:$U148)=3,COUNTBLANK($V148:$X148)=2,COUNTBLANK($Y148:$AE148)=6,COUNTBLANK($AF148:$AJ148)=4,COUNTBLANK($AK148:AN148)=3,COUNTBLANK($AO148:$AQ148)=2,COUNTBLANK($AR148:$AS148)=1,COUNTBLANK($AT148:$AU148)=1),IF(Data!$B148&lt;&gt;"",Scoring!$K$7)+IF(Data!$C148&lt;&gt;"",Scoring!$K$8)+IF(Data!$D148&lt;&gt;"",Scoring!$K$9)+IF(Data!$E148&lt;&gt;"",Scoring!$K$10)+IF(Data!$F148&lt;&gt;"",Scoring!$K$11)+IF(Data!$G148&lt;&gt;"",Scoring!$K$12)+IF(Data!$H148&lt;&gt;"",Scoring!$K$13)+IF(Data!$I148&lt;&gt;"",Scoring!$K$14)+IF(Data!$J148&lt;&gt;"",Scoring!$K$15)+IF(Data!$K148&lt;&gt;"",Scoring!$K$16)+IF(Data!$L148&lt;&gt;"",Scoring!$K$17)+IF(Data!$M148&lt;&gt;"",Scoring!$K$18)+IF(Data!$N148&lt;&gt;"",Scoring!$K$19)+IF(Data!$O148&lt;&gt;"",Scoring!$K$20)+IF(Data!$P148&lt;&gt;"",Scoring!$K$21)+IF(Data!$Q148&lt;&gt;"",Scoring!$K$22)+IF(Data!$R148&lt;&gt;"",Scoring!$K$23)+IF(Data!$S148&lt;&gt;"",Scoring!$K$24)+IF(Data!$T148&lt;&gt;"",Scoring!$K$25)+IF(Data!$U148&lt;&gt;"",Scoring!$K$26)+IF(Data!$V148&lt;&gt;"",Scoring!$K$27)+IF(Data!$W148&lt;&gt;"",Scoring!$K$28)+IF(Data!$X148&lt;&gt;"",Scoring!$K$29)+IF(Data!$Y148&lt;&gt;"",Scoring!$K$30)+IF(Data!$Z148&lt;&gt;"",Scoring!$K$31)+IF(Data!$AA148&lt;&gt;"",Scoring!$K$32)+IF(Data!$AB148&lt;&gt;"",Scoring!$K$33)+IF(Data!$AC148&lt;&gt;"",Scoring!$K$34)+IF(Data!$AD148&lt;&gt;"",Scoring!$K$35)+IF(Data!$AE148&lt;&gt;"",Scoring!$K$36)+IF(Data!$AF148&lt;&gt;"",Scoring!$K$37)+IF(Data!$AG148&lt;&gt;"",Scoring!$K$38)+IF(Data!$AH148&lt;&gt;"",Scoring!$K$39)+IF(Data!$AI148&lt;&gt;"",Scoring!$K$40)+IF(Data!$AJ148&lt;&gt;"",Scoring!$K$41)+IF(Data!$AK148&lt;&gt;"",Scoring!$K$42)+IF(Data!$AL148&lt;&gt;"",Scoring!$K$43)+IF(Data!$AM148&lt;&gt;"",Scoring!$K$44)+IF(Data!$AN148&lt;&gt;"",Scoring!$K$45)+IF(Data!$AO148&lt;&gt;"",Scoring!$K$46)+IF(Data!$AP148&lt;&gt;"",Scoring!$K$47)+IF(Data!$AQ148&lt;&gt;"",Scoring!$K$48)+IF(Data!$AR148&lt;&gt;"",Scoring!$K$49)+IF(Data!$AS148&lt;&gt;"",Scoring!$K$50)+IF(Data!$AT148&lt;&gt;"",Scoring!$K$51)+IF(Data!$AU148&lt;&gt;"",Scoring!$K$52),"")</f>
        <v/>
      </c>
      <c r="BK148" s="184" t="str">
        <f>IF(BJ148&lt;&gt;"",LOOKUP(BJ148,Likelihoods!$A$7:$A$107,Likelihoods!I$7:I$107),"")</f>
        <v/>
      </c>
      <c r="BL148" s="187" t="str">
        <f>IF(AND(COUNTBLANK($B148:$O148)=13,COUNTBLANK($P148:$Q148)=1,COUNTBLANK($R148:$U148)=3,COUNTBLANK($V148:$X148)=2,COUNTBLANK($Y148:$AE148)=6,COUNTBLANK($AF148:$AJ148)=4,COUNTBLANK($AK148:AN148)=3,COUNTBLANK($AO148:$AQ148)=2,COUNTBLANK($AR148:$AS148)=1,COUNTBLANK($AT148:$AU148)=1),IF(Data!$B148&lt;&gt;"",Scoring!$L$7)+IF(Data!$C148&lt;&gt;"",Scoring!$L$8)+IF(Data!$D148&lt;&gt;"",Scoring!$L$9)+IF(Data!$E148&lt;&gt;"",Scoring!$L$10)+IF(Data!$F148&lt;&gt;"",Scoring!$L$11)+IF(Data!$G148&lt;&gt;"",Scoring!$L$12)+IF(Data!$H148&lt;&gt;"",Scoring!$L$13)+IF(Data!$I148&lt;&gt;"",Scoring!$L$14)+IF(Data!$J148&lt;&gt;"",Scoring!$L$15)+IF(Data!$K148&lt;&gt;"",Scoring!$L$16)+IF(Data!$L148&lt;&gt;"",Scoring!$L$17)+IF(Data!$M148&lt;&gt;"",Scoring!$L$18)+IF(Data!$N148&lt;&gt;"",Scoring!$L$19)+IF(Data!$O148&lt;&gt;"",Scoring!$L$20)+IF(Data!$P148&lt;&gt;"",Scoring!$L$21)+IF(Data!$Q148&lt;&gt;"",Scoring!$L$22)+IF(Data!$R148&lt;&gt;"",Scoring!$L$23)+IF(Data!$S148&lt;&gt;"",Scoring!$L$24)+IF(Data!$T148&lt;&gt;"",Scoring!$L$25)+IF(Data!$U148&lt;&gt;"",Scoring!$L$26)+IF(Data!$V148&lt;&gt;"",Scoring!$L$27)+IF(Data!$W148&lt;&gt;"",Scoring!$L$28)+IF(Data!$X148&lt;&gt;"",Scoring!$L$29)+IF(Data!$Y148&lt;&gt;"",Scoring!$L$30)+IF(Data!$Z148&lt;&gt;"",Scoring!$L$31)+IF(Data!$AA148&lt;&gt;"",Scoring!$L$32)+IF(Data!$AB148&lt;&gt;"",Scoring!$L$33)+IF(Data!$AC148&lt;&gt;"",Scoring!$L$34)+IF(Data!$AD148&lt;&gt;"",Scoring!$L$35)+IF(Data!$AE148&lt;&gt;"",Scoring!$L$36)+IF(Data!$AF148&lt;&gt;"",Scoring!$L$37)+IF(Data!$AG148&lt;&gt;"",Scoring!$L$38)+IF(Data!$AH148&lt;&gt;"",Scoring!$L$39)+IF(Data!$AI148&lt;&gt;"",Scoring!$L$40)+IF(Data!$AJ148&lt;&gt;"",Scoring!$L$41)+IF(Data!$AK148&lt;&gt;"",Scoring!$L$42)+IF(Data!$AL148&lt;&gt;"",Scoring!$L$43)+IF(Data!$AM148&lt;&gt;"",Scoring!$L$44)+IF(Data!$AN148&lt;&gt;"",Scoring!$L$45)+IF(Data!$AO148&lt;&gt;"",Scoring!$L$46)+IF(Data!$AP148&lt;&gt;"",Scoring!$L$47)+IF(Data!$AQ148&lt;&gt;"",Scoring!$L$48)+IF(Data!$AR148&lt;&gt;"",Scoring!$L$49)+IF(Data!$AS148&lt;&gt;"",Scoring!$L$50)+IF(Data!$AT148&lt;&gt;"",Scoring!$L$51)+IF(Data!$AU148&lt;&gt;"",Scoring!$L$52),"")</f>
        <v/>
      </c>
      <c r="BM148" s="180" t="str">
        <f>IF(BL148&lt;&gt;"",LOOKUP(BL148,Likelihoods!$A$7:$A$107,Likelihoods!J$7:J$107),"")</f>
        <v/>
      </c>
      <c r="BN148" s="181" t="str">
        <f>IF(AND(COUNTBLANK($B148:$O148)=13,COUNTBLANK($P148:$Q148)=1,COUNTBLANK($R148:$U148)=3,COUNTBLANK($V148:$X148)=2,COUNTBLANK($Y148:$AE148)=6,COUNTBLANK($AF148:$AJ148)=4,COUNTBLANK($AK148:AN148)=3,COUNTBLANK($AO148:$AQ148)=2,COUNTBLANK($AR148:$AS148)=1,COUNTBLANK($AT148:$AU148)=1),IF(Data!$B148&lt;&gt;"",Scoring!$M$7)+IF(Data!$C148&lt;&gt;"",Scoring!$M$8)+IF(Data!$D148&lt;&gt;"",Scoring!$M$9)+IF(Data!$E148&lt;&gt;"",Scoring!$M$10)+IF(Data!$F148&lt;&gt;"",Scoring!$M$11)+IF(Data!$G148&lt;&gt;"",Scoring!$M$12)+IF(Data!$H148&lt;&gt;"",Scoring!$M$13)+IF(Data!$I148&lt;&gt;"",Scoring!$M$14)+IF(Data!$J148&lt;&gt;"",Scoring!$M$15)+IF(Data!$K148&lt;&gt;"",Scoring!$M$16)+IF(Data!$L148&lt;&gt;"",Scoring!$M$17)+IF(Data!$M148&lt;&gt;"",Scoring!$M$18)+IF(Data!$N148&lt;&gt;"",Scoring!$M$19)+IF(Data!$O148&lt;&gt;"",Scoring!$M$20)+IF(Data!$P148&lt;&gt;"",Scoring!$M$21)+IF(Data!$Q148&lt;&gt;"",Scoring!$M$22)+IF(Data!$R148&lt;&gt;"",Scoring!$M$23)+IF(Data!$S148&lt;&gt;"",Scoring!$M$24)+IF(Data!$T148&lt;&gt;"",Scoring!$M$25)+IF(Data!$U148&lt;&gt;"",Scoring!$M$26)+IF(Data!$V148&lt;&gt;"",Scoring!$M$27)+IF(Data!$W148&lt;&gt;"",Scoring!$M$28)+IF(Data!$X148&lt;&gt;"",Scoring!$M$29)+IF(Data!$Y148&lt;&gt;"",Scoring!$M$30)+IF(Data!$Z148&lt;&gt;"",Scoring!$M$31)+IF(Data!$AA148&lt;&gt;"",Scoring!$M$32)+IF(Data!$AB148&lt;&gt;"",Scoring!$M$33)+IF(Data!$AC148&lt;&gt;"",Scoring!$M$34)+IF(Data!$AD148&lt;&gt;"",Scoring!$M$35)+IF(Data!$AE148&lt;&gt;"",Scoring!$M$36)+IF(Data!$AF148&lt;&gt;"",Scoring!$M$37)+IF(Data!$AG148&lt;&gt;"",Scoring!$M$38)+IF(Data!$AH148&lt;&gt;"",Scoring!$M$39)+IF(Data!$AI148&lt;&gt;"",Scoring!$M$40)+IF(Data!$AJ148&lt;&gt;"",Scoring!$M$41)+IF(Data!$AK148&lt;&gt;"",Scoring!$M$42)+IF(Data!$AL148&lt;&gt;"",Scoring!$M$43)+IF(Data!$AM148&lt;&gt;"",Scoring!$M$44)+IF(Data!$AN148&lt;&gt;"",Scoring!$M$45)+IF(Data!$AO148&lt;&gt;"",Scoring!$M$46)+IF(Data!$AP148&lt;&gt;"",Scoring!$M$47)+IF(Data!$AQ148&lt;&gt;"",Scoring!$M$48)+IF(Data!$AR148&lt;&gt;"",Scoring!$M$49)+IF(Data!$AS148&lt;&gt;"",Scoring!$M$50)+IF(Data!$AT148&lt;&gt;"",Scoring!$M$51)+IF(Data!$AU148&lt;&gt;"",Scoring!$M$52),"")</f>
        <v/>
      </c>
      <c r="BO148" s="184" t="str">
        <f>IF(BN148&lt;&gt;"",LOOKUP(BN148,Likelihoods!$A$7:$A$107,Likelihoods!K$7:K$107),"")</f>
        <v/>
      </c>
      <c r="BP148" s="179" t="str">
        <f>IF(AND(COUNTBLANK($B148:$O148)=13,COUNTBLANK($P148:$Q148)=1,COUNTBLANK($R148:$U148)=3,COUNTBLANK($V148:$X148)=2,COUNTBLANK($Y148:$AE148)=6,COUNTBLANK($AF148:$AJ148)=4,COUNTBLANK($AK148:AN148)=3,COUNTBLANK($AO148:$AQ148)=2,COUNTBLANK($AR148:$AS148)=1,COUNTBLANK($AT148:$AU148)=1),IF(Data!$B148&lt;&gt;"",Scoring!$N$7)+IF(Data!$C148&lt;&gt;"",Scoring!$N$8)+IF(Data!$D148&lt;&gt;"",Scoring!$N$9)+IF(Data!$E148&lt;&gt;"",Scoring!$N$10)+IF(Data!$F148&lt;&gt;"",Scoring!$N$11)+IF(Data!$G148&lt;&gt;"",Scoring!$N$12)+IF(Data!$H148&lt;&gt;"",Scoring!$N$13)+IF(Data!$I148&lt;&gt;"",Scoring!$N$14)+IF(Data!$J148&lt;&gt;"",Scoring!$N$15)+IF(Data!$K148&lt;&gt;"",Scoring!$N$16)+IF(Data!$L148&lt;&gt;"",Scoring!$N$17)+IF(Data!$M148&lt;&gt;"",Scoring!$N$18)+IF(Data!$N148&lt;&gt;"",Scoring!$N$19)+IF(Data!$O148&lt;&gt;"",Scoring!$N$20)+IF(Data!$P148&lt;&gt;"",Scoring!$N$21)+IF(Data!$Q148&lt;&gt;"",Scoring!$N$22)+IF(Data!$R148&lt;&gt;"",Scoring!$N$23)+IF(Data!$S148&lt;&gt;"",Scoring!$N$24)+IF(Data!$T148&lt;&gt;"",Scoring!$N$25)+IF(Data!$U148&lt;&gt;"",Scoring!$N$26)+IF(Data!$V148&lt;&gt;"",Scoring!$N$27)+IF(Data!$W148&lt;&gt;"",Scoring!$N$28)+IF(Data!$X148&lt;&gt;"",Scoring!$N$29)+IF(Data!$Y148&lt;&gt;"",Scoring!$N$30)+IF(Data!$Z148&lt;&gt;"",Scoring!$N$31)+IF(Data!$AA148&lt;&gt;"",Scoring!$N$32)+IF(Data!$AB148&lt;&gt;"",Scoring!$N$33)+IF(Data!$AC148&lt;&gt;"",Scoring!$N$34)+IF(Data!$AD148&lt;&gt;"",Scoring!$N$35)+IF(Data!$AE148&lt;&gt;"",Scoring!$N$36)+IF(Data!$AF148&lt;&gt;"",Scoring!$N$37)+IF(Data!$AG148&lt;&gt;"",Scoring!$N$38)+IF(Data!$AH148&lt;&gt;"",Scoring!$N$39)+IF(Data!$AI148&lt;&gt;"",Scoring!$N$40)+IF(Data!$AJ148&lt;&gt;"",Scoring!$N$41)+IF(Data!$AK148&lt;&gt;"",Scoring!$N$42)+IF(Data!$AL148&lt;&gt;"",Scoring!$N$43)+IF(Data!$AM148&lt;&gt;"",Scoring!$N$44)+IF(Data!$AN148&lt;&gt;"",Scoring!$N$45)+IF(Data!$AO148&lt;&gt;"",Scoring!$N$46)+IF(Data!$AP148&lt;&gt;"",Scoring!$N$47)+IF(Data!$AQ148&lt;&gt;"",Scoring!$N$48)+IF(Data!$AR148&lt;&gt;"",Scoring!$N$49)+IF(Data!$AS148&lt;&gt;"",Scoring!$N$50)+IF(Data!$AT148&lt;&gt;"",Scoring!$N$51)+IF(Data!$AU148&lt;&gt;"",Scoring!$N$52),"")</f>
        <v/>
      </c>
      <c r="BQ148" s="189" t="str">
        <f>IF(BP148&lt;&gt;"",LOOKUP(BP148,Likelihoods!$A$7:$A$107,Likelihoods!L$7:L$107),"")</f>
        <v/>
      </c>
      <c r="BR148" s="181" t="str">
        <f>IF(AND(COUNTBLANK($B148:$O148)=13,COUNTBLANK($P148:$Q148)=1,COUNTBLANK($R148:$U148)=3,COUNTBLANK($V148:$X148)=2,COUNTBLANK($Y148:$AE148)=6,COUNTBLANK($AF148:$AJ148)=4,COUNTBLANK($AK148:AN148)=3,COUNTBLANK($AO148:$AQ148)=2,COUNTBLANK($AR148:$AS148)=1,COUNTBLANK($AT148:$AU148)=1),IF(Data!$B148&lt;&gt;"",Scoring!$O$7)+IF(Data!$C148&lt;&gt;"",Scoring!$O$8)+IF(Data!$D148&lt;&gt;"",Scoring!$O$9)+IF(Data!$E148&lt;&gt;"",Scoring!$O$10)+IF(Data!$F148&lt;&gt;"",Scoring!$O$11)+IF(Data!$G148&lt;&gt;"",Scoring!$O$12)+IF(Data!$H148&lt;&gt;"",Scoring!$O$13)+IF(Data!$I148&lt;&gt;"",Scoring!$O$14)+IF(Data!$J148&lt;&gt;"",Scoring!$O$15)+IF(Data!$K148&lt;&gt;"",Scoring!$O$16)+IF(Data!$L148&lt;&gt;"",Scoring!$O$17)+IF(Data!$M148&lt;&gt;"",Scoring!$O$18)+IF(Data!$N148&lt;&gt;"",Scoring!$O$19)+IF(Data!$O148&lt;&gt;"",Scoring!$O$20)+IF(Data!$P148&lt;&gt;"",Scoring!$O$21)+IF(Data!$Q148&lt;&gt;"",Scoring!$O$22)+IF(Data!$R148&lt;&gt;"",Scoring!$O$23)+IF(Data!$S148&lt;&gt;"",Scoring!$O$24)+IF(Data!$T148&lt;&gt;"",Scoring!$O$25)+IF(Data!$U148&lt;&gt;"",Scoring!$O$26)+IF(Data!$V148&lt;&gt;"",Scoring!$O$27)+IF(Data!$W148&lt;&gt;"",Scoring!$O$28)+IF(Data!$X148&lt;&gt;"",Scoring!$O$29)+IF(Data!$Y148&lt;&gt;"",Scoring!$O$30)+IF(Data!$Z148&lt;&gt;"",Scoring!$O$31)+IF(Data!$AA148&lt;&gt;"",Scoring!$O$32)+IF(Data!$AB148&lt;&gt;"",Scoring!$O$33)+IF(Data!$AC148&lt;&gt;"",Scoring!$O$34)+IF(Data!$AD148&lt;&gt;"",Scoring!$O$35)+IF(Data!$AE148&lt;&gt;"",Scoring!$O$36)+IF(Data!$AF148&lt;&gt;"",Scoring!$O$37)+IF(Data!$AG148&lt;&gt;"",Scoring!$O$38)+IF(Data!$AH148&lt;&gt;"",Scoring!$O$39)+IF(Data!$AI148&lt;&gt;"",Scoring!$O$40)+IF(Data!$AJ148&lt;&gt;"",Scoring!$O$41)+IF(Data!$AK148&lt;&gt;"",Scoring!$O$42)+IF(Data!$AL148&lt;&gt;"",Scoring!$O$43)+IF(Data!$AM148&lt;&gt;"",Scoring!$O$44)+IF(Data!$AN148&lt;&gt;"",Scoring!$O$45)+IF(Data!$AO148&lt;&gt;"",Scoring!$O$46)+IF(Data!$AP148&lt;&gt;"",Scoring!$O$47)+IF(Data!$AQ148&lt;&gt;"",Scoring!$O$48)+IF(Data!$AR148&lt;&gt;"",Scoring!$O$49)+IF(Data!$AS148&lt;&gt;"",Scoring!$O$50)+IF(Data!$AT148&lt;&gt;"",Scoring!$O$51)+IF(Data!$AU148&lt;&gt;"",Scoring!$O$52),"")</f>
        <v/>
      </c>
      <c r="BS148" s="184" t="str">
        <f>IF(BR148&lt;&gt;"",LOOKUP(BR148,Likelihoods!$A$7:$A$107,Likelihoods!M$7:M$107),"")</f>
        <v/>
      </c>
      <c r="BT148" s="181" t="str">
        <f>IF(AND(COUNTBLANK($B148:$O148)=13,COUNTBLANK($P148:$Q148)=1,COUNTBLANK($R148:$U148)=3,COUNTBLANK($V148:$X148)=2,COUNTBLANK($Y148:$AE148)=6,COUNTBLANK($AF148:$AJ148)=4,COUNTBLANK($AK148:AN148)=3,COUNTBLANK($AO148:$AQ148)=2,COUNTBLANK($AR148:$AS148)=1,COUNTBLANK($AT148:$AU148)=1),IF(Data!$B148&lt;&gt;"",Scoring!$P$7)+IF(Data!$C148&lt;&gt;"",Scoring!$P$8)+IF(Data!$D148&lt;&gt;"",Scoring!$P$9)+IF(Data!$E148&lt;&gt;"",Scoring!$P$10)+IF(Data!$F148&lt;&gt;"",Scoring!$P$11)+IF(Data!$G148&lt;&gt;"",Scoring!$P$12)+IF(Data!$H148&lt;&gt;"",Scoring!$P$13)+IF(Data!$I148&lt;&gt;"",Scoring!$P$14)+IF(Data!$J148&lt;&gt;"",Scoring!$P$15)+IF(Data!$K148&lt;&gt;"",Scoring!$P$16)+IF(Data!$L148&lt;&gt;"",Scoring!$P$17)+IF(Data!$M148&lt;&gt;"",Scoring!$P$18)+IF(Data!$N148&lt;&gt;"",Scoring!$P$19)+IF(Data!$O148&lt;&gt;"",Scoring!$P$20)+IF(Data!$P148&lt;&gt;"",Scoring!$P$21)+IF(Data!$Q148&lt;&gt;"",Scoring!$P$22)+IF(Data!$R148&lt;&gt;"",Scoring!$P$23)+IF(Data!$S148&lt;&gt;"",Scoring!$P$24)+IF(Data!$T148&lt;&gt;"",Scoring!$P$25)+IF(Data!$U148&lt;&gt;"",Scoring!$P$26)+IF(Data!$V148&lt;&gt;"",Scoring!$P$27)+IF(Data!$W148&lt;&gt;"",Scoring!$P$28)+IF(Data!$X148&lt;&gt;"",Scoring!$P$29)+IF(Data!$Y148&lt;&gt;"",Scoring!$P$30)+IF(Data!$Z148&lt;&gt;"",Scoring!$P$31)+IF(Data!$AA148&lt;&gt;"",Scoring!$P$32)+IF(Data!$AB148&lt;&gt;"",Scoring!$P$33)+IF(Data!$AC148&lt;&gt;"",Scoring!$P$34)+IF(Data!$AD148&lt;&gt;"",Scoring!$P$35)+IF(Data!$AE148&lt;&gt;"",Scoring!$P$36)+IF(Data!$AF148&lt;&gt;"",Scoring!$P$37)+IF(Data!$AG148&lt;&gt;"",Scoring!$P$38)+IF(Data!$AH148&lt;&gt;"",Scoring!$P$39)+IF(Data!$AI148&lt;&gt;"",Scoring!$P$40)+IF(Data!$AJ148&lt;&gt;"",Scoring!$P$41)+IF(Data!$AK148&lt;&gt;"",Scoring!$P$42)+IF(Data!$AL148&lt;&gt;"",Scoring!$P$43)+IF(Data!$AM148&lt;&gt;"",Scoring!$P$44)+IF(Data!$AN148&lt;&gt;"",Scoring!$P$45)+IF(Data!$AO148&lt;&gt;"",Scoring!$P$46)+IF(Data!$AP148&lt;&gt;"",Scoring!$P$47)+IF(Data!$AQ148&lt;&gt;"",Scoring!$P$48)+IF(Data!$AR148&lt;&gt;"",Scoring!$P$49)+IF(Data!$AS148&lt;&gt;"",Scoring!$P$50)+IF(Data!$AT148&lt;&gt;"",Scoring!$P$51)+IF(Data!$AU148&lt;&gt;"",Scoring!$P$52),"")</f>
        <v/>
      </c>
      <c r="BU148" s="180" t="str">
        <f>IF(BT148&lt;&gt;"",LOOKUP(BT148,Likelihoods!$A$7:$A$107,Likelihoods!N$7:N$107),"")</f>
        <v/>
      </c>
      <c r="BV148" s="181" t="str">
        <f>IF(AND(COUNTBLANK($B148:$O148)=13,COUNTBLANK($P148:$Q148)=1,COUNTBLANK($R148:$U148)=3,COUNTBLANK($V148:$X148)=2,COUNTBLANK($Y148:$AE148)=6,COUNTBLANK($AF148:$AJ148)=4,COUNTBLANK($AK148:AN148)=3,COUNTBLANK($AO148:$AQ148)=2,COUNTBLANK($AR148:$AS148)=1,COUNTBLANK($AT148:$AU148)=1),IF(Data!$B148&lt;&gt;"",Scoring!$Q$7)+IF(Data!$C148&lt;&gt;"",Scoring!$Q$8)+IF(Data!$D148&lt;&gt;"",Scoring!$Q$9)+IF(Data!$E148&lt;&gt;"",Scoring!$Q$10)+IF(Data!$F148&lt;&gt;"",Scoring!$Q$11)+IF(Data!$G148&lt;&gt;"",Scoring!$Q$12)+IF(Data!$H148&lt;&gt;"",Scoring!$Q$13)+IF(Data!$I148&lt;&gt;"",Scoring!$Q$14)+IF(Data!$J148&lt;&gt;"",Scoring!$Q$15)+IF(Data!$K148&lt;&gt;"",Scoring!$Q$16)+IF(Data!$L148&lt;&gt;"",Scoring!$Q$17)+IF(Data!$M148&lt;&gt;"",Scoring!$Q$18)+IF(Data!$N148&lt;&gt;"",Scoring!$Q$19)+IF(Data!$O148&lt;&gt;"",Scoring!$Q$20)+IF(Data!$P148&lt;&gt;"",Scoring!$Q$21)+IF(Data!$Q148&lt;&gt;"",Scoring!$Q$22)+IF(Data!$R148&lt;&gt;"",Scoring!$Q$23)+IF(Data!$S148&lt;&gt;"",Scoring!$Q$24)+IF(Data!$T148&lt;&gt;"",Scoring!$Q$25)+IF(Data!$U148&lt;&gt;"",Scoring!$Q$26)+IF(Data!$V148&lt;&gt;"",Scoring!$Q$27)+IF(Data!$W148&lt;&gt;"",Scoring!$Q$28)+IF(Data!$X148&lt;&gt;"",Scoring!$Q$29)+IF(Data!$Y148&lt;&gt;"",Scoring!$Q$30)+IF(Data!$Z148&lt;&gt;"",Scoring!$Q$31)+IF(Data!$AA148&lt;&gt;"",Scoring!$Q$32)+IF(Data!$AB148&lt;&gt;"",Scoring!$Q$33)+IF(Data!$AC148&lt;&gt;"",Scoring!$Q$34)+IF(Data!$AD148&lt;&gt;"",Scoring!$Q$35)+IF(Data!$AE148&lt;&gt;"",Scoring!$Q$36)+IF(Data!$AF148&lt;&gt;"",Scoring!$Q$37)+IF(Data!$AG148&lt;&gt;"",Scoring!$Q$38)+IF(Data!$AH148&lt;&gt;"",Scoring!$Q$39)+IF(Data!$AI148&lt;&gt;"",Scoring!$Q$40)+IF(Data!$AJ148&lt;&gt;"",Scoring!$Q$41)+IF(Data!$AK148&lt;&gt;"",Scoring!$Q$42)+IF(Data!$AL148&lt;&gt;"",Scoring!$Q$43)+IF(Data!$AM148&lt;&gt;"",Scoring!$Q$44)+IF(Data!$AN148&lt;&gt;"",Scoring!$Q$45)+IF(Data!$AO148&lt;&gt;"",Scoring!$Q$46)+IF(Data!$AP148&lt;&gt;"",Scoring!$Q$47)+IF(Data!$AQ148&lt;&gt;"",Scoring!$Q$48)+IF(Data!$AR148&lt;&gt;"",Scoring!$Q$49)+IF(Data!$AS148&lt;&gt;"",Scoring!$Q$50)+IF(Data!$AT148&lt;&gt;"",Scoring!$Q$51)+IF(Data!$AU148&lt;&gt;"",Scoring!$Q$52),"")</f>
        <v/>
      </c>
      <c r="BW148" s="183" t="str">
        <f>IF(BV148&lt;&gt;"",LOOKUP(BV148,Likelihoods!$A$7:$A$107,Likelihoods!O$7:O$107),"")</f>
        <v/>
      </c>
      <c r="BX148" s="9"/>
      <c r="BY148" s="9"/>
      <c r="BZ148" s="9"/>
      <c r="CA148" s="9"/>
      <c r="CB148" s="9"/>
      <c r="CC148" s="9"/>
      <c r="CD148" s="9"/>
      <c r="CE148" s="9"/>
      <c r="CF148" s="9"/>
      <c r="CG148" s="9"/>
      <c r="CH148" s="9"/>
      <c r="CI148" s="9"/>
      <c r="CJ148" s="9"/>
      <c r="CK148" s="9"/>
    </row>
    <row r="149" spans="1:89" ht="14.25">
      <c r="A149" s="59"/>
      <c r="B149" s="76"/>
      <c r="C149" s="77"/>
      <c r="D149" s="77"/>
      <c r="E149" s="77"/>
      <c r="F149" s="77"/>
      <c r="G149" s="77"/>
      <c r="H149" s="77"/>
      <c r="I149" s="77"/>
      <c r="J149" s="77"/>
      <c r="K149" s="77"/>
      <c r="L149" s="77"/>
      <c r="M149" s="77"/>
      <c r="N149" s="77"/>
      <c r="O149" s="77"/>
      <c r="P149" s="76"/>
      <c r="Q149" s="78"/>
      <c r="R149" s="77"/>
      <c r="S149" s="77"/>
      <c r="T149" s="77"/>
      <c r="U149" s="77"/>
      <c r="V149" s="76"/>
      <c r="W149" s="77"/>
      <c r="X149" s="78"/>
      <c r="Y149" s="77"/>
      <c r="Z149" s="77"/>
      <c r="AA149" s="77"/>
      <c r="AB149" s="77"/>
      <c r="AC149" s="77"/>
      <c r="AD149" s="77"/>
      <c r="AE149" s="77"/>
      <c r="AF149" s="76"/>
      <c r="AG149" s="77"/>
      <c r="AH149" s="77"/>
      <c r="AI149" s="77"/>
      <c r="AJ149" s="78"/>
      <c r="AK149" s="77"/>
      <c r="AL149" s="77"/>
      <c r="AM149" s="77"/>
      <c r="AN149" s="77"/>
      <c r="AO149" s="76"/>
      <c r="AP149" s="77"/>
      <c r="AQ149" s="78"/>
      <c r="AR149" s="76"/>
      <c r="AS149" s="78"/>
      <c r="AT149" s="77"/>
      <c r="AU149" s="77"/>
      <c r="AV149" s="179" t="str">
        <f>IF(AND(COUNTBLANK($B149:$O149)=13,COUNTBLANK($P149:$Q149)=1,COUNTBLANK($R149:$U149)=3,COUNTBLANK($V149:$X149)=2,COUNTBLANK($Y149:$AE149)=6,COUNTBLANK($AF149:$AJ149)=4,COUNTBLANK($AK149:AN149)=3,COUNTBLANK($AO149:$AQ149)=2,COUNTBLANK($AR149:$AS149)=1,COUNTBLANK($AT149:$AU149)=1),IF(Data!$B149&lt;&gt;"",Scoring!$D$7)+IF(Data!$C149&lt;&gt;"",Scoring!$D$8)+IF(Data!$D149&lt;&gt;"",Scoring!$D$9)+IF(Data!$E149&lt;&gt;"",Scoring!$D$10)+IF(Data!$F149&lt;&gt;"",Scoring!$D$11)+IF(Data!$G149&lt;&gt;"",Scoring!$D$12)+IF(Data!$H149&lt;&gt;"",Scoring!$D$13)+IF(Data!$I149&lt;&gt;"",Scoring!$D$14)+IF(Data!$J149&lt;&gt;"",Scoring!$D$15)+IF(Data!$K149&lt;&gt;"",Scoring!$D$16)+IF(Data!$L149&lt;&gt;"",Scoring!$D$17)+IF(Data!$M149&lt;&gt;"",Scoring!$D$18)+IF(Data!$N149&lt;&gt;"",Scoring!$D$19)+IF(Data!$O149&lt;&gt;"",Scoring!$D$20)+IF(Data!$P149&lt;&gt;"",Scoring!$D$21)+IF(Data!$Q149&lt;&gt;"",Scoring!$D$22)+IF(Data!$R149&lt;&gt;"",Scoring!$D$23)+IF(Data!$S149&lt;&gt;"",Scoring!$D$24)+IF(Data!$T149&lt;&gt;"",Scoring!$D$25)+IF(Data!$U149&lt;&gt;"",Scoring!$D$26)+IF(Data!$V149&lt;&gt;"",Scoring!$D$27)+IF(Data!$W149&lt;&gt;"",Scoring!$D$28)+IF(Data!$X149&lt;&gt;"",Scoring!$D$29)+IF(Data!$Y149&lt;&gt;"",Scoring!$D$30)+IF(Data!$Z149&lt;&gt;"",Scoring!$D$31)+IF(Data!$AA149&lt;&gt;"",Scoring!$D$32)+IF(Data!$AB149&lt;&gt;"",Scoring!$D$33)+IF(Data!$AC149&lt;&gt;"",Scoring!$D$34)+IF(Data!$AD149&lt;&gt;"",Scoring!$D$35)+IF(Data!$AE149&lt;&gt;"",Scoring!$D$36)+IF(Data!$AF149&lt;&gt;"",Scoring!$D$37)+IF(Data!$AG149&lt;&gt;"",Scoring!$D$38)+IF(Data!$AH149&lt;&gt;"",Scoring!$D$39)+IF(Data!$AI149&lt;&gt;"",Scoring!$D$40)+IF(Data!$AJ149&lt;&gt;"",Scoring!$D$41)+IF(Data!$AK149&lt;&gt;"",Scoring!$D$42)+IF(Data!$AL149&lt;&gt;"",Scoring!$D$43)+IF(Data!$AM149&lt;&gt;"",Scoring!$D$44)+IF(Data!$AN149&lt;&gt;"",Scoring!$D$45)+IF(Data!$AO149&lt;&gt;"",Scoring!$D$46)+IF(Data!$AP149&lt;&gt;"",Scoring!$D$47)+IF(Data!$AQ149&lt;&gt;"",Scoring!$D$48)+IF(Data!$AR149&lt;&gt;"",Scoring!$D$49)+IF(Data!$AS149&lt;&gt;"",Scoring!$D$50)+IF(Data!$AT149&lt;&gt;"",Scoring!$D$51)+IF(Data!$AU149&lt;&gt;"",Scoring!$D$52),"")</f>
        <v/>
      </c>
      <c r="AW149" s="180" t="str">
        <f>IF(AV149&lt;&gt;"",LOOKUP(AV149,Likelihoods!$A$7:$A$107,Likelihoods!B$7:B$107),"")</f>
        <v/>
      </c>
      <c r="AX149" s="181" t="str">
        <f>IF(AND(COUNTBLANK($B149:$O149)=13,COUNTBLANK($P149:$Q149)=1,COUNTBLANK($R149:$U149)=3,COUNTBLANK($V149:$X149)=2,COUNTBLANK($Y149:$AE149)=6,COUNTBLANK($AF149:$AJ149)=4,COUNTBLANK($AK149:AN149)=3,COUNTBLANK($AO149:$AQ149)=2,COUNTBLANK($AR149:$AS149)=1,COUNTBLANK($AT149:$AU149)=1),IF(Data!$B149&lt;&gt;"",Scoring!$E$7)+IF(Data!$C149&lt;&gt;"",Scoring!$E$8)+IF(Data!$D149&lt;&gt;"",Scoring!$E$9)+IF(Data!$E149&lt;&gt;"",Scoring!$E$10)+IF(Data!$F149&lt;&gt;"",Scoring!$E$11)+IF(Data!$G149&lt;&gt;"",Scoring!$E$12)+IF(Data!$H149&lt;&gt;"",Scoring!$E$13)+IF(Data!$I149&lt;&gt;"",Scoring!$E$14)+IF(Data!$J149&lt;&gt;"",Scoring!$E$15)+IF(Data!$K149&lt;&gt;"",Scoring!$E$16)+IF(Data!$L149&lt;&gt;"",Scoring!$E$17)+IF(Data!$M149&lt;&gt;"",Scoring!$E$18)+IF(Data!$N149&lt;&gt;"",Scoring!$E$19)+IF(Data!$O149&lt;&gt;"",Scoring!$E$20)+IF(Data!$P149&lt;&gt;"",Scoring!$E$21)+IF(Data!$Q149&lt;&gt;"",Scoring!$E$22)+IF(Data!$R149&lt;&gt;"",Scoring!$E$23)+IF(Data!$S149&lt;&gt;"",Scoring!$E$24)+IF(Data!$T149&lt;&gt;"",Scoring!$E$25)+IF(Data!$U149&lt;&gt;"",Scoring!$E$26)+IF(Data!$V149&lt;&gt;"",Scoring!$E$27)+IF(Data!$W149&lt;&gt;"",Scoring!$E$28)+IF(Data!$X149&lt;&gt;"",Scoring!$E$29)+IF(Data!$Y149&lt;&gt;"",Scoring!$E$30)+IF(Data!$Z149&lt;&gt;"",Scoring!$E$31)+IF(Data!$AA149&lt;&gt;"",Scoring!$E$32)+IF(Data!$AB149&lt;&gt;"",Scoring!$E$33)+IF(Data!$AC149&lt;&gt;"",Scoring!$E$34)+IF(Data!$AD149&lt;&gt;"",Scoring!$E$35)+IF(Data!$AE149&lt;&gt;"",Scoring!$E$36)+IF(Data!$AF149&lt;&gt;"",Scoring!$E$37)+IF(Data!$AG149&lt;&gt;"",Scoring!$E$38)+IF(Data!$AH149&lt;&gt;"",Scoring!$E$39)+IF(Data!$AI149&lt;&gt;"",Scoring!$E$40)+IF(Data!$AJ149&lt;&gt;"",Scoring!$E$41)+IF(Data!$AK149&lt;&gt;"",Scoring!$E$42)+IF(Data!$AL149&lt;&gt;"",Scoring!$E$43)+IF(Data!$AM149&lt;&gt;"",Scoring!$E$44)+IF(Data!$AN149&lt;&gt;"",Scoring!$E$45)+IF(Data!$AO149&lt;&gt;"",Scoring!$E$46)+IF(Data!$AP149&lt;&gt;"",Scoring!$E$47)+IF(Data!$AQ149&lt;&gt;"",Scoring!$E$48)+IF(Data!$AR149&lt;&gt;"",Scoring!$E$49)+IF(Data!$AS149&lt;&gt;"",Scoring!$E$50)+IF(Data!$AT149&lt;&gt;"",Scoring!$E$51)+IF(Data!$AU149&lt;&gt;"",Scoring!$E$52),"")</f>
        <v/>
      </c>
      <c r="AY149" s="180" t="str">
        <f>IF(AX149&lt;&gt;"",LOOKUP(AX149,Likelihoods!$A$7:$A$107,Likelihoods!C$7:C$107),"")</f>
        <v/>
      </c>
      <c r="AZ149" s="182" t="str">
        <f>IF(AND(COUNTBLANK($B149:$O149)=13,COUNTBLANK($P149:$Q149)=1,COUNTBLANK($R149:$U149)=3,COUNTBLANK($V149:$X149)=2,COUNTBLANK($Y149:$AE149)=6,COUNTBLANK($AF149:$AJ149)=4,COUNTBLANK($AK149:AN149)=3,COUNTBLANK($AO149:$AQ149)=2,COUNTBLANK($AR149:$AS149)=1,COUNTBLANK($AT149:$AU149)=1),IF(Data!$B149&lt;&gt;"",Scoring!$F$7)+IF(Data!$C149&lt;&gt;"",Scoring!$F$8)+IF(Data!$D149&lt;&gt;"",Scoring!$F$9)+IF(Data!$E149&lt;&gt;"",Scoring!$F$10)+IF(Data!$F149&lt;&gt;"",Scoring!$F$11)+IF(Data!$G149&lt;&gt;"",Scoring!$F$12)+IF(Data!$H149&lt;&gt;"",Scoring!$F$13)+IF(Data!$I149&lt;&gt;"",Scoring!$F$14)+IF(Data!$J149&lt;&gt;"",Scoring!$F$15)+IF(Data!$K149&lt;&gt;"",Scoring!$F$16)+IF(Data!$L149&lt;&gt;"",Scoring!$F$17)+IF(Data!$M149&lt;&gt;"",Scoring!$F$18)+IF(Data!$N149&lt;&gt;"",Scoring!$F$19)+IF(Data!$O149&lt;&gt;"",Scoring!$F$20)+IF(Data!$P149&lt;&gt;"",Scoring!$F$21)+IF(Data!$Q149&lt;&gt;"",Scoring!$F$22)+IF(Data!$R149&lt;&gt;"",Scoring!$F$23)+IF(Data!$S149&lt;&gt;"",Scoring!$F$24)+IF(Data!$T149&lt;&gt;"",Scoring!$F$25)+IF(Data!$U149&lt;&gt;"",Scoring!$F$26)+IF(Data!$V149&lt;&gt;"",Scoring!$F$27)+IF(Data!$W149&lt;&gt;"",Scoring!$F$28)+IF(Data!$X149&lt;&gt;"",Scoring!$F$29)+IF(Data!$Y149&lt;&gt;"",Scoring!$F$30)+IF(Data!$Z149&lt;&gt;"",Scoring!$F$31)+IF(Data!$AA149&lt;&gt;"",Scoring!$F$32)+IF(Data!$AB149&lt;&gt;"",Scoring!$F$33)+IF(Data!$AC149&lt;&gt;"",Scoring!$F$34)+IF(Data!$AD149&lt;&gt;"",Scoring!$F$35)+IF(Data!$AE149&lt;&gt;"",Scoring!$F$36)+IF(Data!$AF149&lt;&gt;"",Scoring!$F$37)+IF(Data!$AG149&lt;&gt;"",Scoring!$F$38)+IF(Data!$AH149&lt;&gt;"",Scoring!$F$39)+IF(Data!$AI149&lt;&gt;"",Scoring!$F$40)+IF(Data!$AJ149&lt;&gt;"",Scoring!$F$41)+IF(Data!$AK149&lt;&gt;"",Scoring!$F$42)+IF(Data!$AL149&lt;&gt;"",Scoring!$F$43)+IF(Data!$AM149&lt;&gt;"",Scoring!$F$44)+IF(Data!$AN149&lt;&gt;"",Scoring!$F$45)+IF(Data!$AO149&lt;&gt;"",Scoring!$F$46)+IF(Data!$AP149&lt;&gt;"",Scoring!$F$47)+IF(Data!$AQ149&lt;&gt;"",Scoring!$F$48)+IF(Data!$AR149&lt;&gt;"",Scoring!$F$49)+IF(Data!$AS149&lt;&gt;"",Scoring!$F$50)+IF(Data!$AT149&lt;&gt;"",Scoring!$F$51)+IF(Data!$AU149&lt;&gt;"",Scoring!$F$52),"")</f>
        <v/>
      </c>
      <c r="BA149" s="183" t="str">
        <f>IF(AZ149&lt;&gt;"",LOOKUP(AZ149,Likelihoods!$A$7:$A$107,Likelihoods!D$7:D$107),"")</f>
        <v/>
      </c>
      <c r="BB149" s="181" t="str">
        <f>IF(AND(COUNTBLANK($B149:$O149)=13,COUNTBLANK($P149:$Q149)=1,COUNTBLANK($R149:$U149)=3,COUNTBLANK($V149:$X149)=2,COUNTBLANK($Y149:$AE149)=6,COUNTBLANK($AF149:$AJ149)=4,COUNTBLANK($AK149:AN149)=3,COUNTBLANK($AO149:$AQ149)=2,COUNTBLANK($AR149:$AS149)=1,COUNTBLANK($AT149:$AU149)=1),IF(Data!$B149&lt;&gt;"",Scoring!$G$7)+IF(Data!$C149&lt;&gt;"",Scoring!$G$8)+IF(Data!$D149&lt;&gt;"",Scoring!$G$9)+IF(Data!$E149&lt;&gt;"",Scoring!$G$10)+IF(Data!$F149&lt;&gt;"",Scoring!$G$11)+IF(Data!$G149&lt;&gt;"",Scoring!$G$12)+IF(Data!$H149&lt;&gt;"",Scoring!$G$13)+IF(Data!$I149&lt;&gt;"",Scoring!$G$14)+IF(Data!$J149&lt;&gt;"",Scoring!$G$15)+IF(Data!$K149&lt;&gt;"",Scoring!$G$16)+IF(Data!$L149&lt;&gt;"",Scoring!$G$17)+IF(Data!$M149&lt;&gt;"",Scoring!$G$18)+IF(Data!$N149&lt;&gt;"",Scoring!$G$19)+IF(Data!$O149&lt;&gt;"",Scoring!$G$20)+IF(Data!$P149&lt;&gt;"",Scoring!$G$21)+IF(Data!$Q149&lt;&gt;"",Scoring!$G$22)+IF(Data!$R149&lt;&gt;"",Scoring!$G$23)+IF(Data!$S149&lt;&gt;"",Scoring!$G$24)+IF(Data!$T149&lt;&gt;"",Scoring!$G$25)+IF(Data!$U149&lt;&gt;"",Scoring!$G$26)+IF(Data!$V149&lt;&gt;"",Scoring!$G$27)+IF(Data!$W149&lt;&gt;"",Scoring!$G$28)+IF(Data!$X149&lt;&gt;"",Scoring!$G$29)+IF(Data!$Y149&lt;&gt;"",Scoring!$G$30)+IF(Data!$Z149&lt;&gt;"",Scoring!$G$31)+IF(Data!$AA149&lt;&gt;"",Scoring!$G$32)+IF(Data!$AB149&lt;&gt;"",Scoring!$G$33)+IF(Data!$AC149&lt;&gt;"",Scoring!$G$34)+IF(Data!$AD149&lt;&gt;"",Scoring!$G$35)+IF(Data!$AE149&lt;&gt;"",Scoring!$G$36)+IF(Data!$AF149&lt;&gt;"",Scoring!$G$37)+IF(Data!$AG149&lt;&gt;"",Scoring!$G$38)+IF(Data!$AH149&lt;&gt;"",Scoring!$G$39)+IF(Data!$AI149&lt;&gt;"",Scoring!$G$40)+IF(Data!$AJ149&lt;&gt;"",Scoring!$G$41)+IF(Data!$AK149&lt;&gt;"",Scoring!$G$42)+IF(Data!$AL149&lt;&gt;"",Scoring!$G$43)+IF(Data!$AM149&lt;&gt;"",Scoring!$G$44)+IF(Data!$AN149&lt;&gt;"",Scoring!$G$45)+IF(Data!$AO149&lt;&gt;"",Scoring!$G$46)+IF(Data!$AP149&lt;&gt;"",Scoring!$G$47)+IF(Data!$AQ149&lt;&gt;"",Scoring!$G$48)+IF(Data!$AR149&lt;&gt;"",Scoring!$G$49)+IF(Data!$AS149&lt;&gt;"",Scoring!$G$50)+IF(Data!$AT149&lt;&gt;"",Scoring!$G$51)+IF(Data!$AU149&lt;&gt;"",Scoring!$G$52),"")</f>
        <v/>
      </c>
      <c r="BC149" s="184" t="str">
        <f>IF(BB149&lt;&gt;"",LOOKUP(BB149,Likelihoods!$A$7:$A$107,Likelihoods!E$7:E$107),"")</f>
        <v/>
      </c>
      <c r="BD149" s="185" t="str">
        <f>IF(AND(COUNTBLANK($B149:$O149)=13,COUNTBLANK($P149:$Q149)=1,COUNTBLANK($R149:$U149)=3,COUNTBLANK($V149:$X149)=2,COUNTBLANK($Y149:$AE149)=6,COUNTBLANK($AF149:$AJ149)=4,COUNTBLANK($AK149:AN149)=3,COUNTBLANK($AO149:$AQ149)=2,COUNTBLANK($AR149:$AS149)=1,COUNTBLANK($AT149:$AU149)=1),IF(Data!$B149&lt;&gt;"",Scoring!$H$7)+IF(Data!$C149&lt;&gt;"",Scoring!$H$8)+IF(Data!$D149&lt;&gt;"",Scoring!$H$9)+IF(Data!$E149&lt;&gt;"",Scoring!$H$10)+IF(Data!$F149&lt;&gt;"",Scoring!$H$11)+IF(Data!$G149&lt;&gt;"",Scoring!$H$12)+IF(Data!$H149&lt;&gt;"",Scoring!$H$13)+IF(Data!$I149&lt;&gt;"",Scoring!$H$14)+IF(Data!$J149&lt;&gt;"",Scoring!$H$15)+IF(Data!$K149&lt;&gt;"",Scoring!$H$16)+IF(Data!$L149&lt;&gt;"",Scoring!$H$17)+IF(Data!$M149&lt;&gt;"",Scoring!$H$18)+IF(Data!$N149&lt;&gt;"",Scoring!$H$19)+IF(Data!$O149&lt;&gt;"",Scoring!$H$20)+IF(Data!$P149&lt;&gt;"",Scoring!$H$21)+IF(Data!$Q149&lt;&gt;"",Scoring!$H$22)+IF(Data!$R149&lt;&gt;"",Scoring!$H$23)+IF(Data!$S149&lt;&gt;"",Scoring!$H$24)+IF(Data!$T149&lt;&gt;"",Scoring!$H$25)+IF(Data!$U149&lt;&gt;"",Scoring!$H$26)+IF(Data!$V149&lt;&gt;"",Scoring!$H$27)+IF(Data!$W149&lt;&gt;"",Scoring!$H$28)+IF(Data!$X149&lt;&gt;"",Scoring!$H$29)+IF(Data!$Y149&lt;&gt;"",Scoring!$H$30)+IF(Data!$Z149&lt;&gt;"",Scoring!$H$31)+IF(Data!$AA149&lt;&gt;"",Scoring!$H$32)+IF(Data!$AB149&lt;&gt;"",Scoring!$H$33)+IF(Data!$AC149&lt;&gt;"",Scoring!$H$34)+IF(Data!$AD149&lt;&gt;"",Scoring!$H$35)+IF(Data!$AE149&lt;&gt;"",Scoring!$H$36)+IF(Data!$AF149&lt;&gt;"",Scoring!$H$37)+IF(Data!$AG149&lt;&gt;"",Scoring!$H$38)+IF(Data!$AH149&lt;&gt;"",Scoring!$H$39)+IF(Data!$AI149&lt;&gt;"",Scoring!$H$40)+IF(Data!$AJ149&lt;&gt;"",Scoring!$H$41)+IF(Data!$AK149&lt;&gt;"",Scoring!$H$42)+IF(Data!$AL149&lt;&gt;"",Scoring!$H$43)+IF(Data!$AM149&lt;&gt;"",Scoring!$H$44)+IF(Data!$AN149&lt;&gt;"",Scoring!$H$45)+IF(Data!$AO149&lt;&gt;"",Scoring!$H$46)+IF(Data!$AP149&lt;&gt;"",Scoring!$H$47)+IF(Data!$AQ149&lt;&gt;"",Scoring!$H$48)+IF(Data!$AR149&lt;&gt;"",Scoring!$H$49)+IF(Data!$AS149&lt;&gt;"",Scoring!$H$50)+IF(Data!$AT149&lt;&gt;"",Scoring!$H$51)+IF(Data!$AU149&lt;&gt;"",Scoring!$H$52),"")</f>
        <v/>
      </c>
      <c r="BE149" s="186" t="str">
        <f>IF(BD149&lt;&gt;"",LOOKUP(BD149,Likelihoods!$A$7:$A$107,Likelihoods!F$7:F$107),"")</f>
        <v/>
      </c>
      <c r="BF149" s="181" t="str">
        <f>IF(AND(COUNTBLANK($B149:$O149)=13,COUNTBLANK($P149:$Q149)=1,COUNTBLANK($R149:$U149)=3,COUNTBLANK($V149:$X149)=2,COUNTBLANK($Y149:$AE149)=6,COUNTBLANK($AF149:$AJ149)=4,COUNTBLANK($AK149:AN149)=3,COUNTBLANK($AO149:$AQ149)=2,COUNTBLANK($AR149:$AS149)=1,COUNTBLANK($AT149:$AU149)=1),IF(Data!$B149&lt;&gt;"",Scoring!$I$7)+IF(Data!$C149&lt;&gt;"",Scoring!$I$8)+IF(Data!$D149&lt;&gt;"",Scoring!$I$9)+IF(Data!$E149&lt;&gt;"",Scoring!$I$10)+IF(Data!$F149&lt;&gt;"",Scoring!$I$11)+IF(Data!$G149&lt;&gt;"",Scoring!$I$12)+IF(Data!$H149&lt;&gt;"",Scoring!$I$13)+IF(Data!$I149&lt;&gt;"",Scoring!$I$14)+IF(Data!$J149&lt;&gt;"",Scoring!$I$15)+IF(Data!$K149&lt;&gt;"",Scoring!$I$16)+IF(Data!$L149&lt;&gt;"",Scoring!$I$17)+IF(Data!$M149&lt;&gt;"",Scoring!$I$18)+IF(Data!$N149&lt;&gt;"",Scoring!$I$19)+IF(Data!$O149&lt;&gt;"",Scoring!$I$20)+IF(Data!$P149&lt;&gt;"",Scoring!$I$21)+IF(Data!$Q149&lt;&gt;"",Scoring!$I$22)+IF(Data!$R149&lt;&gt;"",Scoring!$I$23)+IF(Data!$S149&lt;&gt;"",Scoring!$I$24)+IF(Data!$T149&lt;&gt;"",Scoring!$I$25)+IF(Data!$U149&lt;&gt;"",Scoring!$I$26)+IF(Data!$V149&lt;&gt;"",Scoring!$I$27)+IF(Data!$W149&lt;&gt;"",Scoring!$I$28)+IF(Data!$X149&lt;&gt;"",Scoring!$I$29)+IF(Data!$Y149&lt;&gt;"",Scoring!$I$30)+IF(Data!$Z149&lt;&gt;"",Scoring!$I$31)+IF(Data!$AA149&lt;&gt;"",Scoring!$I$32)+IF(Data!$AB149&lt;&gt;"",Scoring!$I$33)+IF(Data!$AC149&lt;&gt;"",Scoring!$I$34)+IF(Data!$AD149&lt;&gt;"",Scoring!$I$35)+IF(Data!$AE149&lt;&gt;"",Scoring!$I$36)+IF(Data!$AF149&lt;&gt;"",Scoring!$I$37)+IF(Data!$AG149&lt;&gt;"",Scoring!$I$38)+IF(Data!$AH149&lt;&gt;"",Scoring!$I$39)+IF(Data!$AI149&lt;&gt;"",Scoring!$I$40)+IF(Data!$AJ149&lt;&gt;"",Scoring!$I$41)+IF(Data!$AK149&lt;&gt;"",Scoring!$I$42)+IF(Data!$AL149&lt;&gt;"",Scoring!$I$43)+IF(Data!$AM149&lt;&gt;"",Scoring!$I$44)+IF(Data!$AN149&lt;&gt;"",Scoring!$I$45)+IF(Data!$AO149&lt;&gt;"",Scoring!$I$46)+IF(Data!$AP149&lt;&gt;"",Scoring!$I$47)+IF(Data!$AQ149&lt;&gt;"",Scoring!$I$48)+IF(Data!$AR149&lt;&gt;"",Scoring!$I$49)+IF(Data!$AS149&lt;&gt;"",Scoring!$I$50)+IF(Data!$AT149&lt;&gt;"",Scoring!$I$51)+IF(Data!$AU149&lt;&gt;"",Scoring!$I$52),"")</f>
        <v/>
      </c>
      <c r="BG149" s="180" t="str">
        <f>IF(BF149&lt;&gt;"",LOOKUP(BF149,Likelihoods!$A$7:$A$107,Likelihoods!G$7:G$107),"")</f>
        <v/>
      </c>
      <c r="BH149" s="187" t="str">
        <f>IF(AND(COUNTBLANK($B149:$O149)=13,COUNTBLANK($P149:$Q149)=1,COUNTBLANK($R149:$U149)=3,COUNTBLANK($V149:$X149)=2,COUNTBLANK($Y149:$AE149)=6,COUNTBLANK($AF149:$AJ149)=4,COUNTBLANK($AK149:AN149)=3,COUNTBLANK($AO149:$AQ149)=2,COUNTBLANK($AR149:$AS149)=1,COUNTBLANK($AT149:$AU149)=1),IF(Data!$B149&lt;&gt;"",Scoring!$J$7)+IF(Data!$C149&lt;&gt;"",Scoring!$J$8)+IF(Data!$D149&lt;&gt;"",Scoring!$J$9)+IF(Data!$E149&lt;&gt;"",Scoring!$J$10)+IF(Data!$F149&lt;&gt;"",Scoring!$J$11)+IF(Data!$G149&lt;&gt;"",Scoring!$J$12)+IF(Data!$H149&lt;&gt;"",Scoring!$J$13)+IF(Data!$I149&lt;&gt;"",Scoring!$J$14)+IF(Data!$J149&lt;&gt;"",Scoring!$J$15)+IF(Data!$K149&lt;&gt;"",Scoring!$J$16)+IF(Data!$L149&lt;&gt;"",Scoring!$J$17)+IF(Data!$M149&lt;&gt;"",Scoring!$J$18)+IF(Data!$N149&lt;&gt;"",Scoring!$J$19)+IF(Data!$O149&lt;&gt;"",Scoring!$J$20)+IF(Data!$P149&lt;&gt;"",Scoring!$J$21)+IF(Data!$Q149&lt;&gt;"",Scoring!$J$22)+IF(Data!$R149&lt;&gt;"",Scoring!$J$23)+IF(Data!$S149&lt;&gt;"",Scoring!$J$24)+IF(Data!$T149&lt;&gt;"",Scoring!$J$25)+IF(Data!$U149&lt;&gt;"",Scoring!$J$26)+IF(Data!$V149&lt;&gt;"",Scoring!$J$27)+IF(Data!$W149&lt;&gt;"",Scoring!$J$28)+IF(Data!$X149&lt;&gt;"",Scoring!$J$29)+IF(Data!$Y149&lt;&gt;"",Scoring!$J$30)+IF(Data!$Z149&lt;&gt;"",Scoring!$J$31)+IF(Data!$AA149&lt;&gt;"",Scoring!$J$32)+IF(Data!$AB149&lt;&gt;"",Scoring!$J$33)+IF(Data!$AC149&lt;&gt;"",Scoring!$J$34)+IF(Data!$AD149&lt;&gt;"",Scoring!$J$35)+IF(Data!$AE149&lt;&gt;"",Scoring!$J$36)+IF(Data!$AF149&lt;&gt;"",Scoring!$J$37)+IF(Data!$AG149&lt;&gt;"",Scoring!$J$38)+IF(Data!$AH149&lt;&gt;"",Scoring!$J$39)+IF(Data!$AI149&lt;&gt;"",Scoring!$J$40)+IF(Data!$AJ149&lt;&gt;"",Scoring!$J$41)+IF(Data!$AK149&lt;&gt;"",Scoring!$J$42)+IF(Data!$AL149&lt;&gt;"",Scoring!$J$43)+IF(Data!$AM149&lt;&gt;"",Scoring!$J$44)+IF(Data!$AN149&lt;&gt;"",Scoring!$J$45)+IF(Data!$AO149&lt;&gt;"",Scoring!$J$46)+IF(Data!$AP149&lt;&gt;"",Scoring!$J$47)+IF(Data!$AQ149&lt;&gt;"",Scoring!$J$48)+IF(Data!$AR149&lt;&gt;"",Scoring!$J$49)+IF(Data!$AS149&lt;&gt;"",Scoring!$J$50)+IF(Data!$AT149&lt;&gt;"",Scoring!$J$51)+IF(Data!$AU149&lt;&gt;"",Scoring!$J$52),"")</f>
        <v/>
      </c>
      <c r="BI149" s="183" t="str">
        <f>IF(BH149&lt;&gt;"",LOOKUP(BH149,Likelihoods!$A$7:$A$107,Likelihoods!H$7:H$107),"")</f>
        <v/>
      </c>
      <c r="BJ149" s="188" t="str">
        <f>IF(AND(COUNTBLANK($B149:$O149)=13,COUNTBLANK($P149:$Q149)=1,COUNTBLANK($R149:$U149)=3,COUNTBLANK($V149:$X149)=2,COUNTBLANK($Y149:$AE149)=6,COUNTBLANK($AF149:$AJ149)=4,COUNTBLANK($AK149:AN149)=3,COUNTBLANK($AO149:$AQ149)=2,COUNTBLANK($AR149:$AS149)=1,COUNTBLANK($AT149:$AU149)=1),IF(Data!$B149&lt;&gt;"",Scoring!$K$7)+IF(Data!$C149&lt;&gt;"",Scoring!$K$8)+IF(Data!$D149&lt;&gt;"",Scoring!$K$9)+IF(Data!$E149&lt;&gt;"",Scoring!$K$10)+IF(Data!$F149&lt;&gt;"",Scoring!$K$11)+IF(Data!$G149&lt;&gt;"",Scoring!$K$12)+IF(Data!$H149&lt;&gt;"",Scoring!$K$13)+IF(Data!$I149&lt;&gt;"",Scoring!$K$14)+IF(Data!$J149&lt;&gt;"",Scoring!$K$15)+IF(Data!$K149&lt;&gt;"",Scoring!$K$16)+IF(Data!$L149&lt;&gt;"",Scoring!$K$17)+IF(Data!$M149&lt;&gt;"",Scoring!$K$18)+IF(Data!$N149&lt;&gt;"",Scoring!$K$19)+IF(Data!$O149&lt;&gt;"",Scoring!$K$20)+IF(Data!$P149&lt;&gt;"",Scoring!$K$21)+IF(Data!$Q149&lt;&gt;"",Scoring!$K$22)+IF(Data!$R149&lt;&gt;"",Scoring!$K$23)+IF(Data!$S149&lt;&gt;"",Scoring!$K$24)+IF(Data!$T149&lt;&gt;"",Scoring!$K$25)+IF(Data!$U149&lt;&gt;"",Scoring!$K$26)+IF(Data!$V149&lt;&gt;"",Scoring!$K$27)+IF(Data!$W149&lt;&gt;"",Scoring!$K$28)+IF(Data!$X149&lt;&gt;"",Scoring!$K$29)+IF(Data!$Y149&lt;&gt;"",Scoring!$K$30)+IF(Data!$Z149&lt;&gt;"",Scoring!$K$31)+IF(Data!$AA149&lt;&gt;"",Scoring!$K$32)+IF(Data!$AB149&lt;&gt;"",Scoring!$K$33)+IF(Data!$AC149&lt;&gt;"",Scoring!$K$34)+IF(Data!$AD149&lt;&gt;"",Scoring!$K$35)+IF(Data!$AE149&lt;&gt;"",Scoring!$K$36)+IF(Data!$AF149&lt;&gt;"",Scoring!$K$37)+IF(Data!$AG149&lt;&gt;"",Scoring!$K$38)+IF(Data!$AH149&lt;&gt;"",Scoring!$K$39)+IF(Data!$AI149&lt;&gt;"",Scoring!$K$40)+IF(Data!$AJ149&lt;&gt;"",Scoring!$K$41)+IF(Data!$AK149&lt;&gt;"",Scoring!$K$42)+IF(Data!$AL149&lt;&gt;"",Scoring!$K$43)+IF(Data!$AM149&lt;&gt;"",Scoring!$K$44)+IF(Data!$AN149&lt;&gt;"",Scoring!$K$45)+IF(Data!$AO149&lt;&gt;"",Scoring!$K$46)+IF(Data!$AP149&lt;&gt;"",Scoring!$K$47)+IF(Data!$AQ149&lt;&gt;"",Scoring!$K$48)+IF(Data!$AR149&lt;&gt;"",Scoring!$K$49)+IF(Data!$AS149&lt;&gt;"",Scoring!$K$50)+IF(Data!$AT149&lt;&gt;"",Scoring!$K$51)+IF(Data!$AU149&lt;&gt;"",Scoring!$K$52),"")</f>
        <v/>
      </c>
      <c r="BK149" s="184" t="str">
        <f>IF(BJ149&lt;&gt;"",LOOKUP(BJ149,Likelihoods!$A$7:$A$107,Likelihoods!I$7:I$107),"")</f>
        <v/>
      </c>
      <c r="BL149" s="187" t="str">
        <f>IF(AND(COUNTBLANK($B149:$O149)=13,COUNTBLANK($P149:$Q149)=1,COUNTBLANK($R149:$U149)=3,COUNTBLANK($V149:$X149)=2,COUNTBLANK($Y149:$AE149)=6,COUNTBLANK($AF149:$AJ149)=4,COUNTBLANK($AK149:AN149)=3,COUNTBLANK($AO149:$AQ149)=2,COUNTBLANK($AR149:$AS149)=1,COUNTBLANK($AT149:$AU149)=1),IF(Data!$B149&lt;&gt;"",Scoring!$L$7)+IF(Data!$C149&lt;&gt;"",Scoring!$L$8)+IF(Data!$D149&lt;&gt;"",Scoring!$L$9)+IF(Data!$E149&lt;&gt;"",Scoring!$L$10)+IF(Data!$F149&lt;&gt;"",Scoring!$L$11)+IF(Data!$G149&lt;&gt;"",Scoring!$L$12)+IF(Data!$H149&lt;&gt;"",Scoring!$L$13)+IF(Data!$I149&lt;&gt;"",Scoring!$L$14)+IF(Data!$J149&lt;&gt;"",Scoring!$L$15)+IF(Data!$K149&lt;&gt;"",Scoring!$L$16)+IF(Data!$L149&lt;&gt;"",Scoring!$L$17)+IF(Data!$M149&lt;&gt;"",Scoring!$L$18)+IF(Data!$N149&lt;&gt;"",Scoring!$L$19)+IF(Data!$O149&lt;&gt;"",Scoring!$L$20)+IF(Data!$P149&lt;&gt;"",Scoring!$L$21)+IF(Data!$Q149&lt;&gt;"",Scoring!$L$22)+IF(Data!$R149&lt;&gt;"",Scoring!$L$23)+IF(Data!$S149&lt;&gt;"",Scoring!$L$24)+IF(Data!$T149&lt;&gt;"",Scoring!$L$25)+IF(Data!$U149&lt;&gt;"",Scoring!$L$26)+IF(Data!$V149&lt;&gt;"",Scoring!$L$27)+IF(Data!$W149&lt;&gt;"",Scoring!$L$28)+IF(Data!$X149&lt;&gt;"",Scoring!$L$29)+IF(Data!$Y149&lt;&gt;"",Scoring!$L$30)+IF(Data!$Z149&lt;&gt;"",Scoring!$L$31)+IF(Data!$AA149&lt;&gt;"",Scoring!$L$32)+IF(Data!$AB149&lt;&gt;"",Scoring!$L$33)+IF(Data!$AC149&lt;&gt;"",Scoring!$L$34)+IF(Data!$AD149&lt;&gt;"",Scoring!$L$35)+IF(Data!$AE149&lt;&gt;"",Scoring!$L$36)+IF(Data!$AF149&lt;&gt;"",Scoring!$L$37)+IF(Data!$AG149&lt;&gt;"",Scoring!$L$38)+IF(Data!$AH149&lt;&gt;"",Scoring!$L$39)+IF(Data!$AI149&lt;&gt;"",Scoring!$L$40)+IF(Data!$AJ149&lt;&gt;"",Scoring!$L$41)+IF(Data!$AK149&lt;&gt;"",Scoring!$L$42)+IF(Data!$AL149&lt;&gt;"",Scoring!$L$43)+IF(Data!$AM149&lt;&gt;"",Scoring!$L$44)+IF(Data!$AN149&lt;&gt;"",Scoring!$L$45)+IF(Data!$AO149&lt;&gt;"",Scoring!$L$46)+IF(Data!$AP149&lt;&gt;"",Scoring!$L$47)+IF(Data!$AQ149&lt;&gt;"",Scoring!$L$48)+IF(Data!$AR149&lt;&gt;"",Scoring!$L$49)+IF(Data!$AS149&lt;&gt;"",Scoring!$L$50)+IF(Data!$AT149&lt;&gt;"",Scoring!$L$51)+IF(Data!$AU149&lt;&gt;"",Scoring!$L$52),"")</f>
        <v/>
      </c>
      <c r="BM149" s="180" t="str">
        <f>IF(BL149&lt;&gt;"",LOOKUP(BL149,Likelihoods!$A$7:$A$107,Likelihoods!J$7:J$107),"")</f>
        <v/>
      </c>
      <c r="BN149" s="181" t="str">
        <f>IF(AND(COUNTBLANK($B149:$O149)=13,COUNTBLANK($P149:$Q149)=1,COUNTBLANK($R149:$U149)=3,COUNTBLANK($V149:$X149)=2,COUNTBLANK($Y149:$AE149)=6,COUNTBLANK($AF149:$AJ149)=4,COUNTBLANK($AK149:AN149)=3,COUNTBLANK($AO149:$AQ149)=2,COUNTBLANK($AR149:$AS149)=1,COUNTBLANK($AT149:$AU149)=1),IF(Data!$B149&lt;&gt;"",Scoring!$M$7)+IF(Data!$C149&lt;&gt;"",Scoring!$M$8)+IF(Data!$D149&lt;&gt;"",Scoring!$M$9)+IF(Data!$E149&lt;&gt;"",Scoring!$M$10)+IF(Data!$F149&lt;&gt;"",Scoring!$M$11)+IF(Data!$G149&lt;&gt;"",Scoring!$M$12)+IF(Data!$H149&lt;&gt;"",Scoring!$M$13)+IF(Data!$I149&lt;&gt;"",Scoring!$M$14)+IF(Data!$J149&lt;&gt;"",Scoring!$M$15)+IF(Data!$K149&lt;&gt;"",Scoring!$M$16)+IF(Data!$L149&lt;&gt;"",Scoring!$M$17)+IF(Data!$M149&lt;&gt;"",Scoring!$M$18)+IF(Data!$N149&lt;&gt;"",Scoring!$M$19)+IF(Data!$O149&lt;&gt;"",Scoring!$M$20)+IF(Data!$P149&lt;&gt;"",Scoring!$M$21)+IF(Data!$Q149&lt;&gt;"",Scoring!$M$22)+IF(Data!$R149&lt;&gt;"",Scoring!$M$23)+IF(Data!$S149&lt;&gt;"",Scoring!$M$24)+IF(Data!$T149&lt;&gt;"",Scoring!$M$25)+IF(Data!$U149&lt;&gt;"",Scoring!$M$26)+IF(Data!$V149&lt;&gt;"",Scoring!$M$27)+IF(Data!$W149&lt;&gt;"",Scoring!$M$28)+IF(Data!$X149&lt;&gt;"",Scoring!$M$29)+IF(Data!$Y149&lt;&gt;"",Scoring!$M$30)+IF(Data!$Z149&lt;&gt;"",Scoring!$M$31)+IF(Data!$AA149&lt;&gt;"",Scoring!$M$32)+IF(Data!$AB149&lt;&gt;"",Scoring!$M$33)+IF(Data!$AC149&lt;&gt;"",Scoring!$M$34)+IF(Data!$AD149&lt;&gt;"",Scoring!$M$35)+IF(Data!$AE149&lt;&gt;"",Scoring!$M$36)+IF(Data!$AF149&lt;&gt;"",Scoring!$M$37)+IF(Data!$AG149&lt;&gt;"",Scoring!$M$38)+IF(Data!$AH149&lt;&gt;"",Scoring!$M$39)+IF(Data!$AI149&lt;&gt;"",Scoring!$M$40)+IF(Data!$AJ149&lt;&gt;"",Scoring!$M$41)+IF(Data!$AK149&lt;&gt;"",Scoring!$M$42)+IF(Data!$AL149&lt;&gt;"",Scoring!$M$43)+IF(Data!$AM149&lt;&gt;"",Scoring!$M$44)+IF(Data!$AN149&lt;&gt;"",Scoring!$M$45)+IF(Data!$AO149&lt;&gt;"",Scoring!$M$46)+IF(Data!$AP149&lt;&gt;"",Scoring!$M$47)+IF(Data!$AQ149&lt;&gt;"",Scoring!$M$48)+IF(Data!$AR149&lt;&gt;"",Scoring!$M$49)+IF(Data!$AS149&lt;&gt;"",Scoring!$M$50)+IF(Data!$AT149&lt;&gt;"",Scoring!$M$51)+IF(Data!$AU149&lt;&gt;"",Scoring!$M$52),"")</f>
        <v/>
      </c>
      <c r="BO149" s="184" t="str">
        <f>IF(BN149&lt;&gt;"",LOOKUP(BN149,Likelihoods!$A$7:$A$107,Likelihoods!K$7:K$107),"")</f>
        <v/>
      </c>
      <c r="BP149" s="179" t="str">
        <f>IF(AND(COUNTBLANK($B149:$O149)=13,COUNTBLANK($P149:$Q149)=1,COUNTBLANK($R149:$U149)=3,COUNTBLANK($V149:$X149)=2,COUNTBLANK($Y149:$AE149)=6,COUNTBLANK($AF149:$AJ149)=4,COUNTBLANK($AK149:AN149)=3,COUNTBLANK($AO149:$AQ149)=2,COUNTBLANK($AR149:$AS149)=1,COUNTBLANK($AT149:$AU149)=1),IF(Data!$B149&lt;&gt;"",Scoring!$N$7)+IF(Data!$C149&lt;&gt;"",Scoring!$N$8)+IF(Data!$D149&lt;&gt;"",Scoring!$N$9)+IF(Data!$E149&lt;&gt;"",Scoring!$N$10)+IF(Data!$F149&lt;&gt;"",Scoring!$N$11)+IF(Data!$G149&lt;&gt;"",Scoring!$N$12)+IF(Data!$H149&lt;&gt;"",Scoring!$N$13)+IF(Data!$I149&lt;&gt;"",Scoring!$N$14)+IF(Data!$J149&lt;&gt;"",Scoring!$N$15)+IF(Data!$K149&lt;&gt;"",Scoring!$N$16)+IF(Data!$L149&lt;&gt;"",Scoring!$N$17)+IF(Data!$M149&lt;&gt;"",Scoring!$N$18)+IF(Data!$N149&lt;&gt;"",Scoring!$N$19)+IF(Data!$O149&lt;&gt;"",Scoring!$N$20)+IF(Data!$P149&lt;&gt;"",Scoring!$N$21)+IF(Data!$Q149&lt;&gt;"",Scoring!$N$22)+IF(Data!$R149&lt;&gt;"",Scoring!$N$23)+IF(Data!$S149&lt;&gt;"",Scoring!$N$24)+IF(Data!$T149&lt;&gt;"",Scoring!$N$25)+IF(Data!$U149&lt;&gt;"",Scoring!$N$26)+IF(Data!$V149&lt;&gt;"",Scoring!$N$27)+IF(Data!$W149&lt;&gt;"",Scoring!$N$28)+IF(Data!$X149&lt;&gt;"",Scoring!$N$29)+IF(Data!$Y149&lt;&gt;"",Scoring!$N$30)+IF(Data!$Z149&lt;&gt;"",Scoring!$N$31)+IF(Data!$AA149&lt;&gt;"",Scoring!$N$32)+IF(Data!$AB149&lt;&gt;"",Scoring!$N$33)+IF(Data!$AC149&lt;&gt;"",Scoring!$N$34)+IF(Data!$AD149&lt;&gt;"",Scoring!$N$35)+IF(Data!$AE149&lt;&gt;"",Scoring!$N$36)+IF(Data!$AF149&lt;&gt;"",Scoring!$N$37)+IF(Data!$AG149&lt;&gt;"",Scoring!$N$38)+IF(Data!$AH149&lt;&gt;"",Scoring!$N$39)+IF(Data!$AI149&lt;&gt;"",Scoring!$N$40)+IF(Data!$AJ149&lt;&gt;"",Scoring!$N$41)+IF(Data!$AK149&lt;&gt;"",Scoring!$N$42)+IF(Data!$AL149&lt;&gt;"",Scoring!$N$43)+IF(Data!$AM149&lt;&gt;"",Scoring!$N$44)+IF(Data!$AN149&lt;&gt;"",Scoring!$N$45)+IF(Data!$AO149&lt;&gt;"",Scoring!$N$46)+IF(Data!$AP149&lt;&gt;"",Scoring!$N$47)+IF(Data!$AQ149&lt;&gt;"",Scoring!$N$48)+IF(Data!$AR149&lt;&gt;"",Scoring!$N$49)+IF(Data!$AS149&lt;&gt;"",Scoring!$N$50)+IF(Data!$AT149&lt;&gt;"",Scoring!$N$51)+IF(Data!$AU149&lt;&gt;"",Scoring!$N$52),"")</f>
        <v/>
      </c>
      <c r="BQ149" s="189" t="str">
        <f>IF(BP149&lt;&gt;"",LOOKUP(BP149,Likelihoods!$A$7:$A$107,Likelihoods!L$7:L$107),"")</f>
        <v/>
      </c>
      <c r="BR149" s="181" t="str">
        <f>IF(AND(COUNTBLANK($B149:$O149)=13,COUNTBLANK($P149:$Q149)=1,COUNTBLANK($R149:$U149)=3,COUNTBLANK($V149:$X149)=2,COUNTBLANK($Y149:$AE149)=6,COUNTBLANK($AF149:$AJ149)=4,COUNTBLANK($AK149:AN149)=3,COUNTBLANK($AO149:$AQ149)=2,COUNTBLANK($AR149:$AS149)=1,COUNTBLANK($AT149:$AU149)=1),IF(Data!$B149&lt;&gt;"",Scoring!$O$7)+IF(Data!$C149&lt;&gt;"",Scoring!$O$8)+IF(Data!$D149&lt;&gt;"",Scoring!$O$9)+IF(Data!$E149&lt;&gt;"",Scoring!$O$10)+IF(Data!$F149&lt;&gt;"",Scoring!$O$11)+IF(Data!$G149&lt;&gt;"",Scoring!$O$12)+IF(Data!$H149&lt;&gt;"",Scoring!$O$13)+IF(Data!$I149&lt;&gt;"",Scoring!$O$14)+IF(Data!$J149&lt;&gt;"",Scoring!$O$15)+IF(Data!$K149&lt;&gt;"",Scoring!$O$16)+IF(Data!$L149&lt;&gt;"",Scoring!$O$17)+IF(Data!$M149&lt;&gt;"",Scoring!$O$18)+IF(Data!$N149&lt;&gt;"",Scoring!$O$19)+IF(Data!$O149&lt;&gt;"",Scoring!$O$20)+IF(Data!$P149&lt;&gt;"",Scoring!$O$21)+IF(Data!$Q149&lt;&gt;"",Scoring!$O$22)+IF(Data!$R149&lt;&gt;"",Scoring!$O$23)+IF(Data!$S149&lt;&gt;"",Scoring!$O$24)+IF(Data!$T149&lt;&gt;"",Scoring!$O$25)+IF(Data!$U149&lt;&gt;"",Scoring!$O$26)+IF(Data!$V149&lt;&gt;"",Scoring!$O$27)+IF(Data!$W149&lt;&gt;"",Scoring!$O$28)+IF(Data!$X149&lt;&gt;"",Scoring!$O$29)+IF(Data!$Y149&lt;&gt;"",Scoring!$O$30)+IF(Data!$Z149&lt;&gt;"",Scoring!$O$31)+IF(Data!$AA149&lt;&gt;"",Scoring!$O$32)+IF(Data!$AB149&lt;&gt;"",Scoring!$O$33)+IF(Data!$AC149&lt;&gt;"",Scoring!$O$34)+IF(Data!$AD149&lt;&gt;"",Scoring!$O$35)+IF(Data!$AE149&lt;&gt;"",Scoring!$O$36)+IF(Data!$AF149&lt;&gt;"",Scoring!$O$37)+IF(Data!$AG149&lt;&gt;"",Scoring!$O$38)+IF(Data!$AH149&lt;&gt;"",Scoring!$O$39)+IF(Data!$AI149&lt;&gt;"",Scoring!$O$40)+IF(Data!$AJ149&lt;&gt;"",Scoring!$O$41)+IF(Data!$AK149&lt;&gt;"",Scoring!$O$42)+IF(Data!$AL149&lt;&gt;"",Scoring!$O$43)+IF(Data!$AM149&lt;&gt;"",Scoring!$O$44)+IF(Data!$AN149&lt;&gt;"",Scoring!$O$45)+IF(Data!$AO149&lt;&gt;"",Scoring!$O$46)+IF(Data!$AP149&lt;&gt;"",Scoring!$O$47)+IF(Data!$AQ149&lt;&gt;"",Scoring!$O$48)+IF(Data!$AR149&lt;&gt;"",Scoring!$O$49)+IF(Data!$AS149&lt;&gt;"",Scoring!$O$50)+IF(Data!$AT149&lt;&gt;"",Scoring!$O$51)+IF(Data!$AU149&lt;&gt;"",Scoring!$O$52),"")</f>
        <v/>
      </c>
      <c r="BS149" s="184" t="str">
        <f>IF(BR149&lt;&gt;"",LOOKUP(BR149,Likelihoods!$A$7:$A$107,Likelihoods!M$7:M$107),"")</f>
        <v/>
      </c>
      <c r="BT149" s="181" t="str">
        <f>IF(AND(COUNTBLANK($B149:$O149)=13,COUNTBLANK($P149:$Q149)=1,COUNTBLANK($R149:$U149)=3,COUNTBLANK($V149:$X149)=2,COUNTBLANK($Y149:$AE149)=6,COUNTBLANK($AF149:$AJ149)=4,COUNTBLANK($AK149:AN149)=3,COUNTBLANK($AO149:$AQ149)=2,COUNTBLANK($AR149:$AS149)=1,COUNTBLANK($AT149:$AU149)=1),IF(Data!$B149&lt;&gt;"",Scoring!$P$7)+IF(Data!$C149&lt;&gt;"",Scoring!$P$8)+IF(Data!$D149&lt;&gt;"",Scoring!$P$9)+IF(Data!$E149&lt;&gt;"",Scoring!$P$10)+IF(Data!$F149&lt;&gt;"",Scoring!$P$11)+IF(Data!$G149&lt;&gt;"",Scoring!$P$12)+IF(Data!$H149&lt;&gt;"",Scoring!$P$13)+IF(Data!$I149&lt;&gt;"",Scoring!$P$14)+IF(Data!$J149&lt;&gt;"",Scoring!$P$15)+IF(Data!$K149&lt;&gt;"",Scoring!$P$16)+IF(Data!$L149&lt;&gt;"",Scoring!$P$17)+IF(Data!$M149&lt;&gt;"",Scoring!$P$18)+IF(Data!$N149&lt;&gt;"",Scoring!$P$19)+IF(Data!$O149&lt;&gt;"",Scoring!$P$20)+IF(Data!$P149&lt;&gt;"",Scoring!$P$21)+IF(Data!$Q149&lt;&gt;"",Scoring!$P$22)+IF(Data!$R149&lt;&gt;"",Scoring!$P$23)+IF(Data!$S149&lt;&gt;"",Scoring!$P$24)+IF(Data!$T149&lt;&gt;"",Scoring!$P$25)+IF(Data!$U149&lt;&gt;"",Scoring!$P$26)+IF(Data!$V149&lt;&gt;"",Scoring!$P$27)+IF(Data!$W149&lt;&gt;"",Scoring!$P$28)+IF(Data!$X149&lt;&gt;"",Scoring!$P$29)+IF(Data!$Y149&lt;&gt;"",Scoring!$P$30)+IF(Data!$Z149&lt;&gt;"",Scoring!$P$31)+IF(Data!$AA149&lt;&gt;"",Scoring!$P$32)+IF(Data!$AB149&lt;&gt;"",Scoring!$P$33)+IF(Data!$AC149&lt;&gt;"",Scoring!$P$34)+IF(Data!$AD149&lt;&gt;"",Scoring!$P$35)+IF(Data!$AE149&lt;&gt;"",Scoring!$P$36)+IF(Data!$AF149&lt;&gt;"",Scoring!$P$37)+IF(Data!$AG149&lt;&gt;"",Scoring!$P$38)+IF(Data!$AH149&lt;&gt;"",Scoring!$P$39)+IF(Data!$AI149&lt;&gt;"",Scoring!$P$40)+IF(Data!$AJ149&lt;&gt;"",Scoring!$P$41)+IF(Data!$AK149&lt;&gt;"",Scoring!$P$42)+IF(Data!$AL149&lt;&gt;"",Scoring!$P$43)+IF(Data!$AM149&lt;&gt;"",Scoring!$P$44)+IF(Data!$AN149&lt;&gt;"",Scoring!$P$45)+IF(Data!$AO149&lt;&gt;"",Scoring!$P$46)+IF(Data!$AP149&lt;&gt;"",Scoring!$P$47)+IF(Data!$AQ149&lt;&gt;"",Scoring!$P$48)+IF(Data!$AR149&lt;&gt;"",Scoring!$P$49)+IF(Data!$AS149&lt;&gt;"",Scoring!$P$50)+IF(Data!$AT149&lt;&gt;"",Scoring!$P$51)+IF(Data!$AU149&lt;&gt;"",Scoring!$P$52),"")</f>
        <v/>
      </c>
      <c r="BU149" s="180" t="str">
        <f>IF(BT149&lt;&gt;"",LOOKUP(BT149,Likelihoods!$A$7:$A$107,Likelihoods!N$7:N$107),"")</f>
        <v/>
      </c>
      <c r="BV149" s="181" t="str">
        <f>IF(AND(COUNTBLANK($B149:$O149)=13,COUNTBLANK($P149:$Q149)=1,COUNTBLANK($R149:$U149)=3,COUNTBLANK($V149:$X149)=2,COUNTBLANK($Y149:$AE149)=6,COUNTBLANK($AF149:$AJ149)=4,COUNTBLANK($AK149:AN149)=3,COUNTBLANK($AO149:$AQ149)=2,COUNTBLANK($AR149:$AS149)=1,COUNTBLANK($AT149:$AU149)=1),IF(Data!$B149&lt;&gt;"",Scoring!$Q$7)+IF(Data!$C149&lt;&gt;"",Scoring!$Q$8)+IF(Data!$D149&lt;&gt;"",Scoring!$Q$9)+IF(Data!$E149&lt;&gt;"",Scoring!$Q$10)+IF(Data!$F149&lt;&gt;"",Scoring!$Q$11)+IF(Data!$G149&lt;&gt;"",Scoring!$Q$12)+IF(Data!$H149&lt;&gt;"",Scoring!$Q$13)+IF(Data!$I149&lt;&gt;"",Scoring!$Q$14)+IF(Data!$J149&lt;&gt;"",Scoring!$Q$15)+IF(Data!$K149&lt;&gt;"",Scoring!$Q$16)+IF(Data!$L149&lt;&gt;"",Scoring!$Q$17)+IF(Data!$M149&lt;&gt;"",Scoring!$Q$18)+IF(Data!$N149&lt;&gt;"",Scoring!$Q$19)+IF(Data!$O149&lt;&gt;"",Scoring!$Q$20)+IF(Data!$P149&lt;&gt;"",Scoring!$Q$21)+IF(Data!$Q149&lt;&gt;"",Scoring!$Q$22)+IF(Data!$R149&lt;&gt;"",Scoring!$Q$23)+IF(Data!$S149&lt;&gt;"",Scoring!$Q$24)+IF(Data!$T149&lt;&gt;"",Scoring!$Q$25)+IF(Data!$U149&lt;&gt;"",Scoring!$Q$26)+IF(Data!$V149&lt;&gt;"",Scoring!$Q$27)+IF(Data!$W149&lt;&gt;"",Scoring!$Q$28)+IF(Data!$X149&lt;&gt;"",Scoring!$Q$29)+IF(Data!$Y149&lt;&gt;"",Scoring!$Q$30)+IF(Data!$Z149&lt;&gt;"",Scoring!$Q$31)+IF(Data!$AA149&lt;&gt;"",Scoring!$Q$32)+IF(Data!$AB149&lt;&gt;"",Scoring!$Q$33)+IF(Data!$AC149&lt;&gt;"",Scoring!$Q$34)+IF(Data!$AD149&lt;&gt;"",Scoring!$Q$35)+IF(Data!$AE149&lt;&gt;"",Scoring!$Q$36)+IF(Data!$AF149&lt;&gt;"",Scoring!$Q$37)+IF(Data!$AG149&lt;&gt;"",Scoring!$Q$38)+IF(Data!$AH149&lt;&gt;"",Scoring!$Q$39)+IF(Data!$AI149&lt;&gt;"",Scoring!$Q$40)+IF(Data!$AJ149&lt;&gt;"",Scoring!$Q$41)+IF(Data!$AK149&lt;&gt;"",Scoring!$Q$42)+IF(Data!$AL149&lt;&gt;"",Scoring!$Q$43)+IF(Data!$AM149&lt;&gt;"",Scoring!$Q$44)+IF(Data!$AN149&lt;&gt;"",Scoring!$Q$45)+IF(Data!$AO149&lt;&gt;"",Scoring!$Q$46)+IF(Data!$AP149&lt;&gt;"",Scoring!$Q$47)+IF(Data!$AQ149&lt;&gt;"",Scoring!$Q$48)+IF(Data!$AR149&lt;&gt;"",Scoring!$Q$49)+IF(Data!$AS149&lt;&gt;"",Scoring!$Q$50)+IF(Data!$AT149&lt;&gt;"",Scoring!$Q$51)+IF(Data!$AU149&lt;&gt;"",Scoring!$Q$52),"")</f>
        <v/>
      </c>
      <c r="BW149" s="183" t="str">
        <f>IF(BV149&lt;&gt;"",LOOKUP(BV149,Likelihoods!$A$7:$A$107,Likelihoods!O$7:O$107),"")</f>
        <v/>
      </c>
      <c r="BX149" s="9"/>
      <c r="BY149" s="9"/>
      <c r="BZ149" s="9"/>
      <c r="CA149" s="9"/>
      <c r="CB149" s="9"/>
      <c r="CC149" s="9"/>
      <c r="CD149" s="9"/>
      <c r="CE149" s="9"/>
      <c r="CF149" s="9"/>
      <c r="CG149" s="9"/>
      <c r="CH149" s="9"/>
      <c r="CI149" s="9"/>
      <c r="CJ149" s="9"/>
      <c r="CK149" s="9"/>
    </row>
    <row r="150" spans="1:89" ht="14.25">
      <c r="A150" s="59"/>
      <c r="B150" s="76"/>
      <c r="C150" s="77"/>
      <c r="D150" s="77"/>
      <c r="E150" s="77"/>
      <c r="F150" s="77"/>
      <c r="G150" s="77"/>
      <c r="H150" s="77"/>
      <c r="I150" s="77"/>
      <c r="J150" s="77"/>
      <c r="K150" s="77"/>
      <c r="L150" s="77"/>
      <c r="M150" s="77"/>
      <c r="N150" s="77"/>
      <c r="O150" s="77"/>
      <c r="P150" s="76"/>
      <c r="Q150" s="78"/>
      <c r="R150" s="77"/>
      <c r="S150" s="77"/>
      <c r="T150" s="77"/>
      <c r="U150" s="77"/>
      <c r="V150" s="76"/>
      <c r="W150" s="77"/>
      <c r="X150" s="78"/>
      <c r="Y150" s="77"/>
      <c r="Z150" s="77"/>
      <c r="AA150" s="77"/>
      <c r="AB150" s="77"/>
      <c r="AC150" s="77"/>
      <c r="AD150" s="77"/>
      <c r="AE150" s="77"/>
      <c r="AF150" s="76"/>
      <c r="AG150" s="77"/>
      <c r="AH150" s="77"/>
      <c r="AI150" s="77"/>
      <c r="AJ150" s="78"/>
      <c r="AK150" s="77"/>
      <c r="AL150" s="77"/>
      <c r="AM150" s="77"/>
      <c r="AN150" s="77"/>
      <c r="AO150" s="76"/>
      <c r="AP150" s="77"/>
      <c r="AQ150" s="78"/>
      <c r="AR150" s="76"/>
      <c r="AS150" s="78"/>
      <c r="AT150" s="77"/>
      <c r="AU150" s="77"/>
      <c r="AV150" s="179" t="str">
        <f>IF(AND(COUNTBLANK($B150:$O150)=13,COUNTBLANK($P150:$Q150)=1,COUNTBLANK($R150:$U150)=3,COUNTBLANK($V150:$X150)=2,COUNTBLANK($Y150:$AE150)=6,COUNTBLANK($AF150:$AJ150)=4,COUNTBLANK($AK150:AN150)=3,COUNTBLANK($AO150:$AQ150)=2,COUNTBLANK($AR150:$AS150)=1,COUNTBLANK($AT150:$AU150)=1),IF(Data!$B150&lt;&gt;"",Scoring!$D$7)+IF(Data!$C150&lt;&gt;"",Scoring!$D$8)+IF(Data!$D150&lt;&gt;"",Scoring!$D$9)+IF(Data!$E150&lt;&gt;"",Scoring!$D$10)+IF(Data!$F150&lt;&gt;"",Scoring!$D$11)+IF(Data!$G150&lt;&gt;"",Scoring!$D$12)+IF(Data!$H150&lt;&gt;"",Scoring!$D$13)+IF(Data!$I150&lt;&gt;"",Scoring!$D$14)+IF(Data!$J150&lt;&gt;"",Scoring!$D$15)+IF(Data!$K150&lt;&gt;"",Scoring!$D$16)+IF(Data!$L150&lt;&gt;"",Scoring!$D$17)+IF(Data!$M150&lt;&gt;"",Scoring!$D$18)+IF(Data!$N150&lt;&gt;"",Scoring!$D$19)+IF(Data!$O150&lt;&gt;"",Scoring!$D$20)+IF(Data!$P150&lt;&gt;"",Scoring!$D$21)+IF(Data!$Q150&lt;&gt;"",Scoring!$D$22)+IF(Data!$R150&lt;&gt;"",Scoring!$D$23)+IF(Data!$S150&lt;&gt;"",Scoring!$D$24)+IF(Data!$T150&lt;&gt;"",Scoring!$D$25)+IF(Data!$U150&lt;&gt;"",Scoring!$D$26)+IF(Data!$V150&lt;&gt;"",Scoring!$D$27)+IF(Data!$W150&lt;&gt;"",Scoring!$D$28)+IF(Data!$X150&lt;&gt;"",Scoring!$D$29)+IF(Data!$Y150&lt;&gt;"",Scoring!$D$30)+IF(Data!$Z150&lt;&gt;"",Scoring!$D$31)+IF(Data!$AA150&lt;&gt;"",Scoring!$D$32)+IF(Data!$AB150&lt;&gt;"",Scoring!$D$33)+IF(Data!$AC150&lt;&gt;"",Scoring!$D$34)+IF(Data!$AD150&lt;&gt;"",Scoring!$D$35)+IF(Data!$AE150&lt;&gt;"",Scoring!$D$36)+IF(Data!$AF150&lt;&gt;"",Scoring!$D$37)+IF(Data!$AG150&lt;&gt;"",Scoring!$D$38)+IF(Data!$AH150&lt;&gt;"",Scoring!$D$39)+IF(Data!$AI150&lt;&gt;"",Scoring!$D$40)+IF(Data!$AJ150&lt;&gt;"",Scoring!$D$41)+IF(Data!$AK150&lt;&gt;"",Scoring!$D$42)+IF(Data!$AL150&lt;&gt;"",Scoring!$D$43)+IF(Data!$AM150&lt;&gt;"",Scoring!$D$44)+IF(Data!$AN150&lt;&gt;"",Scoring!$D$45)+IF(Data!$AO150&lt;&gt;"",Scoring!$D$46)+IF(Data!$AP150&lt;&gt;"",Scoring!$D$47)+IF(Data!$AQ150&lt;&gt;"",Scoring!$D$48)+IF(Data!$AR150&lt;&gt;"",Scoring!$D$49)+IF(Data!$AS150&lt;&gt;"",Scoring!$D$50)+IF(Data!$AT150&lt;&gt;"",Scoring!$D$51)+IF(Data!$AU150&lt;&gt;"",Scoring!$D$52),"")</f>
        <v/>
      </c>
      <c r="AW150" s="180" t="str">
        <f>IF(AV150&lt;&gt;"",LOOKUP(AV150,Likelihoods!$A$7:$A$107,Likelihoods!B$7:B$107),"")</f>
        <v/>
      </c>
      <c r="AX150" s="181" t="str">
        <f>IF(AND(COUNTBLANK($B150:$O150)=13,COUNTBLANK($P150:$Q150)=1,COUNTBLANK($R150:$U150)=3,COUNTBLANK($V150:$X150)=2,COUNTBLANK($Y150:$AE150)=6,COUNTBLANK($AF150:$AJ150)=4,COUNTBLANK($AK150:AN150)=3,COUNTBLANK($AO150:$AQ150)=2,COUNTBLANK($AR150:$AS150)=1,COUNTBLANK($AT150:$AU150)=1),IF(Data!$B150&lt;&gt;"",Scoring!$E$7)+IF(Data!$C150&lt;&gt;"",Scoring!$E$8)+IF(Data!$D150&lt;&gt;"",Scoring!$E$9)+IF(Data!$E150&lt;&gt;"",Scoring!$E$10)+IF(Data!$F150&lt;&gt;"",Scoring!$E$11)+IF(Data!$G150&lt;&gt;"",Scoring!$E$12)+IF(Data!$H150&lt;&gt;"",Scoring!$E$13)+IF(Data!$I150&lt;&gt;"",Scoring!$E$14)+IF(Data!$J150&lt;&gt;"",Scoring!$E$15)+IF(Data!$K150&lt;&gt;"",Scoring!$E$16)+IF(Data!$L150&lt;&gt;"",Scoring!$E$17)+IF(Data!$M150&lt;&gt;"",Scoring!$E$18)+IF(Data!$N150&lt;&gt;"",Scoring!$E$19)+IF(Data!$O150&lt;&gt;"",Scoring!$E$20)+IF(Data!$P150&lt;&gt;"",Scoring!$E$21)+IF(Data!$Q150&lt;&gt;"",Scoring!$E$22)+IF(Data!$R150&lt;&gt;"",Scoring!$E$23)+IF(Data!$S150&lt;&gt;"",Scoring!$E$24)+IF(Data!$T150&lt;&gt;"",Scoring!$E$25)+IF(Data!$U150&lt;&gt;"",Scoring!$E$26)+IF(Data!$V150&lt;&gt;"",Scoring!$E$27)+IF(Data!$W150&lt;&gt;"",Scoring!$E$28)+IF(Data!$X150&lt;&gt;"",Scoring!$E$29)+IF(Data!$Y150&lt;&gt;"",Scoring!$E$30)+IF(Data!$Z150&lt;&gt;"",Scoring!$E$31)+IF(Data!$AA150&lt;&gt;"",Scoring!$E$32)+IF(Data!$AB150&lt;&gt;"",Scoring!$E$33)+IF(Data!$AC150&lt;&gt;"",Scoring!$E$34)+IF(Data!$AD150&lt;&gt;"",Scoring!$E$35)+IF(Data!$AE150&lt;&gt;"",Scoring!$E$36)+IF(Data!$AF150&lt;&gt;"",Scoring!$E$37)+IF(Data!$AG150&lt;&gt;"",Scoring!$E$38)+IF(Data!$AH150&lt;&gt;"",Scoring!$E$39)+IF(Data!$AI150&lt;&gt;"",Scoring!$E$40)+IF(Data!$AJ150&lt;&gt;"",Scoring!$E$41)+IF(Data!$AK150&lt;&gt;"",Scoring!$E$42)+IF(Data!$AL150&lt;&gt;"",Scoring!$E$43)+IF(Data!$AM150&lt;&gt;"",Scoring!$E$44)+IF(Data!$AN150&lt;&gt;"",Scoring!$E$45)+IF(Data!$AO150&lt;&gt;"",Scoring!$E$46)+IF(Data!$AP150&lt;&gt;"",Scoring!$E$47)+IF(Data!$AQ150&lt;&gt;"",Scoring!$E$48)+IF(Data!$AR150&lt;&gt;"",Scoring!$E$49)+IF(Data!$AS150&lt;&gt;"",Scoring!$E$50)+IF(Data!$AT150&lt;&gt;"",Scoring!$E$51)+IF(Data!$AU150&lt;&gt;"",Scoring!$E$52),"")</f>
        <v/>
      </c>
      <c r="AY150" s="180" t="str">
        <f>IF(AX150&lt;&gt;"",LOOKUP(AX150,Likelihoods!$A$7:$A$107,Likelihoods!C$7:C$107),"")</f>
        <v/>
      </c>
      <c r="AZ150" s="182" t="str">
        <f>IF(AND(COUNTBLANK($B150:$O150)=13,COUNTBLANK($P150:$Q150)=1,COUNTBLANK($R150:$U150)=3,COUNTBLANK($V150:$X150)=2,COUNTBLANK($Y150:$AE150)=6,COUNTBLANK($AF150:$AJ150)=4,COUNTBLANK($AK150:AN150)=3,COUNTBLANK($AO150:$AQ150)=2,COUNTBLANK($AR150:$AS150)=1,COUNTBLANK($AT150:$AU150)=1),IF(Data!$B150&lt;&gt;"",Scoring!$F$7)+IF(Data!$C150&lt;&gt;"",Scoring!$F$8)+IF(Data!$D150&lt;&gt;"",Scoring!$F$9)+IF(Data!$E150&lt;&gt;"",Scoring!$F$10)+IF(Data!$F150&lt;&gt;"",Scoring!$F$11)+IF(Data!$G150&lt;&gt;"",Scoring!$F$12)+IF(Data!$H150&lt;&gt;"",Scoring!$F$13)+IF(Data!$I150&lt;&gt;"",Scoring!$F$14)+IF(Data!$J150&lt;&gt;"",Scoring!$F$15)+IF(Data!$K150&lt;&gt;"",Scoring!$F$16)+IF(Data!$L150&lt;&gt;"",Scoring!$F$17)+IF(Data!$M150&lt;&gt;"",Scoring!$F$18)+IF(Data!$N150&lt;&gt;"",Scoring!$F$19)+IF(Data!$O150&lt;&gt;"",Scoring!$F$20)+IF(Data!$P150&lt;&gt;"",Scoring!$F$21)+IF(Data!$Q150&lt;&gt;"",Scoring!$F$22)+IF(Data!$R150&lt;&gt;"",Scoring!$F$23)+IF(Data!$S150&lt;&gt;"",Scoring!$F$24)+IF(Data!$T150&lt;&gt;"",Scoring!$F$25)+IF(Data!$U150&lt;&gt;"",Scoring!$F$26)+IF(Data!$V150&lt;&gt;"",Scoring!$F$27)+IF(Data!$W150&lt;&gt;"",Scoring!$F$28)+IF(Data!$X150&lt;&gt;"",Scoring!$F$29)+IF(Data!$Y150&lt;&gt;"",Scoring!$F$30)+IF(Data!$Z150&lt;&gt;"",Scoring!$F$31)+IF(Data!$AA150&lt;&gt;"",Scoring!$F$32)+IF(Data!$AB150&lt;&gt;"",Scoring!$F$33)+IF(Data!$AC150&lt;&gt;"",Scoring!$F$34)+IF(Data!$AD150&lt;&gt;"",Scoring!$F$35)+IF(Data!$AE150&lt;&gt;"",Scoring!$F$36)+IF(Data!$AF150&lt;&gt;"",Scoring!$F$37)+IF(Data!$AG150&lt;&gt;"",Scoring!$F$38)+IF(Data!$AH150&lt;&gt;"",Scoring!$F$39)+IF(Data!$AI150&lt;&gt;"",Scoring!$F$40)+IF(Data!$AJ150&lt;&gt;"",Scoring!$F$41)+IF(Data!$AK150&lt;&gt;"",Scoring!$F$42)+IF(Data!$AL150&lt;&gt;"",Scoring!$F$43)+IF(Data!$AM150&lt;&gt;"",Scoring!$F$44)+IF(Data!$AN150&lt;&gt;"",Scoring!$F$45)+IF(Data!$AO150&lt;&gt;"",Scoring!$F$46)+IF(Data!$AP150&lt;&gt;"",Scoring!$F$47)+IF(Data!$AQ150&lt;&gt;"",Scoring!$F$48)+IF(Data!$AR150&lt;&gt;"",Scoring!$F$49)+IF(Data!$AS150&lt;&gt;"",Scoring!$F$50)+IF(Data!$AT150&lt;&gt;"",Scoring!$F$51)+IF(Data!$AU150&lt;&gt;"",Scoring!$F$52),"")</f>
        <v/>
      </c>
      <c r="BA150" s="183" t="str">
        <f>IF(AZ150&lt;&gt;"",LOOKUP(AZ150,Likelihoods!$A$7:$A$107,Likelihoods!D$7:D$107),"")</f>
        <v/>
      </c>
      <c r="BB150" s="181" t="str">
        <f>IF(AND(COUNTBLANK($B150:$O150)=13,COUNTBLANK($P150:$Q150)=1,COUNTBLANK($R150:$U150)=3,COUNTBLANK($V150:$X150)=2,COUNTBLANK($Y150:$AE150)=6,COUNTBLANK($AF150:$AJ150)=4,COUNTBLANK($AK150:AN150)=3,COUNTBLANK($AO150:$AQ150)=2,COUNTBLANK($AR150:$AS150)=1,COUNTBLANK($AT150:$AU150)=1),IF(Data!$B150&lt;&gt;"",Scoring!$G$7)+IF(Data!$C150&lt;&gt;"",Scoring!$G$8)+IF(Data!$D150&lt;&gt;"",Scoring!$G$9)+IF(Data!$E150&lt;&gt;"",Scoring!$G$10)+IF(Data!$F150&lt;&gt;"",Scoring!$G$11)+IF(Data!$G150&lt;&gt;"",Scoring!$G$12)+IF(Data!$H150&lt;&gt;"",Scoring!$G$13)+IF(Data!$I150&lt;&gt;"",Scoring!$G$14)+IF(Data!$J150&lt;&gt;"",Scoring!$G$15)+IF(Data!$K150&lt;&gt;"",Scoring!$G$16)+IF(Data!$L150&lt;&gt;"",Scoring!$G$17)+IF(Data!$M150&lt;&gt;"",Scoring!$G$18)+IF(Data!$N150&lt;&gt;"",Scoring!$G$19)+IF(Data!$O150&lt;&gt;"",Scoring!$G$20)+IF(Data!$P150&lt;&gt;"",Scoring!$G$21)+IF(Data!$Q150&lt;&gt;"",Scoring!$G$22)+IF(Data!$R150&lt;&gt;"",Scoring!$G$23)+IF(Data!$S150&lt;&gt;"",Scoring!$G$24)+IF(Data!$T150&lt;&gt;"",Scoring!$G$25)+IF(Data!$U150&lt;&gt;"",Scoring!$G$26)+IF(Data!$V150&lt;&gt;"",Scoring!$G$27)+IF(Data!$W150&lt;&gt;"",Scoring!$G$28)+IF(Data!$X150&lt;&gt;"",Scoring!$G$29)+IF(Data!$Y150&lt;&gt;"",Scoring!$G$30)+IF(Data!$Z150&lt;&gt;"",Scoring!$G$31)+IF(Data!$AA150&lt;&gt;"",Scoring!$G$32)+IF(Data!$AB150&lt;&gt;"",Scoring!$G$33)+IF(Data!$AC150&lt;&gt;"",Scoring!$G$34)+IF(Data!$AD150&lt;&gt;"",Scoring!$G$35)+IF(Data!$AE150&lt;&gt;"",Scoring!$G$36)+IF(Data!$AF150&lt;&gt;"",Scoring!$G$37)+IF(Data!$AG150&lt;&gt;"",Scoring!$G$38)+IF(Data!$AH150&lt;&gt;"",Scoring!$G$39)+IF(Data!$AI150&lt;&gt;"",Scoring!$G$40)+IF(Data!$AJ150&lt;&gt;"",Scoring!$G$41)+IF(Data!$AK150&lt;&gt;"",Scoring!$G$42)+IF(Data!$AL150&lt;&gt;"",Scoring!$G$43)+IF(Data!$AM150&lt;&gt;"",Scoring!$G$44)+IF(Data!$AN150&lt;&gt;"",Scoring!$G$45)+IF(Data!$AO150&lt;&gt;"",Scoring!$G$46)+IF(Data!$AP150&lt;&gt;"",Scoring!$G$47)+IF(Data!$AQ150&lt;&gt;"",Scoring!$G$48)+IF(Data!$AR150&lt;&gt;"",Scoring!$G$49)+IF(Data!$AS150&lt;&gt;"",Scoring!$G$50)+IF(Data!$AT150&lt;&gt;"",Scoring!$G$51)+IF(Data!$AU150&lt;&gt;"",Scoring!$G$52),"")</f>
        <v/>
      </c>
      <c r="BC150" s="184" t="str">
        <f>IF(BB150&lt;&gt;"",LOOKUP(BB150,Likelihoods!$A$7:$A$107,Likelihoods!E$7:E$107),"")</f>
        <v/>
      </c>
      <c r="BD150" s="185" t="str">
        <f>IF(AND(COUNTBLANK($B150:$O150)=13,COUNTBLANK($P150:$Q150)=1,COUNTBLANK($R150:$U150)=3,COUNTBLANK($V150:$X150)=2,COUNTBLANK($Y150:$AE150)=6,COUNTBLANK($AF150:$AJ150)=4,COUNTBLANK($AK150:AN150)=3,COUNTBLANK($AO150:$AQ150)=2,COUNTBLANK($AR150:$AS150)=1,COUNTBLANK($AT150:$AU150)=1),IF(Data!$B150&lt;&gt;"",Scoring!$H$7)+IF(Data!$C150&lt;&gt;"",Scoring!$H$8)+IF(Data!$D150&lt;&gt;"",Scoring!$H$9)+IF(Data!$E150&lt;&gt;"",Scoring!$H$10)+IF(Data!$F150&lt;&gt;"",Scoring!$H$11)+IF(Data!$G150&lt;&gt;"",Scoring!$H$12)+IF(Data!$H150&lt;&gt;"",Scoring!$H$13)+IF(Data!$I150&lt;&gt;"",Scoring!$H$14)+IF(Data!$J150&lt;&gt;"",Scoring!$H$15)+IF(Data!$K150&lt;&gt;"",Scoring!$H$16)+IF(Data!$L150&lt;&gt;"",Scoring!$H$17)+IF(Data!$M150&lt;&gt;"",Scoring!$H$18)+IF(Data!$N150&lt;&gt;"",Scoring!$H$19)+IF(Data!$O150&lt;&gt;"",Scoring!$H$20)+IF(Data!$P150&lt;&gt;"",Scoring!$H$21)+IF(Data!$Q150&lt;&gt;"",Scoring!$H$22)+IF(Data!$R150&lt;&gt;"",Scoring!$H$23)+IF(Data!$S150&lt;&gt;"",Scoring!$H$24)+IF(Data!$T150&lt;&gt;"",Scoring!$H$25)+IF(Data!$U150&lt;&gt;"",Scoring!$H$26)+IF(Data!$V150&lt;&gt;"",Scoring!$H$27)+IF(Data!$W150&lt;&gt;"",Scoring!$H$28)+IF(Data!$X150&lt;&gt;"",Scoring!$H$29)+IF(Data!$Y150&lt;&gt;"",Scoring!$H$30)+IF(Data!$Z150&lt;&gt;"",Scoring!$H$31)+IF(Data!$AA150&lt;&gt;"",Scoring!$H$32)+IF(Data!$AB150&lt;&gt;"",Scoring!$H$33)+IF(Data!$AC150&lt;&gt;"",Scoring!$H$34)+IF(Data!$AD150&lt;&gt;"",Scoring!$H$35)+IF(Data!$AE150&lt;&gt;"",Scoring!$H$36)+IF(Data!$AF150&lt;&gt;"",Scoring!$H$37)+IF(Data!$AG150&lt;&gt;"",Scoring!$H$38)+IF(Data!$AH150&lt;&gt;"",Scoring!$H$39)+IF(Data!$AI150&lt;&gt;"",Scoring!$H$40)+IF(Data!$AJ150&lt;&gt;"",Scoring!$H$41)+IF(Data!$AK150&lt;&gt;"",Scoring!$H$42)+IF(Data!$AL150&lt;&gt;"",Scoring!$H$43)+IF(Data!$AM150&lt;&gt;"",Scoring!$H$44)+IF(Data!$AN150&lt;&gt;"",Scoring!$H$45)+IF(Data!$AO150&lt;&gt;"",Scoring!$H$46)+IF(Data!$AP150&lt;&gt;"",Scoring!$H$47)+IF(Data!$AQ150&lt;&gt;"",Scoring!$H$48)+IF(Data!$AR150&lt;&gt;"",Scoring!$H$49)+IF(Data!$AS150&lt;&gt;"",Scoring!$H$50)+IF(Data!$AT150&lt;&gt;"",Scoring!$H$51)+IF(Data!$AU150&lt;&gt;"",Scoring!$H$52),"")</f>
        <v/>
      </c>
      <c r="BE150" s="186" t="str">
        <f>IF(BD150&lt;&gt;"",LOOKUP(BD150,Likelihoods!$A$7:$A$107,Likelihoods!F$7:F$107),"")</f>
        <v/>
      </c>
      <c r="BF150" s="181" t="str">
        <f>IF(AND(COUNTBLANK($B150:$O150)=13,COUNTBLANK($P150:$Q150)=1,COUNTBLANK($R150:$U150)=3,COUNTBLANK($V150:$X150)=2,COUNTBLANK($Y150:$AE150)=6,COUNTBLANK($AF150:$AJ150)=4,COUNTBLANK($AK150:AN150)=3,COUNTBLANK($AO150:$AQ150)=2,COUNTBLANK($AR150:$AS150)=1,COUNTBLANK($AT150:$AU150)=1),IF(Data!$B150&lt;&gt;"",Scoring!$I$7)+IF(Data!$C150&lt;&gt;"",Scoring!$I$8)+IF(Data!$D150&lt;&gt;"",Scoring!$I$9)+IF(Data!$E150&lt;&gt;"",Scoring!$I$10)+IF(Data!$F150&lt;&gt;"",Scoring!$I$11)+IF(Data!$G150&lt;&gt;"",Scoring!$I$12)+IF(Data!$H150&lt;&gt;"",Scoring!$I$13)+IF(Data!$I150&lt;&gt;"",Scoring!$I$14)+IF(Data!$J150&lt;&gt;"",Scoring!$I$15)+IF(Data!$K150&lt;&gt;"",Scoring!$I$16)+IF(Data!$L150&lt;&gt;"",Scoring!$I$17)+IF(Data!$M150&lt;&gt;"",Scoring!$I$18)+IF(Data!$N150&lt;&gt;"",Scoring!$I$19)+IF(Data!$O150&lt;&gt;"",Scoring!$I$20)+IF(Data!$P150&lt;&gt;"",Scoring!$I$21)+IF(Data!$Q150&lt;&gt;"",Scoring!$I$22)+IF(Data!$R150&lt;&gt;"",Scoring!$I$23)+IF(Data!$S150&lt;&gt;"",Scoring!$I$24)+IF(Data!$T150&lt;&gt;"",Scoring!$I$25)+IF(Data!$U150&lt;&gt;"",Scoring!$I$26)+IF(Data!$V150&lt;&gt;"",Scoring!$I$27)+IF(Data!$W150&lt;&gt;"",Scoring!$I$28)+IF(Data!$X150&lt;&gt;"",Scoring!$I$29)+IF(Data!$Y150&lt;&gt;"",Scoring!$I$30)+IF(Data!$Z150&lt;&gt;"",Scoring!$I$31)+IF(Data!$AA150&lt;&gt;"",Scoring!$I$32)+IF(Data!$AB150&lt;&gt;"",Scoring!$I$33)+IF(Data!$AC150&lt;&gt;"",Scoring!$I$34)+IF(Data!$AD150&lt;&gt;"",Scoring!$I$35)+IF(Data!$AE150&lt;&gt;"",Scoring!$I$36)+IF(Data!$AF150&lt;&gt;"",Scoring!$I$37)+IF(Data!$AG150&lt;&gt;"",Scoring!$I$38)+IF(Data!$AH150&lt;&gt;"",Scoring!$I$39)+IF(Data!$AI150&lt;&gt;"",Scoring!$I$40)+IF(Data!$AJ150&lt;&gt;"",Scoring!$I$41)+IF(Data!$AK150&lt;&gt;"",Scoring!$I$42)+IF(Data!$AL150&lt;&gt;"",Scoring!$I$43)+IF(Data!$AM150&lt;&gt;"",Scoring!$I$44)+IF(Data!$AN150&lt;&gt;"",Scoring!$I$45)+IF(Data!$AO150&lt;&gt;"",Scoring!$I$46)+IF(Data!$AP150&lt;&gt;"",Scoring!$I$47)+IF(Data!$AQ150&lt;&gt;"",Scoring!$I$48)+IF(Data!$AR150&lt;&gt;"",Scoring!$I$49)+IF(Data!$AS150&lt;&gt;"",Scoring!$I$50)+IF(Data!$AT150&lt;&gt;"",Scoring!$I$51)+IF(Data!$AU150&lt;&gt;"",Scoring!$I$52),"")</f>
        <v/>
      </c>
      <c r="BG150" s="180" t="str">
        <f>IF(BF150&lt;&gt;"",LOOKUP(BF150,Likelihoods!$A$7:$A$107,Likelihoods!G$7:G$107),"")</f>
        <v/>
      </c>
      <c r="BH150" s="187" t="str">
        <f>IF(AND(COUNTBLANK($B150:$O150)=13,COUNTBLANK($P150:$Q150)=1,COUNTBLANK($R150:$U150)=3,COUNTBLANK($V150:$X150)=2,COUNTBLANK($Y150:$AE150)=6,COUNTBLANK($AF150:$AJ150)=4,COUNTBLANK($AK150:AN150)=3,COUNTBLANK($AO150:$AQ150)=2,COUNTBLANK($AR150:$AS150)=1,COUNTBLANK($AT150:$AU150)=1),IF(Data!$B150&lt;&gt;"",Scoring!$J$7)+IF(Data!$C150&lt;&gt;"",Scoring!$J$8)+IF(Data!$D150&lt;&gt;"",Scoring!$J$9)+IF(Data!$E150&lt;&gt;"",Scoring!$J$10)+IF(Data!$F150&lt;&gt;"",Scoring!$J$11)+IF(Data!$G150&lt;&gt;"",Scoring!$J$12)+IF(Data!$H150&lt;&gt;"",Scoring!$J$13)+IF(Data!$I150&lt;&gt;"",Scoring!$J$14)+IF(Data!$J150&lt;&gt;"",Scoring!$J$15)+IF(Data!$K150&lt;&gt;"",Scoring!$J$16)+IF(Data!$L150&lt;&gt;"",Scoring!$J$17)+IF(Data!$M150&lt;&gt;"",Scoring!$J$18)+IF(Data!$N150&lt;&gt;"",Scoring!$J$19)+IF(Data!$O150&lt;&gt;"",Scoring!$J$20)+IF(Data!$P150&lt;&gt;"",Scoring!$J$21)+IF(Data!$Q150&lt;&gt;"",Scoring!$J$22)+IF(Data!$R150&lt;&gt;"",Scoring!$J$23)+IF(Data!$S150&lt;&gt;"",Scoring!$J$24)+IF(Data!$T150&lt;&gt;"",Scoring!$J$25)+IF(Data!$U150&lt;&gt;"",Scoring!$J$26)+IF(Data!$V150&lt;&gt;"",Scoring!$J$27)+IF(Data!$W150&lt;&gt;"",Scoring!$J$28)+IF(Data!$X150&lt;&gt;"",Scoring!$J$29)+IF(Data!$Y150&lt;&gt;"",Scoring!$J$30)+IF(Data!$Z150&lt;&gt;"",Scoring!$J$31)+IF(Data!$AA150&lt;&gt;"",Scoring!$J$32)+IF(Data!$AB150&lt;&gt;"",Scoring!$J$33)+IF(Data!$AC150&lt;&gt;"",Scoring!$J$34)+IF(Data!$AD150&lt;&gt;"",Scoring!$J$35)+IF(Data!$AE150&lt;&gt;"",Scoring!$J$36)+IF(Data!$AF150&lt;&gt;"",Scoring!$J$37)+IF(Data!$AG150&lt;&gt;"",Scoring!$J$38)+IF(Data!$AH150&lt;&gt;"",Scoring!$J$39)+IF(Data!$AI150&lt;&gt;"",Scoring!$J$40)+IF(Data!$AJ150&lt;&gt;"",Scoring!$J$41)+IF(Data!$AK150&lt;&gt;"",Scoring!$J$42)+IF(Data!$AL150&lt;&gt;"",Scoring!$J$43)+IF(Data!$AM150&lt;&gt;"",Scoring!$J$44)+IF(Data!$AN150&lt;&gt;"",Scoring!$J$45)+IF(Data!$AO150&lt;&gt;"",Scoring!$J$46)+IF(Data!$AP150&lt;&gt;"",Scoring!$J$47)+IF(Data!$AQ150&lt;&gt;"",Scoring!$J$48)+IF(Data!$AR150&lt;&gt;"",Scoring!$J$49)+IF(Data!$AS150&lt;&gt;"",Scoring!$J$50)+IF(Data!$AT150&lt;&gt;"",Scoring!$J$51)+IF(Data!$AU150&lt;&gt;"",Scoring!$J$52),"")</f>
        <v/>
      </c>
      <c r="BI150" s="183" t="str">
        <f>IF(BH150&lt;&gt;"",LOOKUP(BH150,Likelihoods!$A$7:$A$107,Likelihoods!H$7:H$107),"")</f>
        <v/>
      </c>
      <c r="BJ150" s="188" t="str">
        <f>IF(AND(COUNTBLANK($B150:$O150)=13,COUNTBLANK($P150:$Q150)=1,COUNTBLANK($R150:$U150)=3,COUNTBLANK($V150:$X150)=2,COUNTBLANK($Y150:$AE150)=6,COUNTBLANK($AF150:$AJ150)=4,COUNTBLANK($AK150:AN150)=3,COUNTBLANK($AO150:$AQ150)=2,COUNTBLANK($AR150:$AS150)=1,COUNTBLANK($AT150:$AU150)=1),IF(Data!$B150&lt;&gt;"",Scoring!$K$7)+IF(Data!$C150&lt;&gt;"",Scoring!$K$8)+IF(Data!$D150&lt;&gt;"",Scoring!$K$9)+IF(Data!$E150&lt;&gt;"",Scoring!$K$10)+IF(Data!$F150&lt;&gt;"",Scoring!$K$11)+IF(Data!$G150&lt;&gt;"",Scoring!$K$12)+IF(Data!$H150&lt;&gt;"",Scoring!$K$13)+IF(Data!$I150&lt;&gt;"",Scoring!$K$14)+IF(Data!$J150&lt;&gt;"",Scoring!$K$15)+IF(Data!$K150&lt;&gt;"",Scoring!$K$16)+IF(Data!$L150&lt;&gt;"",Scoring!$K$17)+IF(Data!$M150&lt;&gt;"",Scoring!$K$18)+IF(Data!$N150&lt;&gt;"",Scoring!$K$19)+IF(Data!$O150&lt;&gt;"",Scoring!$K$20)+IF(Data!$P150&lt;&gt;"",Scoring!$K$21)+IF(Data!$Q150&lt;&gt;"",Scoring!$K$22)+IF(Data!$R150&lt;&gt;"",Scoring!$K$23)+IF(Data!$S150&lt;&gt;"",Scoring!$K$24)+IF(Data!$T150&lt;&gt;"",Scoring!$K$25)+IF(Data!$U150&lt;&gt;"",Scoring!$K$26)+IF(Data!$V150&lt;&gt;"",Scoring!$K$27)+IF(Data!$W150&lt;&gt;"",Scoring!$K$28)+IF(Data!$X150&lt;&gt;"",Scoring!$K$29)+IF(Data!$Y150&lt;&gt;"",Scoring!$K$30)+IF(Data!$Z150&lt;&gt;"",Scoring!$K$31)+IF(Data!$AA150&lt;&gt;"",Scoring!$K$32)+IF(Data!$AB150&lt;&gt;"",Scoring!$K$33)+IF(Data!$AC150&lt;&gt;"",Scoring!$K$34)+IF(Data!$AD150&lt;&gt;"",Scoring!$K$35)+IF(Data!$AE150&lt;&gt;"",Scoring!$K$36)+IF(Data!$AF150&lt;&gt;"",Scoring!$K$37)+IF(Data!$AG150&lt;&gt;"",Scoring!$K$38)+IF(Data!$AH150&lt;&gt;"",Scoring!$K$39)+IF(Data!$AI150&lt;&gt;"",Scoring!$K$40)+IF(Data!$AJ150&lt;&gt;"",Scoring!$K$41)+IF(Data!$AK150&lt;&gt;"",Scoring!$K$42)+IF(Data!$AL150&lt;&gt;"",Scoring!$K$43)+IF(Data!$AM150&lt;&gt;"",Scoring!$K$44)+IF(Data!$AN150&lt;&gt;"",Scoring!$K$45)+IF(Data!$AO150&lt;&gt;"",Scoring!$K$46)+IF(Data!$AP150&lt;&gt;"",Scoring!$K$47)+IF(Data!$AQ150&lt;&gt;"",Scoring!$K$48)+IF(Data!$AR150&lt;&gt;"",Scoring!$K$49)+IF(Data!$AS150&lt;&gt;"",Scoring!$K$50)+IF(Data!$AT150&lt;&gt;"",Scoring!$K$51)+IF(Data!$AU150&lt;&gt;"",Scoring!$K$52),"")</f>
        <v/>
      </c>
      <c r="BK150" s="184" t="str">
        <f>IF(BJ150&lt;&gt;"",LOOKUP(BJ150,Likelihoods!$A$7:$A$107,Likelihoods!I$7:I$107),"")</f>
        <v/>
      </c>
      <c r="BL150" s="187" t="str">
        <f>IF(AND(COUNTBLANK($B150:$O150)=13,COUNTBLANK($P150:$Q150)=1,COUNTBLANK($R150:$U150)=3,COUNTBLANK($V150:$X150)=2,COUNTBLANK($Y150:$AE150)=6,COUNTBLANK($AF150:$AJ150)=4,COUNTBLANK($AK150:AN150)=3,COUNTBLANK($AO150:$AQ150)=2,COUNTBLANK($AR150:$AS150)=1,COUNTBLANK($AT150:$AU150)=1),IF(Data!$B150&lt;&gt;"",Scoring!$L$7)+IF(Data!$C150&lt;&gt;"",Scoring!$L$8)+IF(Data!$D150&lt;&gt;"",Scoring!$L$9)+IF(Data!$E150&lt;&gt;"",Scoring!$L$10)+IF(Data!$F150&lt;&gt;"",Scoring!$L$11)+IF(Data!$G150&lt;&gt;"",Scoring!$L$12)+IF(Data!$H150&lt;&gt;"",Scoring!$L$13)+IF(Data!$I150&lt;&gt;"",Scoring!$L$14)+IF(Data!$J150&lt;&gt;"",Scoring!$L$15)+IF(Data!$K150&lt;&gt;"",Scoring!$L$16)+IF(Data!$L150&lt;&gt;"",Scoring!$L$17)+IF(Data!$M150&lt;&gt;"",Scoring!$L$18)+IF(Data!$N150&lt;&gt;"",Scoring!$L$19)+IF(Data!$O150&lt;&gt;"",Scoring!$L$20)+IF(Data!$P150&lt;&gt;"",Scoring!$L$21)+IF(Data!$Q150&lt;&gt;"",Scoring!$L$22)+IF(Data!$R150&lt;&gt;"",Scoring!$L$23)+IF(Data!$S150&lt;&gt;"",Scoring!$L$24)+IF(Data!$T150&lt;&gt;"",Scoring!$L$25)+IF(Data!$U150&lt;&gt;"",Scoring!$L$26)+IF(Data!$V150&lt;&gt;"",Scoring!$L$27)+IF(Data!$W150&lt;&gt;"",Scoring!$L$28)+IF(Data!$X150&lt;&gt;"",Scoring!$L$29)+IF(Data!$Y150&lt;&gt;"",Scoring!$L$30)+IF(Data!$Z150&lt;&gt;"",Scoring!$L$31)+IF(Data!$AA150&lt;&gt;"",Scoring!$L$32)+IF(Data!$AB150&lt;&gt;"",Scoring!$L$33)+IF(Data!$AC150&lt;&gt;"",Scoring!$L$34)+IF(Data!$AD150&lt;&gt;"",Scoring!$L$35)+IF(Data!$AE150&lt;&gt;"",Scoring!$L$36)+IF(Data!$AF150&lt;&gt;"",Scoring!$L$37)+IF(Data!$AG150&lt;&gt;"",Scoring!$L$38)+IF(Data!$AH150&lt;&gt;"",Scoring!$L$39)+IF(Data!$AI150&lt;&gt;"",Scoring!$L$40)+IF(Data!$AJ150&lt;&gt;"",Scoring!$L$41)+IF(Data!$AK150&lt;&gt;"",Scoring!$L$42)+IF(Data!$AL150&lt;&gt;"",Scoring!$L$43)+IF(Data!$AM150&lt;&gt;"",Scoring!$L$44)+IF(Data!$AN150&lt;&gt;"",Scoring!$L$45)+IF(Data!$AO150&lt;&gt;"",Scoring!$L$46)+IF(Data!$AP150&lt;&gt;"",Scoring!$L$47)+IF(Data!$AQ150&lt;&gt;"",Scoring!$L$48)+IF(Data!$AR150&lt;&gt;"",Scoring!$L$49)+IF(Data!$AS150&lt;&gt;"",Scoring!$L$50)+IF(Data!$AT150&lt;&gt;"",Scoring!$L$51)+IF(Data!$AU150&lt;&gt;"",Scoring!$L$52),"")</f>
        <v/>
      </c>
      <c r="BM150" s="180" t="str">
        <f>IF(BL150&lt;&gt;"",LOOKUP(BL150,Likelihoods!$A$7:$A$107,Likelihoods!J$7:J$107),"")</f>
        <v/>
      </c>
      <c r="BN150" s="181" t="str">
        <f>IF(AND(COUNTBLANK($B150:$O150)=13,COUNTBLANK($P150:$Q150)=1,COUNTBLANK($R150:$U150)=3,COUNTBLANK($V150:$X150)=2,COUNTBLANK($Y150:$AE150)=6,COUNTBLANK($AF150:$AJ150)=4,COUNTBLANK($AK150:AN150)=3,COUNTBLANK($AO150:$AQ150)=2,COUNTBLANK($AR150:$AS150)=1,COUNTBLANK($AT150:$AU150)=1),IF(Data!$B150&lt;&gt;"",Scoring!$M$7)+IF(Data!$C150&lt;&gt;"",Scoring!$M$8)+IF(Data!$D150&lt;&gt;"",Scoring!$M$9)+IF(Data!$E150&lt;&gt;"",Scoring!$M$10)+IF(Data!$F150&lt;&gt;"",Scoring!$M$11)+IF(Data!$G150&lt;&gt;"",Scoring!$M$12)+IF(Data!$H150&lt;&gt;"",Scoring!$M$13)+IF(Data!$I150&lt;&gt;"",Scoring!$M$14)+IF(Data!$J150&lt;&gt;"",Scoring!$M$15)+IF(Data!$K150&lt;&gt;"",Scoring!$M$16)+IF(Data!$L150&lt;&gt;"",Scoring!$M$17)+IF(Data!$M150&lt;&gt;"",Scoring!$M$18)+IF(Data!$N150&lt;&gt;"",Scoring!$M$19)+IF(Data!$O150&lt;&gt;"",Scoring!$M$20)+IF(Data!$P150&lt;&gt;"",Scoring!$M$21)+IF(Data!$Q150&lt;&gt;"",Scoring!$M$22)+IF(Data!$R150&lt;&gt;"",Scoring!$M$23)+IF(Data!$S150&lt;&gt;"",Scoring!$M$24)+IF(Data!$T150&lt;&gt;"",Scoring!$M$25)+IF(Data!$U150&lt;&gt;"",Scoring!$M$26)+IF(Data!$V150&lt;&gt;"",Scoring!$M$27)+IF(Data!$W150&lt;&gt;"",Scoring!$M$28)+IF(Data!$X150&lt;&gt;"",Scoring!$M$29)+IF(Data!$Y150&lt;&gt;"",Scoring!$M$30)+IF(Data!$Z150&lt;&gt;"",Scoring!$M$31)+IF(Data!$AA150&lt;&gt;"",Scoring!$M$32)+IF(Data!$AB150&lt;&gt;"",Scoring!$M$33)+IF(Data!$AC150&lt;&gt;"",Scoring!$M$34)+IF(Data!$AD150&lt;&gt;"",Scoring!$M$35)+IF(Data!$AE150&lt;&gt;"",Scoring!$M$36)+IF(Data!$AF150&lt;&gt;"",Scoring!$M$37)+IF(Data!$AG150&lt;&gt;"",Scoring!$M$38)+IF(Data!$AH150&lt;&gt;"",Scoring!$M$39)+IF(Data!$AI150&lt;&gt;"",Scoring!$M$40)+IF(Data!$AJ150&lt;&gt;"",Scoring!$M$41)+IF(Data!$AK150&lt;&gt;"",Scoring!$M$42)+IF(Data!$AL150&lt;&gt;"",Scoring!$M$43)+IF(Data!$AM150&lt;&gt;"",Scoring!$M$44)+IF(Data!$AN150&lt;&gt;"",Scoring!$M$45)+IF(Data!$AO150&lt;&gt;"",Scoring!$M$46)+IF(Data!$AP150&lt;&gt;"",Scoring!$M$47)+IF(Data!$AQ150&lt;&gt;"",Scoring!$M$48)+IF(Data!$AR150&lt;&gt;"",Scoring!$M$49)+IF(Data!$AS150&lt;&gt;"",Scoring!$M$50)+IF(Data!$AT150&lt;&gt;"",Scoring!$M$51)+IF(Data!$AU150&lt;&gt;"",Scoring!$M$52),"")</f>
        <v/>
      </c>
      <c r="BO150" s="184" t="str">
        <f>IF(BN150&lt;&gt;"",LOOKUP(BN150,Likelihoods!$A$7:$A$107,Likelihoods!K$7:K$107),"")</f>
        <v/>
      </c>
      <c r="BP150" s="179" t="str">
        <f>IF(AND(COUNTBLANK($B150:$O150)=13,COUNTBLANK($P150:$Q150)=1,COUNTBLANK($R150:$U150)=3,COUNTBLANK($V150:$X150)=2,COUNTBLANK($Y150:$AE150)=6,COUNTBLANK($AF150:$AJ150)=4,COUNTBLANK($AK150:AN150)=3,COUNTBLANK($AO150:$AQ150)=2,COUNTBLANK($AR150:$AS150)=1,COUNTBLANK($AT150:$AU150)=1),IF(Data!$B150&lt;&gt;"",Scoring!$N$7)+IF(Data!$C150&lt;&gt;"",Scoring!$N$8)+IF(Data!$D150&lt;&gt;"",Scoring!$N$9)+IF(Data!$E150&lt;&gt;"",Scoring!$N$10)+IF(Data!$F150&lt;&gt;"",Scoring!$N$11)+IF(Data!$G150&lt;&gt;"",Scoring!$N$12)+IF(Data!$H150&lt;&gt;"",Scoring!$N$13)+IF(Data!$I150&lt;&gt;"",Scoring!$N$14)+IF(Data!$J150&lt;&gt;"",Scoring!$N$15)+IF(Data!$K150&lt;&gt;"",Scoring!$N$16)+IF(Data!$L150&lt;&gt;"",Scoring!$N$17)+IF(Data!$M150&lt;&gt;"",Scoring!$N$18)+IF(Data!$N150&lt;&gt;"",Scoring!$N$19)+IF(Data!$O150&lt;&gt;"",Scoring!$N$20)+IF(Data!$P150&lt;&gt;"",Scoring!$N$21)+IF(Data!$Q150&lt;&gt;"",Scoring!$N$22)+IF(Data!$R150&lt;&gt;"",Scoring!$N$23)+IF(Data!$S150&lt;&gt;"",Scoring!$N$24)+IF(Data!$T150&lt;&gt;"",Scoring!$N$25)+IF(Data!$U150&lt;&gt;"",Scoring!$N$26)+IF(Data!$V150&lt;&gt;"",Scoring!$N$27)+IF(Data!$W150&lt;&gt;"",Scoring!$N$28)+IF(Data!$X150&lt;&gt;"",Scoring!$N$29)+IF(Data!$Y150&lt;&gt;"",Scoring!$N$30)+IF(Data!$Z150&lt;&gt;"",Scoring!$N$31)+IF(Data!$AA150&lt;&gt;"",Scoring!$N$32)+IF(Data!$AB150&lt;&gt;"",Scoring!$N$33)+IF(Data!$AC150&lt;&gt;"",Scoring!$N$34)+IF(Data!$AD150&lt;&gt;"",Scoring!$N$35)+IF(Data!$AE150&lt;&gt;"",Scoring!$N$36)+IF(Data!$AF150&lt;&gt;"",Scoring!$N$37)+IF(Data!$AG150&lt;&gt;"",Scoring!$N$38)+IF(Data!$AH150&lt;&gt;"",Scoring!$N$39)+IF(Data!$AI150&lt;&gt;"",Scoring!$N$40)+IF(Data!$AJ150&lt;&gt;"",Scoring!$N$41)+IF(Data!$AK150&lt;&gt;"",Scoring!$N$42)+IF(Data!$AL150&lt;&gt;"",Scoring!$N$43)+IF(Data!$AM150&lt;&gt;"",Scoring!$N$44)+IF(Data!$AN150&lt;&gt;"",Scoring!$N$45)+IF(Data!$AO150&lt;&gt;"",Scoring!$N$46)+IF(Data!$AP150&lt;&gt;"",Scoring!$N$47)+IF(Data!$AQ150&lt;&gt;"",Scoring!$N$48)+IF(Data!$AR150&lt;&gt;"",Scoring!$N$49)+IF(Data!$AS150&lt;&gt;"",Scoring!$N$50)+IF(Data!$AT150&lt;&gt;"",Scoring!$N$51)+IF(Data!$AU150&lt;&gt;"",Scoring!$N$52),"")</f>
        <v/>
      </c>
      <c r="BQ150" s="189" t="str">
        <f>IF(BP150&lt;&gt;"",LOOKUP(BP150,Likelihoods!$A$7:$A$107,Likelihoods!L$7:L$107),"")</f>
        <v/>
      </c>
      <c r="BR150" s="181" t="str">
        <f>IF(AND(COUNTBLANK($B150:$O150)=13,COUNTBLANK($P150:$Q150)=1,COUNTBLANK($R150:$U150)=3,COUNTBLANK($V150:$X150)=2,COUNTBLANK($Y150:$AE150)=6,COUNTBLANK($AF150:$AJ150)=4,COUNTBLANK($AK150:AN150)=3,COUNTBLANK($AO150:$AQ150)=2,COUNTBLANK($AR150:$AS150)=1,COUNTBLANK($AT150:$AU150)=1),IF(Data!$B150&lt;&gt;"",Scoring!$O$7)+IF(Data!$C150&lt;&gt;"",Scoring!$O$8)+IF(Data!$D150&lt;&gt;"",Scoring!$O$9)+IF(Data!$E150&lt;&gt;"",Scoring!$O$10)+IF(Data!$F150&lt;&gt;"",Scoring!$O$11)+IF(Data!$G150&lt;&gt;"",Scoring!$O$12)+IF(Data!$H150&lt;&gt;"",Scoring!$O$13)+IF(Data!$I150&lt;&gt;"",Scoring!$O$14)+IF(Data!$J150&lt;&gt;"",Scoring!$O$15)+IF(Data!$K150&lt;&gt;"",Scoring!$O$16)+IF(Data!$L150&lt;&gt;"",Scoring!$O$17)+IF(Data!$M150&lt;&gt;"",Scoring!$O$18)+IF(Data!$N150&lt;&gt;"",Scoring!$O$19)+IF(Data!$O150&lt;&gt;"",Scoring!$O$20)+IF(Data!$P150&lt;&gt;"",Scoring!$O$21)+IF(Data!$Q150&lt;&gt;"",Scoring!$O$22)+IF(Data!$R150&lt;&gt;"",Scoring!$O$23)+IF(Data!$S150&lt;&gt;"",Scoring!$O$24)+IF(Data!$T150&lt;&gt;"",Scoring!$O$25)+IF(Data!$U150&lt;&gt;"",Scoring!$O$26)+IF(Data!$V150&lt;&gt;"",Scoring!$O$27)+IF(Data!$W150&lt;&gt;"",Scoring!$O$28)+IF(Data!$X150&lt;&gt;"",Scoring!$O$29)+IF(Data!$Y150&lt;&gt;"",Scoring!$O$30)+IF(Data!$Z150&lt;&gt;"",Scoring!$O$31)+IF(Data!$AA150&lt;&gt;"",Scoring!$O$32)+IF(Data!$AB150&lt;&gt;"",Scoring!$O$33)+IF(Data!$AC150&lt;&gt;"",Scoring!$O$34)+IF(Data!$AD150&lt;&gt;"",Scoring!$O$35)+IF(Data!$AE150&lt;&gt;"",Scoring!$O$36)+IF(Data!$AF150&lt;&gt;"",Scoring!$O$37)+IF(Data!$AG150&lt;&gt;"",Scoring!$O$38)+IF(Data!$AH150&lt;&gt;"",Scoring!$O$39)+IF(Data!$AI150&lt;&gt;"",Scoring!$O$40)+IF(Data!$AJ150&lt;&gt;"",Scoring!$O$41)+IF(Data!$AK150&lt;&gt;"",Scoring!$O$42)+IF(Data!$AL150&lt;&gt;"",Scoring!$O$43)+IF(Data!$AM150&lt;&gt;"",Scoring!$O$44)+IF(Data!$AN150&lt;&gt;"",Scoring!$O$45)+IF(Data!$AO150&lt;&gt;"",Scoring!$O$46)+IF(Data!$AP150&lt;&gt;"",Scoring!$O$47)+IF(Data!$AQ150&lt;&gt;"",Scoring!$O$48)+IF(Data!$AR150&lt;&gt;"",Scoring!$O$49)+IF(Data!$AS150&lt;&gt;"",Scoring!$O$50)+IF(Data!$AT150&lt;&gt;"",Scoring!$O$51)+IF(Data!$AU150&lt;&gt;"",Scoring!$O$52),"")</f>
        <v/>
      </c>
      <c r="BS150" s="184" t="str">
        <f>IF(BR150&lt;&gt;"",LOOKUP(BR150,Likelihoods!$A$7:$A$107,Likelihoods!M$7:M$107),"")</f>
        <v/>
      </c>
      <c r="BT150" s="181" t="str">
        <f>IF(AND(COUNTBLANK($B150:$O150)=13,COUNTBLANK($P150:$Q150)=1,COUNTBLANK($R150:$U150)=3,COUNTBLANK($V150:$X150)=2,COUNTBLANK($Y150:$AE150)=6,COUNTBLANK($AF150:$AJ150)=4,COUNTBLANK($AK150:AN150)=3,COUNTBLANK($AO150:$AQ150)=2,COUNTBLANK($AR150:$AS150)=1,COUNTBLANK($AT150:$AU150)=1),IF(Data!$B150&lt;&gt;"",Scoring!$P$7)+IF(Data!$C150&lt;&gt;"",Scoring!$P$8)+IF(Data!$D150&lt;&gt;"",Scoring!$P$9)+IF(Data!$E150&lt;&gt;"",Scoring!$P$10)+IF(Data!$F150&lt;&gt;"",Scoring!$P$11)+IF(Data!$G150&lt;&gt;"",Scoring!$P$12)+IF(Data!$H150&lt;&gt;"",Scoring!$P$13)+IF(Data!$I150&lt;&gt;"",Scoring!$P$14)+IF(Data!$J150&lt;&gt;"",Scoring!$P$15)+IF(Data!$K150&lt;&gt;"",Scoring!$P$16)+IF(Data!$L150&lt;&gt;"",Scoring!$P$17)+IF(Data!$M150&lt;&gt;"",Scoring!$P$18)+IF(Data!$N150&lt;&gt;"",Scoring!$P$19)+IF(Data!$O150&lt;&gt;"",Scoring!$P$20)+IF(Data!$P150&lt;&gt;"",Scoring!$P$21)+IF(Data!$Q150&lt;&gt;"",Scoring!$P$22)+IF(Data!$R150&lt;&gt;"",Scoring!$P$23)+IF(Data!$S150&lt;&gt;"",Scoring!$P$24)+IF(Data!$T150&lt;&gt;"",Scoring!$P$25)+IF(Data!$U150&lt;&gt;"",Scoring!$P$26)+IF(Data!$V150&lt;&gt;"",Scoring!$P$27)+IF(Data!$W150&lt;&gt;"",Scoring!$P$28)+IF(Data!$X150&lt;&gt;"",Scoring!$P$29)+IF(Data!$Y150&lt;&gt;"",Scoring!$P$30)+IF(Data!$Z150&lt;&gt;"",Scoring!$P$31)+IF(Data!$AA150&lt;&gt;"",Scoring!$P$32)+IF(Data!$AB150&lt;&gt;"",Scoring!$P$33)+IF(Data!$AC150&lt;&gt;"",Scoring!$P$34)+IF(Data!$AD150&lt;&gt;"",Scoring!$P$35)+IF(Data!$AE150&lt;&gt;"",Scoring!$P$36)+IF(Data!$AF150&lt;&gt;"",Scoring!$P$37)+IF(Data!$AG150&lt;&gt;"",Scoring!$P$38)+IF(Data!$AH150&lt;&gt;"",Scoring!$P$39)+IF(Data!$AI150&lt;&gt;"",Scoring!$P$40)+IF(Data!$AJ150&lt;&gt;"",Scoring!$P$41)+IF(Data!$AK150&lt;&gt;"",Scoring!$P$42)+IF(Data!$AL150&lt;&gt;"",Scoring!$P$43)+IF(Data!$AM150&lt;&gt;"",Scoring!$P$44)+IF(Data!$AN150&lt;&gt;"",Scoring!$P$45)+IF(Data!$AO150&lt;&gt;"",Scoring!$P$46)+IF(Data!$AP150&lt;&gt;"",Scoring!$P$47)+IF(Data!$AQ150&lt;&gt;"",Scoring!$P$48)+IF(Data!$AR150&lt;&gt;"",Scoring!$P$49)+IF(Data!$AS150&lt;&gt;"",Scoring!$P$50)+IF(Data!$AT150&lt;&gt;"",Scoring!$P$51)+IF(Data!$AU150&lt;&gt;"",Scoring!$P$52),"")</f>
        <v/>
      </c>
      <c r="BU150" s="180" t="str">
        <f>IF(BT150&lt;&gt;"",LOOKUP(BT150,Likelihoods!$A$7:$A$107,Likelihoods!N$7:N$107),"")</f>
        <v/>
      </c>
      <c r="BV150" s="181" t="str">
        <f>IF(AND(COUNTBLANK($B150:$O150)=13,COUNTBLANK($P150:$Q150)=1,COUNTBLANK($R150:$U150)=3,COUNTBLANK($V150:$X150)=2,COUNTBLANK($Y150:$AE150)=6,COUNTBLANK($AF150:$AJ150)=4,COUNTBLANK($AK150:AN150)=3,COUNTBLANK($AO150:$AQ150)=2,COUNTBLANK($AR150:$AS150)=1,COUNTBLANK($AT150:$AU150)=1),IF(Data!$B150&lt;&gt;"",Scoring!$Q$7)+IF(Data!$C150&lt;&gt;"",Scoring!$Q$8)+IF(Data!$D150&lt;&gt;"",Scoring!$Q$9)+IF(Data!$E150&lt;&gt;"",Scoring!$Q$10)+IF(Data!$F150&lt;&gt;"",Scoring!$Q$11)+IF(Data!$G150&lt;&gt;"",Scoring!$Q$12)+IF(Data!$H150&lt;&gt;"",Scoring!$Q$13)+IF(Data!$I150&lt;&gt;"",Scoring!$Q$14)+IF(Data!$J150&lt;&gt;"",Scoring!$Q$15)+IF(Data!$K150&lt;&gt;"",Scoring!$Q$16)+IF(Data!$L150&lt;&gt;"",Scoring!$Q$17)+IF(Data!$M150&lt;&gt;"",Scoring!$Q$18)+IF(Data!$N150&lt;&gt;"",Scoring!$Q$19)+IF(Data!$O150&lt;&gt;"",Scoring!$Q$20)+IF(Data!$P150&lt;&gt;"",Scoring!$Q$21)+IF(Data!$Q150&lt;&gt;"",Scoring!$Q$22)+IF(Data!$R150&lt;&gt;"",Scoring!$Q$23)+IF(Data!$S150&lt;&gt;"",Scoring!$Q$24)+IF(Data!$T150&lt;&gt;"",Scoring!$Q$25)+IF(Data!$U150&lt;&gt;"",Scoring!$Q$26)+IF(Data!$V150&lt;&gt;"",Scoring!$Q$27)+IF(Data!$W150&lt;&gt;"",Scoring!$Q$28)+IF(Data!$X150&lt;&gt;"",Scoring!$Q$29)+IF(Data!$Y150&lt;&gt;"",Scoring!$Q$30)+IF(Data!$Z150&lt;&gt;"",Scoring!$Q$31)+IF(Data!$AA150&lt;&gt;"",Scoring!$Q$32)+IF(Data!$AB150&lt;&gt;"",Scoring!$Q$33)+IF(Data!$AC150&lt;&gt;"",Scoring!$Q$34)+IF(Data!$AD150&lt;&gt;"",Scoring!$Q$35)+IF(Data!$AE150&lt;&gt;"",Scoring!$Q$36)+IF(Data!$AF150&lt;&gt;"",Scoring!$Q$37)+IF(Data!$AG150&lt;&gt;"",Scoring!$Q$38)+IF(Data!$AH150&lt;&gt;"",Scoring!$Q$39)+IF(Data!$AI150&lt;&gt;"",Scoring!$Q$40)+IF(Data!$AJ150&lt;&gt;"",Scoring!$Q$41)+IF(Data!$AK150&lt;&gt;"",Scoring!$Q$42)+IF(Data!$AL150&lt;&gt;"",Scoring!$Q$43)+IF(Data!$AM150&lt;&gt;"",Scoring!$Q$44)+IF(Data!$AN150&lt;&gt;"",Scoring!$Q$45)+IF(Data!$AO150&lt;&gt;"",Scoring!$Q$46)+IF(Data!$AP150&lt;&gt;"",Scoring!$Q$47)+IF(Data!$AQ150&lt;&gt;"",Scoring!$Q$48)+IF(Data!$AR150&lt;&gt;"",Scoring!$Q$49)+IF(Data!$AS150&lt;&gt;"",Scoring!$Q$50)+IF(Data!$AT150&lt;&gt;"",Scoring!$Q$51)+IF(Data!$AU150&lt;&gt;"",Scoring!$Q$52),"")</f>
        <v/>
      </c>
      <c r="BW150" s="183" t="str">
        <f>IF(BV150&lt;&gt;"",LOOKUP(BV150,Likelihoods!$A$7:$A$107,Likelihoods!O$7:O$107),"")</f>
        <v/>
      </c>
      <c r="BX150" s="9"/>
      <c r="BY150" s="9"/>
      <c r="BZ150" s="9"/>
      <c r="CA150" s="9"/>
      <c r="CB150" s="9"/>
      <c r="CC150" s="9"/>
      <c r="CD150" s="9"/>
      <c r="CE150" s="9"/>
      <c r="CF150" s="9"/>
      <c r="CG150" s="9"/>
      <c r="CH150" s="9"/>
      <c r="CI150" s="9"/>
      <c r="CJ150" s="9"/>
      <c r="CK150" s="9"/>
    </row>
    <row r="151" spans="1:89" ht="14.25">
      <c r="A151" s="59"/>
      <c r="B151" s="76"/>
      <c r="C151" s="77"/>
      <c r="D151" s="77"/>
      <c r="E151" s="77"/>
      <c r="F151" s="77"/>
      <c r="G151" s="77"/>
      <c r="H151" s="77"/>
      <c r="I151" s="77"/>
      <c r="J151" s="77"/>
      <c r="K151" s="77"/>
      <c r="L151" s="77"/>
      <c r="M151" s="77"/>
      <c r="N151" s="77"/>
      <c r="O151" s="77"/>
      <c r="P151" s="76"/>
      <c r="Q151" s="78"/>
      <c r="R151" s="77"/>
      <c r="S151" s="77"/>
      <c r="T151" s="77"/>
      <c r="U151" s="77"/>
      <c r="V151" s="76"/>
      <c r="W151" s="77"/>
      <c r="X151" s="78"/>
      <c r="Y151" s="77"/>
      <c r="Z151" s="77"/>
      <c r="AA151" s="77"/>
      <c r="AB151" s="77"/>
      <c r="AC151" s="77"/>
      <c r="AD151" s="77"/>
      <c r="AE151" s="77"/>
      <c r="AF151" s="76"/>
      <c r="AG151" s="77"/>
      <c r="AH151" s="77"/>
      <c r="AI151" s="77"/>
      <c r="AJ151" s="78"/>
      <c r="AK151" s="77"/>
      <c r="AL151" s="77"/>
      <c r="AM151" s="77"/>
      <c r="AN151" s="77"/>
      <c r="AO151" s="76"/>
      <c r="AP151" s="77"/>
      <c r="AQ151" s="78"/>
      <c r="AR151" s="76"/>
      <c r="AS151" s="78"/>
      <c r="AT151" s="77"/>
      <c r="AU151" s="77"/>
      <c r="AV151" s="179" t="str">
        <f>IF(AND(COUNTBLANK($B151:$O151)=13,COUNTBLANK($P151:$Q151)=1,COUNTBLANK($R151:$U151)=3,COUNTBLANK($V151:$X151)=2,COUNTBLANK($Y151:$AE151)=6,COUNTBLANK($AF151:$AJ151)=4,COUNTBLANK($AK151:AN151)=3,COUNTBLANK($AO151:$AQ151)=2,COUNTBLANK($AR151:$AS151)=1,COUNTBLANK($AT151:$AU151)=1),IF(Data!$B151&lt;&gt;"",Scoring!$D$7)+IF(Data!$C151&lt;&gt;"",Scoring!$D$8)+IF(Data!$D151&lt;&gt;"",Scoring!$D$9)+IF(Data!$E151&lt;&gt;"",Scoring!$D$10)+IF(Data!$F151&lt;&gt;"",Scoring!$D$11)+IF(Data!$G151&lt;&gt;"",Scoring!$D$12)+IF(Data!$H151&lt;&gt;"",Scoring!$D$13)+IF(Data!$I151&lt;&gt;"",Scoring!$D$14)+IF(Data!$J151&lt;&gt;"",Scoring!$D$15)+IF(Data!$K151&lt;&gt;"",Scoring!$D$16)+IF(Data!$L151&lt;&gt;"",Scoring!$D$17)+IF(Data!$M151&lt;&gt;"",Scoring!$D$18)+IF(Data!$N151&lt;&gt;"",Scoring!$D$19)+IF(Data!$O151&lt;&gt;"",Scoring!$D$20)+IF(Data!$P151&lt;&gt;"",Scoring!$D$21)+IF(Data!$Q151&lt;&gt;"",Scoring!$D$22)+IF(Data!$R151&lt;&gt;"",Scoring!$D$23)+IF(Data!$S151&lt;&gt;"",Scoring!$D$24)+IF(Data!$T151&lt;&gt;"",Scoring!$D$25)+IF(Data!$U151&lt;&gt;"",Scoring!$D$26)+IF(Data!$V151&lt;&gt;"",Scoring!$D$27)+IF(Data!$W151&lt;&gt;"",Scoring!$D$28)+IF(Data!$X151&lt;&gt;"",Scoring!$D$29)+IF(Data!$Y151&lt;&gt;"",Scoring!$D$30)+IF(Data!$Z151&lt;&gt;"",Scoring!$D$31)+IF(Data!$AA151&lt;&gt;"",Scoring!$D$32)+IF(Data!$AB151&lt;&gt;"",Scoring!$D$33)+IF(Data!$AC151&lt;&gt;"",Scoring!$D$34)+IF(Data!$AD151&lt;&gt;"",Scoring!$D$35)+IF(Data!$AE151&lt;&gt;"",Scoring!$D$36)+IF(Data!$AF151&lt;&gt;"",Scoring!$D$37)+IF(Data!$AG151&lt;&gt;"",Scoring!$D$38)+IF(Data!$AH151&lt;&gt;"",Scoring!$D$39)+IF(Data!$AI151&lt;&gt;"",Scoring!$D$40)+IF(Data!$AJ151&lt;&gt;"",Scoring!$D$41)+IF(Data!$AK151&lt;&gt;"",Scoring!$D$42)+IF(Data!$AL151&lt;&gt;"",Scoring!$D$43)+IF(Data!$AM151&lt;&gt;"",Scoring!$D$44)+IF(Data!$AN151&lt;&gt;"",Scoring!$D$45)+IF(Data!$AO151&lt;&gt;"",Scoring!$D$46)+IF(Data!$AP151&lt;&gt;"",Scoring!$D$47)+IF(Data!$AQ151&lt;&gt;"",Scoring!$D$48)+IF(Data!$AR151&lt;&gt;"",Scoring!$D$49)+IF(Data!$AS151&lt;&gt;"",Scoring!$D$50)+IF(Data!$AT151&lt;&gt;"",Scoring!$D$51)+IF(Data!$AU151&lt;&gt;"",Scoring!$D$52),"")</f>
        <v/>
      </c>
      <c r="AW151" s="180" t="str">
        <f>IF(AV151&lt;&gt;"",LOOKUP(AV151,Likelihoods!$A$7:$A$107,Likelihoods!B$7:B$107),"")</f>
        <v/>
      </c>
      <c r="AX151" s="181" t="str">
        <f>IF(AND(COUNTBLANK($B151:$O151)=13,COUNTBLANK($P151:$Q151)=1,COUNTBLANK($R151:$U151)=3,COUNTBLANK($V151:$X151)=2,COUNTBLANK($Y151:$AE151)=6,COUNTBLANK($AF151:$AJ151)=4,COUNTBLANK($AK151:AN151)=3,COUNTBLANK($AO151:$AQ151)=2,COUNTBLANK($AR151:$AS151)=1,COUNTBLANK($AT151:$AU151)=1),IF(Data!$B151&lt;&gt;"",Scoring!$E$7)+IF(Data!$C151&lt;&gt;"",Scoring!$E$8)+IF(Data!$D151&lt;&gt;"",Scoring!$E$9)+IF(Data!$E151&lt;&gt;"",Scoring!$E$10)+IF(Data!$F151&lt;&gt;"",Scoring!$E$11)+IF(Data!$G151&lt;&gt;"",Scoring!$E$12)+IF(Data!$H151&lt;&gt;"",Scoring!$E$13)+IF(Data!$I151&lt;&gt;"",Scoring!$E$14)+IF(Data!$J151&lt;&gt;"",Scoring!$E$15)+IF(Data!$K151&lt;&gt;"",Scoring!$E$16)+IF(Data!$L151&lt;&gt;"",Scoring!$E$17)+IF(Data!$M151&lt;&gt;"",Scoring!$E$18)+IF(Data!$N151&lt;&gt;"",Scoring!$E$19)+IF(Data!$O151&lt;&gt;"",Scoring!$E$20)+IF(Data!$P151&lt;&gt;"",Scoring!$E$21)+IF(Data!$Q151&lt;&gt;"",Scoring!$E$22)+IF(Data!$R151&lt;&gt;"",Scoring!$E$23)+IF(Data!$S151&lt;&gt;"",Scoring!$E$24)+IF(Data!$T151&lt;&gt;"",Scoring!$E$25)+IF(Data!$U151&lt;&gt;"",Scoring!$E$26)+IF(Data!$V151&lt;&gt;"",Scoring!$E$27)+IF(Data!$W151&lt;&gt;"",Scoring!$E$28)+IF(Data!$X151&lt;&gt;"",Scoring!$E$29)+IF(Data!$Y151&lt;&gt;"",Scoring!$E$30)+IF(Data!$Z151&lt;&gt;"",Scoring!$E$31)+IF(Data!$AA151&lt;&gt;"",Scoring!$E$32)+IF(Data!$AB151&lt;&gt;"",Scoring!$E$33)+IF(Data!$AC151&lt;&gt;"",Scoring!$E$34)+IF(Data!$AD151&lt;&gt;"",Scoring!$E$35)+IF(Data!$AE151&lt;&gt;"",Scoring!$E$36)+IF(Data!$AF151&lt;&gt;"",Scoring!$E$37)+IF(Data!$AG151&lt;&gt;"",Scoring!$E$38)+IF(Data!$AH151&lt;&gt;"",Scoring!$E$39)+IF(Data!$AI151&lt;&gt;"",Scoring!$E$40)+IF(Data!$AJ151&lt;&gt;"",Scoring!$E$41)+IF(Data!$AK151&lt;&gt;"",Scoring!$E$42)+IF(Data!$AL151&lt;&gt;"",Scoring!$E$43)+IF(Data!$AM151&lt;&gt;"",Scoring!$E$44)+IF(Data!$AN151&lt;&gt;"",Scoring!$E$45)+IF(Data!$AO151&lt;&gt;"",Scoring!$E$46)+IF(Data!$AP151&lt;&gt;"",Scoring!$E$47)+IF(Data!$AQ151&lt;&gt;"",Scoring!$E$48)+IF(Data!$AR151&lt;&gt;"",Scoring!$E$49)+IF(Data!$AS151&lt;&gt;"",Scoring!$E$50)+IF(Data!$AT151&lt;&gt;"",Scoring!$E$51)+IF(Data!$AU151&lt;&gt;"",Scoring!$E$52),"")</f>
        <v/>
      </c>
      <c r="AY151" s="180" t="str">
        <f>IF(AX151&lt;&gt;"",LOOKUP(AX151,Likelihoods!$A$7:$A$107,Likelihoods!C$7:C$107),"")</f>
        <v/>
      </c>
      <c r="AZ151" s="182" t="str">
        <f>IF(AND(COUNTBLANK($B151:$O151)=13,COUNTBLANK($P151:$Q151)=1,COUNTBLANK($R151:$U151)=3,COUNTBLANK($V151:$X151)=2,COUNTBLANK($Y151:$AE151)=6,COUNTBLANK($AF151:$AJ151)=4,COUNTBLANK($AK151:AN151)=3,COUNTBLANK($AO151:$AQ151)=2,COUNTBLANK($AR151:$AS151)=1,COUNTBLANK($AT151:$AU151)=1),IF(Data!$B151&lt;&gt;"",Scoring!$F$7)+IF(Data!$C151&lt;&gt;"",Scoring!$F$8)+IF(Data!$D151&lt;&gt;"",Scoring!$F$9)+IF(Data!$E151&lt;&gt;"",Scoring!$F$10)+IF(Data!$F151&lt;&gt;"",Scoring!$F$11)+IF(Data!$G151&lt;&gt;"",Scoring!$F$12)+IF(Data!$H151&lt;&gt;"",Scoring!$F$13)+IF(Data!$I151&lt;&gt;"",Scoring!$F$14)+IF(Data!$J151&lt;&gt;"",Scoring!$F$15)+IF(Data!$K151&lt;&gt;"",Scoring!$F$16)+IF(Data!$L151&lt;&gt;"",Scoring!$F$17)+IF(Data!$M151&lt;&gt;"",Scoring!$F$18)+IF(Data!$N151&lt;&gt;"",Scoring!$F$19)+IF(Data!$O151&lt;&gt;"",Scoring!$F$20)+IF(Data!$P151&lt;&gt;"",Scoring!$F$21)+IF(Data!$Q151&lt;&gt;"",Scoring!$F$22)+IF(Data!$R151&lt;&gt;"",Scoring!$F$23)+IF(Data!$S151&lt;&gt;"",Scoring!$F$24)+IF(Data!$T151&lt;&gt;"",Scoring!$F$25)+IF(Data!$U151&lt;&gt;"",Scoring!$F$26)+IF(Data!$V151&lt;&gt;"",Scoring!$F$27)+IF(Data!$W151&lt;&gt;"",Scoring!$F$28)+IF(Data!$X151&lt;&gt;"",Scoring!$F$29)+IF(Data!$Y151&lt;&gt;"",Scoring!$F$30)+IF(Data!$Z151&lt;&gt;"",Scoring!$F$31)+IF(Data!$AA151&lt;&gt;"",Scoring!$F$32)+IF(Data!$AB151&lt;&gt;"",Scoring!$F$33)+IF(Data!$AC151&lt;&gt;"",Scoring!$F$34)+IF(Data!$AD151&lt;&gt;"",Scoring!$F$35)+IF(Data!$AE151&lt;&gt;"",Scoring!$F$36)+IF(Data!$AF151&lt;&gt;"",Scoring!$F$37)+IF(Data!$AG151&lt;&gt;"",Scoring!$F$38)+IF(Data!$AH151&lt;&gt;"",Scoring!$F$39)+IF(Data!$AI151&lt;&gt;"",Scoring!$F$40)+IF(Data!$AJ151&lt;&gt;"",Scoring!$F$41)+IF(Data!$AK151&lt;&gt;"",Scoring!$F$42)+IF(Data!$AL151&lt;&gt;"",Scoring!$F$43)+IF(Data!$AM151&lt;&gt;"",Scoring!$F$44)+IF(Data!$AN151&lt;&gt;"",Scoring!$F$45)+IF(Data!$AO151&lt;&gt;"",Scoring!$F$46)+IF(Data!$AP151&lt;&gt;"",Scoring!$F$47)+IF(Data!$AQ151&lt;&gt;"",Scoring!$F$48)+IF(Data!$AR151&lt;&gt;"",Scoring!$F$49)+IF(Data!$AS151&lt;&gt;"",Scoring!$F$50)+IF(Data!$AT151&lt;&gt;"",Scoring!$F$51)+IF(Data!$AU151&lt;&gt;"",Scoring!$F$52),"")</f>
        <v/>
      </c>
      <c r="BA151" s="183" t="str">
        <f>IF(AZ151&lt;&gt;"",LOOKUP(AZ151,Likelihoods!$A$7:$A$107,Likelihoods!D$7:D$107),"")</f>
        <v/>
      </c>
      <c r="BB151" s="181" t="str">
        <f>IF(AND(COUNTBLANK($B151:$O151)=13,COUNTBLANK($P151:$Q151)=1,COUNTBLANK($R151:$U151)=3,COUNTBLANK($V151:$X151)=2,COUNTBLANK($Y151:$AE151)=6,COUNTBLANK($AF151:$AJ151)=4,COUNTBLANK($AK151:AN151)=3,COUNTBLANK($AO151:$AQ151)=2,COUNTBLANK($AR151:$AS151)=1,COUNTBLANK($AT151:$AU151)=1),IF(Data!$B151&lt;&gt;"",Scoring!$G$7)+IF(Data!$C151&lt;&gt;"",Scoring!$G$8)+IF(Data!$D151&lt;&gt;"",Scoring!$G$9)+IF(Data!$E151&lt;&gt;"",Scoring!$G$10)+IF(Data!$F151&lt;&gt;"",Scoring!$G$11)+IF(Data!$G151&lt;&gt;"",Scoring!$G$12)+IF(Data!$H151&lt;&gt;"",Scoring!$G$13)+IF(Data!$I151&lt;&gt;"",Scoring!$G$14)+IF(Data!$J151&lt;&gt;"",Scoring!$G$15)+IF(Data!$K151&lt;&gt;"",Scoring!$G$16)+IF(Data!$L151&lt;&gt;"",Scoring!$G$17)+IF(Data!$M151&lt;&gt;"",Scoring!$G$18)+IF(Data!$N151&lt;&gt;"",Scoring!$G$19)+IF(Data!$O151&lt;&gt;"",Scoring!$G$20)+IF(Data!$P151&lt;&gt;"",Scoring!$G$21)+IF(Data!$Q151&lt;&gt;"",Scoring!$G$22)+IF(Data!$R151&lt;&gt;"",Scoring!$G$23)+IF(Data!$S151&lt;&gt;"",Scoring!$G$24)+IF(Data!$T151&lt;&gt;"",Scoring!$G$25)+IF(Data!$U151&lt;&gt;"",Scoring!$G$26)+IF(Data!$V151&lt;&gt;"",Scoring!$G$27)+IF(Data!$W151&lt;&gt;"",Scoring!$G$28)+IF(Data!$X151&lt;&gt;"",Scoring!$G$29)+IF(Data!$Y151&lt;&gt;"",Scoring!$G$30)+IF(Data!$Z151&lt;&gt;"",Scoring!$G$31)+IF(Data!$AA151&lt;&gt;"",Scoring!$G$32)+IF(Data!$AB151&lt;&gt;"",Scoring!$G$33)+IF(Data!$AC151&lt;&gt;"",Scoring!$G$34)+IF(Data!$AD151&lt;&gt;"",Scoring!$G$35)+IF(Data!$AE151&lt;&gt;"",Scoring!$G$36)+IF(Data!$AF151&lt;&gt;"",Scoring!$G$37)+IF(Data!$AG151&lt;&gt;"",Scoring!$G$38)+IF(Data!$AH151&lt;&gt;"",Scoring!$G$39)+IF(Data!$AI151&lt;&gt;"",Scoring!$G$40)+IF(Data!$AJ151&lt;&gt;"",Scoring!$G$41)+IF(Data!$AK151&lt;&gt;"",Scoring!$G$42)+IF(Data!$AL151&lt;&gt;"",Scoring!$G$43)+IF(Data!$AM151&lt;&gt;"",Scoring!$G$44)+IF(Data!$AN151&lt;&gt;"",Scoring!$G$45)+IF(Data!$AO151&lt;&gt;"",Scoring!$G$46)+IF(Data!$AP151&lt;&gt;"",Scoring!$G$47)+IF(Data!$AQ151&lt;&gt;"",Scoring!$G$48)+IF(Data!$AR151&lt;&gt;"",Scoring!$G$49)+IF(Data!$AS151&lt;&gt;"",Scoring!$G$50)+IF(Data!$AT151&lt;&gt;"",Scoring!$G$51)+IF(Data!$AU151&lt;&gt;"",Scoring!$G$52),"")</f>
        <v/>
      </c>
      <c r="BC151" s="184" t="str">
        <f>IF(BB151&lt;&gt;"",LOOKUP(BB151,Likelihoods!$A$7:$A$107,Likelihoods!E$7:E$107),"")</f>
        <v/>
      </c>
      <c r="BD151" s="185" t="str">
        <f>IF(AND(COUNTBLANK($B151:$O151)=13,COUNTBLANK($P151:$Q151)=1,COUNTBLANK($R151:$U151)=3,COUNTBLANK($V151:$X151)=2,COUNTBLANK($Y151:$AE151)=6,COUNTBLANK($AF151:$AJ151)=4,COUNTBLANK($AK151:AN151)=3,COUNTBLANK($AO151:$AQ151)=2,COUNTBLANK($AR151:$AS151)=1,COUNTBLANK($AT151:$AU151)=1),IF(Data!$B151&lt;&gt;"",Scoring!$H$7)+IF(Data!$C151&lt;&gt;"",Scoring!$H$8)+IF(Data!$D151&lt;&gt;"",Scoring!$H$9)+IF(Data!$E151&lt;&gt;"",Scoring!$H$10)+IF(Data!$F151&lt;&gt;"",Scoring!$H$11)+IF(Data!$G151&lt;&gt;"",Scoring!$H$12)+IF(Data!$H151&lt;&gt;"",Scoring!$H$13)+IF(Data!$I151&lt;&gt;"",Scoring!$H$14)+IF(Data!$J151&lt;&gt;"",Scoring!$H$15)+IF(Data!$K151&lt;&gt;"",Scoring!$H$16)+IF(Data!$L151&lt;&gt;"",Scoring!$H$17)+IF(Data!$M151&lt;&gt;"",Scoring!$H$18)+IF(Data!$N151&lt;&gt;"",Scoring!$H$19)+IF(Data!$O151&lt;&gt;"",Scoring!$H$20)+IF(Data!$P151&lt;&gt;"",Scoring!$H$21)+IF(Data!$Q151&lt;&gt;"",Scoring!$H$22)+IF(Data!$R151&lt;&gt;"",Scoring!$H$23)+IF(Data!$S151&lt;&gt;"",Scoring!$H$24)+IF(Data!$T151&lt;&gt;"",Scoring!$H$25)+IF(Data!$U151&lt;&gt;"",Scoring!$H$26)+IF(Data!$V151&lt;&gt;"",Scoring!$H$27)+IF(Data!$W151&lt;&gt;"",Scoring!$H$28)+IF(Data!$X151&lt;&gt;"",Scoring!$H$29)+IF(Data!$Y151&lt;&gt;"",Scoring!$H$30)+IF(Data!$Z151&lt;&gt;"",Scoring!$H$31)+IF(Data!$AA151&lt;&gt;"",Scoring!$H$32)+IF(Data!$AB151&lt;&gt;"",Scoring!$H$33)+IF(Data!$AC151&lt;&gt;"",Scoring!$H$34)+IF(Data!$AD151&lt;&gt;"",Scoring!$H$35)+IF(Data!$AE151&lt;&gt;"",Scoring!$H$36)+IF(Data!$AF151&lt;&gt;"",Scoring!$H$37)+IF(Data!$AG151&lt;&gt;"",Scoring!$H$38)+IF(Data!$AH151&lt;&gt;"",Scoring!$H$39)+IF(Data!$AI151&lt;&gt;"",Scoring!$H$40)+IF(Data!$AJ151&lt;&gt;"",Scoring!$H$41)+IF(Data!$AK151&lt;&gt;"",Scoring!$H$42)+IF(Data!$AL151&lt;&gt;"",Scoring!$H$43)+IF(Data!$AM151&lt;&gt;"",Scoring!$H$44)+IF(Data!$AN151&lt;&gt;"",Scoring!$H$45)+IF(Data!$AO151&lt;&gt;"",Scoring!$H$46)+IF(Data!$AP151&lt;&gt;"",Scoring!$H$47)+IF(Data!$AQ151&lt;&gt;"",Scoring!$H$48)+IF(Data!$AR151&lt;&gt;"",Scoring!$H$49)+IF(Data!$AS151&lt;&gt;"",Scoring!$H$50)+IF(Data!$AT151&lt;&gt;"",Scoring!$H$51)+IF(Data!$AU151&lt;&gt;"",Scoring!$H$52),"")</f>
        <v/>
      </c>
      <c r="BE151" s="186" t="str">
        <f>IF(BD151&lt;&gt;"",LOOKUP(BD151,Likelihoods!$A$7:$A$107,Likelihoods!F$7:F$107),"")</f>
        <v/>
      </c>
      <c r="BF151" s="181" t="str">
        <f>IF(AND(COUNTBLANK($B151:$O151)=13,COUNTBLANK($P151:$Q151)=1,COUNTBLANK($R151:$U151)=3,COUNTBLANK($V151:$X151)=2,COUNTBLANK($Y151:$AE151)=6,COUNTBLANK($AF151:$AJ151)=4,COUNTBLANK($AK151:AN151)=3,COUNTBLANK($AO151:$AQ151)=2,COUNTBLANK($AR151:$AS151)=1,COUNTBLANK($AT151:$AU151)=1),IF(Data!$B151&lt;&gt;"",Scoring!$I$7)+IF(Data!$C151&lt;&gt;"",Scoring!$I$8)+IF(Data!$D151&lt;&gt;"",Scoring!$I$9)+IF(Data!$E151&lt;&gt;"",Scoring!$I$10)+IF(Data!$F151&lt;&gt;"",Scoring!$I$11)+IF(Data!$G151&lt;&gt;"",Scoring!$I$12)+IF(Data!$H151&lt;&gt;"",Scoring!$I$13)+IF(Data!$I151&lt;&gt;"",Scoring!$I$14)+IF(Data!$J151&lt;&gt;"",Scoring!$I$15)+IF(Data!$K151&lt;&gt;"",Scoring!$I$16)+IF(Data!$L151&lt;&gt;"",Scoring!$I$17)+IF(Data!$M151&lt;&gt;"",Scoring!$I$18)+IF(Data!$N151&lt;&gt;"",Scoring!$I$19)+IF(Data!$O151&lt;&gt;"",Scoring!$I$20)+IF(Data!$P151&lt;&gt;"",Scoring!$I$21)+IF(Data!$Q151&lt;&gt;"",Scoring!$I$22)+IF(Data!$R151&lt;&gt;"",Scoring!$I$23)+IF(Data!$S151&lt;&gt;"",Scoring!$I$24)+IF(Data!$T151&lt;&gt;"",Scoring!$I$25)+IF(Data!$U151&lt;&gt;"",Scoring!$I$26)+IF(Data!$V151&lt;&gt;"",Scoring!$I$27)+IF(Data!$W151&lt;&gt;"",Scoring!$I$28)+IF(Data!$X151&lt;&gt;"",Scoring!$I$29)+IF(Data!$Y151&lt;&gt;"",Scoring!$I$30)+IF(Data!$Z151&lt;&gt;"",Scoring!$I$31)+IF(Data!$AA151&lt;&gt;"",Scoring!$I$32)+IF(Data!$AB151&lt;&gt;"",Scoring!$I$33)+IF(Data!$AC151&lt;&gt;"",Scoring!$I$34)+IF(Data!$AD151&lt;&gt;"",Scoring!$I$35)+IF(Data!$AE151&lt;&gt;"",Scoring!$I$36)+IF(Data!$AF151&lt;&gt;"",Scoring!$I$37)+IF(Data!$AG151&lt;&gt;"",Scoring!$I$38)+IF(Data!$AH151&lt;&gt;"",Scoring!$I$39)+IF(Data!$AI151&lt;&gt;"",Scoring!$I$40)+IF(Data!$AJ151&lt;&gt;"",Scoring!$I$41)+IF(Data!$AK151&lt;&gt;"",Scoring!$I$42)+IF(Data!$AL151&lt;&gt;"",Scoring!$I$43)+IF(Data!$AM151&lt;&gt;"",Scoring!$I$44)+IF(Data!$AN151&lt;&gt;"",Scoring!$I$45)+IF(Data!$AO151&lt;&gt;"",Scoring!$I$46)+IF(Data!$AP151&lt;&gt;"",Scoring!$I$47)+IF(Data!$AQ151&lt;&gt;"",Scoring!$I$48)+IF(Data!$AR151&lt;&gt;"",Scoring!$I$49)+IF(Data!$AS151&lt;&gt;"",Scoring!$I$50)+IF(Data!$AT151&lt;&gt;"",Scoring!$I$51)+IF(Data!$AU151&lt;&gt;"",Scoring!$I$52),"")</f>
        <v/>
      </c>
      <c r="BG151" s="180" t="str">
        <f>IF(BF151&lt;&gt;"",LOOKUP(BF151,Likelihoods!$A$7:$A$107,Likelihoods!G$7:G$107),"")</f>
        <v/>
      </c>
      <c r="BH151" s="187" t="str">
        <f>IF(AND(COUNTBLANK($B151:$O151)=13,COUNTBLANK($P151:$Q151)=1,COUNTBLANK($R151:$U151)=3,COUNTBLANK($V151:$X151)=2,COUNTBLANK($Y151:$AE151)=6,COUNTBLANK($AF151:$AJ151)=4,COUNTBLANK($AK151:AN151)=3,COUNTBLANK($AO151:$AQ151)=2,COUNTBLANK($AR151:$AS151)=1,COUNTBLANK($AT151:$AU151)=1),IF(Data!$B151&lt;&gt;"",Scoring!$J$7)+IF(Data!$C151&lt;&gt;"",Scoring!$J$8)+IF(Data!$D151&lt;&gt;"",Scoring!$J$9)+IF(Data!$E151&lt;&gt;"",Scoring!$J$10)+IF(Data!$F151&lt;&gt;"",Scoring!$J$11)+IF(Data!$G151&lt;&gt;"",Scoring!$J$12)+IF(Data!$H151&lt;&gt;"",Scoring!$J$13)+IF(Data!$I151&lt;&gt;"",Scoring!$J$14)+IF(Data!$J151&lt;&gt;"",Scoring!$J$15)+IF(Data!$K151&lt;&gt;"",Scoring!$J$16)+IF(Data!$L151&lt;&gt;"",Scoring!$J$17)+IF(Data!$M151&lt;&gt;"",Scoring!$J$18)+IF(Data!$N151&lt;&gt;"",Scoring!$J$19)+IF(Data!$O151&lt;&gt;"",Scoring!$J$20)+IF(Data!$P151&lt;&gt;"",Scoring!$J$21)+IF(Data!$Q151&lt;&gt;"",Scoring!$J$22)+IF(Data!$R151&lt;&gt;"",Scoring!$J$23)+IF(Data!$S151&lt;&gt;"",Scoring!$J$24)+IF(Data!$T151&lt;&gt;"",Scoring!$J$25)+IF(Data!$U151&lt;&gt;"",Scoring!$J$26)+IF(Data!$V151&lt;&gt;"",Scoring!$J$27)+IF(Data!$W151&lt;&gt;"",Scoring!$J$28)+IF(Data!$X151&lt;&gt;"",Scoring!$J$29)+IF(Data!$Y151&lt;&gt;"",Scoring!$J$30)+IF(Data!$Z151&lt;&gt;"",Scoring!$J$31)+IF(Data!$AA151&lt;&gt;"",Scoring!$J$32)+IF(Data!$AB151&lt;&gt;"",Scoring!$J$33)+IF(Data!$AC151&lt;&gt;"",Scoring!$J$34)+IF(Data!$AD151&lt;&gt;"",Scoring!$J$35)+IF(Data!$AE151&lt;&gt;"",Scoring!$J$36)+IF(Data!$AF151&lt;&gt;"",Scoring!$J$37)+IF(Data!$AG151&lt;&gt;"",Scoring!$J$38)+IF(Data!$AH151&lt;&gt;"",Scoring!$J$39)+IF(Data!$AI151&lt;&gt;"",Scoring!$J$40)+IF(Data!$AJ151&lt;&gt;"",Scoring!$J$41)+IF(Data!$AK151&lt;&gt;"",Scoring!$J$42)+IF(Data!$AL151&lt;&gt;"",Scoring!$J$43)+IF(Data!$AM151&lt;&gt;"",Scoring!$J$44)+IF(Data!$AN151&lt;&gt;"",Scoring!$J$45)+IF(Data!$AO151&lt;&gt;"",Scoring!$J$46)+IF(Data!$AP151&lt;&gt;"",Scoring!$J$47)+IF(Data!$AQ151&lt;&gt;"",Scoring!$J$48)+IF(Data!$AR151&lt;&gt;"",Scoring!$J$49)+IF(Data!$AS151&lt;&gt;"",Scoring!$J$50)+IF(Data!$AT151&lt;&gt;"",Scoring!$J$51)+IF(Data!$AU151&lt;&gt;"",Scoring!$J$52),"")</f>
        <v/>
      </c>
      <c r="BI151" s="183" t="str">
        <f>IF(BH151&lt;&gt;"",LOOKUP(BH151,Likelihoods!$A$7:$A$107,Likelihoods!H$7:H$107),"")</f>
        <v/>
      </c>
      <c r="BJ151" s="188" t="str">
        <f>IF(AND(COUNTBLANK($B151:$O151)=13,COUNTBLANK($P151:$Q151)=1,COUNTBLANK($R151:$U151)=3,COUNTBLANK($V151:$X151)=2,COUNTBLANK($Y151:$AE151)=6,COUNTBLANK($AF151:$AJ151)=4,COUNTBLANK($AK151:AN151)=3,COUNTBLANK($AO151:$AQ151)=2,COUNTBLANK($AR151:$AS151)=1,COUNTBLANK($AT151:$AU151)=1),IF(Data!$B151&lt;&gt;"",Scoring!$K$7)+IF(Data!$C151&lt;&gt;"",Scoring!$K$8)+IF(Data!$D151&lt;&gt;"",Scoring!$K$9)+IF(Data!$E151&lt;&gt;"",Scoring!$K$10)+IF(Data!$F151&lt;&gt;"",Scoring!$K$11)+IF(Data!$G151&lt;&gt;"",Scoring!$K$12)+IF(Data!$H151&lt;&gt;"",Scoring!$K$13)+IF(Data!$I151&lt;&gt;"",Scoring!$K$14)+IF(Data!$J151&lt;&gt;"",Scoring!$K$15)+IF(Data!$K151&lt;&gt;"",Scoring!$K$16)+IF(Data!$L151&lt;&gt;"",Scoring!$K$17)+IF(Data!$M151&lt;&gt;"",Scoring!$K$18)+IF(Data!$N151&lt;&gt;"",Scoring!$K$19)+IF(Data!$O151&lt;&gt;"",Scoring!$K$20)+IF(Data!$P151&lt;&gt;"",Scoring!$K$21)+IF(Data!$Q151&lt;&gt;"",Scoring!$K$22)+IF(Data!$R151&lt;&gt;"",Scoring!$K$23)+IF(Data!$S151&lt;&gt;"",Scoring!$K$24)+IF(Data!$T151&lt;&gt;"",Scoring!$K$25)+IF(Data!$U151&lt;&gt;"",Scoring!$K$26)+IF(Data!$V151&lt;&gt;"",Scoring!$K$27)+IF(Data!$W151&lt;&gt;"",Scoring!$K$28)+IF(Data!$X151&lt;&gt;"",Scoring!$K$29)+IF(Data!$Y151&lt;&gt;"",Scoring!$K$30)+IF(Data!$Z151&lt;&gt;"",Scoring!$K$31)+IF(Data!$AA151&lt;&gt;"",Scoring!$K$32)+IF(Data!$AB151&lt;&gt;"",Scoring!$K$33)+IF(Data!$AC151&lt;&gt;"",Scoring!$K$34)+IF(Data!$AD151&lt;&gt;"",Scoring!$K$35)+IF(Data!$AE151&lt;&gt;"",Scoring!$K$36)+IF(Data!$AF151&lt;&gt;"",Scoring!$K$37)+IF(Data!$AG151&lt;&gt;"",Scoring!$K$38)+IF(Data!$AH151&lt;&gt;"",Scoring!$K$39)+IF(Data!$AI151&lt;&gt;"",Scoring!$K$40)+IF(Data!$AJ151&lt;&gt;"",Scoring!$K$41)+IF(Data!$AK151&lt;&gt;"",Scoring!$K$42)+IF(Data!$AL151&lt;&gt;"",Scoring!$K$43)+IF(Data!$AM151&lt;&gt;"",Scoring!$K$44)+IF(Data!$AN151&lt;&gt;"",Scoring!$K$45)+IF(Data!$AO151&lt;&gt;"",Scoring!$K$46)+IF(Data!$AP151&lt;&gt;"",Scoring!$K$47)+IF(Data!$AQ151&lt;&gt;"",Scoring!$K$48)+IF(Data!$AR151&lt;&gt;"",Scoring!$K$49)+IF(Data!$AS151&lt;&gt;"",Scoring!$K$50)+IF(Data!$AT151&lt;&gt;"",Scoring!$K$51)+IF(Data!$AU151&lt;&gt;"",Scoring!$K$52),"")</f>
        <v/>
      </c>
      <c r="BK151" s="184" t="str">
        <f>IF(BJ151&lt;&gt;"",LOOKUP(BJ151,Likelihoods!$A$7:$A$107,Likelihoods!I$7:I$107),"")</f>
        <v/>
      </c>
      <c r="BL151" s="187" t="str">
        <f>IF(AND(COUNTBLANK($B151:$O151)=13,COUNTBLANK($P151:$Q151)=1,COUNTBLANK($R151:$U151)=3,COUNTBLANK($V151:$X151)=2,COUNTBLANK($Y151:$AE151)=6,COUNTBLANK($AF151:$AJ151)=4,COUNTBLANK($AK151:AN151)=3,COUNTBLANK($AO151:$AQ151)=2,COUNTBLANK($AR151:$AS151)=1,COUNTBLANK($AT151:$AU151)=1),IF(Data!$B151&lt;&gt;"",Scoring!$L$7)+IF(Data!$C151&lt;&gt;"",Scoring!$L$8)+IF(Data!$D151&lt;&gt;"",Scoring!$L$9)+IF(Data!$E151&lt;&gt;"",Scoring!$L$10)+IF(Data!$F151&lt;&gt;"",Scoring!$L$11)+IF(Data!$G151&lt;&gt;"",Scoring!$L$12)+IF(Data!$H151&lt;&gt;"",Scoring!$L$13)+IF(Data!$I151&lt;&gt;"",Scoring!$L$14)+IF(Data!$J151&lt;&gt;"",Scoring!$L$15)+IF(Data!$K151&lt;&gt;"",Scoring!$L$16)+IF(Data!$L151&lt;&gt;"",Scoring!$L$17)+IF(Data!$M151&lt;&gt;"",Scoring!$L$18)+IF(Data!$N151&lt;&gt;"",Scoring!$L$19)+IF(Data!$O151&lt;&gt;"",Scoring!$L$20)+IF(Data!$P151&lt;&gt;"",Scoring!$L$21)+IF(Data!$Q151&lt;&gt;"",Scoring!$L$22)+IF(Data!$R151&lt;&gt;"",Scoring!$L$23)+IF(Data!$S151&lt;&gt;"",Scoring!$L$24)+IF(Data!$T151&lt;&gt;"",Scoring!$L$25)+IF(Data!$U151&lt;&gt;"",Scoring!$L$26)+IF(Data!$V151&lt;&gt;"",Scoring!$L$27)+IF(Data!$W151&lt;&gt;"",Scoring!$L$28)+IF(Data!$X151&lt;&gt;"",Scoring!$L$29)+IF(Data!$Y151&lt;&gt;"",Scoring!$L$30)+IF(Data!$Z151&lt;&gt;"",Scoring!$L$31)+IF(Data!$AA151&lt;&gt;"",Scoring!$L$32)+IF(Data!$AB151&lt;&gt;"",Scoring!$L$33)+IF(Data!$AC151&lt;&gt;"",Scoring!$L$34)+IF(Data!$AD151&lt;&gt;"",Scoring!$L$35)+IF(Data!$AE151&lt;&gt;"",Scoring!$L$36)+IF(Data!$AF151&lt;&gt;"",Scoring!$L$37)+IF(Data!$AG151&lt;&gt;"",Scoring!$L$38)+IF(Data!$AH151&lt;&gt;"",Scoring!$L$39)+IF(Data!$AI151&lt;&gt;"",Scoring!$L$40)+IF(Data!$AJ151&lt;&gt;"",Scoring!$L$41)+IF(Data!$AK151&lt;&gt;"",Scoring!$L$42)+IF(Data!$AL151&lt;&gt;"",Scoring!$L$43)+IF(Data!$AM151&lt;&gt;"",Scoring!$L$44)+IF(Data!$AN151&lt;&gt;"",Scoring!$L$45)+IF(Data!$AO151&lt;&gt;"",Scoring!$L$46)+IF(Data!$AP151&lt;&gt;"",Scoring!$L$47)+IF(Data!$AQ151&lt;&gt;"",Scoring!$L$48)+IF(Data!$AR151&lt;&gt;"",Scoring!$L$49)+IF(Data!$AS151&lt;&gt;"",Scoring!$L$50)+IF(Data!$AT151&lt;&gt;"",Scoring!$L$51)+IF(Data!$AU151&lt;&gt;"",Scoring!$L$52),"")</f>
        <v/>
      </c>
      <c r="BM151" s="180" t="str">
        <f>IF(BL151&lt;&gt;"",LOOKUP(BL151,Likelihoods!$A$7:$A$107,Likelihoods!J$7:J$107),"")</f>
        <v/>
      </c>
      <c r="BN151" s="181" t="str">
        <f>IF(AND(COUNTBLANK($B151:$O151)=13,COUNTBLANK($P151:$Q151)=1,COUNTBLANK($R151:$U151)=3,COUNTBLANK($V151:$X151)=2,COUNTBLANK($Y151:$AE151)=6,COUNTBLANK($AF151:$AJ151)=4,COUNTBLANK($AK151:AN151)=3,COUNTBLANK($AO151:$AQ151)=2,COUNTBLANK($AR151:$AS151)=1,COUNTBLANK($AT151:$AU151)=1),IF(Data!$B151&lt;&gt;"",Scoring!$M$7)+IF(Data!$C151&lt;&gt;"",Scoring!$M$8)+IF(Data!$D151&lt;&gt;"",Scoring!$M$9)+IF(Data!$E151&lt;&gt;"",Scoring!$M$10)+IF(Data!$F151&lt;&gt;"",Scoring!$M$11)+IF(Data!$G151&lt;&gt;"",Scoring!$M$12)+IF(Data!$H151&lt;&gt;"",Scoring!$M$13)+IF(Data!$I151&lt;&gt;"",Scoring!$M$14)+IF(Data!$J151&lt;&gt;"",Scoring!$M$15)+IF(Data!$K151&lt;&gt;"",Scoring!$M$16)+IF(Data!$L151&lt;&gt;"",Scoring!$M$17)+IF(Data!$M151&lt;&gt;"",Scoring!$M$18)+IF(Data!$N151&lt;&gt;"",Scoring!$M$19)+IF(Data!$O151&lt;&gt;"",Scoring!$M$20)+IF(Data!$P151&lt;&gt;"",Scoring!$M$21)+IF(Data!$Q151&lt;&gt;"",Scoring!$M$22)+IF(Data!$R151&lt;&gt;"",Scoring!$M$23)+IF(Data!$S151&lt;&gt;"",Scoring!$M$24)+IF(Data!$T151&lt;&gt;"",Scoring!$M$25)+IF(Data!$U151&lt;&gt;"",Scoring!$M$26)+IF(Data!$V151&lt;&gt;"",Scoring!$M$27)+IF(Data!$W151&lt;&gt;"",Scoring!$M$28)+IF(Data!$X151&lt;&gt;"",Scoring!$M$29)+IF(Data!$Y151&lt;&gt;"",Scoring!$M$30)+IF(Data!$Z151&lt;&gt;"",Scoring!$M$31)+IF(Data!$AA151&lt;&gt;"",Scoring!$M$32)+IF(Data!$AB151&lt;&gt;"",Scoring!$M$33)+IF(Data!$AC151&lt;&gt;"",Scoring!$M$34)+IF(Data!$AD151&lt;&gt;"",Scoring!$M$35)+IF(Data!$AE151&lt;&gt;"",Scoring!$M$36)+IF(Data!$AF151&lt;&gt;"",Scoring!$M$37)+IF(Data!$AG151&lt;&gt;"",Scoring!$M$38)+IF(Data!$AH151&lt;&gt;"",Scoring!$M$39)+IF(Data!$AI151&lt;&gt;"",Scoring!$M$40)+IF(Data!$AJ151&lt;&gt;"",Scoring!$M$41)+IF(Data!$AK151&lt;&gt;"",Scoring!$M$42)+IF(Data!$AL151&lt;&gt;"",Scoring!$M$43)+IF(Data!$AM151&lt;&gt;"",Scoring!$M$44)+IF(Data!$AN151&lt;&gt;"",Scoring!$M$45)+IF(Data!$AO151&lt;&gt;"",Scoring!$M$46)+IF(Data!$AP151&lt;&gt;"",Scoring!$M$47)+IF(Data!$AQ151&lt;&gt;"",Scoring!$M$48)+IF(Data!$AR151&lt;&gt;"",Scoring!$M$49)+IF(Data!$AS151&lt;&gt;"",Scoring!$M$50)+IF(Data!$AT151&lt;&gt;"",Scoring!$M$51)+IF(Data!$AU151&lt;&gt;"",Scoring!$M$52),"")</f>
        <v/>
      </c>
      <c r="BO151" s="184" t="str">
        <f>IF(BN151&lt;&gt;"",LOOKUP(BN151,Likelihoods!$A$7:$A$107,Likelihoods!K$7:K$107),"")</f>
        <v/>
      </c>
      <c r="BP151" s="179" t="str">
        <f>IF(AND(COUNTBLANK($B151:$O151)=13,COUNTBLANK($P151:$Q151)=1,COUNTBLANK($R151:$U151)=3,COUNTBLANK($V151:$X151)=2,COUNTBLANK($Y151:$AE151)=6,COUNTBLANK($AF151:$AJ151)=4,COUNTBLANK($AK151:AN151)=3,COUNTBLANK($AO151:$AQ151)=2,COUNTBLANK($AR151:$AS151)=1,COUNTBLANK($AT151:$AU151)=1),IF(Data!$B151&lt;&gt;"",Scoring!$N$7)+IF(Data!$C151&lt;&gt;"",Scoring!$N$8)+IF(Data!$D151&lt;&gt;"",Scoring!$N$9)+IF(Data!$E151&lt;&gt;"",Scoring!$N$10)+IF(Data!$F151&lt;&gt;"",Scoring!$N$11)+IF(Data!$G151&lt;&gt;"",Scoring!$N$12)+IF(Data!$H151&lt;&gt;"",Scoring!$N$13)+IF(Data!$I151&lt;&gt;"",Scoring!$N$14)+IF(Data!$J151&lt;&gt;"",Scoring!$N$15)+IF(Data!$K151&lt;&gt;"",Scoring!$N$16)+IF(Data!$L151&lt;&gt;"",Scoring!$N$17)+IF(Data!$M151&lt;&gt;"",Scoring!$N$18)+IF(Data!$N151&lt;&gt;"",Scoring!$N$19)+IF(Data!$O151&lt;&gt;"",Scoring!$N$20)+IF(Data!$P151&lt;&gt;"",Scoring!$N$21)+IF(Data!$Q151&lt;&gt;"",Scoring!$N$22)+IF(Data!$R151&lt;&gt;"",Scoring!$N$23)+IF(Data!$S151&lt;&gt;"",Scoring!$N$24)+IF(Data!$T151&lt;&gt;"",Scoring!$N$25)+IF(Data!$U151&lt;&gt;"",Scoring!$N$26)+IF(Data!$V151&lt;&gt;"",Scoring!$N$27)+IF(Data!$W151&lt;&gt;"",Scoring!$N$28)+IF(Data!$X151&lt;&gt;"",Scoring!$N$29)+IF(Data!$Y151&lt;&gt;"",Scoring!$N$30)+IF(Data!$Z151&lt;&gt;"",Scoring!$N$31)+IF(Data!$AA151&lt;&gt;"",Scoring!$N$32)+IF(Data!$AB151&lt;&gt;"",Scoring!$N$33)+IF(Data!$AC151&lt;&gt;"",Scoring!$N$34)+IF(Data!$AD151&lt;&gt;"",Scoring!$N$35)+IF(Data!$AE151&lt;&gt;"",Scoring!$N$36)+IF(Data!$AF151&lt;&gt;"",Scoring!$N$37)+IF(Data!$AG151&lt;&gt;"",Scoring!$N$38)+IF(Data!$AH151&lt;&gt;"",Scoring!$N$39)+IF(Data!$AI151&lt;&gt;"",Scoring!$N$40)+IF(Data!$AJ151&lt;&gt;"",Scoring!$N$41)+IF(Data!$AK151&lt;&gt;"",Scoring!$N$42)+IF(Data!$AL151&lt;&gt;"",Scoring!$N$43)+IF(Data!$AM151&lt;&gt;"",Scoring!$N$44)+IF(Data!$AN151&lt;&gt;"",Scoring!$N$45)+IF(Data!$AO151&lt;&gt;"",Scoring!$N$46)+IF(Data!$AP151&lt;&gt;"",Scoring!$N$47)+IF(Data!$AQ151&lt;&gt;"",Scoring!$N$48)+IF(Data!$AR151&lt;&gt;"",Scoring!$N$49)+IF(Data!$AS151&lt;&gt;"",Scoring!$N$50)+IF(Data!$AT151&lt;&gt;"",Scoring!$N$51)+IF(Data!$AU151&lt;&gt;"",Scoring!$N$52),"")</f>
        <v/>
      </c>
      <c r="BQ151" s="189" t="str">
        <f>IF(BP151&lt;&gt;"",LOOKUP(BP151,Likelihoods!$A$7:$A$107,Likelihoods!L$7:L$107),"")</f>
        <v/>
      </c>
      <c r="BR151" s="181" t="str">
        <f>IF(AND(COUNTBLANK($B151:$O151)=13,COUNTBLANK($P151:$Q151)=1,COUNTBLANK($R151:$U151)=3,COUNTBLANK($V151:$X151)=2,COUNTBLANK($Y151:$AE151)=6,COUNTBLANK($AF151:$AJ151)=4,COUNTBLANK($AK151:AN151)=3,COUNTBLANK($AO151:$AQ151)=2,COUNTBLANK($AR151:$AS151)=1,COUNTBLANK($AT151:$AU151)=1),IF(Data!$B151&lt;&gt;"",Scoring!$O$7)+IF(Data!$C151&lt;&gt;"",Scoring!$O$8)+IF(Data!$D151&lt;&gt;"",Scoring!$O$9)+IF(Data!$E151&lt;&gt;"",Scoring!$O$10)+IF(Data!$F151&lt;&gt;"",Scoring!$O$11)+IF(Data!$G151&lt;&gt;"",Scoring!$O$12)+IF(Data!$H151&lt;&gt;"",Scoring!$O$13)+IF(Data!$I151&lt;&gt;"",Scoring!$O$14)+IF(Data!$J151&lt;&gt;"",Scoring!$O$15)+IF(Data!$K151&lt;&gt;"",Scoring!$O$16)+IF(Data!$L151&lt;&gt;"",Scoring!$O$17)+IF(Data!$M151&lt;&gt;"",Scoring!$O$18)+IF(Data!$N151&lt;&gt;"",Scoring!$O$19)+IF(Data!$O151&lt;&gt;"",Scoring!$O$20)+IF(Data!$P151&lt;&gt;"",Scoring!$O$21)+IF(Data!$Q151&lt;&gt;"",Scoring!$O$22)+IF(Data!$R151&lt;&gt;"",Scoring!$O$23)+IF(Data!$S151&lt;&gt;"",Scoring!$O$24)+IF(Data!$T151&lt;&gt;"",Scoring!$O$25)+IF(Data!$U151&lt;&gt;"",Scoring!$O$26)+IF(Data!$V151&lt;&gt;"",Scoring!$O$27)+IF(Data!$W151&lt;&gt;"",Scoring!$O$28)+IF(Data!$X151&lt;&gt;"",Scoring!$O$29)+IF(Data!$Y151&lt;&gt;"",Scoring!$O$30)+IF(Data!$Z151&lt;&gt;"",Scoring!$O$31)+IF(Data!$AA151&lt;&gt;"",Scoring!$O$32)+IF(Data!$AB151&lt;&gt;"",Scoring!$O$33)+IF(Data!$AC151&lt;&gt;"",Scoring!$O$34)+IF(Data!$AD151&lt;&gt;"",Scoring!$O$35)+IF(Data!$AE151&lt;&gt;"",Scoring!$O$36)+IF(Data!$AF151&lt;&gt;"",Scoring!$O$37)+IF(Data!$AG151&lt;&gt;"",Scoring!$O$38)+IF(Data!$AH151&lt;&gt;"",Scoring!$O$39)+IF(Data!$AI151&lt;&gt;"",Scoring!$O$40)+IF(Data!$AJ151&lt;&gt;"",Scoring!$O$41)+IF(Data!$AK151&lt;&gt;"",Scoring!$O$42)+IF(Data!$AL151&lt;&gt;"",Scoring!$O$43)+IF(Data!$AM151&lt;&gt;"",Scoring!$O$44)+IF(Data!$AN151&lt;&gt;"",Scoring!$O$45)+IF(Data!$AO151&lt;&gt;"",Scoring!$O$46)+IF(Data!$AP151&lt;&gt;"",Scoring!$O$47)+IF(Data!$AQ151&lt;&gt;"",Scoring!$O$48)+IF(Data!$AR151&lt;&gt;"",Scoring!$O$49)+IF(Data!$AS151&lt;&gt;"",Scoring!$O$50)+IF(Data!$AT151&lt;&gt;"",Scoring!$O$51)+IF(Data!$AU151&lt;&gt;"",Scoring!$O$52),"")</f>
        <v/>
      </c>
      <c r="BS151" s="184" t="str">
        <f>IF(BR151&lt;&gt;"",LOOKUP(BR151,Likelihoods!$A$7:$A$107,Likelihoods!M$7:M$107),"")</f>
        <v/>
      </c>
      <c r="BT151" s="181" t="str">
        <f>IF(AND(COUNTBLANK($B151:$O151)=13,COUNTBLANK($P151:$Q151)=1,COUNTBLANK($R151:$U151)=3,COUNTBLANK($V151:$X151)=2,COUNTBLANK($Y151:$AE151)=6,COUNTBLANK($AF151:$AJ151)=4,COUNTBLANK($AK151:AN151)=3,COUNTBLANK($AO151:$AQ151)=2,COUNTBLANK($AR151:$AS151)=1,COUNTBLANK($AT151:$AU151)=1),IF(Data!$B151&lt;&gt;"",Scoring!$P$7)+IF(Data!$C151&lt;&gt;"",Scoring!$P$8)+IF(Data!$D151&lt;&gt;"",Scoring!$P$9)+IF(Data!$E151&lt;&gt;"",Scoring!$P$10)+IF(Data!$F151&lt;&gt;"",Scoring!$P$11)+IF(Data!$G151&lt;&gt;"",Scoring!$P$12)+IF(Data!$H151&lt;&gt;"",Scoring!$P$13)+IF(Data!$I151&lt;&gt;"",Scoring!$P$14)+IF(Data!$J151&lt;&gt;"",Scoring!$P$15)+IF(Data!$K151&lt;&gt;"",Scoring!$P$16)+IF(Data!$L151&lt;&gt;"",Scoring!$P$17)+IF(Data!$M151&lt;&gt;"",Scoring!$P$18)+IF(Data!$N151&lt;&gt;"",Scoring!$P$19)+IF(Data!$O151&lt;&gt;"",Scoring!$P$20)+IF(Data!$P151&lt;&gt;"",Scoring!$P$21)+IF(Data!$Q151&lt;&gt;"",Scoring!$P$22)+IF(Data!$R151&lt;&gt;"",Scoring!$P$23)+IF(Data!$S151&lt;&gt;"",Scoring!$P$24)+IF(Data!$T151&lt;&gt;"",Scoring!$P$25)+IF(Data!$U151&lt;&gt;"",Scoring!$P$26)+IF(Data!$V151&lt;&gt;"",Scoring!$P$27)+IF(Data!$W151&lt;&gt;"",Scoring!$P$28)+IF(Data!$X151&lt;&gt;"",Scoring!$P$29)+IF(Data!$Y151&lt;&gt;"",Scoring!$P$30)+IF(Data!$Z151&lt;&gt;"",Scoring!$P$31)+IF(Data!$AA151&lt;&gt;"",Scoring!$P$32)+IF(Data!$AB151&lt;&gt;"",Scoring!$P$33)+IF(Data!$AC151&lt;&gt;"",Scoring!$P$34)+IF(Data!$AD151&lt;&gt;"",Scoring!$P$35)+IF(Data!$AE151&lt;&gt;"",Scoring!$P$36)+IF(Data!$AF151&lt;&gt;"",Scoring!$P$37)+IF(Data!$AG151&lt;&gt;"",Scoring!$P$38)+IF(Data!$AH151&lt;&gt;"",Scoring!$P$39)+IF(Data!$AI151&lt;&gt;"",Scoring!$P$40)+IF(Data!$AJ151&lt;&gt;"",Scoring!$P$41)+IF(Data!$AK151&lt;&gt;"",Scoring!$P$42)+IF(Data!$AL151&lt;&gt;"",Scoring!$P$43)+IF(Data!$AM151&lt;&gt;"",Scoring!$P$44)+IF(Data!$AN151&lt;&gt;"",Scoring!$P$45)+IF(Data!$AO151&lt;&gt;"",Scoring!$P$46)+IF(Data!$AP151&lt;&gt;"",Scoring!$P$47)+IF(Data!$AQ151&lt;&gt;"",Scoring!$P$48)+IF(Data!$AR151&lt;&gt;"",Scoring!$P$49)+IF(Data!$AS151&lt;&gt;"",Scoring!$P$50)+IF(Data!$AT151&lt;&gt;"",Scoring!$P$51)+IF(Data!$AU151&lt;&gt;"",Scoring!$P$52),"")</f>
        <v/>
      </c>
      <c r="BU151" s="180" t="str">
        <f>IF(BT151&lt;&gt;"",LOOKUP(BT151,Likelihoods!$A$7:$A$107,Likelihoods!N$7:N$107),"")</f>
        <v/>
      </c>
      <c r="BV151" s="181" t="str">
        <f>IF(AND(COUNTBLANK($B151:$O151)=13,COUNTBLANK($P151:$Q151)=1,COUNTBLANK($R151:$U151)=3,COUNTBLANK($V151:$X151)=2,COUNTBLANK($Y151:$AE151)=6,COUNTBLANK($AF151:$AJ151)=4,COUNTBLANK($AK151:AN151)=3,COUNTBLANK($AO151:$AQ151)=2,COUNTBLANK($AR151:$AS151)=1,COUNTBLANK($AT151:$AU151)=1),IF(Data!$B151&lt;&gt;"",Scoring!$Q$7)+IF(Data!$C151&lt;&gt;"",Scoring!$Q$8)+IF(Data!$D151&lt;&gt;"",Scoring!$Q$9)+IF(Data!$E151&lt;&gt;"",Scoring!$Q$10)+IF(Data!$F151&lt;&gt;"",Scoring!$Q$11)+IF(Data!$G151&lt;&gt;"",Scoring!$Q$12)+IF(Data!$H151&lt;&gt;"",Scoring!$Q$13)+IF(Data!$I151&lt;&gt;"",Scoring!$Q$14)+IF(Data!$J151&lt;&gt;"",Scoring!$Q$15)+IF(Data!$K151&lt;&gt;"",Scoring!$Q$16)+IF(Data!$L151&lt;&gt;"",Scoring!$Q$17)+IF(Data!$M151&lt;&gt;"",Scoring!$Q$18)+IF(Data!$N151&lt;&gt;"",Scoring!$Q$19)+IF(Data!$O151&lt;&gt;"",Scoring!$Q$20)+IF(Data!$P151&lt;&gt;"",Scoring!$Q$21)+IF(Data!$Q151&lt;&gt;"",Scoring!$Q$22)+IF(Data!$R151&lt;&gt;"",Scoring!$Q$23)+IF(Data!$S151&lt;&gt;"",Scoring!$Q$24)+IF(Data!$T151&lt;&gt;"",Scoring!$Q$25)+IF(Data!$U151&lt;&gt;"",Scoring!$Q$26)+IF(Data!$V151&lt;&gt;"",Scoring!$Q$27)+IF(Data!$W151&lt;&gt;"",Scoring!$Q$28)+IF(Data!$X151&lt;&gt;"",Scoring!$Q$29)+IF(Data!$Y151&lt;&gt;"",Scoring!$Q$30)+IF(Data!$Z151&lt;&gt;"",Scoring!$Q$31)+IF(Data!$AA151&lt;&gt;"",Scoring!$Q$32)+IF(Data!$AB151&lt;&gt;"",Scoring!$Q$33)+IF(Data!$AC151&lt;&gt;"",Scoring!$Q$34)+IF(Data!$AD151&lt;&gt;"",Scoring!$Q$35)+IF(Data!$AE151&lt;&gt;"",Scoring!$Q$36)+IF(Data!$AF151&lt;&gt;"",Scoring!$Q$37)+IF(Data!$AG151&lt;&gt;"",Scoring!$Q$38)+IF(Data!$AH151&lt;&gt;"",Scoring!$Q$39)+IF(Data!$AI151&lt;&gt;"",Scoring!$Q$40)+IF(Data!$AJ151&lt;&gt;"",Scoring!$Q$41)+IF(Data!$AK151&lt;&gt;"",Scoring!$Q$42)+IF(Data!$AL151&lt;&gt;"",Scoring!$Q$43)+IF(Data!$AM151&lt;&gt;"",Scoring!$Q$44)+IF(Data!$AN151&lt;&gt;"",Scoring!$Q$45)+IF(Data!$AO151&lt;&gt;"",Scoring!$Q$46)+IF(Data!$AP151&lt;&gt;"",Scoring!$Q$47)+IF(Data!$AQ151&lt;&gt;"",Scoring!$Q$48)+IF(Data!$AR151&lt;&gt;"",Scoring!$Q$49)+IF(Data!$AS151&lt;&gt;"",Scoring!$Q$50)+IF(Data!$AT151&lt;&gt;"",Scoring!$Q$51)+IF(Data!$AU151&lt;&gt;"",Scoring!$Q$52),"")</f>
        <v/>
      </c>
      <c r="BW151" s="183" t="str">
        <f>IF(BV151&lt;&gt;"",LOOKUP(BV151,Likelihoods!$A$7:$A$107,Likelihoods!O$7:O$107),"")</f>
        <v/>
      </c>
      <c r="BX151" s="9"/>
      <c r="BY151" s="9"/>
      <c r="BZ151" s="9"/>
      <c r="CA151" s="9"/>
      <c r="CB151" s="9"/>
      <c r="CC151" s="9"/>
      <c r="CD151" s="9"/>
      <c r="CE151" s="9"/>
      <c r="CF151" s="9"/>
      <c r="CG151" s="9"/>
      <c r="CH151" s="9"/>
      <c r="CI151" s="9"/>
      <c r="CJ151" s="9"/>
      <c r="CK151" s="9"/>
    </row>
    <row r="152" spans="1:89" ht="14.25">
      <c r="A152" s="59"/>
      <c r="B152" s="76"/>
      <c r="C152" s="77"/>
      <c r="D152" s="77"/>
      <c r="E152" s="77"/>
      <c r="F152" s="77"/>
      <c r="G152" s="77"/>
      <c r="H152" s="77"/>
      <c r="I152" s="77"/>
      <c r="J152" s="77"/>
      <c r="K152" s="77"/>
      <c r="L152" s="77"/>
      <c r="M152" s="77"/>
      <c r="N152" s="77"/>
      <c r="O152" s="77"/>
      <c r="P152" s="76"/>
      <c r="Q152" s="78"/>
      <c r="R152" s="77"/>
      <c r="S152" s="77"/>
      <c r="T152" s="77"/>
      <c r="U152" s="77"/>
      <c r="V152" s="76"/>
      <c r="W152" s="77"/>
      <c r="X152" s="78"/>
      <c r="Y152" s="77"/>
      <c r="Z152" s="77"/>
      <c r="AA152" s="77"/>
      <c r="AB152" s="77"/>
      <c r="AC152" s="77"/>
      <c r="AD152" s="77"/>
      <c r="AE152" s="77"/>
      <c r="AF152" s="76"/>
      <c r="AG152" s="77"/>
      <c r="AH152" s="77"/>
      <c r="AI152" s="77"/>
      <c r="AJ152" s="78"/>
      <c r="AK152" s="77"/>
      <c r="AL152" s="77"/>
      <c r="AM152" s="77"/>
      <c r="AN152" s="77"/>
      <c r="AO152" s="76"/>
      <c r="AP152" s="77"/>
      <c r="AQ152" s="78"/>
      <c r="AR152" s="76"/>
      <c r="AS152" s="78"/>
      <c r="AT152" s="77"/>
      <c r="AU152" s="77"/>
      <c r="AV152" s="179" t="str">
        <f>IF(AND(COUNTBLANK($B152:$O152)=13,COUNTBLANK($P152:$Q152)=1,COUNTBLANK($R152:$U152)=3,COUNTBLANK($V152:$X152)=2,COUNTBLANK($Y152:$AE152)=6,COUNTBLANK($AF152:$AJ152)=4,COUNTBLANK($AK152:AN152)=3,COUNTBLANK($AO152:$AQ152)=2,COUNTBLANK($AR152:$AS152)=1,COUNTBLANK($AT152:$AU152)=1),IF(Data!$B152&lt;&gt;"",Scoring!$D$7)+IF(Data!$C152&lt;&gt;"",Scoring!$D$8)+IF(Data!$D152&lt;&gt;"",Scoring!$D$9)+IF(Data!$E152&lt;&gt;"",Scoring!$D$10)+IF(Data!$F152&lt;&gt;"",Scoring!$D$11)+IF(Data!$G152&lt;&gt;"",Scoring!$D$12)+IF(Data!$H152&lt;&gt;"",Scoring!$D$13)+IF(Data!$I152&lt;&gt;"",Scoring!$D$14)+IF(Data!$J152&lt;&gt;"",Scoring!$D$15)+IF(Data!$K152&lt;&gt;"",Scoring!$D$16)+IF(Data!$L152&lt;&gt;"",Scoring!$D$17)+IF(Data!$M152&lt;&gt;"",Scoring!$D$18)+IF(Data!$N152&lt;&gt;"",Scoring!$D$19)+IF(Data!$O152&lt;&gt;"",Scoring!$D$20)+IF(Data!$P152&lt;&gt;"",Scoring!$D$21)+IF(Data!$Q152&lt;&gt;"",Scoring!$D$22)+IF(Data!$R152&lt;&gt;"",Scoring!$D$23)+IF(Data!$S152&lt;&gt;"",Scoring!$D$24)+IF(Data!$T152&lt;&gt;"",Scoring!$D$25)+IF(Data!$U152&lt;&gt;"",Scoring!$D$26)+IF(Data!$V152&lt;&gt;"",Scoring!$D$27)+IF(Data!$W152&lt;&gt;"",Scoring!$D$28)+IF(Data!$X152&lt;&gt;"",Scoring!$D$29)+IF(Data!$Y152&lt;&gt;"",Scoring!$D$30)+IF(Data!$Z152&lt;&gt;"",Scoring!$D$31)+IF(Data!$AA152&lt;&gt;"",Scoring!$D$32)+IF(Data!$AB152&lt;&gt;"",Scoring!$D$33)+IF(Data!$AC152&lt;&gt;"",Scoring!$D$34)+IF(Data!$AD152&lt;&gt;"",Scoring!$D$35)+IF(Data!$AE152&lt;&gt;"",Scoring!$D$36)+IF(Data!$AF152&lt;&gt;"",Scoring!$D$37)+IF(Data!$AG152&lt;&gt;"",Scoring!$D$38)+IF(Data!$AH152&lt;&gt;"",Scoring!$D$39)+IF(Data!$AI152&lt;&gt;"",Scoring!$D$40)+IF(Data!$AJ152&lt;&gt;"",Scoring!$D$41)+IF(Data!$AK152&lt;&gt;"",Scoring!$D$42)+IF(Data!$AL152&lt;&gt;"",Scoring!$D$43)+IF(Data!$AM152&lt;&gt;"",Scoring!$D$44)+IF(Data!$AN152&lt;&gt;"",Scoring!$D$45)+IF(Data!$AO152&lt;&gt;"",Scoring!$D$46)+IF(Data!$AP152&lt;&gt;"",Scoring!$D$47)+IF(Data!$AQ152&lt;&gt;"",Scoring!$D$48)+IF(Data!$AR152&lt;&gt;"",Scoring!$D$49)+IF(Data!$AS152&lt;&gt;"",Scoring!$D$50)+IF(Data!$AT152&lt;&gt;"",Scoring!$D$51)+IF(Data!$AU152&lt;&gt;"",Scoring!$D$52),"")</f>
        <v/>
      </c>
      <c r="AW152" s="180" t="str">
        <f>IF(AV152&lt;&gt;"",LOOKUP(AV152,Likelihoods!$A$7:$A$107,Likelihoods!B$7:B$107),"")</f>
        <v/>
      </c>
      <c r="AX152" s="181" t="str">
        <f>IF(AND(COUNTBLANK($B152:$O152)=13,COUNTBLANK($P152:$Q152)=1,COUNTBLANK($R152:$U152)=3,COUNTBLANK($V152:$X152)=2,COUNTBLANK($Y152:$AE152)=6,COUNTBLANK($AF152:$AJ152)=4,COUNTBLANK($AK152:AN152)=3,COUNTBLANK($AO152:$AQ152)=2,COUNTBLANK($AR152:$AS152)=1,COUNTBLANK($AT152:$AU152)=1),IF(Data!$B152&lt;&gt;"",Scoring!$E$7)+IF(Data!$C152&lt;&gt;"",Scoring!$E$8)+IF(Data!$D152&lt;&gt;"",Scoring!$E$9)+IF(Data!$E152&lt;&gt;"",Scoring!$E$10)+IF(Data!$F152&lt;&gt;"",Scoring!$E$11)+IF(Data!$G152&lt;&gt;"",Scoring!$E$12)+IF(Data!$H152&lt;&gt;"",Scoring!$E$13)+IF(Data!$I152&lt;&gt;"",Scoring!$E$14)+IF(Data!$J152&lt;&gt;"",Scoring!$E$15)+IF(Data!$K152&lt;&gt;"",Scoring!$E$16)+IF(Data!$L152&lt;&gt;"",Scoring!$E$17)+IF(Data!$M152&lt;&gt;"",Scoring!$E$18)+IF(Data!$N152&lt;&gt;"",Scoring!$E$19)+IF(Data!$O152&lt;&gt;"",Scoring!$E$20)+IF(Data!$P152&lt;&gt;"",Scoring!$E$21)+IF(Data!$Q152&lt;&gt;"",Scoring!$E$22)+IF(Data!$R152&lt;&gt;"",Scoring!$E$23)+IF(Data!$S152&lt;&gt;"",Scoring!$E$24)+IF(Data!$T152&lt;&gt;"",Scoring!$E$25)+IF(Data!$U152&lt;&gt;"",Scoring!$E$26)+IF(Data!$V152&lt;&gt;"",Scoring!$E$27)+IF(Data!$W152&lt;&gt;"",Scoring!$E$28)+IF(Data!$X152&lt;&gt;"",Scoring!$E$29)+IF(Data!$Y152&lt;&gt;"",Scoring!$E$30)+IF(Data!$Z152&lt;&gt;"",Scoring!$E$31)+IF(Data!$AA152&lt;&gt;"",Scoring!$E$32)+IF(Data!$AB152&lt;&gt;"",Scoring!$E$33)+IF(Data!$AC152&lt;&gt;"",Scoring!$E$34)+IF(Data!$AD152&lt;&gt;"",Scoring!$E$35)+IF(Data!$AE152&lt;&gt;"",Scoring!$E$36)+IF(Data!$AF152&lt;&gt;"",Scoring!$E$37)+IF(Data!$AG152&lt;&gt;"",Scoring!$E$38)+IF(Data!$AH152&lt;&gt;"",Scoring!$E$39)+IF(Data!$AI152&lt;&gt;"",Scoring!$E$40)+IF(Data!$AJ152&lt;&gt;"",Scoring!$E$41)+IF(Data!$AK152&lt;&gt;"",Scoring!$E$42)+IF(Data!$AL152&lt;&gt;"",Scoring!$E$43)+IF(Data!$AM152&lt;&gt;"",Scoring!$E$44)+IF(Data!$AN152&lt;&gt;"",Scoring!$E$45)+IF(Data!$AO152&lt;&gt;"",Scoring!$E$46)+IF(Data!$AP152&lt;&gt;"",Scoring!$E$47)+IF(Data!$AQ152&lt;&gt;"",Scoring!$E$48)+IF(Data!$AR152&lt;&gt;"",Scoring!$E$49)+IF(Data!$AS152&lt;&gt;"",Scoring!$E$50)+IF(Data!$AT152&lt;&gt;"",Scoring!$E$51)+IF(Data!$AU152&lt;&gt;"",Scoring!$E$52),"")</f>
        <v/>
      </c>
      <c r="AY152" s="180" t="str">
        <f>IF(AX152&lt;&gt;"",LOOKUP(AX152,Likelihoods!$A$7:$A$107,Likelihoods!C$7:C$107),"")</f>
        <v/>
      </c>
      <c r="AZ152" s="182" t="str">
        <f>IF(AND(COUNTBLANK($B152:$O152)=13,COUNTBLANK($P152:$Q152)=1,COUNTBLANK($R152:$U152)=3,COUNTBLANK($V152:$X152)=2,COUNTBLANK($Y152:$AE152)=6,COUNTBLANK($AF152:$AJ152)=4,COUNTBLANK($AK152:AN152)=3,COUNTBLANK($AO152:$AQ152)=2,COUNTBLANK($AR152:$AS152)=1,COUNTBLANK($AT152:$AU152)=1),IF(Data!$B152&lt;&gt;"",Scoring!$F$7)+IF(Data!$C152&lt;&gt;"",Scoring!$F$8)+IF(Data!$D152&lt;&gt;"",Scoring!$F$9)+IF(Data!$E152&lt;&gt;"",Scoring!$F$10)+IF(Data!$F152&lt;&gt;"",Scoring!$F$11)+IF(Data!$G152&lt;&gt;"",Scoring!$F$12)+IF(Data!$H152&lt;&gt;"",Scoring!$F$13)+IF(Data!$I152&lt;&gt;"",Scoring!$F$14)+IF(Data!$J152&lt;&gt;"",Scoring!$F$15)+IF(Data!$K152&lt;&gt;"",Scoring!$F$16)+IF(Data!$L152&lt;&gt;"",Scoring!$F$17)+IF(Data!$M152&lt;&gt;"",Scoring!$F$18)+IF(Data!$N152&lt;&gt;"",Scoring!$F$19)+IF(Data!$O152&lt;&gt;"",Scoring!$F$20)+IF(Data!$P152&lt;&gt;"",Scoring!$F$21)+IF(Data!$Q152&lt;&gt;"",Scoring!$F$22)+IF(Data!$R152&lt;&gt;"",Scoring!$F$23)+IF(Data!$S152&lt;&gt;"",Scoring!$F$24)+IF(Data!$T152&lt;&gt;"",Scoring!$F$25)+IF(Data!$U152&lt;&gt;"",Scoring!$F$26)+IF(Data!$V152&lt;&gt;"",Scoring!$F$27)+IF(Data!$W152&lt;&gt;"",Scoring!$F$28)+IF(Data!$X152&lt;&gt;"",Scoring!$F$29)+IF(Data!$Y152&lt;&gt;"",Scoring!$F$30)+IF(Data!$Z152&lt;&gt;"",Scoring!$F$31)+IF(Data!$AA152&lt;&gt;"",Scoring!$F$32)+IF(Data!$AB152&lt;&gt;"",Scoring!$F$33)+IF(Data!$AC152&lt;&gt;"",Scoring!$F$34)+IF(Data!$AD152&lt;&gt;"",Scoring!$F$35)+IF(Data!$AE152&lt;&gt;"",Scoring!$F$36)+IF(Data!$AF152&lt;&gt;"",Scoring!$F$37)+IF(Data!$AG152&lt;&gt;"",Scoring!$F$38)+IF(Data!$AH152&lt;&gt;"",Scoring!$F$39)+IF(Data!$AI152&lt;&gt;"",Scoring!$F$40)+IF(Data!$AJ152&lt;&gt;"",Scoring!$F$41)+IF(Data!$AK152&lt;&gt;"",Scoring!$F$42)+IF(Data!$AL152&lt;&gt;"",Scoring!$F$43)+IF(Data!$AM152&lt;&gt;"",Scoring!$F$44)+IF(Data!$AN152&lt;&gt;"",Scoring!$F$45)+IF(Data!$AO152&lt;&gt;"",Scoring!$F$46)+IF(Data!$AP152&lt;&gt;"",Scoring!$F$47)+IF(Data!$AQ152&lt;&gt;"",Scoring!$F$48)+IF(Data!$AR152&lt;&gt;"",Scoring!$F$49)+IF(Data!$AS152&lt;&gt;"",Scoring!$F$50)+IF(Data!$AT152&lt;&gt;"",Scoring!$F$51)+IF(Data!$AU152&lt;&gt;"",Scoring!$F$52),"")</f>
        <v/>
      </c>
      <c r="BA152" s="183" t="str">
        <f>IF(AZ152&lt;&gt;"",LOOKUP(AZ152,Likelihoods!$A$7:$A$107,Likelihoods!D$7:D$107),"")</f>
        <v/>
      </c>
      <c r="BB152" s="181" t="str">
        <f>IF(AND(COUNTBLANK($B152:$O152)=13,COUNTBLANK($P152:$Q152)=1,COUNTBLANK($R152:$U152)=3,COUNTBLANK($V152:$X152)=2,COUNTBLANK($Y152:$AE152)=6,COUNTBLANK($AF152:$AJ152)=4,COUNTBLANK($AK152:AN152)=3,COUNTBLANK($AO152:$AQ152)=2,COUNTBLANK($AR152:$AS152)=1,COUNTBLANK($AT152:$AU152)=1),IF(Data!$B152&lt;&gt;"",Scoring!$G$7)+IF(Data!$C152&lt;&gt;"",Scoring!$G$8)+IF(Data!$D152&lt;&gt;"",Scoring!$G$9)+IF(Data!$E152&lt;&gt;"",Scoring!$G$10)+IF(Data!$F152&lt;&gt;"",Scoring!$G$11)+IF(Data!$G152&lt;&gt;"",Scoring!$G$12)+IF(Data!$H152&lt;&gt;"",Scoring!$G$13)+IF(Data!$I152&lt;&gt;"",Scoring!$G$14)+IF(Data!$J152&lt;&gt;"",Scoring!$G$15)+IF(Data!$K152&lt;&gt;"",Scoring!$G$16)+IF(Data!$L152&lt;&gt;"",Scoring!$G$17)+IF(Data!$M152&lt;&gt;"",Scoring!$G$18)+IF(Data!$N152&lt;&gt;"",Scoring!$G$19)+IF(Data!$O152&lt;&gt;"",Scoring!$G$20)+IF(Data!$P152&lt;&gt;"",Scoring!$G$21)+IF(Data!$Q152&lt;&gt;"",Scoring!$G$22)+IF(Data!$R152&lt;&gt;"",Scoring!$G$23)+IF(Data!$S152&lt;&gt;"",Scoring!$G$24)+IF(Data!$T152&lt;&gt;"",Scoring!$G$25)+IF(Data!$U152&lt;&gt;"",Scoring!$G$26)+IF(Data!$V152&lt;&gt;"",Scoring!$G$27)+IF(Data!$W152&lt;&gt;"",Scoring!$G$28)+IF(Data!$X152&lt;&gt;"",Scoring!$G$29)+IF(Data!$Y152&lt;&gt;"",Scoring!$G$30)+IF(Data!$Z152&lt;&gt;"",Scoring!$G$31)+IF(Data!$AA152&lt;&gt;"",Scoring!$G$32)+IF(Data!$AB152&lt;&gt;"",Scoring!$G$33)+IF(Data!$AC152&lt;&gt;"",Scoring!$G$34)+IF(Data!$AD152&lt;&gt;"",Scoring!$G$35)+IF(Data!$AE152&lt;&gt;"",Scoring!$G$36)+IF(Data!$AF152&lt;&gt;"",Scoring!$G$37)+IF(Data!$AG152&lt;&gt;"",Scoring!$G$38)+IF(Data!$AH152&lt;&gt;"",Scoring!$G$39)+IF(Data!$AI152&lt;&gt;"",Scoring!$G$40)+IF(Data!$AJ152&lt;&gt;"",Scoring!$G$41)+IF(Data!$AK152&lt;&gt;"",Scoring!$G$42)+IF(Data!$AL152&lt;&gt;"",Scoring!$G$43)+IF(Data!$AM152&lt;&gt;"",Scoring!$G$44)+IF(Data!$AN152&lt;&gt;"",Scoring!$G$45)+IF(Data!$AO152&lt;&gt;"",Scoring!$G$46)+IF(Data!$AP152&lt;&gt;"",Scoring!$G$47)+IF(Data!$AQ152&lt;&gt;"",Scoring!$G$48)+IF(Data!$AR152&lt;&gt;"",Scoring!$G$49)+IF(Data!$AS152&lt;&gt;"",Scoring!$G$50)+IF(Data!$AT152&lt;&gt;"",Scoring!$G$51)+IF(Data!$AU152&lt;&gt;"",Scoring!$G$52),"")</f>
        <v/>
      </c>
      <c r="BC152" s="184" t="str">
        <f>IF(BB152&lt;&gt;"",LOOKUP(BB152,Likelihoods!$A$7:$A$107,Likelihoods!E$7:E$107),"")</f>
        <v/>
      </c>
      <c r="BD152" s="185" t="str">
        <f>IF(AND(COUNTBLANK($B152:$O152)=13,COUNTBLANK($P152:$Q152)=1,COUNTBLANK($R152:$U152)=3,COUNTBLANK($V152:$X152)=2,COUNTBLANK($Y152:$AE152)=6,COUNTBLANK($AF152:$AJ152)=4,COUNTBLANK($AK152:AN152)=3,COUNTBLANK($AO152:$AQ152)=2,COUNTBLANK($AR152:$AS152)=1,COUNTBLANK($AT152:$AU152)=1),IF(Data!$B152&lt;&gt;"",Scoring!$H$7)+IF(Data!$C152&lt;&gt;"",Scoring!$H$8)+IF(Data!$D152&lt;&gt;"",Scoring!$H$9)+IF(Data!$E152&lt;&gt;"",Scoring!$H$10)+IF(Data!$F152&lt;&gt;"",Scoring!$H$11)+IF(Data!$G152&lt;&gt;"",Scoring!$H$12)+IF(Data!$H152&lt;&gt;"",Scoring!$H$13)+IF(Data!$I152&lt;&gt;"",Scoring!$H$14)+IF(Data!$J152&lt;&gt;"",Scoring!$H$15)+IF(Data!$K152&lt;&gt;"",Scoring!$H$16)+IF(Data!$L152&lt;&gt;"",Scoring!$H$17)+IF(Data!$M152&lt;&gt;"",Scoring!$H$18)+IF(Data!$N152&lt;&gt;"",Scoring!$H$19)+IF(Data!$O152&lt;&gt;"",Scoring!$H$20)+IF(Data!$P152&lt;&gt;"",Scoring!$H$21)+IF(Data!$Q152&lt;&gt;"",Scoring!$H$22)+IF(Data!$R152&lt;&gt;"",Scoring!$H$23)+IF(Data!$S152&lt;&gt;"",Scoring!$H$24)+IF(Data!$T152&lt;&gt;"",Scoring!$H$25)+IF(Data!$U152&lt;&gt;"",Scoring!$H$26)+IF(Data!$V152&lt;&gt;"",Scoring!$H$27)+IF(Data!$W152&lt;&gt;"",Scoring!$H$28)+IF(Data!$X152&lt;&gt;"",Scoring!$H$29)+IF(Data!$Y152&lt;&gt;"",Scoring!$H$30)+IF(Data!$Z152&lt;&gt;"",Scoring!$H$31)+IF(Data!$AA152&lt;&gt;"",Scoring!$H$32)+IF(Data!$AB152&lt;&gt;"",Scoring!$H$33)+IF(Data!$AC152&lt;&gt;"",Scoring!$H$34)+IF(Data!$AD152&lt;&gt;"",Scoring!$H$35)+IF(Data!$AE152&lt;&gt;"",Scoring!$H$36)+IF(Data!$AF152&lt;&gt;"",Scoring!$H$37)+IF(Data!$AG152&lt;&gt;"",Scoring!$H$38)+IF(Data!$AH152&lt;&gt;"",Scoring!$H$39)+IF(Data!$AI152&lt;&gt;"",Scoring!$H$40)+IF(Data!$AJ152&lt;&gt;"",Scoring!$H$41)+IF(Data!$AK152&lt;&gt;"",Scoring!$H$42)+IF(Data!$AL152&lt;&gt;"",Scoring!$H$43)+IF(Data!$AM152&lt;&gt;"",Scoring!$H$44)+IF(Data!$AN152&lt;&gt;"",Scoring!$H$45)+IF(Data!$AO152&lt;&gt;"",Scoring!$H$46)+IF(Data!$AP152&lt;&gt;"",Scoring!$H$47)+IF(Data!$AQ152&lt;&gt;"",Scoring!$H$48)+IF(Data!$AR152&lt;&gt;"",Scoring!$H$49)+IF(Data!$AS152&lt;&gt;"",Scoring!$H$50)+IF(Data!$AT152&lt;&gt;"",Scoring!$H$51)+IF(Data!$AU152&lt;&gt;"",Scoring!$H$52),"")</f>
        <v/>
      </c>
      <c r="BE152" s="186" t="str">
        <f>IF(BD152&lt;&gt;"",LOOKUP(BD152,Likelihoods!$A$7:$A$107,Likelihoods!F$7:F$107),"")</f>
        <v/>
      </c>
      <c r="BF152" s="181" t="str">
        <f>IF(AND(COUNTBLANK($B152:$O152)=13,COUNTBLANK($P152:$Q152)=1,COUNTBLANK($R152:$U152)=3,COUNTBLANK($V152:$X152)=2,COUNTBLANK($Y152:$AE152)=6,COUNTBLANK($AF152:$AJ152)=4,COUNTBLANK($AK152:AN152)=3,COUNTBLANK($AO152:$AQ152)=2,COUNTBLANK($AR152:$AS152)=1,COUNTBLANK($AT152:$AU152)=1),IF(Data!$B152&lt;&gt;"",Scoring!$I$7)+IF(Data!$C152&lt;&gt;"",Scoring!$I$8)+IF(Data!$D152&lt;&gt;"",Scoring!$I$9)+IF(Data!$E152&lt;&gt;"",Scoring!$I$10)+IF(Data!$F152&lt;&gt;"",Scoring!$I$11)+IF(Data!$G152&lt;&gt;"",Scoring!$I$12)+IF(Data!$H152&lt;&gt;"",Scoring!$I$13)+IF(Data!$I152&lt;&gt;"",Scoring!$I$14)+IF(Data!$J152&lt;&gt;"",Scoring!$I$15)+IF(Data!$K152&lt;&gt;"",Scoring!$I$16)+IF(Data!$L152&lt;&gt;"",Scoring!$I$17)+IF(Data!$M152&lt;&gt;"",Scoring!$I$18)+IF(Data!$N152&lt;&gt;"",Scoring!$I$19)+IF(Data!$O152&lt;&gt;"",Scoring!$I$20)+IF(Data!$P152&lt;&gt;"",Scoring!$I$21)+IF(Data!$Q152&lt;&gt;"",Scoring!$I$22)+IF(Data!$R152&lt;&gt;"",Scoring!$I$23)+IF(Data!$S152&lt;&gt;"",Scoring!$I$24)+IF(Data!$T152&lt;&gt;"",Scoring!$I$25)+IF(Data!$U152&lt;&gt;"",Scoring!$I$26)+IF(Data!$V152&lt;&gt;"",Scoring!$I$27)+IF(Data!$W152&lt;&gt;"",Scoring!$I$28)+IF(Data!$X152&lt;&gt;"",Scoring!$I$29)+IF(Data!$Y152&lt;&gt;"",Scoring!$I$30)+IF(Data!$Z152&lt;&gt;"",Scoring!$I$31)+IF(Data!$AA152&lt;&gt;"",Scoring!$I$32)+IF(Data!$AB152&lt;&gt;"",Scoring!$I$33)+IF(Data!$AC152&lt;&gt;"",Scoring!$I$34)+IF(Data!$AD152&lt;&gt;"",Scoring!$I$35)+IF(Data!$AE152&lt;&gt;"",Scoring!$I$36)+IF(Data!$AF152&lt;&gt;"",Scoring!$I$37)+IF(Data!$AG152&lt;&gt;"",Scoring!$I$38)+IF(Data!$AH152&lt;&gt;"",Scoring!$I$39)+IF(Data!$AI152&lt;&gt;"",Scoring!$I$40)+IF(Data!$AJ152&lt;&gt;"",Scoring!$I$41)+IF(Data!$AK152&lt;&gt;"",Scoring!$I$42)+IF(Data!$AL152&lt;&gt;"",Scoring!$I$43)+IF(Data!$AM152&lt;&gt;"",Scoring!$I$44)+IF(Data!$AN152&lt;&gt;"",Scoring!$I$45)+IF(Data!$AO152&lt;&gt;"",Scoring!$I$46)+IF(Data!$AP152&lt;&gt;"",Scoring!$I$47)+IF(Data!$AQ152&lt;&gt;"",Scoring!$I$48)+IF(Data!$AR152&lt;&gt;"",Scoring!$I$49)+IF(Data!$AS152&lt;&gt;"",Scoring!$I$50)+IF(Data!$AT152&lt;&gt;"",Scoring!$I$51)+IF(Data!$AU152&lt;&gt;"",Scoring!$I$52),"")</f>
        <v/>
      </c>
      <c r="BG152" s="180" t="str">
        <f>IF(BF152&lt;&gt;"",LOOKUP(BF152,Likelihoods!$A$7:$A$107,Likelihoods!G$7:G$107),"")</f>
        <v/>
      </c>
      <c r="BH152" s="187" t="str">
        <f>IF(AND(COUNTBLANK($B152:$O152)=13,COUNTBLANK($P152:$Q152)=1,COUNTBLANK($R152:$U152)=3,COUNTBLANK($V152:$X152)=2,COUNTBLANK($Y152:$AE152)=6,COUNTBLANK($AF152:$AJ152)=4,COUNTBLANK($AK152:AN152)=3,COUNTBLANK($AO152:$AQ152)=2,COUNTBLANK($AR152:$AS152)=1,COUNTBLANK($AT152:$AU152)=1),IF(Data!$B152&lt;&gt;"",Scoring!$J$7)+IF(Data!$C152&lt;&gt;"",Scoring!$J$8)+IF(Data!$D152&lt;&gt;"",Scoring!$J$9)+IF(Data!$E152&lt;&gt;"",Scoring!$J$10)+IF(Data!$F152&lt;&gt;"",Scoring!$J$11)+IF(Data!$G152&lt;&gt;"",Scoring!$J$12)+IF(Data!$H152&lt;&gt;"",Scoring!$J$13)+IF(Data!$I152&lt;&gt;"",Scoring!$J$14)+IF(Data!$J152&lt;&gt;"",Scoring!$J$15)+IF(Data!$K152&lt;&gt;"",Scoring!$J$16)+IF(Data!$L152&lt;&gt;"",Scoring!$J$17)+IF(Data!$M152&lt;&gt;"",Scoring!$J$18)+IF(Data!$N152&lt;&gt;"",Scoring!$J$19)+IF(Data!$O152&lt;&gt;"",Scoring!$J$20)+IF(Data!$P152&lt;&gt;"",Scoring!$J$21)+IF(Data!$Q152&lt;&gt;"",Scoring!$J$22)+IF(Data!$R152&lt;&gt;"",Scoring!$J$23)+IF(Data!$S152&lt;&gt;"",Scoring!$J$24)+IF(Data!$T152&lt;&gt;"",Scoring!$J$25)+IF(Data!$U152&lt;&gt;"",Scoring!$J$26)+IF(Data!$V152&lt;&gt;"",Scoring!$J$27)+IF(Data!$W152&lt;&gt;"",Scoring!$J$28)+IF(Data!$X152&lt;&gt;"",Scoring!$J$29)+IF(Data!$Y152&lt;&gt;"",Scoring!$J$30)+IF(Data!$Z152&lt;&gt;"",Scoring!$J$31)+IF(Data!$AA152&lt;&gt;"",Scoring!$J$32)+IF(Data!$AB152&lt;&gt;"",Scoring!$J$33)+IF(Data!$AC152&lt;&gt;"",Scoring!$J$34)+IF(Data!$AD152&lt;&gt;"",Scoring!$J$35)+IF(Data!$AE152&lt;&gt;"",Scoring!$J$36)+IF(Data!$AF152&lt;&gt;"",Scoring!$J$37)+IF(Data!$AG152&lt;&gt;"",Scoring!$J$38)+IF(Data!$AH152&lt;&gt;"",Scoring!$J$39)+IF(Data!$AI152&lt;&gt;"",Scoring!$J$40)+IF(Data!$AJ152&lt;&gt;"",Scoring!$J$41)+IF(Data!$AK152&lt;&gt;"",Scoring!$J$42)+IF(Data!$AL152&lt;&gt;"",Scoring!$J$43)+IF(Data!$AM152&lt;&gt;"",Scoring!$J$44)+IF(Data!$AN152&lt;&gt;"",Scoring!$J$45)+IF(Data!$AO152&lt;&gt;"",Scoring!$J$46)+IF(Data!$AP152&lt;&gt;"",Scoring!$J$47)+IF(Data!$AQ152&lt;&gt;"",Scoring!$J$48)+IF(Data!$AR152&lt;&gt;"",Scoring!$J$49)+IF(Data!$AS152&lt;&gt;"",Scoring!$J$50)+IF(Data!$AT152&lt;&gt;"",Scoring!$J$51)+IF(Data!$AU152&lt;&gt;"",Scoring!$J$52),"")</f>
        <v/>
      </c>
      <c r="BI152" s="183" t="str">
        <f>IF(BH152&lt;&gt;"",LOOKUP(BH152,Likelihoods!$A$7:$A$107,Likelihoods!H$7:H$107),"")</f>
        <v/>
      </c>
      <c r="BJ152" s="188" t="str">
        <f>IF(AND(COUNTBLANK($B152:$O152)=13,COUNTBLANK($P152:$Q152)=1,COUNTBLANK($R152:$U152)=3,COUNTBLANK($V152:$X152)=2,COUNTBLANK($Y152:$AE152)=6,COUNTBLANK($AF152:$AJ152)=4,COUNTBLANK($AK152:AN152)=3,COUNTBLANK($AO152:$AQ152)=2,COUNTBLANK($AR152:$AS152)=1,COUNTBLANK($AT152:$AU152)=1),IF(Data!$B152&lt;&gt;"",Scoring!$K$7)+IF(Data!$C152&lt;&gt;"",Scoring!$K$8)+IF(Data!$D152&lt;&gt;"",Scoring!$K$9)+IF(Data!$E152&lt;&gt;"",Scoring!$K$10)+IF(Data!$F152&lt;&gt;"",Scoring!$K$11)+IF(Data!$G152&lt;&gt;"",Scoring!$K$12)+IF(Data!$H152&lt;&gt;"",Scoring!$K$13)+IF(Data!$I152&lt;&gt;"",Scoring!$K$14)+IF(Data!$J152&lt;&gt;"",Scoring!$K$15)+IF(Data!$K152&lt;&gt;"",Scoring!$K$16)+IF(Data!$L152&lt;&gt;"",Scoring!$K$17)+IF(Data!$M152&lt;&gt;"",Scoring!$K$18)+IF(Data!$N152&lt;&gt;"",Scoring!$K$19)+IF(Data!$O152&lt;&gt;"",Scoring!$K$20)+IF(Data!$P152&lt;&gt;"",Scoring!$K$21)+IF(Data!$Q152&lt;&gt;"",Scoring!$K$22)+IF(Data!$R152&lt;&gt;"",Scoring!$K$23)+IF(Data!$S152&lt;&gt;"",Scoring!$K$24)+IF(Data!$T152&lt;&gt;"",Scoring!$K$25)+IF(Data!$U152&lt;&gt;"",Scoring!$K$26)+IF(Data!$V152&lt;&gt;"",Scoring!$K$27)+IF(Data!$W152&lt;&gt;"",Scoring!$K$28)+IF(Data!$X152&lt;&gt;"",Scoring!$K$29)+IF(Data!$Y152&lt;&gt;"",Scoring!$K$30)+IF(Data!$Z152&lt;&gt;"",Scoring!$K$31)+IF(Data!$AA152&lt;&gt;"",Scoring!$K$32)+IF(Data!$AB152&lt;&gt;"",Scoring!$K$33)+IF(Data!$AC152&lt;&gt;"",Scoring!$K$34)+IF(Data!$AD152&lt;&gt;"",Scoring!$K$35)+IF(Data!$AE152&lt;&gt;"",Scoring!$K$36)+IF(Data!$AF152&lt;&gt;"",Scoring!$K$37)+IF(Data!$AG152&lt;&gt;"",Scoring!$K$38)+IF(Data!$AH152&lt;&gt;"",Scoring!$K$39)+IF(Data!$AI152&lt;&gt;"",Scoring!$K$40)+IF(Data!$AJ152&lt;&gt;"",Scoring!$K$41)+IF(Data!$AK152&lt;&gt;"",Scoring!$K$42)+IF(Data!$AL152&lt;&gt;"",Scoring!$K$43)+IF(Data!$AM152&lt;&gt;"",Scoring!$K$44)+IF(Data!$AN152&lt;&gt;"",Scoring!$K$45)+IF(Data!$AO152&lt;&gt;"",Scoring!$K$46)+IF(Data!$AP152&lt;&gt;"",Scoring!$K$47)+IF(Data!$AQ152&lt;&gt;"",Scoring!$K$48)+IF(Data!$AR152&lt;&gt;"",Scoring!$K$49)+IF(Data!$AS152&lt;&gt;"",Scoring!$K$50)+IF(Data!$AT152&lt;&gt;"",Scoring!$K$51)+IF(Data!$AU152&lt;&gt;"",Scoring!$K$52),"")</f>
        <v/>
      </c>
      <c r="BK152" s="184" t="str">
        <f>IF(BJ152&lt;&gt;"",LOOKUP(BJ152,Likelihoods!$A$7:$A$107,Likelihoods!I$7:I$107),"")</f>
        <v/>
      </c>
      <c r="BL152" s="187" t="str">
        <f>IF(AND(COUNTBLANK($B152:$O152)=13,COUNTBLANK($P152:$Q152)=1,COUNTBLANK($R152:$U152)=3,COUNTBLANK($V152:$X152)=2,COUNTBLANK($Y152:$AE152)=6,COUNTBLANK($AF152:$AJ152)=4,COUNTBLANK($AK152:AN152)=3,COUNTBLANK($AO152:$AQ152)=2,COUNTBLANK($AR152:$AS152)=1,COUNTBLANK($AT152:$AU152)=1),IF(Data!$B152&lt;&gt;"",Scoring!$L$7)+IF(Data!$C152&lt;&gt;"",Scoring!$L$8)+IF(Data!$D152&lt;&gt;"",Scoring!$L$9)+IF(Data!$E152&lt;&gt;"",Scoring!$L$10)+IF(Data!$F152&lt;&gt;"",Scoring!$L$11)+IF(Data!$G152&lt;&gt;"",Scoring!$L$12)+IF(Data!$H152&lt;&gt;"",Scoring!$L$13)+IF(Data!$I152&lt;&gt;"",Scoring!$L$14)+IF(Data!$J152&lt;&gt;"",Scoring!$L$15)+IF(Data!$K152&lt;&gt;"",Scoring!$L$16)+IF(Data!$L152&lt;&gt;"",Scoring!$L$17)+IF(Data!$M152&lt;&gt;"",Scoring!$L$18)+IF(Data!$N152&lt;&gt;"",Scoring!$L$19)+IF(Data!$O152&lt;&gt;"",Scoring!$L$20)+IF(Data!$P152&lt;&gt;"",Scoring!$L$21)+IF(Data!$Q152&lt;&gt;"",Scoring!$L$22)+IF(Data!$R152&lt;&gt;"",Scoring!$L$23)+IF(Data!$S152&lt;&gt;"",Scoring!$L$24)+IF(Data!$T152&lt;&gt;"",Scoring!$L$25)+IF(Data!$U152&lt;&gt;"",Scoring!$L$26)+IF(Data!$V152&lt;&gt;"",Scoring!$L$27)+IF(Data!$W152&lt;&gt;"",Scoring!$L$28)+IF(Data!$X152&lt;&gt;"",Scoring!$L$29)+IF(Data!$Y152&lt;&gt;"",Scoring!$L$30)+IF(Data!$Z152&lt;&gt;"",Scoring!$L$31)+IF(Data!$AA152&lt;&gt;"",Scoring!$L$32)+IF(Data!$AB152&lt;&gt;"",Scoring!$L$33)+IF(Data!$AC152&lt;&gt;"",Scoring!$L$34)+IF(Data!$AD152&lt;&gt;"",Scoring!$L$35)+IF(Data!$AE152&lt;&gt;"",Scoring!$L$36)+IF(Data!$AF152&lt;&gt;"",Scoring!$L$37)+IF(Data!$AG152&lt;&gt;"",Scoring!$L$38)+IF(Data!$AH152&lt;&gt;"",Scoring!$L$39)+IF(Data!$AI152&lt;&gt;"",Scoring!$L$40)+IF(Data!$AJ152&lt;&gt;"",Scoring!$L$41)+IF(Data!$AK152&lt;&gt;"",Scoring!$L$42)+IF(Data!$AL152&lt;&gt;"",Scoring!$L$43)+IF(Data!$AM152&lt;&gt;"",Scoring!$L$44)+IF(Data!$AN152&lt;&gt;"",Scoring!$L$45)+IF(Data!$AO152&lt;&gt;"",Scoring!$L$46)+IF(Data!$AP152&lt;&gt;"",Scoring!$L$47)+IF(Data!$AQ152&lt;&gt;"",Scoring!$L$48)+IF(Data!$AR152&lt;&gt;"",Scoring!$L$49)+IF(Data!$AS152&lt;&gt;"",Scoring!$L$50)+IF(Data!$AT152&lt;&gt;"",Scoring!$L$51)+IF(Data!$AU152&lt;&gt;"",Scoring!$L$52),"")</f>
        <v/>
      </c>
      <c r="BM152" s="180" t="str">
        <f>IF(BL152&lt;&gt;"",LOOKUP(BL152,Likelihoods!$A$7:$A$107,Likelihoods!J$7:J$107),"")</f>
        <v/>
      </c>
      <c r="BN152" s="181" t="str">
        <f>IF(AND(COUNTBLANK($B152:$O152)=13,COUNTBLANK($P152:$Q152)=1,COUNTBLANK($R152:$U152)=3,COUNTBLANK($V152:$X152)=2,COUNTBLANK($Y152:$AE152)=6,COUNTBLANK($AF152:$AJ152)=4,COUNTBLANK($AK152:AN152)=3,COUNTBLANK($AO152:$AQ152)=2,COUNTBLANK($AR152:$AS152)=1,COUNTBLANK($AT152:$AU152)=1),IF(Data!$B152&lt;&gt;"",Scoring!$M$7)+IF(Data!$C152&lt;&gt;"",Scoring!$M$8)+IF(Data!$D152&lt;&gt;"",Scoring!$M$9)+IF(Data!$E152&lt;&gt;"",Scoring!$M$10)+IF(Data!$F152&lt;&gt;"",Scoring!$M$11)+IF(Data!$G152&lt;&gt;"",Scoring!$M$12)+IF(Data!$H152&lt;&gt;"",Scoring!$M$13)+IF(Data!$I152&lt;&gt;"",Scoring!$M$14)+IF(Data!$J152&lt;&gt;"",Scoring!$M$15)+IF(Data!$K152&lt;&gt;"",Scoring!$M$16)+IF(Data!$L152&lt;&gt;"",Scoring!$M$17)+IF(Data!$M152&lt;&gt;"",Scoring!$M$18)+IF(Data!$N152&lt;&gt;"",Scoring!$M$19)+IF(Data!$O152&lt;&gt;"",Scoring!$M$20)+IF(Data!$P152&lt;&gt;"",Scoring!$M$21)+IF(Data!$Q152&lt;&gt;"",Scoring!$M$22)+IF(Data!$R152&lt;&gt;"",Scoring!$M$23)+IF(Data!$S152&lt;&gt;"",Scoring!$M$24)+IF(Data!$T152&lt;&gt;"",Scoring!$M$25)+IF(Data!$U152&lt;&gt;"",Scoring!$M$26)+IF(Data!$V152&lt;&gt;"",Scoring!$M$27)+IF(Data!$W152&lt;&gt;"",Scoring!$M$28)+IF(Data!$X152&lt;&gt;"",Scoring!$M$29)+IF(Data!$Y152&lt;&gt;"",Scoring!$M$30)+IF(Data!$Z152&lt;&gt;"",Scoring!$M$31)+IF(Data!$AA152&lt;&gt;"",Scoring!$M$32)+IF(Data!$AB152&lt;&gt;"",Scoring!$M$33)+IF(Data!$AC152&lt;&gt;"",Scoring!$M$34)+IF(Data!$AD152&lt;&gt;"",Scoring!$M$35)+IF(Data!$AE152&lt;&gt;"",Scoring!$M$36)+IF(Data!$AF152&lt;&gt;"",Scoring!$M$37)+IF(Data!$AG152&lt;&gt;"",Scoring!$M$38)+IF(Data!$AH152&lt;&gt;"",Scoring!$M$39)+IF(Data!$AI152&lt;&gt;"",Scoring!$M$40)+IF(Data!$AJ152&lt;&gt;"",Scoring!$M$41)+IF(Data!$AK152&lt;&gt;"",Scoring!$M$42)+IF(Data!$AL152&lt;&gt;"",Scoring!$M$43)+IF(Data!$AM152&lt;&gt;"",Scoring!$M$44)+IF(Data!$AN152&lt;&gt;"",Scoring!$M$45)+IF(Data!$AO152&lt;&gt;"",Scoring!$M$46)+IF(Data!$AP152&lt;&gt;"",Scoring!$M$47)+IF(Data!$AQ152&lt;&gt;"",Scoring!$M$48)+IF(Data!$AR152&lt;&gt;"",Scoring!$M$49)+IF(Data!$AS152&lt;&gt;"",Scoring!$M$50)+IF(Data!$AT152&lt;&gt;"",Scoring!$M$51)+IF(Data!$AU152&lt;&gt;"",Scoring!$M$52),"")</f>
        <v/>
      </c>
      <c r="BO152" s="184" t="str">
        <f>IF(BN152&lt;&gt;"",LOOKUP(BN152,Likelihoods!$A$7:$A$107,Likelihoods!K$7:K$107),"")</f>
        <v/>
      </c>
      <c r="BP152" s="179" t="str">
        <f>IF(AND(COUNTBLANK($B152:$O152)=13,COUNTBLANK($P152:$Q152)=1,COUNTBLANK($R152:$U152)=3,COUNTBLANK($V152:$X152)=2,COUNTBLANK($Y152:$AE152)=6,COUNTBLANK($AF152:$AJ152)=4,COUNTBLANK($AK152:AN152)=3,COUNTBLANK($AO152:$AQ152)=2,COUNTBLANK($AR152:$AS152)=1,COUNTBLANK($AT152:$AU152)=1),IF(Data!$B152&lt;&gt;"",Scoring!$N$7)+IF(Data!$C152&lt;&gt;"",Scoring!$N$8)+IF(Data!$D152&lt;&gt;"",Scoring!$N$9)+IF(Data!$E152&lt;&gt;"",Scoring!$N$10)+IF(Data!$F152&lt;&gt;"",Scoring!$N$11)+IF(Data!$G152&lt;&gt;"",Scoring!$N$12)+IF(Data!$H152&lt;&gt;"",Scoring!$N$13)+IF(Data!$I152&lt;&gt;"",Scoring!$N$14)+IF(Data!$J152&lt;&gt;"",Scoring!$N$15)+IF(Data!$K152&lt;&gt;"",Scoring!$N$16)+IF(Data!$L152&lt;&gt;"",Scoring!$N$17)+IF(Data!$M152&lt;&gt;"",Scoring!$N$18)+IF(Data!$N152&lt;&gt;"",Scoring!$N$19)+IF(Data!$O152&lt;&gt;"",Scoring!$N$20)+IF(Data!$P152&lt;&gt;"",Scoring!$N$21)+IF(Data!$Q152&lt;&gt;"",Scoring!$N$22)+IF(Data!$R152&lt;&gt;"",Scoring!$N$23)+IF(Data!$S152&lt;&gt;"",Scoring!$N$24)+IF(Data!$T152&lt;&gt;"",Scoring!$N$25)+IF(Data!$U152&lt;&gt;"",Scoring!$N$26)+IF(Data!$V152&lt;&gt;"",Scoring!$N$27)+IF(Data!$W152&lt;&gt;"",Scoring!$N$28)+IF(Data!$X152&lt;&gt;"",Scoring!$N$29)+IF(Data!$Y152&lt;&gt;"",Scoring!$N$30)+IF(Data!$Z152&lt;&gt;"",Scoring!$N$31)+IF(Data!$AA152&lt;&gt;"",Scoring!$N$32)+IF(Data!$AB152&lt;&gt;"",Scoring!$N$33)+IF(Data!$AC152&lt;&gt;"",Scoring!$N$34)+IF(Data!$AD152&lt;&gt;"",Scoring!$N$35)+IF(Data!$AE152&lt;&gt;"",Scoring!$N$36)+IF(Data!$AF152&lt;&gt;"",Scoring!$N$37)+IF(Data!$AG152&lt;&gt;"",Scoring!$N$38)+IF(Data!$AH152&lt;&gt;"",Scoring!$N$39)+IF(Data!$AI152&lt;&gt;"",Scoring!$N$40)+IF(Data!$AJ152&lt;&gt;"",Scoring!$N$41)+IF(Data!$AK152&lt;&gt;"",Scoring!$N$42)+IF(Data!$AL152&lt;&gt;"",Scoring!$N$43)+IF(Data!$AM152&lt;&gt;"",Scoring!$N$44)+IF(Data!$AN152&lt;&gt;"",Scoring!$N$45)+IF(Data!$AO152&lt;&gt;"",Scoring!$N$46)+IF(Data!$AP152&lt;&gt;"",Scoring!$N$47)+IF(Data!$AQ152&lt;&gt;"",Scoring!$N$48)+IF(Data!$AR152&lt;&gt;"",Scoring!$N$49)+IF(Data!$AS152&lt;&gt;"",Scoring!$N$50)+IF(Data!$AT152&lt;&gt;"",Scoring!$N$51)+IF(Data!$AU152&lt;&gt;"",Scoring!$N$52),"")</f>
        <v/>
      </c>
      <c r="BQ152" s="189" t="str">
        <f>IF(BP152&lt;&gt;"",LOOKUP(BP152,Likelihoods!$A$7:$A$107,Likelihoods!L$7:L$107),"")</f>
        <v/>
      </c>
      <c r="BR152" s="181" t="str">
        <f>IF(AND(COUNTBLANK($B152:$O152)=13,COUNTBLANK($P152:$Q152)=1,COUNTBLANK($R152:$U152)=3,COUNTBLANK($V152:$X152)=2,COUNTBLANK($Y152:$AE152)=6,COUNTBLANK($AF152:$AJ152)=4,COUNTBLANK($AK152:AN152)=3,COUNTBLANK($AO152:$AQ152)=2,COUNTBLANK($AR152:$AS152)=1,COUNTBLANK($AT152:$AU152)=1),IF(Data!$B152&lt;&gt;"",Scoring!$O$7)+IF(Data!$C152&lt;&gt;"",Scoring!$O$8)+IF(Data!$D152&lt;&gt;"",Scoring!$O$9)+IF(Data!$E152&lt;&gt;"",Scoring!$O$10)+IF(Data!$F152&lt;&gt;"",Scoring!$O$11)+IF(Data!$G152&lt;&gt;"",Scoring!$O$12)+IF(Data!$H152&lt;&gt;"",Scoring!$O$13)+IF(Data!$I152&lt;&gt;"",Scoring!$O$14)+IF(Data!$J152&lt;&gt;"",Scoring!$O$15)+IF(Data!$K152&lt;&gt;"",Scoring!$O$16)+IF(Data!$L152&lt;&gt;"",Scoring!$O$17)+IF(Data!$M152&lt;&gt;"",Scoring!$O$18)+IF(Data!$N152&lt;&gt;"",Scoring!$O$19)+IF(Data!$O152&lt;&gt;"",Scoring!$O$20)+IF(Data!$P152&lt;&gt;"",Scoring!$O$21)+IF(Data!$Q152&lt;&gt;"",Scoring!$O$22)+IF(Data!$R152&lt;&gt;"",Scoring!$O$23)+IF(Data!$S152&lt;&gt;"",Scoring!$O$24)+IF(Data!$T152&lt;&gt;"",Scoring!$O$25)+IF(Data!$U152&lt;&gt;"",Scoring!$O$26)+IF(Data!$V152&lt;&gt;"",Scoring!$O$27)+IF(Data!$W152&lt;&gt;"",Scoring!$O$28)+IF(Data!$X152&lt;&gt;"",Scoring!$O$29)+IF(Data!$Y152&lt;&gt;"",Scoring!$O$30)+IF(Data!$Z152&lt;&gt;"",Scoring!$O$31)+IF(Data!$AA152&lt;&gt;"",Scoring!$O$32)+IF(Data!$AB152&lt;&gt;"",Scoring!$O$33)+IF(Data!$AC152&lt;&gt;"",Scoring!$O$34)+IF(Data!$AD152&lt;&gt;"",Scoring!$O$35)+IF(Data!$AE152&lt;&gt;"",Scoring!$O$36)+IF(Data!$AF152&lt;&gt;"",Scoring!$O$37)+IF(Data!$AG152&lt;&gt;"",Scoring!$O$38)+IF(Data!$AH152&lt;&gt;"",Scoring!$O$39)+IF(Data!$AI152&lt;&gt;"",Scoring!$O$40)+IF(Data!$AJ152&lt;&gt;"",Scoring!$O$41)+IF(Data!$AK152&lt;&gt;"",Scoring!$O$42)+IF(Data!$AL152&lt;&gt;"",Scoring!$O$43)+IF(Data!$AM152&lt;&gt;"",Scoring!$O$44)+IF(Data!$AN152&lt;&gt;"",Scoring!$O$45)+IF(Data!$AO152&lt;&gt;"",Scoring!$O$46)+IF(Data!$AP152&lt;&gt;"",Scoring!$O$47)+IF(Data!$AQ152&lt;&gt;"",Scoring!$O$48)+IF(Data!$AR152&lt;&gt;"",Scoring!$O$49)+IF(Data!$AS152&lt;&gt;"",Scoring!$O$50)+IF(Data!$AT152&lt;&gt;"",Scoring!$O$51)+IF(Data!$AU152&lt;&gt;"",Scoring!$O$52),"")</f>
        <v/>
      </c>
      <c r="BS152" s="184" t="str">
        <f>IF(BR152&lt;&gt;"",LOOKUP(BR152,Likelihoods!$A$7:$A$107,Likelihoods!M$7:M$107),"")</f>
        <v/>
      </c>
      <c r="BT152" s="181" t="str">
        <f>IF(AND(COUNTBLANK($B152:$O152)=13,COUNTBLANK($P152:$Q152)=1,COUNTBLANK($R152:$U152)=3,COUNTBLANK($V152:$X152)=2,COUNTBLANK($Y152:$AE152)=6,COUNTBLANK($AF152:$AJ152)=4,COUNTBLANK($AK152:AN152)=3,COUNTBLANK($AO152:$AQ152)=2,COUNTBLANK($AR152:$AS152)=1,COUNTBLANK($AT152:$AU152)=1),IF(Data!$B152&lt;&gt;"",Scoring!$P$7)+IF(Data!$C152&lt;&gt;"",Scoring!$P$8)+IF(Data!$D152&lt;&gt;"",Scoring!$P$9)+IF(Data!$E152&lt;&gt;"",Scoring!$P$10)+IF(Data!$F152&lt;&gt;"",Scoring!$P$11)+IF(Data!$G152&lt;&gt;"",Scoring!$P$12)+IF(Data!$H152&lt;&gt;"",Scoring!$P$13)+IF(Data!$I152&lt;&gt;"",Scoring!$P$14)+IF(Data!$J152&lt;&gt;"",Scoring!$P$15)+IF(Data!$K152&lt;&gt;"",Scoring!$P$16)+IF(Data!$L152&lt;&gt;"",Scoring!$P$17)+IF(Data!$M152&lt;&gt;"",Scoring!$P$18)+IF(Data!$N152&lt;&gt;"",Scoring!$P$19)+IF(Data!$O152&lt;&gt;"",Scoring!$P$20)+IF(Data!$P152&lt;&gt;"",Scoring!$P$21)+IF(Data!$Q152&lt;&gt;"",Scoring!$P$22)+IF(Data!$R152&lt;&gt;"",Scoring!$P$23)+IF(Data!$S152&lt;&gt;"",Scoring!$P$24)+IF(Data!$T152&lt;&gt;"",Scoring!$P$25)+IF(Data!$U152&lt;&gt;"",Scoring!$P$26)+IF(Data!$V152&lt;&gt;"",Scoring!$P$27)+IF(Data!$W152&lt;&gt;"",Scoring!$P$28)+IF(Data!$X152&lt;&gt;"",Scoring!$P$29)+IF(Data!$Y152&lt;&gt;"",Scoring!$P$30)+IF(Data!$Z152&lt;&gt;"",Scoring!$P$31)+IF(Data!$AA152&lt;&gt;"",Scoring!$P$32)+IF(Data!$AB152&lt;&gt;"",Scoring!$P$33)+IF(Data!$AC152&lt;&gt;"",Scoring!$P$34)+IF(Data!$AD152&lt;&gt;"",Scoring!$P$35)+IF(Data!$AE152&lt;&gt;"",Scoring!$P$36)+IF(Data!$AF152&lt;&gt;"",Scoring!$P$37)+IF(Data!$AG152&lt;&gt;"",Scoring!$P$38)+IF(Data!$AH152&lt;&gt;"",Scoring!$P$39)+IF(Data!$AI152&lt;&gt;"",Scoring!$P$40)+IF(Data!$AJ152&lt;&gt;"",Scoring!$P$41)+IF(Data!$AK152&lt;&gt;"",Scoring!$P$42)+IF(Data!$AL152&lt;&gt;"",Scoring!$P$43)+IF(Data!$AM152&lt;&gt;"",Scoring!$P$44)+IF(Data!$AN152&lt;&gt;"",Scoring!$P$45)+IF(Data!$AO152&lt;&gt;"",Scoring!$P$46)+IF(Data!$AP152&lt;&gt;"",Scoring!$P$47)+IF(Data!$AQ152&lt;&gt;"",Scoring!$P$48)+IF(Data!$AR152&lt;&gt;"",Scoring!$P$49)+IF(Data!$AS152&lt;&gt;"",Scoring!$P$50)+IF(Data!$AT152&lt;&gt;"",Scoring!$P$51)+IF(Data!$AU152&lt;&gt;"",Scoring!$P$52),"")</f>
        <v/>
      </c>
      <c r="BU152" s="180" t="str">
        <f>IF(BT152&lt;&gt;"",LOOKUP(BT152,Likelihoods!$A$7:$A$107,Likelihoods!N$7:N$107),"")</f>
        <v/>
      </c>
      <c r="BV152" s="181" t="str">
        <f>IF(AND(COUNTBLANK($B152:$O152)=13,COUNTBLANK($P152:$Q152)=1,COUNTBLANK($R152:$U152)=3,COUNTBLANK($V152:$X152)=2,COUNTBLANK($Y152:$AE152)=6,COUNTBLANK($AF152:$AJ152)=4,COUNTBLANK($AK152:AN152)=3,COUNTBLANK($AO152:$AQ152)=2,COUNTBLANK($AR152:$AS152)=1,COUNTBLANK($AT152:$AU152)=1),IF(Data!$B152&lt;&gt;"",Scoring!$Q$7)+IF(Data!$C152&lt;&gt;"",Scoring!$Q$8)+IF(Data!$D152&lt;&gt;"",Scoring!$Q$9)+IF(Data!$E152&lt;&gt;"",Scoring!$Q$10)+IF(Data!$F152&lt;&gt;"",Scoring!$Q$11)+IF(Data!$G152&lt;&gt;"",Scoring!$Q$12)+IF(Data!$H152&lt;&gt;"",Scoring!$Q$13)+IF(Data!$I152&lt;&gt;"",Scoring!$Q$14)+IF(Data!$J152&lt;&gt;"",Scoring!$Q$15)+IF(Data!$K152&lt;&gt;"",Scoring!$Q$16)+IF(Data!$L152&lt;&gt;"",Scoring!$Q$17)+IF(Data!$M152&lt;&gt;"",Scoring!$Q$18)+IF(Data!$N152&lt;&gt;"",Scoring!$Q$19)+IF(Data!$O152&lt;&gt;"",Scoring!$Q$20)+IF(Data!$P152&lt;&gt;"",Scoring!$Q$21)+IF(Data!$Q152&lt;&gt;"",Scoring!$Q$22)+IF(Data!$R152&lt;&gt;"",Scoring!$Q$23)+IF(Data!$S152&lt;&gt;"",Scoring!$Q$24)+IF(Data!$T152&lt;&gt;"",Scoring!$Q$25)+IF(Data!$U152&lt;&gt;"",Scoring!$Q$26)+IF(Data!$V152&lt;&gt;"",Scoring!$Q$27)+IF(Data!$W152&lt;&gt;"",Scoring!$Q$28)+IF(Data!$X152&lt;&gt;"",Scoring!$Q$29)+IF(Data!$Y152&lt;&gt;"",Scoring!$Q$30)+IF(Data!$Z152&lt;&gt;"",Scoring!$Q$31)+IF(Data!$AA152&lt;&gt;"",Scoring!$Q$32)+IF(Data!$AB152&lt;&gt;"",Scoring!$Q$33)+IF(Data!$AC152&lt;&gt;"",Scoring!$Q$34)+IF(Data!$AD152&lt;&gt;"",Scoring!$Q$35)+IF(Data!$AE152&lt;&gt;"",Scoring!$Q$36)+IF(Data!$AF152&lt;&gt;"",Scoring!$Q$37)+IF(Data!$AG152&lt;&gt;"",Scoring!$Q$38)+IF(Data!$AH152&lt;&gt;"",Scoring!$Q$39)+IF(Data!$AI152&lt;&gt;"",Scoring!$Q$40)+IF(Data!$AJ152&lt;&gt;"",Scoring!$Q$41)+IF(Data!$AK152&lt;&gt;"",Scoring!$Q$42)+IF(Data!$AL152&lt;&gt;"",Scoring!$Q$43)+IF(Data!$AM152&lt;&gt;"",Scoring!$Q$44)+IF(Data!$AN152&lt;&gt;"",Scoring!$Q$45)+IF(Data!$AO152&lt;&gt;"",Scoring!$Q$46)+IF(Data!$AP152&lt;&gt;"",Scoring!$Q$47)+IF(Data!$AQ152&lt;&gt;"",Scoring!$Q$48)+IF(Data!$AR152&lt;&gt;"",Scoring!$Q$49)+IF(Data!$AS152&lt;&gt;"",Scoring!$Q$50)+IF(Data!$AT152&lt;&gt;"",Scoring!$Q$51)+IF(Data!$AU152&lt;&gt;"",Scoring!$Q$52),"")</f>
        <v/>
      </c>
      <c r="BW152" s="183" t="str">
        <f>IF(BV152&lt;&gt;"",LOOKUP(BV152,Likelihoods!$A$7:$A$107,Likelihoods!O$7:O$107),"")</f>
        <v/>
      </c>
      <c r="BX152" s="9"/>
      <c r="BY152" s="9"/>
      <c r="BZ152" s="9"/>
      <c r="CA152" s="9"/>
      <c r="CB152" s="9"/>
      <c r="CC152" s="9"/>
      <c r="CD152" s="9"/>
      <c r="CE152" s="9"/>
      <c r="CF152" s="9"/>
      <c r="CG152" s="9"/>
      <c r="CH152" s="9"/>
      <c r="CI152" s="9"/>
      <c r="CJ152" s="9"/>
      <c r="CK152" s="9"/>
    </row>
    <row r="153" spans="1:89" ht="14.25">
      <c r="A153" s="59"/>
      <c r="B153" s="76"/>
      <c r="C153" s="77"/>
      <c r="D153" s="77"/>
      <c r="E153" s="77"/>
      <c r="F153" s="77"/>
      <c r="G153" s="77"/>
      <c r="H153" s="77"/>
      <c r="I153" s="77"/>
      <c r="J153" s="77"/>
      <c r="K153" s="77"/>
      <c r="L153" s="77"/>
      <c r="M153" s="77"/>
      <c r="N153" s="77"/>
      <c r="O153" s="77"/>
      <c r="P153" s="76"/>
      <c r="Q153" s="78"/>
      <c r="R153" s="77"/>
      <c r="S153" s="77"/>
      <c r="T153" s="77"/>
      <c r="U153" s="77"/>
      <c r="V153" s="76"/>
      <c r="W153" s="77"/>
      <c r="X153" s="78"/>
      <c r="Y153" s="77"/>
      <c r="Z153" s="77"/>
      <c r="AA153" s="77"/>
      <c r="AB153" s="77"/>
      <c r="AC153" s="77"/>
      <c r="AD153" s="77"/>
      <c r="AE153" s="77"/>
      <c r="AF153" s="76"/>
      <c r="AG153" s="77"/>
      <c r="AH153" s="77"/>
      <c r="AI153" s="77"/>
      <c r="AJ153" s="78"/>
      <c r="AK153" s="77"/>
      <c r="AL153" s="77"/>
      <c r="AM153" s="77"/>
      <c r="AN153" s="77"/>
      <c r="AO153" s="76"/>
      <c r="AP153" s="77"/>
      <c r="AQ153" s="78"/>
      <c r="AR153" s="76"/>
      <c r="AS153" s="78"/>
      <c r="AT153" s="77"/>
      <c r="AU153" s="77"/>
      <c r="AV153" s="179" t="str">
        <f>IF(AND(COUNTBLANK($B153:$O153)=13,COUNTBLANK($P153:$Q153)=1,COUNTBLANK($R153:$U153)=3,COUNTBLANK($V153:$X153)=2,COUNTBLANK($Y153:$AE153)=6,COUNTBLANK($AF153:$AJ153)=4,COUNTBLANK($AK153:AN153)=3,COUNTBLANK($AO153:$AQ153)=2,COUNTBLANK($AR153:$AS153)=1,COUNTBLANK($AT153:$AU153)=1),IF(Data!$B153&lt;&gt;"",Scoring!$D$7)+IF(Data!$C153&lt;&gt;"",Scoring!$D$8)+IF(Data!$D153&lt;&gt;"",Scoring!$D$9)+IF(Data!$E153&lt;&gt;"",Scoring!$D$10)+IF(Data!$F153&lt;&gt;"",Scoring!$D$11)+IF(Data!$G153&lt;&gt;"",Scoring!$D$12)+IF(Data!$H153&lt;&gt;"",Scoring!$D$13)+IF(Data!$I153&lt;&gt;"",Scoring!$D$14)+IF(Data!$J153&lt;&gt;"",Scoring!$D$15)+IF(Data!$K153&lt;&gt;"",Scoring!$D$16)+IF(Data!$L153&lt;&gt;"",Scoring!$D$17)+IF(Data!$M153&lt;&gt;"",Scoring!$D$18)+IF(Data!$N153&lt;&gt;"",Scoring!$D$19)+IF(Data!$O153&lt;&gt;"",Scoring!$D$20)+IF(Data!$P153&lt;&gt;"",Scoring!$D$21)+IF(Data!$Q153&lt;&gt;"",Scoring!$D$22)+IF(Data!$R153&lt;&gt;"",Scoring!$D$23)+IF(Data!$S153&lt;&gt;"",Scoring!$D$24)+IF(Data!$T153&lt;&gt;"",Scoring!$D$25)+IF(Data!$U153&lt;&gt;"",Scoring!$D$26)+IF(Data!$V153&lt;&gt;"",Scoring!$D$27)+IF(Data!$W153&lt;&gt;"",Scoring!$D$28)+IF(Data!$X153&lt;&gt;"",Scoring!$D$29)+IF(Data!$Y153&lt;&gt;"",Scoring!$D$30)+IF(Data!$Z153&lt;&gt;"",Scoring!$D$31)+IF(Data!$AA153&lt;&gt;"",Scoring!$D$32)+IF(Data!$AB153&lt;&gt;"",Scoring!$D$33)+IF(Data!$AC153&lt;&gt;"",Scoring!$D$34)+IF(Data!$AD153&lt;&gt;"",Scoring!$D$35)+IF(Data!$AE153&lt;&gt;"",Scoring!$D$36)+IF(Data!$AF153&lt;&gt;"",Scoring!$D$37)+IF(Data!$AG153&lt;&gt;"",Scoring!$D$38)+IF(Data!$AH153&lt;&gt;"",Scoring!$D$39)+IF(Data!$AI153&lt;&gt;"",Scoring!$D$40)+IF(Data!$AJ153&lt;&gt;"",Scoring!$D$41)+IF(Data!$AK153&lt;&gt;"",Scoring!$D$42)+IF(Data!$AL153&lt;&gt;"",Scoring!$D$43)+IF(Data!$AM153&lt;&gt;"",Scoring!$D$44)+IF(Data!$AN153&lt;&gt;"",Scoring!$D$45)+IF(Data!$AO153&lt;&gt;"",Scoring!$D$46)+IF(Data!$AP153&lt;&gt;"",Scoring!$D$47)+IF(Data!$AQ153&lt;&gt;"",Scoring!$D$48)+IF(Data!$AR153&lt;&gt;"",Scoring!$D$49)+IF(Data!$AS153&lt;&gt;"",Scoring!$D$50)+IF(Data!$AT153&lt;&gt;"",Scoring!$D$51)+IF(Data!$AU153&lt;&gt;"",Scoring!$D$52),"")</f>
        <v/>
      </c>
      <c r="AW153" s="180" t="str">
        <f>IF(AV153&lt;&gt;"",LOOKUP(AV153,Likelihoods!$A$7:$A$107,Likelihoods!B$7:B$107),"")</f>
        <v/>
      </c>
      <c r="AX153" s="181" t="str">
        <f>IF(AND(COUNTBLANK($B153:$O153)=13,COUNTBLANK($P153:$Q153)=1,COUNTBLANK($R153:$U153)=3,COUNTBLANK($V153:$X153)=2,COUNTBLANK($Y153:$AE153)=6,COUNTBLANK($AF153:$AJ153)=4,COUNTBLANK($AK153:AN153)=3,COUNTBLANK($AO153:$AQ153)=2,COUNTBLANK($AR153:$AS153)=1,COUNTBLANK($AT153:$AU153)=1),IF(Data!$B153&lt;&gt;"",Scoring!$E$7)+IF(Data!$C153&lt;&gt;"",Scoring!$E$8)+IF(Data!$D153&lt;&gt;"",Scoring!$E$9)+IF(Data!$E153&lt;&gt;"",Scoring!$E$10)+IF(Data!$F153&lt;&gt;"",Scoring!$E$11)+IF(Data!$G153&lt;&gt;"",Scoring!$E$12)+IF(Data!$H153&lt;&gt;"",Scoring!$E$13)+IF(Data!$I153&lt;&gt;"",Scoring!$E$14)+IF(Data!$J153&lt;&gt;"",Scoring!$E$15)+IF(Data!$K153&lt;&gt;"",Scoring!$E$16)+IF(Data!$L153&lt;&gt;"",Scoring!$E$17)+IF(Data!$M153&lt;&gt;"",Scoring!$E$18)+IF(Data!$N153&lt;&gt;"",Scoring!$E$19)+IF(Data!$O153&lt;&gt;"",Scoring!$E$20)+IF(Data!$P153&lt;&gt;"",Scoring!$E$21)+IF(Data!$Q153&lt;&gt;"",Scoring!$E$22)+IF(Data!$R153&lt;&gt;"",Scoring!$E$23)+IF(Data!$S153&lt;&gt;"",Scoring!$E$24)+IF(Data!$T153&lt;&gt;"",Scoring!$E$25)+IF(Data!$U153&lt;&gt;"",Scoring!$E$26)+IF(Data!$V153&lt;&gt;"",Scoring!$E$27)+IF(Data!$W153&lt;&gt;"",Scoring!$E$28)+IF(Data!$X153&lt;&gt;"",Scoring!$E$29)+IF(Data!$Y153&lt;&gt;"",Scoring!$E$30)+IF(Data!$Z153&lt;&gt;"",Scoring!$E$31)+IF(Data!$AA153&lt;&gt;"",Scoring!$E$32)+IF(Data!$AB153&lt;&gt;"",Scoring!$E$33)+IF(Data!$AC153&lt;&gt;"",Scoring!$E$34)+IF(Data!$AD153&lt;&gt;"",Scoring!$E$35)+IF(Data!$AE153&lt;&gt;"",Scoring!$E$36)+IF(Data!$AF153&lt;&gt;"",Scoring!$E$37)+IF(Data!$AG153&lt;&gt;"",Scoring!$E$38)+IF(Data!$AH153&lt;&gt;"",Scoring!$E$39)+IF(Data!$AI153&lt;&gt;"",Scoring!$E$40)+IF(Data!$AJ153&lt;&gt;"",Scoring!$E$41)+IF(Data!$AK153&lt;&gt;"",Scoring!$E$42)+IF(Data!$AL153&lt;&gt;"",Scoring!$E$43)+IF(Data!$AM153&lt;&gt;"",Scoring!$E$44)+IF(Data!$AN153&lt;&gt;"",Scoring!$E$45)+IF(Data!$AO153&lt;&gt;"",Scoring!$E$46)+IF(Data!$AP153&lt;&gt;"",Scoring!$E$47)+IF(Data!$AQ153&lt;&gt;"",Scoring!$E$48)+IF(Data!$AR153&lt;&gt;"",Scoring!$E$49)+IF(Data!$AS153&lt;&gt;"",Scoring!$E$50)+IF(Data!$AT153&lt;&gt;"",Scoring!$E$51)+IF(Data!$AU153&lt;&gt;"",Scoring!$E$52),"")</f>
        <v/>
      </c>
      <c r="AY153" s="180" t="str">
        <f>IF(AX153&lt;&gt;"",LOOKUP(AX153,Likelihoods!$A$7:$A$107,Likelihoods!C$7:C$107),"")</f>
        <v/>
      </c>
      <c r="AZ153" s="182" t="str">
        <f>IF(AND(COUNTBLANK($B153:$O153)=13,COUNTBLANK($P153:$Q153)=1,COUNTBLANK($R153:$U153)=3,COUNTBLANK($V153:$X153)=2,COUNTBLANK($Y153:$AE153)=6,COUNTBLANK($AF153:$AJ153)=4,COUNTBLANK($AK153:AN153)=3,COUNTBLANK($AO153:$AQ153)=2,COUNTBLANK($AR153:$AS153)=1,COUNTBLANK($AT153:$AU153)=1),IF(Data!$B153&lt;&gt;"",Scoring!$F$7)+IF(Data!$C153&lt;&gt;"",Scoring!$F$8)+IF(Data!$D153&lt;&gt;"",Scoring!$F$9)+IF(Data!$E153&lt;&gt;"",Scoring!$F$10)+IF(Data!$F153&lt;&gt;"",Scoring!$F$11)+IF(Data!$G153&lt;&gt;"",Scoring!$F$12)+IF(Data!$H153&lt;&gt;"",Scoring!$F$13)+IF(Data!$I153&lt;&gt;"",Scoring!$F$14)+IF(Data!$J153&lt;&gt;"",Scoring!$F$15)+IF(Data!$K153&lt;&gt;"",Scoring!$F$16)+IF(Data!$L153&lt;&gt;"",Scoring!$F$17)+IF(Data!$M153&lt;&gt;"",Scoring!$F$18)+IF(Data!$N153&lt;&gt;"",Scoring!$F$19)+IF(Data!$O153&lt;&gt;"",Scoring!$F$20)+IF(Data!$P153&lt;&gt;"",Scoring!$F$21)+IF(Data!$Q153&lt;&gt;"",Scoring!$F$22)+IF(Data!$R153&lt;&gt;"",Scoring!$F$23)+IF(Data!$S153&lt;&gt;"",Scoring!$F$24)+IF(Data!$T153&lt;&gt;"",Scoring!$F$25)+IF(Data!$U153&lt;&gt;"",Scoring!$F$26)+IF(Data!$V153&lt;&gt;"",Scoring!$F$27)+IF(Data!$W153&lt;&gt;"",Scoring!$F$28)+IF(Data!$X153&lt;&gt;"",Scoring!$F$29)+IF(Data!$Y153&lt;&gt;"",Scoring!$F$30)+IF(Data!$Z153&lt;&gt;"",Scoring!$F$31)+IF(Data!$AA153&lt;&gt;"",Scoring!$F$32)+IF(Data!$AB153&lt;&gt;"",Scoring!$F$33)+IF(Data!$AC153&lt;&gt;"",Scoring!$F$34)+IF(Data!$AD153&lt;&gt;"",Scoring!$F$35)+IF(Data!$AE153&lt;&gt;"",Scoring!$F$36)+IF(Data!$AF153&lt;&gt;"",Scoring!$F$37)+IF(Data!$AG153&lt;&gt;"",Scoring!$F$38)+IF(Data!$AH153&lt;&gt;"",Scoring!$F$39)+IF(Data!$AI153&lt;&gt;"",Scoring!$F$40)+IF(Data!$AJ153&lt;&gt;"",Scoring!$F$41)+IF(Data!$AK153&lt;&gt;"",Scoring!$F$42)+IF(Data!$AL153&lt;&gt;"",Scoring!$F$43)+IF(Data!$AM153&lt;&gt;"",Scoring!$F$44)+IF(Data!$AN153&lt;&gt;"",Scoring!$F$45)+IF(Data!$AO153&lt;&gt;"",Scoring!$F$46)+IF(Data!$AP153&lt;&gt;"",Scoring!$F$47)+IF(Data!$AQ153&lt;&gt;"",Scoring!$F$48)+IF(Data!$AR153&lt;&gt;"",Scoring!$F$49)+IF(Data!$AS153&lt;&gt;"",Scoring!$F$50)+IF(Data!$AT153&lt;&gt;"",Scoring!$F$51)+IF(Data!$AU153&lt;&gt;"",Scoring!$F$52),"")</f>
        <v/>
      </c>
      <c r="BA153" s="183" t="str">
        <f>IF(AZ153&lt;&gt;"",LOOKUP(AZ153,Likelihoods!$A$7:$A$107,Likelihoods!D$7:D$107),"")</f>
        <v/>
      </c>
      <c r="BB153" s="181" t="str">
        <f>IF(AND(COUNTBLANK($B153:$O153)=13,COUNTBLANK($P153:$Q153)=1,COUNTBLANK($R153:$U153)=3,COUNTBLANK($V153:$X153)=2,COUNTBLANK($Y153:$AE153)=6,COUNTBLANK($AF153:$AJ153)=4,COUNTBLANK($AK153:AN153)=3,COUNTBLANK($AO153:$AQ153)=2,COUNTBLANK($AR153:$AS153)=1,COUNTBLANK($AT153:$AU153)=1),IF(Data!$B153&lt;&gt;"",Scoring!$G$7)+IF(Data!$C153&lt;&gt;"",Scoring!$G$8)+IF(Data!$D153&lt;&gt;"",Scoring!$G$9)+IF(Data!$E153&lt;&gt;"",Scoring!$G$10)+IF(Data!$F153&lt;&gt;"",Scoring!$G$11)+IF(Data!$G153&lt;&gt;"",Scoring!$G$12)+IF(Data!$H153&lt;&gt;"",Scoring!$G$13)+IF(Data!$I153&lt;&gt;"",Scoring!$G$14)+IF(Data!$J153&lt;&gt;"",Scoring!$G$15)+IF(Data!$K153&lt;&gt;"",Scoring!$G$16)+IF(Data!$L153&lt;&gt;"",Scoring!$G$17)+IF(Data!$M153&lt;&gt;"",Scoring!$G$18)+IF(Data!$N153&lt;&gt;"",Scoring!$G$19)+IF(Data!$O153&lt;&gt;"",Scoring!$G$20)+IF(Data!$P153&lt;&gt;"",Scoring!$G$21)+IF(Data!$Q153&lt;&gt;"",Scoring!$G$22)+IF(Data!$R153&lt;&gt;"",Scoring!$G$23)+IF(Data!$S153&lt;&gt;"",Scoring!$G$24)+IF(Data!$T153&lt;&gt;"",Scoring!$G$25)+IF(Data!$U153&lt;&gt;"",Scoring!$G$26)+IF(Data!$V153&lt;&gt;"",Scoring!$G$27)+IF(Data!$W153&lt;&gt;"",Scoring!$G$28)+IF(Data!$X153&lt;&gt;"",Scoring!$G$29)+IF(Data!$Y153&lt;&gt;"",Scoring!$G$30)+IF(Data!$Z153&lt;&gt;"",Scoring!$G$31)+IF(Data!$AA153&lt;&gt;"",Scoring!$G$32)+IF(Data!$AB153&lt;&gt;"",Scoring!$G$33)+IF(Data!$AC153&lt;&gt;"",Scoring!$G$34)+IF(Data!$AD153&lt;&gt;"",Scoring!$G$35)+IF(Data!$AE153&lt;&gt;"",Scoring!$G$36)+IF(Data!$AF153&lt;&gt;"",Scoring!$G$37)+IF(Data!$AG153&lt;&gt;"",Scoring!$G$38)+IF(Data!$AH153&lt;&gt;"",Scoring!$G$39)+IF(Data!$AI153&lt;&gt;"",Scoring!$G$40)+IF(Data!$AJ153&lt;&gt;"",Scoring!$G$41)+IF(Data!$AK153&lt;&gt;"",Scoring!$G$42)+IF(Data!$AL153&lt;&gt;"",Scoring!$G$43)+IF(Data!$AM153&lt;&gt;"",Scoring!$G$44)+IF(Data!$AN153&lt;&gt;"",Scoring!$G$45)+IF(Data!$AO153&lt;&gt;"",Scoring!$G$46)+IF(Data!$AP153&lt;&gt;"",Scoring!$G$47)+IF(Data!$AQ153&lt;&gt;"",Scoring!$G$48)+IF(Data!$AR153&lt;&gt;"",Scoring!$G$49)+IF(Data!$AS153&lt;&gt;"",Scoring!$G$50)+IF(Data!$AT153&lt;&gt;"",Scoring!$G$51)+IF(Data!$AU153&lt;&gt;"",Scoring!$G$52),"")</f>
        <v/>
      </c>
      <c r="BC153" s="184" t="str">
        <f>IF(BB153&lt;&gt;"",LOOKUP(BB153,Likelihoods!$A$7:$A$107,Likelihoods!E$7:E$107),"")</f>
        <v/>
      </c>
      <c r="BD153" s="185" t="str">
        <f>IF(AND(COUNTBLANK($B153:$O153)=13,COUNTBLANK($P153:$Q153)=1,COUNTBLANK($R153:$U153)=3,COUNTBLANK($V153:$X153)=2,COUNTBLANK($Y153:$AE153)=6,COUNTBLANK($AF153:$AJ153)=4,COUNTBLANK($AK153:AN153)=3,COUNTBLANK($AO153:$AQ153)=2,COUNTBLANK($AR153:$AS153)=1,COUNTBLANK($AT153:$AU153)=1),IF(Data!$B153&lt;&gt;"",Scoring!$H$7)+IF(Data!$C153&lt;&gt;"",Scoring!$H$8)+IF(Data!$D153&lt;&gt;"",Scoring!$H$9)+IF(Data!$E153&lt;&gt;"",Scoring!$H$10)+IF(Data!$F153&lt;&gt;"",Scoring!$H$11)+IF(Data!$G153&lt;&gt;"",Scoring!$H$12)+IF(Data!$H153&lt;&gt;"",Scoring!$H$13)+IF(Data!$I153&lt;&gt;"",Scoring!$H$14)+IF(Data!$J153&lt;&gt;"",Scoring!$H$15)+IF(Data!$K153&lt;&gt;"",Scoring!$H$16)+IF(Data!$L153&lt;&gt;"",Scoring!$H$17)+IF(Data!$M153&lt;&gt;"",Scoring!$H$18)+IF(Data!$N153&lt;&gt;"",Scoring!$H$19)+IF(Data!$O153&lt;&gt;"",Scoring!$H$20)+IF(Data!$P153&lt;&gt;"",Scoring!$H$21)+IF(Data!$Q153&lt;&gt;"",Scoring!$H$22)+IF(Data!$R153&lt;&gt;"",Scoring!$H$23)+IF(Data!$S153&lt;&gt;"",Scoring!$H$24)+IF(Data!$T153&lt;&gt;"",Scoring!$H$25)+IF(Data!$U153&lt;&gt;"",Scoring!$H$26)+IF(Data!$V153&lt;&gt;"",Scoring!$H$27)+IF(Data!$W153&lt;&gt;"",Scoring!$H$28)+IF(Data!$X153&lt;&gt;"",Scoring!$H$29)+IF(Data!$Y153&lt;&gt;"",Scoring!$H$30)+IF(Data!$Z153&lt;&gt;"",Scoring!$H$31)+IF(Data!$AA153&lt;&gt;"",Scoring!$H$32)+IF(Data!$AB153&lt;&gt;"",Scoring!$H$33)+IF(Data!$AC153&lt;&gt;"",Scoring!$H$34)+IF(Data!$AD153&lt;&gt;"",Scoring!$H$35)+IF(Data!$AE153&lt;&gt;"",Scoring!$H$36)+IF(Data!$AF153&lt;&gt;"",Scoring!$H$37)+IF(Data!$AG153&lt;&gt;"",Scoring!$H$38)+IF(Data!$AH153&lt;&gt;"",Scoring!$H$39)+IF(Data!$AI153&lt;&gt;"",Scoring!$H$40)+IF(Data!$AJ153&lt;&gt;"",Scoring!$H$41)+IF(Data!$AK153&lt;&gt;"",Scoring!$H$42)+IF(Data!$AL153&lt;&gt;"",Scoring!$H$43)+IF(Data!$AM153&lt;&gt;"",Scoring!$H$44)+IF(Data!$AN153&lt;&gt;"",Scoring!$H$45)+IF(Data!$AO153&lt;&gt;"",Scoring!$H$46)+IF(Data!$AP153&lt;&gt;"",Scoring!$H$47)+IF(Data!$AQ153&lt;&gt;"",Scoring!$H$48)+IF(Data!$AR153&lt;&gt;"",Scoring!$H$49)+IF(Data!$AS153&lt;&gt;"",Scoring!$H$50)+IF(Data!$AT153&lt;&gt;"",Scoring!$H$51)+IF(Data!$AU153&lt;&gt;"",Scoring!$H$52),"")</f>
        <v/>
      </c>
      <c r="BE153" s="186" t="str">
        <f>IF(BD153&lt;&gt;"",LOOKUP(BD153,Likelihoods!$A$7:$A$107,Likelihoods!F$7:F$107),"")</f>
        <v/>
      </c>
      <c r="BF153" s="181" t="str">
        <f>IF(AND(COUNTBLANK($B153:$O153)=13,COUNTBLANK($P153:$Q153)=1,COUNTBLANK($R153:$U153)=3,COUNTBLANK($V153:$X153)=2,COUNTBLANK($Y153:$AE153)=6,COUNTBLANK($AF153:$AJ153)=4,COUNTBLANK($AK153:AN153)=3,COUNTBLANK($AO153:$AQ153)=2,COUNTBLANK($AR153:$AS153)=1,COUNTBLANK($AT153:$AU153)=1),IF(Data!$B153&lt;&gt;"",Scoring!$I$7)+IF(Data!$C153&lt;&gt;"",Scoring!$I$8)+IF(Data!$D153&lt;&gt;"",Scoring!$I$9)+IF(Data!$E153&lt;&gt;"",Scoring!$I$10)+IF(Data!$F153&lt;&gt;"",Scoring!$I$11)+IF(Data!$G153&lt;&gt;"",Scoring!$I$12)+IF(Data!$H153&lt;&gt;"",Scoring!$I$13)+IF(Data!$I153&lt;&gt;"",Scoring!$I$14)+IF(Data!$J153&lt;&gt;"",Scoring!$I$15)+IF(Data!$K153&lt;&gt;"",Scoring!$I$16)+IF(Data!$L153&lt;&gt;"",Scoring!$I$17)+IF(Data!$M153&lt;&gt;"",Scoring!$I$18)+IF(Data!$N153&lt;&gt;"",Scoring!$I$19)+IF(Data!$O153&lt;&gt;"",Scoring!$I$20)+IF(Data!$P153&lt;&gt;"",Scoring!$I$21)+IF(Data!$Q153&lt;&gt;"",Scoring!$I$22)+IF(Data!$R153&lt;&gt;"",Scoring!$I$23)+IF(Data!$S153&lt;&gt;"",Scoring!$I$24)+IF(Data!$T153&lt;&gt;"",Scoring!$I$25)+IF(Data!$U153&lt;&gt;"",Scoring!$I$26)+IF(Data!$V153&lt;&gt;"",Scoring!$I$27)+IF(Data!$W153&lt;&gt;"",Scoring!$I$28)+IF(Data!$X153&lt;&gt;"",Scoring!$I$29)+IF(Data!$Y153&lt;&gt;"",Scoring!$I$30)+IF(Data!$Z153&lt;&gt;"",Scoring!$I$31)+IF(Data!$AA153&lt;&gt;"",Scoring!$I$32)+IF(Data!$AB153&lt;&gt;"",Scoring!$I$33)+IF(Data!$AC153&lt;&gt;"",Scoring!$I$34)+IF(Data!$AD153&lt;&gt;"",Scoring!$I$35)+IF(Data!$AE153&lt;&gt;"",Scoring!$I$36)+IF(Data!$AF153&lt;&gt;"",Scoring!$I$37)+IF(Data!$AG153&lt;&gt;"",Scoring!$I$38)+IF(Data!$AH153&lt;&gt;"",Scoring!$I$39)+IF(Data!$AI153&lt;&gt;"",Scoring!$I$40)+IF(Data!$AJ153&lt;&gt;"",Scoring!$I$41)+IF(Data!$AK153&lt;&gt;"",Scoring!$I$42)+IF(Data!$AL153&lt;&gt;"",Scoring!$I$43)+IF(Data!$AM153&lt;&gt;"",Scoring!$I$44)+IF(Data!$AN153&lt;&gt;"",Scoring!$I$45)+IF(Data!$AO153&lt;&gt;"",Scoring!$I$46)+IF(Data!$AP153&lt;&gt;"",Scoring!$I$47)+IF(Data!$AQ153&lt;&gt;"",Scoring!$I$48)+IF(Data!$AR153&lt;&gt;"",Scoring!$I$49)+IF(Data!$AS153&lt;&gt;"",Scoring!$I$50)+IF(Data!$AT153&lt;&gt;"",Scoring!$I$51)+IF(Data!$AU153&lt;&gt;"",Scoring!$I$52),"")</f>
        <v/>
      </c>
      <c r="BG153" s="180" t="str">
        <f>IF(BF153&lt;&gt;"",LOOKUP(BF153,Likelihoods!$A$7:$A$107,Likelihoods!G$7:G$107),"")</f>
        <v/>
      </c>
      <c r="BH153" s="187" t="str">
        <f>IF(AND(COUNTBLANK($B153:$O153)=13,COUNTBLANK($P153:$Q153)=1,COUNTBLANK($R153:$U153)=3,COUNTBLANK($V153:$X153)=2,COUNTBLANK($Y153:$AE153)=6,COUNTBLANK($AF153:$AJ153)=4,COUNTBLANK($AK153:AN153)=3,COUNTBLANK($AO153:$AQ153)=2,COUNTBLANK($AR153:$AS153)=1,COUNTBLANK($AT153:$AU153)=1),IF(Data!$B153&lt;&gt;"",Scoring!$J$7)+IF(Data!$C153&lt;&gt;"",Scoring!$J$8)+IF(Data!$D153&lt;&gt;"",Scoring!$J$9)+IF(Data!$E153&lt;&gt;"",Scoring!$J$10)+IF(Data!$F153&lt;&gt;"",Scoring!$J$11)+IF(Data!$G153&lt;&gt;"",Scoring!$J$12)+IF(Data!$H153&lt;&gt;"",Scoring!$J$13)+IF(Data!$I153&lt;&gt;"",Scoring!$J$14)+IF(Data!$J153&lt;&gt;"",Scoring!$J$15)+IF(Data!$K153&lt;&gt;"",Scoring!$J$16)+IF(Data!$L153&lt;&gt;"",Scoring!$J$17)+IF(Data!$M153&lt;&gt;"",Scoring!$J$18)+IF(Data!$N153&lt;&gt;"",Scoring!$J$19)+IF(Data!$O153&lt;&gt;"",Scoring!$J$20)+IF(Data!$P153&lt;&gt;"",Scoring!$J$21)+IF(Data!$Q153&lt;&gt;"",Scoring!$J$22)+IF(Data!$R153&lt;&gt;"",Scoring!$J$23)+IF(Data!$S153&lt;&gt;"",Scoring!$J$24)+IF(Data!$T153&lt;&gt;"",Scoring!$J$25)+IF(Data!$U153&lt;&gt;"",Scoring!$J$26)+IF(Data!$V153&lt;&gt;"",Scoring!$J$27)+IF(Data!$W153&lt;&gt;"",Scoring!$J$28)+IF(Data!$X153&lt;&gt;"",Scoring!$J$29)+IF(Data!$Y153&lt;&gt;"",Scoring!$J$30)+IF(Data!$Z153&lt;&gt;"",Scoring!$J$31)+IF(Data!$AA153&lt;&gt;"",Scoring!$J$32)+IF(Data!$AB153&lt;&gt;"",Scoring!$J$33)+IF(Data!$AC153&lt;&gt;"",Scoring!$J$34)+IF(Data!$AD153&lt;&gt;"",Scoring!$J$35)+IF(Data!$AE153&lt;&gt;"",Scoring!$J$36)+IF(Data!$AF153&lt;&gt;"",Scoring!$J$37)+IF(Data!$AG153&lt;&gt;"",Scoring!$J$38)+IF(Data!$AH153&lt;&gt;"",Scoring!$J$39)+IF(Data!$AI153&lt;&gt;"",Scoring!$J$40)+IF(Data!$AJ153&lt;&gt;"",Scoring!$J$41)+IF(Data!$AK153&lt;&gt;"",Scoring!$J$42)+IF(Data!$AL153&lt;&gt;"",Scoring!$J$43)+IF(Data!$AM153&lt;&gt;"",Scoring!$J$44)+IF(Data!$AN153&lt;&gt;"",Scoring!$J$45)+IF(Data!$AO153&lt;&gt;"",Scoring!$J$46)+IF(Data!$AP153&lt;&gt;"",Scoring!$J$47)+IF(Data!$AQ153&lt;&gt;"",Scoring!$J$48)+IF(Data!$AR153&lt;&gt;"",Scoring!$J$49)+IF(Data!$AS153&lt;&gt;"",Scoring!$J$50)+IF(Data!$AT153&lt;&gt;"",Scoring!$J$51)+IF(Data!$AU153&lt;&gt;"",Scoring!$J$52),"")</f>
        <v/>
      </c>
      <c r="BI153" s="183" t="str">
        <f>IF(BH153&lt;&gt;"",LOOKUP(BH153,Likelihoods!$A$7:$A$107,Likelihoods!H$7:H$107),"")</f>
        <v/>
      </c>
      <c r="BJ153" s="188" t="str">
        <f>IF(AND(COUNTBLANK($B153:$O153)=13,COUNTBLANK($P153:$Q153)=1,COUNTBLANK($R153:$U153)=3,COUNTBLANK($V153:$X153)=2,COUNTBLANK($Y153:$AE153)=6,COUNTBLANK($AF153:$AJ153)=4,COUNTBLANK($AK153:AN153)=3,COUNTBLANK($AO153:$AQ153)=2,COUNTBLANK($AR153:$AS153)=1,COUNTBLANK($AT153:$AU153)=1),IF(Data!$B153&lt;&gt;"",Scoring!$K$7)+IF(Data!$C153&lt;&gt;"",Scoring!$K$8)+IF(Data!$D153&lt;&gt;"",Scoring!$K$9)+IF(Data!$E153&lt;&gt;"",Scoring!$K$10)+IF(Data!$F153&lt;&gt;"",Scoring!$K$11)+IF(Data!$G153&lt;&gt;"",Scoring!$K$12)+IF(Data!$H153&lt;&gt;"",Scoring!$K$13)+IF(Data!$I153&lt;&gt;"",Scoring!$K$14)+IF(Data!$J153&lt;&gt;"",Scoring!$K$15)+IF(Data!$K153&lt;&gt;"",Scoring!$K$16)+IF(Data!$L153&lt;&gt;"",Scoring!$K$17)+IF(Data!$M153&lt;&gt;"",Scoring!$K$18)+IF(Data!$N153&lt;&gt;"",Scoring!$K$19)+IF(Data!$O153&lt;&gt;"",Scoring!$K$20)+IF(Data!$P153&lt;&gt;"",Scoring!$K$21)+IF(Data!$Q153&lt;&gt;"",Scoring!$K$22)+IF(Data!$R153&lt;&gt;"",Scoring!$K$23)+IF(Data!$S153&lt;&gt;"",Scoring!$K$24)+IF(Data!$T153&lt;&gt;"",Scoring!$K$25)+IF(Data!$U153&lt;&gt;"",Scoring!$K$26)+IF(Data!$V153&lt;&gt;"",Scoring!$K$27)+IF(Data!$W153&lt;&gt;"",Scoring!$K$28)+IF(Data!$X153&lt;&gt;"",Scoring!$K$29)+IF(Data!$Y153&lt;&gt;"",Scoring!$K$30)+IF(Data!$Z153&lt;&gt;"",Scoring!$K$31)+IF(Data!$AA153&lt;&gt;"",Scoring!$K$32)+IF(Data!$AB153&lt;&gt;"",Scoring!$K$33)+IF(Data!$AC153&lt;&gt;"",Scoring!$K$34)+IF(Data!$AD153&lt;&gt;"",Scoring!$K$35)+IF(Data!$AE153&lt;&gt;"",Scoring!$K$36)+IF(Data!$AF153&lt;&gt;"",Scoring!$K$37)+IF(Data!$AG153&lt;&gt;"",Scoring!$K$38)+IF(Data!$AH153&lt;&gt;"",Scoring!$K$39)+IF(Data!$AI153&lt;&gt;"",Scoring!$K$40)+IF(Data!$AJ153&lt;&gt;"",Scoring!$K$41)+IF(Data!$AK153&lt;&gt;"",Scoring!$K$42)+IF(Data!$AL153&lt;&gt;"",Scoring!$K$43)+IF(Data!$AM153&lt;&gt;"",Scoring!$K$44)+IF(Data!$AN153&lt;&gt;"",Scoring!$K$45)+IF(Data!$AO153&lt;&gt;"",Scoring!$K$46)+IF(Data!$AP153&lt;&gt;"",Scoring!$K$47)+IF(Data!$AQ153&lt;&gt;"",Scoring!$K$48)+IF(Data!$AR153&lt;&gt;"",Scoring!$K$49)+IF(Data!$AS153&lt;&gt;"",Scoring!$K$50)+IF(Data!$AT153&lt;&gt;"",Scoring!$K$51)+IF(Data!$AU153&lt;&gt;"",Scoring!$K$52),"")</f>
        <v/>
      </c>
      <c r="BK153" s="184" t="str">
        <f>IF(BJ153&lt;&gt;"",LOOKUP(BJ153,Likelihoods!$A$7:$A$107,Likelihoods!I$7:I$107),"")</f>
        <v/>
      </c>
      <c r="BL153" s="187" t="str">
        <f>IF(AND(COUNTBLANK($B153:$O153)=13,COUNTBLANK($P153:$Q153)=1,COUNTBLANK($R153:$U153)=3,COUNTBLANK($V153:$X153)=2,COUNTBLANK($Y153:$AE153)=6,COUNTBLANK($AF153:$AJ153)=4,COUNTBLANK($AK153:AN153)=3,COUNTBLANK($AO153:$AQ153)=2,COUNTBLANK($AR153:$AS153)=1,COUNTBLANK($AT153:$AU153)=1),IF(Data!$B153&lt;&gt;"",Scoring!$L$7)+IF(Data!$C153&lt;&gt;"",Scoring!$L$8)+IF(Data!$D153&lt;&gt;"",Scoring!$L$9)+IF(Data!$E153&lt;&gt;"",Scoring!$L$10)+IF(Data!$F153&lt;&gt;"",Scoring!$L$11)+IF(Data!$G153&lt;&gt;"",Scoring!$L$12)+IF(Data!$H153&lt;&gt;"",Scoring!$L$13)+IF(Data!$I153&lt;&gt;"",Scoring!$L$14)+IF(Data!$J153&lt;&gt;"",Scoring!$L$15)+IF(Data!$K153&lt;&gt;"",Scoring!$L$16)+IF(Data!$L153&lt;&gt;"",Scoring!$L$17)+IF(Data!$M153&lt;&gt;"",Scoring!$L$18)+IF(Data!$N153&lt;&gt;"",Scoring!$L$19)+IF(Data!$O153&lt;&gt;"",Scoring!$L$20)+IF(Data!$P153&lt;&gt;"",Scoring!$L$21)+IF(Data!$Q153&lt;&gt;"",Scoring!$L$22)+IF(Data!$R153&lt;&gt;"",Scoring!$L$23)+IF(Data!$S153&lt;&gt;"",Scoring!$L$24)+IF(Data!$T153&lt;&gt;"",Scoring!$L$25)+IF(Data!$U153&lt;&gt;"",Scoring!$L$26)+IF(Data!$V153&lt;&gt;"",Scoring!$L$27)+IF(Data!$W153&lt;&gt;"",Scoring!$L$28)+IF(Data!$X153&lt;&gt;"",Scoring!$L$29)+IF(Data!$Y153&lt;&gt;"",Scoring!$L$30)+IF(Data!$Z153&lt;&gt;"",Scoring!$L$31)+IF(Data!$AA153&lt;&gt;"",Scoring!$L$32)+IF(Data!$AB153&lt;&gt;"",Scoring!$L$33)+IF(Data!$AC153&lt;&gt;"",Scoring!$L$34)+IF(Data!$AD153&lt;&gt;"",Scoring!$L$35)+IF(Data!$AE153&lt;&gt;"",Scoring!$L$36)+IF(Data!$AF153&lt;&gt;"",Scoring!$L$37)+IF(Data!$AG153&lt;&gt;"",Scoring!$L$38)+IF(Data!$AH153&lt;&gt;"",Scoring!$L$39)+IF(Data!$AI153&lt;&gt;"",Scoring!$L$40)+IF(Data!$AJ153&lt;&gt;"",Scoring!$L$41)+IF(Data!$AK153&lt;&gt;"",Scoring!$L$42)+IF(Data!$AL153&lt;&gt;"",Scoring!$L$43)+IF(Data!$AM153&lt;&gt;"",Scoring!$L$44)+IF(Data!$AN153&lt;&gt;"",Scoring!$L$45)+IF(Data!$AO153&lt;&gt;"",Scoring!$L$46)+IF(Data!$AP153&lt;&gt;"",Scoring!$L$47)+IF(Data!$AQ153&lt;&gt;"",Scoring!$L$48)+IF(Data!$AR153&lt;&gt;"",Scoring!$L$49)+IF(Data!$AS153&lt;&gt;"",Scoring!$L$50)+IF(Data!$AT153&lt;&gt;"",Scoring!$L$51)+IF(Data!$AU153&lt;&gt;"",Scoring!$L$52),"")</f>
        <v/>
      </c>
      <c r="BM153" s="180" t="str">
        <f>IF(BL153&lt;&gt;"",LOOKUP(BL153,Likelihoods!$A$7:$A$107,Likelihoods!J$7:J$107),"")</f>
        <v/>
      </c>
      <c r="BN153" s="181" t="str">
        <f>IF(AND(COUNTBLANK($B153:$O153)=13,COUNTBLANK($P153:$Q153)=1,COUNTBLANK($R153:$U153)=3,COUNTBLANK($V153:$X153)=2,COUNTBLANK($Y153:$AE153)=6,COUNTBLANK($AF153:$AJ153)=4,COUNTBLANK($AK153:AN153)=3,COUNTBLANK($AO153:$AQ153)=2,COUNTBLANK($AR153:$AS153)=1,COUNTBLANK($AT153:$AU153)=1),IF(Data!$B153&lt;&gt;"",Scoring!$M$7)+IF(Data!$C153&lt;&gt;"",Scoring!$M$8)+IF(Data!$D153&lt;&gt;"",Scoring!$M$9)+IF(Data!$E153&lt;&gt;"",Scoring!$M$10)+IF(Data!$F153&lt;&gt;"",Scoring!$M$11)+IF(Data!$G153&lt;&gt;"",Scoring!$M$12)+IF(Data!$H153&lt;&gt;"",Scoring!$M$13)+IF(Data!$I153&lt;&gt;"",Scoring!$M$14)+IF(Data!$J153&lt;&gt;"",Scoring!$M$15)+IF(Data!$K153&lt;&gt;"",Scoring!$M$16)+IF(Data!$L153&lt;&gt;"",Scoring!$M$17)+IF(Data!$M153&lt;&gt;"",Scoring!$M$18)+IF(Data!$N153&lt;&gt;"",Scoring!$M$19)+IF(Data!$O153&lt;&gt;"",Scoring!$M$20)+IF(Data!$P153&lt;&gt;"",Scoring!$M$21)+IF(Data!$Q153&lt;&gt;"",Scoring!$M$22)+IF(Data!$R153&lt;&gt;"",Scoring!$M$23)+IF(Data!$S153&lt;&gt;"",Scoring!$M$24)+IF(Data!$T153&lt;&gt;"",Scoring!$M$25)+IF(Data!$U153&lt;&gt;"",Scoring!$M$26)+IF(Data!$V153&lt;&gt;"",Scoring!$M$27)+IF(Data!$W153&lt;&gt;"",Scoring!$M$28)+IF(Data!$X153&lt;&gt;"",Scoring!$M$29)+IF(Data!$Y153&lt;&gt;"",Scoring!$M$30)+IF(Data!$Z153&lt;&gt;"",Scoring!$M$31)+IF(Data!$AA153&lt;&gt;"",Scoring!$M$32)+IF(Data!$AB153&lt;&gt;"",Scoring!$M$33)+IF(Data!$AC153&lt;&gt;"",Scoring!$M$34)+IF(Data!$AD153&lt;&gt;"",Scoring!$M$35)+IF(Data!$AE153&lt;&gt;"",Scoring!$M$36)+IF(Data!$AF153&lt;&gt;"",Scoring!$M$37)+IF(Data!$AG153&lt;&gt;"",Scoring!$M$38)+IF(Data!$AH153&lt;&gt;"",Scoring!$M$39)+IF(Data!$AI153&lt;&gt;"",Scoring!$M$40)+IF(Data!$AJ153&lt;&gt;"",Scoring!$M$41)+IF(Data!$AK153&lt;&gt;"",Scoring!$M$42)+IF(Data!$AL153&lt;&gt;"",Scoring!$M$43)+IF(Data!$AM153&lt;&gt;"",Scoring!$M$44)+IF(Data!$AN153&lt;&gt;"",Scoring!$M$45)+IF(Data!$AO153&lt;&gt;"",Scoring!$M$46)+IF(Data!$AP153&lt;&gt;"",Scoring!$M$47)+IF(Data!$AQ153&lt;&gt;"",Scoring!$M$48)+IF(Data!$AR153&lt;&gt;"",Scoring!$M$49)+IF(Data!$AS153&lt;&gt;"",Scoring!$M$50)+IF(Data!$AT153&lt;&gt;"",Scoring!$M$51)+IF(Data!$AU153&lt;&gt;"",Scoring!$M$52),"")</f>
        <v/>
      </c>
      <c r="BO153" s="184" t="str">
        <f>IF(BN153&lt;&gt;"",LOOKUP(BN153,Likelihoods!$A$7:$A$107,Likelihoods!K$7:K$107),"")</f>
        <v/>
      </c>
      <c r="BP153" s="179" t="str">
        <f>IF(AND(COUNTBLANK($B153:$O153)=13,COUNTBLANK($P153:$Q153)=1,COUNTBLANK($R153:$U153)=3,COUNTBLANK($V153:$X153)=2,COUNTBLANK($Y153:$AE153)=6,COUNTBLANK($AF153:$AJ153)=4,COUNTBLANK($AK153:AN153)=3,COUNTBLANK($AO153:$AQ153)=2,COUNTBLANK($AR153:$AS153)=1,COUNTBLANK($AT153:$AU153)=1),IF(Data!$B153&lt;&gt;"",Scoring!$N$7)+IF(Data!$C153&lt;&gt;"",Scoring!$N$8)+IF(Data!$D153&lt;&gt;"",Scoring!$N$9)+IF(Data!$E153&lt;&gt;"",Scoring!$N$10)+IF(Data!$F153&lt;&gt;"",Scoring!$N$11)+IF(Data!$G153&lt;&gt;"",Scoring!$N$12)+IF(Data!$H153&lt;&gt;"",Scoring!$N$13)+IF(Data!$I153&lt;&gt;"",Scoring!$N$14)+IF(Data!$J153&lt;&gt;"",Scoring!$N$15)+IF(Data!$K153&lt;&gt;"",Scoring!$N$16)+IF(Data!$L153&lt;&gt;"",Scoring!$N$17)+IF(Data!$M153&lt;&gt;"",Scoring!$N$18)+IF(Data!$N153&lt;&gt;"",Scoring!$N$19)+IF(Data!$O153&lt;&gt;"",Scoring!$N$20)+IF(Data!$P153&lt;&gt;"",Scoring!$N$21)+IF(Data!$Q153&lt;&gt;"",Scoring!$N$22)+IF(Data!$R153&lt;&gt;"",Scoring!$N$23)+IF(Data!$S153&lt;&gt;"",Scoring!$N$24)+IF(Data!$T153&lt;&gt;"",Scoring!$N$25)+IF(Data!$U153&lt;&gt;"",Scoring!$N$26)+IF(Data!$V153&lt;&gt;"",Scoring!$N$27)+IF(Data!$W153&lt;&gt;"",Scoring!$N$28)+IF(Data!$X153&lt;&gt;"",Scoring!$N$29)+IF(Data!$Y153&lt;&gt;"",Scoring!$N$30)+IF(Data!$Z153&lt;&gt;"",Scoring!$N$31)+IF(Data!$AA153&lt;&gt;"",Scoring!$N$32)+IF(Data!$AB153&lt;&gt;"",Scoring!$N$33)+IF(Data!$AC153&lt;&gt;"",Scoring!$N$34)+IF(Data!$AD153&lt;&gt;"",Scoring!$N$35)+IF(Data!$AE153&lt;&gt;"",Scoring!$N$36)+IF(Data!$AF153&lt;&gt;"",Scoring!$N$37)+IF(Data!$AG153&lt;&gt;"",Scoring!$N$38)+IF(Data!$AH153&lt;&gt;"",Scoring!$N$39)+IF(Data!$AI153&lt;&gt;"",Scoring!$N$40)+IF(Data!$AJ153&lt;&gt;"",Scoring!$N$41)+IF(Data!$AK153&lt;&gt;"",Scoring!$N$42)+IF(Data!$AL153&lt;&gt;"",Scoring!$N$43)+IF(Data!$AM153&lt;&gt;"",Scoring!$N$44)+IF(Data!$AN153&lt;&gt;"",Scoring!$N$45)+IF(Data!$AO153&lt;&gt;"",Scoring!$N$46)+IF(Data!$AP153&lt;&gt;"",Scoring!$N$47)+IF(Data!$AQ153&lt;&gt;"",Scoring!$N$48)+IF(Data!$AR153&lt;&gt;"",Scoring!$N$49)+IF(Data!$AS153&lt;&gt;"",Scoring!$N$50)+IF(Data!$AT153&lt;&gt;"",Scoring!$N$51)+IF(Data!$AU153&lt;&gt;"",Scoring!$N$52),"")</f>
        <v/>
      </c>
      <c r="BQ153" s="189" t="str">
        <f>IF(BP153&lt;&gt;"",LOOKUP(BP153,Likelihoods!$A$7:$A$107,Likelihoods!L$7:L$107),"")</f>
        <v/>
      </c>
      <c r="BR153" s="181" t="str">
        <f>IF(AND(COUNTBLANK($B153:$O153)=13,COUNTBLANK($P153:$Q153)=1,COUNTBLANK($R153:$U153)=3,COUNTBLANK($V153:$X153)=2,COUNTBLANK($Y153:$AE153)=6,COUNTBLANK($AF153:$AJ153)=4,COUNTBLANK($AK153:AN153)=3,COUNTBLANK($AO153:$AQ153)=2,COUNTBLANK($AR153:$AS153)=1,COUNTBLANK($AT153:$AU153)=1),IF(Data!$B153&lt;&gt;"",Scoring!$O$7)+IF(Data!$C153&lt;&gt;"",Scoring!$O$8)+IF(Data!$D153&lt;&gt;"",Scoring!$O$9)+IF(Data!$E153&lt;&gt;"",Scoring!$O$10)+IF(Data!$F153&lt;&gt;"",Scoring!$O$11)+IF(Data!$G153&lt;&gt;"",Scoring!$O$12)+IF(Data!$H153&lt;&gt;"",Scoring!$O$13)+IF(Data!$I153&lt;&gt;"",Scoring!$O$14)+IF(Data!$J153&lt;&gt;"",Scoring!$O$15)+IF(Data!$K153&lt;&gt;"",Scoring!$O$16)+IF(Data!$L153&lt;&gt;"",Scoring!$O$17)+IF(Data!$M153&lt;&gt;"",Scoring!$O$18)+IF(Data!$N153&lt;&gt;"",Scoring!$O$19)+IF(Data!$O153&lt;&gt;"",Scoring!$O$20)+IF(Data!$P153&lt;&gt;"",Scoring!$O$21)+IF(Data!$Q153&lt;&gt;"",Scoring!$O$22)+IF(Data!$R153&lt;&gt;"",Scoring!$O$23)+IF(Data!$S153&lt;&gt;"",Scoring!$O$24)+IF(Data!$T153&lt;&gt;"",Scoring!$O$25)+IF(Data!$U153&lt;&gt;"",Scoring!$O$26)+IF(Data!$V153&lt;&gt;"",Scoring!$O$27)+IF(Data!$W153&lt;&gt;"",Scoring!$O$28)+IF(Data!$X153&lt;&gt;"",Scoring!$O$29)+IF(Data!$Y153&lt;&gt;"",Scoring!$O$30)+IF(Data!$Z153&lt;&gt;"",Scoring!$O$31)+IF(Data!$AA153&lt;&gt;"",Scoring!$O$32)+IF(Data!$AB153&lt;&gt;"",Scoring!$O$33)+IF(Data!$AC153&lt;&gt;"",Scoring!$O$34)+IF(Data!$AD153&lt;&gt;"",Scoring!$O$35)+IF(Data!$AE153&lt;&gt;"",Scoring!$O$36)+IF(Data!$AF153&lt;&gt;"",Scoring!$O$37)+IF(Data!$AG153&lt;&gt;"",Scoring!$O$38)+IF(Data!$AH153&lt;&gt;"",Scoring!$O$39)+IF(Data!$AI153&lt;&gt;"",Scoring!$O$40)+IF(Data!$AJ153&lt;&gt;"",Scoring!$O$41)+IF(Data!$AK153&lt;&gt;"",Scoring!$O$42)+IF(Data!$AL153&lt;&gt;"",Scoring!$O$43)+IF(Data!$AM153&lt;&gt;"",Scoring!$O$44)+IF(Data!$AN153&lt;&gt;"",Scoring!$O$45)+IF(Data!$AO153&lt;&gt;"",Scoring!$O$46)+IF(Data!$AP153&lt;&gt;"",Scoring!$O$47)+IF(Data!$AQ153&lt;&gt;"",Scoring!$O$48)+IF(Data!$AR153&lt;&gt;"",Scoring!$O$49)+IF(Data!$AS153&lt;&gt;"",Scoring!$O$50)+IF(Data!$AT153&lt;&gt;"",Scoring!$O$51)+IF(Data!$AU153&lt;&gt;"",Scoring!$O$52),"")</f>
        <v/>
      </c>
      <c r="BS153" s="184" t="str">
        <f>IF(BR153&lt;&gt;"",LOOKUP(BR153,Likelihoods!$A$7:$A$107,Likelihoods!M$7:M$107),"")</f>
        <v/>
      </c>
      <c r="BT153" s="181" t="str">
        <f>IF(AND(COUNTBLANK($B153:$O153)=13,COUNTBLANK($P153:$Q153)=1,COUNTBLANK($R153:$U153)=3,COUNTBLANK($V153:$X153)=2,COUNTBLANK($Y153:$AE153)=6,COUNTBLANK($AF153:$AJ153)=4,COUNTBLANK($AK153:AN153)=3,COUNTBLANK($AO153:$AQ153)=2,COUNTBLANK($AR153:$AS153)=1,COUNTBLANK($AT153:$AU153)=1),IF(Data!$B153&lt;&gt;"",Scoring!$P$7)+IF(Data!$C153&lt;&gt;"",Scoring!$P$8)+IF(Data!$D153&lt;&gt;"",Scoring!$P$9)+IF(Data!$E153&lt;&gt;"",Scoring!$P$10)+IF(Data!$F153&lt;&gt;"",Scoring!$P$11)+IF(Data!$G153&lt;&gt;"",Scoring!$P$12)+IF(Data!$H153&lt;&gt;"",Scoring!$P$13)+IF(Data!$I153&lt;&gt;"",Scoring!$P$14)+IF(Data!$J153&lt;&gt;"",Scoring!$P$15)+IF(Data!$K153&lt;&gt;"",Scoring!$P$16)+IF(Data!$L153&lt;&gt;"",Scoring!$P$17)+IF(Data!$M153&lt;&gt;"",Scoring!$P$18)+IF(Data!$N153&lt;&gt;"",Scoring!$P$19)+IF(Data!$O153&lt;&gt;"",Scoring!$P$20)+IF(Data!$P153&lt;&gt;"",Scoring!$P$21)+IF(Data!$Q153&lt;&gt;"",Scoring!$P$22)+IF(Data!$R153&lt;&gt;"",Scoring!$P$23)+IF(Data!$S153&lt;&gt;"",Scoring!$P$24)+IF(Data!$T153&lt;&gt;"",Scoring!$P$25)+IF(Data!$U153&lt;&gt;"",Scoring!$P$26)+IF(Data!$V153&lt;&gt;"",Scoring!$P$27)+IF(Data!$W153&lt;&gt;"",Scoring!$P$28)+IF(Data!$X153&lt;&gt;"",Scoring!$P$29)+IF(Data!$Y153&lt;&gt;"",Scoring!$P$30)+IF(Data!$Z153&lt;&gt;"",Scoring!$P$31)+IF(Data!$AA153&lt;&gt;"",Scoring!$P$32)+IF(Data!$AB153&lt;&gt;"",Scoring!$P$33)+IF(Data!$AC153&lt;&gt;"",Scoring!$P$34)+IF(Data!$AD153&lt;&gt;"",Scoring!$P$35)+IF(Data!$AE153&lt;&gt;"",Scoring!$P$36)+IF(Data!$AF153&lt;&gt;"",Scoring!$P$37)+IF(Data!$AG153&lt;&gt;"",Scoring!$P$38)+IF(Data!$AH153&lt;&gt;"",Scoring!$P$39)+IF(Data!$AI153&lt;&gt;"",Scoring!$P$40)+IF(Data!$AJ153&lt;&gt;"",Scoring!$P$41)+IF(Data!$AK153&lt;&gt;"",Scoring!$P$42)+IF(Data!$AL153&lt;&gt;"",Scoring!$P$43)+IF(Data!$AM153&lt;&gt;"",Scoring!$P$44)+IF(Data!$AN153&lt;&gt;"",Scoring!$P$45)+IF(Data!$AO153&lt;&gt;"",Scoring!$P$46)+IF(Data!$AP153&lt;&gt;"",Scoring!$P$47)+IF(Data!$AQ153&lt;&gt;"",Scoring!$P$48)+IF(Data!$AR153&lt;&gt;"",Scoring!$P$49)+IF(Data!$AS153&lt;&gt;"",Scoring!$P$50)+IF(Data!$AT153&lt;&gt;"",Scoring!$P$51)+IF(Data!$AU153&lt;&gt;"",Scoring!$P$52),"")</f>
        <v/>
      </c>
      <c r="BU153" s="180" t="str">
        <f>IF(BT153&lt;&gt;"",LOOKUP(BT153,Likelihoods!$A$7:$A$107,Likelihoods!N$7:N$107),"")</f>
        <v/>
      </c>
      <c r="BV153" s="181" t="str">
        <f>IF(AND(COUNTBLANK($B153:$O153)=13,COUNTBLANK($P153:$Q153)=1,COUNTBLANK($R153:$U153)=3,COUNTBLANK($V153:$X153)=2,COUNTBLANK($Y153:$AE153)=6,COUNTBLANK($AF153:$AJ153)=4,COUNTBLANK($AK153:AN153)=3,COUNTBLANK($AO153:$AQ153)=2,COUNTBLANK($AR153:$AS153)=1,COUNTBLANK($AT153:$AU153)=1),IF(Data!$B153&lt;&gt;"",Scoring!$Q$7)+IF(Data!$C153&lt;&gt;"",Scoring!$Q$8)+IF(Data!$D153&lt;&gt;"",Scoring!$Q$9)+IF(Data!$E153&lt;&gt;"",Scoring!$Q$10)+IF(Data!$F153&lt;&gt;"",Scoring!$Q$11)+IF(Data!$G153&lt;&gt;"",Scoring!$Q$12)+IF(Data!$H153&lt;&gt;"",Scoring!$Q$13)+IF(Data!$I153&lt;&gt;"",Scoring!$Q$14)+IF(Data!$J153&lt;&gt;"",Scoring!$Q$15)+IF(Data!$K153&lt;&gt;"",Scoring!$Q$16)+IF(Data!$L153&lt;&gt;"",Scoring!$Q$17)+IF(Data!$M153&lt;&gt;"",Scoring!$Q$18)+IF(Data!$N153&lt;&gt;"",Scoring!$Q$19)+IF(Data!$O153&lt;&gt;"",Scoring!$Q$20)+IF(Data!$P153&lt;&gt;"",Scoring!$Q$21)+IF(Data!$Q153&lt;&gt;"",Scoring!$Q$22)+IF(Data!$R153&lt;&gt;"",Scoring!$Q$23)+IF(Data!$S153&lt;&gt;"",Scoring!$Q$24)+IF(Data!$T153&lt;&gt;"",Scoring!$Q$25)+IF(Data!$U153&lt;&gt;"",Scoring!$Q$26)+IF(Data!$V153&lt;&gt;"",Scoring!$Q$27)+IF(Data!$W153&lt;&gt;"",Scoring!$Q$28)+IF(Data!$X153&lt;&gt;"",Scoring!$Q$29)+IF(Data!$Y153&lt;&gt;"",Scoring!$Q$30)+IF(Data!$Z153&lt;&gt;"",Scoring!$Q$31)+IF(Data!$AA153&lt;&gt;"",Scoring!$Q$32)+IF(Data!$AB153&lt;&gt;"",Scoring!$Q$33)+IF(Data!$AC153&lt;&gt;"",Scoring!$Q$34)+IF(Data!$AD153&lt;&gt;"",Scoring!$Q$35)+IF(Data!$AE153&lt;&gt;"",Scoring!$Q$36)+IF(Data!$AF153&lt;&gt;"",Scoring!$Q$37)+IF(Data!$AG153&lt;&gt;"",Scoring!$Q$38)+IF(Data!$AH153&lt;&gt;"",Scoring!$Q$39)+IF(Data!$AI153&lt;&gt;"",Scoring!$Q$40)+IF(Data!$AJ153&lt;&gt;"",Scoring!$Q$41)+IF(Data!$AK153&lt;&gt;"",Scoring!$Q$42)+IF(Data!$AL153&lt;&gt;"",Scoring!$Q$43)+IF(Data!$AM153&lt;&gt;"",Scoring!$Q$44)+IF(Data!$AN153&lt;&gt;"",Scoring!$Q$45)+IF(Data!$AO153&lt;&gt;"",Scoring!$Q$46)+IF(Data!$AP153&lt;&gt;"",Scoring!$Q$47)+IF(Data!$AQ153&lt;&gt;"",Scoring!$Q$48)+IF(Data!$AR153&lt;&gt;"",Scoring!$Q$49)+IF(Data!$AS153&lt;&gt;"",Scoring!$Q$50)+IF(Data!$AT153&lt;&gt;"",Scoring!$Q$51)+IF(Data!$AU153&lt;&gt;"",Scoring!$Q$52),"")</f>
        <v/>
      </c>
      <c r="BW153" s="183" t="str">
        <f>IF(BV153&lt;&gt;"",LOOKUP(BV153,Likelihoods!$A$7:$A$107,Likelihoods!O$7:O$107),"")</f>
        <v/>
      </c>
      <c r="BX153" s="9"/>
      <c r="BY153" s="9"/>
      <c r="BZ153" s="9"/>
      <c r="CA153" s="9"/>
      <c r="CB153" s="9"/>
      <c r="CC153" s="9"/>
      <c r="CD153" s="9"/>
      <c r="CE153" s="9"/>
      <c r="CF153" s="9"/>
      <c r="CG153" s="9"/>
      <c r="CH153" s="9"/>
      <c r="CI153" s="9"/>
      <c r="CJ153" s="9"/>
      <c r="CK153" s="9"/>
    </row>
    <row r="154" spans="1:89" ht="14.25">
      <c r="A154" s="59"/>
      <c r="B154" s="76"/>
      <c r="C154" s="77"/>
      <c r="D154" s="77"/>
      <c r="E154" s="77"/>
      <c r="F154" s="77"/>
      <c r="G154" s="77"/>
      <c r="H154" s="77"/>
      <c r="I154" s="77"/>
      <c r="J154" s="77"/>
      <c r="K154" s="77"/>
      <c r="L154" s="77"/>
      <c r="M154" s="77"/>
      <c r="N154" s="77"/>
      <c r="O154" s="77"/>
      <c r="P154" s="76"/>
      <c r="Q154" s="78"/>
      <c r="R154" s="77"/>
      <c r="S154" s="77"/>
      <c r="T154" s="77"/>
      <c r="U154" s="77"/>
      <c r="V154" s="76"/>
      <c r="W154" s="77"/>
      <c r="X154" s="78"/>
      <c r="Y154" s="77"/>
      <c r="Z154" s="77"/>
      <c r="AA154" s="77"/>
      <c r="AB154" s="77"/>
      <c r="AC154" s="77"/>
      <c r="AD154" s="77"/>
      <c r="AE154" s="77"/>
      <c r="AF154" s="76"/>
      <c r="AG154" s="77"/>
      <c r="AH154" s="77"/>
      <c r="AI154" s="77"/>
      <c r="AJ154" s="78"/>
      <c r="AK154" s="77"/>
      <c r="AL154" s="77"/>
      <c r="AM154" s="77"/>
      <c r="AN154" s="77"/>
      <c r="AO154" s="76"/>
      <c r="AP154" s="77"/>
      <c r="AQ154" s="78"/>
      <c r="AR154" s="76"/>
      <c r="AS154" s="78"/>
      <c r="AT154" s="77"/>
      <c r="AU154" s="77"/>
      <c r="AV154" s="179" t="str">
        <f>IF(AND(COUNTBLANK($B154:$O154)=13,COUNTBLANK($P154:$Q154)=1,COUNTBLANK($R154:$U154)=3,COUNTBLANK($V154:$X154)=2,COUNTBLANK($Y154:$AE154)=6,COUNTBLANK($AF154:$AJ154)=4,COUNTBLANK($AK154:AN154)=3,COUNTBLANK($AO154:$AQ154)=2,COUNTBLANK($AR154:$AS154)=1,COUNTBLANK($AT154:$AU154)=1),IF(Data!$B154&lt;&gt;"",Scoring!$D$7)+IF(Data!$C154&lt;&gt;"",Scoring!$D$8)+IF(Data!$D154&lt;&gt;"",Scoring!$D$9)+IF(Data!$E154&lt;&gt;"",Scoring!$D$10)+IF(Data!$F154&lt;&gt;"",Scoring!$D$11)+IF(Data!$G154&lt;&gt;"",Scoring!$D$12)+IF(Data!$H154&lt;&gt;"",Scoring!$D$13)+IF(Data!$I154&lt;&gt;"",Scoring!$D$14)+IF(Data!$J154&lt;&gt;"",Scoring!$D$15)+IF(Data!$K154&lt;&gt;"",Scoring!$D$16)+IF(Data!$L154&lt;&gt;"",Scoring!$D$17)+IF(Data!$M154&lt;&gt;"",Scoring!$D$18)+IF(Data!$N154&lt;&gt;"",Scoring!$D$19)+IF(Data!$O154&lt;&gt;"",Scoring!$D$20)+IF(Data!$P154&lt;&gt;"",Scoring!$D$21)+IF(Data!$Q154&lt;&gt;"",Scoring!$D$22)+IF(Data!$R154&lt;&gt;"",Scoring!$D$23)+IF(Data!$S154&lt;&gt;"",Scoring!$D$24)+IF(Data!$T154&lt;&gt;"",Scoring!$D$25)+IF(Data!$U154&lt;&gt;"",Scoring!$D$26)+IF(Data!$V154&lt;&gt;"",Scoring!$D$27)+IF(Data!$W154&lt;&gt;"",Scoring!$D$28)+IF(Data!$X154&lt;&gt;"",Scoring!$D$29)+IF(Data!$Y154&lt;&gt;"",Scoring!$D$30)+IF(Data!$Z154&lt;&gt;"",Scoring!$D$31)+IF(Data!$AA154&lt;&gt;"",Scoring!$D$32)+IF(Data!$AB154&lt;&gt;"",Scoring!$D$33)+IF(Data!$AC154&lt;&gt;"",Scoring!$D$34)+IF(Data!$AD154&lt;&gt;"",Scoring!$D$35)+IF(Data!$AE154&lt;&gt;"",Scoring!$D$36)+IF(Data!$AF154&lt;&gt;"",Scoring!$D$37)+IF(Data!$AG154&lt;&gt;"",Scoring!$D$38)+IF(Data!$AH154&lt;&gt;"",Scoring!$D$39)+IF(Data!$AI154&lt;&gt;"",Scoring!$D$40)+IF(Data!$AJ154&lt;&gt;"",Scoring!$D$41)+IF(Data!$AK154&lt;&gt;"",Scoring!$D$42)+IF(Data!$AL154&lt;&gt;"",Scoring!$D$43)+IF(Data!$AM154&lt;&gt;"",Scoring!$D$44)+IF(Data!$AN154&lt;&gt;"",Scoring!$D$45)+IF(Data!$AO154&lt;&gt;"",Scoring!$D$46)+IF(Data!$AP154&lt;&gt;"",Scoring!$D$47)+IF(Data!$AQ154&lt;&gt;"",Scoring!$D$48)+IF(Data!$AR154&lt;&gt;"",Scoring!$D$49)+IF(Data!$AS154&lt;&gt;"",Scoring!$D$50)+IF(Data!$AT154&lt;&gt;"",Scoring!$D$51)+IF(Data!$AU154&lt;&gt;"",Scoring!$D$52),"")</f>
        <v/>
      </c>
      <c r="AW154" s="180" t="str">
        <f>IF(AV154&lt;&gt;"",LOOKUP(AV154,Likelihoods!$A$7:$A$107,Likelihoods!B$7:B$107),"")</f>
        <v/>
      </c>
      <c r="AX154" s="181" t="str">
        <f>IF(AND(COUNTBLANK($B154:$O154)=13,COUNTBLANK($P154:$Q154)=1,COUNTBLANK($R154:$U154)=3,COUNTBLANK($V154:$X154)=2,COUNTBLANK($Y154:$AE154)=6,COUNTBLANK($AF154:$AJ154)=4,COUNTBLANK($AK154:AN154)=3,COUNTBLANK($AO154:$AQ154)=2,COUNTBLANK($AR154:$AS154)=1,COUNTBLANK($AT154:$AU154)=1),IF(Data!$B154&lt;&gt;"",Scoring!$E$7)+IF(Data!$C154&lt;&gt;"",Scoring!$E$8)+IF(Data!$D154&lt;&gt;"",Scoring!$E$9)+IF(Data!$E154&lt;&gt;"",Scoring!$E$10)+IF(Data!$F154&lt;&gt;"",Scoring!$E$11)+IF(Data!$G154&lt;&gt;"",Scoring!$E$12)+IF(Data!$H154&lt;&gt;"",Scoring!$E$13)+IF(Data!$I154&lt;&gt;"",Scoring!$E$14)+IF(Data!$J154&lt;&gt;"",Scoring!$E$15)+IF(Data!$K154&lt;&gt;"",Scoring!$E$16)+IF(Data!$L154&lt;&gt;"",Scoring!$E$17)+IF(Data!$M154&lt;&gt;"",Scoring!$E$18)+IF(Data!$N154&lt;&gt;"",Scoring!$E$19)+IF(Data!$O154&lt;&gt;"",Scoring!$E$20)+IF(Data!$P154&lt;&gt;"",Scoring!$E$21)+IF(Data!$Q154&lt;&gt;"",Scoring!$E$22)+IF(Data!$R154&lt;&gt;"",Scoring!$E$23)+IF(Data!$S154&lt;&gt;"",Scoring!$E$24)+IF(Data!$T154&lt;&gt;"",Scoring!$E$25)+IF(Data!$U154&lt;&gt;"",Scoring!$E$26)+IF(Data!$V154&lt;&gt;"",Scoring!$E$27)+IF(Data!$W154&lt;&gt;"",Scoring!$E$28)+IF(Data!$X154&lt;&gt;"",Scoring!$E$29)+IF(Data!$Y154&lt;&gt;"",Scoring!$E$30)+IF(Data!$Z154&lt;&gt;"",Scoring!$E$31)+IF(Data!$AA154&lt;&gt;"",Scoring!$E$32)+IF(Data!$AB154&lt;&gt;"",Scoring!$E$33)+IF(Data!$AC154&lt;&gt;"",Scoring!$E$34)+IF(Data!$AD154&lt;&gt;"",Scoring!$E$35)+IF(Data!$AE154&lt;&gt;"",Scoring!$E$36)+IF(Data!$AF154&lt;&gt;"",Scoring!$E$37)+IF(Data!$AG154&lt;&gt;"",Scoring!$E$38)+IF(Data!$AH154&lt;&gt;"",Scoring!$E$39)+IF(Data!$AI154&lt;&gt;"",Scoring!$E$40)+IF(Data!$AJ154&lt;&gt;"",Scoring!$E$41)+IF(Data!$AK154&lt;&gt;"",Scoring!$E$42)+IF(Data!$AL154&lt;&gt;"",Scoring!$E$43)+IF(Data!$AM154&lt;&gt;"",Scoring!$E$44)+IF(Data!$AN154&lt;&gt;"",Scoring!$E$45)+IF(Data!$AO154&lt;&gt;"",Scoring!$E$46)+IF(Data!$AP154&lt;&gt;"",Scoring!$E$47)+IF(Data!$AQ154&lt;&gt;"",Scoring!$E$48)+IF(Data!$AR154&lt;&gt;"",Scoring!$E$49)+IF(Data!$AS154&lt;&gt;"",Scoring!$E$50)+IF(Data!$AT154&lt;&gt;"",Scoring!$E$51)+IF(Data!$AU154&lt;&gt;"",Scoring!$E$52),"")</f>
        <v/>
      </c>
      <c r="AY154" s="180" t="str">
        <f>IF(AX154&lt;&gt;"",LOOKUP(AX154,Likelihoods!$A$7:$A$107,Likelihoods!C$7:C$107),"")</f>
        <v/>
      </c>
      <c r="AZ154" s="182" t="str">
        <f>IF(AND(COUNTBLANK($B154:$O154)=13,COUNTBLANK($P154:$Q154)=1,COUNTBLANK($R154:$U154)=3,COUNTBLANK($V154:$X154)=2,COUNTBLANK($Y154:$AE154)=6,COUNTBLANK($AF154:$AJ154)=4,COUNTBLANK($AK154:AN154)=3,COUNTBLANK($AO154:$AQ154)=2,COUNTBLANK($AR154:$AS154)=1,COUNTBLANK($AT154:$AU154)=1),IF(Data!$B154&lt;&gt;"",Scoring!$F$7)+IF(Data!$C154&lt;&gt;"",Scoring!$F$8)+IF(Data!$D154&lt;&gt;"",Scoring!$F$9)+IF(Data!$E154&lt;&gt;"",Scoring!$F$10)+IF(Data!$F154&lt;&gt;"",Scoring!$F$11)+IF(Data!$G154&lt;&gt;"",Scoring!$F$12)+IF(Data!$H154&lt;&gt;"",Scoring!$F$13)+IF(Data!$I154&lt;&gt;"",Scoring!$F$14)+IF(Data!$J154&lt;&gt;"",Scoring!$F$15)+IF(Data!$K154&lt;&gt;"",Scoring!$F$16)+IF(Data!$L154&lt;&gt;"",Scoring!$F$17)+IF(Data!$M154&lt;&gt;"",Scoring!$F$18)+IF(Data!$N154&lt;&gt;"",Scoring!$F$19)+IF(Data!$O154&lt;&gt;"",Scoring!$F$20)+IF(Data!$P154&lt;&gt;"",Scoring!$F$21)+IF(Data!$Q154&lt;&gt;"",Scoring!$F$22)+IF(Data!$R154&lt;&gt;"",Scoring!$F$23)+IF(Data!$S154&lt;&gt;"",Scoring!$F$24)+IF(Data!$T154&lt;&gt;"",Scoring!$F$25)+IF(Data!$U154&lt;&gt;"",Scoring!$F$26)+IF(Data!$V154&lt;&gt;"",Scoring!$F$27)+IF(Data!$W154&lt;&gt;"",Scoring!$F$28)+IF(Data!$X154&lt;&gt;"",Scoring!$F$29)+IF(Data!$Y154&lt;&gt;"",Scoring!$F$30)+IF(Data!$Z154&lt;&gt;"",Scoring!$F$31)+IF(Data!$AA154&lt;&gt;"",Scoring!$F$32)+IF(Data!$AB154&lt;&gt;"",Scoring!$F$33)+IF(Data!$AC154&lt;&gt;"",Scoring!$F$34)+IF(Data!$AD154&lt;&gt;"",Scoring!$F$35)+IF(Data!$AE154&lt;&gt;"",Scoring!$F$36)+IF(Data!$AF154&lt;&gt;"",Scoring!$F$37)+IF(Data!$AG154&lt;&gt;"",Scoring!$F$38)+IF(Data!$AH154&lt;&gt;"",Scoring!$F$39)+IF(Data!$AI154&lt;&gt;"",Scoring!$F$40)+IF(Data!$AJ154&lt;&gt;"",Scoring!$F$41)+IF(Data!$AK154&lt;&gt;"",Scoring!$F$42)+IF(Data!$AL154&lt;&gt;"",Scoring!$F$43)+IF(Data!$AM154&lt;&gt;"",Scoring!$F$44)+IF(Data!$AN154&lt;&gt;"",Scoring!$F$45)+IF(Data!$AO154&lt;&gt;"",Scoring!$F$46)+IF(Data!$AP154&lt;&gt;"",Scoring!$F$47)+IF(Data!$AQ154&lt;&gt;"",Scoring!$F$48)+IF(Data!$AR154&lt;&gt;"",Scoring!$F$49)+IF(Data!$AS154&lt;&gt;"",Scoring!$F$50)+IF(Data!$AT154&lt;&gt;"",Scoring!$F$51)+IF(Data!$AU154&lt;&gt;"",Scoring!$F$52),"")</f>
        <v/>
      </c>
      <c r="BA154" s="183" t="str">
        <f>IF(AZ154&lt;&gt;"",LOOKUP(AZ154,Likelihoods!$A$7:$A$107,Likelihoods!D$7:D$107),"")</f>
        <v/>
      </c>
      <c r="BB154" s="181" t="str">
        <f>IF(AND(COUNTBLANK($B154:$O154)=13,COUNTBLANK($P154:$Q154)=1,COUNTBLANK($R154:$U154)=3,COUNTBLANK($V154:$X154)=2,COUNTBLANK($Y154:$AE154)=6,COUNTBLANK($AF154:$AJ154)=4,COUNTBLANK($AK154:AN154)=3,COUNTBLANK($AO154:$AQ154)=2,COUNTBLANK($AR154:$AS154)=1,COUNTBLANK($AT154:$AU154)=1),IF(Data!$B154&lt;&gt;"",Scoring!$G$7)+IF(Data!$C154&lt;&gt;"",Scoring!$G$8)+IF(Data!$D154&lt;&gt;"",Scoring!$G$9)+IF(Data!$E154&lt;&gt;"",Scoring!$G$10)+IF(Data!$F154&lt;&gt;"",Scoring!$G$11)+IF(Data!$G154&lt;&gt;"",Scoring!$G$12)+IF(Data!$H154&lt;&gt;"",Scoring!$G$13)+IF(Data!$I154&lt;&gt;"",Scoring!$G$14)+IF(Data!$J154&lt;&gt;"",Scoring!$G$15)+IF(Data!$K154&lt;&gt;"",Scoring!$G$16)+IF(Data!$L154&lt;&gt;"",Scoring!$G$17)+IF(Data!$M154&lt;&gt;"",Scoring!$G$18)+IF(Data!$N154&lt;&gt;"",Scoring!$G$19)+IF(Data!$O154&lt;&gt;"",Scoring!$G$20)+IF(Data!$P154&lt;&gt;"",Scoring!$G$21)+IF(Data!$Q154&lt;&gt;"",Scoring!$G$22)+IF(Data!$R154&lt;&gt;"",Scoring!$G$23)+IF(Data!$S154&lt;&gt;"",Scoring!$G$24)+IF(Data!$T154&lt;&gt;"",Scoring!$G$25)+IF(Data!$U154&lt;&gt;"",Scoring!$G$26)+IF(Data!$V154&lt;&gt;"",Scoring!$G$27)+IF(Data!$W154&lt;&gt;"",Scoring!$G$28)+IF(Data!$X154&lt;&gt;"",Scoring!$G$29)+IF(Data!$Y154&lt;&gt;"",Scoring!$G$30)+IF(Data!$Z154&lt;&gt;"",Scoring!$G$31)+IF(Data!$AA154&lt;&gt;"",Scoring!$G$32)+IF(Data!$AB154&lt;&gt;"",Scoring!$G$33)+IF(Data!$AC154&lt;&gt;"",Scoring!$G$34)+IF(Data!$AD154&lt;&gt;"",Scoring!$G$35)+IF(Data!$AE154&lt;&gt;"",Scoring!$G$36)+IF(Data!$AF154&lt;&gt;"",Scoring!$G$37)+IF(Data!$AG154&lt;&gt;"",Scoring!$G$38)+IF(Data!$AH154&lt;&gt;"",Scoring!$G$39)+IF(Data!$AI154&lt;&gt;"",Scoring!$G$40)+IF(Data!$AJ154&lt;&gt;"",Scoring!$G$41)+IF(Data!$AK154&lt;&gt;"",Scoring!$G$42)+IF(Data!$AL154&lt;&gt;"",Scoring!$G$43)+IF(Data!$AM154&lt;&gt;"",Scoring!$G$44)+IF(Data!$AN154&lt;&gt;"",Scoring!$G$45)+IF(Data!$AO154&lt;&gt;"",Scoring!$G$46)+IF(Data!$AP154&lt;&gt;"",Scoring!$G$47)+IF(Data!$AQ154&lt;&gt;"",Scoring!$G$48)+IF(Data!$AR154&lt;&gt;"",Scoring!$G$49)+IF(Data!$AS154&lt;&gt;"",Scoring!$G$50)+IF(Data!$AT154&lt;&gt;"",Scoring!$G$51)+IF(Data!$AU154&lt;&gt;"",Scoring!$G$52),"")</f>
        <v/>
      </c>
      <c r="BC154" s="184" t="str">
        <f>IF(BB154&lt;&gt;"",LOOKUP(BB154,Likelihoods!$A$7:$A$107,Likelihoods!E$7:E$107),"")</f>
        <v/>
      </c>
      <c r="BD154" s="185" t="str">
        <f>IF(AND(COUNTBLANK($B154:$O154)=13,COUNTBLANK($P154:$Q154)=1,COUNTBLANK($R154:$U154)=3,COUNTBLANK($V154:$X154)=2,COUNTBLANK($Y154:$AE154)=6,COUNTBLANK($AF154:$AJ154)=4,COUNTBLANK($AK154:AN154)=3,COUNTBLANK($AO154:$AQ154)=2,COUNTBLANK($AR154:$AS154)=1,COUNTBLANK($AT154:$AU154)=1),IF(Data!$B154&lt;&gt;"",Scoring!$H$7)+IF(Data!$C154&lt;&gt;"",Scoring!$H$8)+IF(Data!$D154&lt;&gt;"",Scoring!$H$9)+IF(Data!$E154&lt;&gt;"",Scoring!$H$10)+IF(Data!$F154&lt;&gt;"",Scoring!$H$11)+IF(Data!$G154&lt;&gt;"",Scoring!$H$12)+IF(Data!$H154&lt;&gt;"",Scoring!$H$13)+IF(Data!$I154&lt;&gt;"",Scoring!$H$14)+IF(Data!$J154&lt;&gt;"",Scoring!$H$15)+IF(Data!$K154&lt;&gt;"",Scoring!$H$16)+IF(Data!$L154&lt;&gt;"",Scoring!$H$17)+IF(Data!$M154&lt;&gt;"",Scoring!$H$18)+IF(Data!$N154&lt;&gt;"",Scoring!$H$19)+IF(Data!$O154&lt;&gt;"",Scoring!$H$20)+IF(Data!$P154&lt;&gt;"",Scoring!$H$21)+IF(Data!$Q154&lt;&gt;"",Scoring!$H$22)+IF(Data!$R154&lt;&gt;"",Scoring!$H$23)+IF(Data!$S154&lt;&gt;"",Scoring!$H$24)+IF(Data!$T154&lt;&gt;"",Scoring!$H$25)+IF(Data!$U154&lt;&gt;"",Scoring!$H$26)+IF(Data!$V154&lt;&gt;"",Scoring!$H$27)+IF(Data!$W154&lt;&gt;"",Scoring!$H$28)+IF(Data!$X154&lt;&gt;"",Scoring!$H$29)+IF(Data!$Y154&lt;&gt;"",Scoring!$H$30)+IF(Data!$Z154&lt;&gt;"",Scoring!$H$31)+IF(Data!$AA154&lt;&gt;"",Scoring!$H$32)+IF(Data!$AB154&lt;&gt;"",Scoring!$H$33)+IF(Data!$AC154&lt;&gt;"",Scoring!$H$34)+IF(Data!$AD154&lt;&gt;"",Scoring!$H$35)+IF(Data!$AE154&lt;&gt;"",Scoring!$H$36)+IF(Data!$AF154&lt;&gt;"",Scoring!$H$37)+IF(Data!$AG154&lt;&gt;"",Scoring!$H$38)+IF(Data!$AH154&lt;&gt;"",Scoring!$H$39)+IF(Data!$AI154&lt;&gt;"",Scoring!$H$40)+IF(Data!$AJ154&lt;&gt;"",Scoring!$H$41)+IF(Data!$AK154&lt;&gt;"",Scoring!$H$42)+IF(Data!$AL154&lt;&gt;"",Scoring!$H$43)+IF(Data!$AM154&lt;&gt;"",Scoring!$H$44)+IF(Data!$AN154&lt;&gt;"",Scoring!$H$45)+IF(Data!$AO154&lt;&gt;"",Scoring!$H$46)+IF(Data!$AP154&lt;&gt;"",Scoring!$H$47)+IF(Data!$AQ154&lt;&gt;"",Scoring!$H$48)+IF(Data!$AR154&lt;&gt;"",Scoring!$H$49)+IF(Data!$AS154&lt;&gt;"",Scoring!$H$50)+IF(Data!$AT154&lt;&gt;"",Scoring!$H$51)+IF(Data!$AU154&lt;&gt;"",Scoring!$H$52),"")</f>
        <v/>
      </c>
      <c r="BE154" s="186" t="str">
        <f>IF(BD154&lt;&gt;"",LOOKUP(BD154,Likelihoods!$A$7:$A$107,Likelihoods!F$7:F$107),"")</f>
        <v/>
      </c>
      <c r="BF154" s="181" t="str">
        <f>IF(AND(COUNTBLANK($B154:$O154)=13,COUNTBLANK($P154:$Q154)=1,COUNTBLANK($R154:$U154)=3,COUNTBLANK($V154:$X154)=2,COUNTBLANK($Y154:$AE154)=6,COUNTBLANK($AF154:$AJ154)=4,COUNTBLANK($AK154:AN154)=3,COUNTBLANK($AO154:$AQ154)=2,COUNTBLANK($AR154:$AS154)=1,COUNTBLANK($AT154:$AU154)=1),IF(Data!$B154&lt;&gt;"",Scoring!$I$7)+IF(Data!$C154&lt;&gt;"",Scoring!$I$8)+IF(Data!$D154&lt;&gt;"",Scoring!$I$9)+IF(Data!$E154&lt;&gt;"",Scoring!$I$10)+IF(Data!$F154&lt;&gt;"",Scoring!$I$11)+IF(Data!$G154&lt;&gt;"",Scoring!$I$12)+IF(Data!$H154&lt;&gt;"",Scoring!$I$13)+IF(Data!$I154&lt;&gt;"",Scoring!$I$14)+IF(Data!$J154&lt;&gt;"",Scoring!$I$15)+IF(Data!$K154&lt;&gt;"",Scoring!$I$16)+IF(Data!$L154&lt;&gt;"",Scoring!$I$17)+IF(Data!$M154&lt;&gt;"",Scoring!$I$18)+IF(Data!$N154&lt;&gt;"",Scoring!$I$19)+IF(Data!$O154&lt;&gt;"",Scoring!$I$20)+IF(Data!$P154&lt;&gt;"",Scoring!$I$21)+IF(Data!$Q154&lt;&gt;"",Scoring!$I$22)+IF(Data!$R154&lt;&gt;"",Scoring!$I$23)+IF(Data!$S154&lt;&gt;"",Scoring!$I$24)+IF(Data!$T154&lt;&gt;"",Scoring!$I$25)+IF(Data!$U154&lt;&gt;"",Scoring!$I$26)+IF(Data!$V154&lt;&gt;"",Scoring!$I$27)+IF(Data!$W154&lt;&gt;"",Scoring!$I$28)+IF(Data!$X154&lt;&gt;"",Scoring!$I$29)+IF(Data!$Y154&lt;&gt;"",Scoring!$I$30)+IF(Data!$Z154&lt;&gt;"",Scoring!$I$31)+IF(Data!$AA154&lt;&gt;"",Scoring!$I$32)+IF(Data!$AB154&lt;&gt;"",Scoring!$I$33)+IF(Data!$AC154&lt;&gt;"",Scoring!$I$34)+IF(Data!$AD154&lt;&gt;"",Scoring!$I$35)+IF(Data!$AE154&lt;&gt;"",Scoring!$I$36)+IF(Data!$AF154&lt;&gt;"",Scoring!$I$37)+IF(Data!$AG154&lt;&gt;"",Scoring!$I$38)+IF(Data!$AH154&lt;&gt;"",Scoring!$I$39)+IF(Data!$AI154&lt;&gt;"",Scoring!$I$40)+IF(Data!$AJ154&lt;&gt;"",Scoring!$I$41)+IF(Data!$AK154&lt;&gt;"",Scoring!$I$42)+IF(Data!$AL154&lt;&gt;"",Scoring!$I$43)+IF(Data!$AM154&lt;&gt;"",Scoring!$I$44)+IF(Data!$AN154&lt;&gt;"",Scoring!$I$45)+IF(Data!$AO154&lt;&gt;"",Scoring!$I$46)+IF(Data!$AP154&lt;&gt;"",Scoring!$I$47)+IF(Data!$AQ154&lt;&gt;"",Scoring!$I$48)+IF(Data!$AR154&lt;&gt;"",Scoring!$I$49)+IF(Data!$AS154&lt;&gt;"",Scoring!$I$50)+IF(Data!$AT154&lt;&gt;"",Scoring!$I$51)+IF(Data!$AU154&lt;&gt;"",Scoring!$I$52),"")</f>
        <v/>
      </c>
      <c r="BG154" s="180" t="str">
        <f>IF(BF154&lt;&gt;"",LOOKUP(BF154,Likelihoods!$A$7:$A$107,Likelihoods!G$7:G$107),"")</f>
        <v/>
      </c>
      <c r="BH154" s="187" t="str">
        <f>IF(AND(COUNTBLANK($B154:$O154)=13,COUNTBLANK($P154:$Q154)=1,COUNTBLANK($R154:$U154)=3,COUNTBLANK($V154:$X154)=2,COUNTBLANK($Y154:$AE154)=6,COUNTBLANK($AF154:$AJ154)=4,COUNTBLANK($AK154:AN154)=3,COUNTBLANK($AO154:$AQ154)=2,COUNTBLANK($AR154:$AS154)=1,COUNTBLANK($AT154:$AU154)=1),IF(Data!$B154&lt;&gt;"",Scoring!$J$7)+IF(Data!$C154&lt;&gt;"",Scoring!$J$8)+IF(Data!$D154&lt;&gt;"",Scoring!$J$9)+IF(Data!$E154&lt;&gt;"",Scoring!$J$10)+IF(Data!$F154&lt;&gt;"",Scoring!$J$11)+IF(Data!$G154&lt;&gt;"",Scoring!$J$12)+IF(Data!$H154&lt;&gt;"",Scoring!$J$13)+IF(Data!$I154&lt;&gt;"",Scoring!$J$14)+IF(Data!$J154&lt;&gt;"",Scoring!$J$15)+IF(Data!$K154&lt;&gt;"",Scoring!$J$16)+IF(Data!$L154&lt;&gt;"",Scoring!$J$17)+IF(Data!$M154&lt;&gt;"",Scoring!$J$18)+IF(Data!$N154&lt;&gt;"",Scoring!$J$19)+IF(Data!$O154&lt;&gt;"",Scoring!$J$20)+IF(Data!$P154&lt;&gt;"",Scoring!$J$21)+IF(Data!$Q154&lt;&gt;"",Scoring!$J$22)+IF(Data!$R154&lt;&gt;"",Scoring!$J$23)+IF(Data!$S154&lt;&gt;"",Scoring!$J$24)+IF(Data!$T154&lt;&gt;"",Scoring!$J$25)+IF(Data!$U154&lt;&gt;"",Scoring!$J$26)+IF(Data!$V154&lt;&gt;"",Scoring!$J$27)+IF(Data!$W154&lt;&gt;"",Scoring!$J$28)+IF(Data!$X154&lt;&gt;"",Scoring!$J$29)+IF(Data!$Y154&lt;&gt;"",Scoring!$J$30)+IF(Data!$Z154&lt;&gt;"",Scoring!$J$31)+IF(Data!$AA154&lt;&gt;"",Scoring!$J$32)+IF(Data!$AB154&lt;&gt;"",Scoring!$J$33)+IF(Data!$AC154&lt;&gt;"",Scoring!$J$34)+IF(Data!$AD154&lt;&gt;"",Scoring!$J$35)+IF(Data!$AE154&lt;&gt;"",Scoring!$J$36)+IF(Data!$AF154&lt;&gt;"",Scoring!$J$37)+IF(Data!$AG154&lt;&gt;"",Scoring!$J$38)+IF(Data!$AH154&lt;&gt;"",Scoring!$J$39)+IF(Data!$AI154&lt;&gt;"",Scoring!$J$40)+IF(Data!$AJ154&lt;&gt;"",Scoring!$J$41)+IF(Data!$AK154&lt;&gt;"",Scoring!$J$42)+IF(Data!$AL154&lt;&gt;"",Scoring!$J$43)+IF(Data!$AM154&lt;&gt;"",Scoring!$J$44)+IF(Data!$AN154&lt;&gt;"",Scoring!$J$45)+IF(Data!$AO154&lt;&gt;"",Scoring!$J$46)+IF(Data!$AP154&lt;&gt;"",Scoring!$J$47)+IF(Data!$AQ154&lt;&gt;"",Scoring!$J$48)+IF(Data!$AR154&lt;&gt;"",Scoring!$J$49)+IF(Data!$AS154&lt;&gt;"",Scoring!$J$50)+IF(Data!$AT154&lt;&gt;"",Scoring!$J$51)+IF(Data!$AU154&lt;&gt;"",Scoring!$J$52),"")</f>
        <v/>
      </c>
      <c r="BI154" s="183" t="str">
        <f>IF(BH154&lt;&gt;"",LOOKUP(BH154,Likelihoods!$A$7:$A$107,Likelihoods!H$7:H$107),"")</f>
        <v/>
      </c>
      <c r="BJ154" s="188" t="str">
        <f>IF(AND(COUNTBLANK($B154:$O154)=13,COUNTBLANK($P154:$Q154)=1,COUNTBLANK($R154:$U154)=3,COUNTBLANK($V154:$X154)=2,COUNTBLANK($Y154:$AE154)=6,COUNTBLANK($AF154:$AJ154)=4,COUNTBLANK($AK154:AN154)=3,COUNTBLANK($AO154:$AQ154)=2,COUNTBLANK($AR154:$AS154)=1,COUNTBLANK($AT154:$AU154)=1),IF(Data!$B154&lt;&gt;"",Scoring!$K$7)+IF(Data!$C154&lt;&gt;"",Scoring!$K$8)+IF(Data!$D154&lt;&gt;"",Scoring!$K$9)+IF(Data!$E154&lt;&gt;"",Scoring!$K$10)+IF(Data!$F154&lt;&gt;"",Scoring!$K$11)+IF(Data!$G154&lt;&gt;"",Scoring!$K$12)+IF(Data!$H154&lt;&gt;"",Scoring!$K$13)+IF(Data!$I154&lt;&gt;"",Scoring!$K$14)+IF(Data!$J154&lt;&gt;"",Scoring!$K$15)+IF(Data!$K154&lt;&gt;"",Scoring!$K$16)+IF(Data!$L154&lt;&gt;"",Scoring!$K$17)+IF(Data!$M154&lt;&gt;"",Scoring!$K$18)+IF(Data!$N154&lt;&gt;"",Scoring!$K$19)+IF(Data!$O154&lt;&gt;"",Scoring!$K$20)+IF(Data!$P154&lt;&gt;"",Scoring!$K$21)+IF(Data!$Q154&lt;&gt;"",Scoring!$K$22)+IF(Data!$R154&lt;&gt;"",Scoring!$K$23)+IF(Data!$S154&lt;&gt;"",Scoring!$K$24)+IF(Data!$T154&lt;&gt;"",Scoring!$K$25)+IF(Data!$U154&lt;&gt;"",Scoring!$K$26)+IF(Data!$V154&lt;&gt;"",Scoring!$K$27)+IF(Data!$W154&lt;&gt;"",Scoring!$K$28)+IF(Data!$X154&lt;&gt;"",Scoring!$K$29)+IF(Data!$Y154&lt;&gt;"",Scoring!$K$30)+IF(Data!$Z154&lt;&gt;"",Scoring!$K$31)+IF(Data!$AA154&lt;&gt;"",Scoring!$K$32)+IF(Data!$AB154&lt;&gt;"",Scoring!$K$33)+IF(Data!$AC154&lt;&gt;"",Scoring!$K$34)+IF(Data!$AD154&lt;&gt;"",Scoring!$K$35)+IF(Data!$AE154&lt;&gt;"",Scoring!$K$36)+IF(Data!$AF154&lt;&gt;"",Scoring!$K$37)+IF(Data!$AG154&lt;&gt;"",Scoring!$K$38)+IF(Data!$AH154&lt;&gt;"",Scoring!$K$39)+IF(Data!$AI154&lt;&gt;"",Scoring!$K$40)+IF(Data!$AJ154&lt;&gt;"",Scoring!$K$41)+IF(Data!$AK154&lt;&gt;"",Scoring!$K$42)+IF(Data!$AL154&lt;&gt;"",Scoring!$K$43)+IF(Data!$AM154&lt;&gt;"",Scoring!$K$44)+IF(Data!$AN154&lt;&gt;"",Scoring!$K$45)+IF(Data!$AO154&lt;&gt;"",Scoring!$K$46)+IF(Data!$AP154&lt;&gt;"",Scoring!$K$47)+IF(Data!$AQ154&lt;&gt;"",Scoring!$K$48)+IF(Data!$AR154&lt;&gt;"",Scoring!$K$49)+IF(Data!$AS154&lt;&gt;"",Scoring!$K$50)+IF(Data!$AT154&lt;&gt;"",Scoring!$K$51)+IF(Data!$AU154&lt;&gt;"",Scoring!$K$52),"")</f>
        <v/>
      </c>
      <c r="BK154" s="184" t="str">
        <f>IF(BJ154&lt;&gt;"",LOOKUP(BJ154,Likelihoods!$A$7:$A$107,Likelihoods!I$7:I$107),"")</f>
        <v/>
      </c>
      <c r="BL154" s="187" t="str">
        <f>IF(AND(COUNTBLANK($B154:$O154)=13,COUNTBLANK($P154:$Q154)=1,COUNTBLANK($R154:$U154)=3,COUNTBLANK($V154:$X154)=2,COUNTBLANK($Y154:$AE154)=6,COUNTBLANK($AF154:$AJ154)=4,COUNTBLANK($AK154:AN154)=3,COUNTBLANK($AO154:$AQ154)=2,COUNTBLANK($AR154:$AS154)=1,COUNTBLANK($AT154:$AU154)=1),IF(Data!$B154&lt;&gt;"",Scoring!$L$7)+IF(Data!$C154&lt;&gt;"",Scoring!$L$8)+IF(Data!$D154&lt;&gt;"",Scoring!$L$9)+IF(Data!$E154&lt;&gt;"",Scoring!$L$10)+IF(Data!$F154&lt;&gt;"",Scoring!$L$11)+IF(Data!$G154&lt;&gt;"",Scoring!$L$12)+IF(Data!$H154&lt;&gt;"",Scoring!$L$13)+IF(Data!$I154&lt;&gt;"",Scoring!$L$14)+IF(Data!$J154&lt;&gt;"",Scoring!$L$15)+IF(Data!$K154&lt;&gt;"",Scoring!$L$16)+IF(Data!$L154&lt;&gt;"",Scoring!$L$17)+IF(Data!$M154&lt;&gt;"",Scoring!$L$18)+IF(Data!$N154&lt;&gt;"",Scoring!$L$19)+IF(Data!$O154&lt;&gt;"",Scoring!$L$20)+IF(Data!$P154&lt;&gt;"",Scoring!$L$21)+IF(Data!$Q154&lt;&gt;"",Scoring!$L$22)+IF(Data!$R154&lt;&gt;"",Scoring!$L$23)+IF(Data!$S154&lt;&gt;"",Scoring!$L$24)+IF(Data!$T154&lt;&gt;"",Scoring!$L$25)+IF(Data!$U154&lt;&gt;"",Scoring!$L$26)+IF(Data!$V154&lt;&gt;"",Scoring!$L$27)+IF(Data!$W154&lt;&gt;"",Scoring!$L$28)+IF(Data!$X154&lt;&gt;"",Scoring!$L$29)+IF(Data!$Y154&lt;&gt;"",Scoring!$L$30)+IF(Data!$Z154&lt;&gt;"",Scoring!$L$31)+IF(Data!$AA154&lt;&gt;"",Scoring!$L$32)+IF(Data!$AB154&lt;&gt;"",Scoring!$L$33)+IF(Data!$AC154&lt;&gt;"",Scoring!$L$34)+IF(Data!$AD154&lt;&gt;"",Scoring!$L$35)+IF(Data!$AE154&lt;&gt;"",Scoring!$L$36)+IF(Data!$AF154&lt;&gt;"",Scoring!$L$37)+IF(Data!$AG154&lt;&gt;"",Scoring!$L$38)+IF(Data!$AH154&lt;&gt;"",Scoring!$L$39)+IF(Data!$AI154&lt;&gt;"",Scoring!$L$40)+IF(Data!$AJ154&lt;&gt;"",Scoring!$L$41)+IF(Data!$AK154&lt;&gt;"",Scoring!$L$42)+IF(Data!$AL154&lt;&gt;"",Scoring!$L$43)+IF(Data!$AM154&lt;&gt;"",Scoring!$L$44)+IF(Data!$AN154&lt;&gt;"",Scoring!$L$45)+IF(Data!$AO154&lt;&gt;"",Scoring!$L$46)+IF(Data!$AP154&lt;&gt;"",Scoring!$L$47)+IF(Data!$AQ154&lt;&gt;"",Scoring!$L$48)+IF(Data!$AR154&lt;&gt;"",Scoring!$L$49)+IF(Data!$AS154&lt;&gt;"",Scoring!$L$50)+IF(Data!$AT154&lt;&gt;"",Scoring!$L$51)+IF(Data!$AU154&lt;&gt;"",Scoring!$L$52),"")</f>
        <v/>
      </c>
      <c r="BM154" s="180" t="str">
        <f>IF(BL154&lt;&gt;"",LOOKUP(BL154,Likelihoods!$A$7:$A$107,Likelihoods!J$7:J$107),"")</f>
        <v/>
      </c>
      <c r="BN154" s="181" t="str">
        <f>IF(AND(COUNTBLANK($B154:$O154)=13,COUNTBLANK($P154:$Q154)=1,COUNTBLANK($R154:$U154)=3,COUNTBLANK($V154:$X154)=2,COUNTBLANK($Y154:$AE154)=6,COUNTBLANK($AF154:$AJ154)=4,COUNTBLANK($AK154:AN154)=3,COUNTBLANK($AO154:$AQ154)=2,COUNTBLANK($AR154:$AS154)=1,COUNTBLANK($AT154:$AU154)=1),IF(Data!$B154&lt;&gt;"",Scoring!$M$7)+IF(Data!$C154&lt;&gt;"",Scoring!$M$8)+IF(Data!$D154&lt;&gt;"",Scoring!$M$9)+IF(Data!$E154&lt;&gt;"",Scoring!$M$10)+IF(Data!$F154&lt;&gt;"",Scoring!$M$11)+IF(Data!$G154&lt;&gt;"",Scoring!$M$12)+IF(Data!$H154&lt;&gt;"",Scoring!$M$13)+IF(Data!$I154&lt;&gt;"",Scoring!$M$14)+IF(Data!$J154&lt;&gt;"",Scoring!$M$15)+IF(Data!$K154&lt;&gt;"",Scoring!$M$16)+IF(Data!$L154&lt;&gt;"",Scoring!$M$17)+IF(Data!$M154&lt;&gt;"",Scoring!$M$18)+IF(Data!$N154&lt;&gt;"",Scoring!$M$19)+IF(Data!$O154&lt;&gt;"",Scoring!$M$20)+IF(Data!$P154&lt;&gt;"",Scoring!$M$21)+IF(Data!$Q154&lt;&gt;"",Scoring!$M$22)+IF(Data!$R154&lt;&gt;"",Scoring!$M$23)+IF(Data!$S154&lt;&gt;"",Scoring!$M$24)+IF(Data!$T154&lt;&gt;"",Scoring!$M$25)+IF(Data!$U154&lt;&gt;"",Scoring!$M$26)+IF(Data!$V154&lt;&gt;"",Scoring!$M$27)+IF(Data!$W154&lt;&gt;"",Scoring!$M$28)+IF(Data!$X154&lt;&gt;"",Scoring!$M$29)+IF(Data!$Y154&lt;&gt;"",Scoring!$M$30)+IF(Data!$Z154&lt;&gt;"",Scoring!$M$31)+IF(Data!$AA154&lt;&gt;"",Scoring!$M$32)+IF(Data!$AB154&lt;&gt;"",Scoring!$M$33)+IF(Data!$AC154&lt;&gt;"",Scoring!$M$34)+IF(Data!$AD154&lt;&gt;"",Scoring!$M$35)+IF(Data!$AE154&lt;&gt;"",Scoring!$M$36)+IF(Data!$AF154&lt;&gt;"",Scoring!$M$37)+IF(Data!$AG154&lt;&gt;"",Scoring!$M$38)+IF(Data!$AH154&lt;&gt;"",Scoring!$M$39)+IF(Data!$AI154&lt;&gt;"",Scoring!$M$40)+IF(Data!$AJ154&lt;&gt;"",Scoring!$M$41)+IF(Data!$AK154&lt;&gt;"",Scoring!$M$42)+IF(Data!$AL154&lt;&gt;"",Scoring!$M$43)+IF(Data!$AM154&lt;&gt;"",Scoring!$M$44)+IF(Data!$AN154&lt;&gt;"",Scoring!$M$45)+IF(Data!$AO154&lt;&gt;"",Scoring!$M$46)+IF(Data!$AP154&lt;&gt;"",Scoring!$M$47)+IF(Data!$AQ154&lt;&gt;"",Scoring!$M$48)+IF(Data!$AR154&lt;&gt;"",Scoring!$M$49)+IF(Data!$AS154&lt;&gt;"",Scoring!$M$50)+IF(Data!$AT154&lt;&gt;"",Scoring!$M$51)+IF(Data!$AU154&lt;&gt;"",Scoring!$M$52),"")</f>
        <v/>
      </c>
      <c r="BO154" s="184" t="str">
        <f>IF(BN154&lt;&gt;"",LOOKUP(BN154,Likelihoods!$A$7:$A$107,Likelihoods!K$7:K$107),"")</f>
        <v/>
      </c>
      <c r="BP154" s="179" t="str">
        <f>IF(AND(COUNTBLANK($B154:$O154)=13,COUNTBLANK($P154:$Q154)=1,COUNTBLANK($R154:$U154)=3,COUNTBLANK($V154:$X154)=2,COUNTBLANK($Y154:$AE154)=6,COUNTBLANK($AF154:$AJ154)=4,COUNTBLANK($AK154:AN154)=3,COUNTBLANK($AO154:$AQ154)=2,COUNTBLANK($AR154:$AS154)=1,COUNTBLANK($AT154:$AU154)=1),IF(Data!$B154&lt;&gt;"",Scoring!$N$7)+IF(Data!$C154&lt;&gt;"",Scoring!$N$8)+IF(Data!$D154&lt;&gt;"",Scoring!$N$9)+IF(Data!$E154&lt;&gt;"",Scoring!$N$10)+IF(Data!$F154&lt;&gt;"",Scoring!$N$11)+IF(Data!$G154&lt;&gt;"",Scoring!$N$12)+IF(Data!$H154&lt;&gt;"",Scoring!$N$13)+IF(Data!$I154&lt;&gt;"",Scoring!$N$14)+IF(Data!$J154&lt;&gt;"",Scoring!$N$15)+IF(Data!$K154&lt;&gt;"",Scoring!$N$16)+IF(Data!$L154&lt;&gt;"",Scoring!$N$17)+IF(Data!$M154&lt;&gt;"",Scoring!$N$18)+IF(Data!$N154&lt;&gt;"",Scoring!$N$19)+IF(Data!$O154&lt;&gt;"",Scoring!$N$20)+IF(Data!$P154&lt;&gt;"",Scoring!$N$21)+IF(Data!$Q154&lt;&gt;"",Scoring!$N$22)+IF(Data!$R154&lt;&gt;"",Scoring!$N$23)+IF(Data!$S154&lt;&gt;"",Scoring!$N$24)+IF(Data!$T154&lt;&gt;"",Scoring!$N$25)+IF(Data!$U154&lt;&gt;"",Scoring!$N$26)+IF(Data!$V154&lt;&gt;"",Scoring!$N$27)+IF(Data!$W154&lt;&gt;"",Scoring!$N$28)+IF(Data!$X154&lt;&gt;"",Scoring!$N$29)+IF(Data!$Y154&lt;&gt;"",Scoring!$N$30)+IF(Data!$Z154&lt;&gt;"",Scoring!$N$31)+IF(Data!$AA154&lt;&gt;"",Scoring!$N$32)+IF(Data!$AB154&lt;&gt;"",Scoring!$N$33)+IF(Data!$AC154&lt;&gt;"",Scoring!$N$34)+IF(Data!$AD154&lt;&gt;"",Scoring!$N$35)+IF(Data!$AE154&lt;&gt;"",Scoring!$N$36)+IF(Data!$AF154&lt;&gt;"",Scoring!$N$37)+IF(Data!$AG154&lt;&gt;"",Scoring!$N$38)+IF(Data!$AH154&lt;&gt;"",Scoring!$N$39)+IF(Data!$AI154&lt;&gt;"",Scoring!$N$40)+IF(Data!$AJ154&lt;&gt;"",Scoring!$N$41)+IF(Data!$AK154&lt;&gt;"",Scoring!$N$42)+IF(Data!$AL154&lt;&gt;"",Scoring!$N$43)+IF(Data!$AM154&lt;&gt;"",Scoring!$N$44)+IF(Data!$AN154&lt;&gt;"",Scoring!$N$45)+IF(Data!$AO154&lt;&gt;"",Scoring!$N$46)+IF(Data!$AP154&lt;&gt;"",Scoring!$N$47)+IF(Data!$AQ154&lt;&gt;"",Scoring!$N$48)+IF(Data!$AR154&lt;&gt;"",Scoring!$N$49)+IF(Data!$AS154&lt;&gt;"",Scoring!$N$50)+IF(Data!$AT154&lt;&gt;"",Scoring!$N$51)+IF(Data!$AU154&lt;&gt;"",Scoring!$N$52),"")</f>
        <v/>
      </c>
      <c r="BQ154" s="189" t="str">
        <f>IF(BP154&lt;&gt;"",LOOKUP(BP154,Likelihoods!$A$7:$A$107,Likelihoods!L$7:L$107),"")</f>
        <v/>
      </c>
      <c r="BR154" s="181" t="str">
        <f>IF(AND(COUNTBLANK($B154:$O154)=13,COUNTBLANK($P154:$Q154)=1,COUNTBLANK($R154:$U154)=3,COUNTBLANK($V154:$X154)=2,COUNTBLANK($Y154:$AE154)=6,COUNTBLANK($AF154:$AJ154)=4,COUNTBLANK($AK154:AN154)=3,COUNTBLANK($AO154:$AQ154)=2,COUNTBLANK($AR154:$AS154)=1,COUNTBLANK($AT154:$AU154)=1),IF(Data!$B154&lt;&gt;"",Scoring!$O$7)+IF(Data!$C154&lt;&gt;"",Scoring!$O$8)+IF(Data!$D154&lt;&gt;"",Scoring!$O$9)+IF(Data!$E154&lt;&gt;"",Scoring!$O$10)+IF(Data!$F154&lt;&gt;"",Scoring!$O$11)+IF(Data!$G154&lt;&gt;"",Scoring!$O$12)+IF(Data!$H154&lt;&gt;"",Scoring!$O$13)+IF(Data!$I154&lt;&gt;"",Scoring!$O$14)+IF(Data!$J154&lt;&gt;"",Scoring!$O$15)+IF(Data!$K154&lt;&gt;"",Scoring!$O$16)+IF(Data!$L154&lt;&gt;"",Scoring!$O$17)+IF(Data!$M154&lt;&gt;"",Scoring!$O$18)+IF(Data!$N154&lt;&gt;"",Scoring!$O$19)+IF(Data!$O154&lt;&gt;"",Scoring!$O$20)+IF(Data!$P154&lt;&gt;"",Scoring!$O$21)+IF(Data!$Q154&lt;&gt;"",Scoring!$O$22)+IF(Data!$R154&lt;&gt;"",Scoring!$O$23)+IF(Data!$S154&lt;&gt;"",Scoring!$O$24)+IF(Data!$T154&lt;&gt;"",Scoring!$O$25)+IF(Data!$U154&lt;&gt;"",Scoring!$O$26)+IF(Data!$V154&lt;&gt;"",Scoring!$O$27)+IF(Data!$W154&lt;&gt;"",Scoring!$O$28)+IF(Data!$X154&lt;&gt;"",Scoring!$O$29)+IF(Data!$Y154&lt;&gt;"",Scoring!$O$30)+IF(Data!$Z154&lt;&gt;"",Scoring!$O$31)+IF(Data!$AA154&lt;&gt;"",Scoring!$O$32)+IF(Data!$AB154&lt;&gt;"",Scoring!$O$33)+IF(Data!$AC154&lt;&gt;"",Scoring!$O$34)+IF(Data!$AD154&lt;&gt;"",Scoring!$O$35)+IF(Data!$AE154&lt;&gt;"",Scoring!$O$36)+IF(Data!$AF154&lt;&gt;"",Scoring!$O$37)+IF(Data!$AG154&lt;&gt;"",Scoring!$O$38)+IF(Data!$AH154&lt;&gt;"",Scoring!$O$39)+IF(Data!$AI154&lt;&gt;"",Scoring!$O$40)+IF(Data!$AJ154&lt;&gt;"",Scoring!$O$41)+IF(Data!$AK154&lt;&gt;"",Scoring!$O$42)+IF(Data!$AL154&lt;&gt;"",Scoring!$O$43)+IF(Data!$AM154&lt;&gt;"",Scoring!$O$44)+IF(Data!$AN154&lt;&gt;"",Scoring!$O$45)+IF(Data!$AO154&lt;&gt;"",Scoring!$O$46)+IF(Data!$AP154&lt;&gt;"",Scoring!$O$47)+IF(Data!$AQ154&lt;&gt;"",Scoring!$O$48)+IF(Data!$AR154&lt;&gt;"",Scoring!$O$49)+IF(Data!$AS154&lt;&gt;"",Scoring!$O$50)+IF(Data!$AT154&lt;&gt;"",Scoring!$O$51)+IF(Data!$AU154&lt;&gt;"",Scoring!$O$52),"")</f>
        <v/>
      </c>
      <c r="BS154" s="184" t="str">
        <f>IF(BR154&lt;&gt;"",LOOKUP(BR154,Likelihoods!$A$7:$A$107,Likelihoods!M$7:M$107),"")</f>
        <v/>
      </c>
      <c r="BT154" s="181" t="str">
        <f>IF(AND(COUNTBLANK($B154:$O154)=13,COUNTBLANK($P154:$Q154)=1,COUNTBLANK($R154:$U154)=3,COUNTBLANK($V154:$X154)=2,COUNTBLANK($Y154:$AE154)=6,COUNTBLANK($AF154:$AJ154)=4,COUNTBLANK($AK154:AN154)=3,COUNTBLANK($AO154:$AQ154)=2,COUNTBLANK($AR154:$AS154)=1,COUNTBLANK($AT154:$AU154)=1),IF(Data!$B154&lt;&gt;"",Scoring!$P$7)+IF(Data!$C154&lt;&gt;"",Scoring!$P$8)+IF(Data!$D154&lt;&gt;"",Scoring!$P$9)+IF(Data!$E154&lt;&gt;"",Scoring!$P$10)+IF(Data!$F154&lt;&gt;"",Scoring!$P$11)+IF(Data!$G154&lt;&gt;"",Scoring!$P$12)+IF(Data!$H154&lt;&gt;"",Scoring!$P$13)+IF(Data!$I154&lt;&gt;"",Scoring!$P$14)+IF(Data!$J154&lt;&gt;"",Scoring!$P$15)+IF(Data!$K154&lt;&gt;"",Scoring!$P$16)+IF(Data!$L154&lt;&gt;"",Scoring!$P$17)+IF(Data!$M154&lt;&gt;"",Scoring!$P$18)+IF(Data!$N154&lt;&gt;"",Scoring!$P$19)+IF(Data!$O154&lt;&gt;"",Scoring!$P$20)+IF(Data!$P154&lt;&gt;"",Scoring!$P$21)+IF(Data!$Q154&lt;&gt;"",Scoring!$P$22)+IF(Data!$R154&lt;&gt;"",Scoring!$P$23)+IF(Data!$S154&lt;&gt;"",Scoring!$P$24)+IF(Data!$T154&lt;&gt;"",Scoring!$P$25)+IF(Data!$U154&lt;&gt;"",Scoring!$P$26)+IF(Data!$V154&lt;&gt;"",Scoring!$P$27)+IF(Data!$W154&lt;&gt;"",Scoring!$P$28)+IF(Data!$X154&lt;&gt;"",Scoring!$P$29)+IF(Data!$Y154&lt;&gt;"",Scoring!$P$30)+IF(Data!$Z154&lt;&gt;"",Scoring!$P$31)+IF(Data!$AA154&lt;&gt;"",Scoring!$P$32)+IF(Data!$AB154&lt;&gt;"",Scoring!$P$33)+IF(Data!$AC154&lt;&gt;"",Scoring!$P$34)+IF(Data!$AD154&lt;&gt;"",Scoring!$P$35)+IF(Data!$AE154&lt;&gt;"",Scoring!$P$36)+IF(Data!$AF154&lt;&gt;"",Scoring!$P$37)+IF(Data!$AG154&lt;&gt;"",Scoring!$P$38)+IF(Data!$AH154&lt;&gt;"",Scoring!$P$39)+IF(Data!$AI154&lt;&gt;"",Scoring!$P$40)+IF(Data!$AJ154&lt;&gt;"",Scoring!$P$41)+IF(Data!$AK154&lt;&gt;"",Scoring!$P$42)+IF(Data!$AL154&lt;&gt;"",Scoring!$P$43)+IF(Data!$AM154&lt;&gt;"",Scoring!$P$44)+IF(Data!$AN154&lt;&gt;"",Scoring!$P$45)+IF(Data!$AO154&lt;&gt;"",Scoring!$P$46)+IF(Data!$AP154&lt;&gt;"",Scoring!$P$47)+IF(Data!$AQ154&lt;&gt;"",Scoring!$P$48)+IF(Data!$AR154&lt;&gt;"",Scoring!$P$49)+IF(Data!$AS154&lt;&gt;"",Scoring!$P$50)+IF(Data!$AT154&lt;&gt;"",Scoring!$P$51)+IF(Data!$AU154&lt;&gt;"",Scoring!$P$52),"")</f>
        <v/>
      </c>
      <c r="BU154" s="180" t="str">
        <f>IF(BT154&lt;&gt;"",LOOKUP(BT154,Likelihoods!$A$7:$A$107,Likelihoods!N$7:N$107),"")</f>
        <v/>
      </c>
      <c r="BV154" s="181" t="str">
        <f>IF(AND(COUNTBLANK($B154:$O154)=13,COUNTBLANK($P154:$Q154)=1,COUNTBLANK($R154:$U154)=3,COUNTBLANK($V154:$X154)=2,COUNTBLANK($Y154:$AE154)=6,COUNTBLANK($AF154:$AJ154)=4,COUNTBLANK($AK154:AN154)=3,COUNTBLANK($AO154:$AQ154)=2,COUNTBLANK($AR154:$AS154)=1,COUNTBLANK($AT154:$AU154)=1),IF(Data!$B154&lt;&gt;"",Scoring!$Q$7)+IF(Data!$C154&lt;&gt;"",Scoring!$Q$8)+IF(Data!$D154&lt;&gt;"",Scoring!$Q$9)+IF(Data!$E154&lt;&gt;"",Scoring!$Q$10)+IF(Data!$F154&lt;&gt;"",Scoring!$Q$11)+IF(Data!$G154&lt;&gt;"",Scoring!$Q$12)+IF(Data!$H154&lt;&gt;"",Scoring!$Q$13)+IF(Data!$I154&lt;&gt;"",Scoring!$Q$14)+IF(Data!$J154&lt;&gt;"",Scoring!$Q$15)+IF(Data!$K154&lt;&gt;"",Scoring!$Q$16)+IF(Data!$L154&lt;&gt;"",Scoring!$Q$17)+IF(Data!$M154&lt;&gt;"",Scoring!$Q$18)+IF(Data!$N154&lt;&gt;"",Scoring!$Q$19)+IF(Data!$O154&lt;&gt;"",Scoring!$Q$20)+IF(Data!$P154&lt;&gt;"",Scoring!$Q$21)+IF(Data!$Q154&lt;&gt;"",Scoring!$Q$22)+IF(Data!$R154&lt;&gt;"",Scoring!$Q$23)+IF(Data!$S154&lt;&gt;"",Scoring!$Q$24)+IF(Data!$T154&lt;&gt;"",Scoring!$Q$25)+IF(Data!$U154&lt;&gt;"",Scoring!$Q$26)+IF(Data!$V154&lt;&gt;"",Scoring!$Q$27)+IF(Data!$W154&lt;&gt;"",Scoring!$Q$28)+IF(Data!$X154&lt;&gt;"",Scoring!$Q$29)+IF(Data!$Y154&lt;&gt;"",Scoring!$Q$30)+IF(Data!$Z154&lt;&gt;"",Scoring!$Q$31)+IF(Data!$AA154&lt;&gt;"",Scoring!$Q$32)+IF(Data!$AB154&lt;&gt;"",Scoring!$Q$33)+IF(Data!$AC154&lt;&gt;"",Scoring!$Q$34)+IF(Data!$AD154&lt;&gt;"",Scoring!$Q$35)+IF(Data!$AE154&lt;&gt;"",Scoring!$Q$36)+IF(Data!$AF154&lt;&gt;"",Scoring!$Q$37)+IF(Data!$AG154&lt;&gt;"",Scoring!$Q$38)+IF(Data!$AH154&lt;&gt;"",Scoring!$Q$39)+IF(Data!$AI154&lt;&gt;"",Scoring!$Q$40)+IF(Data!$AJ154&lt;&gt;"",Scoring!$Q$41)+IF(Data!$AK154&lt;&gt;"",Scoring!$Q$42)+IF(Data!$AL154&lt;&gt;"",Scoring!$Q$43)+IF(Data!$AM154&lt;&gt;"",Scoring!$Q$44)+IF(Data!$AN154&lt;&gt;"",Scoring!$Q$45)+IF(Data!$AO154&lt;&gt;"",Scoring!$Q$46)+IF(Data!$AP154&lt;&gt;"",Scoring!$Q$47)+IF(Data!$AQ154&lt;&gt;"",Scoring!$Q$48)+IF(Data!$AR154&lt;&gt;"",Scoring!$Q$49)+IF(Data!$AS154&lt;&gt;"",Scoring!$Q$50)+IF(Data!$AT154&lt;&gt;"",Scoring!$Q$51)+IF(Data!$AU154&lt;&gt;"",Scoring!$Q$52),"")</f>
        <v/>
      </c>
      <c r="BW154" s="183" t="str">
        <f>IF(BV154&lt;&gt;"",LOOKUP(BV154,Likelihoods!$A$7:$A$107,Likelihoods!O$7:O$107),"")</f>
        <v/>
      </c>
      <c r="BX154" s="9"/>
      <c r="BY154" s="9"/>
      <c r="BZ154" s="9"/>
      <c r="CA154" s="9"/>
      <c r="CB154" s="9"/>
      <c r="CC154" s="9"/>
      <c r="CD154" s="9"/>
      <c r="CE154" s="9"/>
      <c r="CF154" s="9"/>
      <c r="CG154" s="9"/>
      <c r="CH154" s="9"/>
      <c r="CI154" s="9"/>
      <c r="CJ154" s="9"/>
      <c r="CK154" s="9"/>
    </row>
    <row r="155" spans="1:89" ht="14.25">
      <c r="A155" s="59"/>
      <c r="B155" s="76"/>
      <c r="C155" s="77"/>
      <c r="D155" s="77"/>
      <c r="E155" s="77"/>
      <c r="F155" s="77"/>
      <c r="G155" s="77"/>
      <c r="H155" s="77"/>
      <c r="I155" s="77"/>
      <c r="J155" s="77"/>
      <c r="K155" s="77"/>
      <c r="L155" s="77"/>
      <c r="M155" s="77"/>
      <c r="N155" s="77"/>
      <c r="O155" s="77"/>
      <c r="P155" s="76"/>
      <c r="Q155" s="78"/>
      <c r="R155" s="77"/>
      <c r="S155" s="77"/>
      <c r="T155" s="77"/>
      <c r="U155" s="77"/>
      <c r="V155" s="76"/>
      <c r="W155" s="77"/>
      <c r="X155" s="78"/>
      <c r="Y155" s="77"/>
      <c r="Z155" s="77"/>
      <c r="AA155" s="77"/>
      <c r="AB155" s="77"/>
      <c r="AC155" s="77"/>
      <c r="AD155" s="77"/>
      <c r="AE155" s="77"/>
      <c r="AF155" s="76"/>
      <c r="AG155" s="77"/>
      <c r="AH155" s="77"/>
      <c r="AI155" s="77"/>
      <c r="AJ155" s="78"/>
      <c r="AK155" s="77"/>
      <c r="AL155" s="77"/>
      <c r="AM155" s="77"/>
      <c r="AN155" s="77"/>
      <c r="AO155" s="76"/>
      <c r="AP155" s="77"/>
      <c r="AQ155" s="78"/>
      <c r="AR155" s="76"/>
      <c r="AS155" s="78"/>
      <c r="AT155" s="77"/>
      <c r="AU155" s="77"/>
      <c r="AV155" s="179" t="str">
        <f>IF(AND(COUNTBLANK($B155:$O155)=13,COUNTBLANK($P155:$Q155)=1,COUNTBLANK($R155:$U155)=3,COUNTBLANK($V155:$X155)=2,COUNTBLANK($Y155:$AE155)=6,COUNTBLANK($AF155:$AJ155)=4,COUNTBLANK($AK155:AN155)=3,COUNTBLANK($AO155:$AQ155)=2,COUNTBLANK($AR155:$AS155)=1,COUNTBLANK($AT155:$AU155)=1),IF(Data!$B155&lt;&gt;"",Scoring!$D$7)+IF(Data!$C155&lt;&gt;"",Scoring!$D$8)+IF(Data!$D155&lt;&gt;"",Scoring!$D$9)+IF(Data!$E155&lt;&gt;"",Scoring!$D$10)+IF(Data!$F155&lt;&gt;"",Scoring!$D$11)+IF(Data!$G155&lt;&gt;"",Scoring!$D$12)+IF(Data!$H155&lt;&gt;"",Scoring!$D$13)+IF(Data!$I155&lt;&gt;"",Scoring!$D$14)+IF(Data!$J155&lt;&gt;"",Scoring!$D$15)+IF(Data!$K155&lt;&gt;"",Scoring!$D$16)+IF(Data!$L155&lt;&gt;"",Scoring!$D$17)+IF(Data!$M155&lt;&gt;"",Scoring!$D$18)+IF(Data!$N155&lt;&gt;"",Scoring!$D$19)+IF(Data!$O155&lt;&gt;"",Scoring!$D$20)+IF(Data!$P155&lt;&gt;"",Scoring!$D$21)+IF(Data!$Q155&lt;&gt;"",Scoring!$D$22)+IF(Data!$R155&lt;&gt;"",Scoring!$D$23)+IF(Data!$S155&lt;&gt;"",Scoring!$D$24)+IF(Data!$T155&lt;&gt;"",Scoring!$D$25)+IF(Data!$U155&lt;&gt;"",Scoring!$D$26)+IF(Data!$V155&lt;&gt;"",Scoring!$D$27)+IF(Data!$W155&lt;&gt;"",Scoring!$D$28)+IF(Data!$X155&lt;&gt;"",Scoring!$D$29)+IF(Data!$Y155&lt;&gt;"",Scoring!$D$30)+IF(Data!$Z155&lt;&gt;"",Scoring!$D$31)+IF(Data!$AA155&lt;&gt;"",Scoring!$D$32)+IF(Data!$AB155&lt;&gt;"",Scoring!$D$33)+IF(Data!$AC155&lt;&gt;"",Scoring!$D$34)+IF(Data!$AD155&lt;&gt;"",Scoring!$D$35)+IF(Data!$AE155&lt;&gt;"",Scoring!$D$36)+IF(Data!$AF155&lt;&gt;"",Scoring!$D$37)+IF(Data!$AG155&lt;&gt;"",Scoring!$D$38)+IF(Data!$AH155&lt;&gt;"",Scoring!$D$39)+IF(Data!$AI155&lt;&gt;"",Scoring!$D$40)+IF(Data!$AJ155&lt;&gt;"",Scoring!$D$41)+IF(Data!$AK155&lt;&gt;"",Scoring!$D$42)+IF(Data!$AL155&lt;&gt;"",Scoring!$D$43)+IF(Data!$AM155&lt;&gt;"",Scoring!$D$44)+IF(Data!$AN155&lt;&gt;"",Scoring!$D$45)+IF(Data!$AO155&lt;&gt;"",Scoring!$D$46)+IF(Data!$AP155&lt;&gt;"",Scoring!$D$47)+IF(Data!$AQ155&lt;&gt;"",Scoring!$D$48)+IF(Data!$AR155&lt;&gt;"",Scoring!$D$49)+IF(Data!$AS155&lt;&gt;"",Scoring!$D$50)+IF(Data!$AT155&lt;&gt;"",Scoring!$D$51)+IF(Data!$AU155&lt;&gt;"",Scoring!$D$52),"")</f>
        <v/>
      </c>
      <c r="AW155" s="180" t="str">
        <f>IF(AV155&lt;&gt;"",LOOKUP(AV155,Likelihoods!$A$7:$A$107,Likelihoods!B$7:B$107),"")</f>
        <v/>
      </c>
      <c r="AX155" s="181" t="str">
        <f>IF(AND(COUNTBLANK($B155:$O155)=13,COUNTBLANK($P155:$Q155)=1,COUNTBLANK($R155:$U155)=3,COUNTBLANK($V155:$X155)=2,COUNTBLANK($Y155:$AE155)=6,COUNTBLANK($AF155:$AJ155)=4,COUNTBLANK($AK155:AN155)=3,COUNTBLANK($AO155:$AQ155)=2,COUNTBLANK($AR155:$AS155)=1,COUNTBLANK($AT155:$AU155)=1),IF(Data!$B155&lt;&gt;"",Scoring!$E$7)+IF(Data!$C155&lt;&gt;"",Scoring!$E$8)+IF(Data!$D155&lt;&gt;"",Scoring!$E$9)+IF(Data!$E155&lt;&gt;"",Scoring!$E$10)+IF(Data!$F155&lt;&gt;"",Scoring!$E$11)+IF(Data!$G155&lt;&gt;"",Scoring!$E$12)+IF(Data!$H155&lt;&gt;"",Scoring!$E$13)+IF(Data!$I155&lt;&gt;"",Scoring!$E$14)+IF(Data!$J155&lt;&gt;"",Scoring!$E$15)+IF(Data!$K155&lt;&gt;"",Scoring!$E$16)+IF(Data!$L155&lt;&gt;"",Scoring!$E$17)+IF(Data!$M155&lt;&gt;"",Scoring!$E$18)+IF(Data!$N155&lt;&gt;"",Scoring!$E$19)+IF(Data!$O155&lt;&gt;"",Scoring!$E$20)+IF(Data!$P155&lt;&gt;"",Scoring!$E$21)+IF(Data!$Q155&lt;&gt;"",Scoring!$E$22)+IF(Data!$R155&lt;&gt;"",Scoring!$E$23)+IF(Data!$S155&lt;&gt;"",Scoring!$E$24)+IF(Data!$T155&lt;&gt;"",Scoring!$E$25)+IF(Data!$U155&lt;&gt;"",Scoring!$E$26)+IF(Data!$V155&lt;&gt;"",Scoring!$E$27)+IF(Data!$W155&lt;&gt;"",Scoring!$E$28)+IF(Data!$X155&lt;&gt;"",Scoring!$E$29)+IF(Data!$Y155&lt;&gt;"",Scoring!$E$30)+IF(Data!$Z155&lt;&gt;"",Scoring!$E$31)+IF(Data!$AA155&lt;&gt;"",Scoring!$E$32)+IF(Data!$AB155&lt;&gt;"",Scoring!$E$33)+IF(Data!$AC155&lt;&gt;"",Scoring!$E$34)+IF(Data!$AD155&lt;&gt;"",Scoring!$E$35)+IF(Data!$AE155&lt;&gt;"",Scoring!$E$36)+IF(Data!$AF155&lt;&gt;"",Scoring!$E$37)+IF(Data!$AG155&lt;&gt;"",Scoring!$E$38)+IF(Data!$AH155&lt;&gt;"",Scoring!$E$39)+IF(Data!$AI155&lt;&gt;"",Scoring!$E$40)+IF(Data!$AJ155&lt;&gt;"",Scoring!$E$41)+IF(Data!$AK155&lt;&gt;"",Scoring!$E$42)+IF(Data!$AL155&lt;&gt;"",Scoring!$E$43)+IF(Data!$AM155&lt;&gt;"",Scoring!$E$44)+IF(Data!$AN155&lt;&gt;"",Scoring!$E$45)+IF(Data!$AO155&lt;&gt;"",Scoring!$E$46)+IF(Data!$AP155&lt;&gt;"",Scoring!$E$47)+IF(Data!$AQ155&lt;&gt;"",Scoring!$E$48)+IF(Data!$AR155&lt;&gt;"",Scoring!$E$49)+IF(Data!$AS155&lt;&gt;"",Scoring!$E$50)+IF(Data!$AT155&lt;&gt;"",Scoring!$E$51)+IF(Data!$AU155&lt;&gt;"",Scoring!$E$52),"")</f>
        <v/>
      </c>
      <c r="AY155" s="180" t="str">
        <f>IF(AX155&lt;&gt;"",LOOKUP(AX155,Likelihoods!$A$7:$A$107,Likelihoods!C$7:C$107),"")</f>
        <v/>
      </c>
      <c r="AZ155" s="182" t="str">
        <f>IF(AND(COUNTBLANK($B155:$O155)=13,COUNTBLANK($P155:$Q155)=1,COUNTBLANK($R155:$U155)=3,COUNTBLANK($V155:$X155)=2,COUNTBLANK($Y155:$AE155)=6,COUNTBLANK($AF155:$AJ155)=4,COUNTBLANK($AK155:AN155)=3,COUNTBLANK($AO155:$AQ155)=2,COUNTBLANK($AR155:$AS155)=1,COUNTBLANK($AT155:$AU155)=1),IF(Data!$B155&lt;&gt;"",Scoring!$F$7)+IF(Data!$C155&lt;&gt;"",Scoring!$F$8)+IF(Data!$D155&lt;&gt;"",Scoring!$F$9)+IF(Data!$E155&lt;&gt;"",Scoring!$F$10)+IF(Data!$F155&lt;&gt;"",Scoring!$F$11)+IF(Data!$G155&lt;&gt;"",Scoring!$F$12)+IF(Data!$H155&lt;&gt;"",Scoring!$F$13)+IF(Data!$I155&lt;&gt;"",Scoring!$F$14)+IF(Data!$J155&lt;&gt;"",Scoring!$F$15)+IF(Data!$K155&lt;&gt;"",Scoring!$F$16)+IF(Data!$L155&lt;&gt;"",Scoring!$F$17)+IF(Data!$M155&lt;&gt;"",Scoring!$F$18)+IF(Data!$N155&lt;&gt;"",Scoring!$F$19)+IF(Data!$O155&lt;&gt;"",Scoring!$F$20)+IF(Data!$P155&lt;&gt;"",Scoring!$F$21)+IF(Data!$Q155&lt;&gt;"",Scoring!$F$22)+IF(Data!$R155&lt;&gt;"",Scoring!$F$23)+IF(Data!$S155&lt;&gt;"",Scoring!$F$24)+IF(Data!$T155&lt;&gt;"",Scoring!$F$25)+IF(Data!$U155&lt;&gt;"",Scoring!$F$26)+IF(Data!$V155&lt;&gt;"",Scoring!$F$27)+IF(Data!$W155&lt;&gt;"",Scoring!$F$28)+IF(Data!$X155&lt;&gt;"",Scoring!$F$29)+IF(Data!$Y155&lt;&gt;"",Scoring!$F$30)+IF(Data!$Z155&lt;&gt;"",Scoring!$F$31)+IF(Data!$AA155&lt;&gt;"",Scoring!$F$32)+IF(Data!$AB155&lt;&gt;"",Scoring!$F$33)+IF(Data!$AC155&lt;&gt;"",Scoring!$F$34)+IF(Data!$AD155&lt;&gt;"",Scoring!$F$35)+IF(Data!$AE155&lt;&gt;"",Scoring!$F$36)+IF(Data!$AF155&lt;&gt;"",Scoring!$F$37)+IF(Data!$AG155&lt;&gt;"",Scoring!$F$38)+IF(Data!$AH155&lt;&gt;"",Scoring!$F$39)+IF(Data!$AI155&lt;&gt;"",Scoring!$F$40)+IF(Data!$AJ155&lt;&gt;"",Scoring!$F$41)+IF(Data!$AK155&lt;&gt;"",Scoring!$F$42)+IF(Data!$AL155&lt;&gt;"",Scoring!$F$43)+IF(Data!$AM155&lt;&gt;"",Scoring!$F$44)+IF(Data!$AN155&lt;&gt;"",Scoring!$F$45)+IF(Data!$AO155&lt;&gt;"",Scoring!$F$46)+IF(Data!$AP155&lt;&gt;"",Scoring!$F$47)+IF(Data!$AQ155&lt;&gt;"",Scoring!$F$48)+IF(Data!$AR155&lt;&gt;"",Scoring!$F$49)+IF(Data!$AS155&lt;&gt;"",Scoring!$F$50)+IF(Data!$AT155&lt;&gt;"",Scoring!$F$51)+IF(Data!$AU155&lt;&gt;"",Scoring!$F$52),"")</f>
        <v/>
      </c>
      <c r="BA155" s="183" t="str">
        <f>IF(AZ155&lt;&gt;"",LOOKUP(AZ155,Likelihoods!$A$7:$A$107,Likelihoods!D$7:D$107),"")</f>
        <v/>
      </c>
      <c r="BB155" s="181" t="str">
        <f>IF(AND(COUNTBLANK($B155:$O155)=13,COUNTBLANK($P155:$Q155)=1,COUNTBLANK($R155:$U155)=3,COUNTBLANK($V155:$X155)=2,COUNTBLANK($Y155:$AE155)=6,COUNTBLANK($AF155:$AJ155)=4,COUNTBLANK($AK155:AN155)=3,COUNTBLANK($AO155:$AQ155)=2,COUNTBLANK($AR155:$AS155)=1,COUNTBLANK($AT155:$AU155)=1),IF(Data!$B155&lt;&gt;"",Scoring!$G$7)+IF(Data!$C155&lt;&gt;"",Scoring!$G$8)+IF(Data!$D155&lt;&gt;"",Scoring!$G$9)+IF(Data!$E155&lt;&gt;"",Scoring!$G$10)+IF(Data!$F155&lt;&gt;"",Scoring!$G$11)+IF(Data!$G155&lt;&gt;"",Scoring!$G$12)+IF(Data!$H155&lt;&gt;"",Scoring!$G$13)+IF(Data!$I155&lt;&gt;"",Scoring!$G$14)+IF(Data!$J155&lt;&gt;"",Scoring!$G$15)+IF(Data!$K155&lt;&gt;"",Scoring!$G$16)+IF(Data!$L155&lt;&gt;"",Scoring!$G$17)+IF(Data!$M155&lt;&gt;"",Scoring!$G$18)+IF(Data!$N155&lt;&gt;"",Scoring!$G$19)+IF(Data!$O155&lt;&gt;"",Scoring!$G$20)+IF(Data!$P155&lt;&gt;"",Scoring!$G$21)+IF(Data!$Q155&lt;&gt;"",Scoring!$G$22)+IF(Data!$R155&lt;&gt;"",Scoring!$G$23)+IF(Data!$S155&lt;&gt;"",Scoring!$G$24)+IF(Data!$T155&lt;&gt;"",Scoring!$G$25)+IF(Data!$U155&lt;&gt;"",Scoring!$G$26)+IF(Data!$V155&lt;&gt;"",Scoring!$G$27)+IF(Data!$W155&lt;&gt;"",Scoring!$G$28)+IF(Data!$X155&lt;&gt;"",Scoring!$G$29)+IF(Data!$Y155&lt;&gt;"",Scoring!$G$30)+IF(Data!$Z155&lt;&gt;"",Scoring!$G$31)+IF(Data!$AA155&lt;&gt;"",Scoring!$G$32)+IF(Data!$AB155&lt;&gt;"",Scoring!$G$33)+IF(Data!$AC155&lt;&gt;"",Scoring!$G$34)+IF(Data!$AD155&lt;&gt;"",Scoring!$G$35)+IF(Data!$AE155&lt;&gt;"",Scoring!$G$36)+IF(Data!$AF155&lt;&gt;"",Scoring!$G$37)+IF(Data!$AG155&lt;&gt;"",Scoring!$G$38)+IF(Data!$AH155&lt;&gt;"",Scoring!$G$39)+IF(Data!$AI155&lt;&gt;"",Scoring!$G$40)+IF(Data!$AJ155&lt;&gt;"",Scoring!$G$41)+IF(Data!$AK155&lt;&gt;"",Scoring!$G$42)+IF(Data!$AL155&lt;&gt;"",Scoring!$G$43)+IF(Data!$AM155&lt;&gt;"",Scoring!$G$44)+IF(Data!$AN155&lt;&gt;"",Scoring!$G$45)+IF(Data!$AO155&lt;&gt;"",Scoring!$G$46)+IF(Data!$AP155&lt;&gt;"",Scoring!$G$47)+IF(Data!$AQ155&lt;&gt;"",Scoring!$G$48)+IF(Data!$AR155&lt;&gt;"",Scoring!$G$49)+IF(Data!$AS155&lt;&gt;"",Scoring!$G$50)+IF(Data!$AT155&lt;&gt;"",Scoring!$G$51)+IF(Data!$AU155&lt;&gt;"",Scoring!$G$52),"")</f>
        <v/>
      </c>
      <c r="BC155" s="184" t="str">
        <f>IF(BB155&lt;&gt;"",LOOKUP(BB155,Likelihoods!$A$7:$A$107,Likelihoods!E$7:E$107),"")</f>
        <v/>
      </c>
      <c r="BD155" s="185" t="str">
        <f>IF(AND(COUNTBLANK($B155:$O155)=13,COUNTBLANK($P155:$Q155)=1,COUNTBLANK($R155:$U155)=3,COUNTBLANK($V155:$X155)=2,COUNTBLANK($Y155:$AE155)=6,COUNTBLANK($AF155:$AJ155)=4,COUNTBLANK($AK155:AN155)=3,COUNTBLANK($AO155:$AQ155)=2,COUNTBLANK($AR155:$AS155)=1,COUNTBLANK($AT155:$AU155)=1),IF(Data!$B155&lt;&gt;"",Scoring!$H$7)+IF(Data!$C155&lt;&gt;"",Scoring!$H$8)+IF(Data!$D155&lt;&gt;"",Scoring!$H$9)+IF(Data!$E155&lt;&gt;"",Scoring!$H$10)+IF(Data!$F155&lt;&gt;"",Scoring!$H$11)+IF(Data!$G155&lt;&gt;"",Scoring!$H$12)+IF(Data!$H155&lt;&gt;"",Scoring!$H$13)+IF(Data!$I155&lt;&gt;"",Scoring!$H$14)+IF(Data!$J155&lt;&gt;"",Scoring!$H$15)+IF(Data!$K155&lt;&gt;"",Scoring!$H$16)+IF(Data!$L155&lt;&gt;"",Scoring!$H$17)+IF(Data!$M155&lt;&gt;"",Scoring!$H$18)+IF(Data!$N155&lt;&gt;"",Scoring!$H$19)+IF(Data!$O155&lt;&gt;"",Scoring!$H$20)+IF(Data!$P155&lt;&gt;"",Scoring!$H$21)+IF(Data!$Q155&lt;&gt;"",Scoring!$H$22)+IF(Data!$R155&lt;&gt;"",Scoring!$H$23)+IF(Data!$S155&lt;&gt;"",Scoring!$H$24)+IF(Data!$T155&lt;&gt;"",Scoring!$H$25)+IF(Data!$U155&lt;&gt;"",Scoring!$H$26)+IF(Data!$V155&lt;&gt;"",Scoring!$H$27)+IF(Data!$W155&lt;&gt;"",Scoring!$H$28)+IF(Data!$X155&lt;&gt;"",Scoring!$H$29)+IF(Data!$Y155&lt;&gt;"",Scoring!$H$30)+IF(Data!$Z155&lt;&gt;"",Scoring!$H$31)+IF(Data!$AA155&lt;&gt;"",Scoring!$H$32)+IF(Data!$AB155&lt;&gt;"",Scoring!$H$33)+IF(Data!$AC155&lt;&gt;"",Scoring!$H$34)+IF(Data!$AD155&lt;&gt;"",Scoring!$H$35)+IF(Data!$AE155&lt;&gt;"",Scoring!$H$36)+IF(Data!$AF155&lt;&gt;"",Scoring!$H$37)+IF(Data!$AG155&lt;&gt;"",Scoring!$H$38)+IF(Data!$AH155&lt;&gt;"",Scoring!$H$39)+IF(Data!$AI155&lt;&gt;"",Scoring!$H$40)+IF(Data!$AJ155&lt;&gt;"",Scoring!$H$41)+IF(Data!$AK155&lt;&gt;"",Scoring!$H$42)+IF(Data!$AL155&lt;&gt;"",Scoring!$H$43)+IF(Data!$AM155&lt;&gt;"",Scoring!$H$44)+IF(Data!$AN155&lt;&gt;"",Scoring!$H$45)+IF(Data!$AO155&lt;&gt;"",Scoring!$H$46)+IF(Data!$AP155&lt;&gt;"",Scoring!$H$47)+IF(Data!$AQ155&lt;&gt;"",Scoring!$H$48)+IF(Data!$AR155&lt;&gt;"",Scoring!$H$49)+IF(Data!$AS155&lt;&gt;"",Scoring!$H$50)+IF(Data!$AT155&lt;&gt;"",Scoring!$H$51)+IF(Data!$AU155&lt;&gt;"",Scoring!$H$52),"")</f>
        <v/>
      </c>
      <c r="BE155" s="186" t="str">
        <f>IF(BD155&lt;&gt;"",LOOKUP(BD155,Likelihoods!$A$7:$A$107,Likelihoods!F$7:F$107),"")</f>
        <v/>
      </c>
      <c r="BF155" s="181" t="str">
        <f>IF(AND(COUNTBLANK($B155:$O155)=13,COUNTBLANK($P155:$Q155)=1,COUNTBLANK($R155:$U155)=3,COUNTBLANK($V155:$X155)=2,COUNTBLANK($Y155:$AE155)=6,COUNTBLANK($AF155:$AJ155)=4,COUNTBLANK($AK155:AN155)=3,COUNTBLANK($AO155:$AQ155)=2,COUNTBLANK($AR155:$AS155)=1,COUNTBLANK($AT155:$AU155)=1),IF(Data!$B155&lt;&gt;"",Scoring!$I$7)+IF(Data!$C155&lt;&gt;"",Scoring!$I$8)+IF(Data!$D155&lt;&gt;"",Scoring!$I$9)+IF(Data!$E155&lt;&gt;"",Scoring!$I$10)+IF(Data!$F155&lt;&gt;"",Scoring!$I$11)+IF(Data!$G155&lt;&gt;"",Scoring!$I$12)+IF(Data!$H155&lt;&gt;"",Scoring!$I$13)+IF(Data!$I155&lt;&gt;"",Scoring!$I$14)+IF(Data!$J155&lt;&gt;"",Scoring!$I$15)+IF(Data!$K155&lt;&gt;"",Scoring!$I$16)+IF(Data!$L155&lt;&gt;"",Scoring!$I$17)+IF(Data!$M155&lt;&gt;"",Scoring!$I$18)+IF(Data!$N155&lt;&gt;"",Scoring!$I$19)+IF(Data!$O155&lt;&gt;"",Scoring!$I$20)+IF(Data!$P155&lt;&gt;"",Scoring!$I$21)+IF(Data!$Q155&lt;&gt;"",Scoring!$I$22)+IF(Data!$R155&lt;&gt;"",Scoring!$I$23)+IF(Data!$S155&lt;&gt;"",Scoring!$I$24)+IF(Data!$T155&lt;&gt;"",Scoring!$I$25)+IF(Data!$U155&lt;&gt;"",Scoring!$I$26)+IF(Data!$V155&lt;&gt;"",Scoring!$I$27)+IF(Data!$W155&lt;&gt;"",Scoring!$I$28)+IF(Data!$X155&lt;&gt;"",Scoring!$I$29)+IF(Data!$Y155&lt;&gt;"",Scoring!$I$30)+IF(Data!$Z155&lt;&gt;"",Scoring!$I$31)+IF(Data!$AA155&lt;&gt;"",Scoring!$I$32)+IF(Data!$AB155&lt;&gt;"",Scoring!$I$33)+IF(Data!$AC155&lt;&gt;"",Scoring!$I$34)+IF(Data!$AD155&lt;&gt;"",Scoring!$I$35)+IF(Data!$AE155&lt;&gt;"",Scoring!$I$36)+IF(Data!$AF155&lt;&gt;"",Scoring!$I$37)+IF(Data!$AG155&lt;&gt;"",Scoring!$I$38)+IF(Data!$AH155&lt;&gt;"",Scoring!$I$39)+IF(Data!$AI155&lt;&gt;"",Scoring!$I$40)+IF(Data!$AJ155&lt;&gt;"",Scoring!$I$41)+IF(Data!$AK155&lt;&gt;"",Scoring!$I$42)+IF(Data!$AL155&lt;&gt;"",Scoring!$I$43)+IF(Data!$AM155&lt;&gt;"",Scoring!$I$44)+IF(Data!$AN155&lt;&gt;"",Scoring!$I$45)+IF(Data!$AO155&lt;&gt;"",Scoring!$I$46)+IF(Data!$AP155&lt;&gt;"",Scoring!$I$47)+IF(Data!$AQ155&lt;&gt;"",Scoring!$I$48)+IF(Data!$AR155&lt;&gt;"",Scoring!$I$49)+IF(Data!$AS155&lt;&gt;"",Scoring!$I$50)+IF(Data!$AT155&lt;&gt;"",Scoring!$I$51)+IF(Data!$AU155&lt;&gt;"",Scoring!$I$52),"")</f>
        <v/>
      </c>
      <c r="BG155" s="180" t="str">
        <f>IF(BF155&lt;&gt;"",LOOKUP(BF155,Likelihoods!$A$7:$A$107,Likelihoods!G$7:G$107),"")</f>
        <v/>
      </c>
      <c r="BH155" s="187" t="str">
        <f>IF(AND(COUNTBLANK($B155:$O155)=13,COUNTBLANK($P155:$Q155)=1,COUNTBLANK($R155:$U155)=3,COUNTBLANK($V155:$X155)=2,COUNTBLANK($Y155:$AE155)=6,COUNTBLANK($AF155:$AJ155)=4,COUNTBLANK($AK155:AN155)=3,COUNTBLANK($AO155:$AQ155)=2,COUNTBLANK($AR155:$AS155)=1,COUNTBLANK($AT155:$AU155)=1),IF(Data!$B155&lt;&gt;"",Scoring!$J$7)+IF(Data!$C155&lt;&gt;"",Scoring!$J$8)+IF(Data!$D155&lt;&gt;"",Scoring!$J$9)+IF(Data!$E155&lt;&gt;"",Scoring!$J$10)+IF(Data!$F155&lt;&gt;"",Scoring!$J$11)+IF(Data!$G155&lt;&gt;"",Scoring!$J$12)+IF(Data!$H155&lt;&gt;"",Scoring!$J$13)+IF(Data!$I155&lt;&gt;"",Scoring!$J$14)+IF(Data!$J155&lt;&gt;"",Scoring!$J$15)+IF(Data!$K155&lt;&gt;"",Scoring!$J$16)+IF(Data!$L155&lt;&gt;"",Scoring!$J$17)+IF(Data!$M155&lt;&gt;"",Scoring!$J$18)+IF(Data!$N155&lt;&gt;"",Scoring!$J$19)+IF(Data!$O155&lt;&gt;"",Scoring!$J$20)+IF(Data!$P155&lt;&gt;"",Scoring!$J$21)+IF(Data!$Q155&lt;&gt;"",Scoring!$J$22)+IF(Data!$R155&lt;&gt;"",Scoring!$J$23)+IF(Data!$S155&lt;&gt;"",Scoring!$J$24)+IF(Data!$T155&lt;&gt;"",Scoring!$J$25)+IF(Data!$U155&lt;&gt;"",Scoring!$J$26)+IF(Data!$V155&lt;&gt;"",Scoring!$J$27)+IF(Data!$W155&lt;&gt;"",Scoring!$J$28)+IF(Data!$X155&lt;&gt;"",Scoring!$J$29)+IF(Data!$Y155&lt;&gt;"",Scoring!$J$30)+IF(Data!$Z155&lt;&gt;"",Scoring!$J$31)+IF(Data!$AA155&lt;&gt;"",Scoring!$J$32)+IF(Data!$AB155&lt;&gt;"",Scoring!$J$33)+IF(Data!$AC155&lt;&gt;"",Scoring!$J$34)+IF(Data!$AD155&lt;&gt;"",Scoring!$J$35)+IF(Data!$AE155&lt;&gt;"",Scoring!$J$36)+IF(Data!$AF155&lt;&gt;"",Scoring!$J$37)+IF(Data!$AG155&lt;&gt;"",Scoring!$J$38)+IF(Data!$AH155&lt;&gt;"",Scoring!$J$39)+IF(Data!$AI155&lt;&gt;"",Scoring!$J$40)+IF(Data!$AJ155&lt;&gt;"",Scoring!$J$41)+IF(Data!$AK155&lt;&gt;"",Scoring!$J$42)+IF(Data!$AL155&lt;&gt;"",Scoring!$J$43)+IF(Data!$AM155&lt;&gt;"",Scoring!$J$44)+IF(Data!$AN155&lt;&gt;"",Scoring!$J$45)+IF(Data!$AO155&lt;&gt;"",Scoring!$J$46)+IF(Data!$AP155&lt;&gt;"",Scoring!$J$47)+IF(Data!$AQ155&lt;&gt;"",Scoring!$J$48)+IF(Data!$AR155&lt;&gt;"",Scoring!$J$49)+IF(Data!$AS155&lt;&gt;"",Scoring!$J$50)+IF(Data!$AT155&lt;&gt;"",Scoring!$J$51)+IF(Data!$AU155&lt;&gt;"",Scoring!$J$52),"")</f>
        <v/>
      </c>
      <c r="BI155" s="183" t="str">
        <f>IF(BH155&lt;&gt;"",LOOKUP(BH155,Likelihoods!$A$7:$A$107,Likelihoods!H$7:H$107),"")</f>
        <v/>
      </c>
      <c r="BJ155" s="188" t="str">
        <f>IF(AND(COUNTBLANK($B155:$O155)=13,COUNTBLANK($P155:$Q155)=1,COUNTBLANK($R155:$U155)=3,COUNTBLANK($V155:$X155)=2,COUNTBLANK($Y155:$AE155)=6,COUNTBLANK($AF155:$AJ155)=4,COUNTBLANK($AK155:AN155)=3,COUNTBLANK($AO155:$AQ155)=2,COUNTBLANK($AR155:$AS155)=1,COUNTBLANK($AT155:$AU155)=1),IF(Data!$B155&lt;&gt;"",Scoring!$K$7)+IF(Data!$C155&lt;&gt;"",Scoring!$K$8)+IF(Data!$D155&lt;&gt;"",Scoring!$K$9)+IF(Data!$E155&lt;&gt;"",Scoring!$K$10)+IF(Data!$F155&lt;&gt;"",Scoring!$K$11)+IF(Data!$G155&lt;&gt;"",Scoring!$K$12)+IF(Data!$H155&lt;&gt;"",Scoring!$K$13)+IF(Data!$I155&lt;&gt;"",Scoring!$K$14)+IF(Data!$J155&lt;&gt;"",Scoring!$K$15)+IF(Data!$K155&lt;&gt;"",Scoring!$K$16)+IF(Data!$L155&lt;&gt;"",Scoring!$K$17)+IF(Data!$M155&lt;&gt;"",Scoring!$K$18)+IF(Data!$N155&lt;&gt;"",Scoring!$K$19)+IF(Data!$O155&lt;&gt;"",Scoring!$K$20)+IF(Data!$P155&lt;&gt;"",Scoring!$K$21)+IF(Data!$Q155&lt;&gt;"",Scoring!$K$22)+IF(Data!$R155&lt;&gt;"",Scoring!$K$23)+IF(Data!$S155&lt;&gt;"",Scoring!$K$24)+IF(Data!$T155&lt;&gt;"",Scoring!$K$25)+IF(Data!$U155&lt;&gt;"",Scoring!$K$26)+IF(Data!$V155&lt;&gt;"",Scoring!$K$27)+IF(Data!$W155&lt;&gt;"",Scoring!$K$28)+IF(Data!$X155&lt;&gt;"",Scoring!$K$29)+IF(Data!$Y155&lt;&gt;"",Scoring!$K$30)+IF(Data!$Z155&lt;&gt;"",Scoring!$K$31)+IF(Data!$AA155&lt;&gt;"",Scoring!$K$32)+IF(Data!$AB155&lt;&gt;"",Scoring!$K$33)+IF(Data!$AC155&lt;&gt;"",Scoring!$K$34)+IF(Data!$AD155&lt;&gt;"",Scoring!$K$35)+IF(Data!$AE155&lt;&gt;"",Scoring!$K$36)+IF(Data!$AF155&lt;&gt;"",Scoring!$K$37)+IF(Data!$AG155&lt;&gt;"",Scoring!$K$38)+IF(Data!$AH155&lt;&gt;"",Scoring!$K$39)+IF(Data!$AI155&lt;&gt;"",Scoring!$K$40)+IF(Data!$AJ155&lt;&gt;"",Scoring!$K$41)+IF(Data!$AK155&lt;&gt;"",Scoring!$K$42)+IF(Data!$AL155&lt;&gt;"",Scoring!$K$43)+IF(Data!$AM155&lt;&gt;"",Scoring!$K$44)+IF(Data!$AN155&lt;&gt;"",Scoring!$K$45)+IF(Data!$AO155&lt;&gt;"",Scoring!$K$46)+IF(Data!$AP155&lt;&gt;"",Scoring!$K$47)+IF(Data!$AQ155&lt;&gt;"",Scoring!$K$48)+IF(Data!$AR155&lt;&gt;"",Scoring!$K$49)+IF(Data!$AS155&lt;&gt;"",Scoring!$K$50)+IF(Data!$AT155&lt;&gt;"",Scoring!$K$51)+IF(Data!$AU155&lt;&gt;"",Scoring!$K$52),"")</f>
        <v/>
      </c>
      <c r="BK155" s="184" t="str">
        <f>IF(BJ155&lt;&gt;"",LOOKUP(BJ155,Likelihoods!$A$7:$A$107,Likelihoods!I$7:I$107),"")</f>
        <v/>
      </c>
      <c r="BL155" s="187" t="str">
        <f>IF(AND(COUNTBLANK($B155:$O155)=13,COUNTBLANK($P155:$Q155)=1,COUNTBLANK($R155:$U155)=3,COUNTBLANK($V155:$X155)=2,COUNTBLANK($Y155:$AE155)=6,COUNTBLANK($AF155:$AJ155)=4,COUNTBLANK($AK155:AN155)=3,COUNTBLANK($AO155:$AQ155)=2,COUNTBLANK($AR155:$AS155)=1,COUNTBLANK($AT155:$AU155)=1),IF(Data!$B155&lt;&gt;"",Scoring!$L$7)+IF(Data!$C155&lt;&gt;"",Scoring!$L$8)+IF(Data!$D155&lt;&gt;"",Scoring!$L$9)+IF(Data!$E155&lt;&gt;"",Scoring!$L$10)+IF(Data!$F155&lt;&gt;"",Scoring!$L$11)+IF(Data!$G155&lt;&gt;"",Scoring!$L$12)+IF(Data!$H155&lt;&gt;"",Scoring!$L$13)+IF(Data!$I155&lt;&gt;"",Scoring!$L$14)+IF(Data!$J155&lt;&gt;"",Scoring!$L$15)+IF(Data!$K155&lt;&gt;"",Scoring!$L$16)+IF(Data!$L155&lt;&gt;"",Scoring!$L$17)+IF(Data!$M155&lt;&gt;"",Scoring!$L$18)+IF(Data!$N155&lt;&gt;"",Scoring!$L$19)+IF(Data!$O155&lt;&gt;"",Scoring!$L$20)+IF(Data!$P155&lt;&gt;"",Scoring!$L$21)+IF(Data!$Q155&lt;&gt;"",Scoring!$L$22)+IF(Data!$R155&lt;&gt;"",Scoring!$L$23)+IF(Data!$S155&lt;&gt;"",Scoring!$L$24)+IF(Data!$T155&lt;&gt;"",Scoring!$L$25)+IF(Data!$U155&lt;&gt;"",Scoring!$L$26)+IF(Data!$V155&lt;&gt;"",Scoring!$L$27)+IF(Data!$W155&lt;&gt;"",Scoring!$L$28)+IF(Data!$X155&lt;&gt;"",Scoring!$L$29)+IF(Data!$Y155&lt;&gt;"",Scoring!$L$30)+IF(Data!$Z155&lt;&gt;"",Scoring!$L$31)+IF(Data!$AA155&lt;&gt;"",Scoring!$L$32)+IF(Data!$AB155&lt;&gt;"",Scoring!$L$33)+IF(Data!$AC155&lt;&gt;"",Scoring!$L$34)+IF(Data!$AD155&lt;&gt;"",Scoring!$L$35)+IF(Data!$AE155&lt;&gt;"",Scoring!$L$36)+IF(Data!$AF155&lt;&gt;"",Scoring!$L$37)+IF(Data!$AG155&lt;&gt;"",Scoring!$L$38)+IF(Data!$AH155&lt;&gt;"",Scoring!$L$39)+IF(Data!$AI155&lt;&gt;"",Scoring!$L$40)+IF(Data!$AJ155&lt;&gt;"",Scoring!$L$41)+IF(Data!$AK155&lt;&gt;"",Scoring!$L$42)+IF(Data!$AL155&lt;&gt;"",Scoring!$L$43)+IF(Data!$AM155&lt;&gt;"",Scoring!$L$44)+IF(Data!$AN155&lt;&gt;"",Scoring!$L$45)+IF(Data!$AO155&lt;&gt;"",Scoring!$L$46)+IF(Data!$AP155&lt;&gt;"",Scoring!$L$47)+IF(Data!$AQ155&lt;&gt;"",Scoring!$L$48)+IF(Data!$AR155&lt;&gt;"",Scoring!$L$49)+IF(Data!$AS155&lt;&gt;"",Scoring!$L$50)+IF(Data!$AT155&lt;&gt;"",Scoring!$L$51)+IF(Data!$AU155&lt;&gt;"",Scoring!$L$52),"")</f>
        <v/>
      </c>
      <c r="BM155" s="180" t="str">
        <f>IF(BL155&lt;&gt;"",LOOKUP(BL155,Likelihoods!$A$7:$A$107,Likelihoods!J$7:J$107),"")</f>
        <v/>
      </c>
      <c r="BN155" s="181" t="str">
        <f>IF(AND(COUNTBLANK($B155:$O155)=13,COUNTBLANK($P155:$Q155)=1,COUNTBLANK($R155:$U155)=3,COUNTBLANK($V155:$X155)=2,COUNTBLANK($Y155:$AE155)=6,COUNTBLANK($AF155:$AJ155)=4,COUNTBLANK($AK155:AN155)=3,COUNTBLANK($AO155:$AQ155)=2,COUNTBLANK($AR155:$AS155)=1,COUNTBLANK($AT155:$AU155)=1),IF(Data!$B155&lt;&gt;"",Scoring!$M$7)+IF(Data!$C155&lt;&gt;"",Scoring!$M$8)+IF(Data!$D155&lt;&gt;"",Scoring!$M$9)+IF(Data!$E155&lt;&gt;"",Scoring!$M$10)+IF(Data!$F155&lt;&gt;"",Scoring!$M$11)+IF(Data!$G155&lt;&gt;"",Scoring!$M$12)+IF(Data!$H155&lt;&gt;"",Scoring!$M$13)+IF(Data!$I155&lt;&gt;"",Scoring!$M$14)+IF(Data!$J155&lt;&gt;"",Scoring!$M$15)+IF(Data!$K155&lt;&gt;"",Scoring!$M$16)+IF(Data!$L155&lt;&gt;"",Scoring!$M$17)+IF(Data!$M155&lt;&gt;"",Scoring!$M$18)+IF(Data!$N155&lt;&gt;"",Scoring!$M$19)+IF(Data!$O155&lt;&gt;"",Scoring!$M$20)+IF(Data!$P155&lt;&gt;"",Scoring!$M$21)+IF(Data!$Q155&lt;&gt;"",Scoring!$M$22)+IF(Data!$R155&lt;&gt;"",Scoring!$M$23)+IF(Data!$S155&lt;&gt;"",Scoring!$M$24)+IF(Data!$T155&lt;&gt;"",Scoring!$M$25)+IF(Data!$U155&lt;&gt;"",Scoring!$M$26)+IF(Data!$V155&lt;&gt;"",Scoring!$M$27)+IF(Data!$W155&lt;&gt;"",Scoring!$M$28)+IF(Data!$X155&lt;&gt;"",Scoring!$M$29)+IF(Data!$Y155&lt;&gt;"",Scoring!$M$30)+IF(Data!$Z155&lt;&gt;"",Scoring!$M$31)+IF(Data!$AA155&lt;&gt;"",Scoring!$M$32)+IF(Data!$AB155&lt;&gt;"",Scoring!$M$33)+IF(Data!$AC155&lt;&gt;"",Scoring!$M$34)+IF(Data!$AD155&lt;&gt;"",Scoring!$M$35)+IF(Data!$AE155&lt;&gt;"",Scoring!$M$36)+IF(Data!$AF155&lt;&gt;"",Scoring!$M$37)+IF(Data!$AG155&lt;&gt;"",Scoring!$M$38)+IF(Data!$AH155&lt;&gt;"",Scoring!$M$39)+IF(Data!$AI155&lt;&gt;"",Scoring!$M$40)+IF(Data!$AJ155&lt;&gt;"",Scoring!$M$41)+IF(Data!$AK155&lt;&gt;"",Scoring!$M$42)+IF(Data!$AL155&lt;&gt;"",Scoring!$M$43)+IF(Data!$AM155&lt;&gt;"",Scoring!$M$44)+IF(Data!$AN155&lt;&gt;"",Scoring!$M$45)+IF(Data!$AO155&lt;&gt;"",Scoring!$M$46)+IF(Data!$AP155&lt;&gt;"",Scoring!$M$47)+IF(Data!$AQ155&lt;&gt;"",Scoring!$M$48)+IF(Data!$AR155&lt;&gt;"",Scoring!$M$49)+IF(Data!$AS155&lt;&gt;"",Scoring!$M$50)+IF(Data!$AT155&lt;&gt;"",Scoring!$M$51)+IF(Data!$AU155&lt;&gt;"",Scoring!$M$52),"")</f>
        <v/>
      </c>
      <c r="BO155" s="184" t="str">
        <f>IF(BN155&lt;&gt;"",LOOKUP(BN155,Likelihoods!$A$7:$A$107,Likelihoods!K$7:K$107),"")</f>
        <v/>
      </c>
      <c r="BP155" s="179" t="str">
        <f>IF(AND(COUNTBLANK($B155:$O155)=13,COUNTBLANK($P155:$Q155)=1,COUNTBLANK($R155:$U155)=3,COUNTBLANK($V155:$X155)=2,COUNTBLANK($Y155:$AE155)=6,COUNTBLANK($AF155:$AJ155)=4,COUNTBLANK($AK155:AN155)=3,COUNTBLANK($AO155:$AQ155)=2,COUNTBLANK($AR155:$AS155)=1,COUNTBLANK($AT155:$AU155)=1),IF(Data!$B155&lt;&gt;"",Scoring!$N$7)+IF(Data!$C155&lt;&gt;"",Scoring!$N$8)+IF(Data!$D155&lt;&gt;"",Scoring!$N$9)+IF(Data!$E155&lt;&gt;"",Scoring!$N$10)+IF(Data!$F155&lt;&gt;"",Scoring!$N$11)+IF(Data!$G155&lt;&gt;"",Scoring!$N$12)+IF(Data!$H155&lt;&gt;"",Scoring!$N$13)+IF(Data!$I155&lt;&gt;"",Scoring!$N$14)+IF(Data!$J155&lt;&gt;"",Scoring!$N$15)+IF(Data!$K155&lt;&gt;"",Scoring!$N$16)+IF(Data!$L155&lt;&gt;"",Scoring!$N$17)+IF(Data!$M155&lt;&gt;"",Scoring!$N$18)+IF(Data!$N155&lt;&gt;"",Scoring!$N$19)+IF(Data!$O155&lt;&gt;"",Scoring!$N$20)+IF(Data!$P155&lt;&gt;"",Scoring!$N$21)+IF(Data!$Q155&lt;&gt;"",Scoring!$N$22)+IF(Data!$R155&lt;&gt;"",Scoring!$N$23)+IF(Data!$S155&lt;&gt;"",Scoring!$N$24)+IF(Data!$T155&lt;&gt;"",Scoring!$N$25)+IF(Data!$U155&lt;&gt;"",Scoring!$N$26)+IF(Data!$V155&lt;&gt;"",Scoring!$N$27)+IF(Data!$W155&lt;&gt;"",Scoring!$N$28)+IF(Data!$X155&lt;&gt;"",Scoring!$N$29)+IF(Data!$Y155&lt;&gt;"",Scoring!$N$30)+IF(Data!$Z155&lt;&gt;"",Scoring!$N$31)+IF(Data!$AA155&lt;&gt;"",Scoring!$N$32)+IF(Data!$AB155&lt;&gt;"",Scoring!$N$33)+IF(Data!$AC155&lt;&gt;"",Scoring!$N$34)+IF(Data!$AD155&lt;&gt;"",Scoring!$N$35)+IF(Data!$AE155&lt;&gt;"",Scoring!$N$36)+IF(Data!$AF155&lt;&gt;"",Scoring!$N$37)+IF(Data!$AG155&lt;&gt;"",Scoring!$N$38)+IF(Data!$AH155&lt;&gt;"",Scoring!$N$39)+IF(Data!$AI155&lt;&gt;"",Scoring!$N$40)+IF(Data!$AJ155&lt;&gt;"",Scoring!$N$41)+IF(Data!$AK155&lt;&gt;"",Scoring!$N$42)+IF(Data!$AL155&lt;&gt;"",Scoring!$N$43)+IF(Data!$AM155&lt;&gt;"",Scoring!$N$44)+IF(Data!$AN155&lt;&gt;"",Scoring!$N$45)+IF(Data!$AO155&lt;&gt;"",Scoring!$N$46)+IF(Data!$AP155&lt;&gt;"",Scoring!$N$47)+IF(Data!$AQ155&lt;&gt;"",Scoring!$N$48)+IF(Data!$AR155&lt;&gt;"",Scoring!$N$49)+IF(Data!$AS155&lt;&gt;"",Scoring!$N$50)+IF(Data!$AT155&lt;&gt;"",Scoring!$N$51)+IF(Data!$AU155&lt;&gt;"",Scoring!$N$52),"")</f>
        <v/>
      </c>
      <c r="BQ155" s="189" t="str">
        <f>IF(BP155&lt;&gt;"",LOOKUP(BP155,Likelihoods!$A$7:$A$107,Likelihoods!L$7:L$107),"")</f>
        <v/>
      </c>
      <c r="BR155" s="181" t="str">
        <f>IF(AND(COUNTBLANK($B155:$O155)=13,COUNTBLANK($P155:$Q155)=1,COUNTBLANK($R155:$U155)=3,COUNTBLANK($V155:$X155)=2,COUNTBLANK($Y155:$AE155)=6,COUNTBLANK($AF155:$AJ155)=4,COUNTBLANK($AK155:AN155)=3,COUNTBLANK($AO155:$AQ155)=2,COUNTBLANK($AR155:$AS155)=1,COUNTBLANK($AT155:$AU155)=1),IF(Data!$B155&lt;&gt;"",Scoring!$O$7)+IF(Data!$C155&lt;&gt;"",Scoring!$O$8)+IF(Data!$D155&lt;&gt;"",Scoring!$O$9)+IF(Data!$E155&lt;&gt;"",Scoring!$O$10)+IF(Data!$F155&lt;&gt;"",Scoring!$O$11)+IF(Data!$G155&lt;&gt;"",Scoring!$O$12)+IF(Data!$H155&lt;&gt;"",Scoring!$O$13)+IF(Data!$I155&lt;&gt;"",Scoring!$O$14)+IF(Data!$J155&lt;&gt;"",Scoring!$O$15)+IF(Data!$K155&lt;&gt;"",Scoring!$O$16)+IF(Data!$L155&lt;&gt;"",Scoring!$O$17)+IF(Data!$M155&lt;&gt;"",Scoring!$O$18)+IF(Data!$N155&lt;&gt;"",Scoring!$O$19)+IF(Data!$O155&lt;&gt;"",Scoring!$O$20)+IF(Data!$P155&lt;&gt;"",Scoring!$O$21)+IF(Data!$Q155&lt;&gt;"",Scoring!$O$22)+IF(Data!$R155&lt;&gt;"",Scoring!$O$23)+IF(Data!$S155&lt;&gt;"",Scoring!$O$24)+IF(Data!$T155&lt;&gt;"",Scoring!$O$25)+IF(Data!$U155&lt;&gt;"",Scoring!$O$26)+IF(Data!$V155&lt;&gt;"",Scoring!$O$27)+IF(Data!$W155&lt;&gt;"",Scoring!$O$28)+IF(Data!$X155&lt;&gt;"",Scoring!$O$29)+IF(Data!$Y155&lt;&gt;"",Scoring!$O$30)+IF(Data!$Z155&lt;&gt;"",Scoring!$O$31)+IF(Data!$AA155&lt;&gt;"",Scoring!$O$32)+IF(Data!$AB155&lt;&gt;"",Scoring!$O$33)+IF(Data!$AC155&lt;&gt;"",Scoring!$O$34)+IF(Data!$AD155&lt;&gt;"",Scoring!$O$35)+IF(Data!$AE155&lt;&gt;"",Scoring!$O$36)+IF(Data!$AF155&lt;&gt;"",Scoring!$O$37)+IF(Data!$AG155&lt;&gt;"",Scoring!$O$38)+IF(Data!$AH155&lt;&gt;"",Scoring!$O$39)+IF(Data!$AI155&lt;&gt;"",Scoring!$O$40)+IF(Data!$AJ155&lt;&gt;"",Scoring!$O$41)+IF(Data!$AK155&lt;&gt;"",Scoring!$O$42)+IF(Data!$AL155&lt;&gt;"",Scoring!$O$43)+IF(Data!$AM155&lt;&gt;"",Scoring!$O$44)+IF(Data!$AN155&lt;&gt;"",Scoring!$O$45)+IF(Data!$AO155&lt;&gt;"",Scoring!$O$46)+IF(Data!$AP155&lt;&gt;"",Scoring!$O$47)+IF(Data!$AQ155&lt;&gt;"",Scoring!$O$48)+IF(Data!$AR155&lt;&gt;"",Scoring!$O$49)+IF(Data!$AS155&lt;&gt;"",Scoring!$O$50)+IF(Data!$AT155&lt;&gt;"",Scoring!$O$51)+IF(Data!$AU155&lt;&gt;"",Scoring!$O$52),"")</f>
        <v/>
      </c>
      <c r="BS155" s="184" t="str">
        <f>IF(BR155&lt;&gt;"",LOOKUP(BR155,Likelihoods!$A$7:$A$107,Likelihoods!M$7:M$107),"")</f>
        <v/>
      </c>
      <c r="BT155" s="181" t="str">
        <f>IF(AND(COUNTBLANK($B155:$O155)=13,COUNTBLANK($P155:$Q155)=1,COUNTBLANK($R155:$U155)=3,COUNTBLANK($V155:$X155)=2,COUNTBLANK($Y155:$AE155)=6,COUNTBLANK($AF155:$AJ155)=4,COUNTBLANK($AK155:AN155)=3,COUNTBLANK($AO155:$AQ155)=2,COUNTBLANK($AR155:$AS155)=1,COUNTBLANK($AT155:$AU155)=1),IF(Data!$B155&lt;&gt;"",Scoring!$P$7)+IF(Data!$C155&lt;&gt;"",Scoring!$P$8)+IF(Data!$D155&lt;&gt;"",Scoring!$P$9)+IF(Data!$E155&lt;&gt;"",Scoring!$P$10)+IF(Data!$F155&lt;&gt;"",Scoring!$P$11)+IF(Data!$G155&lt;&gt;"",Scoring!$P$12)+IF(Data!$H155&lt;&gt;"",Scoring!$P$13)+IF(Data!$I155&lt;&gt;"",Scoring!$P$14)+IF(Data!$J155&lt;&gt;"",Scoring!$P$15)+IF(Data!$K155&lt;&gt;"",Scoring!$P$16)+IF(Data!$L155&lt;&gt;"",Scoring!$P$17)+IF(Data!$M155&lt;&gt;"",Scoring!$P$18)+IF(Data!$N155&lt;&gt;"",Scoring!$P$19)+IF(Data!$O155&lt;&gt;"",Scoring!$P$20)+IF(Data!$P155&lt;&gt;"",Scoring!$P$21)+IF(Data!$Q155&lt;&gt;"",Scoring!$P$22)+IF(Data!$R155&lt;&gt;"",Scoring!$P$23)+IF(Data!$S155&lt;&gt;"",Scoring!$P$24)+IF(Data!$T155&lt;&gt;"",Scoring!$P$25)+IF(Data!$U155&lt;&gt;"",Scoring!$P$26)+IF(Data!$V155&lt;&gt;"",Scoring!$P$27)+IF(Data!$W155&lt;&gt;"",Scoring!$P$28)+IF(Data!$X155&lt;&gt;"",Scoring!$P$29)+IF(Data!$Y155&lt;&gt;"",Scoring!$P$30)+IF(Data!$Z155&lt;&gt;"",Scoring!$P$31)+IF(Data!$AA155&lt;&gt;"",Scoring!$P$32)+IF(Data!$AB155&lt;&gt;"",Scoring!$P$33)+IF(Data!$AC155&lt;&gt;"",Scoring!$P$34)+IF(Data!$AD155&lt;&gt;"",Scoring!$P$35)+IF(Data!$AE155&lt;&gt;"",Scoring!$P$36)+IF(Data!$AF155&lt;&gt;"",Scoring!$P$37)+IF(Data!$AG155&lt;&gt;"",Scoring!$P$38)+IF(Data!$AH155&lt;&gt;"",Scoring!$P$39)+IF(Data!$AI155&lt;&gt;"",Scoring!$P$40)+IF(Data!$AJ155&lt;&gt;"",Scoring!$P$41)+IF(Data!$AK155&lt;&gt;"",Scoring!$P$42)+IF(Data!$AL155&lt;&gt;"",Scoring!$P$43)+IF(Data!$AM155&lt;&gt;"",Scoring!$P$44)+IF(Data!$AN155&lt;&gt;"",Scoring!$P$45)+IF(Data!$AO155&lt;&gt;"",Scoring!$P$46)+IF(Data!$AP155&lt;&gt;"",Scoring!$P$47)+IF(Data!$AQ155&lt;&gt;"",Scoring!$P$48)+IF(Data!$AR155&lt;&gt;"",Scoring!$P$49)+IF(Data!$AS155&lt;&gt;"",Scoring!$P$50)+IF(Data!$AT155&lt;&gt;"",Scoring!$P$51)+IF(Data!$AU155&lt;&gt;"",Scoring!$P$52),"")</f>
        <v/>
      </c>
      <c r="BU155" s="180" t="str">
        <f>IF(BT155&lt;&gt;"",LOOKUP(BT155,Likelihoods!$A$7:$A$107,Likelihoods!N$7:N$107),"")</f>
        <v/>
      </c>
      <c r="BV155" s="181" t="str">
        <f>IF(AND(COUNTBLANK($B155:$O155)=13,COUNTBLANK($P155:$Q155)=1,COUNTBLANK($R155:$U155)=3,COUNTBLANK($V155:$X155)=2,COUNTBLANK($Y155:$AE155)=6,COUNTBLANK($AF155:$AJ155)=4,COUNTBLANK($AK155:AN155)=3,COUNTBLANK($AO155:$AQ155)=2,COUNTBLANK($AR155:$AS155)=1,COUNTBLANK($AT155:$AU155)=1),IF(Data!$B155&lt;&gt;"",Scoring!$Q$7)+IF(Data!$C155&lt;&gt;"",Scoring!$Q$8)+IF(Data!$D155&lt;&gt;"",Scoring!$Q$9)+IF(Data!$E155&lt;&gt;"",Scoring!$Q$10)+IF(Data!$F155&lt;&gt;"",Scoring!$Q$11)+IF(Data!$G155&lt;&gt;"",Scoring!$Q$12)+IF(Data!$H155&lt;&gt;"",Scoring!$Q$13)+IF(Data!$I155&lt;&gt;"",Scoring!$Q$14)+IF(Data!$J155&lt;&gt;"",Scoring!$Q$15)+IF(Data!$K155&lt;&gt;"",Scoring!$Q$16)+IF(Data!$L155&lt;&gt;"",Scoring!$Q$17)+IF(Data!$M155&lt;&gt;"",Scoring!$Q$18)+IF(Data!$N155&lt;&gt;"",Scoring!$Q$19)+IF(Data!$O155&lt;&gt;"",Scoring!$Q$20)+IF(Data!$P155&lt;&gt;"",Scoring!$Q$21)+IF(Data!$Q155&lt;&gt;"",Scoring!$Q$22)+IF(Data!$R155&lt;&gt;"",Scoring!$Q$23)+IF(Data!$S155&lt;&gt;"",Scoring!$Q$24)+IF(Data!$T155&lt;&gt;"",Scoring!$Q$25)+IF(Data!$U155&lt;&gt;"",Scoring!$Q$26)+IF(Data!$V155&lt;&gt;"",Scoring!$Q$27)+IF(Data!$W155&lt;&gt;"",Scoring!$Q$28)+IF(Data!$X155&lt;&gt;"",Scoring!$Q$29)+IF(Data!$Y155&lt;&gt;"",Scoring!$Q$30)+IF(Data!$Z155&lt;&gt;"",Scoring!$Q$31)+IF(Data!$AA155&lt;&gt;"",Scoring!$Q$32)+IF(Data!$AB155&lt;&gt;"",Scoring!$Q$33)+IF(Data!$AC155&lt;&gt;"",Scoring!$Q$34)+IF(Data!$AD155&lt;&gt;"",Scoring!$Q$35)+IF(Data!$AE155&lt;&gt;"",Scoring!$Q$36)+IF(Data!$AF155&lt;&gt;"",Scoring!$Q$37)+IF(Data!$AG155&lt;&gt;"",Scoring!$Q$38)+IF(Data!$AH155&lt;&gt;"",Scoring!$Q$39)+IF(Data!$AI155&lt;&gt;"",Scoring!$Q$40)+IF(Data!$AJ155&lt;&gt;"",Scoring!$Q$41)+IF(Data!$AK155&lt;&gt;"",Scoring!$Q$42)+IF(Data!$AL155&lt;&gt;"",Scoring!$Q$43)+IF(Data!$AM155&lt;&gt;"",Scoring!$Q$44)+IF(Data!$AN155&lt;&gt;"",Scoring!$Q$45)+IF(Data!$AO155&lt;&gt;"",Scoring!$Q$46)+IF(Data!$AP155&lt;&gt;"",Scoring!$Q$47)+IF(Data!$AQ155&lt;&gt;"",Scoring!$Q$48)+IF(Data!$AR155&lt;&gt;"",Scoring!$Q$49)+IF(Data!$AS155&lt;&gt;"",Scoring!$Q$50)+IF(Data!$AT155&lt;&gt;"",Scoring!$Q$51)+IF(Data!$AU155&lt;&gt;"",Scoring!$Q$52),"")</f>
        <v/>
      </c>
      <c r="BW155" s="183" t="str">
        <f>IF(BV155&lt;&gt;"",LOOKUP(BV155,Likelihoods!$A$7:$A$107,Likelihoods!O$7:O$107),"")</f>
        <v/>
      </c>
      <c r="BX155" s="9"/>
      <c r="BY155" s="9"/>
      <c r="BZ155" s="9"/>
      <c r="CA155" s="9"/>
      <c r="CB155" s="9"/>
      <c r="CC155" s="9"/>
      <c r="CD155" s="9"/>
      <c r="CE155" s="9"/>
      <c r="CF155" s="9"/>
      <c r="CG155" s="9"/>
      <c r="CH155" s="9"/>
      <c r="CI155" s="9"/>
      <c r="CJ155" s="9"/>
      <c r="CK155" s="9"/>
    </row>
    <row r="156" spans="1:89" ht="14.25">
      <c r="A156" s="59"/>
      <c r="B156" s="76"/>
      <c r="C156" s="77"/>
      <c r="D156" s="77"/>
      <c r="E156" s="77"/>
      <c r="F156" s="77"/>
      <c r="G156" s="77"/>
      <c r="H156" s="77"/>
      <c r="I156" s="77"/>
      <c r="J156" s="77"/>
      <c r="K156" s="77"/>
      <c r="L156" s="77"/>
      <c r="M156" s="77"/>
      <c r="N156" s="77"/>
      <c r="O156" s="77"/>
      <c r="P156" s="76"/>
      <c r="Q156" s="78"/>
      <c r="R156" s="77"/>
      <c r="S156" s="77"/>
      <c r="T156" s="77"/>
      <c r="U156" s="77"/>
      <c r="V156" s="76"/>
      <c r="W156" s="77"/>
      <c r="X156" s="78"/>
      <c r="Y156" s="77"/>
      <c r="Z156" s="77"/>
      <c r="AA156" s="77"/>
      <c r="AB156" s="77"/>
      <c r="AC156" s="77"/>
      <c r="AD156" s="77"/>
      <c r="AE156" s="77"/>
      <c r="AF156" s="76"/>
      <c r="AG156" s="77"/>
      <c r="AH156" s="77"/>
      <c r="AI156" s="77"/>
      <c r="AJ156" s="78"/>
      <c r="AK156" s="77"/>
      <c r="AL156" s="77"/>
      <c r="AM156" s="77"/>
      <c r="AN156" s="77"/>
      <c r="AO156" s="76"/>
      <c r="AP156" s="77"/>
      <c r="AQ156" s="78"/>
      <c r="AR156" s="76"/>
      <c r="AS156" s="78"/>
      <c r="AT156" s="77"/>
      <c r="AU156" s="77"/>
      <c r="AV156" s="179" t="str">
        <f>IF(AND(COUNTBLANK($B156:$O156)=13,COUNTBLANK($P156:$Q156)=1,COUNTBLANK($R156:$U156)=3,COUNTBLANK($V156:$X156)=2,COUNTBLANK($Y156:$AE156)=6,COUNTBLANK($AF156:$AJ156)=4,COUNTBLANK($AK156:AN156)=3,COUNTBLANK($AO156:$AQ156)=2,COUNTBLANK($AR156:$AS156)=1,COUNTBLANK($AT156:$AU156)=1),IF(Data!$B156&lt;&gt;"",Scoring!$D$7)+IF(Data!$C156&lt;&gt;"",Scoring!$D$8)+IF(Data!$D156&lt;&gt;"",Scoring!$D$9)+IF(Data!$E156&lt;&gt;"",Scoring!$D$10)+IF(Data!$F156&lt;&gt;"",Scoring!$D$11)+IF(Data!$G156&lt;&gt;"",Scoring!$D$12)+IF(Data!$H156&lt;&gt;"",Scoring!$D$13)+IF(Data!$I156&lt;&gt;"",Scoring!$D$14)+IF(Data!$J156&lt;&gt;"",Scoring!$D$15)+IF(Data!$K156&lt;&gt;"",Scoring!$D$16)+IF(Data!$L156&lt;&gt;"",Scoring!$D$17)+IF(Data!$M156&lt;&gt;"",Scoring!$D$18)+IF(Data!$N156&lt;&gt;"",Scoring!$D$19)+IF(Data!$O156&lt;&gt;"",Scoring!$D$20)+IF(Data!$P156&lt;&gt;"",Scoring!$D$21)+IF(Data!$Q156&lt;&gt;"",Scoring!$D$22)+IF(Data!$R156&lt;&gt;"",Scoring!$D$23)+IF(Data!$S156&lt;&gt;"",Scoring!$D$24)+IF(Data!$T156&lt;&gt;"",Scoring!$D$25)+IF(Data!$U156&lt;&gt;"",Scoring!$D$26)+IF(Data!$V156&lt;&gt;"",Scoring!$D$27)+IF(Data!$W156&lt;&gt;"",Scoring!$D$28)+IF(Data!$X156&lt;&gt;"",Scoring!$D$29)+IF(Data!$Y156&lt;&gt;"",Scoring!$D$30)+IF(Data!$Z156&lt;&gt;"",Scoring!$D$31)+IF(Data!$AA156&lt;&gt;"",Scoring!$D$32)+IF(Data!$AB156&lt;&gt;"",Scoring!$D$33)+IF(Data!$AC156&lt;&gt;"",Scoring!$D$34)+IF(Data!$AD156&lt;&gt;"",Scoring!$D$35)+IF(Data!$AE156&lt;&gt;"",Scoring!$D$36)+IF(Data!$AF156&lt;&gt;"",Scoring!$D$37)+IF(Data!$AG156&lt;&gt;"",Scoring!$D$38)+IF(Data!$AH156&lt;&gt;"",Scoring!$D$39)+IF(Data!$AI156&lt;&gt;"",Scoring!$D$40)+IF(Data!$AJ156&lt;&gt;"",Scoring!$D$41)+IF(Data!$AK156&lt;&gt;"",Scoring!$D$42)+IF(Data!$AL156&lt;&gt;"",Scoring!$D$43)+IF(Data!$AM156&lt;&gt;"",Scoring!$D$44)+IF(Data!$AN156&lt;&gt;"",Scoring!$D$45)+IF(Data!$AO156&lt;&gt;"",Scoring!$D$46)+IF(Data!$AP156&lt;&gt;"",Scoring!$D$47)+IF(Data!$AQ156&lt;&gt;"",Scoring!$D$48)+IF(Data!$AR156&lt;&gt;"",Scoring!$D$49)+IF(Data!$AS156&lt;&gt;"",Scoring!$D$50)+IF(Data!$AT156&lt;&gt;"",Scoring!$D$51)+IF(Data!$AU156&lt;&gt;"",Scoring!$D$52),"")</f>
        <v/>
      </c>
      <c r="AW156" s="180" t="str">
        <f>IF(AV156&lt;&gt;"",LOOKUP(AV156,Likelihoods!$A$7:$A$107,Likelihoods!B$7:B$107),"")</f>
        <v/>
      </c>
      <c r="AX156" s="181" t="str">
        <f>IF(AND(COUNTBLANK($B156:$O156)=13,COUNTBLANK($P156:$Q156)=1,COUNTBLANK($R156:$U156)=3,COUNTBLANK($V156:$X156)=2,COUNTBLANK($Y156:$AE156)=6,COUNTBLANK($AF156:$AJ156)=4,COUNTBLANK($AK156:AN156)=3,COUNTBLANK($AO156:$AQ156)=2,COUNTBLANK($AR156:$AS156)=1,COUNTBLANK($AT156:$AU156)=1),IF(Data!$B156&lt;&gt;"",Scoring!$E$7)+IF(Data!$C156&lt;&gt;"",Scoring!$E$8)+IF(Data!$D156&lt;&gt;"",Scoring!$E$9)+IF(Data!$E156&lt;&gt;"",Scoring!$E$10)+IF(Data!$F156&lt;&gt;"",Scoring!$E$11)+IF(Data!$G156&lt;&gt;"",Scoring!$E$12)+IF(Data!$H156&lt;&gt;"",Scoring!$E$13)+IF(Data!$I156&lt;&gt;"",Scoring!$E$14)+IF(Data!$J156&lt;&gt;"",Scoring!$E$15)+IF(Data!$K156&lt;&gt;"",Scoring!$E$16)+IF(Data!$L156&lt;&gt;"",Scoring!$E$17)+IF(Data!$M156&lt;&gt;"",Scoring!$E$18)+IF(Data!$N156&lt;&gt;"",Scoring!$E$19)+IF(Data!$O156&lt;&gt;"",Scoring!$E$20)+IF(Data!$P156&lt;&gt;"",Scoring!$E$21)+IF(Data!$Q156&lt;&gt;"",Scoring!$E$22)+IF(Data!$R156&lt;&gt;"",Scoring!$E$23)+IF(Data!$S156&lt;&gt;"",Scoring!$E$24)+IF(Data!$T156&lt;&gt;"",Scoring!$E$25)+IF(Data!$U156&lt;&gt;"",Scoring!$E$26)+IF(Data!$V156&lt;&gt;"",Scoring!$E$27)+IF(Data!$W156&lt;&gt;"",Scoring!$E$28)+IF(Data!$X156&lt;&gt;"",Scoring!$E$29)+IF(Data!$Y156&lt;&gt;"",Scoring!$E$30)+IF(Data!$Z156&lt;&gt;"",Scoring!$E$31)+IF(Data!$AA156&lt;&gt;"",Scoring!$E$32)+IF(Data!$AB156&lt;&gt;"",Scoring!$E$33)+IF(Data!$AC156&lt;&gt;"",Scoring!$E$34)+IF(Data!$AD156&lt;&gt;"",Scoring!$E$35)+IF(Data!$AE156&lt;&gt;"",Scoring!$E$36)+IF(Data!$AF156&lt;&gt;"",Scoring!$E$37)+IF(Data!$AG156&lt;&gt;"",Scoring!$E$38)+IF(Data!$AH156&lt;&gt;"",Scoring!$E$39)+IF(Data!$AI156&lt;&gt;"",Scoring!$E$40)+IF(Data!$AJ156&lt;&gt;"",Scoring!$E$41)+IF(Data!$AK156&lt;&gt;"",Scoring!$E$42)+IF(Data!$AL156&lt;&gt;"",Scoring!$E$43)+IF(Data!$AM156&lt;&gt;"",Scoring!$E$44)+IF(Data!$AN156&lt;&gt;"",Scoring!$E$45)+IF(Data!$AO156&lt;&gt;"",Scoring!$E$46)+IF(Data!$AP156&lt;&gt;"",Scoring!$E$47)+IF(Data!$AQ156&lt;&gt;"",Scoring!$E$48)+IF(Data!$AR156&lt;&gt;"",Scoring!$E$49)+IF(Data!$AS156&lt;&gt;"",Scoring!$E$50)+IF(Data!$AT156&lt;&gt;"",Scoring!$E$51)+IF(Data!$AU156&lt;&gt;"",Scoring!$E$52),"")</f>
        <v/>
      </c>
      <c r="AY156" s="180" t="str">
        <f>IF(AX156&lt;&gt;"",LOOKUP(AX156,Likelihoods!$A$7:$A$107,Likelihoods!C$7:C$107),"")</f>
        <v/>
      </c>
      <c r="AZ156" s="182" t="str">
        <f>IF(AND(COUNTBLANK($B156:$O156)=13,COUNTBLANK($P156:$Q156)=1,COUNTBLANK($R156:$U156)=3,COUNTBLANK($V156:$X156)=2,COUNTBLANK($Y156:$AE156)=6,COUNTBLANK($AF156:$AJ156)=4,COUNTBLANK($AK156:AN156)=3,COUNTBLANK($AO156:$AQ156)=2,COUNTBLANK($AR156:$AS156)=1,COUNTBLANK($AT156:$AU156)=1),IF(Data!$B156&lt;&gt;"",Scoring!$F$7)+IF(Data!$C156&lt;&gt;"",Scoring!$F$8)+IF(Data!$D156&lt;&gt;"",Scoring!$F$9)+IF(Data!$E156&lt;&gt;"",Scoring!$F$10)+IF(Data!$F156&lt;&gt;"",Scoring!$F$11)+IF(Data!$G156&lt;&gt;"",Scoring!$F$12)+IF(Data!$H156&lt;&gt;"",Scoring!$F$13)+IF(Data!$I156&lt;&gt;"",Scoring!$F$14)+IF(Data!$J156&lt;&gt;"",Scoring!$F$15)+IF(Data!$K156&lt;&gt;"",Scoring!$F$16)+IF(Data!$L156&lt;&gt;"",Scoring!$F$17)+IF(Data!$M156&lt;&gt;"",Scoring!$F$18)+IF(Data!$N156&lt;&gt;"",Scoring!$F$19)+IF(Data!$O156&lt;&gt;"",Scoring!$F$20)+IF(Data!$P156&lt;&gt;"",Scoring!$F$21)+IF(Data!$Q156&lt;&gt;"",Scoring!$F$22)+IF(Data!$R156&lt;&gt;"",Scoring!$F$23)+IF(Data!$S156&lt;&gt;"",Scoring!$F$24)+IF(Data!$T156&lt;&gt;"",Scoring!$F$25)+IF(Data!$U156&lt;&gt;"",Scoring!$F$26)+IF(Data!$V156&lt;&gt;"",Scoring!$F$27)+IF(Data!$W156&lt;&gt;"",Scoring!$F$28)+IF(Data!$X156&lt;&gt;"",Scoring!$F$29)+IF(Data!$Y156&lt;&gt;"",Scoring!$F$30)+IF(Data!$Z156&lt;&gt;"",Scoring!$F$31)+IF(Data!$AA156&lt;&gt;"",Scoring!$F$32)+IF(Data!$AB156&lt;&gt;"",Scoring!$F$33)+IF(Data!$AC156&lt;&gt;"",Scoring!$F$34)+IF(Data!$AD156&lt;&gt;"",Scoring!$F$35)+IF(Data!$AE156&lt;&gt;"",Scoring!$F$36)+IF(Data!$AF156&lt;&gt;"",Scoring!$F$37)+IF(Data!$AG156&lt;&gt;"",Scoring!$F$38)+IF(Data!$AH156&lt;&gt;"",Scoring!$F$39)+IF(Data!$AI156&lt;&gt;"",Scoring!$F$40)+IF(Data!$AJ156&lt;&gt;"",Scoring!$F$41)+IF(Data!$AK156&lt;&gt;"",Scoring!$F$42)+IF(Data!$AL156&lt;&gt;"",Scoring!$F$43)+IF(Data!$AM156&lt;&gt;"",Scoring!$F$44)+IF(Data!$AN156&lt;&gt;"",Scoring!$F$45)+IF(Data!$AO156&lt;&gt;"",Scoring!$F$46)+IF(Data!$AP156&lt;&gt;"",Scoring!$F$47)+IF(Data!$AQ156&lt;&gt;"",Scoring!$F$48)+IF(Data!$AR156&lt;&gt;"",Scoring!$F$49)+IF(Data!$AS156&lt;&gt;"",Scoring!$F$50)+IF(Data!$AT156&lt;&gt;"",Scoring!$F$51)+IF(Data!$AU156&lt;&gt;"",Scoring!$F$52),"")</f>
        <v/>
      </c>
      <c r="BA156" s="183" t="str">
        <f>IF(AZ156&lt;&gt;"",LOOKUP(AZ156,Likelihoods!$A$7:$A$107,Likelihoods!D$7:D$107),"")</f>
        <v/>
      </c>
      <c r="BB156" s="181" t="str">
        <f>IF(AND(COUNTBLANK($B156:$O156)=13,COUNTBLANK($P156:$Q156)=1,COUNTBLANK($R156:$U156)=3,COUNTBLANK($V156:$X156)=2,COUNTBLANK($Y156:$AE156)=6,COUNTBLANK($AF156:$AJ156)=4,COUNTBLANK($AK156:AN156)=3,COUNTBLANK($AO156:$AQ156)=2,COUNTBLANK($AR156:$AS156)=1,COUNTBLANK($AT156:$AU156)=1),IF(Data!$B156&lt;&gt;"",Scoring!$G$7)+IF(Data!$C156&lt;&gt;"",Scoring!$G$8)+IF(Data!$D156&lt;&gt;"",Scoring!$G$9)+IF(Data!$E156&lt;&gt;"",Scoring!$G$10)+IF(Data!$F156&lt;&gt;"",Scoring!$G$11)+IF(Data!$G156&lt;&gt;"",Scoring!$G$12)+IF(Data!$H156&lt;&gt;"",Scoring!$G$13)+IF(Data!$I156&lt;&gt;"",Scoring!$G$14)+IF(Data!$J156&lt;&gt;"",Scoring!$G$15)+IF(Data!$K156&lt;&gt;"",Scoring!$G$16)+IF(Data!$L156&lt;&gt;"",Scoring!$G$17)+IF(Data!$M156&lt;&gt;"",Scoring!$G$18)+IF(Data!$N156&lt;&gt;"",Scoring!$G$19)+IF(Data!$O156&lt;&gt;"",Scoring!$G$20)+IF(Data!$P156&lt;&gt;"",Scoring!$G$21)+IF(Data!$Q156&lt;&gt;"",Scoring!$G$22)+IF(Data!$R156&lt;&gt;"",Scoring!$G$23)+IF(Data!$S156&lt;&gt;"",Scoring!$G$24)+IF(Data!$T156&lt;&gt;"",Scoring!$G$25)+IF(Data!$U156&lt;&gt;"",Scoring!$G$26)+IF(Data!$V156&lt;&gt;"",Scoring!$G$27)+IF(Data!$W156&lt;&gt;"",Scoring!$G$28)+IF(Data!$X156&lt;&gt;"",Scoring!$G$29)+IF(Data!$Y156&lt;&gt;"",Scoring!$G$30)+IF(Data!$Z156&lt;&gt;"",Scoring!$G$31)+IF(Data!$AA156&lt;&gt;"",Scoring!$G$32)+IF(Data!$AB156&lt;&gt;"",Scoring!$G$33)+IF(Data!$AC156&lt;&gt;"",Scoring!$G$34)+IF(Data!$AD156&lt;&gt;"",Scoring!$G$35)+IF(Data!$AE156&lt;&gt;"",Scoring!$G$36)+IF(Data!$AF156&lt;&gt;"",Scoring!$G$37)+IF(Data!$AG156&lt;&gt;"",Scoring!$G$38)+IF(Data!$AH156&lt;&gt;"",Scoring!$G$39)+IF(Data!$AI156&lt;&gt;"",Scoring!$G$40)+IF(Data!$AJ156&lt;&gt;"",Scoring!$G$41)+IF(Data!$AK156&lt;&gt;"",Scoring!$G$42)+IF(Data!$AL156&lt;&gt;"",Scoring!$G$43)+IF(Data!$AM156&lt;&gt;"",Scoring!$G$44)+IF(Data!$AN156&lt;&gt;"",Scoring!$G$45)+IF(Data!$AO156&lt;&gt;"",Scoring!$G$46)+IF(Data!$AP156&lt;&gt;"",Scoring!$G$47)+IF(Data!$AQ156&lt;&gt;"",Scoring!$G$48)+IF(Data!$AR156&lt;&gt;"",Scoring!$G$49)+IF(Data!$AS156&lt;&gt;"",Scoring!$G$50)+IF(Data!$AT156&lt;&gt;"",Scoring!$G$51)+IF(Data!$AU156&lt;&gt;"",Scoring!$G$52),"")</f>
        <v/>
      </c>
      <c r="BC156" s="184" t="str">
        <f>IF(BB156&lt;&gt;"",LOOKUP(BB156,Likelihoods!$A$7:$A$107,Likelihoods!E$7:E$107),"")</f>
        <v/>
      </c>
      <c r="BD156" s="185" t="str">
        <f>IF(AND(COUNTBLANK($B156:$O156)=13,COUNTBLANK($P156:$Q156)=1,COUNTBLANK($R156:$U156)=3,COUNTBLANK($V156:$X156)=2,COUNTBLANK($Y156:$AE156)=6,COUNTBLANK($AF156:$AJ156)=4,COUNTBLANK($AK156:AN156)=3,COUNTBLANK($AO156:$AQ156)=2,COUNTBLANK($AR156:$AS156)=1,COUNTBLANK($AT156:$AU156)=1),IF(Data!$B156&lt;&gt;"",Scoring!$H$7)+IF(Data!$C156&lt;&gt;"",Scoring!$H$8)+IF(Data!$D156&lt;&gt;"",Scoring!$H$9)+IF(Data!$E156&lt;&gt;"",Scoring!$H$10)+IF(Data!$F156&lt;&gt;"",Scoring!$H$11)+IF(Data!$G156&lt;&gt;"",Scoring!$H$12)+IF(Data!$H156&lt;&gt;"",Scoring!$H$13)+IF(Data!$I156&lt;&gt;"",Scoring!$H$14)+IF(Data!$J156&lt;&gt;"",Scoring!$H$15)+IF(Data!$K156&lt;&gt;"",Scoring!$H$16)+IF(Data!$L156&lt;&gt;"",Scoring!$H$17)+IF(Data!$M156&lt;&gt;"",Scoring!$H$18)+IF(Data!$N156&lt;&gt;"",Scoring!$H$19)+IF(Data!$O156&lt;&gt;"",Scoring!$H$20)+IF(Data!$P156&lt;&gt;"",Scoring!$H$21)+IF(Data!$Q156&lt;&gt;"",Scoring!$H$22)+IF(Data!$R156&lt;&gt;"",Scoring!$H$23)+IF(Data!$S156&lt;&gt;"",Scoring!$H$24)+IF(Data!$T156&lt;&gt;"",Scoring!$H$25)+IF(Data!$U156&lt;&gt;"",Scoring!$H$26)+IF(Data!$V156&lt;&gt;"",Scoring!$H$27)+IF(Data!$W156&lt;&gt;"",Scoring!$H$28)+IF(Data!$X156&lt;&gt;"",Scoring!$H$29)+IF(Data!$Y156&lt;&gt;"",Scoring!$H$30)+IF(Data!$Z156&lt;&gt;"",Scoring!$H$31)+IF(Data!$AA156&lt;&gt;"",Scoring!$H$32)+IF(Data!$AB156&lt;&gt;"",Scoring!$H$33)+IF(Data!$AC156&lt;&gt;"",Scoring!$H$34)+IF(Data!$AD156&lt;&gt;"",Scoring!$H$35)+IF(Data!$AE156&lt;&gt;"",Scoring!$H$36)+IF(Data!$AF156&lt;&gt;"",Scoring!$H$37)+IF(Data!$AG156&lt;&gt;"",Scoring!$H$38)+IF(Data!$AH156&lt;&gt;"",Scoring!$H$39)+IF(Data!$AI156&lt;&gt;"",Scoring!$H$40)+IF(Data!$AJ156&lt;&gt;"",Scoring!$H$41)+IF(Data!$AK156&lt;&gt;"",Scoring!$H$42)+IF(Data!$AL156&lt;&gt;"",Scoring!$H$43)+IF(Data!$AM156&lt;&gt;"",Scoring!$H$44)+IF(Data!$AN156&lt;&gt;"",Scoring!$H$45)+IF(Data!$AO156&lt;&gt;"",Scoring!$H$46)+IF(Data!$AP156&lt;&gt;"",Scoring!$H$47)+IF(Data!$AQ156&lt;&gt;"",Scoring!$H$48)+IF(Data!$AR156&lt;&gt;"",Scoring!$H$49)+IF(Data!$AS156&lt;&gt;"",Scoring!$H$50)+IF(Data!$AT156&lt;&gt;"",Scoring!$H$51)+IF(Data!$AU156&lt;&gt;"",Scoring!$H$52),"")</f>
        <v/>
      </c>
      <c r="BE156" s="186" t="str">
        <f>IF(BD156&lt;&gt;"",LOOKUP(BD156,Likelihoods!$A$7:$A$107,Likelihoods!F$7:F$107),"")</f>
        <v/>
      </c>
      <c r="BF156" s="181" t="str">
        <f>IF(AND(COUNTBLANK($B156:$O156)=13,COUNTBLANK($P156:$Q156)=1,COUNTBLANK($R156:$U156)=3,COUNTBLANK($V156:$X156)=2,COUNTBLANK($Y156:$AE156)=6,COUNTBLANK($AF156:$AJ156)=4,COUNTBLANK($AK156:AN156)=3,COUNTBLANK($AO156:$AQ156)=2,COUNTBLANK($AR156:$AS156)=1,COUNTBLANK($AT156:$AU156)=1),IF(Data!$B156&lt;&gt;"",Scoring!$I$7)+IF(Data!$C156&lt;&gt;"",Scoring!$I$8)+IF(Data!$D156&lt;&gt;"",Scoring!$I$9)+IF(Data!$E156&lt;&gt;"",Scoring!$I$10)+IF(Data!$F156&lt;&gt;"",Scoring!$I$11)+IF(Data!$G156&lt;&gt;"",Scoring!$I$12)+IF(Data!$H156&lt;&gt;"",Scoring!$I$13)+IF(Data!$I156&lt;&gt;"",Scoring!$I$14)+IF(Data!$J156&lt;&gt;"",Scoring!$I$15)+IF(Data!$K156&lt;&gt;"",Scoring!$I$16)+IF(Data!$L156&lt;&gt;"",Scoring!$I$17)+IF(Data!$M156&lt;&gt;"",Scoring!$I$18)+IF(Data!$N156&lt;&gt;"",Scoring!$I$19)+IF(Data!$O156&lt;&gt;"",Scoring!$I$20)+IF(Data!$P156&lt;&gt;"",Scoring!$I$21)+IF(Data!$Q156&lt;&gt;"",Scoring!$I$22)+IF(Data!$R156&lt;&gt;"",Scoring!$I$23)+IF(Data!$S156&lt;&gt;"",Scoring!$I$24)+IF(Data!$T156&lt;&gt;"",Scoring!$I$25)+IF(Data!$U156&lt;&gt;"",Scoring!$I$26)+IF(Data!$V156&lt;&gt;"",Scoring!$I$27)+IF(Data!$W156&lt;&gt;"",Scoring!$I$28)+IF(Data!$X156&lt;&gt;"",Scoring!$I$29)+IF(Data!$Y156&lt;&gt;"",Scoring!$I$30)+IF(Data!$Z156&lt;&gt;"",Scoring!$I$31)+IF(Data!$AA156&lt;&gt;"",Scoring!$I$32)+IF(Data!$AB156&lt;&gt;"",Scoring!$I$33)+IF(Data!$AC156&lt;&gt;"",Scoring!$I$34)+IF(Data!$AD156&lt;&gt;"",Scoring!$I$35)+IF(Data!$AE156&lt;&gt;"",Scoring!$I$36)+IF(Data!$AF156&lt;&gt;"",Scoring!$I$37)+IF(Data!$AG156&lt;&gt;"",Scoring!$I$38)+IF(Data!$AH156&lt;&gt;"",Scoring!$I$39)+IF(Data!$AI156&lt;&gt;"",Scoring!$I$40)+IF(Data!$AJ156&lt;&gt;"",Scoring!$I$41)+IF(Data!$AK156&lt;&gt;"",Scoring!$I$42)+IF(Data!$AL156&lt;&gt;"",Scoring!$I$43)+IF(Data!$AM156&lt;&gt;"",Scoring!$I$44)+IF(Data!$AN156&lt;&gt;"",Scoring!$I$45)+IF(Data!$AO156&lt;&gt;"",Scoring!$I$46)+IF(Data!$AP156&lt;&gt;"",Scoring!$I$47)+IF(Data!$AQ156&lt;&gt;"",Scoring!$I$48)+IF(Data!$AR156&lt;&gt;"",Scoring!$I$49)+IF(Data!$AS156&lt;&gt;"",Scoring!$I$50)+IF(Data!$AT156&lt;&gt;"",Scoring!$I$51)+IF(Data!$AU156&lt;&gt;"",Scoring!$I$52),"")</f>
        <v/>
      </c>
      <c r="BG156" s="180" t="str">
        <f>IF(BF156&lt;&gt;"",LOOKUP(BF156,Likelihoods!$A$7:$A$107,Likelihoods!G$7:G$107),"")</f>
        <v/>
      </c>
      <c r="BH156" s="187" t="str">
        <f>IF(AND(COUNTBLANK($B156:$O156)=13,COUNTBLANK($P156:$Q156)=1,COUNTBLANK($R156:$U156)=3,COUNTBLANK($V156:$X156)=2,COUNTBLANK($Y156:$AE156)=6,COUNTBLANK($AF156:$AJ156)=4,COUNTBLANK($AK156:AN156)=3,COUNTBLANK($AO156:$AQ156)=2,COUNTBLANK($AR156:$AS156)=1,COUNTBLANK($AT156:$AU156)=1),IF(Data!$B156&lt;&gt;"",Scoring!$J$7)+IF(Data!$C156&lt;&gt;"",Scoring!$J$8)+IF(Data!$D156&lt;&gt;"",Scoring!$J$9)+IF(Data!$E156&lt;&gt;"",Scoring!$J$10)+IF(Data!$F156&lt;&gt;"",Scoring!$J$11)+IF(Data!$G156&lt;&gt;"",Scoring!$J$12)+IF(Data!$H156&lt;&gt;"",Scoring!$J$13)+IF(Data!$I156&lt;&gt;"",Scoring!$J$14)+IF(Data!$J156&lt;&gt;"",Scoring!$J$15)+IF(Data!$K156&lt;&gt;"",Scoring!$J$16)+IF(Data!$L156&lt;&gt;"",Scoring!$J$17)+IF(Data!$M156&lt;&gt;"",Scoring!$J$18)+IF(Data!$N156&lt;&gt;"",Scoring!$J$19)+IF(Data!$O156&lt;&gt;"",Scoring!$J$20)+IF(Data!$P156&lt;&gt;"",Scoring!$J$21)+IF(Data!$Q156&lt;&gt;"",Scoring!$J$22)+IF(Data!$R156&lt;&gt;"",Scoring!$J$23)+IF(Data!$S156&lt;&gt;"",Scoring!$J$24)+IF(Data!$T156&lt;&gt;"",Scoring!$J$25)+IF(Data!$U156&lt;&gt;"",Scoring!$J$26)+IF(Data!$V156&lt;&gt;"",Scoring!$J$27)+IF(Data!$W156&lt;&gt;"",Scoring!$J$28)+IF(Data!$X156&lt;&gt;"",Scoring!$J$29)+IF(Data!$Y156&lt;&gt;"",Scoring!$J$30)+IF(Data!$Z156&lt;&gt;"",Scoring!$J$31)+IF(Data!$AA156&lt;&gt;"",Scoring!$J$32)+IF(Data!$AB156&lt;&gt;"",Scoring!$J$33)+IF(Data!$AC156&lt;&gt;"",Scoring!$J$34)+IF(Data!$AD156&lt;&gt;"",Scoring!$J$35)+IF(Data!$AE156&lt;&gt;"",Scoring!$J$36)+IF(Data!$AF156&lt;&gt;"",Scoring!$J$37)+IF(Data!$AG156&lt;&gt;"",Scoring!$J$38)+IF(Data!$AH156&lt;&gt;"",Scoring!$J$39)+IF(Data!$AI156&lt;&gt;"",Scoring!$J$40)+IF(Data!$AJ156&lt;&gt;"",Scoring!$J$41)+IF(Data!$AK156&lt;&gt;"",Scoring!$J$42)+IF(Data!$AL156&lt;&gt;"",Scoring!$J$43)+IF(Data!$AM156&lt;&gt;"",Scoring!$J$44)+IF(Data!$AN156&lt;&gt;"",Scoring!$J$45)+IF(Data!$AO156&lt;&gt;"",Scoring!$J$46)+IF(Data!$AP156&lt;&gt;"",Scoring!$J$47)+IF(Data!$AQ156&lt;&gt;"",Scoring!$J$48)+IF(Data!$AR156&lt;&gt;"",Scoring!$J$49)+IF(Data!$AS156&lt;&gt;"",Scoring!$J$50)+IF(Data!$AT156&lt;&gt;"",Scoring!$J$51)+IF(Data!$AU156&lt;&gt;"",Scoring!$J$52),"")</f>
        <v/>
      </c>
      <c r="BI156" s="183" t="str">
        <f>IF(BH156&lt;&gt;"",LOOKUP(BH156,Likelihoods!$A$7:$A$107,Likelihoods!H$7:H$107),"")</f>
        <v/>
      </c>
      <c r="BJ156" s="188" t="str">
        <f>IF(AND(COUNTBLANK($B156:$O156)=13,COUNTBLANK($P156:$Q156)=1,COUNTBLANK($R156:$U156)=3,COUNTBLANK($V156:$X156)=2,COUNTBLANK($Y156:$AE156)=6,COUNTBLANK($AF156:$AJ156)=4,COUNTBLANK($AK156:AN156)=3,COUNTBLANK($AO156:$AQ156)=2,COUNTBLANK($AR156:$AS156)=1,COUNTBLANK($AT156:$AU156)=1),IF(Data!$B156&lt;&gt;"",Scoring!$K$7)+IF(Data!$C156&lt;&gt;"",Scoring!$K$8)+IF(Data!$D156&lt;&gt;"",Scoring!$K$9)+IF(Data!$E156&lt;&gt;"",Scoring!$K$10)+IF(Data!$F156&lt;&gt;"",Scoring!$K$11)+IF(Data!$G156&lt;&gt;"",Scoring!$K$12)+IF(Data!$H156&lt;&gt;"",Scoring!$K$13)+IF(Data!$I156&lt;&gt;"",Scoring!$K$14)+IF(Data!$J156&lt;&gt;"",Scoring!$K$15)+IF(Data!$K156&lt;&gt;"",Scoring!$K$16)+IF(Data!$L156&lt;&gt;"",Scoring!$K$17)+IF(Data!$M156&lt;&gt;"",Scoring!$K$18)+IF(Data!$N156&lt;&gt;"",Scoring!$K$19)+IF(Data!$O156&lt;&gt;"",Scoring!$K$20)+IF(Data!$P156&lt;&gt;"",Scoring!$K$21)+IF(Data!$Q156&lt;&gt;"",Scoring!$K$22)+IF(Data!$R156&lt;&gt;"",Scoring!$K$23)+IF(Data!$S156&lt;&gt;"",Scoring!$K$24)+IF(Data!$T156&lt;&gt;"",Scoring!$K$25)+IF(Data!$U156&lt;&gt;"",Scoring!$K$26)+IF(Data!$V156&lt;&gt;"",Scoring!$K$27)+IF(Data!$W156&lt;&gt;"",Scoring!$K$28)+IF(Data!$X156&lt;&gt;"",Scoring!$K$29)+IF(Data!$Y156&lt;&gt;"",Scoring!$K$30)+IF(Data!$Z156&lt;&gt;"",Scoring!$K$31)+IF(Data!$AA156&lt;&gt;"",Scoring!$K$32)+IF(Data!$AB156&lt;&gt;"",Scoring!$K$33)+IF(Data!$AC156&lt;&gt;"",Scoring!$K$34)+IF(Data!$AD156&lt;&gt;"",Scoring!$K$35)+IF(Data!$AE156&lt;&gt;"",Scoring!$K$36)+IF(Data!$AF156&lt;&gt;"",Scoring!$K$37)+IF(Data!$AG156&lt;&gt;"",Scoring!$K$38)+IF(Data!$AH156&lt;&gt;"",Scoring!$K$39)+IF(Data!$AI156&lt;&gt;"",Scoring!$K$40)+IF(Data!$AJ156&lt;&gt;"",Scoring!$K$41)+IF(Data!$AK156&lt;&gt;"",Scoring!$K$42)+IF(Data!$AL156&lt;&gt;"",Scoring!$K$43)+IF(Data!$AM156&lt;&gt;"",Scoring!$K$44)+IF(Data!$AN156&lt;&gt;"",Scoring!$K$45)+IF(Data!$AO156&lt;&gt;"",Scoring!$K$46)+IF(Data!$AP156&lt;&gt;"",Scoring!$K$47)+IF(Data!$AQ156&lt;&gt;"",Scoring!$K$48)+IF(Data!$AR156&lt;&gt;"",Scoring!$K$49)+IF(Data!$AS156&lt;&gt;"",Scoring!$K$50)+IF(Data!$AT156&lt;&gt;"",Scoring!$K$51)+IF(Data!$AU156&lt;&gt;"",Scoring!$K$52),"")</f>
        <v/>
      </c>
      <c r="BK156" s="184" t="str">
        <f>IF(BJ156&lt;&gt;"",LOOKUP(BJ156,Likelihoods!$A$7:$A$107,Likelihoods!I$7:I$107),"")</f>
        <v/>
      </c>
      <c r="BL156" s="187" t="str">
        <f>IF(AND(COUNTBLANK($B156:$O156)=13,COUNTBLANK($P156:$Q156)=1,COUNTBLANK($R156:$U156)=3,COUNTBLANK($V156:$X156)=2,COUNTBLANK($Y156:$AE156)=6,COUNTBLANK($AF156:$AJ156)=4,COUNTBLANK($AK156:AN156)=3,COUNTBLANK($AO156:$AQ156)=2,COUNTBLANK($AR156:$AS156)=1,COUNTBLANK($AT156:$AU156)=1),IF(Data!$B156&lt;&gt;"",Scoring!$L$7)+IF(Data!$C156&lt;&gt;"",Scoring!$L$8)+IF(Data!$D156&lt;&gt;"",Scoring!$L$9)+IF(Data!$E156&lt;&gt;"",Scoring!$L$10)+IF(Data!$F156&lt;&gt;"",Scoring!$L$11)+IF(Data!$G156&lt;&gt;"",Scoring!$L$12)+IF(Data!$H156&lt;&gt;"",Scoring!$L$13)+IF(Data!$I156&lt;&gt;"",Scoring!$L$14)+IF(Data!$J156&lt;&gt;"",Scoring!$L$15)+IF(Data!$K156&lt;&gt;"",Scoring!$L$16)+IF(Data!$L156&lt;&gt;"",Scoring!$L$17)+IF(Data!$M156&lt;&gt;"",Scoring!$L$18)+IF(Data!$N156&lt;&gt;"",Scoring!$L$19)+IF(Data!$O156&lt;&gt;"",Scoring!$L$20)+IF(Data!$P156&lt;&gt;"",Scoring!$L$21)+IF(Data!$Q156&lt;&gt;"",Scoring!$L$22)+IF(Data!$R156&lt;&gt;"",Scoring!$L$23)+IF(Data!$S156&lt;&gt;"",Scoring!$L$24)+IF(Data!$T156&lt;&gt;"",Scoring!$L$25)+IF(Data!$U156&lt;&gt;"",Scoring!$L$26)+IF(Data!$V156&lt;&gt;"",Scoring!$L$27)+IF(Data!$W156&lt;&gt;"",Scoring!$L$28)+IF(Data!$X156&lt;&gt;"",Scoring!$L$29)+IF(Data!$Y156&lt;&gt;"",Scoring!$L$30)+IF(Data!$Z156&lt;&gt;"",Scoring!$L$31)+IF(Data!$AA156&lt;&gt;"",Scoring!$L$32)+IF(Data!$AB156&lt;&gt;"",Scoring!$L$33)+IF(Data!$AC156&lt;&gt;"",Scoring!$L$34)+IF(Data!$AD156&lt;&gt;"",Scoring!$L$35)+IF(Data!$AE156&lt;&gt;"",Scoring!$L$36)+IF(Data!$AF156&lt;&gt;"",Scoring!$L$37)+IF(Data!$AG156&lt;&gt;"",Scoring!$L$38)+IF(Data!$AH156&lt;&gt;"",Scoring!$L$39)+IF(Data!$AI156&lt;&gt;"",Scoring!$L$40)+IF(Data!$AJ156&lt;&gt;"",Scoring!$L$41)+IF(Data!$AK156&lt;&gt;"",Scoring!$L$42)+IF(Data!$AL156&lt;&gt;"",Scoring!$L$43)+IF(Data!$AM156&lt;&gt;"",Scoring!$L$44)+IF(Data!$AN156&lt;&gt;"",Scoring!$L$45)+IF(Data!$AO156&lt;&gt;"",Scoring!$L$46)+IF(Data!$AP156&lt;&gt;"",Scoring!$L$47)+IF(Data!$AQ156&lt;&gt;"",Scoring!$L$48)+IF(Data!$AR156&lt;&gt;"",Scoring!$L$49)+IF(Data!$AS156&lt;&gt;"",Scoring!$L$50)+IF(Data!$AT156&lt;&gt;"",Scoring!$L$51)+IF(Data!$AU156&lt;&gt;"",Scoring!$L$52),"")</f>
        <v/>
      </c>
      <c r="BM156" s="180" t="str">
        <f>IF(BL156&lt;&gt;"",LOOKUP(BL156,Likelihoods!$A$7:$A$107,Likelihoods!J$7:J$107),"")</f>
        <v/>
      </c>
      <c r="BN156" s="181" t="str">
        <f>IF(AND(COUNTBLANK($B156:$O156)=13,COUNTBLANK($P156:$Q156)=1,COUNTBLANK($R156:$U156)=3,COUNTBLANK($V156:$X156)=2,COUNTBLANK($Y156:$AE156)=6,COUNTBLANK($AF156:$AJ156)=4,COUNTBLANK($AK156:AN156)=3,COUNTBLANK($AO156:$AQ156)=2,COUNTBLANK($AR156:$AS156)=1,COUNTBLANK($AT156:$AU156)=1),IF(Data!$B156&lt;&gt;"",Scoring!$M$7)+IF(Data!$C156&lt;&gt;"",Scoring!$M$8)+IF(Data!$D156&lt;&gt;"",Scoring!$M$9)+IF(Data!$E156&lt;&gt;"",Scoring!$M$10)+IF(Data!$F156&lt;&gt;"",Scoring!$M$11)+IF(Data!$G156&lt;&gt;"",Scoring!$M$12)+IF(Data!$H156&lt;&gt;"",Scoring!$M$13)+IF(Data!$I156&lt;&gt;"",Scoring!$M$14)+IF(Data!$J156&lt;&gt;"",Scoring!$M$15)+IF(Data!$K156&lt;&gt;"",Scoring!$M$16)+IF(Data!$L156&lt;&gt;"",Scoring!$M$17)+IF(Data!$M156&lt;&gt;"",Scoring!$M$18)+IF(Data!$N156&lt;&gt;"",Scoring!$M$19)+IF(Data!$O156&lt;&gt;"",Scoring!$M$20)+IF(Data!$P156&lt;&gt;"",Scoring!$M$21)+IF(Data!$Q156&lt;&gt;"",Scoring!$M$22)+IF(Data!$R156&lt;&gt;"",Scoring!$M$23)+IF(Data!$S156&lt;&gt;"",Scoring!$M$24)+IF(Data!$T156&lt;&gt;"",Scoring!$M$25)+IF(Data!$U156&lt;&gt;"",Scoring!$M$26)+IF(Data!$V156&lt;&gt;"",Scoring!$M$27)+IF(Data!$W156&lt;&gt;"",Scoring!$M$28)+IF(Data!$X156&lt;&gt;"",Scoring!$M$29)+IF(Data!$Y156&lt;&gt;"",Scoring!$M$30)+IF(Data!$Z156&lt;&gt;"",Scoring!$M$31)+IF(Data!$AA156&lt;&gt;"",Scoring!$M$32)+IF(Data!$AB156&lt;&gt;"",Scoring!$M$33)+IF(Data!$AC156&lt;&gt;"",Scoring!$M$34)+IF(Data!$AD156&lt;&gt;"",Scoring!$M$35)+IF(Data!$AE156&lt;&gt;"",Scoring!$M$36)+IF(Data!$AF156&lt;&gt;"",Scoring!$M$37)+IF(Data!$AG156&lt;&gt;"",Scoring!$M$38)+IF(Data!$AH156&lt;&gt;"",Scoring!$M$39)+IF(Data!$AI156&lt;&gt;"",Scoring!$M$40)+IF(Data!$AJ156&lt;&gt;"",Scoring!$M$41)+IF(Data!$AK156&lt;&gt;"",Scoring!$M$42)+IF(Data!$AL156&lt;&gt;"",Scoring!$M$43)+IF(Data!$AM156&lt;&gt;"",Scoring!$M$44)+IF(Data!$AN156&lt;&gt;"",Scoring!$M$45)+IF(Data!$AO156&lt;&gt;"",Scoring!$M$46)+IF(Data!$AP156&lt;&gt;"",Scoring!$M$47)+IF(Data!$AQ156&lt;&gt;"",Scoring!$M$48)+IF(Data!$AR156&lt;&gt;"",Scoring!$M$49)+IF(Data!$AS156&lt;&gt;"",Scoring!$M$50)+IF(Data!$AT156&lt;&gt;"",Scoring!$M$51)+IF(Data!$AU156&lt;&gt;"",Scoring!$M$52),"")</f>
        <v/>
      </c>
      <c r="BO156" s="184" t="str">
        <f>IF(BN156&lt;&gt;"",LOOKUP(BN156,Likelihoods!$A$7:$A$107,Likelihoods!K$7:K$107),"")</f>
        <v/>
      </c>
      <c r="BP156" s="179" t="str">
        <f>IF(AND(COUNTBLANK($B156:$O156)=13,COUNTBLANK($P156:$Q156)=1,COUNTBLANK($R156:$U156)=3,COUNTBLANK($V156:$X156)=2,COUNTBLANK($Y156:$AE156)=6,COUNTBLANK($AF156:$AJ156)=4,COUNTBLANK($AK156:AN156)=3,COUNTBLANK($AO156:$AQ156)=2,COUNTBLANK($AR156:$AS156)=1,COUNTBLANK($AT156:$AU156)=1),IF(Data!$B156&lt;&gt;"",Scoring!$N$7)+IF(Data!$C156&lt;&gt;"",Scoring!$N$8)+IF(Data!$D156&lt;&gt;"",Scoring!$N$9)+IF(Data!$E156&lt;&gt;"",Scoring!$N$10)+IF(Data!$F156&lt;&gt;"",Scoring!$N$11)+IF(Data!$G156&lt;&gt;"",Scoring!$N$12)+IF(Data!$H156&lt;&gt;"",Scoring!$N$13)+IF(Data!$I156&lt;&gt;"",Scoring!$N$14)+IF(Data!$J156&lt;&gt;"",Scoring!$N$15)+IF(Data!$K156&lt;&gt;"",Scoring!$N$16)+IF(Data!$L156&lt;&gt;"",Scoring!$N$17)+IF(Data!$M156&lt;&gt;"",Scoring!$N$18)+IF(Data!$N156&lt;&gt;"",Scoring!$N$19)+IF(Data!$O156&lt;&gt;"",Scoring!$N$20)+IF(Data!$P156&lt;&gt;"",Scoring!$N$21)+IF(Data!$Q156&lt;&gt;"",Scoring!$N$22)+IF(Data!$R156&lt;&gt;"",Scoring!$N$23)+IF(Data!$S156&lt;&gt;"",Scoring!$N$24)+IF(Data!$T156&lt;&gt;"",Scoring!$N$25)+IF(Data!$U156&lt;&gt;"",Scoring!$N$26)+IF(Data!$V156&lt;&gt;"",Scoring!$N$27)+IF(Data!$W156&lt;&gt;"",Scoring!$N$28)+IF(Data!$X156&lt;&gt;"",Scoring!$N$29)+IF(Data!$Y156&lt;&gt;"",Scoring!$N$30)+IF(Data!$Z156&lt;&gt;"",Scoring!$N$31)+IF(Data!$AA156&lt;&gt;"",Scoring!$N$32)+IF(Data!$AB156&lt;&gt;"",Scoring!$N$33)+IF(Data!$AC156&lt;&gt;"",Scoring!$N$34)+IF(Data!$AD156&lt;&gt;"",Scoring!$N$35)+IF(Data!$AE156&lt;&gt;"",Scoring!$N$36)+IF(Data!$AF156&lt;&gt;"",Scoring!$N$37)+IF(Data!$AG156&lt;&gt;"",Scoring!$N$38)+IF(Data!$AH156&lt;&gt;"",Scoring!$N$39)+IF(Data!$AI156&lt;&gt;"",Scoring!$N$40)+IF(Data!$AJ156&lt;&gt;"",Scoring!$N$41)+IF(Data!$AK156&lt;&gt;"",Scoring!$N$42)+IF(Data!$AL156&lt;&gt;"",Scoring!$N$43)+IF(Data!$AM156&lt;&gt;"",Scoring!$N$44)+IF(Data!$AN156&lt;&gt;"",Scoring!$N$45)+IF(Data!$AO156&lt;&gt;"",Scoring!$N$46)+IF(Data!$AP156&lt;&gt;"",Scoring!$N$47)+IF(Data!$AQ156&lt;&gt;"",Scoring!$N$48)+IF(Data!$AR156&lt;&gt;"",Scoring!$N$49)+IF(Data!$AS156&lt;&gt;"",Scoring!$N$50)+IF(Data!$AT156&lt;&gt;"",Scoring!$N$51)+IF(Data!$AU156&lt;&gt;"",Scoring!$N$52),"")</f>
        <v/>
      </c>
      <c r="BQ156" s="189" t="str">
        <f>IF(BP156&lt;&gt;"",LOOKUP(BP156,Likelihoods!$A$7:$A$107,Likelihoods!L$7:L$107),"")</f>
        <v/>
      </c>
      <c r="BR156" s="181" t="str">
        <f>IF(AND(COUNTBLANK($B156:$O156)=13,COUNTBLANK($P156:$Q156)=1,COUNTBLANK($R156:$U156)=3,COUNTBLANK($V156:$X156)=2,COUNTBLANK($Y156:$AE156)=6,COUNTBLANK($AF156:$AJ156)=4,COUNTBLANK($AK156:AN156)=3,COUNTBLANK($AO156:$AQ156)=2,COUNTBLANK($AR156:$AS156)=1,COUNTBLANK($AT156:$AU156)=1),IF(Data!$B156&lt;&gt;"",Scoring!$O$7)+IF(Data!$C156&lt;&gt;"",Scoring!$O$8)+IF(Data!$D156&lt;&gt;"",Scoring!$O$9)+IF(Data!$E156&lt;&gt;"",Scoring!$O$10)+IF(Data!$F156&lt;&gt;"",Scoring!$O$11)+IF(Data!$G156&lt;&gt;"",Scoring!$O$12)+IF(Data!$H156&lt;&gt;"",Scoring!$O$13)+IF(Data!$I156&lt;&gt;"",Scoring!$O$14)+IF(Data!$J156&lt;&gt;"",Scoring!$O$15)+IF(Data!$K156&lt;&gt;"",Scoring!$O$16)+IF(Data!$L156&lt;&gt;"",Scoring!$O$17)+IF(Data!$M156&lt;&gt;"",Scoring!$O$18)+IF(Data!$N156&lt;&gt;"",Scoring!$O$19)+IF(Data!$O156&lt;&gt;"",Scoring!$O$20)+IF(Data!$P156&lt;&gt;"",Scoring!$O$21)+IF(Data!$Q156&lt;&gt;"",Scoring!$O$22)+IF(Data!$R156&lt;&gt;"",Scoring!$O$23)+IF(Data!$S156&lt;&gt;"",Scoring!$O$24)+IF(Data!$T156&lt;&gt;"",Scoring!$O$25)+IF(Data!$U156&lt;&gt;"",Scoring!$O$26)+IF(Data!$V156&lt;&gt;"",Scoring!$O$27)+IF(Data!$W156&lt;&gt;"",Scoring!$O$28)+IF(Data!$X156&lt;&gt;"",Scoring!$O$29)+IF(Data!$Y156&lt;&gt;"",Scoring!$O$30)+IF(Data!$Z156&lt;&gt;"",Scoring!$O$31)+IF(Data!$AA156&lt;&gt;"",Scoring!$O$32)+IF(Data!$AB156&lt;&gt;"",Scoring!$O$33)+IF(Data!$AC156&lt;&gt;"",Scoring!$O$34)+IF(Data!$AD156&lt;&gt;"",Scoring!$O$35)+IF(Data!$AE156&lt;&gt;"",Scoring!$O$36)+IF(Data!$AF156&lt;&gt;"",Scoring!$O$37)+IF(Data!$AG156&lt;&gt;"",Scoring!$O$38)+IF(Data!$AH156&lt;&gt;"",Scoring!$O$39)+IF(Data!$AI156&lt;&gt;"",Scoring!$O$40)+IF(Data!$AJ156&lt;&gt;"",Scoring!$O$41)+IF(Data!$AK156&lt;&gt;"",Scoring!$O$42)+IF(Data!$AL156&lt;&gt;"",Scoring!$O$43)+IF(Data!$AM156&lt;&gt;"",Scoring!$O$44)+IF(Data!$AN156&lt;&gt;"",Scoring!$O$45)+IF(Data!$AO156&lt;&gt;"",Scoring!$O$46)+IF(Data!$AP156&lt;&gt;"",Scoring!$O$47)+IF(Data!$AQ156&lt;&gt;"",Scoring!$O$48)+IF(Data!$AR156&lt;&gt;"",Scoring!$O$49)+IF(Data!$AS156&lt;&gt;"",Scoring!$O$50)+IF(Data!$AT156&lt;&gt;"",Scoring!$O$51)+IF(Data!$AU156&lt;&gt;"",Scoring!$O$52),"")</f>
        <v/>
      </c>
      <c r="BS156" s="184" t="str">
        <f>IF(BR156&lt;&gt;"",LOOKUP(BR156,Likelihoods!$A$7:$A$107,Likelihoods!M$7:M$107),"")</f>
        <v/>
      </c>
      <c r="BT156" s="181" t="str">
        <f>IF(AND(COUNTBLANK($B156:$O156)=13,COUNTBLANK($P156:$Q156)=1,COUNTBLANK($R156:$U156)=3,COUNTBLANK($V156:$X156)=2,COUNTBLANK($Y156:$AE156)=6,COUNTBLANK($AF156:$AJ156)=4,COUNTBLANK($AK156:AN156)=3,COUNTBLANK($AO156:$AQ156)=2,COUNTBLANK($AR156:$AS156)=1,COUNTBLANK($AT156:$AU156)=1),IF(Data!$B156&lt;&gt;"",Scoring!$P$7)+IF(Data!$C156&lt;&gt;"",Scoring!$P$8)+IF(Data!$D156&lt;&gt;"",Scoring!$P$9)+IF(Data!$E156&lt;&gt;"",Scoring!$P$10)+IF(Data!$F156&lt;&gt;"",Scoring!$P$11)+IF(Data!$G156&lt;&gt;"",Scoring!$P$12)+IF(Data!$H156&lt;&gt;"",Scoring!$P$13)+IF(Data!$I156&lt;&gt;"",Scoring!$P$14)+IF(Data!$J156&lt;&gt;"",Scoring!$P$15)+IF(Data!$K156&lt;&gt;"",Scoring!$P$16)+IF(Data!$L156&lt;&gt;"",Scoring!$P$17)+IF(Data!$M156&lt;&gt;"",Scoring!$P$18)+IF(Data!$N156&lt;&gt;"",Scoring!$P$19)+IF(Data!$O156&lt;&gt;"",Scoring!$P$20)+IF(Data!$P156&lt;&gt;"",Scoring!$P$21)+IF(Data!$Q156&lt;&gt;"",Scoring!$P$22)+IF(Data!$R156&lt;&gt;"",Scoring!$P$23)+IF(Data!$S156&lt;&gt;"",Scoring!$P$24)+IF(Data!$T156&lt;&gt;"",Scoring!$P$25)+IF(Data!$U156&lt;&gt;"",Scoring!$P$26)+IF(Data!$V156&lt;&gt;"",Scoring!$P$27)+IF(Data!$W156&lt;&gt;"",Scoring!$P$28)+IF(Data!$X156&lt;&gt;"",Scoring!$P$29)+IF(Data!$Y156&lt;&gt;"",Scoring!$P$30)+IF(Data!$Z156&lt;&gt;"",Scoring!$P$31)+IF(Data!$AA156&lt;&gt;"",Scoring!$P$32)+IF(Data!$AB156&lt;&gt;"",Scoring!$P$33)+IF(Data!$AC156&lt;&gt;"",Scoring!$P$34)+IF(Data!$AD156&lt;&gt;"",Scoring!$P$35)+IF(Data!$AE156&lt;&gt;"",Scoring!$P$36)+IF(Data!$AF156&lt;&gt;"",Scoring!$P$37)+IF(Data!$AG156&lt;&gt;"",Scoring!$P$38)+IF(Data!$AH156&lt;&gt;"",Scoring!$P$39)+IF(Data!$AI156&lt;&gt;"",Scoring!$P$40)+IF(Data!$AJ156&lt;&gt;"",Scoring!$P$41)+IF(Data!$AK156&lt;&gt;"",Scoring!$P$42)+IF(Data!$AL156&lt;&gt;"",Scoring!$P$43)+IF(Data!$AM156&lt;&gt;"",Scoring!$P$44)+IF(Data!$AN156&lt;&gt;"",Scoring!$P$45)+IF(Data!$AO156&lt;&gt;"",Scoring!$P$46)+IF(Data!$AP156&lt;&gt;"",Scoring!$P$47)+IF(Data!$AQ156&lt;&gt;"",Scoring!$P$48)+IF(Data!$AR156&lt;&gt;"",Scoring!$P$49)+IF(Data!$AS156&lt;&gt;"",Scoring!$P$50)+IF(Data!$AT156&lt;&gt;"",Scoring!$P$51)+IF(Data!$AU156&lt;&gt;"",Scoring!$P$52),"")</f>
        <v/>
      </c>
      <c r="BU156" s="180" t="str">
        <f>IF(BT156&lt;&gt;"",LOOKUP(BT156,Likelihoods!$A$7:$A$107,Likelihoods!N$7:N$107),"")</f>
        <v/>
      </c>
      <c r="BV156" s="181" t="str">
        <f>IF(AND(COUNTBLANK($B156:$O156)=13,COUNTBLANK($P156:$Q156)=1,COUNTBLANK($R156:$U156)=3,COUNTBLANK($V156:$X156)=2,COUNTBLANK($Y156:$AE156)=6,COUNTBLANK($AF156:$AJ156)=4,COUNTBLANK($AK156:AN156)=3,COUNTBLANK($AO156:$AQ156)=2,COUNTBLANK($AR156:$AS156)=1,COUNTBLANK($AT156:$AU156)=1),IF(Data!$B156&lt;&gt;"",Scoring!$Q$7)+IF(Data!$C156&lt;&gt;"",Scoring!$Q$8)+IF(Data!$D156&lt;&gt;"",Scoring!$Q$9)+IF(Data!$E156&lt;&gt;"",Scoring!$Q$10)+IF(Data!$F156&lt;&gt;"",Scoring!$Q$11)+IF(Data!$G156&lt;&gt;"",Scoring!$Q$12)+IF(Data!$H156&lt;&gt;"",Scoring!$Q$13)+IF(Data!$I156&lt;&gt;"",Scoring!$Q$14)+IF(Data!$J156&lt;&gt;"",Scoring!$Q$15)+IF(Data!$K156&lt;&gt;"",Scoring!$Q$16)+IF(Data!$L156&lt;&gt;"",Scoring!$Q$17)+IF(Data!$M156&lt;&gt;"",Scoring!$Q$18)+IF(Data!$N156&lt;&gt;"",Scoring!$Q$19)+IF(Data!$O156&lt;&gt;"",Scoring!$Q$20)+IF(Data!$P156&lt;&gt;"",Scoring!$Q$21)+IF(Data!$Q156&lt;&gt;"",Scoring!$Q$22)+IF(Data!$R156&lt;&gt;"",Scoring!$Q$23)+IF(Data!$S156&lt;&gt;"",Scoring!$Q$24)+IF(Data!$T156&lt;&gt;"",Scoring!$Q$25)+IF(Data!$U156&lt;&gt;"",Scoring!$Q$26)+IF(Data!$V156&lt;&gt;"",Scoring!$Q$27)+IF(Data!$W156&lt;&gt;"",Scoring!$Q$28)+IF(Data!$X156&lt;&gt;"",Scoring!$Q$29)+IF(Data!$Y156&lt;&gt;"",Scoring!$Q$30)+IF(Data!$Z156&lt;&gt;"",Scoring!$Q$31)+IF(Data!$AA156&lt;&gt;"",Scoring!$Q$32)+IF(Data!$AB156&lt;&gt;"",Scoring!$Q$33)+IF(Data!$AC156&lt;&gt;"",Scoring!$Q$34)+IF(Data!$AD156&lt;&gt;"",Scoring!$Q$35)+IF(Data!$AE156&lt;&gt;"",Scoring!$Q$36)+IF(Data!$AF156&lt;&gt;"",Scoring!$Q$37)+IF(Data!$AG156&lt;&gt;"",Scoring!$Q$38)+IF(Data!$AH156&lt;&gt;"",Scoring!$Q$39)+IF(Data!$AI156&lt;&gt;"",Scoring!$Q$40)+IF(Data!$AJ156&lt;&gt;"",Scoring!$Q$41)+IF(Data!$AK156&lt;&gt;"",Scoring!$Q$42)+IF(Data!$AL156&lt;&gt;"",Scoring!$Q$43)+IF(Data!$AM156&lt;&gt;"",Scoring!$Q$44)+IF(Data!$AN156&lt;&gt;"",Scoring!$Q$45)+IF(Data!$AO156&lt;&gt;"",Scoring!$Q$46)+IF(Data!$AP156&lt;&gt;"",Scoring!$Q$47)+IF(Data!$AQ156&lt;&gt;"",Scoring!$Q$48)+IF(Data!$AR156&lt;&gt;"",Scoring!$Q$49)+IF(Data!$AS156&lt;&gt;"",Scoring!$Q$50)+IF(Data!$AT156&lt;&gt;"",Scoring!$Q$51)+IF(Data!$AU156&lt;&gt;"",Scoring!$Q$52),"")</f>
        <v/>
      </c>
      <c r="BW156" s="183" t="str">
        <f>IF(BV156&lt;&gt;"",LOOKUP(BV156,Likelihoods!$A$7:$A$107,Likelihoods!O$7:O$107),"")</f>
        <v/>
      </c>
      <c r="BX156" s="9"/>
      <c r="BY156" s="9"/>
      <c r="BZ156" s="9"/>
      <c r="CA156" s="9"/>
      <c r="CB156" s="9"/>
      <c r="CC156" s="9"/>
      <c r="CD156" s="9"/>
      <c r="CE156" s="9"/>
      <c r="CF156" s="9"/>
      <c r="CG156" s="9"/>
      <c r="CH156" s="9"/>
      <c r="CI156" s="9"/>
      <c r="CJ156" s="9"/>
      <c r="CK156" s="9"/>
    </row>
    <row r="157" spans="1:89" ht="14.25">
      <c r="A157" s="59"/>
      <c r="B157" s="76"/>
      <c r="C157" s="77"/>
      <c r="D157" s="77"/>
      <c r="E157" s="77"/>
      <c r="F157" s="77"/>
      <c r="G157" s="77"/>
      <c r="H157" s="77"/>
      <c r="I157" s="77"/>
      <c r="J157" s="77"/>
      <c r="K157" s="77"/>
      <c r="L157" s="77"/>
      <c r="M157" s="77"/>
      <c r="N157" s="77"/>
      <c r="O157" s="77"/>
      <c r="P157" s="76"/>
      <c r="Q157" s="78"/>
      <c r="R157" s="77"/>
      <c r="S157" s="77"/>
      <c r="T157" s="77"/>
      <c r="U157" s="77"/>
      <c r="V157" s="76"/>
      <c r="W157" s="77"/>
      <c r="X157" s="78"/>
      <c r="Y157" s="77"/>
      <c r="Z157" s="77"/>
      <c r="AA157" s="77"/>
      <c r="AB157" s="77"/>
      <c r="AC157" s="77"/>
      <c r="AD157" s="77"/>
      <c r="AE157" s="77"/>
      <c r="AF157" s="76"/>
      <c r="AG157" s="77"/>
      <c r="AH157" s="77"/>
      <c r="AI157" s="77"/>
      <c r="AJ157" s="78"/>
      <c r="AK157" s="77"/>
      <c r="AL157" s="77"/>
      <c r="AM157" s="77"/>
      <c r="AN157" s="77"/>
      <c r="AO157" s="76"/>
      <c r="AP157" s="77"/>
      <c r="AQ157" s="78"/>
      <c r="AR157" s="76"/>
      <c r="AS157" s="78"/>
      <c r="AT157" s="77"/>
      <c r="AU157" s="77"/>
      <c r="AV157" s="179" t="str">
        <f>IF(AND(COUNTBLANK($B157:$O157)=13,COUNTBLANK($P157:$Q157)=1,COUNTBLANK($R157:$U157)=3,COUNTBLANK($V157:$X157)=2,COUNTBLANK($Y157:$AE157)=6,COUNTBLANK($AF157:$AJ157)=4,COUNTBLANK($AK157:AN157)=3,COUNTBLANK($AO157:$AQ157)=2,COUNTBLANK($AR157:$AS157)=1,COUNTBLANK($AT157:$AU157)=1),IF(Data!$B157&lt;&gt;"",Scoring!$D$7)+IF(Data!$C157&lt;&gt;"",Scoring!$D$8)+IF(Data!$D157&lt;&gt;"",Scoring!$D$9)+IF(Data!$E157&lt;&gt;"",Scoring!$D$10)+IF(Data!$F157&lt;&gt;"",Scoring!$D$11)+IF(Data!$G157&lt;&gt;"",Scoring!$D$12)+IF(Data!$H157&lt;&gt;"",Scoring!$D$13)+IF(Data!$I157&lt;&gt;"",Scoring!$D$14)+IF(Data!$J157&lt;&gt;"",Scoring!$D$15)+IF(Data!$K157&lt;&gt;"",Scoring!$D$16)+IF(Data!$L157&lt;&gt;"",Scoring!$D$17)+IF(Data!$M157&lt;&gt;"",Scoring!$D$18)+IF(Data!$N157&lt;&gt;"",Scoring!$D$19)+IF(Data!$O157&lt;&gt;"",Scoring!$D$20)+IF(Data!$P157&lt;&gt;"",Scoring!$D$21)+IF(Data!$Q157&lt;&gt;"",Scoring!$D$22)+IF(Data!$R157&lt;&gt;"",Scoring!$D$23)+IF(Data!$S157&lt;&gt;"",Scoring!$D$24)+IF(Data!$T157&lt;&gt;"",Scoring!$D$25)+IF(Data!$U157&lt;&gt;"",Scoring!$D$26)+IF(Data!$V157&lt;&gt;"",Scoring!$D$27)+IF(Data!$W157&lt;&gt;"",Scoring!$D$28)+IF(Data!$X157&lt;&gt;"",Scoring!$D$29)+IF(Data!$Y157&lt;&gt;"",Scoring!$D$30)+IF(Data!$Z157&lt;&gt;"",Scoring!$D$31)+IF(Data!$AA157&lt;&gt;"",Scoring!$D$32)+IF(Data!$AB157&lt;&gt;"",Scoring!$D$33)+IF(Data!$AC157&lt;&gt;"",Scoring!$D$34)+IF(Data!$AD157&lt;&gt;"",Scoring!$D$35)+IF(Data!$AE157&lt;&gt;"",Scoring!$D$36)+IF(Data!$AF157&lt;&gt;"",Scoring!$D$37)+IF(Data!$AG157&lt;&gt;"",Scoring!$D$38)+IF(Data!$AH157&lt;&gt;"",Scoring!$D$39)+IF(Data!$AI157&lt;&gt;"",Scoring!$D$40)+IF(Data!$AJ157&lt;&gt;"",Scoring!$D$41)+IF(Data!$AK157&lt;&gt;"",Scoring!$D$42)+IF(Data!$AL157&lt;&gt;"",Scoring!$D$43)+IF(Data!$AM157&lt;&gt;"",Scoring!$D$44)+IF(Data!$AN157&lt;&gt;"",Scoring!$D$45)+IF(Data!$AO157&lt;&gt;"",Scoring!$D$46)+IF(Data!$AP157&lt;&gt;"",Scoring!$D$47)+IF(Data!$AQ157&lt;&gt;"",Scoring!$D$48)+IF(Data!$AR157&lt;&gt;"",Scoring!$D$49)+IF(Data!$AS157&lt;&gt;"",Scoring!$D$50)+IF(Data!$AT157&lt;&gt;"",Scoring!$D$51)+IF(Data!$AU157&lt;&gt;"",Scoring!$D$52),"")</f>
        <v/>
      </c>
      <c r="AW157" s="180" t="str">
        <f>IF(AV157&lt;&gt;"",LOOKUP(AV157,Likelihoods!$A$7:$A$107,Likelihoods!B$7:B$107),"")</f>
        <v/>
      </c>
      <c r="AX157" s="181" t="str">
        <f>IF(AND(COUNTBLANK($B157:$O157)=13,COUNTBLANK($P157:$Q157)=1,COUNTBLANK($R157:$U157)=3,COUNTBLANK($V157:$X157)=2,COUNTBLANK($Y157:$AE157)=6,COUNTBLANK($AF157:$AJ157)=4,COUNTBLANK($AK157:AN157)=3,COUNTBLANK($AO157:$AQ157)=2,COUNTBLANK($AR157:$AS157)=1,COUNTBLANK($AT157:$AU157)=1),IF(Data!$B157&lt;&gt;"",Scoring!$E$7)+IF(Data!$C157&lt;&gt;"",Scoring!$E$8)+IF(Data!$D157&lt;&gt;"",Scoring!$E$9)+IF(Data!$E157&lt;&gt;"",Scoring!$E$10)+IF(Data!$F157&lt;&gt;"",Scoring!$E$11)+IF(Data!$G157&lt;&gt;"",Scoring!$E$12)+IF(Data!$H157&lt;&gt;"",Scoring!$E$13)+IF(Data!$I157&lt;&gt;"",Scoring!$E$14)+IF(Data!$J157&lt;&gt;"",Scoring!$E$15)+IF(Data!$K157&lt;&gt;"",Scoring!$E$16)+IF(Data!$L157&lt;&gt;"",Scoring!$E$17)+IF(Data!$M157&lt;&gt;"",Scoring!$E$18)+IF(Data!$N157&lt;&gt;"",Scoring!$E$19)+IF(Data!$O157&lt;&gt;"",Scoring!$E$20)+IF(Data!$P157&lt;&gt;"",Scoring!$E$21)+IF(Data!$Q157&lt;&gt;"",Scoring!$E$22)+IF(Data!$R157&lt;&gt;"",Scoring!$E$23)+IF(Data!$S157&lt;&gt;"",Scoring!$E$24)+IF(Data!$T157&lt;&gt;"",Scoring!$E$25)+IF(Data!$U157&lt;&gt;"",Scoring!$E$26)+IF(Data!$V157&lt;&gt;"",Scoring!$E$27)+IF(Data!$W157&lt;&gt;"",Scoring!$E$28)+IF(Data!$X157&lt;&gt;"",Scoring!$E$29)+IF(Data!$Y157&lt;&gt;"",Scoring!$E$30)+IF(Data!$Z157&lt;&gt;"",Scoring!$E$31)+IF(Data!$AA157&lt;&gt;"",Scoring!$E$32)+IF(Data!$AB157&lt;&gt;"",Scoring!$E$33)+IF(Data!$AC157&lt;&gt;"",Scoring!$E$34)+IF(Data!$AD157&lt;&gt;"",Scoring!$E$35)+IF(Data!$AE157&lt;&gt;"",Scoring!$E$36)+IF(Data!$AF157&lt;&gt;"",Scoring!$E$37)+IF(Data!$AG157&lt;&gt;"",Scoring!$E$38)+IF(Data!$AH157&lt;&gt;"",Scoring!$E$39)+IF(Data!$AI157&lt;&gt;"",Scoring!$E$40)+IF(Data!$AJ157&lt;&gt;"",Scoring!$E$41)+IF(Data!$AK157&lt;&gt;"",Scoring!$E$42)+IF(Data!$AL157&lt;&gt;"",Scoring!$E$43)+IF(Data!$AM157&lt;&gt;"",Scoring!$E$44)+IF(Data!$AN157&lt;&gt;"",Scoring!$E$45)+IF(Data!$AO157&lt;&gt;"",Scoring!$E$46)+IF(Data!$AP157&lt;&gt;"",Scoring!$E$47)+IF(Data!$AQ157&lt;&gt;"",Scoring!$E$48)+IF(Data!$AR157&lt;&gt;"",Scoring!$E$49)+IF(Data!$AS157&lt;&gt;"",Scoring!$E$50)+IF(Data!$AT157&lt;&gt;"",Scoring!$E$51)+IF(Data!$AU157&lt;&gt;"",Scoring!$E$52),"")</f>
        <v/>
      </c>
      <c r="AY157" s="180" t="str">
        <f>IF(AX157&lt;&gt;"",LOOKUP(AX157,Likelihoods!$A$7:$A$107,Likelihoods!C$7:C$107),"")</f>
        <v/>
      </c>
      <c r="AZ157" s="182" t="str">
        <f>IF(AND(COUNTBLANK($B157:$O157)=13,COUNTBLANK($P157:$Q157)=1,COUNTBLANK($R157:$U157)=3,COUNTBLANK($V157:$X157)=2,COUNTBLANK($Y157:$AE157)=6,COUNTBLANK($AF157:$AJ157)=4,COUNTBLANK($AK157:AN157)=3,COUNTBLANK($AO157:$AQ157)=2,COUNTBLANK($AR157:$AS157)=1,COUNTBLANK($AT157:$AU157)=1),IF(Data!$B157&lt;&gt;"",Scoring!$F$7)+IF(Data!$C157&lt;&gt;"",Scoring!$F$8)+IF(Data!$D157&lt;&gt;"",Scoring!$F$9)+IF(Data!$E157&lt;&gt;"",Scoring!$F$10)+IF(Data!$F157&lt;&gt;"",Scoring!$F$11)+IF(Data!$G157&lt;&gt;"",Scoring!$F$12)+IF(Data!$H157&lt;&gt;"",Scoring!$F$13)+IF(Data!$I157&lt;&gt;"",Scoring!$F$14)+IF(Data!$J157&lt;&gt;"",Scoring!$F$15)+IF(Data!$K157&lt;&gt;"",Scoring!$F$16)+IF(Data!$L157&lt;&gt;"",Scoring!$F$17)+IF(Data!$M157&lt;&gt;"",Scoring!$F$18)+IF(Data!$N157&lt;&gt;"",Scoring!$F$19)+IF(Data!$O157&lt;&gt;"",Scoring!$F$20)+IF(Data!$P157&lt;&gt;"",Scoring!$F$21)+IF(Data!$Q157&lt;&gt;"",Scoring!$F$22)+IF(Data!$R157&lt;&gt;"",Scoring!$F$23)+IF(Data!$S157&lt;&gt;"",Scoring!$F$24)+IF(Data!$T157&lt;&gt;"",Scoring!$F$25)+IF(Data!$U157&lt;&gt;"",Scoring!$F$26)+IF(Data!$V157&lt;&gt;"",Scoring!$F$27)+IF(Data!$W157&lt;&gt;"",Scoring!$F$28)+IF(Data!$X157&lt;&gt;"",Scoring!$F$29)+IF(Data!$Y157&lt;&gt;"",Scoring!$F$30)+IF(Data!$Z157&lt;&gt;"",Scoring!$F$31)+IF(Data!$AA157&lt;&gt;"",Scoring!$F$32)+IF(Data!$AB157&lt;&gt;"",Scoring!$F$33)+IF(Data!$AC157&lt;&gt;"",Scoring!$F$34)+IF(Data!$AD157&lt;&gt;"",Scoring!$F$35)+IF(Data!$AE157&lt;&gt;"",Scoring!$F$36)+IF(Data!$AF157&lt;&gt;"",Scoring!$F$37)+IF(Data!$AG157&lt;&gt;"",Scoring!$F$38)+IF(Data!$AH157&lt;&gt;"",Scoring!$F$39)+IF(Data!$AI157&lt;&gt;"",Scoring!$F$40)+IF(Data!$AJ157&lt;&gt;"",Scoring!$F$41)+IF(Data!$AK157&lt;&gt;"",Scoring!$F$42)+IF(Data!$AL157&lt;&gt;"",Scoring!$F$43)+IF(Data!$AM157&lt;&gt;"",Scoring!$F$44)+IF(Data!$AN157&lt;&gt;"",Scoring!$F$45)+IF(Data!$AO157&lt;&gt;"",Scoring!$F$46)+IF(Data!$AP157&lt;&gt;"",Scoring!$F$47)+IF(Data!$AQ157&lt;&gt;"",Scoring!$F$48)+IF(Data!$AR157&lt;&gt;"",Scoring!$F$49)+IF(Data!$AS157&lt;&gt;"",Scoring!$F$50)+IF(Data!$AT157&lt;&gt;"",Scoring!$F$51)+IF(Data!$AU157&lt;&gt;"",Scoring!$F$52),"")</f>
        <v/>
      </c>
      <c r="BA157" s="183" t="str">
        <f>IF(AZ157&lt;&gt;"",LOOKUP(AZ157,Likelihoods!$A$7:$A$107,Likelihoods!D$7:D$107),"")</f>
        <v/>
      </c>
      <c r="BB157" s="181" t="str">
        <f>IF(AND(COUNTBLANK($B157:$O157)=13,COUNTBLANK($P157:$Q157)=1,COUNTBLANK($R157:$U157)=3,COUNTBLANK($V157:$X157)=2,COUNTBLANK($Y157:$AE157)=6,COUNTBLANK($AF157:$AJ157)=4,COUNTBLANK($AK157:AN157)=3,COUNTBLANK($AO157:$AQ157)=2,COUNTBLANK($AR157:$AS157)=1,COUNTBLANK($AT157:$AU157)=1),IF(Data!$B157&lt;&gt;"",Scoring!$G$7)+IF(Data!$C157&lt;&gt;"",Scoring!$G$8)+IF(Data!$D157&lt;&gt;"",Scoring!$G$9)+IF(Data!$E157&lt;&gt;"",Scoring!$G$10)+IF(Data!$F157&lt;&gt;"",Scoring!$G$11)+IF(Data!$G157&lt;&gt;"",Scoring!$G$12)+IF(Data!$H157&lt;&gt;"",Scoring!$G$13)+IF(Data!$I157&lt;&gt;"",Scoring!$G$14)+IF(Data!$J157&lt;&gt;"",Scoring!$G$15)+IF(Data!$K157&lt;&gt;"",Scoring!$G$16)+IF(Data!$L157&lt;&gt;"",Scoring!$G$17)+IF(Data!$M157&lt;&gt;"",Scoring!$G$18)+IF(Data!$N157&lt;&gt;"",Scoring!$G$19)+IF(Data!$O157&lt;&gt;"",Scoring!$G$20)+IF(Data!$P157&lt;&gt;"",Scoring!$G$21)+IF(Data!$Q157&lt;&gt;"",Scoring!$G$22)+IF(Data!$R157&lt;&gt;"",Scoring!$G$23)+IF(Data!$S157&lt;&gt;"",Scoring!$G$24)+IF(Data!$T157&lt;&gt;"",Scoring!$G$25)+IF(Data!$U157&lt;&gt;"",Scoring!$G$26)+IF(Data!$V157&lt;&gt;"",Scoring!$G$27)+IF(Data!$W157&lt;&gt;"",Scoring!$G$28)+IF(Data!$X157&lt;&gt;"",Scoring!$G$29)+IF(Data!$Y157&lt;&gt;"",Scoring!$G$30)+IF(Data!$Z157&lt;&gt;"",Scoring!$G$31)+IF(Data!$AA157&lt;&gt;"",Scoring!$G$32)+IF(Data!$AB157&lt;&gt;"",Scoring!$G$33)+IF(Data!$AC157&lt;&gt;"",Scoring!$G$34)+IF(Data!$AD157&lt;&gt;"",Scoring!$G$35)+IF(Data!$AE157&lt;&gt;"",Scoring!$G$36)+IF(Data!$AF157&lt;&gt;"",Scoring!$G$37)+IF(Data!$AG157&lt;&gt;"",Scoring!$G$38)+IF(Data!$AH157&lt;&gt;"",Scoring!$G$39)+IF(Data!$AI157&lt;&gt;"",Scoring!$G$40)+IF(Data!$AJ157&lt;&gt;"",Scoring!$G$41)+IF(Data!$AK157&lt;&gt;"",Scoring!$G$42)+IF(Data!$AL157&lt;&gt;"",Scoring!$G$43)+IF(Data!$AM157&lt;&gt;"",Scoring!$G$44)+IF(Data!$AN157&lt;&gt;"",Scoring!$G$45)+IF(Data!$AO157&lt;&gt;"",Scoring!$G$46)+IF(Data!$AP157&lt;&gt;"",Scoring!$G$47)+IF(Data!$AQ157&lt;&gt;"",Scoring!$G$48)+IF(Data!$AR157&lt;&gt;"",Scoring!$G$49)+IF(Data!$AS157&lt;&gt;"",Scoring!$G$50)+IF(Data!$AT157&lt;&gt;"",Scoring!$G$51)+IF(Data!$AU157&lt;&gt;"",Scoring!$G$52),"")</f>
        <v/>
      </c>
      <c r="BC157" s="184" t="str">
        <f>IF(BB157&lt;&gt;"",LOOKUP(BB157,Likelihoods!$A$7:$A$107,Likelihoods!E$7:E$107),"")</f>
        <v/>
      </c>
      <c r="BD157" s="185" t="str">
        <f>IF(AND(COUNTBLANK($B157:$O157)=13,COUNTBLANK($P157:$Q157)=1,COUNTBLANK($R157:$U157)=3,COUNTBLANK($V157:$X157)=2,COUNTBLANK($Y157:$AE157)=6,COUNTBLANK($AF157:$AJ157)=4,COUNTBLANK($AK157:AN157)=3,COUNTBLANK($AO157:$AQ157)=2,COUNTBLANK($AR157:$AS157)=1,COUNTBLANK($AT157:$AU157)=1),IF(Data!$B157&lt;&gt;"",Scoring!$H$7)+IF(Data!$C157&lt;&gt;"",Scoring!$H$8)+IF(Data!$D157&lt;&gt;"",Scoring!$H$9)+IF(Data!$E157&lt;&gt;"",Scoring!$H$10)+IF(Data!$F157&lt;&gt;"",Scoring!$H$11)+IF(Data!$G157&lt;&gt;"",Scoring!$H$12)+IF(Data!$H157&lt;&gt;"",Scoring!$H$13)+IF(Data!$I157&lt;&gt;"",Scoring!$H$14)+IF(Data!$J157&lt;&gt;"",Scoring!$H$15)+IF(Data!$K157&lt;&gt;"",Scoring!$H$16)+IF(Data!$L157&lt;&gt;"",Scoring!$H$17)+IF(Data!$M157&lt;&gt;"",Scoring!$H$18)+IF(Data!$N157&lt;&gt;"",Scoring!$H$19)+IF(Data!$O157&lt;&gt;"",Scoring!$H$20)+IF(Data!$P157&lt;&gt;"",Scoring!$H$21)+IF(Data!$Q157&lt;&gt;"",Scoring!$H$22)+IF(Data!$R157&lt;&gt;"",Scoring!$H$23)+IF(Data!$S157&lt;&gt;"",Scoring!$H$24)+IF(Data!$T157&lt;&gt;"",Scoring!$H$25)+IF(Data!$U157&lt;&gt;"",Scoring!$H$26)+IF(Data!$V157&lt;&gt;"",Scoring!$H$27)+IF(Data!$W157&lt;&gt;"",Scoring!$H$28)+IF(Data!$X157&lt;&gt;"",Scoring!$H$29)+IF(Data!$Y157&lt;&gt;"",Scoring!$H$30)+IF(Data!$Z157&lt;&gt;"",Scoring!$H$31)+IF(Data!$AA157&lt;&gt;"",Scoring!$H$32)+IF(Data!$AB157&lt;&gt;"",Scoring!$H$33)+IF(Data!$AC157&lt;&gt;"",Scoring!$H$34)+IF(Data!$AD157&lt;&gt;"",Scoring!$H$35)+IF(Data!$AE157&lt;&gt;"",Scoring!$H$36)+IF(Data!$AF157&lt;&gt;"",Scoring!$H$37)+IF(Data!$AG157&lt;&gt;"",Scoring!$H$38)+IF(Data!$AH157&lt;&gt;"",Scoring!$H$39)+IF(Data!$AI157&lt;&gt;"",Scoring!$H$40)+IF(Data!$AJ157&lt;&gt;"",Scoring!$H$41)+IF(Data!$AK157&lt;&gt;"",Scoring!$H$42)+IF(Data!$AL157&lt;&gt;"",Scoring!$H$43)+IF(Data!$AM157&lt;&gt;"",Scoring!$H$44)+IF(Data!$AN157&lt;&gt;"",Scoring!$H$45)+IF(Data!$AO157&lt;&gt;"",Scoring!$H$46)+IF(Data!$AP157&lt;&gt;"",Scoring!$H$47)+IF(Data!$AQ157&lt;&gt;"",Scoring!$H$48)+IF(Data!$AR157&lt;&gt;"",Scoring!$H$49)+IF(Data!$AS157&lt;&gt;"",Scoring!$H$50)+IF(Data!$AT157&lt;&gt;"",Scoring!$H$51)+IF(Data!$AU157&lt;&gt;"",Scoring!$H$52),"")</f>
        <v/>
      </c>
      <c r="BE157" s="186" t="str">
        <f>IF(BD157&lt;&gt;"",LOOKUP(BD157,Likelihoods!$A$7:$A$107,Likelihoods!F$7:F$107),"")</f>
        <v/>
      </c>
      <c r="BF157" s="181" t="str">
        <f>IF(AND(COUNTBLANK($B157:$O157)=13,COUNTBLANK($P157:$Q157)=1,COUNTBLANK($R157:$U157)=3,COUNTBLANK($V157:$X157)=2,COUNTBLANK($Y157:$AE157)=6,COUNTBLANK($AF157:$AJ157)=4,COUNTBLANK($AK157:AN157)=3,COUNTBLANK($AO157:$AQ157)=2,COUNTBLANK($AR157:$AS157)=1,COUNTBLANK($AT157:$AU157)=1),IF(Data!$B157&lt;&gt;"",Scoring!$I$7)+IF(Data!$C157&lt;&gt;"",Scoring!$I$8)+IF(Data!$D157&lt;&gt;"",Scoring!$I$9)+IF(Data!$E157&lt;&gt;"",Scoring!$I$10)+IF(Data!$F157&lt;&gt;"",Scoring!$I$11)+IF(Data!$G157&lt;&gt;"",Scoring!$I$12)+IF(Data!$H157&lt;&gt;"",Scoring!$I$13)+IF(Data!$I157&lt;&gt;"",Scoring!$I$14)+IF(Data!$J157&lt;&gt;"",Scoring!$I$15)+IF(Data!$K157&lt;&gt;"",Scoring!$I$16)+IF(Data!$L157&lt;&gt;"",Scoring!$I$17)+IF(Data!$M157&lt;&gt;"",Scoring!$I$18)+IF(Data!$N157&lt;&gt;"",Scoring!$I$19)+IF(Data!$O157&lt;&gt;"",Scoring!$I$20)+IF(Data!$P157&lt;&gt;"",Scoring!$I$21)+IF(Data!$Q157&lt;&gt;"",Scoring!$I$22)+IF(Data!$R157&lt;&gt;"",Scoring!$I$23)+IF(Data!$S157&lt;&gt;"",Scoring!$I$24)+IF(Data!$T157&lt;&gt;"",Scoring!$I$25)+IF(Data!$U157&lt;&gt;"",Scoring!$I$26)+IF(Data!$V157&lt;&gt;"",Scoring!$I$27)+IF(Data!$W157&lt;&gt;"",Scoring!$I$28)+IF(Data!$X157&lt;&gt;"",Scoring!$I$29)+IF(Data!$Y157&lt;&gt;"",Scoring!$I$30)+IF(Data!$Z157&lt;&gt;"",Scoring!$I$31)+IF(Data!$AA157&lt;&gt;"",Scoring!$I$32)+IF(Data!$AB157&lt;&gt;"",Scoring!$I$33)+IF(Data!$AC157&lt;&gt;"",Scoring!$I$34)+IF(Data!$AD157&lt;&gt;"",Scoring!$I$35)+IF(Data!$AE157&lt;&gt;"",Scoring!$I$36)+IF(Data!$AF157&lt;&gt;"",Scoring!$I$37)+IF(Data!$AG157&lt;&gt;"",Scoring!$I$38)+IF(Data!$AH157&lt;&gt;"",Scoring!$I$39)+IF(Data!$AI157&lt;&gt;"",Scoring!$I$40)+IF(Data!$AJ157&lt;&gt;"",Scoring!$I$41)+IF(Data!$AK157&lt;&gt;"",Scoring!$I$42)+IF(Data!$AL157&lt;&gt;"",Scoring!$I$43)+IF(Data!$AM157&lt;&gt;"",Scoring!$I$44)+IF(Data!$AN157&lt;&gt;"",Scoring!$I$45)+IF(Data!$AO157&lt;&gt;"",Scoring!$I$46)+IF(Data!$AP157&lt;&gt;"",Scoring!$I$47)+IF(Data!$AQ157&lt;&gt;"",Scoring!$I$48)+IF(Data!$AR157&lt;&gt;"",Scoring!$I$49)+IF(Data!$AS157&lt;&gt;"",Scoring!$I$50)+IF(Data!$AT157&lt;&gt;"",Scoring!$I$51)+IF(Data!$AU157&lt;&gt;"",Scoring!$I$52),"")</f>
        <v/>
      </c>
      <c r="BG157" s="180" t="str">
        <f>IF(BF157&lt;&gt;"",LOOKUP(BF157,Likelihoods!$A$7:$A$107,Likelihoods!G$7:G$107),"")</f>
        <v/>
      </c>
      <c r="BH157" s="187" t="str">
        <f>IF(AND(COUNTBLANK($B157:$O157)=13,COUNTBLANK($P157:$Q157)=1,COUNTBLANK($R157:$U157)=3,COUNTBLANK($V157:$X157)=2,COUNTBLANK($Y157:$AE157)=6,COUNTBLANK($AF157:$AJ157)=4,COUNTBLANK($AK157:AN157)=3,COUNTBLANK($AO157:$AQ157)=2,COUNTBLANK($AR157:$AS157)=1,COUNTBLANK($AT157:$AU157)=1),IF(Data!$B157&lt;&gt;"",Scoring!$J$7)+IF(Data!$C157&lt;&gt;"",Scoring!$J$8)+IF(Data!$D157&lt;&gt;"",Scoring!$J$9)+IF(Data!$E157&lt;&gt;"",Scoring!$J$10)+IF(Data!$F157&lt;&gt;"",Scoring!$J$11)+IF(Data!$G157&lt;&gt;"",Scoring!$J$12)+IF(Data!$H157&lt;&gt;"",Scoring!$J$13)+IF(Data!$I157&lt;&gt;"",Scoring!$J$14)+IF(Data!$J157&lt;&gt;"",Scoring!$J$15)+IF(Data!$K157&lt;&gt;"",Scoring!$J$16)+IF(Data!$L157&lt;&gt;"",Scoring!$J$17)+IF(Data!$M157&lt;&gt;"",Scoring!$J$18)+IF(Data!$N157&lt;&gt;"",Scoring!$J$19)+IF(Data!$O157&lt;&gt;"",Scoring!$J$20)+IF(Data!$P157&lt;&gt;"",Scoring!$J$21)+IF(Data!$Q157&lt;&gt;"",Scoring!$J$22)+IF(Data!$R157&lt;&gt;"",Scoring!$J$23)+IF(Data!$S157&lt;&gt;"",Scoring!$J$24)+IF(Data!$T157&lt;&gt;"",Scoring!$J$25)+IF(Data!$U157&lt;&gt;"",Scoring!$J$26)+IF(Data!$V157&lt;&gt;"",Scoring!$J$27)+IF(Data!$W157&lt;&gt;"",Scoring!$J$28)+IF(Data!$X157&lt;&gt;"",Scoring!$J$29)+IF(Data!$Y157&lt;&gt;"",Scoring!$J$30)+IF(Data!$Z157&lt;&gt;"",Scoring!$J$31)+IF(Data!$AA157&lt;&gt;"",Scoring!$J$32)+IF(Data!$AB157&lt;&gt;"",Scoring!$J$33)+IF(Data!$AC157&lt;&gt;"",Scoring!$J$34)+IF(Data!$AD157&lt;&gt;"",Scoring!$J$35)+IF(Data!$AE157&lt;&gt;"",Scoring!$J$36)+IF(Data!$AF157&lt;&gt;"",Scoring!$J$37)+IF(Data!$AG157&lt;&gt;"",Scoring!$J$38)+IF(Data!$AH157&lt;&gt;"",Scoring!$J$39)+IF(Data!$AI157&lt;&gt;"",Scoring!$J$40)+IF(Data!$AJ157&lt;&gt;"",Scoring!$J$41)+IF(Data!$AK157&lt;&gt;"",Scoring!$J$42)+IF(Data!$AL157&lt;&gt;"",Scoring!$J$43)+IF(Data!$AM157&lt;&gt;"",Scoring!$J$44)+IF(Data!$AN157&lt;&gt;"",Scoring!$J$45)+IF(Data!$AO157&lt;&gt;"",Scoring!$J$46)+IF(Data!$AP157&lt;&gt;"",Scoring!$J$47)+IF(Data!$AQ157&lt;&gt;"",Scoring!$J$48)+IF(Data!$AR157&lt;&gt;"",Scoring!$J$49)+IF(Data!$AS157&lt;&gt;"",Scoring!$J$50)+IF(Data!$AT157&lt;&gt;"",Scoring!$J$51)+IF(Data!$AU157&lt;&gt;"",Scoring!$J$52),"")</f>
        <v/>
      </c>
      <c r="BI157" s="183" t="str">
        <f>IF(BH157&lt;&gt;"",LOOKUP(BH157,Likelihoods!$A$7:$A$107,Likelihoods!H$7:H$107),"")</f>
        <v/>
      </c>
      <c r="BJ157" s="188" t="str">
        <f>IF(AND(COUNTBLANK($B157:$O157)=13,COUNTBLANK($P157:$Q157)=1,COUNTBLANK($R157:$U157)=3,COUNTBLANK($V157:$X157)=2,COUNTBLANK($Y157:$AE157)=6,COUNTBLANK($AF157:$AJ157)=4,COUNTBLANK($AK157:AN157)=3,COUNTBLANK($AO157:$AQ157)=2,COUNTBLANK($AR157:$AS157)=1,COUNTBLANK($AT157:$AU157)=1),IF(Data!$B157&lt;&gt;"",Scoring!$K$7)+IF(Data!$C157&lt;&gt;"",Scoring!$K$8)+IF(Data!$D157&lt;&gt;"",Scoring!$K$9)+IF(Data!$E157&lt;&gt;"",Scoring!$K$10)+IF(Data!$F157&lt;&gt;"",Scoring!$K$11)+IF(Data!$G157&lt;&gt;"",Scoring!$K$12)+IF(Data!$H157&lt;&gt;"",Scoring!$K$13)+IF(Data!$I157&lt;&gt;"",Scoring!$K$14)+IF(Data!$J157&lt;&gt;"",Scoring!$K$15)+IF(Data!$K157&lt;&gt;"",Scoring!$K$16)+IF(Data!$L157&lt;&gt;"",Scoring!$K$17)+IF(Data!$M157&lt;&gt;"",Scoring!$K$18)+IF(Data!$N157&lt;&gt;"",Scoring!$K$19)+IF(Data!$O157&lt;&gt;"",Scoring!$K$20)+IF(Data!$P157&lt;&gt;"",Scoring!$K$21)+IF(Data!$Q157&lt;&gt;"",Scoring!$K$22)+IF(Data!$R157&lt;&gt;"",Scoring!$K$23)+IF(Data!$S157&lt;&gt;"",Scoring!$K$24)+IF(Data!$T157&lt;&gt;"",Scoring!$K$25)+IF(Data!$U157&lt;&gt;"",Scoring!$K$26)+IF(Data!$V157&lt;&gt;"",Scoring!$K$27)+IF(Data!$W157&lt;&gt;"",Scoring!$K$28)+IF(Data!$X157&lt;&gt;"",Scoring!$K$29)+IF(Data!$Y157&lt;&gt;"",Scoring!$K$30)+IF(Data!$Z157&lt;&gt;"",Scoring!$K$31)+IF(Data!$AA157&lt;&gt;"",Scoring!$K$32)+IF(Data!$AB157&lt;&gt;"",Scoring!$K$33)+IF(Data!$AC157&lt;&gt;"",Scoring!$K$34)+IF(Data!$AD157&lt;&gt;"",Scoring!$K$35)+IF(Data!$AE157&lt;&gt;"",Scoring!$K$36)+IF(Data!$AF157&lt;&gt;"",Scoring!$K$37)+IF(Data!$AG157&lt;&gt;"",Scoring!$K$38)+IF(Data!$AH157&lt;&gt;"",Scoring!$K$39)+IF(Data!$AI157&lt;&gt;"",Scoring!$K$40)+IF(Data!$AJ157&lt;&gt;"",Scoring!$K$41)+IF(Data!$AK157&lt;&gt;"",Scoring!$K$42)+IF(Data!$AL157&lt;&gt;"",Scoring!$K$43)+IF(Data!$AM157&lt;&gt;"",Scoring!$K$44)+IF(Data!$AN157&lt;&gt;"",Scoring!$K$45)+IF(Data!$AO157&lt;&gt;"",Scoring!$K$46)+IF(Data!$AP157&lt;&gt;"",Scoring!$K$47)+IF(Data!$AQ157&lt;&gt;"",Scoring!$K$48)+IF(Data!$AR157&lt;&gt;"",Scoring!$K$49)+IF(Data!$AS157&lt;&gt;"",Scoring!$K$50)+IF(Data!$AT157&lt;&gt;"",Scoring!$K$51)+IF(Data!$AU157&lt;&gt;"",Scoring!$K$52),"")</f>
        <v/>
      </c>
      <c r="BK157" s="184" t="str">
        <f>IF(BJ157&lt;&gt;"",LOOKUP(BJ157,Likelihoods!$A$7:$A$107,Likelihoods!I$7:I$107),"")</f>
        <v/>
      </c>
      <c r="BL157" s="187" t="str">
        <f>IF(AND(COUNTBLANK($B157:$O157)=13,COUNTBLANK($P157:$Q157)=1,COUNTBLANK($R157:$U157)=3,COUNTBLANK($V157:$X157)=2,COUNTBLANK($Y157:$AE157)=6,COUNTBLANK($AF157:$AJ157)=4,COUNTBLANK($AK157:AN157)=3,COUNTBLANK($AO157:$AQ157)=2,COUNTBLANK($AR157:$AS157)=1,COUNTBLANK($AT157:$AU157)=1),IF(Data!$B157&lt;&gt;"",Scoring!$L$7)+IF(Data!$C157&lt;&gt;"",Scoring!$L$8)+IF(Data!$D157&lt;&gt;"",Scoring!$L$9)+IF(Data!$E157&lt;&gt;"",Scoring!$L$10)+IF(Data!$F157&lt;&gt;"",Scoring!$L$11)+IF(Data!$G157&lt;&gt;"",Scoring!$L$12)+IF(Data!$H157&lt;&gt;"",Scoring!$L$13)+IF(Data!$I157&lt;&gt;"",Scoring!$L$14)+IF(Data!$J157&lt;&gt;"",Scoring!$L$15)+IF(Data!$K157&lt;&gt;"",Scoring!$L$16)+IF(Data!$L157&lt;&gt;"",Scoring!$L$17)+IF(Data!$M157&lt;&gt;"",Scoring!$L$18)+IF(Data!$N157&lt;&gt;"",Scoring!$L$19)+IF(Data!$O157&lt;&gt;"",Scoring!$L$20)+IF(Data!$P157&lt;&gt;"",Scoring!$L$21)+IF(Data!$Q157&lt;&gt;"",Scoring!$L$22)+IF(Data!$R157&lt;&gt;"",Scoring!$L$23)+IF(Data!$S157&lt;&gt;"",Scoring!$L$24)+IF(Data!$T157&lt;&gt;"",Scoring!$L$25)+IF(Data!$U157&lt;&gt;"",Scoring!$L$26)+IF(Data!$V157&lt;&gt;"",Scoring!$L$27)+IF(Data!$W157&lt;&gt;"",Scoring!$L$28)+IF(Data!$X157&lt;&gt;"",Scoring!$L$29)+IF(Data!$Y157&lt;&gt;"",Scoring!$L$30)+IF(Data!$Z157&lt;&gt;"",Scoring!$L$31)+IF(Data!$AA157&lt;&gt;"",Scoring!$L$32)+IF(Data!$AB157&lt;&gt;"",Scoring!$L$33)+IF(Data!$AC157&lt;&gt;"",Scoring!$L$34)+IF(Data!$AD157&lt;&gt;"",Scoring!$L$35)+IF(Data!$AE157&lt;&gt;"",Scoring!$L$36)+IF(Data!$AF157&lt;&gt;"",Scoring!$L$37)+IF(Data!$AG157&lt;&gt;"",Scoring!$L$38)+IF(Data!$AH157&lt;&gt;"",Scoring!$L$39)+IF(Data!$AI157&lt;&gt;"",Scoring!$L$40)+IF(Data!$AJ157&lt;&gt;"",Scoring!$L$41)+IF(Data!$AK157&lt;&gt;"",Scoring!$L$42)+IF(Data!$AL157&lt;&gt;"",Scoring!$L$43)+IF(Data!$AM157&lt;&gt;"",Scoring!$L$44)+IF(Data!$AN157&lt;&gt;"",Scoring!$L$45)+IF(Data!$AO157&lt;&gt;"",Scoring!$L$46)+IF(Data!$AP157&lt;&gt;"",Scoring!$L$47)+IF(Data!$AQ157&lt;&gt;"",Scoring!$L$48)+IF(Data!$AR157&lt;&gt;"",Scoring!$L$49)+IF(Data!$AS157&lt;&gt;"",Scoring!$L$50)+IF(Data!$AT157&lt;&gt;"",Scoring!$L$51)+IF(Data!$AU157&lt;&gt;"",Scoring!$L$52),"")</f>
        <v/>
      </c>
      <c r="BM157" s="180" t="str">
        <f>IF(BL157&lt;&gt;"",LOOKUP(BL157,Likelihoods!$A$7:$A$107,Likelihoods!J$7:J$107),"")</f>
        <v/>
      </c>
      <c r="BN157" s="181" t="str">
        <f>IF(AND(COUNTBLANK($B157:$O157)=13,COUNTBLANK($P157:$Q157)=1,COUNTBLANK($R157:$U157)=3,COUNTBLANK($V157:$X157)=2,COUNTBLANK($Y157:$AE157)=6,COUNTBLANK($AF157:$AJ157)=4,COUNTBLANK($AK157:AN157)=3,COUNTBLANK($AO157:$AQ157)=2,COUNTBLANK($AR157:$AS157)=1,COUNTBLANK($AT157:$AU157)=1),IF(Data!$B157&lt;&gt;"",Scoring!$M$7)+IF(Data!$C157&lt;&gt;"",Scoring!$M$8)+IF(Data!$D157&lt;&gt;"",Scoring!$M$9)+IF(Data!$E157&lt;&gt;"",Scoring!$M$10)+IF(Data!$F157&lt;&gt;"",Scoring!$M$11)+IF(Data!$G157&lt;&gt;"",Scoring!$M$12)+IF(Data!$H157&lt;&gt;"",Scoring!$M$13)+IF(Data!$I157&lt;&gt;"",Scoring!$M$14)+IF(Data!$J157&lt;&gt;"",Scoring!$M$15)+IF(Data!$K157&lt;&gt;"",Scoring!$M$16)+IF(Data!$L157&lt;&gt;"",Scoring!$M$17)+IF(Data!$M157&lt;&gt;"",Scoring!$M$18)+IF(Data!$N157&lt;&gt;"",Scoring!$M$19)+IF(Data!$O157&lt;&gt;"",Scoring!$M$20)+IF(Data!$P157&lt;&gt;"",Scoring!$M$21)+IF(Data!$Q157&lt;&gt;"",Scoring!$M$22)+IF(Data!$R157&lt;&gt;"",Scoring!$M$23)+IF(Data!$S157&lt;&gt;"",Scoring!$M$24)+IF(Data!$T157&lt;&gt;"",Scoring!$M$25)+IF(Data!$U157&lt;&gt;"",Scoring!$M$26)+IF(Data!$V157&lt;&gt;"",Scoring!$M$27)+IF(Data!$W157&lt;&gt;"",Scoring!$M$28)+IF(Data!$X157&lt;&gt;"",Scoring!$M$29)+IF(Data!$Y157&lt;&gt;"",Scoring!$M$30)+IF(Data!$Z157&lt;&gt;"",Scoring!$M$31)+IF(Data!$AA157&lt;&gt;"",Scoring!$M$32)+IF(Data!$AB157&lt;&gt;"",Scoring!$M$33)+IF(Data!$AC157&lt;&gt;"",Scoring!$M$34)+IF(Data!$AD157&lt;&gt;"",Scoring!$M$35)+IF(Data!$AE157&lt;&gt;"",Scoring!$M$36)+IF(Data!$AF157&lt;&gt;"",Scoring!$M$37)+IF(Data!$AG157&lt;&gt;"",Scoring!$M$38)+IF(Data!$AH157&lt;&gt;"",Scoring!$M$39)+IF(Data!$AI157&lt;&gt;"",Scoring!$M$40)+IF(Data!$AJ157&lt;&gt;"",Scoring!$M$41)+IF(Data!$AK157&lt;&gt;"",Scoring!$M$42)+IF(Data!$AL157&lt;&gt;"",Scoring!$M$43)+IF(Data!$AM157&lt;&gt;"",Scoring!$M$44)+IF(Data!$AN157&lt;&gt;"",Scoring!$M$45)+IF(Data!$AO157&lt;&gt;"",Scoring!$M$46)+IF(Data!$AP157&lt;&gt;"",Scoring!$M$47)+IF(Data!$AQ157&lt;&gt;"",Scoring!$M$48)+IF(Data!$AR157&lt;&gt;"",Scoring!$M$49)+IF(Data!$AS157&lt;&gt;"",Scoring!$M$50)+IF(Data!$AT157&lt;&gt;"",Scoring!$M$51)+IF(Data!$AU157&lt;&gt;"",Scoring!$M$52),"")</f>
        <v/>
      </c>
      <c r="BO157" s="184" t="str">
        <f>IF(BN157&lt;&gt;"",LOOKUP(BN157,Likelihoods!$A$7:$A$107,Likelihoods!K$7:K$107),"")</f>
        <v/>
      </c>
      <c r="BP157" s="179" t="str">
        <f>IF(AND(COUNTBLANK($B157:$O157)=13,COUNTBLANK($P157:$Q157)=1,COUNTBLANK($R157:$U157)=3,COUNTBLANK($V157:$X157)=2,COUNTBLANK($Y157:$AE157)=6,COUNTBLANK($AF157:$AJ157)=4,COUNTBLANK($AK157:AN157)=3,COUNTBLANK($AO157:$AQ157)=2,COUNTBLANK($AR157:$AS157)=1,COUNTBLANK($AT157:$AU157)=1),IF(Data!$B157&lt;&gt;"",Scoring!$N$7)+IF(Data!$C157&lt;&gt;"",Scoring!$N$8)+IF(Data!$D157&lt;&gt;"",Scoring!$N$9)+IF(Data!$E157&lt;&gt;"",Scoring!$N$10)+IF(Data!$F157&lt;&gt;"",Scoring!$N$11)+IF(Data!$G157&lt;&gt;"",Scoring!$N$12)+IF(Data!$H157&lt;&gt;"",Scoring!$N$13)+IF(Data!$I157&lt;&gt;"",Scoring!$N$14)+IF(Data!$J157&lt;&gt;"",Scoring!$N$15)+IF(Data!$K157&lt;&gt;"",Scoring!$N$16)+IF(Data!$L157&lt;&gt;"",Scoring!$N$17)+IF(Data!$M157&lt;&gt;"",Scoring!$N$18)+IF(Data!$N157&lt;&gt;"",Scoring!$N$19)+IF(Data!$O157&lt;&gt;"",Scoring!$N$20)+IF(Data!$P157&lt;&gt;"",Scoring!$N$21)+IF(Data!$Q157&lt;&gt;"",Scoring!$N$22)+IF(Data!$R157&lt;&gt;"",Scoring!$N$23)+IF(Data!$S157&lt;&gt;"",Scoring!$N$24)+IF(Data!$T157&lt;&gt;"",Scoring!$N$25)+IF(Data!$U157&lt;&gt;"",Scoring!$N$26)+IF(Data!$V157&lt;&gt;"",Scoring!$N$27)+IF(Data!$W157&lt;&gt;"",Scoring!$N$28)+IF(Data!$X157&lt;&gt;"",Scoring!$N$29)+IF(Data!$Y157&lt;&gt;"",Scoring!$N$30)+IF(Data!$Z157&lt;&gt;"",Scoring!$N$31)+IF(Data!$AA157&lt;&gt;"",Scoring!$N$32)+IF(Data!$AB157&lt;&gt;"",Scoring!$N$33)+IF(Data!$AC157&lt;&gt;"",Scoring!$N$34)+IF(Data!$AD157&lt;&gt;"",Scoring!$N$35)+IF(Data!$AE157&lt;&gt;"",Scoring!$N$36)+IF(Data!$AF157&lt;&gt;"",Scoring!$N$37)+IF(Data!$AG157&lt;&gt;"",Scoring!$N$38)+IF(Data!$AH157&lt;&gt;"",Scoring!$N$39)+IF(Data!$AI157&lt;&gt;"",Scoring!$N$40)+IF(Data!$AJ157&lt;&gt;"",Scoring!$N$41)+IF(Data!$AK157&lt;&gt;"",Scoring!$N$42)+IF(Data!$AL157&lt;&gt;"",Scoring!$N$43)+IF(Data!$AM157&lt;&gt;"",Scoring!$N$44)+IF(Data!$AN157&lt;&gt;"",Scoring!$N$45)+IF(Data!$AO157&lt;&gt;"",Scoring!$N$46)+IF(Data!$AP157&lt;&gt;"",Scoring!$N$47)+IF(Data!$AQ157&lt;&gt;"",Scoring!$N$48)+IF(Data!$AR157&lt;&gt;"",Scoring!$N$49)+IF(Data!$AS157&lt;&gt;"",Scoring!$N$50)+IF(Data!$AT157&lt;&gt;"",Scoring!$N$51)+IF(Data!$AU157&lt;&gt;"",Scoring!$N$52),"")</f>
        <v/>
      </c>
      <c r="BQ157" s="189" t="str">
        <f>IF(BP157&lt;&gt;"",LOOKUP(BP157,Likelihoods!$A$7:$A$107,Likelihoods!L$7:L$107),"")</f>
        <v/>
      </c>
      <c r="BR157" s="181" t="str">
        <f>IF(AND(COUNTBLANK($B157:$O157)=13,COUNTBLANK($P157:$Q157)=1,COUNTBLANK($R157:$U157)=3,COUNTBLANK($V157:$X157)=2,COUNTBLANK($Y157:$AE157)=6,COUNTBLANK($AF157:$AJ157)=4,COUNTBLANK($AK157:AN157)=3,COUNTBLANK($AO157:$AQ157)=2,COUNTBLANK($AR157:$AS157)=1,COUNTBLANK($AT157:$AU157)=1),IF(Data!$B157&lt;&gt;"",Scoring!$O$7)+IF(Data!$C157&lt;&gt;"",Scoring!$O$8)+IF(Data!$D157&lt;&gt;"",Scoring!$O$9)+IF(Data!$E157&lt;&gt;"",Scoring!$O$10)+IF(Data!$F157&lt;&gt;"",Scoring!$O$11)+IF(Data!$G157&lt;&gt;"",Scoring!$O$12)+IF(Data!$H157&lt;&gt;"",Scoring!$O$13)+IF(Data!$I157&lt;&gt;"",Scoring!$O$14)+IF(Data!$J157&lt;&gt;"",Scoring!$O$15)+IF(Data!$K157&lt;&gt;"",Scoring!$O$16)+IF(Data!$L157&lt;&gt;"",Scoring!$O$17)+IF(Data!$M157&lt;&gt;"",Scoring!$O$18)+IF(Data!$N157&lt;&gt;"",Scoring!$O$19)+IF(Data!$O157&lt;&gt;"",Scoring!$O$20)+IF(Data!$P157&lt;&gt;"",Scoring!$O$21)+IF(Data!$Q157&lt;&gt;"",Scoring!$O$22)+IF(Data!$R157&lt;&gt;"",Scoring!$O$23)+IF(Data!$S157&lt;&gt;"",Scoring!$O$24)+IF(Data!$T157&lt;&gt;"",Scoring!$O$25)+IF(Data!$U157&lt;&gt;"",Scoring!$O$26)+IF(Data!$V157&lt;&gt;"",Scoring!$O$27)+IF(Data!$W157&lt;&gt;"",Scoring!$O$28)+IF(Data!$X157&lt;&gt;"",Scoring!$O$29)+IF(Data!$Y157&lt;&gt;"",Scoring!$O$30)+IF(Data!$Z157&lt;&gt;"",Scoring!$O$31)+IF(Data!$AA157&lt;&gt;"",Scoring!$O$32)+IF(Data!$AB157&lt;&gt;"",Scoring!$O$33)+IF(Data!$AC157&lt;&gt;"",Scoring!$O$34)+IF(Data!$AD157&lt;&gt;"",Scoring!$O$35)+IF(Data!$AE157&lt;&gt;"",Scoring!$O$36)+IF(Data!$AF157&lt;&gt;"",Scoring!$O$37)+IF(Data!$AG157&lt;&gt;"",Scoring!$O$38)+IF(Data!$AH157&lt;&gt;"",Scoring!$O$39)+IF(Data!$AI157&lt;&gt;"",Scoring!$O$40)+IF(Data!$AJ157&lt;&gt;"",Scoring!$O$41)+IF(Data!$AK157&lt;&gt;"",Scoring!$O$42)+IF(Data!$AL157&lt;&gt;"",Scoring!$O$43)+IF(Data!$AM157&lt;&gt;"",Scoring!$O$44)+IF(Data!$AN157&lt;&gt;"",Scoring!$O$45)+IF(Data!$AO157&lt;&gt;"",Scoring!$O$46)+IF(Data!$AP157&lt;&gt;"",Scoring!$O$47)+IF(Data!$AQ157&lt;&gt;"",Scoring!$O$48)+IF(Data!$AR157&lt;&gt;"",Scoring!$O$49)+IF(Data!$AS157&lt;&gt;"",Scoring!$O$50)+IF(Data!$AT157&lt;&gt;"",Scoring!$O$51)+IF(Data!$AU157&lt;&gt;"",Scoring!$O$52),"")</f>
        <v/>
      </c>
      <c r="BS157" s="184" t="str">
        <f>IF(BR157&lt;&gt;"",LOOKUP(BR157,Likelihoods!$A$7:$A$107,Likelihoods!M$7:M$107),"")</f>
        <v/>
      </c>
      <c r="BT157" s="181" t="str">
        <f>IF(AND(COUNTBLANK($B157:$O157)=13,COUNTBLANK($P157:$Q157)=1,COUNTBLANK($R157:$U157)=3,COUNTBLANK($V157:$X157)=2,COUNTBLANK($Y157:$AE157)=6,COUNTBLANK($AF157:$AJ157)=4,COUNTBLANK($AK157:AN157)=3,COUNTBLANK($AO157:$AQ157)=2,COUNTBLANK($AR157:$AS157)=1,COUNTBLANK($AT157:$AU157)=1),IF(Data!$B157&lt;&gt;"",Scoring!$P$7)+IF(Data!$C157&lt;&gt;"",Scoring!$P$8)+IF(Data!$D157&lt;&gt;"",Scoring!$P$9)+IF(Data!$E157&lt;&gt;"",Scoring!$P$10)+IF(Data!$F157&lt;&gt;"",Scoring!$P$11)+IF(Data!$G157&lt;&gt;"",Scoring!$P$12)+IF(Data!$H157&lt;&gt;"",Scoring!$P$13)+IF(Data!$I157&lt;&gt;"",Scoring!$P$14)+IF(Data!$J157&lt;&gt;"",Scoring!$P$15)+IF(Data!$K157&lt;&gt;"",Scoring!$P$16)+IF(Data!$L157&lt;&gt;"",Scoring!$P$17)+IF(Data!$M157&lt;&gt;"",Scoring!$P$18)+IF(Data!$N157&lt;&gt;"",Scoring!$P$19)+IF(Data!$O157&lt;&gt;"",Scoring!$P$20)+IF(Data!$P157&lt;&gt;"",Scoring!$P$21)+IF(Data!$Q157&lt;&gt;"",Scoring!$P$22)+IF(Data!$R157&lt;&gt;"",Scoring!$P$23)+IF(Data!$S157&lt;&gt;"",Scoring!$P$24)+IF(Data!$T157&lt;&gt;"",Scoring!$P$25)+IF(Data!$U157&lt;&gt;"",Scoring!$P$26)+IF(Data!$V157&lt;&gt;"",Scoring!$P$27)+IF(Data!$W157&lt;&gt;"",Scoring!$P$28)+IF(Data!$X157&lt;&gt;"",Scoring!$P$29)+IF(Data!$Y157&lt;&gt;"",Scoring!$P$30)+IF(Data!$Z157&lt;&gt;"",Scoring!$P$31)+IF(Data!$AA157&lt;&gt;"",Scoring!$P$32)+IF(Data!$AB157&lt;&gt;"",Scoring!$P$33)+IF(Data!$AC157&lt;&gt;"",Scoring!$P$34)+IF(Data!$AD157&lt;&gt;"",Scoring!$P$35)+IF(Data!$AE157&lt;&gt;"",Scoring!$P$36)+IF(Data!$AF157&lt;&gt;"",Scoring!$P$37)+IF(Data!$AG157&lt;&gt;"",Scoring!$P$38)+IF(Data!$AH157&lt;&gt;"",Scoring!$P$39)+IF(Data!$AI157&lt;&gt;"",Scoring!$P$40)+IF(Data!$AJ157&lt;&gt;"",Scoring!$P$41)+IF(Data!$AK157&lt;&gt;"",Scoring!$P$42)+IF(Data!$AL157&lt;&gt;"",Scoring!$P$43)+IF(Data!$AM157&lt;&gt;"",Scoring!$P$44)+IF(Data!$AN157&lt;&gt;"",Scoring!$P$45)+IF(Data!$AO157&lt;&gt;"",Scoring!$P$46)+IF(Data!$AP157&lt;&gt;"",Scoring!$P$47)+IF(Data!$AQ157&lt;&gt;"",Scoring!$P$48)+IF(Data!$AR157&lt;&gt;"",Scoring!$P$49)+IF(Data!$AS157&lt;&gt;"",Scoring!$P$50)+IF(Data!$AT157&lt;&gt;"",Scoring!$P$51)+IF(Data!$AU157&lt;&gt;"",Scoring!$P$52),"")</f>
        <v/>
      </c>
      <c r="BU157" s="180" t="str">
        <f>IF(BT157&lt;&gt;"",LOOKUP(BT157,Likelihoods!$A$7:$A$107,Likelihoods!N$7:N$107),"")</f>
        <v/>
      </c>
      <c r="BV157" s="181" t="str">
        <f>IF(AND(COUNTBLANK($B157:$O157)=13,COUNTBLANK($P157:$Q157)=1,COUNTBLANK($R157:$U157)=3,COUNTBLANK($V157:$X157)=2,COUNTBLANK($Y157:$AE157)=6,COUNTBLANK($AF157:$AJ157)=4,COUNTBLANK($AK157:AN157)=3,COUNTBLANK($AO157:$AQ157)=2,COUNTBLANK($AR157:$AS157)=1,COUNTBLANK($AT157:$AU157)=1),IF(Data!$B157&lt;&gt;"",Scoring!$Q$7)+IF(Data!$C157&lt;&gt;"",Scoring!$Q$8)+IF(Data!$D157&lt;&gt;"",Scoring!$Q$9)+IF(Data!$E157&lt;&gt;"",Scoring!$Q$10)+IF(Data!$F157&lt;&gt;"",Scoring!$Q$11)+IF(Data!$G157&lt;&gt;"",Scoring!$Q$12)+IF(Data!$H157&lt;&gt;"",Scoring!$Q$13)+IF(Data!$I157&lt;&gt;"",Scoring!$Q$14)+IF(Data!$J157&lt;&gt;"",Scoring!$Q$15)+IF(Data!$K157&lt;&gt;"",Scoring!$Q$16)+IF(Data!$L157&lt;&gt;"",Scoring!$Q$17)+IF(Data!$M157&lt;&gt;"",Scoring!$Q$18)+IF(Data!$N157&lt;&gt;"",Scoring!$Q$19)+IF(Data!$O157&lt;&gt;"",Scoring!$Q$20)+IF(Data!$P157&lt;&gt;"",Scoring!$Q$21)+IF(Data!$Q157&lt;&gt;"",Scoring!$Q$22)+IF(Data!$R157&lt;&gt;"",Scoring!$Q$23)+IF(Data!$S157&lt;&gt;"",Scoring!$Q$24)+IF(Data!$T157&lt;&gt;"",Scoring!$Q$25)+IF(Data!$U157&lt;&gt;"",Scoring!$Q$26)+IF(Data!$V157&lt;&gt;"",Scoring!$Q$27)+IF(Data!$W157&lt;&gt;"",Scoring!$Q$28)+IF(Data!$X157&lt;&gt;"",Scoring!$Q$29)+IF(Data!$Y157&lt;&gt;"",Scoring!$Q$30)+IF(Data!$Z157&lt;&gt;"",Scoring!$Q$31)+IF(Data!$AA157&lt;&gt;"",Scoring!$Q$32)+IF(Data!$AB157&lt;&gt;"",Scoring!$Q$33)+IF(Data!$AC157&lt;&gt;"",Scoring!$Q$34)+IF(Data!$AD157&lt;&gt;"",Scoring!$Q$35)+IF(Data!$AE157&lt;&gt;"",Scoring!$Q$36)+IF(Data!$AF157&lt;&gt;"",Scoring!$Q$37)+IF(Data!$AG157&lt;&gt;"",Scoring!$Q$38)+IF(Data!$AH157&lt;&gt;"",Scoring!$Q$39)+IF(Data!$AI157&lt;&gt;"",Scoring!$Q$40)+IF(Data!$AJ157&lt;&gt;"",Scoring!$Q$41)+IF(Data!$AK157&lt;&gt;"",Scoring!$Q$42)+IF(Data!$AL157&lt;&gt;"",Scoring!$Q$43)+IF(Data!$AM157&lt;&gt;"",Scoring!$Q$44)+IF(Data!$AN157&lt;&gt;"",Scoring!$Q$45)+IF(Data!$AO157&lt;&gt;"",Scoring!$Q$46)+IF(Data!$AP157&lt;&gt;"",Scoring!$Q$47)+IF(Data!$AQ157&lt;&gt;"",Scoring!$Q$48)+IF(Data!$AR157&lt;&gt;"",Scoring!$Q$49)+IF(Data!$AS157&lt;&gt;"",Scoring!$Q$50)+IF(Data!$AT157&lt;&gt;"",Scoring!$Q$51)+IF(Data!$AU157&lt;&gt;"",Scoring!$Q$52),"")</f>
        <v/>
      </c>
      <c r="BW157" s="183" t="str">
        <f>IF(BV157&lt;&gt;"",LOOKUP(BV157,Likelihoods!$A$7:$A$107,Likelihoods!O$7:O$107),"")</f>
        <v/>
      </c>
      <c r="BX157" s="9"/>
      <c r="BY157" s="9"/>
      <c r="BZ157" s="9"/>
      <c r="CA157" s="9"/>
      <c r="CB157" s="9"/>
      <c r="CC157" s="9"/>
      <c r="CD157" s="9"/>
      <c r="CE157" s="9"/>
      <c r="CF157" s="9"/>
      <c r="CG157" s="9"/>
      <c r="CH157" s="9"/>
      <c r="CI157" s="9"/>
      <c r="CJ157" s="9"/>
      <c r="CK157" s="9"/>
    </row>
    <row r="158" spans="1:89" ht="14.25">
      <c r="A158" s="59"/>
      <c r="B158" s="76"/>
      <c r="C158" s="77"/>
      <c r="D158" s="77"/>
      <c r="E158" s="77"/>
      <c r="F158" s="77"/>
      <c r="G158" s="77"/>
      <c r="H158" s="77"/>
      <c r="I158" s="77"/>
      <c r="J158" s="77"/>
      <c r="K158" s="77"/>
      <c r="L158" s="77"/>
      <c r="M158" s="77"/>
      <c r="N158" s="77"/>
      <c r="O158" s="77"/>
      <c r="P158" s="76"/>
      <c r="Q158" s="78"/>
      <c r="R158" s="77"/>
      <c r="S158" s="77"/>
      <c r="T158" s="77"/>
      <c r="U158" s="77"/>
      <c r="V158" s="76"/>
      <c r="W158" s="77"/>
      <c r="X158" s="78"/>
      <c r="Y158" s="77"/>
      <c r="Z158" s="77"/>
      <c r="AA158" s="77"/>
      <c r="AB158" s="77"/>
      <c r="AC158" s="77"/>
      <c r="AD158" s="77"/>
      <c r="AE158" s="77"/>
      <c r="AF158" s="76"/>
      <c r="AG158" s="77"/>
      <c r="AH158" s="77"/>
      <c r="AI158" s="77"/>
      <c r="AJ158" s="78"/>
      <c r="AK158" s="77"/>
      <c r="AL158" s="77"/>
      <c r="AM158" s="77"/>
      <c r="AN158" s="77"/>
      <c r="AO158" s="76"/>
      <c r="AP158" s="77"/>
      <c r="AQ158" s="78"/>
      <c r="AR158" s="76"/>
      <c r="AS158" s="78"/>
      <c r="AT158" s="77"/>
      <c r="AU158" s="77"/>
      <c r="AV158" s="179" t="str">
        <f>IF(AND(COUNTBLANK($B158:$O158)=13,COUNTBLANK($P158:$Q158)=1,COUNTBLANK($R158:$U158)=3,COUNTBLANK($V158:$X158)=2,COUNTBLANK($Y158:$AE158)=6,COUNTBLANK($AF158:$AJ158)=4,COUNTBLANK($AK158:AN158)=3,COUNTBLANK($AO158:$AQ158)=2,COUNTBLANK($AR158:$AS158)=1,COUNTBLANK($AT158:$AU158)=1),IF(Data!$B158&lt;&gt;"",Scoring!$D$7)+IF(Data!$C158&lt;&gt;"",Scoring!$D$8)+IF(Data!$D158&lt;&gt;"",Scoring!$D$9)+IF(Data!$E158&lt;&gt;"",Scoring!$D$10)+IF(Data!$F158&lt;&gt;"",Scoring!$D$11)+IF(Data!$G158&lt;&gt;"",Scoring!$D$12)+IF(Data!$H158&lt;&gt;"",Scoring!$D$13)+IF(Data!$I158&lt;&gt;"",Scoring!$D$14)+IF(Data!$J158&lt;&gt;"",Scoring!$D$15)+IF(Data!$K158&lt;&gt;"",Scoring!$D$16)+IF(Data!$L158&lt;&gt;"",Scoring!$D$17)+IF(Data!$M158&lt;&gt;"",Scoring!$D$18)+IF(Data!$N158&lt;&gt;"",Scoring!$D$19)+IF(Data!$O158&lt;&gt;"",Scoring!$D$20)+IF(Data!$P158&lt;&gt;"",Scoring!$D$21)+IF(Data!$Q158&lt;&gt;"",Scoring!$D$22)+IF(Data!$R158&lt;&gt;"",Scoring!$D$23)+IF(Data!$S158&lt;&gt;"",Scoring!$D$24)+IF(Data!$T158&lt;&gt;"",Scoring!$D$25)+IF(Data!$U158&lt;&gt;"",Scoring!$D$26)+IF(Data!$V158&lt;&gt;"",Scoring!$D$27)+IF(Data!$W158&lt;&gt;"",Scoring!$D$28)+IF(Data!$X158&lt;&gt;"",Scoring!$D$29)+IF(Data!$Y158&lt;&gt;"",Scoring!$D$30)+IF(Data!$Z158&lt;&gt;"",Scoring!$D$31)+IF(Data!$AA158&lt;&gt;"",Scoring!$D$32)+IF(Data!$AB158&lt;&gt;"",Scoring!$D$33)+IF(Data!$AC158&lt;&gt;"",Scoring!$D$34)+IF(Data!$AD158&lt;&gt;"",Scoring!$D$35)+IF(Data!$AE158&lt;&gt;"",Scoring!$D$36)+IF(Data!$AF158&lt;&gt;"",Scoring!$D$37)+IF(Data!$AG158&lt;&gt;"",Scoring!$D$38)+IF(Data!$AH158&lt;&gt;"",Scoring!$D$39)+IF(Data!$AI158&lt;&gt;"",Scoring!$D$40)+IF(Data!$AJ158&lt;&gt;"",Scoring!$D$41)+IF(Data!$AK158&lt;&gt;"",Scoring!$D$42)+IF(Data!$AL158&lt;&gt;"",Scoring!$D$43)+IF(Data!$AM158&lt;&gt;"",Scoring!$D$44)+IF(Data!$AN158&lt;&gt;"",Scoring!$D$45)+IF(Data!$AO158&lt;&gt;"",Scoring!$D$46)+IF(Data!$AP158&lt;&gt;"",Scoring!$D$47)+IF(Data!$AQ158&lt;&gt;"",Scoring!$D$48)+IF(Data!$AR158&lt;&gt;"",Scoring!$D$49)+IF(Data!$AS158&lt;&gt;"",Scoring!$D$50)+IF(Data!$AT158&lt;&gt;"",Scoring!$D$51)+IF(Data!$AU158&lt;&gt;"",Scoring!$D$52),"")</f>
        <v/>
      </c>
      <c r="AW158" s="180" t="str">
        <f>IF(AV158&lt;&gt;"",LOOKUP(AV158,Likelihoods!$A$7:$A$107,Likelihoods!B$7:B$107),"")</f>
        <v/>
      </c>
      <c r="AX158" s="181" t="str">
        <f>IF(AND(COUNTBLANK($B158:$O158)=13,COUNTBLANK($P158:$Q158)=1,COUNTBLANK($R158:$U158)=3,COUNTBLANK($V158:$X158)=2,COUNTBLANK($Y158:$AE158)=6,COUNTBLANK($AF158:$AJ158)=4,COUNTBLANK($AK158:AN158)=3,COUNTBLANK($AO158:$AQ158)=2,COUNTBLANK($AR158:$AS158)=1,COUNTBLANK($AT158:$AU158)=1),IF(Data!$B158&lt;&gt;"",Scoring!$E$7)+IF(Data!$C158&lt;&gt;"",Scoring!$E$8)+IF(Data!$D158&lt;&gt;"",Scoring!$E$9)+IF(Data!$E158&lt;&gt;"",Scoring!$E$10)+IF(Data!$F158&lt;&gt;"",Scoring!$E$11)+IF(Data!$G158&lt;&gt;"",Scoring!$E$12)+IF(Data!$H158&lt;&gt;"",Scoring!$E$13)+IF(Data!$I158&lt;&gt;"",Scoring!$E$14)+IF(Data!$J158&lt;&gt;"",Scoring!$E$15)+IF(Data!$K158&lt;&gt;"",Scoring!$E$16)+IF(Data!$L158&lt;&gt;"",Scoring!$E$17)+IF(Data!$M158&lt;&gt;"",Scoring!$E$18)+IF(Data!$N158&lt;&gt;"",Scoring!$E$19)+IF(Data!$O158&lt;&gt;"",Scoring!$E$20)+IF(Data!$P158&lt;&gt;"",Scoring!$E$21)+IF(Data!$Q158&lt;&gt;"",Scoring!$E$22)+IF(Data!$R158&lt;&gt;"",Scoring!$E$23)+IF(Data!$S158&lt;&gt;"",Scoring!$E$24)+IF(Data!$T158&lt;&gt;"",Scoring!$E$25)+IF(Data!$U158&lt;&gt;"",Scoring!$E$26)+IF(Data!$V158&lt;&gt;"",Scoring!$E$27)+IF(Data!$W158&lt;&gt;"",Scoring!$E$28)+IF(Data!$X158&lt;&gt;"",Scoring!$E$29)+IF(Data!$Y158&lt;&gt;"",Scoring!$E$30)+IF(Data!$Z158&lt;&gt;"",Scoring!$E$31)+IF(Data!$AA158&lt;&gt;"",Scoring!$E$32)+IF(Data!$AB158&lt;&gt;"",Scoring!$E$33)+IF(Data!$AC158&lt;&gt;"",Scoring!$E$34)+IF(Data!$AD158&lt;&gt;"",Scoring!$E$35)+IF(Data!$AE158&lt;&gt;"",Scoring!$E$36)+IF(Data!$AF158&lt;&gt;"",Scoring!$E$37)+IF(Data!$AG158&lt;&gt;"",Scoring!$E$38)+IF(Data!$AH158&lt;&gt;"",Scoring!$E$39)+IF(Data!$AI158&lt;&gt;"",Scoring!$E$40)+IF(Data!$AJ158&lt;&gt;"",Scoring!$E$41)+IF(Data!$AK158&lt;&gt;"",Scoring!$E$42)+IF(Data!$AL158&lt;&gt;"",Scoring!$E$43)+IF(Data!$AM158&lt;&gt;"",Scoring!$E$44)+IF(Data!$AN158&lt;&gt;"",Scoring!$E$45)+IF(Data!$AO158&lt;&gt;"",Scoring!$E$46)+IF(Data!$AP158&lt;&gt;"",Scoring!$E$47)+IF(Data!$AQ158&lt;&gt;"",Scoring!$E$48)+IF(Data!$AR158&lt;&gt;"",Scoring!$E$49)+IF(Data!$AS158&lt;&gt;"",Scoring!$E$50)+IF(Data!$AT158&lt;&gt;"",Scoring!$E$51)+IF(Data!$AU158&lt;&gt;"",Scoring!$E$52),"")</f>
        <v/>
      </c>
      <c r="AY158" s="180" t="str">
        <f>IF(AX158&lt;&gt;"",LOOKUP(AX158,Likelihoods!$A$7:$A$107,Likelihoods!C$7:C$107),"")</f>
        <v/>
      </c>
      <c r="AZ158" s="182" t="str">
        <f>IF(AND(COUNTBLANK($B158:$O158)=13,COUNTBLANK($P158:$Q158)=1,COUNTBLANK($R158:$U158)=3,COUNTBLANK($V158:$X158)=2,COUNTBLANK($Y158:$AE158)=6,COUNTBLANK($AF158:$AJ158)=4,COUNTBLANK($AK158:AN158)=3,COUNTBLANK($AO158:$AQ158)=2,COUNTBLANK($AR158:$AS158)=1,COUNTBLANK($AT158:$AU158)=1),IF(Data!$B158&lt;&gt;"",Scoring!$F$7)+IF(Data!$C158&lt;&gt;"",Scoring!$F$8)+IF(Data!$D158&lt;&gt;"",Scoring!$F$9)+IF(Data!$E158&lt;&gt;"",Scoring!$F$10)+IF(Data!$F158&lt;&gt;"",Scoring!$F$11)+IF(Data!$G158&lt;&gt;"",Scoring!$F$12)+IF(Data!$H158&lt;&gt;"",Scoring!$F$13)+IF(Data!$I158&lt;&gt;"",Scoring!$F$14)+IF(Data!$J158&lt;&gt;"",Scoring!$F$15)+IF(Data!$K158&lt;&gt;"",Scoring!$F$16)+IF(Data!$L158&lt;&gt;"",Scoring!$F$17)+IF(Data!$M158&lt;&gt;"",Scoring!$F$18)+IF(Data!$N158&lt;&gt;"",Scoring!$F$19)+IF(Data!$O158&lt;&gt;"",Scoring!$F$20)+IF(Data!$P158&lt;&gt;"",Scoring!$F$21)+IF(Data!$Q158&lt;&gt;"",Scoring!$F$22)+IF(Data!$R158&lt;&gt;"",Scoring!$F$23)+IF(Data!$S158&lt;&gt;"",Scoring!$F$24)+IF(Data!$T158&lt;&gt;"",Scoring!$F$25)+IF(Data!$U158&lt;&gt;"",Scoring!$F$26)+IF(Data!$V158&lt;&gt;"",Scoring!$F$27)+IF(Data!$W158&lt;&gt;"",Scoring!$F$28)+IF(Data!$X158&lt;&gt;"",Scoring!$F$29)+IF(Data!$Y158&lt;&gt;"",Scoring!$F$30)+IF(Data!$Z158&lt;&gt;"",Scoring!$F$31)+IF(Data!$AA158&lt;&gt;"",Scoring!$F$32)+IF(Data!$AB158&lt;&gt;"",Scoring!$F$33)+IF(Data!$AC158&lt;&gt;"",Scoring!$F$34)+IF(Data!$AD158&lt;&gt;"",Scoring!$F$35)+IF(Data!$AE158&lt;&gt;"",Scoring!$F$36)+IF(Data!$AF158&lt;&gt;"",Scoring!$F$37)+IF(Data!$AG158&lt;&gt;"",Scoring!$F$38)+IF(Data!$AH158&lt;&gt;"",Scoring!$F$39)+IF(Data!$AI158&lt;&gt;"",Scoring!$F$40)+IF(Data!$AJ158&lt;&gt;"",Scoring!$F$41)+IF(Data!$AK158&lt;&gt;"",Scoring!$F$42)+IF(Data!$AL158&lt;&gt;"",Scoring!$F$43)+IF(Data!$AM158&lt;&gt;"",Scoring!$F$44)+IF(Data!$AN158&lt;&gt;"",Scoring!$F$45)+IF(Data!$AO158&lt;&gt;"",Scoring!$F$46)+IF(Data!$AP158&lt;&gt;"",Scoring!$F$47)+IF(Data!$AQ158&lt;&gt;"",Scoring!$F$48)+IF(Data!$AR158&lt;&gt;"",Scoring!$F$49)+IF(Data!$AS158&lt;&gt;"",Scoring!$F$50)+IF(Data!$AT158&lt;&gt;"",Scoring!$F$51)+IF(Data!$AU158&lt;&gt;"",Scoring!$F$52),"")</f>
        <v/>
      </c>
      <c r="BA158" s="183" t="str">
        <f>IF(AZ158&lt;&gt;"",LOOKUP(AZ158,Likelihoods!$A$7:$A$107,Likelihoods!D$7:D$107),"")</f>
        <v/>
      </c>
      <c r="BB158" s="181" t="str">
        <f>IF(AND(COUNTBLANK($B158:$O158)=13,COUNTBLANK($P158:$Q158)=1,COUNTBLANK($R158:$U158)=3,COUNTBLANK($V158:$X158)=2,COUNTBLANK($Y158:$AE158)=6,COUNTBLANK($AF158:$AJ158)=4,COUNTBLANK($AK158:AN158)=3,COUNTBLANK($AO158:$AQ158)=2,COUNTBLANK($AR158:$AS158)=1,COUNTBLANK($AT158:$AU158)=1),IF(Data!$B158&lt;&gt;"",Scoring!$G$7)+IF(Data!$C158&lt;&gt;"",Scoring!$G$8)+IF(Data!$D158&lt;&gt;"",Scoring!$G$9)+IF(Data!$E158&lt;&gt;"",Scoring!$G$10)+IF(Data!$F158&lt;&gt;"",Scoring!$G$11)+IF(Data!$G158&lt;&gt;"",Scoring!$G$12)+IF(Data!$H158&lt;&gt;"",Scoring!$G$13)+IF(Data!$I158&lt;&gt;"",Scoring!$G$14)+IF(Data!$J158&lt;&gt;"",Scoring!$G$15)+IF(Data!$K158&lt;&gt;"",Scoring!$G$16)+IF(Data!$L158&lt;&gt;"",Scoring!$G$17)+IF(Data!$M158&lt;&gt;"",Scoring!$G$18)+IF(Data!$N158&lt;&gt;"",Scoring!$G$19)+IF(Data!$O158&lt;&gt;"",Scoring!$G$20)+IF(Data!$P158&lt;&gt;"",Scoring!$G$21)+IF(Data!$Q158&lt;&gt;"",Scoring!$G$22)+IF(Data!$R158&lt;&gt;"",Scoring!$G$23)+IF(Data!$S158&lt;&gt;"",Scoring!$G$24)+IF(Data!$T158&lt;&gt;"",Scoring!$G$25)+IF(Data!$U158&lt;&gt;"",Scoring!$G$26)+IF(Data!$V158&lt;&gt;"",Scoring!$G$27)+IF(Data!$W158&lt;&gt;"",Scoring!$G$28)+IF(Data!$X158&lt;&gt;"",Scoring!$G$29)+IF(Data!$Y158&lt;&gt;"",Scoring!$G$30)+IF(Data!$Z158&lt;&gt;"",Scoring!$G$31)+IF(Data!$AA158&lt;&gt;"",Scoring!$G$32)+IF(Data!$AB158&lt;&gt;"",Scoring!$G$33)+IF(Data!$AC158&lt;&gt;"",Scoring!$G$34)+IF(Data!$AD158&lt;&gt;"",Scoring!$G$35)+IF(Data!$AE158&lt;&gt;"",Scoring!$G$36)+IF(Data!$AF158&lt;&gt;"",Scoring!$G$37)+IF(Data!$AG158&lt;&gt;"",Scoring!$G$38)+IF(Data!$AH158&lt;&gt;"",Scoring!$G$39)+IF(Data!$AI158&lt;&gt;"",Scoring!$G$40)+IF(Data!$AJ158&lt;&gt;"",Scoring!$G$41)+IF(Data!$AK158&lt;&gt;"",Scoring!$G$42)+IF(Data!$AL158&lt;&gt;"",Scoring!$G$43)+IF(Data!$AM158&lt;&gt;"",Scoring!$G$44)+IF(Data!$AN158&lt;&gt;"",Scoring!$G$45)+IF(Data!$AO158&lt;&gt;"",Scoring!$G$46)+IF(Data!$AP158&lt;&gt;"",Scoring!$G$47)+IF(Data!$AQ158&lt;&gt;"",Scoring!$G$48)+IF(Data!$AR158&lt;&gt;"",Scoring!$G$49)+IF(Data!$AS158&lt;&gt;"",Scoring!$G$50)+IF(Data!$AT158&lt;&gt;"",Scoring!$G$51)+IF(Data!$AU158&lt;&gt;"",Scoring!$G$52),"")</f>
        <v/>
      </c>
      <c r="BC158" s="184" t="str">
        <f>IF(BB158&lt;&gt;"",LOOKUP(BB158,Likelihoods!$A$7:$A$107,Likelihoods!E$7:E$107),"")</f>
        <v/>
      </c>
      <c r="BD158" s="185" t="str">
        <f>IF(AND(COUNTBLANK($B158:$O158)=13,COUNTBLANK($P158:$Q158)=1,COUNTBLANK($R158:$U158)=3,COUNTBLANK($V158:$X158)=2,COUNTBLANK($Y158:$AE158)=6,COUNTBLANK($AF158:$AJ158)=4,COUNTBLANK($AK158:AN158)=3,COUNTBLANK($AO158:$AQ158)=2,COUNTBLANK($AR158:$AS158)=1,COUNTBLANK($AT158:$AU158)=1),IF(Data!$B158&lt;&gt;"",Scoring!$H$7)+IF(Data!$C158&lt;&gt;"",Scoring!$H$8)+IF(Data!$D158&lt;&gt;"",Scoring!$H$9)+IF(Data!$E158&lt;&gt;"",Scoring!$H$10)+IF(Data!$F158&lt;&gt;"",Scoring!$H$11)+IF(Data!$G158&lt;&gt;"",Scoring!$H$12)+IF(Data!$H158&lt;&gt;"",Scoring!$H$13)+IF(Data!$I158&lt;&gt;"",Scoring!$H$14)+IF(Data!$J158&lt;&gt;"",Scoring!$H$15)+IF(Data!$K158&lt;&gt;"",Scoring!$H$16)+IF(Data!$L158&lt;&gt;"",Scoring!$H$17)+IF(Data!$M158&lt;&gt;"",Scoring!$H$18)+IF(Data!$N158&lt;&gt;"",Scoring!$H$19)+IF(Data!$O158&lt;&gt;"",Scoring!$H$20)+IF(Data!$P158&lt;&gt;"",Scoring!$H$21)+IF(Data!$Q158&lt;&gt;"",Scoring!$H$22)+IF(Data!$R158&lt;&gt;"",Scoring!$H$23)+IF(Data!$S158&lt;&gt;"",Scoring!$H$24)+IF(Data!$T158&lt;&gt;"",Scoring!$H$25)+IF(Data!$U158&lt;&gt;"",Scoring!$H$26)+IF(Data!$V158&lt;&gt;"",Scoring!$H$27)+IF(Data!$W158&lt;&gt;"",Scoring!$H$28)+IF(Data!$X158&lt;&gt;"",Scoring!$H$29)+IF(Data!$Y158&lt;&gt;"",Scoring!$H$30)+IF(Data!$Z158&lt;&gt;"",Scoring!$H$31)+IF(Data!$AA158&lt;&gt;"",Scoring!$H$32)+IF(Data!$AB158&lt;&gt;"",Scoring!$H$33)+IF(Data!$AC158&lt;&gt;"",Scoring!$H$34)+IF(Data!$AD158&lt;&gt;"",Scoring!$H$35)+IF(Data!$AE158&lt;&gt;"",Scoring!$H$36)+IF(Data!$AF158&lt;&gt;"",Scoring!$H$37)+IF(Data!$AG158&lt;&gt;"",Scoring!$H$38)+IF(Data!$AH158&lt;&gt;"",Scoring!$H$39)+IF(Data!$AI158&lt;&gt;"",Scoring!$H$40)+IF(Data!$AJ158&lt;&gt;"",Scoring!$H$41)+IF(Data!$AK158&lt;&gt;"",Scoring!$H$42)+IF(Data!$AL158&lt;&gt;"",Scoring!$H$43)+IF(Data!$AM158&lt;&gt;"",Scoring!$H$44)+IF(Data!$AN158&lt;&gt;"",Scoring!$H$45)+IF(Data!$AO158&lt;&gt;"",Scoring!$H$46)+IF(Data!$AP158&lt;&gt;"",Scoring!$H$47)+IF(Data!$AQ158&lt;&gt;"",Scoring!$H$48)+IF(Data!$AR158&lt;&gt;"",Scoring!$H$49)+IF(Data!$AS158&lt;&gt;"",Scoring!$H$50)+IF(Data!$AT158&lt;&gt;"",Scoring!$H$51)+IF(Data!$AU158&lt;&gt;"",Scoring!$H$52),"")</f>
        <v/>
      </c>
      <c r="BE158" s="186" t="str">
        <f>IF(BD158&lt;&gt;"",LOOKUP(BD158,Likelihoods!$A$7:$A$107,Likelihoods!F$7:F$107),"")</f>
        <v/>
      </c>
      <c r="BF158" s="181" t="str">
        <f>IF(AND(COUNTBLANK($B158:$O158)=13,COUNTBLANK($P158:$Q158)=1,COUNTBLANK($R158:$U158)=3,COUNTBLANK($V158:$X158)=2,COUNTBLANK($Y158:$AE158)=6,COUNTBLANK($AF158:$AJ158)=4,COUNTBLANK($AK158:AN158)=3,COUNTBLANK($AO158:$AQ158)=2,COUNTBLANK($AR158:$AS158)=1,COUNTBLANK($AT158:$AU158)=1),IF(Data!$B158&lt;&gt;"",Scoring!$I$7)+IF(Data!$C158&lt;&gt;"",Scoring!$I$8)+IF(Data!$D158&lt;&gt;"",Scoring!$I$9)+IF(Data!$E158&lt;&gt;"",Scoring!$I$10)+IF(Data!$F158&lt;&gt;"",Scoring!$I$11)+IF(Data!$G158&lt;&gt;"",Scoring!$I$12)+IF(Data!$H158&lt;&gt;"",Scoring!$I$13)+IF(Data!$I158&lt;&gt;"",Scoring!$I$14)+IF(Data!$J158&lt;&gt;"",Scoring!$I$15)+IF(Data!$K158&lt;&gt;"",Scoring!$I$16)+IF(Data!$L158&lt;&gt;"",Scoring!$I$17)+IF(Data!$M158&lt;&gt;"",Scoring!$I$18)+IF(Data!$N158&lt;&gt;"",Scoring!$I$19)+IF(Data!$O158&lt;&gt;"",Scoring!$I$20)+IF(Data!$P158&lt;&gt;"",Scoring!$I$21)+IF(Data!$Q158&lt;&gt;"",Scoring!$I$22)+IF(Data!$R158&lt;&gt;"",Scoring!$I$23)+IF(Data!$S158&lt;&gt;"",Scoring!$I$24)+IF(Data!$T158&lt;&gt;"",Scoring!$I$25)+IF(Data!$U158&lt;&gt;"",Scoring!$I$26)+IF(Data!$V158&lt;&gt;"",Scoring!$I$27)+IF(Data!$W158&lt;&gt;"",Scoring!$I$28)+IF(Data!$X158&lt;&gt;"",Scoring!$I$29)+IF(Data!$Y158&lt;&gt;"",Scoring!$I$30)+IF(Data!$Z158&lt;&gt;"",Scoring!$I$31)+IF(Data!$AA158&lt;&gt;"",Scoring!$I$32)+IF(Data!$AB158&lt;&gt;"",Scoring!$I$33)+IF(Data!$AC158&lt;&gt;"",Scoring!$I$34)+IF(Data!$AD158&lt;&gt;"",Scoring!$I$35)+IF(Data!$AE158&lt;&gt;"",Scoring!$I$36)+IF(Data!$AF158&lt;&gt;"",Scoring!$I$37)+IF(Data!$AG158&lt;&gt;"",Scoring!$I$38)+IF(Data!$AH158&lt;&gt;"",Scoring!$I$39)+IF(Data!$AI158&lt;&gt;"",Scoring!$I$40)+IF(Data!$AJ158&lt;&gt;"",Scoring!$I$41)+IF(Data!$AK158&lt;&gt;"",Scoring!$I$42)+IF(Data!$AL158&lt;&gt;"",Scoring!$I$43)+IF(Data!$AM158&lt;&gt;"",Scoring!$I$44)+IF(Data!$AN158&lt;&gt;"",Scoring!$I$45)+IF(Data!$AO158&lt;&gt;"",Scoring!$I$46)+IF(Data!$AP158&lt;&gt;"",Scoring!$I$47)+IF(Data!$AQ158&lt;&gt;"",Scoring!$I$48)+IF(Data!$AR158&lt;&gt;"",Scoring!$I$49)+IF(Data!$AS158&lt;&gt;"",Scoring!$I$50)+IF(Data!$AT158&lt;&gt;"",Scoring!$I$51)+IF(Data!$AU158&lt;&gt;"",Scoring!$I$52),"")</f>
        <v/>
      </c>
      <c r="BG158" s="180" t="str">
        <f>IF(BF158&lt;&gt;"",LOOKUP(BF158,Likelihoods!$A$7:$A$107,Likelihoods!G$7:G$107),"")</f>
        <v/>
      </c>
      <c r="BH158" s="187" t="str">
        <f>IF(AND(COUNTBLANK($B158:$O158)=13,COUNTBLANK($P158:$Q158)=1,COUNTBLANK($R158:$U158)=3,COUNTBLANK($V158:$X158)=2,COUNTBLANK($Y158:$AE158)=6,COUNTBLANK($AF158:$AJ158)=4,COUNTBLANK($AK158:AN158)=3,COUNTBLANK($AO158:$AQ158)=2,COUNTBLANK($AR158:$AS158)=1,COUNTBLANK($AT158:$AU158)=1),IF(Data!$B158&lt;&gt;"",Scoring!$J$7)+IF(Data!$C158&lt;&gt;"",Scoring!$J$8)+IF(Data!$D158&lt;&gt;"",Scoring!$J$9)+IF(Data!$E158&lt;&gt;"",Scoring!$J$10)+IF(Data!$F158&lt;&gt;"",Scoring!$J$11)+IF(Data!$G158&lt;&gt;"",Scoring!$J$12)+IF(Data!$H158&lt;&gt;"",Scoring!$J$13)+IF(Data!$I158&lt;&gt;"",Scoring!$J$14)+IF(Data!$J158&lt;&gt;"",Scoring!$J$15)+IF(Data!$K158&lt;&gt;"",Scoring!$J$16)+IF(Data!$L158&lt;&gt;"",Scoring!$J$17)+IF(Data!$M158&lt;&gt;"",Scoring!$J$18)+IF(Data!$N158&lt;&gt;"",Scoring!$J$19)+IF(Data!$O158&lt;&gt;"",Scoring!$J$20)+IF(Data!$P158&lt;&gt;"",Scoring!$J$21)+IF(Data!$Q158&lt;&gt;"",Scoring!$J$22)+IF(Data!$R158&lt;&gt;"",Scoring!$J$23)+IF(Data!$S158&lt;&gt;"",Scoring!$J$24)+IF(Data!$T158&lt;&gt;"",Scoring!$J$25)+IF(Data!$U158&lt;&gt;"",Scoring!$J$26)+IF(Data!$V158&lt;&gt;"",Scoring!$J$27)+IF(Data!$W158&lt;&gt;"",Scoring!$J$28)+IF(Data!$X158&lt;&gt;"",Scoring!$J$29)+IF(Data!$Y158&lt;&gt;"",Scoring!$J$30)+IF(Data!$Z158&lt;&gt;"",Scoring!$J$31)+IF(Data!$AA158&lt;&gt;"",Scoring!$J$32)+IF(Data!$AB158&lt;&gt;"",Scoring!$J$33)+IF(Data!$AC158&lt;&gt;"",Scoring!$J$34)+IF(Data!$AD158&lt;&gt;"",Scoring!$J$35)+IF(Data!$AE158&lt;&gt;"",Scoring!$J$36)+IF(Data!$AF158&lt;&gt;"",Scoring!$J$37)+IF(Data!$AG158&lt;&gt;"",Scoring!$J$38)+IF(Data!$AH158&lt;&gt;"",Scoring!$J$39)+IF(Data!$AI158&lt;&gt;"",Scoring!$J$40)+IF(Data!$AJ158&lt;&gt;"",Scoring!$J$41)+IF(Data!$AK158&lt;&gt;"",Scoring!$J$42)+IF(Data!$AL158&lt;&gt;"",Scoring!$J$43)+IF(Data!$AM158&lt;&gt;"",Scoring!$J$44)+IF(Data!$AN158&lt;&gt;"",Scoring!$J$45)+IF(Data!$AO158&lt;&gt;"",Scoring!$J$46)+IF(Data!$AP158&lt;&gt;"",Scoring!$J$47)+IF(Data!$AQ158&lt;&gt;"",Scoring!$J$48)+IF(Data!$AR158&lt;&gt;"",Scoring!$J$49)+IF(Data!$AS158&lt;&gt;"",Scoring!$J$50)+IF(Data!$AT158&lt;&gt;"",Scoring!$J$51)+IF(Data!$AU158&lt;&gt;"",Scoring!$J$52),"")</f>
        <v/>
      </c>
      <c r="BI158" s="183" t="str">
        <f>IF(BH158&lt;&gt;"",LOOKUP(BH158,Likelihoods!$A$7:$A$107,Likelihoods!H$7:H$107),"")</f>
        <v/>
      </c>
      <c r="BJ158" s="188" t="str">
        <f>IF(AND(COUNTBLANK($B158:$O158)=13,COUNTBLANK($P158:$Q158)=1,COUNTBLANK($R158:$U158)=3,COUNTBLANK($V158:$X158)=2,COUNTBLANK($Y158:$AE158)=6,COUNTBLANK($AF158:$AJ158)=4,COUNTBLANK($AK158:AN158)=3,COUNTBLANK($AO158:$AQ158)=2,COUNTBLANK($AR158:$AS158)=1,COUNTBLANK($AT158:$AU158)=1),IF(Data!$B158&lt;&gt;"",Scoring!$K$7)+IF(Data!$C158&lt;&gt;"",Scoring!$K$8)+IF(Data!$D158&lt;&gt;"",Scoring!$K$9)+IF(Data!$E158&lt;&gt;"",Scoring!$K$10)+IF(Data!$F158&lt;&gt;"",Scoring!$K$11)+IF(Data!$G158&lt;&gt;"",Scoring!$K$12)+IF(Data!$H158&lt;&gt;"",Scoring!$K$13)+IF(Data!$I158&lt;&gt;"",Scoring!$K$14)+IF(Data!$J158&lt;&gt;"",Scoring!$K$15)+IF(Data!$K158&lt;&gt;"",Scoring!$K$16)+IF(Data!$L158&lt;&gt;"",Scoring!$K$17)+IF(Data!$M158&lt;&gt;"",Scoring!$K$18)+IF(Data!$N158&lt;&gt;"",Scoring!$K$19)+IF(Data!$O158&lt;&gt;"",Scoring!$K$20)+IF(Data!$P158&lt;&gt;"",Scoring!$K$21)+IF(Data!$Q158&lt;&gt;"",Scoring!$K$22)+IF(Data!$R158&lt;&gt;"",Scoring!$K$23)+IF(Data!$S158&lt;&gt;"",Scoring!$K$24)+IF(Data!$T158&lt;&gt;"",Scoring!$K$25)+IF(Data!$U158&lt;&gt;"",Scoring!$K$26)+IF(Data!$V158&lt;&gt;"",Scoring!$K$27)+IF(Data!$W158&lt;&gt;"",Scoring!$K$28)+IF(Data!$X158&lt;&gt;"",Scoring!$K$29)+IF(Data!$Y158&lt;&gt;"",Scoring!$K$30)+IF(Data!$Z158&lt;&gt;"",Scoring!$K$31)+IF(Data!$AA158&lt;&gt;"",Scoring!$K$32)+IF(Data!$AB158&lt;&gt;"",Scoring!$K$33)+IF(Data!$AC158&lt;&gt;"",Scoring!$K$34)+IF(Data!$AD158&lt;&gt;"",Scoring!$K$35)+IF(Data!$AE158&lt;&gt;"",Scoring!$K$36)+IF(Data!$AF158&lt;&gt;"",Scoring!$K$37)+IF(Data!$AG158&lt;&gt;"",Scoring!$K$38)+IF(Data!$AH158&lt;&gt;"",Scoring!$K$39)+IF(Data!$AI158&lt;&gt;"",Scoring!$K$40)+IF(Data!$AJ158&lt;&gt;"",Scoring!$K$41)+IF(Data!$AK158&lt;&gt;"",Scoring!$K$42)+IF(Data!$AL158&lt;&gt;"",Scoring!$K$43)+IF(Data!$AM158&lt;&gt;"",Scoring!$K$44)+IF(Data!$AN158&lt;&gt;"",Scoring!$K$45)+IF(Data!$AO158&lt;&gt;"",Scoring!$K$46)+IF(Data!$AP158&lt;&gt;"",Scoring!$K$47)+IF(Data!$AQ158&lt;&gt;"",Scoring!$K$48)+IF(Data!$AR158&lt;&gt;"",Scoring!$K$49)+IF(Data!$AS158&lt;&gt;"",Scoring!$K$50)+IF(Data!$AT158&lt;&gt;"",Scoring!$K$51)+IF(Data!$AU158&lt;&gt;"",Scoring!$K$52),"")</f>
        <v/>
      </c>
      <c r="BK158" s="184" t="str">
        <f>IF(BJ158&lt;&gt;"",LOOKUP(BJ158,Likelihoods!$A$7:$A$107,Likelihoods!I$7:I$107),"")</f>
        <v/>
      </c>
      <c r="BL158" s="187" t="str">
        <f>IF(AND(COUNTBLANK($B158:$O158)=13,COUNTBLANK($P158:$Q158)=1,COUNTBLANK($R158:$U158)=3,COUNTBLANK($V158:$X158)=2,COUNTBLANK($Y158:$AE158)=6,COUNTBLANK($AF158:$AJ158)=4,COUNTBLANK($AK158:AN158)=3,COUNTBLANK($AO158:$AQ158)=2,COUNTBLANK($AR158:$AS158)=1,COUNTBLANK($AT158:$AU158)=1),IF(Data!$B158&lt;&gt;"",Scoring!$L$7)+IF(Data!$C158&lt;&gt;"",Scoring!$L$8)+IF(Data!$D158&lt;&gt;"",Scoring!$L$9)+IF(Data!$E158&lt;&gt;"",Scoring!$L$10)+IF(Data!$F158&lt;&gt;"",Scoring!$L$11)+IF(Data!$G158&lt;&gt;"",Scoring!$L$12)+IF(Data!$H158&lt;&gt;"",Scoring!$L$13)+IF(Data!$I158&lt;&gt;"",Scoring!$L$14)+IF(Data!$J158&lt;&gt;"",Scoring!$L$15)+IF(Data!$K158&lt;&gt;"",Scoring!$L$16)+IF(Data!$L158&lt;&gt;"",Scoring!$L$17)+IF(Data!$M158&lt;&gt;"",Scoring!$L$18)+IF(Data!$N158&lt;&gt;"",Scoring!$L$19)+IF(Data!$O158&lt;&gt;"",Scoring!$L$20)+IF(Data!$P158&lt;&gt;"",Scoring!$L$21)+IF(Data!$Q158&lt;&gt;"",Scoring!$L$22)+IF(Data!$R158&lt;&gt;"",Scoring!$L$23)+IF(Data!$S158&lt;&gt;"",Scoring!$L$24)+IF(Data!$T158&lt;&gt;"",Scoring!$L$25)+IF(Data!$U158&lt;&gt;"",Scoring!$L$26)+IF(Data!$V158&lt;&gt;"",Scoring!$L$27)+IF(Data!$W158&lt;&gt;"",Scoring!$L$28)+IF(Data!$X158&lt;&gt;"",Scoring!$L$29)+IF(Data!$Y158&lt;&gt;"",Scoring!$L$30)+IF(Data!$Z158&lt;&gt;"",Scoring!$L$31)+IF(Data!$AA158&lt;&gt;"",Scoring!$L$32)+IF(Data!$AB158&lt;&gt;"",Scoring!$L$33)+IF(Data!$AC158&lt;&gt;"",Scoring!$L$34)+IF(Data!$AD158&lt;&gt;"",Scoring!$L$35)+IF(Data!$AE158&lt;&gt;"",Scoring!$L$36)+IF(Data!$AF158&lt;&gt;"",Scoring!$L$37)+IF(Data!$AG158&lt;&gt;"",Scoring!$L$38)+IF(Data!$AH158&lt;&gt;"",Scoring!$L$39)+IF(Data!$AI158&lt;&gt;"",Scoring!$L$40)+IF(Data!$AJ158&lt;&gt;"",Scoring!$L$41)+IF(Data!$AK158&lt;&gt;"",Scoring!$L$42)+IF(Data!$AL158&lt;&gt;"",Scoring!$L$43)+IF(Data!$AM158&lt;&gt;"",Scoring!$L$44)+IF(Data!$AN158&lt;&gt;"",Scoring!$L$45)+IF(Data!$AO158&lt;&gt;"",Scoring!$L$46)+IF(Data!$AP158&lt;&gt;"",Scoring!$L$47)+IF(Data!$AQ158&lt;&gt;"",Scoring!$L$48)+IF(Data!$AR158&lt;&gt;"",Scoring!$L$49)+IF(Data!$AS158&lt;&gt;"",Scoring!$L$50)+IF(Data!$AT158&lt;&gt;"",Scoring!$L$51)+IF(Data!$AU158&lt;&gt;"",Scoring!$L$52),"")</f>
        <v/>
      </c>
      <c r="BM158" s="180" t="str">
        <f>IF(BL158&lt;&gt;"",LOOKUP(BL158,Likelihoods!$A$7:$A$107,Likelihoods!J$7:J$107),"")</f>
        <v/>
      </c>
      <c r="BN158" s="181" t="str">
        <f>IF(AND(COUNTBLANK($B158:$O158)=13,COUNTBLANK($P158:$Q158)=1,COUNTBLANK($R158:$U158)=3,COUNTBLANK($V158:$X158)=2,COUNTBLANK($Y158:$AE158)=6,COUNTBLANK($AF158:$AJ158)=4,COUNTBLANK($AK158:AN158)=3,COUNTBLANK($AO158:$AQ158)=2,COUNTBLANK($AR158:$AS158)=1,COUNTBLANK($AT158:$AU158)=1),IF(Data!$B158&lt;&gt;"",Scoring!$M$7)+IF(Data!$C158&lt;&gt;"",Scoring!$M$8)+IF(Data!$D158&lt;&gt;"",Scoring!$M$9)+IF(Data!$E158&lt;&gt;"",Scoring!$M$10)+IF(Data!$F158&lt;&gt;"",Scoring!$M$11)+IF(Data!$G158&lt;&gt;"",Scoring!$M$12)+IF(Data!$H158&lt;&gt;"",Scoring!$M$13)+IF(Data!$I158&lt;&gt;"",Scoring!$M$14)+IF(Data!$J158&lt;&gt;"",Scoring!$M$15)+IF(Data!$K158&lt;&gt;"",Scoring!$M$16)+IF(Data!$L158&lt;&gt;"",Scoring!$M$17)+IF(Data!$M158&lt;&gt;"",Scoring!$M$18)+IF(Data!$N158&lt;&gt;"",Scoring!$M$19)+IF(Data!$O158&lt;&gt;"",Scoring!$M$20)+IF(Data!$P158&lt;&gt;"",Scoring!$M$21)+IF(Data!$Q158&lt;&gt;"",Scoring!$M$22)+IF(Data!$R158&lt;&gt;"",Scoring!$M$23)+IF(Data!$S158&lt;&gt;"",Scoring!$M$24)+IF(Data!$T158&lt;&gt;"",Scoring!$M$25)+IF(Data!$U158&lt;&gt;"",Scoring!$M$26)+IF(Data!$V158&lt;&gt;"",Scoring!$M$27)+IF(Data!$W158&lt;&gt;"",Scoring!$M$28)+IF(Data!$X158&lt;&gt;"",Scoring!$M$29)+IF(Data!$Y158&lt;&gt;"",Scoring!$M$30)+IF(Data!$Z158&lt;&gt;"",Scoring!$M$31)+IF(Data!$AA158&lt;&gt;"",Scoring!$M$32)+IF(Data!$AB158&lt;&gt;"",Scoring!$M$33)+IF(Data!$AC158&lt;&gt;"",Scoring!$M$34)+IF(Data!$AD158&lt;&gt;"",Scoring!$M$35)+IF(Data!$AE158&lt;&gt;"",Scoring!$M$36)+IF(Data!$AF158&lt;&gt;"",Scoring!$M$37)+IF(Data!$AG158&lt;&gt;"",Scoring!$M$38)+IF(Data!$AH158&lt;&gt;"",Scoring!$M$39)+IF(Data!$AI158&lt;&gt;"",Scoring!$M$40)+IF(Data!$AJ158&lt;&gt;"",Scoring!$M$41)+IF(Data!$AK158&lt;&gt;"",Scoring!$M$42)+IF(Data!$AL158&lt;&gt;"",Scoring!$M$43)+IF(Data!$AM158&lt;&gt;"",Scoring!$M$44)+IF(Data!$AN158&lt;&gt;"",Scoring!$M$45)+IF(Data!$AO158&lt;&gt;"",Scoring!$M$46)+IF(Data!$AP158&lt;&gt;"",Scoring!$M$47)+IF(Data!$AQ158&lt;&gt;"",Scoring!$M$48)+IF(Data!$AR158&lt;&gt;"",Scoring!$M$49)+IF(Data!$AS158&lt;&gt;"",Scoring!$M$50)+IF(Data!$AT158&lt;&gt;"",Scoring!$M$51)+IF(Data!$AU158&lt;&gt;"",Scoring!$M$52),"")</f>
        <v/>
      </c>
      <c r="BO158" s="184" t="str">
        <f>IF(BN158&lt;&gt;"",LOOKUP(BN158,Likelihoods!$A$7:$A$107,Likelihoods!K$7:K$107),"")</f>
        <v/>
      </c>
      <c r="BP158" s="179" t="str">
        <f>IF(AND(COUNTBLANK($B158:$O158)=13,COUNTBLANK($P158:$Q158)=1,COUNTBLANK($R158:$U158)=3,COUNTBLANK($V158:$X158)=2,COUNTBLANK($Y158:$AE158)=6,COUNTBLANK($AF158:$AJ158)=4,COUNTBLANK($AK158:AN158)=3,COUNTBLANK($AO158:$AQ158)=2,COUNTBLANK($AR158:$AS158)=1,COUNTBLANK($AT158:$AU158)=1),IF(Data!$B158&lt;&gt;"",Scoring!$N$7)+IF(Data!$C158&lt;&gt;"",Scoring!$N$8)+IF(Data!$D158&lt;&gt;"",Scoring!$N$9)+IF(Data!$E158&lt;&gt;"",Scoring!$N$10)+IF(Data!$F158&lt;&gt;"",Scoring!$N$11)+IF(Data!$G158&lt;&gt;"",Scoring!$N$12)+IF(Data!$H158&lt;&gt;"",Scoring!$N$13)+IF(Data!$I158&lt;&gt;"",Scoring!$N$14)+IF(Data!$J158&lt;&gt;"",Scoring!$N$15)+IF(Data!$K158&lt;&gt;"",Scoring!$N$16)+IF(Data!$L158&lt;&gt;"",Scoring!$N$17)+IF(Data!$M158&lt;&gt;"",Scoring!$N$18)+IF(Data!$N158&lt;&gt;"",Scoring!$N$19)+IF(Data!$O158&lt;&gt;"",Scoring!$N$20)+IF(Data!$P158&lt;&gt;"",Scoring!$N$21)+IF(Data!$Q158&lt;&gt;"",Scoring!$N$22)+IF(Data!$R158&lt;&gt;"",Scoring!$N$23)+IF(Data!$S158&lt;&gt;"",Scoring!$N$24)+IF(Data!$T158&lt;&gt;"",Scoring!$N$25)+IF(Data!$U158&lt;&gt;"",Scoring!$N$26)+IF(Data!$V158&lt;&gt;"",Scoring!$N$27)+IF(Data!$W158&lt;&gt;"",Scoring!$N$28)+IF(Data!$X158&lt;&gt;"",Scoring!$N$29)+IF(Data!$Y158&lt;&gt;"",Scoring!$N$30)+IF(Data!$Z158&lt;&gt;"",Scoring!$N$31)+IF(Data!$AA158&lt;&gt;"",Scoring!$N$32)+IF(Data!$AB158&lt;&gt;"",Scoring!$N$33)+IF(Data!$AC158&lt;&gt;"",Scoring!$N$34)+IF(Data!$AD158&lt;&gt;"",Scoring!$N$35)+IF(Data!$AE158&lt;&gt;"",Scoring!$N$36)+IF(Data!$AF158&lt;&gt;"",Scoring!$N$37)+IF(Data!$AG158&lt;&gt;"",Scoring!$N$38)+IF(Data!$AH158&lt;&gt;"",Scoring!$N$39)+IF(Data!$AI158&lt;&gt;"",Scoring!$N$40)+IF(Data!$AJ158&lt;&gt;"",Scoring!$N$41)+IF(Data!$AK158&lt;&gt;"",Scoring!$N$42)+IF(Data!$AL158&lt;&gt;"",Scoring!$N$43)+IF(Data!$AM158&lt;&gt;"",Scoring!$N$44)+IF(Data!$AN158&lt;&gt;"",Scoring!$N$45)+IF(Data!$AO158&lt;&gt;"",Scoring!$N$46)+IF(Data!$AP158&lt;&gt;"",Scoring!$N$47)+IF(Data!$AQ158&lt;&gt;"",Scoring!$N$48)+IF(Data!$AR158&lt;&gt;"",Scoring!$N$49)+IF(Data!$AS158&lt;&gt;"",Scoring!$N$50)+IF(Data!$AT158&lt;&gt;"",Scoring!$N$51)+IF(Data!$AU158&lt;&gt;"",Scoring!$N$52),"")</f>
        <v/>
      </c>
      <c r="BQ158" s="189" t="str">
        <f>IF(BP158&lt;&gt;"",LOOKUP(BP158,Likelihoods!$A$7:$A$107,Likelihoods!L$7:L$107),"")</f>
        <v/>
      </c>
      <c r="BR158" s="181" t="str">
        <f>IF(AND(COUNTBLANK($B158:$O158)=13,COUNTBLANK($P158:$Q158)=1,COUNTBLANK($R158:$U158)=3,COUNTBLANK($V158:$X158)=2,COUNTBLANK($Y158:$AE158)=6,COUNTBLANK($AF158:$AJ158)=4,COUNTBLANK($AK158:AN158)=3,COUNTBLANK($AO158:$AQ158)=2,COUNTBLANK($AR158:$AS158)=1,COUNTBLANK($AT158:$AU158)=1),IF(Data!$B158&lt;&gt;"",Scoring!$O$7)+IF(Data!$C158&lt;&gt;"",Scoring!$O$8)+IF(Data!$D158&lt;&gt;"",Scoring!$O$9)+IF(Data!$E158&lt;&gt;"",Scoring!$O$10)+IF(Data!$F158&lt;&gt;"",Scoring!$O$11)+IF(Data!$G158&lt;&gt;"",Scoring!$O$12)+IF(Data!$H158&lt;&gt;"",Scoring!$O$13)+IF(Data!$I158&lt;&gt;"",Scoring!$O$14)+IF(Data!$J158&lt;&gt;"",Scoring!$O$15)+IF(Data!$K158&lt;&gt;"",Scoring!$O$16)+IF(Data!$L158&lt;&gt;"",Scoring!$O$17)+IF(Data!$M158&lt;&gt;"",Scoring!$O$18)+IF(Data!$N158&lt;&gt;"",Scoring!$O$19)+IF(Data!$O158&lt;&gt;"",Scoring!$O$20)+IF(Data!$P158&lt;&gt;"",Scoring!$O$21)+IF(Data!$Q158&lt;&gt;"",Scoring!$O$22)+IF(Data!$R158&lt;&gt;"",Scoring!$O$23)+IF(Data!$S158&lt;&gt;"",Scoring!$O$24)+IF(Data!$T158&lt;&gt;"",Scoring!$O$25)+IF(Data!$U158&lt;&gt;"",Scoring!$O$26)+IF(Data!$V158&lt;&gt;"",Scoring!$O$27)+IF(Data!$W158&lt;&gt;"",Scoring!$O$28)+IF(Data!$X158&lt;&gt;"",Scoring!$O$29)+IF(Data!$Y158&lt;&gt;"",Scoring!$O$30)+IF(Data!$Z158&lt;&gt;"",Scoring!$O$31)+IF(Data!$AA158&lt;&gt;"",Scoring!$O$32)+IF(Data!$AB158&lt;&gt;"",Scoring!$O$33)+IF(Data!$AC158&lt;&gt;"",Scoring!$O$34)+IF(Data!$AD158&lt;&gt;"",Scoring!$O$35)+IF(Data!$AE158&lt;&gt;"",Scoring!$O$36)+IF(Data!$AF158&lt;&gt;"",Scoring!$O$37)+IF(Data!$AG158&lt;&gt;"",Scoring!$O$38)+IF(Data!$AH158&lt;&gt;"",Scoring!$O$39)+IF(Data!$AI158&lt;&gt;"",Scoring!$O$40)+IF(Data!$AJ158&lt;&gt;"",Scoring!$O$41)+IF(Data!$AK158&lt;&gt;"",Scoring!$O$42)+IF(Data!$AL158&lt;&gt;"",Scoring!$O$43)+IF(Data!$AM158&lt;&gt;"",Scoring!$O$44)+IF(Data!$AN158&lt;&gt;"",Scoring!$O$45)+IF(Data!$AO158&lt;&gt;"",Scoring!$O$46)+IF(Data!$AP158&lt;&gt;"",Scoring!$O$47)+IF(Data!$AQ158&lt;&gt;"",Scoring!$O$48)+IF(Data!$AR158&lt;&gt;"",Scoring!$O$49)+IF(Data!$AS158&lt;&gt;"",Scoring!$O$50)+IF(Data!$AT158&lt;&gt;"",Scoring!$O$51)+IF(Data!$AU158&lt;&gt;"",Scoring!$O$52),"")</f>
        <v/>
      </c>
      <c r="BS158" s="184" t="str">
        <f>IF(BR158&lt;&gt;"",LOOKUP(BR158,Likelihoods!$A$7:$A$107,Likelihoods!M$7:M$107),"")</f>
        <v/>
      </c>
      <c r="BT158" s="181" t="str">
        <f>IF(AND(COUNTBLANK($B158:$O158)=13,COUNTBLANK($P158:$Q158)=1,COUNTBLANK($R158:$U158)=3,COUNTBLANK($V158:$X158)=2,COUNTBLANK($Y158:$AE158)=6,COUNTBLANK($AF158:$AJ158)=4,COUNTBLANK($AK158:AN158)=3,COUNTBLANK($AO158:$AQ158)=2,COUNTBLANK($AR158:$AS158)=1,COUNTBLANK($AT158:$AU158)=1),IF(Data!$B158&lt;&gt;"",Scoring!$P$7)+IF(Data!$C158&lt;&gt;"",Scoring!$P$8)+IF(Data!$D158&lt;&gt;"",Scoring!$P$9)+IF(Data!$E158&lt;&gt;"",Scoring!$P$10)+IF(Data!$F158&lt;&gt;"",Scoring!$P$11)+IF(Data!$G158&lt;&gt;"",Scoring!$P$12)+IF(Data!$H158&lt;&gt;"",Scoring!$P$13)+IF(Data!$I158&lt;&gt;"",Scoring!$P$14)+IF(Data!$J158&lt;&gt;"",Scoring!$P$15)+IF(Data!$K158&lt;&gt;"",Scoring!$P$16)+IF(Data!$L158&lt;&gt;"",Scoring!$P$17)+IF(Data!$M158&lt;&gt;"",Scoring!$P$18)+IF(Data!$N158&lt;&gt;"",Scoring!$P$19)+IF(Data!$O158&lt;&gt;"",Scoring!$P$20)+IF(Data!$P158&lt;&gt;"",Scoring!$P$21)+IF(Data!$Q158&lt;&gt;"",Scoring!$P$22)+IF(Data!$R158&lt;&gt;"",Scoring!$P$23)+IF(Data!$S158&lt;&gt;"",Scoring!$P$24)+IF(Data!$T158&lt;&gt;"",Scoring!$P$25)+IF(Data!$U158&lt;&gt;"",Scoring!$P$26)+IF(Data!$V158&lt;&gt;"",Scoring!$P$27)+IF(Data!$W158&lt;&gt;"",Scoring!$P$28)+IF(Data!$X158&lt;&gt;"",Scoring!$P$29)+IF(Data!$Y158&lt;&gt;"",Scoring!$P$30)+IF(Data!$Z158&lt;&gt;"",Scoring!$P$31)+IF(Data!$AA158&lt;&gt;"",Scoring!$P$32)+IF(Data!$AB158&lt;&gt;"",Scoring!$P$33)+IF(Data!$AC158&lt;&gt;"",Scoring!$P$34)+IF(Data!$AD158&lt;&gt;"",Scoring!$P$35)+IF(Data!$AE158&lt;&gt;"",Scoring!$P$36)+IF(Data!$AF158&lt;&gt;"",Scoring!$P$37)+IF(Data!$AG158&lt;&gt;"",Scoring!$P$38)+IF(Data!$AH158&lt;&gt;"",Scoring!$P$39)+IF(Data!$AI158&lt;&gt;"",Scoring!$P$40)+IF(Data!$AJ158&lt;&gt;"",Scoring!$P$41)+IF(Data!$AK158&lt;&gt;"",Scoring!$P$42)+IF(Data!$AL158&lt;&gt;"",Scoring!$P$43)+IF(Data!$AM158&lt;&gt;"",Scoring!$P$44)+IF(Data!$AN158&lt;&gt;"",Scoring!$P$45)+IF(Data!$AO158&lt;&gt;"",Scoring!$P$46)+IF(Data!$AP158&lt;&gt;"",Scoring!$P$47)+IF(Data!$AQ158&lt;&gt;"",Scoring!$P$48)+IF(Data!$AR158&lt;&gt;"",Scoring!$P$49)+IF(Data!$AS158&lt;&gt;"",Scoring!$P$50)+IF(Data!$AT158&lt;&gt;"",Scoring!$P$51)+IF(Data!$AU158&lt;&gt;"",Scoring!$P$52),"")</f>
        <v/>
      </c>
      <c r="BU158" s="180" t="str">
        <f>IF(BT158&lt;&gt;"",LOOKUP(BT158,Likelihoods!$A$7:$A$107,Likelihoods!N$7:N$107),"")</f>
        <v/>
      </c>
      <c r="BV158" s="181" t="str">
        <f>IF(AND(COUNTBLANK($B158:$O158)=13,COUNTBLANK($P158:$Q158)=1,COUNTBLANK($R158:$U158)=3,COUNTBLANK($V158:$X158)=2,COUNTBLANK($Y158:$AE158)=6,COUNTBLANK($AF158:$AJ158)=4,COUNTBLANK($AK158:AN158)=3,COUNTBLANK($AO158:$AQ158)=2,COUNTBLANK($AR158:$AS158)=1,COUNTBLANK($AT158:$AU158)=1),IF(Data!$B158&lt;&gt;"",Scoring!$Q$7)+IF(Data!$C158&lt;&gt;"",Scoring!$Q$8)+IF(Data!$D158&lt;&gt;"",Scoring!$Q$9)+IF(Data!$E158&lt;&gt;"",Scoring!$Q$10)+IF(Data!$F158&lt;&gt;"",Scoring!$Q$11)+IF(Data!$G158&lt;&gt;"",Scoring!$Q$12)+IF(Data!$H158&lt;&gt;"",Scoring!$Q$13)+IF(Data!$I158&lt;&gt;"",Scoring!$Q$14)+IF(Data!$J158&lt;&gt;"",Scoring!$Q$15)+IF(Data!$K158&lt;&gt;"",Scoring!$Q$16)+IF(Data!$L158&lt;&gt;"",Scoring!$Q$17)+IF(Data!$M158&lt;&gt;"",Scoring!$Q$18)+IF(Data!$N158&lt;&gt;"",Scoring!$Q$19)+IF(Data!$O158&lt;&gt;"",Scoring!$Q$20)+IF(Data!$P158&lt;&gt;"",Scoring!$Q$21)+IF(Data!$Q158&lt;&gt;"",Scoring!$Q$22)+IF(Data!$R158&lt;&gt;"",Scoring!$Q$23)+IF(Data!$S158&lt;&gt;"",Scoring!$Q$24)+IF(Data!$T158&lt;&gt;"",Scoring!$Q$25)+IF(Data!$U158&lt;&gt;"",Scoring!$Q$26)+IF(Data!$V158&lt;&gt;"",Scoring!$Q$27)+IF(Data!$W158&lt;&gt;"",Scoring!$Q$28)+IF(Data!$X158&lt;&gt;"",Scoring!$Q$29)+IF(Data!$Y158&lt;&gt;"",Scoring!$Q$30)+IF(Data!$Z158&lt;&gt;"",Scoring!$Q$31)+IF(Data!$AA158&lt;&gt;"",Scoring!$Q$32)+IF(Data!$AB158&lt;&gt;"",Scoring!$Q$33)+IF(Data!$AC158&lt;&gt;"",Scoring!$Q$34)+IF(Data!$AD158&lt;&gt;"",Scoring!$Q$35)+IF(Data!$AE158&lt;&gt;"",Scoring!$Q$36)+IF(Data!$AF158&lt;&gt;"",Scoring!$Q$37)+IF(Data!$AG158&lt;&gt;"",Scoring!$Q$38)+IF(Data!$AH158&lt;&gt;"",Scoring!$Q$39)+IF(Data!$AI158&lt;&gt;"",Scoring!$Q$40)+IF(Data!$AJ158&lt;&gt;"",Scoring!$Q$41)+IF(Data!$AK158&lt;&gt;"",Scoring!$Q$42)+IF(Data!$AL158&lt;&gt;"",Scoring!$Q$43)+IF(Data!$AM158&lt;&gt;"",Scoring!$Q$44)+IF(Data!$AN158&lt;&gt;"",Scoring!$Q$45)+IF(Data!$AO158&lt;&gt;"",Scoring!$Q$46)+IF(Data!$AP158&lt;&gt;"",Scoring!$Q$47)+IF(Data!$AQ158&lt;&gt;"",Scoring!$Q$48)+IF(Data!$AR158&lt;&gt;"",Scoring!$Q$49)+IF(Data!$AS158&lt;&gt;"",Scoring!$Q$50)+IF(Data!$AT158&lt;&gt;"",Scoring!$Q$51)+IF(Data!$AU158&lt;&gt;"",Scoring!$Q$52),"")</f>
        <v/>
      </c>
      <c r="BW158" s="183" t="str">
        <f>IF(BV158&lt;&gt;"",LOOKUP(BV158,Likelihoods!$A$7:$A$107,Likelihoods!O$7:O$107),"")</f>
        <v/>
      </c>
      <c r="BX158" s="9"/>
      <c r="BY158" s="9"/>
      <c r="BZ158" s="9"/>
      <c r="CA158" s="9"/>
      <c r="CB158" s="9"/>
      <c r="CC158" s="9"/>
      <c r="CD158" s="9"/>
      <c r="CE158" s="9"/>
      <c r="CF158" s="9"/>
      <c r="CG158" s="9"/>
      <c r="CH158" s="9"/>
      <c r="CI158" s="9"/>
      <c r="CJ158" s="9"/>
      <c r="CK158" s="9"/>
    </row>
    <row r="159" spans="1:89" ht="14.25">
      <c r="A159" s="59"/>
      <c r="B159" s="76"/>
      <c r="C159" s="77"/>
      <c r="D159" s="77"/>
      <c r="E159" s="77"/>
      <c r="F159" s="77"/>
      <c r="G159" s="77"/>
      <c r="H159" s="77"/>
      <c r="I159" s="77"/>
      <c r="J159" s="77"/>
      <c r="K159" s="77"/>
      <c r="L159" s="77"/>
      <c r="M159" s="77"/>
      <c r="N159" s="77"/>
      <c r="O159" s="77"/>
      <c r="P159" s="76"/>
      <c r="Q159" s="78"/>
      <c r="R159" s="77"/>
      <c r="S159" s="77"/>
      <c r="T159" s="77"/>
      <c r="U159" s="77"/>
      <c r="V159" s="76"/>
      <c r="W159" s="77"/>
      <c r="X159" s="78"/>
      <c r="Y159" s="77"/>
      <c r="Z159" s="77"/>
      <c r="AA159" s="77"/>
      <c r="AB159" s="77"/>
      <c r="AC159" s="77"/>
      <c r="AD159" s="77"/>
      <c r="AE159" s="77"/>
      <c r="AF159" s="76"/>
      <c r="AG159" s="77"/>
      <c r="AH159" s="77"/>
      <c r="AI159" s="77"/>
      <c r="AJ159" s="78"/>
      <c r="AK159" s="77"/>
      <c r="AL159" s="77"/>
      <c r="AM159" s="77"/>
      <c r="AN159" s="77"/>
      <c r="AO159" s="76"/>
      <c r="AP159" s="77"/>
      <c r="AQ159" s="78"/>
      <c r="AR159" s="76"/>
      <c r="AS159" s="78"/>
      <c r="AT159" s="77"/>
      <c r="AU159" s="77"/>
      <c r="AV159" s="179" t="str">
        <f>IF(AND(COUNTBLANK($B159:$O159)=13,COUNTBLANK($P159:$Q159)=1,COUNTBLANK($R159:$U159)=3,COUNTBLANK($V159:$X159)=2,COUNTBLANK($Y159:$AE159)=6,COUNTBLANK($AF159:$AJ159)=4,COUNTBLANK($AK159:AN159)=3,COUNTBLANK($AO159:$AQ159)=2,COUNTBLANK($AR159:$AS159)=1,COUNTBLANK($AT159:$AU159)=1),IF(Data!$B159&lt;&gt;"",Scoring!$D$7)+IF(Data!$C159&lt;&gt;"",Scoring!$D$8)+IF(Data!$D159&lt;&gt;"",Scoring!$D$9)+IF(Data!$E159&lt;&gt;"",Scoring!$D$10)+IF(Data!$F159&lt;&gt;"",Scoring!$D$11)+IF(Data!$G159&lt;&gt;"",Scoring!$D$12)+IF(Data!$H159&lt;&gt;"",Scoring!$D$13)+IF(Data!$I159&lt;&gt;"",Scoring!$D$14)+IF(Data!$J159&lt;&gt;"",Scoring!$D$15)+IF(Data!$K159&lt;&gt;"",Scoring!$D$16)+IF(Data!$L159&lt;&gt;"",Scoring!$D$17)+IF(Data!$M159&lt;&gt;"",Scoring!$D$18)+IF(Data!$N159&lt;&gt;"",Scoring!$D$19)+IF(Data!$O159&lt;&gt;"",Scoring!$D$20)+IF(Data!$P159&lt;&gt;"",Scoring!$D$21)+IF(Data!$Q159&lt;&gt;"",Scoring!$D$22)+IF(Data!$R159&lt;&gt;"",Scoring!$D$23)+IF(Data!$S159&lt;&gt;"",Scoring!$D$24)+IF(Data!$T159&lt;&gt;"",Scoring!$D$25)+IF(Data!$U159&lt;&gt;"",Scoring!$D$26)+IF(Data!$V159&lt;&gt;"",Scoring!$D$27)+IF(Data!$W159&lt;&gt;"",Scoring!$D$28)+IF(Data!$X159&lt;&gt;"",Scoring!$D$29)+IF(Data!$Y159&lt;&gt;"",Scoring!$D$30)+IF(Data!$Z159&lt;&gt;"",Scoring!$D$31)+IF(Data!$AA159&lt;&gt;"",Scoring!$D$32)+IF(Data!$AB159&lt;&gt;"",Scoring!$D$33)+IF(Data!$AC159&lt;&gt;"",Scoring!$D$34)+IF(Data!$AD159&lt;&gt;"",Scoring!$D$35)+IF(Data!$AE159&lt;&gt;"",Scoring!$D$36)+IF(Data!$AF159&lt;&gt;"",Scoring!$D$37)+IF(Data!$AG159&lt;&gt;"",Scoring!$D$38)+IF(Data!$AH159&lt;&gt;"",Scoring!$D$39)+IF(Data!$AI159&lt;&gt;"",Scoring!$D$40)+IF(Data!$AJ159&lt;&gt;"",Scoring!$D$41)+IF(Data!$AK159&lt;&gt;"",Scoring!$D$42)+IF(Data!$AL159&lt;&gt;"",Scoring!$D$43)+IF(Data!$AM159&lt;&gt;"",Scoring!$D$44)+IF(Data!$AN159&lt;&gt;"",Scoring!$D$45)+IF(Data!$AO159&lt;&gt;"",Scoring!$D$46)+IF(Data!$AP159&lt;&gt;"",Scoring!$D$47)+IF(Data!$AQ159&lt;&gt;"",Scoring!$D$48)+IF(Data!$AR159&lt;&gt;"",Scoring!$D$49)+IF(Data!$AS159&lt;&gt;"",Scoring!$D$50)+IF(Data!$AT159&lt;&gt;"",Scoring!$D$51)+IF(Data!$AU159&lt;&gt;"",Scoring!$D$52),"")</f>
        <v/>
      </c>
      <c r="AW159" s="180" t="str">
        <f>IF(AV159&lt;&gt;"",LOOKUP(AV159,Likelihoods!$A$7:$A$107,Likelihoods!B$7:B$107),"")</f>
        <v/>
      </c>
      <c r="AX159" s="181" t="str">
        <f>IF(AND(COUNTBLANK($B159:$O159)=13,COUNTBLANK($P159:$Q159)=1,COUNTBLANK($R159:$U159)=3,COUNTBLANK($V159:$X159)=2,COUNTBLANK($Y159:$AE159)=6,COUNTBLANK($AF159:$AJ159)=4,COUNTBLANK($AK159:AN159)=3,COUNTBLANK($AO159:$AQ159)=2,COUNTBLANK($AR159:$AS159)=1,COUNTBLANK($AT159:$AU159)=1),IF(Data!$B159&lt;&gt;"",Scoring!$E$7)+IF(Data!$C159&lt;&gt;"",Scoring!$E$8)+IF(Data!$D159&lt;&gt;"",Scoring!$E$9)+IF(Data!$E159&lt;&gt;"",Scoring!$E$10)+IF(Data!$F159&lt;&gt;"",Scoring!$E$11)+IF(Data!$G159&lt;&gt;"",Scoring!$E$12)+IF(Data!$H159&lt;&gt;"",Scoring!$E$13)+IF(Data!$I159&lt;&gt;"",Scoring!$E$14)+IF(Data!$J159&lt;&gt;"",Scoring!$E$15)+IF(Data!$K159&lt;&gt;"",Scoring!$E$16)+IF(Data!$L159&lt;&gt;"",Scoring!$E$17)+IF(Data!$M159&lt;&gt;"",Scoring!$E$18)+IF(Data!$N159&lt;&gt;"",Scoring!$E$19)+IF(Data!$O159&lt;&gt;"",Scoring!$E$20)+IF(Data!$P159&lt;&gt;"",Scoring!$E$21)+IF(Data!$Q159&lt;&gt;"",Scoring!$E$22)+IF(Data!$R159&lt;&gt;"",Scoring!$E$23)+IF(Data!$S159&lt;&gt;"",Scoring!$E$24)+IF(Data!$T159&lt;&gt;"",Scoring!$E$25)+IF(Data!$U159&lt;&gt;"",Scoring!$E$26)+IF(Data!$V159&lt;&gt;"",Scoring!$E$27)+IF(Data!$W159&lt;&gt;"",Scoring!$E$28)+IF(Data!$X159&lt;&gt;"",Scoring!$E$29)+IF(Data!$Y159&lt;&gt;"",Scoring!$E$30)+IF(Data!$Z159&lt;&gt;"",Scoring!$E$31)+IF(Data!$AA159&lt;&gt;"",Scoring!$E$32)+IF(Data!$AB159&lt;&gt;"",Scoring!$E$33)+IF(Data!$AC159&lt;&gt;"",Scoring!$E$34)+IF(Data!$AD159&lt;&gt;"",Scoring!$E$35)+IF(Data!$AE159&lt;&gt;"",Scoring!$E$36)+IF(Data!$AF159&lt;&gt;"",Scoring!$E$37)+IF(Data!$AG159&lt;&gt;"",Scoring!$E$38)+IF(Data!$AH159&lt;&gt;"",Scoring!$E$39)+IF(Data!$AI159&lt;&gt;"",Scoring!$E$40)+IF(Data!$AJ159&lt;&gt;"",Scoring!$E$41)+IF(Data!$AK159&lt;&gt;"",Scoring!$E$42)+IF(Data!$AL159&lt;&gt;"",Scoring!$E$43)+IF(Data!$AM159&lt;&gt;"",Scoring!$E$44)+IF(Data!$AN159&lt;&gt;"",Scoring!$E$45)+IF(Data!$AO159&lt;&gt;"",Scoring!$E$46)+IF(Data!$AP159&lt;&gt;"",Scoring!$E$47)+IF(Data!$AQ159&lt;&gt;"",Scoring!$E$48)+IF(Data!$AR159&lt;&gt;"",Scoring!$E$49)+IF(Data!$AS159&lt;&gt;"",Scoring!$E$50)+IF(Data!$AT159&lt;&gt;"",Scoring!$E$51)+IF(Data!$AU159&lt;&gt;"",Scoring!$E$52),"")</f>
        <v/>
      </c>
      <c r="AY159" s="180" t="str">
        <f>IF(AX159&lt;&gt;"",LOOKUP(AX159,Likelihoods!$A$7:$A$107,Likelihoods!C$7:C$107),"")</f>
        <v/>
      </c>
      <c r="AZ159" s="182" t="str">
        <f>IF(AND(COUNTBLANK($B159:$O159)=13,COUNTBLANK($P159:$Q159)=1,COUNTBLANK($R159:$U159)=3,COUNTBLANK($V159:$X159)=2,COUNTBLANK($Y159:$AE159)=6,COUNTBLANK($AF159:$AJ159)=4,COUNTBLANK($AK159:AN159)=3,COUNTBLANK($AO159:$AQ159)=2,COUNTBLANK($AR159:$AS159)=1,COUNTBLANK($AT159:$AU159)=1),IF(Data!$B159&lt;&gt;"",Scoring!$F$7)+IF(Data!$C159&lt;&gt;"",Scoring!$F$8)+IF(Data!$D159&lt;&gt;"",Scoring!$F$9)+IF(Data!$E159&lt;&gt;"",Scoring!$F$10)+IF(Data!$F159&lt;&gt;"",Scoring!$F$11)+IF(Data!$G159&lt;&gt;"",Scoring!$F$12)+IF(Data!$H159&lt;&gt;"",Scoring!$F$13)+IF(Data!$I159&lt;&gt;"",Scoring!$F$14)+IF(Data!$J159&lt;&gt;"",Scoring!$F$15)+IF(Data!$K159&lt;&gt;"",Scoring!$F$16)+IF(Data!$L159&lt;&gt;"",Scoring!$F$17)+IF(Data!$M159&lt;&gt;"",Scoring!$F$18)+IF(Data!$N159&lt;&gt;"",Scoring!$F$19)+IF(Data!$O159&lt;&gt;"",Scoring!$F$20)+IF(Data!$P159&lt;&gt;"",Scoring!$F$21)+IF(Data!$Q159&lt;&gt;"",Scoring!$F$22)+IF(Data!$R159&lt;&gt;"",Scoring!$F$23)+IF(Data!$S159&lt;&gt;"",Scoring!$F$24)+IF(Data!$T159&lt;&gt;"",Scoring!$F$25)+IF(Data!$U159&lt;&gt;"",Scoring!$F$26)+IF(Data!$V159&lt;&gt;"",Scoring!$F$27)+IF(Data!$W159&lt;&gt;"",Scoring!$F$28)+IF(Data!$X159&lt;&gt;"",Scoring!$F$29)+IF(Data!$Y159&lt;&gt;"",Scoring!$F$30)+IF(Data!$Z159&lt;&gt;"",Scoring!$F$31)+IF(Data!$AA159&lt;&gt;"",Scoring!$F$32)+IF(Data!$AB159&lt;&gt;"",Scoring!$F$33)+IF(Data!$AC159&lt;&gt;"",Scoring!$F$34)+IF(Data!$AD159&lt;&gt;"",Scoring!$F$35)+IF(Data!$AE159&lt;&gt;"",Scoring!$F$36)+IF(Data!$AF159&lt;&gt;"",Scoring!$F$37)+IF(Data!$AG159&lt;&gt;"",Scoring!$F$38)+IF(Data!$AH159&lt;&gt;"",Scoring!$F$39)+IF(Data!$AI159&lt;&gt;"",Scoring!$F$40)+IF(Data!$AJ159&lt;&gt;"",Scoring!$F$41)+IF(Data!$AK159&lt;&gt;"",Scoring!$F$42)+IF(Data!$AL159&lt;&gt;"",Scoring!$F$43)+IF(Data!$AM159&lt;&gt;"",Scoring!$F$44)+IF(Data!$AN159&lt;&gt;"",Scoring!$F$45)+IF(Data!$AO159&lt;&gt;"",Scoring!$F$46)+IF(Data!$AP159&lt;&gt;"",Scoring!$F$47)+IF(Data!$AQ159&lt;&gt;"",Scoring!$F$48)+IF(Data!$AR159&lt;&gt;"",Scoring!$F$49)+IF(Data!$AS159&lt;&gt;"",Scoring!$F$50)+IF(Data!$AT159&lt;&gt;"",Scoring!$F$51)+IF(Data!$AU159&lt;&gt;"",Scoring!$F$52),"")</f>
        <v/>
      </c>
      <c r="BA159" s="183" t="str">
        <f>IF(AZ159&lt;&gt;"",LOOKUP(AZ159,Likelihoods!$A$7:$A$107,Likelihoods!D$7:D$107),"")</f>
        <v/>
      </c>
      <c r="BB159" s="181" t="str">
        <f>IF(AND(COUNTBLANK($B159:$O159)=13,COUNTBLANK($P159:$Q159)=1,COUNTBLANK($R159:$U159)=3,COUNTBLANK($V159:$X159)=2,COUNTBLANK($Y159:$AE159)=6,COUNTBLANK($AF159:$AJ159)=4,COUNTBLANK($AK159:AN159)=3,COUNTBLANK($AO159:$AQ159)=2,COUNTBLANK($AR159:$AS159)=1,COUNTBLANK($AT159:$AU159)=1),IF(Data!$B159&lt;&gt;"",Scoring!$G$7)+IF(Data!$C159&lt;&gt;"",Scoring!$G$8)+IF(Data!$D159&lt;&gt;"",Scoring!$G$9)+IF(Data!$E159&lt;&gt;"",Scoring!$G$10)+IF(Data!$F159&lt;&gt;"",Scoring!$G$11)+IF(Data!$G159&lt;&gt;"",Scoring!$G$12)+IF(Data!$H159&lt;&gt;"",Scoring!$G$13)+IF(Data!$I159&lt;&gt;"",Scoring!$G$14)+IF(Data!$J159&lt;&gt;"",Scoring!$G$15)+IF(Data!$K159&lt;&gt;"",Scoring!$G$16)+IF(Data!$L159&lt;&gt;"",Scoring!$G$17)+IF(Data!$M159&lt;&gt;"",Scoring!$G$18)+IF(Data!$N159&lt;&gt;"",Scoring!$G$19)+IF(Data!$O159&lt;&gt;"",Scoring!$G$20)+IF(Data!$P159&lt;&gt;"",Scoring!$G$21)+IF(Data!$Q159&lt;&gt;"",Scoring!$G$22)+IF(Data!$R159&lt;&gt;"",Scoring!$G$23)+IF(Data!$S159&lt;&gt;"",Scoring!$G$24)+IF(Data!$T159&lt;&gt;"",Scoring!$G$25)+IF(Data!$U159&lt;&gt;"",Scoring!$G$26)+IF(Data!$V159&lt;&gt;"",Scoring!$G$27)+IF(Data!$W159&lt;&gt;"",Scoring!$G$28)+IF(Data!$X159&lt;&gt;"",Scoring!$G$29)+IF(Data!$Y159&lt;&gt;"",Scoring!$G$30)+IF(Data!$Z159&lt;&gt;"",Scoring!$G$31)+IF(Data!$AA159&lt;&gt;"",Scoring!$G$32)+IF(Data!$AB159&lt;&gt;"",Scoring!$G$33)+IF(Data!$AC159&lt;&gt;"",Scoring!$G$34)+IF(Data!$AD159&lt;&gt;"",Scoring!$G$35)+IF(Data!$AE159&lt;&gt;"",Scoring!$G$36)+IF(Data!$AF159&lt;&gt;"",Scoring!$G$37)+IF(Data!$AG159&lt;&gt;"",Scoring!$G$38)+IF(Data!$AH159&lt;&gt;"",Scoring!$G$39)+IF(Data!$AI159&lt;&gt;"",Scoring!$G$40)+IF(Data!$AJ159&lt;&gt;"",Scoring!$G$41)+IF(Data!$AK159&lt;&gt;"",Scoring!$G$42)+IF(Data!$AL159&lt;&gt;"",Scoring!$G$43)+IF(Data!$AM159&lt;&gt;"",Scoring!$G$44)+IF(Data!$AN159&lt;&gt;"",Scoring!$G$45)+IF(Data!$AO159&lt;&gt;"",Scoring!$G$46)+IF(Data!$AP159&lt;&gt;"",Scoring!$G$47)+IF(Data!$AQ159&lt;&gt;"",Scoring!$G$48)+IF(Data!$AR159&lt;&gt;"",Scoring!$G$49)+IF(Data!$AS159&lt;&gt;"",Scoring!$G$50)+IF(Data!$AT159&lt;&gt;"",Scoring!$G$51)+IF(Data!$AU159&lt;&gt;"",Scoring!$G$52),"")</f>
        <v/>
      </c>
      <c r="BC159" s="184" t="str">
        <f>IF(BB159&lt;&gt;"",LOOKUP(BB159,Likelihoods!$A$7:$A$107,Likelihoods!E$7:E$107),"")</f>
        <v/>
      </c>
      <c r="BD159" s="185" t="str">
        <f>IF(AND(COUNTBLANK($B159:$O159)=13,COUNTBLANK($P159:$Q159)=1,COUNTBLANK($R159:$U159)=3,COUNTBLANK($V159:$X159)=2,COUNTBLANK($Y159:$AE159)=6,COUNTBLANK($AF159:$AJ159)=4,COUNTBLANK($AK159:AN159)=3,COUNTBLANK($AO159:$AQ159)=2,COUNTBLANK($AR159:$AS159)=1,COUNTBLANK($AT159:$AU159)=1),IF(Data!$B159&lt;&gt;"",Scoring!$H$7)+IF(Data!$C159&lt;&gt;"",Scoring!$H$8)+IF(Data!$D159&lt;&gt;"",Scoring!$H$9)+IF(Data!$E159&lt;&gt;"",Scoring!$H$10)+IF(Data!$F159&lt;&gt;"",Scoring!$H$11)+IF(Data!$G159&lt;&gt;"",Scoring!$H$12)+IF(Data!$H159&lt;&gt;"",Scoring!$H$13)+IF(Data!$I159&lt;&gt;"",Scoring!$H$14)+IF(Data!$J159&lt;&gt;"",Scoring!$H$15)+IF(Data!$K159&lt;&gt;"",Scoring!$H$16)+IF(Data!$L159&lt;&gt;"",Scoring!$H$17)+IF(Data!$M159&lt;&gt;"",Scoring!$H$18)+IF(Data!$N159&lt;&gt;"",Scoring!$H$19)+IF(Data!$O159&lt;&gt;"",Scoring!$H$20)+IF(Data!$P159&lt;&gt;"",Scoring!$H$21)+IF(Data!$Q159&lt;&gt;"",Scoring!$H$22)+IF(Data!$R159&lt;&gt;"",Scoring!$H$23)+IF(Data!$S159&lt;&gt;"",Scoring!$H$24)+IF(Data!$T159&lt;&gt;"",Scoring!$H$25)+IF(Data!$U159&lt;&gt;"",Scoring!$H$26)+IF(Data!$V159&lt;&gt;"",Scoring!$H$27)+IF(Data!$W159&lt;&gt;"",Scoring!$H$28)+IF(Data!$X159&lt;&gt;"",Scoring!$H$29)+IF(Data!$Y159&lt;&gt;"",Scoring!$H$30)+IF(Data!$Z159&lt;&gt;"",Scoring!$H$31)+IF(Data!$AA159&lt;&gt;"",Scoring!$H$32)+IF(Data!$AB159&lt;&gt;"",Scoring!$H$33)+IF(Data!$AC159&lt;&gt;"",Scoring!$H$34)+IF(Data!$AD159&lt;&gt;"",Scoring!$H$35)+IF(Data!$AE159&lt;&gt;"",Scoring!$H$36)+IF(Data!$AF159&lt;&gt;"",Scoring!$H$37)+IF(Data!$AG159&lt;&gt;"",Scoring!$H$38)+IF(Data!$AH159&lt;&gt;"",Scoring!$H$39)+IF(Data!$AI159&lt;&gt;"",Scoring!$H$40)+IF(Data!$AJ159&lt;&gt;"",Scoring!$H$41)+IF(Data!$AK159&lt;&gt;"",Scoring!$H$42)+IF(Data!$AL159&lt;&gt;"",Scoring!$H$43)+IF(Data!$AM159&lt;&gt;"",Scoring!$H$44)+IF(Data!$AN159&lt;&gt;"",Scoring!$H$45)+IF(Data!$AO159&lt;&gt;"",Scoring!$H$46)+IF(Data!$AP159&lt;&gt;"",Scoring!$H$47)+IF(Data!$AQ159&lt;&gt;"",Scoring!$H$48)+IF(Data!$AR159&lt;&gt;"",Scoring!$H$49)+IF(Data!$AS159&lt;&gt;"",Scoring!$H$50)+IF(Data!$AT159&lt;&gt;"",Scoring!$H$51)+IF(Data!$AU159&lt;&gt;"",Scoring!$H$52),"")</f>
        <v/>
      </c>
      <c r="BE159" s="186" t="str">
        <f>IF(BD159&lt;&gt;"",LOOKUP(BD159,Likelihoods!$A$7:$A$107,Likelihoods!F$7:F$107),"")</f>
        <v/>
      </c>
      <c r="BF159" s="181" t="str">
        <f>IF(AND(COUNTBLANK($B159:$O159)=13,COUNTBLANK($P159:$Q159)=1,COUNTBLANK($R159:$U159)=3,COUNTBLANK($V159:$X159)=2,COUNTBLANK($Y159:$AE159)=6,COUNTBLANK($AF159:$AJ159)=4,COUNTBLANK($AK159:AN159)=3,COUNTBLANK($AO159:$AQ159)=2,COUNTBLANK($AR159:$AS159)=1,COUNTBLANK($AT159:$AU159)=1),IF(Data!$B159&lt;&gt;"",Scoring!$I$7)+IF(Data!$C159&lt;&gt;"",Scoring!$I$8)+IF(Data!$D159&lt;&gt;"",Scoring!$I$9)+IF(Data!$E159&lt;&gt;"",Scoring!$I$10)+IF(Data!$F159&lt;&gt;"",Scoring!$I$11)+IF(Data!$G159&lt;&gt;"",Scoring!$I$12)+IF(Data!$H159&lt;&gt;"",Scoring!$I$13)+IF(Data!$I159&lt;&gt;"",Scoring!$I$14)+IF(Data!$J159&lt;&gt;"",Scoring!$I$15)+IF(Data!$K159&lt;&gt;"",Scoring!$I$16)+IF(Data!$L159&lt;&gt;"",Scoring!$I$17)+IF(Data!$M159&lt;&gt;"",Scoring!$I$18)+IF(Data!$N159&lt;&gt;"",Scoring!$I$19)+IF(Data!$O159&lt;&gt;"",Scoring!$I$20)+IF(Data!$P159&lt;&gt;"",Scoring!$I$21)+IF(Data!$Q159&lt;&gt;"",Scoring!$I$22)+IF(Data!$R159&lt;&gt;"",Scoring!$I$23)+IF(Data!$S159&lt;&gt;"",Scoring!$I$24)+IF(Data!$T159&lt;&gt;"",Scoring!$I$25)+IF(Data!$U159&lt;&gt;"",Scoring!$I$26)+IF(Data!$V159&lt;&gt;"",Scoring!$I$27)+IF(Data!$W159&lt;&gt;"",Scoring!$I$28)+IF(Data!$X159&lt;&gt;"",Scoring!$I$29)+IF(Data!$Y159&lt;&gt;"",Scoring!$I$30)+IF(Data!$Z159&lt;&gt;"",Scoring!$I$31)+IF(Data!$AA159&lt;&gt;"",Scoring!$I$32)+IF(Data!$AB159&lt;&gt;"",Scoring!$I$33)+IF(Data!$AC159&lt;&gt;"",Scoring!$I$34)+IF(Data!$AD159&lt;&gt;"",Scoring!$I$35)+IF(Data!$AE159&lt;&gt;"",Scoring!$I$36)+IF(Data!$AF159&lt;&gt;"",Scoring!$I$37)+IF(Data!$AG159&lt;&gt;"",Scoring!$I$38)+IF(Data!$AH159&lt;&gt;"",Scoring!$I$39)+IF(Data!$AI159&lt;&gt;"",Scoring!$I$40)+IF(Data!$AJ159&lt;&gt;"",Scoring!$I$41)+IF(Data!$AK159&lt;&gt;"",Scoring!$I$42)+IF(Data!$AL159&lt;&gt;"",Scoring!$I$43)+IF(Data!$AM159&lt;&gt;"",Scoring!$I$44)+IF(Data!$AN159&lt;&gt;"",Scoring!$I$45)+IF(Data!$AO159&lt;&gt;"",Scoring!$I$46)+IF(Data!$AP159&lt;&gt;"",Scoring!$I$47)+IF(Data!$AQ159&lt;&gt;"",Scoring!$I$48)+IF(Data!$AR159&lt;&gt;"",Scoring!$I$49)+IF(Data!$AS159&lt;&gt;"",Scoring!$I$50)+IF(Data!$AT159&lt;&gt;"",Scoring!$I$51)+IF(Data!$AU159&lt;&gt;"",Scoring!$I$52),"")</f>
        <v/>
      </c>
      <c r="BG159" s="180" t="str">
        <f>IF(BF159&lt;&gt;"",LOOKUP(BF159,Likelihoods!$A$7:$A$107,Likelihoods!G$7:G$107),"")</f>
        <v/>
      </c>
      <c r="BH159" s="187" t="str">
        <f>IF(AND(COUNTBLANK($B159:$O159)=13,COUNTBLANK($P159:$Q159)=1,COUNTBLANK($R159:$U159)=3,COUNTBLANK($V159:$X159)=2,COUNTBLANK($Y159:$AE159)=6,COUNTBLANK($AF159:$AJ159)=4,COUNTBLANK($AK159:AN159)=3,COUNTBLANK($AO159:$AQ159)=2,COUNTBLANK($AR159:$AS159)=1,COUNTBLANK($AT159:$AU159)=1),IF(Data!$B159&lt;&gt;"",Scoring!$J$7)+IF(Data!$C159&lt;&gt;"",Scoring!$J$8)+IF(Data!$D159&lt;&gt;"",Scoring!$J$9)+IF(Data!$E159&lt;&gt;"",Scoring!$J$10)+IF(Data!$F159&lt;&gt;"",Scoring!$J$11)+IF(Data!$G159&lt;&gt;"",Scoring!$J$12)+IF(Data!$H159&lt;&gt;"",Scoring!$J$13)+IF(Data!$I159&lt;&gt;"",Scoring!$J$14)+IF(Data!$J159&lt;&gt;"",Scoring!$J$15)+IF(Data!$K159&lt;&gt;"",Scoring!$J$16)+IF(Data!$L159&lt;&gt;"",Scoring!$J$17)+IF(Data!$M159&lt;&gt;"",Scoring!$J$18)+IF(Data!$N159&lt;&gt;"",Scoring!$J$19)+IF(Data!$O159&lt;&gt;"",Scoring!$J$20)+IF(Data!$P159&lt;&gt;"",Scoring!$J$21)+IF(Data!$Q159&lt;&gt;"",Scoring!$J$22)+IF(Data!$R159&lt;&gt;"",Scoring!$J$23)+IF(Data!$S159&lt;&gt;"",Scoring!$J$24)+IF(Data!$T159&lt;&gt;"",Scoring!$J$25)+IF(Data!$U159&lt;&gt;"",Scoring!$J$26)+IF(Data!$V159&lt;&gt;"",Scoring!$J$27)+IF(Data!$W159&lt;&gt;"",Scoring!$J$28)+IF(Data!$X159&lt;&gt;"",Scoring!$J$29)+IF(Data!$Y159&lt;&gt;"",Scoring!$J$30)+IF(Data!$Z159&lt;&gt;"",Scoring!$J$31)+IF(Data!$AA159&lt;&gt;"",Scoring!$J$32)+IF(Data!$AB159&lt;&gt;"",Scoring!$J$33)+IF(Data!$AC159&lt;&gt;"",Scoring!$J$34)+IF(Data!$AD159&lt;&gt;"",Scoring!$J$35)+IF(Data!$AE159&lt;&gt;"",Scoring!$J$36)+IF(Data!$AF159&lt;&gt;"",Scoring!$J$37)+IF(Data!$AG159&lt;&gt;"",Scoring!$J$38)+IF(Data!$AH159&lt;&gt;"",Scoring!$J$39)+IF(Data!$AI159&lt;&gt;"",Scoring!$J$40)+IF(Data!$AJ159&lt;&gt;"",Scoring!$J$41)+IF(Data!$AK159&lt;&gt;"",Scoring!$J$42)+IF(Data!$AL159&lt;&gt;"",Scoring!$J$43)+IF(Data!$AM159&lt;&gt;"",Scoring!$J$44)+IF(Data!$AN159&lt;&gt;"",Scoring!$J$45)+IF(Data!$AO159&lt;&gt;"",Scoring!$J$46)+IF(Data!$AP159&lt;&gt;"",Scoring!$J$47)+IF(Data!$AQ159&lt;&gt;"",Scoring!$J$48)+IF(Data!$AR159&lt;&gt;"",Scoring!$J$49)+IF(Data!$AS159&lt;&gt;"",Scoring!$J$50)+IF(Data!$AT159&lt;&gt;"",Scoring!$J$51)+IF(Data!$AU159&lt;&gt;"",Scoring!$J$52),"")</f>
        <v/>
      </c>
      <c r="BI159" s="183" t="str">
        <f>IF(BH159&lt;&gt;"",LOOKUP(BH159,Likelihoods!$A$7:$A$107,Likelihoods!H$7:H$107),"")</f>
        <v/>
      </c>
      <c r="BJ159" s="188" t="str">
        <f>IF(AND(COUNTBLANK($B159:$O159)=13,COUNTBLANK($P159:$Q159)=1,COUNTBLANK($R159:$U159)=3,COUNTBLANK($V159:$X159)=2,COUNTBLANK($Y159:$AE159)=6,COUNTBLANK($AF159:$AJ159)=4,COUNTBLANK($AK159:AN159)=3,COUNTBLANK($AO159:$AQ159)=2,COUNTBLANK($AR159:$AS159)=1,COUNTBLANK($AT159:$AU159)=1),IF(Data!$B159&lt;&gt;"",Scoring!$K$7)+IF(Data!$C159&lt;&gt;"",Scoring!$K$8)+IF(Data!$D159&lt;&gt;"",Scoring!$K$9)+IF(Data!$E159&lt;&gt;"",Scoring!$K$10)+IF(Data!$F159&lt;&gt;"",Scoring!$K$11)+IF(Data!$G159&lt;&gt;"",Scoring!$K$12)+IF(Data!$H159&lt;&gt;"",Scoring!$K$13)+IF(Data!$I159&lt;&gt;"",Scoring!$K$14)+IF(Data!$J159&lt;&gt;"",Scoring!$K$15)+IF(Data!$K159&lt;&gt;"",Scoring!$K$16)+IF(Data!$L159&lt;&gt;"",Scoring!$K$17)+IF(Data!$M159&lt;&gt;"",Scoring!$K$18)+IF(Data!$N159&lt;&gt;"",Scoring!$K$19)+IF(Data!$O159&lt;&gt;"",Scoring!$K$20)+IF(Data!$P159&lt;&gt;"",Scoring!$K$21)+IF(Data!$Q159&lt;&gt;"",Scoring!$K$22)+IF(Data!$R159&lt;&gt;"",Scoring!$K$23)+IF(Data!$S159&lt;&gt;"",Scoring!$K$24)+IF(Data!$T159&lt;&gt;"",Scoring!$K$25)+IF(Data!$U159&lt;&gt;"",Scoring!$K$26)+IF(Data!$V159&lt;&gt;"",Scoring!$K$27)+IF(Data!$W159&lt;&gt;"",Scoring!$K$28)+IF(Data!$X159&lt;&gt;"",Scoring!$K$29)+IF(Data!$Y159&lt;&gt;"",Scoring!$K$30)+IF(Data!$Z159&lt;&gt;"",Scoring!$K$31)+IF(Data!$AA159&lt;&gt;"",Scoring!$K$32)+IF(Data!$AB159&lt;&gt;"",Scoring!$K$33)+IF(Data!$AC159&lt;&gt;"",Scoring!$K$34)+IF(Data!$AD159&lt;&gt;"",Scoring!$K$35)+IF(Data!$AE159&lt;&gt;"",Scoring!$K$36)+IF(Data!$AF159&lt;&gt;"",Scoring!$K$37)+IF(Data!$AG159&lt;&gt;"",Scoring!$K$38)+IF(Data!$AH159&lt;&gt;"",Scoring!$K$39)+IF(Data!$AI159&lt;&gt;"",Scoring!$K$40)+IF(Data!$AJ159&lt;&gt;"",Scoring!$K$41)+IF(Data!$AK159&lt;&gt;"",Scoring!$K$42)+IF(Data!$AL159&lt;&gt;"",Scoring!$K$43)+IF(Data!$AM159&lt;&gt;"",Scoring!$K$44)+IF(Data!$AN159&lt;&gt;"",Scoring!$K$45)+IF(Data!$AO159&lt;&gt;"",Scoring!$K$46)+IF(Data!$AP159&lt;&gt;"",Scoring!$K$47)+IF(Data!$AQ159&lt;&gt;"",Scoring!$K$48)+IF(Data!$AR159&lt;&gt;"",Scoring!$K$49)+IF(Data!$AS159&lt;&gt;"",Scoring!$K$50)+IF(Data!$AT159&lt;&gt;"",Scoring!$K$51)+IF(Data!$AU159&lt;&gt;"",Scoring!$K$52),"")</f>
        <v/>
      </c>
      <c r="BK159" s="184" t="str">
        <f>IF(BJ159&lt;&gt;"",LOOKUP(BJ159,Likelihoods!$A$7:$A$107,Likelihoods!I$7:I$107),"")</f>
        <v/>
      </c>
      <c r="BL159" s="187" t="str">
        <f>IF(AND(COUNTBLANK($B159:$O159)=13,COUNTBLANK($P159:$Q159)=1,COUNTBLANK($R159:$U159)=3,COUNTBLANK($V159:$X159)=2,COUNTBLANK($Y159:$AE159)=6,COUNTBLANK($AF159:$AJ159)=4,COUNTBLANK($AK159:AN159)=3,COUNTBLANK($AO159:$AQ159)=2,COUNTBLANK($AR159:$AS159)=1,COUNTBLANK($AT159:$AU159)=1),IF(Data!$B159&lt;&gt;"",Scoring!$L$7)+IF(Data!$C159&lt;&gt;"",Scoring!$L$8)+IF(Data!$D159&lt;&gt;"",Scoring!$L$9)+IF(Data!$E159&lt;&gt;"",Scoring!$L$10)+IF(Data!$F159&lt;&gt;"",Scoring!$L$11)+IF(Data!$G159&lt;&gt;"",Scoring!$L$12)+IF(Data!$H159&lt;&gt;"",Scoring!$L$13)+IF(Data!$I159&lt;&gt;"",Scoring!$L$14)+IF(Data!$J159&lt;&gt;"",Scoring!$L$15)+IF(Data!$K159&lt;&gt;"",Scoring!$L$16)+IF(Data!$L159&lt;&gt;"",Scoring!$L$17)+IF(Data!$M159&lt;&gt;"",Scoring!$L$18)+IF(Data!$N159&lt;&gt;"",Scoring!$L$19)+IF(Data!$O159&lt;&gt;"",Scoring!$L$20)+IF(Data!$P159&lt;&gt;"",Scoring!$L$21)+IF(Data!$Q159&lt;&gt;"",Scoring!$L$22)+IF(Data!$R159&lt;&gt;"",Scoring!$L$23)+IF(Data!$S159&lt;&gt;"",Scoring!$L$24)+IF(Data!$T159&lt;&gt;"",Scoring!$L$25)+IF(Data!$U159&lt;&gt;"",Scoring!$L$26)+IF(Data!$V159&lt;&gt;"",Scoring!$L$27)+IF(Data!$W159&lt;&gt;"",Scoring!$L$28)+IF(Data!$X159&lt;&gt;"",Scoring!$L$29)+IF(Data!$Y159&lt;&gt;"",Scoring!$L$30)+IF(Data!$Z159&lt;&gt;"",Scoring!$L$31)+IF(Data!$AA159&lt;&gt;"",Scoring!$L$32)+IF(Data!$AB159&lt;&gt;"",Scoring!$L$33)+IF(Data!$AC159&lt;&gt;"",Scoring!$L$34)+IF(Data!$AD159&lt;&gt;"",Scoring!$L$35)+IF(Data!$AE159&lt;&gt;"",Scoring!$L$36)+IF(Data!$AF159&lt;&gt;"",Scoring!$L$37)+IF(Data!$AG159&lt;&gt;"",Scoring!$L$38)+IF(Data!$AH159&lt;&gt;"",Scoring!$L$39)+IF(Data!$AI159&lt;&gt;"",Scoring!$L$40)+IF(Data!$AJ159&lt;&gt;"",Scoring!$L$41)+IF(Data!$AK159&lt;&gt;"",Scoring!$L$42)+IF(Data!$AL159&lt;&gt;"",Scoring!$L$43)+IF(Data!$AM159&lt;&gt;"",Scoring!$L$44)+IF(Data!$AN159&lt;&gt;"",Scoring!$L$45)+IF(Data!$AO159&lt;&gt;"",Scoring!$L$46)+IF(Data!$AP159&lt;&gt;"",Scoring!$L$47)+IF(Data!$AQ159&lt;&gt;"",Scoring!$L$48)+IF(Data!$AR159&lt;&gt;"",Scoring!$L$49)+IF(Data!$AS159&lt;&gt;"",Scoring!$L$50)+IF(Data!$AT159&lt;&gt;"",Scoring!$L$51)+IF(Data!$AU159&lt;&gt;"",Scoring!$L$52),"")</f>
        <v/>
      </c>
      <c r="BM159" s="180" t="str">
        <f>IF(BL159&lt;&gt;"",LOOKUP(BL159,Likelihoods!$A$7:$A$107,Likelihoods!J$7:J$107),"")</f>
        <v/>
      </c>
      <c r="BN159" s="181" t="str">
        <f>IF(AND(COUNTBLANK($B159:$O159)=13,COUNTBLANK($P159:$Q159)=1,COUNTBLANK($R159:$U159)=3,COUNTBLANK($V159:$X159)=2,COUNTBLANK($Y159:$AE159)=6,COUNTBLANK($AF159:$AJ159)=4,COUNTBLANK($AK159:AN159)=3,COUNTBLANK($AO159:$AQ159)=2,COUNTBLANK($AR159:$AS159)=1,COUNTBLANK($AT159:$AU159)=1),IF(Data!$B159&lt;&gt;"",Scoring!$M$7)+IF(Data!$C159&lt;&gt;"",Scoring!$M$8)+IF(Data!$D159&lt;&gt;"",Scoring!$M$9)+IF(Data!$E159&lt;&gt;"",Scoring!$M$10)+IF(Data!$F159&lt;&gt;"",Scoring!$M$11)+IF(Data!$G159&lt;&gt;"",Scoring!$M$12)+IF(Data!$H159&lt;&gt;"",Scoring!$M$13)+IF(Data!$I159&lt;&gt;"",Scoring!$M$14)+IF(Data!$J159&lt;&gt;"",Scoring!$M$15)+IF(Data!$K159&lt;&gt;"",Scoring!$M$16)+IF(Data!$L159&lt;&gt;"",Scoring!$M$17)+IF(Data!$M159&lt;&gt;"",Scoring!$M$18)+IF(Data!$N159&lt;&gt;"",Scoring!$M$19)+IF(Data!$O159&lt;&gt;"",Scoring!$M$20)+IF(Data!$P159&lt;&gt;"",Scoring!$M$21)+IF(Data!$Q159&lt;&gt;"",Scoring!$M$22)+IF(Data!$R159&lt;&gt;"",Scoring!$M$23)+IF(Data!$S159&lt;&gt;"",Scoring!$M$24)+IF(Data!$T159&lt;&gt;"",Scoring!$M$25)+IF(Data!$U159&lt;&gt;"",Scoring!$M$26)+IF(Data!$V159&lt;&gt;"",Scoring!$M$27)+IF(Data!$W159&lt;&gt;"",Scoring!$M$28)+IF(Data!$X159&lt;&gt;"",Scoring!$M$29)+IF(Data!$Y159&lt;&gt;"",Scoring!$M$30)+IF(Data!$Z159&lt;&gt;"",Scoring!$M$31)+IF(Data!$AA159&lt;&gt;"",Scoring!$M$32)+IF(Data!$AB159&lt;&gt;"",Scoring!$M$33)+IF(Data!$AC159&lt;&gt;"",Scoring!$M$34)+IF(Data!$AD159&lt;&gt;"",Scoring!$M$35)+IF(Data!$AE159&lt;&gt;"",Scoring!$M$36)+IF(Data!$AF159&lt;&gt;"",Scoring!$M$37)+IF(Data!$AG159&lt;&gt;"",Scoring!$M$38)+IF(Data!$AH159&lt;&gt;"",Scoring!$M$39)+IF(Data!$AI159&lt;&gt;"",Scoring!$M$40)+IF(Data!$AJ159&lt;&gt;"",Scoring!$M$41)+IF(Data!$AK159&lt;&gt;"",Scoring!$M$42)+IF(Data!$AL159&lt;&gt;"",Scoring!$M$43)+IF(Data!$AM159&lt;&gt;"",Scoring!$M$44)+IF(Data!$AN159&lt;&gt;"",Scoring!$M$45)+IF(Data!$AO159&lt;&gt;"",Scoring!$M$46)+IF(Data!$AP159&lt;&gt;"",Scoring!$M$47)+IF(Data!$AQ159&lt;&gt;"",Scoring!$M$48)+IF(Data!$AR159&lt;&gt;"",Scoring!$M$49)+IF(Data!$AS159&lt;&gt;"",Scoring!$M$50)+IF(Data!$AT159&lt;&gt;"",Scoring!$M$51)+IF(Data!$AU159&lt;&gt;"",Scoring!$M$52),"")</f>
        <v/>
      </c>
      <c r="BO159" s="184" t="str">
        <f>IF(BN159&lt;&gt;"",LOOKUP(BN159,Likelihoods!$A$7:$A$107,Likelihoods!K$7:K$107),"")</f>
        <v/>
      </c>
      <c r="BP159" s="179" t="str">
        <f>IF(AND(COUNTBLANK($B159:$O159)=13,COUNTBLANK($P159:$Q159)=1,COUNTBLANK($R159:$U159)=3,COUNTBLANK($V159:$X159)=2,COUNTBLANK($Y159:$AE159)=6,COUNTBLANK($AF159:$AJ159)=4,COUNTBLANK($AK159:AN159)=3,COUNTBLANK($AO159:$AQ159)=2,COUNTBLANK($AR159:$AS159)=1,COUNTBLANK($AT159:$AU159)=1),IF(Data!$B159&lt;&gt;"",Scoring!$N$7)+IF(Data!$C159&lt;&gt;"",Scoring!$N$8)+IF(Data!$D159&lt;&gt;"",Scoring!$N$9)+IF(Data!$E159&lt;&gt;"",Scoring!$N$10)+IF(Data!$F159&lt;&gt;"",Scoring!$N$11)+IF(Data!$G159&lt;&gt;"",Scoring!$N$12)+IF(Data!$H159&lt;&gt;"",Scoring!$N$13)+IF(Data!$I159&lt;&gt;"",Scoring!$N$14)+IF(Data!$J159&lt;&gt;"",Scoring!$N$15)+IF(Data!$K159&lt;&gt;"",Scoring!$N$16)+IF(Data!$L159&lt;&gt;"",Scoring!$N$17)+IF(Data!$M159&lt;&gt;"",Scoring!$N$18)+IF(Data!$N159&lt;&gt;"",Scoring!$N$19)+IF(Data!$O159&lt;&gt;"",Scoring!$N$20)+IF(Data!$P159&lt;&gt;"",Scoring!$N$21)+IF(Data!$Q159&lt;&gt;"",Scoring!$N$22)+IF(Data!$R159&lt;&gt;"",Scoring!$N$23)+IF(Data!$S159&lt;&gt;"",Scoring!$N$24)+IF(Data!$T159&lt;&gt;"",Scoring!$N$25)+IF(Data!$U159&lt;&gt;"",Scoring!$N$26)+IF(Data!$V159&lt;&gt;"",Scoring!$N$27)+IF(Data!$W159&lt;&gt;"",Scoring!$N$28)+IF(Data!$X159&lt;&gt;"",Scoring!$N$29)+IF(Data!$Y159&lt;&gt;"",Scoring!$N$30)+IF(Data!$Z159&lt;&gt;"",Scoring!$N$31)+IF(Data!$AA159&lt;&gt;"",Scoring!$N$32)+IF(Data!$AB159&lt;&gt;"",Scoring!$N$33)+IF(Data!$AC159&lt;&gt;"",Scoring!$N$34)+IF(Data!$AD159&lt;&gt;"",Scoring!$N$35)+IF(Data!$AE159&lt;&gt;"",Scoring!$N$36)+IF(Data!$AF159&lt;&gt;"",Scoring!$N$37)+IF(Data!$AG159&lt;&gt;"",Scoring!$N$38)+IF(Data!$AH159&lt;&gt;"",Scoring!$N$39)+IF(Data!$AI159&lt;&gt;"",Scoring!$N$40)+IF(Data!$AJ159&lt;&gt;"",Scoring!$N$41)+IF(Data!$AK159&lt;&gt;"",Scoring!$N$42)+IF(Data!$AL159&lt;&gt;"",Scoring!$N$43)+IF(Data!$AM159&lt;&gt;"",Scoring!$N$44)+IF(Data!$AN159&lt;&gt;"",Scoring!$N$45)+IF(Data!$AO159&lt;&gt;"",Scoring!$N$46)+IF(Data!$AP159&lt;&gt;"",Scoring!$N$47)+IF(Data!$AQ159&lt;&gt;"",Scoring!$N$48)+IF(Data!$AR159&lt;&gt;"",Scoring!$N$49)+IF(Data!$AS159&lt;&gt;"",Scoring!$N$50)+IF(Data!$AT159&lt;&gt;"",Scoring!$N$51)+IF(Data!$AU159&lt;&gt;"",Scoring!$N$52),"")</f>
        <v/>
      </c>
      <c r="BQ159" s="189" t="str">
        <f>IF(BP159&lt;&gt;"",LOOKUP(BP159,Likelihoods!$A$7:$A$107,Likelihoods!L$7:L$107),"")</f>
        <v/>
      </c>
      <c r="BR159" s="181" t="str">
        <f>IF(AND(COUNTBLANK($B159:$O159)=13,COUNTBLANK($P159:$Q159)=1,COUNTBLANK($R159:$U159)=3,COUNTBLANK($V159:$X159)=2,COUNTBLANK($Y159:$AE159)=6,COUNTBLANK($AF159:$AJ159)=4,COUNTBLANK($AK159:AN159)=3,COUNTBLANK($AO159:$AQ159)=2,COUNTBLANK($AR159:$AS159)=1,COUNTBLANK($AT159:$AU159)=1),IF(Data!$B159&lt;&gt;"",Scoring!$O$7)+IF(Data!$C159&lt;&gt;"",Scoring!$O$8)+IF(Data!$D159&lt;&gt;"",Scoring!$O$9)+IF(Data!$E159&lt;&gt;"",Scoring!$O$10)+IF(Data!$F159&lt;&gt;"",Scoring!$O$11)+IF(Data!$G159&lt;&gt;"",Scoring!$O$12)+IF(Data!$H159&lt;&gt;"",Scoring!$O$13)+IF(Data!$I159&lt;&gt;"",Scoring!$O$14)+IF(Data!$J159&lt;&gt;"",Scoring!$O$15)+IF(Data!$K159&lt;&gt;"",Scoring!$O$16)+IF(Data!$L159&lt;&gt;"",Scoring!$O$17)+IF(Data!$M159&lt;&gt;"",Scoring!$O$18)+IF(Data!$N159&lt;&gt;"",Scoring!$O$19)+IF(Data!$O159&lt;&gt;"",Scoring!$O$20)+IF(Data!$P159&lt;&gt;"",Scoring!$O$21)+IF(Data!$Q159&lt;&gt;"",Scoring!$O$22)+IF(Data!$R159&lt;&gt;"",Scoring!$O$23)+IF(Data!$S159&lt;&gt;"",Scoring!$O$24)+IF(Data!$T159&lt;&gt;"",Scoring!$O$25)+IF(Data!$U159&lt;&gt;"",Scoring!$O$26)+IF(Data!$V159&lt;&gt;"",Scoring!$O$27)+IF(Data!$W159&lt;&gt;"",Scoring!$O$28)+IF(Data!$X159&lt;&gt;"",Scoring!$O$29)+IF(Data!$Y159&lt;&gt;"",Scoring!$O$30)+IF(Data!$Z159&lt;&gt;"",Scoring!$O$31)+IF(Data!$AA159&lt;&gt;"",Scoring!$O$32)+IF(Data!$AB159&lt;&gt;"",Scoring!$O$33)+IF(Data!$AC159&lt;&gt;"",Scoring!$O$34)+IF(Data!$AD159&lt;&gt;"",Scoring!$O$35)+IF(Data!$AE159&lt;&gt;"",Scoring!$O$36)+IF(Data!$AF159&lt;&gt;"",Scoring!$O$37)+IF(Data!$AG159&lt;&gt;"",Scoring!$O$38)+IF(Data!$AH159&lt;&gt;"",Scoring!$O$39)+IF(Data!$AI159&lt;&gt;"",Scoring!$O$40)+IF(Data!$AJ159&lt;&gt;"",Scoring!$O$41)+IF(Data!$AK159&lt;&gt;"",Scoring!$O$42)+IF(Data!$AL159&lt;&gt;"",Scoring!$O$43)+IF(Data!$AM159&lt;&gt;"",Scoring!$O$44)+IF(Data!$AN159&lt;&gt;"",Scoring!$O$45)+IF(Data!$AO159&lt;&gt;"",Scoring!$O$46)+IF(Data!$AP159&lt;&gt;"",Scoring!$O$47)+IF(Data!$AQ159&lt;&gt;"",Scoring!$O$48)+IF(Data!$AR159&lt;&gt;"",Scoring!$O$49)+IF(Data!$AS159&lt;&gt;"",Scoring!$O$50)+IF(Data!$AT159&lt;&gt;"",Scoring!$O$51)+IF(Data!$AU159&lt;&gt;"",Scoring!$O$52),"")</f>
        <v/>
      </c>
      <c r="BS159" s="184" t="str">
        <f>IF(BR159&lt;&gt;"",LOOKUP(BR159,Likelihoods!$A$7:$A$107,Likelihoods!M$7:M$107),"")</f>
        <v/>
      </c>
      <c r="BT159" s="181" t="str">
        <f>IF(AND(COUNTBLANK($B159:$O159)=13,COUNTBLANK($P159:$Q159)=1,COUNTBLANK($R159:$U159)=3,COUNTBLANK($V159:$X159)=2,COUNTBLANK($Y159:$AE159)=6,COUNTBLANK($AF159:$AJ159)=4,COUNTBLANK($AK159:AN159)=3,COUNTBLANK($AO159:$AQ159)=2,COUNTBLANK($AR159:$AS159)=1,COUNTBLANK($AT159:$AU159)=1),IF(Data!$B159&lt;&gt;"",Scoring!$P$7)+IF(Data!$C159&lt;&gt;"",Scoring!$P$8)+IF(Data!$D159&lt;&gt;"",Scoring!$P$9)+IF(Data!$E159&lt;&gt;"",Scoring!$P$10)+IF(Data!$F159&lt;&gt;"",Scoring!$P$11)+IF(Data!$G159&lt;&gt;"",Scoring!$P$12)+IF(Data!$H159&lt;&gt;"",Scoring!$P$13)+IF(Data!$I159&lt;&gt;"",Scoring!$P$14)+IF(Data!$J159&lt;&gt;"",Scoring!$P$15)+IF(Data!$K159&lt;&gt;"",Scoring!$P$16)+IF(Data!$L159&lt;&gt;"",Scoring!$P$17)+IF(Data!$M159&lt;&gt;"",Scoring!$P$18)+IF(Data!$N159&lt;&gt;"",Scoring!$P$19)+IF(Data!$O159&lt;&gt;"",Scoring!$P$20)+IF(Data!$P159&lt;&gt;"",Scoring!$P$21)+IF(Data!$Q159&lt;&gt;"",Scoring!$P$22)+IF(Data!$R159&lt;&gt;"",Scoring!$P$23)+IF(Data!$S159&lt;&gt;"",Scoring!$P$24)+IF(Data!$T159&lt;&gt;"",Scoring!$P$25)+IF(Data!$U159&lt;&gt;"",Scoring!$P$26)+IF(Data!$V159&lt;&gt;"",Scoring!$P$27)+IF(Data!$W159&lt;&gt;"",Scoring!$P$28)+IF(Data!$X159&lt;&gt;"",Scoring!$P$29)+IF(Data!$Y159&lt;&gt;"",Scoring!$P$30)+IF(Data!$Z159&lt;&gt;"",Scoring!$P$31)+IF(Data!$AA159&lt;&gt;"",Scoring!$P$32)+IF(Data!$AB159&lt;&gt;"",Scoring!$P$33)+IF(Data!$AC159&lt;&gt;"",Scoring!$P$34)+IF(Data!$AD159&lt;&gt;"",Scoring!$P$35)+IF(Data!$AE159&lt;&gt;"",Scoring!$P$36)+IF(Data!$AF159&lt;&gt;"",Scoring!$P$37)+IF(Data!$AG159&lt;&gt;"",Scoring!$P$38)+IF(Data!$AH159&lt;&gt;"",Scoring!$P$39)+IF(Data!$AI159&lt;&gt;"",Scoring!$P$40)+IF(Data!$AJ159&lt;&gt;"",Scoring!$P$41)+IF(Data!$AK159&lt;&gt;"",Scoring!$P$42)+IF(Data!$AL159&lt;&gt;"",Scoring!$P$43)+IF(Data!$AM159&lt;&gt;"",Scoring!$P$44)+IF(Data!$AN159&lt;&gt;"",Scoring!$P$45)+IF(Data!$AO159&lt;&gt;"",Scoring!$P$46)+IF(Data!$AP159&lt;&gt;"",Scoring!$P$47)+IF(Data!$AQ159&lt;&gt;"",Scoring!$P$48)+IF(Data!$AR159&lt;&gt;"",Scoring!$P$49)+IF(Data!$AS159&lt;&gt;"",Scoring!$P$50)+IF(Data!$AT159&lt;&gt;"",Scoring!$P$51)+IF(Data!$AU159&lt;&gt;"",Scoring!$P$52),"")</f>
        <v/>
      </c>
      <c r="BU159" s="180" t="str">
        <f>IF(BT159&lt;&gt;"",LOOKUP(BT159,Likelihoods!$A$7:$A$107,Likelihoods!N$7:N$107),"")</f>
        <v/>
      </c>
      <c r="BV159" s="181" t="str">
        <f>IF(AND(COUNTBLANK($B159:$O159)=13,COUNTBLANK($P159:$Q159)=1,COUNTBLANK($R159:$U159)=3,COUNTBLANK($V159:$X159)=2,COUNTBLANK($Y159:$AE159)=6,COUNTBLANK($AF159:$AJ159)=4,COUNTBLANK($AK159:AN159)=3,COUNTBLANK($AO159:$AQ159)=2,COUNTBLANK($AR159:$AS159)=1,COUNTBLANK($AT159:$AU159)=1),IF(Data!$B159&lt;&gt;"",Scoring!$Q$7)+IF(Data!$C159&lt;&gt;"",Scoring!$Q$8)+IF(Data!$D159&lt;&gt;"",Scoring!$Q$9)+IF(Data!$E159&lt;&gt;"",Scoring!$Q$10)+IF(Data!$F159&lt;&gt;"",Scoring!$Q$11)+IF(Data!$G159&lt;&gt;"",Scoring!$Q$12)+IF(Data!$H159&lt;&gt;"",Scoring!$Q$13)+IF(Data!$I159&lt;&gt;"",Scoring!$Q$14)+IF(Data!$J159&lt;&gt;"",Scoring!$Q$15)+IF(Data!$K159&lt;&gt;"",Scoring!$Q$16)+IF(Data!$L159&lt;&gt;"",Scoring!$Q$17)+IF(Data!$M159&lt;&gt;"",Scoring!$Q$18)+IF(Data!$N159&lt;&gt;"",Scoring!$Q$19)+IF(Data!$O159&lt;&gt;"",Scoring!$Q$20)+IF(Data!$P159&lt;&gt;"",Scoring!$Q$21)+IF(Data!$Q159&lt;&gt;"",Scoring!$Q$22)+IF(Data!$R159&lt;&gt;"",Scoring!$Q$23)+IF(Data!$S159&lt;&gt;"",Scoring!$Q$24)+IF(Data!$T159&lt;&gt;"",Scoring!$Q$25)+IF(Data!$U159&lt;&gt;"",Scoring!$Q$26)+IF(Data!$V159&lt;&gt;"",Scoring!$Q$27)+IF(Data!$W159&lt;&gt;"",Scoring!$Q$28)+IF(Data!$X159&lt;&gt;"",Scoring!$Q$29)+IF(Data!$Y159&lt;&gt;"",Scoring!$Q$30)+IF(Data!$Z159&lt;&gt;"",Scoring!$Q$31)+IF(Data!$AA159&lt;&gt;"",Scoring!$Q$32)+IF(Data!$AB159&lt;&gt;"",Scoring!$Q$33)+IF(Data!$AC159&lt;&gt;"",Scoring!$Q$34)+IF(Data!$AD159&lt;&gt;"",Scoring!$Q$35)+IF(Data!$AE159&lt;&gt;"",Scoring!$Q$36)+IF(Data!$AF159&lt;&gt;"",Scoring!$Q$37)+IF(Data!$AG159&lt;&gt;"",Scoring!$Q$38)+IF(Data!$AH159&lt;&gt;"",Scoring!$Q$39)+IF(Data!$AI159&lt;&gt;"",Scoring!$Q$40)+IF(Data!$AJ159&lt;&gt;"",Scoring!$Q$41)+IF(Data!$AK159&lt;&gt;"",Scoring!$Q$42)+IF(Data!$AL159&lt;&gt;"",Scoring!$Q$43)+IF(Data!$AM159&lt;&gt;"",Scoring!$Q$44)+IF(Data!$AN159&lt;&gt;"",Scoring!$Q$45)+IF(Data!$AO159&lt;&gt;"",Scoring!$Q$46)+IF(Data!$AP159&lt;&gt;"",Scoring!$Q$47)+IF(Data!$AQ159&lt;&gt;"",Scoring!$Q$48)+IF(Data!$AR159&lt;&gt;"",Scoring!$Q$49)+IF(Data!$AS159&lt;&gt;"",Scoring!$Q$50)+IF(Data!$AT159&lt;&gt;"",Scoring!$Q$51)+IF(Data!$AU159&lt;&gt;"",Scoring!$Q$52),"")</f>
        <v/>
      </c>
      <c r="BW159" s="183" t="str">
        <f>IF(BV159&lt;&gt;"",LOOKUP(BV159,Likelihoods!$A$7:$A$107,Likelihoods!O$7:O$107),"")</f>
        <v/>
      </c>
      <c r="BX159" s="9"/>
      <c r="BY159" s="9"/>
      <c r="BZ159" s="9"/>
      <c r="CA159" s="9"/>
      <c r="CB159" s="9"/>
      <c r="CC159" s="9"/>
      <c r="CD159" s="9"/>
      <c r="CE159" s="9"/>
      <c r="CF159" s="9"/>
      <c r="CG159" s="9"/>
      <c r="CH159" s="9"/>
      <c r="CI159" s="9"/>
      <c r="CJ159" s="9"/>
      <c r="CK159" s="9"/>
    </row>
    <row r="160" spans="1:89" ht="14.25">
      <c r="A160" s="59"/>
      <c r="B160" s="76"/>
      <c r="C160" s="77"/>
      <c r="D160" s="77"/>
      <c r="E160" s="77"/>
      <c r="F160" s="77"/>
      <c r="G160" s="77"/>
      <c r="H160" s="77"/>
      <c r="I160" s="77"/>
      <c r="J160" s="77"/>
      <c r="K160" s="77"/>
      <c r="L160" s="77"/>
      <c r="M160" s="77"/>
      <c r="N160" s="77"/>
      <c r="O160" s="77"/>
      <c r="P160" s="76"/>
      <c r="Q160" s="78"/>
      <c r="R160" s="77"/>
      <c r="S160" s="77"/>
      <c r="T160" s="77"/>
      <c r="U160" s="77"/>
      <c r="V160" s="76"/>
      <c r="W160" s="77"/>
      <c r="X160" s="78"/>
      <c r="Y160" s="77"/>
      <c r="Z160" s="77"/>
      <c r="AA160" s="77"/>
      <c r="AB160" s="77"/>
      <c r="AC160" s="77"/>
      <c r="AD160" s="77"/>
      <c r="AE160" s="77"/>
      <c r="AF160" s="76"/>
      <c r="AG160" s="77"/>
      <c r="AH160" s="77"/>
      <c r="AI160" s="77"/>
      <c r="AJ160" s="78"/>
      <c r="AK160" s="77"/>
      <c r="AL160" s="77"/>
      <c r="AM160" s="77"/>
      <c r="AN160" s="77"/>
      <c r="AO160" s="76"/>
      <c r="AP160" s="77"/>
      <c r="AQ160" s="78"/>
      <c r="AR160" s="76"/>
      <c r="AS160" s="78"/>
      <c r="AT160" s="77"/>
      <c r="AU160" s="77"/>
      <c r="AV160" s="179" t="str">
        <f>IF(AND(COUNTBLANK($B160:$O160)=13,COUNTBLANK($P160:$Q160)=1,COUNTBLANK($R160:$U160)=3,COUNTBLANK($V160:$X160)=2,COUNTBLANK($Y160:$AE160)=6,COUNTBLANK($AF160:$AJ160)=4,COUNTBLANK($AK160:AN160)=3,COUNTBLANK($AO160:$AQ160)=2,COUNTBLANK($AR160:$AS160)=1,COUNTBLANK($AT160:$AU160)=1),IF(Data!$B160&lt;&gt;"",Scoring!$D$7)+IF(Data!$C160&lt;&gt;"",Scoring!$D$8)+IF(Data!$D160&lt;&gt;"",Scoring!$D$9)+IF(Data!$E160&lt;&gt;"",Scoring!$D$10)+IF(Data!$F160&lt;&gt;"",Scoring!$D$11)+IF(Data!$G160&lt;&gt;"",Scoring!$D$12)+IF(Data!$H160&lt;&gt;"",Scoring!$D$13)+IF(Data!$I160&lt;&gt;"",Scoring!$D$14)+IF(Data!$J160&lt;&gt;"",Scoring!$D$15)+IF(Data!$K160&lt;&gt;"",Scoring!$D$16)+IF(Data!$L160&lt;&gt;"",Scoring!$D$17)+IF(Data!$M160&lt;&gt;"",Scoring!$D$18)+IF(Data!$N160&lt;&gt;"",Scoring!$D$19)+IF(Data!$O160&lt;&gt;"",Scoring!$D$20)+IF(Data!$P160&lt;&gt;"",Scoring!$D$21)+IF(Data!$Q160&lt;&gt;"",Scoring!$D$22)+IF(Data!$R160&lt;&gt;"",Scoring!$D$23)+IF(Data!$S160&lt;&gt;"",Scoring!$D$24)+IF(Data!$T160&lt;&gt;"",Scoring!$D$25)+IF(Data!$U160&lt;&gt;"",Scoring!$D$26)+IF(Data!$V160&lt;&gt;"",Scoring!$D$27)+IF(Data!$W160&lt;&gt;"",Scoring!$D$28)+IF(Data!$X160&lt;&gt;"",Scoring!$D$29)+IF(Data!$Y160&lt;&gt;"",Scoring!$D$30)+IF(Data!$Z160&lt;&gt;"",Scoring!$D$31)+IF(Data!$AA160&lt;&gt;"",Scoring!$D$32)+IF(Data!$AB160&lt;&gt;"",Scoring!$D$33)+IF(Data!$AC160&lt;&gt;"",Scoring!$D$34)+IF(Data!$AD160&lt;&gt;"",Scoring!$D$35)+IF(Data!$AE160&lt;&gt;"",Scoring!$D$36)+IF(Data!$AF160&lt;&gt;"",Scoring!$D$37)+IF(Data!$AG160&lt;&gt;"",Scoring!$D$38)+IF(Data!$AH160&lt;&gt;"",Scoring!$D$39)+IF(Data!$AI160&lt;&gt;"",Scoring!$D$40)+IF(Data!$AJ160&lt;&gt;"",Scoring!$D$41)+IF(Data!$AK160&lt;&gt;"",Scoring!$D$42)+IF(Data!$AL160&lt;&gt;"",Scoring!$D$43)+IF(Data!$AM160&lt;&gt;"",Scoring!$D$44)+IF(Data!$AN160&lt;&gt;"",Scoring!$D$45)+IF(Data!$AO160&lt;&gt;"",Scoring!$D$46)+IF(Data!$AP160&lt;&gt;"",Scoring!$D$47)+IF(Data!$AQ160&lt;&gt;"",Scoring!$D$48)+IF(Data!$AR160&lt;&gt;"",Scoring!$D$49)+IF(Data!$AS160&lt;&gt;"",Scoring!$D$50)+IF(Data!$AT160&lt;&gt;"",Scoring!$D$51)+IF(Data!$AU160&lt;&gt;"",Scoring!$D$52),"")</f>
        <v/>
      </c>
      <c r="AW160" s="180" t="str">
        <f>IF(AV160&lt;&gt;"",LOOKUP(AV160,Likelihoods!$A$7:$A$107,Likelihoods!B$7:B$107),"")</f>
        <v/>
      </c>
      <c r="AX160" s="181" t="str">
        <f>IF(AND(COUNTBLANK($B160:$O160)=13,COUNTBLANK($P160:$Q160)=1,COUNTBLANK($R160:$U160)=3,COUNTBLANK($V160:$X160)=2,COUNTBLANK($Y160:$AE160)=6,COUNTBLANK($AF160:$AJ160)=4,COUNTBLANK($AK160:AN160)=3,COUNTBLANK($AO160:$AQ160)=2,COUNTBLANK($AR160:$AS160)=1,COUNTBLANK($AT160:$AU160)=1),IF(Data!$B160&lt;&gt;"",Scoring!$E$7)+IF(Data!$C160&lt;&gt;"",Scoring!$E$8)+IF(Data!$D160&lt;&gt;"",Scoring!$E$9)+IF(Data!$E160&lt;&gt;"",Scoring!$E$10)+IF(Data!$F160&lt;&gt;"",Scoring!$E$11)+IF(Data!$G160&lt;&gt;"",Scoring!$E$12)+IF(Data!$H160&lt;&gt;"",Scoring!$E$13)+IF(Data!$I160&lt;&gt;"",Scoring!$E$14)+IF(Data!$J160&lt;&gt;"",Scoring!$E$15)+IF(Data!$K160&lt;&gt;"",Scoring!$E$16)+IF(Data!$L160&lt;&gt;"",Scoring!$E$17)+IF(Data!$M160&lt;&gt;"",Scoring!$E$18)+IF(Data!$N160&lt;&gt;"",Scoring!$E$19)+IF(Data!$O160&lt;&gt;"",Scoring!$E$20)+IF(Data!$P160&lt;&gt;"",Scoring!$E$21)+IF(Data!$Q160&lt;&gt;"",Scoring!$E$22)+IF(Data!$R160&lt;&gt;"",Scoring!$E$23)+IF(Data!$S160&lt;&gt;"",Scoring!$E$24)+IF(Data!$T160&lt;&gt;"",Scoring!$E$25)+IF(Data!$U160&lt;&gt;"",Scoring!$E$26)+IF(Data!$V160&lt;&gt;"",Scoring!$E$27)+IF(Data!$W160&lt;&gt;"",Scoring!$E$28)+IF(Data!$X160&lt;&gt;"",Scoring!$E$29)+IF(Data!$Y160&lt;&gt;"",Scoring!$E$30)+IF(Data!$Z160&lt;&gt;"",Scoring!$E$31)+IF(Data!$AA160&lt;&gt;"",Scoring!$E$32)+IF(Data!$AB160&lt;&gt;"",Scoring!$E$33)+IF(Data!$AC160&lt;&gt;"",Scoring!$E$34)+IF(Data!$AD160&lt;&gt;"",Scoring!$E$35)+IF(Data!$AE160&lt;&gt;"",Scoring!$E$36)+IF(Data!$AF160&lt;&gt;"",Scoring!$E$37)+IF(Data!$AG160&lt;&gt;"",Scoring!$E$38)+IF(Data!$AH160&lt;&gt;"",Scoring!$E$39)+IF(Data!$AI160&lt;&gt;"",Scoring!$E$40)+IF(Data!$AJ160&lt;&gt;"",Scoring!$E$41)+IF(Data!$AK160&lt;&gt;"",Scoring!$E$42)+IF(Data!$AL160&lt;&gt;"",Scoring!$E$43)+IF(Data!$AM160&lt;&gt;"",Scoring!$E$44)+IF(Data!$AN160&lt;&gt;"",Scoring!$E$45)+IF(Data!$AO160&lt;&gt;"",Scoring!$E$46)+IF(Data!$AP160&lt;&gt;"",Scoring!$E$47)+IF(Data!$AQ160&lt;&gt;"",Scoring!$E$48)+IF(Data!$AR160&lt;&gt;"",Scoring!$E$49)+IF(Data!$AS160&lt;&gt;"",Scoring!$E$50)+IF(Data!$AT160&lt;&gt;"",Scoring!$E$51)+IF(Data!$AU160&lt;&gt;"",Scoring!$E$52),"")</f>
        <v/>
      </c>
      <c r="AY160" s="180" t="str">
        <f>IF(AX160&lt;&gt;"",LOOKUP(AX160,Likelihoods!$A$7:$A$107,Likelihoods!C$7:C$107),"")</f>
        <v/>
      </c>
      <c r="AZ160" s="182" t="str">
        <f>IF(AND(COUNTBLANK($B160:$O160)=13,COUNTBLANK($P160:$Q160)=1,COUNTBLANK($R160:$U160)=3,COUNTBLANK($V160:$X160)=2,COUNTBLANK($Y160:$AE160)=6,COUNTBLANK($AF160:$AJ160)=4,COUNTBLANK($AK160:AN160)=3,COUNTBLANK($AO160:$AQ160)=2,COUNTBLANK($AR160:$AS160)=1,COUNTBLANK($AT160:$AU160)=1),IF(Data!$B160&lt;&gt;"",Scoring!$F$7)+IF(Data!$C160&lt;&gt;"",Scoring!$F$8)+IF(Data!$D160&lt;&gt;"",Scoring!$F$9)+IF(Data!$E160&lt;&gt;"",Scoring!$F$10)+IF(Data!$F160&lt;&gt;"",Scoring!$F$11)+IF(Data!$G160&lt;&gt;"",Scoring!$F$12)+IF(Data!$H160&lt;&gt;"",Scoring!$F$13)+IF(Data!$I160&lt;&gt;"",Scoring!$F$14)+IF(Data!$J160&lt;&gt;"",Scoring!$F$15)+IF(Data!$K160&lt;&gt;"",Scoring!$F$16)+IF(Data!$L160&lt;&gt;"",Scoring!$F$17)+IF(Data!$M160&lt;&gt;"",Scoring!$F$18)+IF(Data!$N160&lt;&gt;"",Scoring!$F$19)+IF(Data!$O160&lt;&gt;"",Scoring!$F$20)+IF(Data!$P160&lt;&gt;"",Scoring!$F$21)+IF(Data!$Q160&lt;&gt;"",Scoring!$F$22)+IF(Data!$R160&lt;&gt;"",Scoring!$F$23)+IF(Data!$S160&lt;&gt;"",Scoring!$F$24)+IF(Data!$T160&lt;&gt;"",Scoring!$F$25)+IF(Data!$U160&lt;&gt;"",Scoring!$F$26)+IF(Data!$V160&lt;&gt;"",Scoring!$F$27)+IF(Data!$W160&lt;&gt;"",Scoring!$F$28)+IF(Data!$X160&lt;&gt;"",Scoring!$F$29)+IF(Data!$Y160&lt;&gt;"",Scoring!$F$30)+IF(Data!$Z160&lt;&gt;"",Scoring!$F$31)+IF(Data!$AA160&lt;&gt;"",Scoring!$F$32)+IF(Data!$AB160&lt;&gt;"",Scoring!$F$33)+IF(Data!$AC160&lt;&gt;"",Scoring!$F$34)+IF(Data!$AD160&lt;&gt;"",Scoring!$F$35)+IF(Data!$AE160&lt;&gt;"",Scoring!$F$36)+IF(Data!$AF160&lt;&gt;"",Scoring!$F$37)+IF(Data!$AG160&lt;&gt;"",Scoring!$F$38)+IF(Data!$AH160&lt;&gt;"",Scoring!$F$39)+IF(Data!$AI160&lt;&gt;"",Scoring!$F$40)+IF(Data!$AJ160&lt;&gt;"",Scoring!$F$41)+IF(Data!$AK160&lt;&gt;"",Scoring!$F$42)+IF(Data!$AL160&lt;&gt;"",Scoring!$F$43)+IF(Data!$AM160&lt;&gt;"",Scoring!$F$44)+IF(Data!$AN160&lt;&gt;"",Scoring!$F$45)+IF(Data!$AO160&lt;&gt;"",Scoring!$F$46)+IF(Data!$AP160&lt;&gt;"",Scoring!$F$47)+IF(Data!$AQ160&lt;&gt;"",Scoring!$F$48)+IF(Data!$AR160&lt;&gt;"",Scoring!$F$49)+IF(Data!$AS160&lt;&gt;"",Scoring!$F$50)+IF(Data!$AT160&lt;&gt;"",Scoring!$F$51)+IF(Data!$AU160&lt;&gt;"",Scoring!$F$52),"")</f>
        <v/>
      </c>
      <c r="BA160" s="183" t="str">
        <f>IF(AZ160&lt;&gt;"",LOOKUP(AZ160,Likelihoods!$A$7:$A$107,Likelihoods!D$7:D$107),"")</f>
        <v/>
      </c>
      <c r="BB160" s="181" t="str">
        <f>IF(AND(COUNTBLANK($B160:$O160)=13,COUNTBLANK($P160:$Q160)=1,COUNTBLANK($R160:$U160)=3,COUNTBLANK($V160:$X160)=2,COUNTBLANK($Y160:$AE160)=6,COUNTBLANK($AF160:$AJ160)=4,COUNTBLANK($AK160:AN160)=3,COUNTBLANK($AO160:$AQ160)=2,COUNTBLANK($AR160:$AS160)=1,COUNTBLANK($AT160:$AU160)=1),IF(Data!$B160&lt;&gt;"",Scoring!$G$7)+IF(Data!$C160&lt;&gt;"",Scoring!$G$8)+IF(Data!$D160&lt;&gt;"",Scoring!$G$9)+IF(Data!$E160&lt;&gt;"",Scoring!$G$10)+IF(Data!$F160&lt;&gt;"",Scoring!$G$11)+IF(Data!$G160&lt;&gt;"",Scoring!$G$12)+IF(Data!$H160&lt;&gt;"",Scoring!$G$13)+IF(Data!$I160&lt;&gt;"",Scoring!$G$14)+IF(Data!$J160&lt;&gt;"",Scoring!$G$15)+IF(Data!$K160&lt;&gt;"",Scoring!$G$16)+IF(Data!$L160&lt;&gt;"",Scoring!$G$17)+IF(Data!$M160&lt;&gt;"",Scoring!$G$18)+IF(Data!$N160&lt;&gt;"",Scoring!$G$19)+IF(Data!$O160&lt;&gt;"",Scoring!$G$20)+IF(Data!$P160&lt;&gt;"",Scoring!$G$21)+IF(Data!$Q160&lt;&gt;"",Scoring!$G$22)+IF(Data!$R160&lt;&gt;"",Scoring!$G$23)+IF(Data!$S160&lt;&gt;"",Scoring!$G$24)+IF(Data!$T160&lt;&gt;"",Scoring!$G$25)+IF(Data!$U160&lt;&gt;"",Scoring!$G$26)+IF(Data!$V160&lt;&gt;"",Scoring!$G$27)+IF(Data!$W160&lt;&gt;"",Scoring!$G$28)+IF(Data!$X160&lt;&gt;"",Scoring!$G$29)+IF(Data!$Y160&lt;&gt;"",Scoring!$G$30)+IF(Data!$Z160&lt;&gt;"",Scoring!$G$31)+IF(Data!$AA160&lt;&gt;"",Scoring!$G$32)+IF(Data!$AB160&lt;&gt;"",Scoring!$G$33)+IF(Data!$AC160&lt;&gt;"",Scoring!$G$34)+IF(Data!$AD160&lt;&gt;"",Scoring!$G$35)+IF(Data!$AE160&lt;&gt;"",Scoring!$G$36)+IF(Data!$AF160&lt;&gt;"",Scoring!$G$37)+IF(Data!$AG160&lt;&gt;"",Scoring!$G$38)+IF(Data!$AH160&lt;&gt;"",Scoring!$G$39)+IF(Data!$AI160&lt;&gt;"",Scoring!$G$40)+IF(Data!$AJ160&lt;&gt;"",Scoring!$G$41)+IF(Data!$AK160&lt;&gt;"",Scoring!$G$42)+IF(Data!$AL160&lt;&gt;"",Scoring!$G$43)+IF(Data!$AM160&lt;&gt;"",Scoring!$G$44)+IF(Data!$AN160&lt;&gt;"",Scoring!$G$45)+IF(Data!$AO160&lt;&gt;"",Scoring!$G$46)+IF(Data!$AP160&lt;&gt;"",Scoring!$G$47)+IF(Data!$AQ160&lt;&gt;"",Scoring!$G$48)+IF(Data!$AR160&lt;&gt;"",Scoring!$G$49)+IF(Data!$AS160&lt;&gt;"",Scoring!$G$50)+IF(Data!$AT160&lt;&gt;"",Scoring!$G$51)+IF(Data!$AU160&lt;&gt;"",Scoring!$G$52),"")</f>
        <v/>
      </c>
      <c r="BC160" s="184" t="str">
        <f>IF(BB160&lt;&gt;"",LOOKUP(BB160,Likelihoods!$A$7:$A$107,Likelihoods!E$7:E$107),"")</f>
        <v/>
      </c>
      <c r="BD160" s="185" t="str">
        <f>IF(AND(COUNTBLANK($B160:$O160)=13,COUNTBLANK($P160:$Q160)=1,COUNTBLANK($R160:$U160)=3,COUNTBLANK($V160:$X160)=2,COUNTBLANK($Y160:$AE160)=6,COUNTBLANK($AF160:$AJ160)=4,COUNTBLANK($AK160:AN160)=3,COUNTBLANK($AO160:$AQ160)=2,COUNTBLANK($AR160:$AS160)=1,COUNTBLANK($AT160:$AU160)=1),IF(Data!$B160&lt;&gt;"",Scoring!$H$7)+IF(Data!$C160&lt;&gt;"",Scoring!$H$8)+IF(Data!$D160&lt;&gt;"",Scoring!$H$9)+IF(Data!$E160&lt;&gt;"",Scoring!$H$10)+IF(Data!$F160&lt;&gt;"",Scoring!$H$11)+IF(Data!$G160&lt;&gt;"",Scoring!$H$12)+IF(Data!$H160&lt;&gt;"",Scoring!$H$13)+IF(Data!$I160&lt;&gt;"",Scoring!$H$14)+IF(Data!$J160&lt;&gt;"",Scoring!$H$15)+IF(Data!$K160&lt;&gt;"",Scoring!$H$16)+IF(Data!$L160&lt;&gt;"",Scoring!$H$17)+IF(Data!$M160&lt;&gt;"",Scoring!$H$18)+IF(Data!$N160&lt;&gt;"",Scoring!$H$19)+IF(Data!$O160&lt;&gt;"",Scoring!$H$20)+IF(Data!$P160&lt;&gt;"",Scoring!$H$21)+IF(Data!$Q160&lt;&gt;"",Scoring!$H$22)+IF(Data!$R160&lt;&gt;"",Scoring!$H$23)+IF(Data!$S160&lt;&gt;"",Scoring!$H$24)+IF(Data!$T160&lt;&gt;"",Scoring!$H$25)+IF(Data!$U160&lt;&gt;"",Scoring!$H$26)+IF(Data!$V160&lt;&gt;"",Scoring!$H$27)+IF(Data!$W160&lt;&gt;"",Scoring!$H$28)+IF(Data!$X160&lt;&gt;"",Scoring!$H$29)+IF(Data!$Y160&lt;&gt;"",Scoring!$H$30)+IF(Data!$Z160&lt;&gt;"",Scoring!$H$31)+IF(Data!$AA160&lt;&gt;"",Scoring!$H$32)+IF(Data!$AB160&lt;&gt;"",Scoring!$H$33)+IF(Data!$AC160&lt;&gt;"",Scoring!$H$34)+IF(Data!$AD160&lt;&gt;"",Scoring!$H$35)+IF(Data!$AE160&lt;&gt;"",Scoring!$H$36)+IF(Data!$AF160&lt;&gt;"",Scoring!$H$37)+IF(Data!$AG160&lt;&gt;"",Scoring!$H$38)+IF(Data!$AH160&lt;&gt;"",Scoring!$H$39)+IF(Data!$AI160&lt;&gt;"",Scoring!$H$40)+IF(Data!$AJ160&lt;&gt;"",Scoring!$H$41)+IF(Data!$AK160&lt;&gt;"",Scoring!$H$42)+IF(Data!$AL160&lt;&gt;"",Scoring!$H$43)+IF(Data!$AM160&lt;&gt;"",Scoring!$H$44)+IF(Data!$AN160&lt;&gt;"",Scoring!$H$45)+IF(Data!$AO160&lt;&gt;"",Scoring!$H$46)+IF(Data!$AP160&lt;&gt;"",Scoring!$H$47)+IF(Data!$AQ160&lt;&gt;"",Scoring!$H$48)+IF(Data!$AR160&lt;&gt;"",Scoring!$H$49)+IF(Data!$AS160&lt;&gt;"",Scoring!$H$50)+IF(Data!$AT160&lt;&gt;"",Scoring!$H$51)+IF(Data!$AU160&lt;&gt;"",Scoring!$H$52),"")</f>
        <v/>
      </c>
      <c r="BE160" s="186" t="str">
        <f>IF(BD160&lt;&gt;"",LOOKUP(BD160,Likelihoods!$A$7:$A$107,Likelihoods!F$7:F$107),"")</f>
        <v/>
      </c>
      <c r="BF160" s="181" t="str">
        <f>IF(AND(COUNTBLANK($B160:$O160)=13,COUNTBLANK($P160:$Q160)=1,COUNTBLANK($R160:$U160)=3,COUNTBLANK($V160:$X160)=2,COUNTBLANK($Y160:$AE160)=6,COUNTBLANK($AF160:$AJ160)=4,COUNTBLANK($AK160:AN160)=3,COUNTBLANK($AO160:$AQ160)=2,COUNTBLANK($AR160:$AS160)=1,COUNTBLANK($AT160:$AU160)=1),IF(Data!$B160&lt;&gt;"",Scoring!$I$7)+IF(Data!$C160&lt;&gt;"",Scoring!$I$8)+IF(Data!$D160&lt;&gt;"",Scoring!$I$9)+IF(Data!$E160&lt;&gt;"",Scoring!$I$10)+IF(Data!$F160&lt;&gt;"",Scoring!$I$11)+IF(Data!$G160&lt;&gt;"",Scoring!$I$12)+IF(Data!$H160&lt;&gt;"",Scoring!$I$13)+IF(Data!$I160&lt;&gt;"",Scoring!$I$14)+IF(Data!$J160&lt;&gt;"",Scoring!$I$15)+IF(Data!$K160&lt;&gt;"",Scoring!$I$16)+IF(Data!$L160&lt;&gt;"",Scoring!$I$17)+IF(Data!$M160&lt;&gt;"",Scoring!$I$18)+IF(Data!$N160&lt;&gt;"",Scoring!$I$19)+IF(Data!$O160&lt;&gt;"",Scoring!$I$20)+IF(Data!$P160&lt;&gt;"",Scoring!$I$21)+IF(Data!$Q160&lt;&gt;"",Scoring!$I$22)+IF(Data!$R160&lt;&gt;"",Scoring!$I$23)+IF(Data!$S160&lt;&gt;"",Scoring!$I$24)+IF(Data!$T160&lt;&gt;"",Scoring!$I$25)+IF(Data!$U160&lt;&gt;"",Scoring!$I$26)+IF(Data!$V160&lt;&gt;"",Scoring!$I$27)+IF(Data!$W160&lt;&gt;"",Scoring!$I$28)+IF(Data!$X160&lt;&gt;"",Scoring!$I$29)+IF(Data!$Y160&lt;&gt;"",Scoring!$I$30)+IF(Data!$Z160&lt;&gt;"",Scoring!$I$31)+IF(Data!$AA160&lt;&gt;"",Scoring!$I$32)+IF(Data!$AB160&lt;&gt;"",Scoring!$I$33)+IF(Data!$AC160&lt;&gt;"",Scoring!$I$34)+IF(Data!$AD160&lt;&gt;"",Scoring!$I$35)+IF(Data!$AE160&lt;&gt;"",Scoring!$I$36)+IF(Data!$AF160&lt;&gt;"",Scoring!$I$37)+IF(Data!$AG160&lt;&gt;"",Scoring!$I$38)+IF(Data!$AH160&lt;&gt;"",Scoring!$I$39)+IF(Data!$AI160&lt;&gt;"",Scoring!$I$40)+IF(Data!$AJ160&lt;&gt;"",Scoring!$I$41)+IF(Data!$AK160&lt;&gt;"",Scoring!$I$42)+IF(Data!$AL160&lt;&gt;"",Scoring!$I$43)+IF(Data!$AM160&lt;&gt;"",Scoring!$I$44)+IF(Data!$AN160&lt;&gt;"",Scoring!$I$45)+IF(Data!$AO160&lt;&gt;"",Scoring!$I$46)+IF(Data!$AP160&lt;&gt;"",Scoring!$I$47)+IF(Data!$AQ160&lt;&gt;"",Scoring!$I$48)+IF(Data!$AR160&lt;&gt;"",Scoring!$I$49)+IF(Data!$AS160&lt;&gt;"",Scoring!$I$50)+IF(Data!$AT160&lt;&gt;"",Scoring!$I$51)+IF(Data!$AU160&lt;&gt;"",Scoring!$I$52),"")</f>
        <v/>
      </c>
      <c r="BG160" s="180" t="str">
        <f>IF(BF160&lt;&gt;"",LOOKUP(BF160,Likelihoods!$A$7:$A$107,Likelihoods!G$7:G$107),"")</f>
        <v/>
      </c>
      <c r="BH160" s="187" t="str">
        <f>IF(AND(COUNTBLANK($B160:$O160)=13,COUNTBLANK($P160:$Q160)=1,COUNTBLANK($R160:$U160)=3,COUNTBLANK($V160:$X160)=2,COUNTBLANK($Y160:$AE160)=6,COUNTBLANK($AF160:$AJ160)=4,COUNTBLANK($AK160:AN160)=3,COUNTBLANK($AO160:$AQ160)=2,COUNTBLANK($AR160:$AS160)=1,COUNTBLANK($AT160:$AU160)=1),IF(Data!$B160&lt;&gt;"",Scoring!$J$7)+IF(Data!$C160&lt;&gt;"",Scoring!$J$8)+IF(Data!$D160&lt;&gt;"",Scoring!$J$9)+IF(Data!$E160&lt;&gt;"",Scoring!$J$10)+IF(Data!$F160&lt;&gt;"",Scoring!$J$11)+IF(Data!$G160&lt;&gt;"",Scoring!$J$12)+IF(Data!$H160&lt;&gt;"",Scoring!$J$13)+IF(Data!$I160&lt;&gt;"",Scoring!$J$14)+IF(Data!$J160&lt;&gt;"",Scoring!$J$15)+IF(Data!$K160&lt;&gt;"",Scoring!$J$16)+IF(Data!$L160&lt;&gt;"",Scoring!$J$17)+IF(Data!$M160&lt;&gt;"",Scoring!$J$18)+IF(Data!$N160&lt;&gt;"",Scoring!$J$19)+IF(Data!$O160&lt;&gt;"",Scoring!$J$20)+IF(Data!$P160&lt;&gt;"",Scoring!$J$21)+IF(Data!$Q160&lt;&gt;"",Scoring!$J$22)+IF(Data!$R160&lt;&gt;"",Scoring!$J$23)+IF(Data!$S160&lt;&gt;"",Scoring!$J$24)+IF(Data!$T160&lt;&gt;"",Scoring!$J$25)+IF(Data!$U160&lt;&gt;"",Scoring!$J$26)+IF(Data!$V160&lt;&gt;"",Scoring!$J$27)+IF(Data!$W160&lt;&gt;"",Scoring!$J$28)+IF(Data!$X160&lt;&gt;"",Scoring!$J$29)+IF(Data!$Y160&lt;&gt;"",Scoring!$J$30)+IF(Data!$Z160&lt;&gt;"",Scoring!$J$31)+IF(Data!$AA160&lt;&gt;"",Scoring!$J$32)+IF(Data!$AB160&lt;&gt;"",Scoring!$J$33)+IF(Data!$AC160&lt;&gt;"",Scoring!$J$34)+IF(Data!$AD160&lt;&gt;"",Scoring!$J$35)+IF(Data!$AE160&lt;&gt;"",Scoring!$J$36)+IF(Data!$AF160&lt;&gt;"",Scoring!$J$37)+IF(Data!$AG160&lt;&gt;"",Scoring!$J$38)+IF(Data!$AH160&lt;&gt;"",Scoring!$J$39)+IF(Data!$AI160&lt;&gt;"",Scoring!$J$40)+IF(Data!$AJ160&lt;&gt;"",Scoring!$J$41)+IF(Data!$AK160&lt;&gt;"",Scoring!$J$42)+IF(Data!$AL160&lt;&gt;"",Scoring!$J$43)+IF(Data!$AM160&lt;&gt;"",Scoring!$J$44)+IF(Data!$AN160&lt;&gt;"",Scoring!$J$45)+IF(Data!$AO160&lt;&gt;"",Scoring!$J$46)+IF(Data!$AP160&lt;&gt;"",Scoring!$J$47)+IF(Data!$AQ160&lt;&gt;"",Scoring!$J$48)+IF(Data!$AR160&lt;&gt;"",Scoring!$J$49)+IF(Data!$AS160&lt;&gt;"",Scoring!$J$50)+IF(Data!$AT160&lt;&gt;"",Scoring!$J$51)+IF(Data!$AU160&lt;&gt;"",Scoring!$J$52),"")</f>
        <v/>
      </c>
      <c r="BI160" s="183" t="str">
        <f>IF(BH160&lt;&gt;"",LOOKUP(BH160,Likelihoods!$A$7:$A$107,Likelihoods!H$7:H$107),"")</f>
        <v/>
      </c>
      <c r="BJ160" s="188" t="str">
        <f>IF(AND(COUNTBLANK($B160:$O160)=13,COUNTBLANK($P160:$Q160)=1,COUNTBLANK($R160:$U160)=3,COUNTBLANK($V160:$X160)=2,COUNTBLANK($Y160:$AE160)=6,COUNTBLANK($AF160:$AJ160)=4,COUNTBLANK($AK160:AN160)=3,COUNTBLANK($AO160:$AQ160)=2,COUNTBLANK($AR160:$AS160)=1,COUNTBLANK($AT160:$AU160)=1),IF(Data!$B160&lt;&gt;"",Scoring!$K$7)+IF(Data!$C160&lt;&gt;"",Scoring!$K$8)+IF(Data!$D160&lt;&gt;"",Scoring!$K$9)+IF(Data!$E160&lt;&gt;"",Scoring!$K$10)+IF(Data!$F160&lt;&gt;"",Scoring!$K$11)+IF(Data!$G160&lt;&gt;"",Scoring!$K$12)+IF(Data!$H160&lt;&gt;"",Scoring!$K$13)+IF(Data!$I160&lt;&gt;"",Scoring!$K$14)+IF(Data!$J160&lt;&gt;"",Scoring!$K$15)+IF(Data!$K160&lt;&gt;"",Scoring!$K$16)+IF(Data!$L160&lt;&gt;"",Scoring!$K$17)+IF(Data!$M160&lt;&gt;"",Scoring!$K$18)+IF(Data!$N160&lt;&gt;"",Scoring!$K$19)+IF(Data!$O160&lt;&gt;"",Scoring!$K$20)+IF(Data!$P160&lt;&gt;"",Scoring!$K$21)+IF(Data!$Q160&lt;&gt;"",Scoring!$K$22)+IF(Data!$R160&lt;&gt;"",Scoring!$K$23)+IF(Data!$S160&lt;&gt;"",Scoring!$K$24)+IF(Data!$T160&lt;&gt;"",Scoring!$K$25)+IF(Data!$U160&lt;&gt;"",Scoring!$K$26)+IF(Data!$V160&lt;&gt;"",Scoring!$K$27)+IF(Data!$W160&lt;&gt;"",Scoring!$K$28)+IF(Data!$X160&lt;&gt;"",Scoring!$K$29)+IF(Data!$Y160&lt;&gt;"",Scoring!$K$30)+IF(Data!$Z160&lt;&gt;"",Scoring!$K$31)+IF(Data!$AA160&lt;&gt;"",Scoring!$K$32)+IF(Data!$AB160&lt;&gt;"",Scoring!$K$33)+IF(Data!$AC160&lt;&gt;"",Scoring!$K$34)+IF(Data!$AD160&lt;&gt;"",Scoring!$K$35)+IF(Data!$AE160&lt;&gt;"",Scoring!$K$36)+IF(Data!$AF160&lt;&gt;"",Scoring!$K$37)+IF(Data!$AG160&lt;&gt;"",Scoring!$K$38)+IF(Data!$AH160&lt;&gt;"",Scoring!$K$39)+IF(Data!$AI160&lt;&gt;"",Scoring!$K$40)+IF(Data!$AJ160&lt;&gt;"",Scoring!$K$41)+IF(Data!$AK160&lt;&gt;"",Scoring!$K$42)+IF(Data!$AL160&lt;&gt;"",Scoring!$K$43)+IF(Data!$AM160&lt;&gt;"",Scoring!$K$44)+IF(Data!$AN160&lt;&gt;"",Scoring!$K$45)+IF(Data!$AO160&lt;&gt;"",Scoring!$K$46)+IF(Data!$AP160&lt;&gt;"",Scoring!$K$47)+IF(Data!$AQ160&lt;&gt;"",Scoring!$K$48)+IF(Data!$AR160&lt;&gt;"",Scoring!$K$49)+IF(Data!$AS160&lt;&gt;"",Scoring!$K$50)+IF(Data!$AT160&lt;&gt;"",Scoring!$K$51)+IF(Data!$AU160&lt;&gt;"",Scoring!$K$52),"")</f>
        <v/>
      </c>
      <c r="BK160" s="184" t="str">
        <f>IF(BJ160&lt;&gt;"",LOOKUP(BJ160,Likelihoods!$A$7:$A$107,Likelihoods!I$7:I$107),"")</f>
        <v/>
      </c>
      <c r="BL160" s="187" t="str">
        <f>IF(AND(COUNTBLANK($B160:$O160)=13,COUNTBLANK($P160:$Q160)=1,COUNTBLANK($R160:$U160)=3,COUNTBLANK($V160:$X160)=2,COUNTBLANK($Y160:$AE160)=6,COUNTBLANK($AF160:$AJ160)=4,COUNTBLANK($AK160:AN160)=3,COUNTBLANK($AO160:$AQ160)=2,COUNTBLANK($AR160:$AS160)=1,COUNTBLANK($AT160:$AU160)=1),IF(Data!$B160&lt;&gt;"",Scoring!$L$7)+IF(Data!$C160&lt;&gt;"",Scoring!$L$8)+IF(Data!$D160&lt;&gt;"",Scoring!$L$9)+IF(Data!$E160&lt;&gt;"",Scoring!$L$10)+IF(Data!$F160&lt;&gt;"",Scoring!$L$11)+IF(Data!$G160&lt;&gt;"",Scoring!$L$12)+IF(Data!$H160&lt;&gt;"",Scoring!$L$13)+IF(Data!$I160&lt;&gt;"",Scoring!$L$14)+IF(Data!$J160&lt;&gt;"",Scoring!$L$15)+IF(Data!$K160&lt;&gt;"",Scoring!$L$16)+IF(Data!$L160&lt;&gt;"",Scoring!$L$17)+IF(Data!$M160&lt;&gt;"",Scoring!$L$18)+IF(Data!$N160&lt;&gt;"",Scoring!$L$19)+IF(Data!$O160&lt;&gt;"",Scoring!$L$20)+IF(Data!$P160&lt;&gt;"",Scoring!$L$21)+IF(Data!$Q160&lt;&gt;"",Scoring!$L$22)+IF(Data!$R160&lt;&gt;"",Scoring!$L$23)+IF(Data!$S160&lt;&gt;"",Scoring!$L$24)+IF(Data!$T160&lt;&gt;"",Scoring!$L$25)+IF(Data!$U160&lt;&gt;"",Scoring!$L$26)+IF(Data!$V160&lt;&gt;"",Scoring!$L$27)+IF(Data!$W160&lt;&gt;"",Scoring!$L$28)+IF(Data!$X160&lt;&gt;"",Scoring!$L$29)+IF(Data!$Y160&lt;&gt;"",Scoring!$L$30)+IF(Data!$Z160&lt;&gt;"",Scoring!$L$31)+IF(Data!$AA160&lt;&gt;"",Scoring!$L$32)+IF(Data!$AB160&lt;&gt;"",Scoring!$L$33)+IF(Data!$AC160&lt;&gt;"",Scoring!$L$34)+IF(Data!$AD160&lt;&gt;"",Scoring!$L$35)+IF(Data!$AE160&lt;&gt;"",Scoring!$L$36)+IF(Data!$AF160&lt;&gt;"",Scoring!$L$37)+IF(Data!$AG160&lt;&gt;"",Scoring!$L$38)+IF(Data!$AH160&lt;&gt;"",Scoring!$L$39)+IF(Data!$AI160&lt;&gt;"",Scoring!$L$40)+IF(Data!$AJ160&lt;&gt;"",Scoring!$L$41)+IF(Data!$AK160&lt;&gt;"",Scoring!$L$42)+IF(Data!$AL160&lt;&gt;"",Scoring!$L$43)+IF(Data!$AM160&lt;&gt;"",Scoring!$L$44)+IF(Data!$AN160&lt;&gt;"",Scoring!$L$45)+IF(Data!$AO160&lt;&gt;"",Scoring!$L$46)+IF(Data!$AP160&lt;&gt;"",Scoring!$L$47)+IF(Data!$AQ160&lt;&gt;"",Scoring!$L$48)+IF(Data!$AR160&lt;&gt;"",Scoring!$L$49)+IF(Data!$AS160&lt;&gt;"",Scoring!$L$50)+IF(Data!$AT160&lt;&gt;"",Scoring!$L$51)+IF(Data!$AU160&lt;&gt;"",Scoring!$L$52),"")</f>
        <v/>
      </c>
      <c r="BM160" s="180" t="str">
        <f>IF(BL160&lt;&gt;"",LOOKUP(BL160,Likelihoods!$A$7:$A$107,Likelihoods!J$7:J$107),"")</f>
        <v/>
      </c>
      <c r="BN160" s="181" t="str">
        <f>IF(AND(COUNTBLANK($B160:$O160)=13,COUNTBLANK($P160:$Q160)=1,COUNTBLANK($R160:$U160)=3,COUNTBLANK($V160:$X160)=2,COUNTBLANK($Y160:$AE160)=6,COUNTBLANK($AF160:$AJ160)=4,COUNTBLANK($AK160:AN160)=3,COUNTBLANK($AO160:$AQ160)=2,COUNTBLANK($AR160:$AS160)=1,COUNTBLANK($AT160:$AU160)=1),IF(Data!$B160&lt;&gt;"",Scoring!$M$7)+IF(Data!$C160&lt;&gt;"",Scoring!$M$8)+IF(Data!$D160&lt;&gt;"",Scoring!$M$9)+IF(Data!$E160&lt;&gt;"",Scoring!$M$10)+IF(Data!$F160&lt;&gt;"",Scoring!$M$11)+IF(Data!$G160&lt;&gt;"",Scoring!$M$12)+IF(Data!$H160&lt;&gt;"",Scoring!$M$13)+IF(Data!$I160&lt;&gt;"",Scoring!$M$14)+IF(Data!$J160&lt;&gt;"",Scoring!$M$15)+IF(Data!$K160&lt;&gt;"",Scoring!$M$16)+IF(Data!$L160&lt;&gt;"",Scoring!$M$17)+IF(Data!$M160&lt;&gt;"",Scoring!$M$18)+IF(Data!$N160&lt;&gt;"",Scoring!$M$19)+IF(Data!$O160&lt;&gt;"",Scoring!$M$20)+IF(Data!$P160&lt;&gt;"",Scoring!$M$21)+IF(Data!$Q160&lt;&gt;"",Scoring!$M$22)+IF(Data!$R160&lt;&gt;"",Scoring!$M$23)+IF(Data!$S160&lt;&gt;"",Scoring!$M$24)+IF(Data!$T160&lt;&gt;"",Scoring!$M$25)+IF(Data!$U160&lt;&gt;"",Scoring!$M$26)+IF(Data!$V160&lt;&gt;"",Scoring!$M$27)+IF(Data!$W160&lt;&gt;"",Scoring!$M$28)+IF(Data!$X160&lt;&gt;"",Scoring!$M$29)+IF(Data!$Y160&lt;&gt;"",Scoring!$M$30)+IF(Data!$Z160&lt;&gt;"",Scoring!$M$31)+IF(Data!$AA160&lt;&gt;"",Scoring!$M$32)+IF(Data!$AB160&lt;&gt;"",Scoring!$M$33)+IF(Data!$AC160&lt;&gt;"",Scoring!$M$34)+IF(Data!$AD160&lt;&gt;"",Scoring!$M$35)+IF(Data!$AE160&lt;&gt;"",Scoring!$M$36)+IF(Data!$AF160&lt;&gt;"",Scoring!$M$37)+IF(Data!$AG160&lt;&gt;"",Scoring!$M$38)+IF(Data!$AH160&lt;&gt;"",Scoring!$M$39)+IF(Data!$AI160&lt;&gt;"",Scoring!$M$40)+IF(Data!$AJ160&lt;&gt;"",Scoring!$M$41)+IF(Data!$AK160&lt;&gt;"",Scoring!$M$42)+IF(Data!$AL160&lt;&gt;"",Scoring!$M$43)+IF(Data!$AM160&lt;&gt;"",Scoring!$M$44)+IF(Data!$AN160&lt;&gt;"",Scoring!$M$45)+IF(Data!$AO160&lt;&gt;"",Scoring!$M$46)+IF(Data!$AP160&lt;&gt;"",Scoring!$M$47)+IF(Data!$AQ160&lt;&gt;"",Scoring!$M$48)+IF(Data!$AR160&lt;&gt;"",Scoring!$M$49)+IF(Data!$AS160&lt;&gt;"",Scoring!$M$50)+IF(Data!$AT160&lt;&gt;"",Scoring!$M$51)+IF(Data!$AU160&lt;&gt;"",Scoring!$M$52),"")</f>
        <v/>
      </c>
      <c r="BO160" s="184" t="str">
        <f>IF(BN160&lt;&gt;"",LOOKUP(BN160,Likelihoods!$A$7:$A$107,Likelihoods!K$7:K$107),"")</f>
        <v/>
      </c>
      <c r="BP160" s="179" t="str">
        <f>IF(AND(COUNTBLANK($B160:$O160)=13,COUNTBLANK($P160:$Q160)=1,COUNTBLANK($R160:$U160)=3,COUNTBLANK($V160:$X160)=2,COUNTBLANK($Y160:$AE160)=6,COUNTBLANK($AF160:$AJ160)=4,COUNTBLANK($AK160:AN160)=3,COUNTBLANK($AO160:$AQ160)=2,COUNTBLANK($AR160:$AS160)=1,COUNTBLANK($AT160:$AU160)=1),IF(Data!$B160&lt;&gt;"",Scoring!$N$7)+IF(Data!$C160&lt;&gt;"",Scoring!$N$8)+IF(Data!$D160&lt;&gt;"",Scoring!$N$9)+IF(Data!$E160&lt;&gt;"",Scoring!$N$10)+IF(Data!$F160&lt;&gt;"",Scoring!$N$11)+IF(Data!$G160&lt;&gt;"",Scoring!$N$12)+IF(Data!$H160&lt;&gt;"",Scoring!$N$13)+IF(Data!$I160&lt;&gt;"",Scoring!$N$14)+IF(Data!$J160&lt;&gt;"",Scoring!$N$15)+IF(Data!$K160&lt;&gt;"",Scoring!$N$16)+IF(Data!$L160&lt;&gt;"",Scoring!$N$17)+IF(Data!$M160&lt;&gt;"",Scoring!$N$18)+IF(Data!$N160&lt;&gt;"",Scoring!$N$19)+IF(Data!$O160&lt;&gt;"",Scoring!$N$20)+IF(Data!$P160&lt;&gt;"",Scoring!$N$21)+IF(Data!$Q160&lt;&gt;"",Scoring!$N$22)+IF(Data!$R160&lt;&gt;"",Scoring!$N$23)+IF(Data!$S160&lt;&gt;"",Scoring!$N$24)+IF(Data!$T160&lt;&gt;"",Scoring!$N$25)+IF(Data!$U160&lt;&gt;"",Scoring!$N$26)+IF(Data!$V160&lt;&gt;"",Scoring!$N$27)+IF(Data!$W160&lt;&gt;"",Scoring!$N$28)+IF(Data!$X160&lt;&gt;"",Scoring!$N$29)+IF(Data!$Y160&lt;&gt;"",Scoring!$N$30)+IF(Data!$Z160&lt;&gt;"",Scoring!$N$31)+IF(Data!$AA160&lt;&gt;"",Scoring!$N$32)+IF(Data!$AB160&lt;&gt;"",Scoring!$N$33)+IF(Data!$AC160&lt;&gt;"",Scoring!$N$34)+IF(Data!$AD160&lt;&gt;"",Scoring!$N$35)+IF(Data!$AE160&lt;&gt;"",Scoring!$N$36)+IF(Data!$AF160&lt;&gt;"",Scoring!$N$37)+IF(Data!$AG160&lt;&gt;"",Scoring!$N$38)+IF(Data!$AH160&lt;&gt;"",Scoring!$N$39)+IF(Data!$AI160&lt;&gt;"",Scoring!$N$40)+IF(Data!$AJ160&lt;&gt;"",Scoring!$N$41)+IF(Data!$AK160&lt;&gt;"",Scoring!$N$42)+IF(Data!$AL160&lt;&gt;"",Scoring!$N$43)+IF(Data!$AM160&lt;&gt;"",Scoring!$N$44)+IF(Data!$AN160&lt;&gt;"",Scoring!$N$45)+IF(Data!$AO160&lt;&gt;"",Scoring!$N$46)+IF(Data!$AP160&lt;&gt;"",Scoring!$N$47)+IF(Data!$AQ160&lt;&gt;"",Scoring!$N$48)+IF(Data!$AR160&lt;&gt;"",Scoring!$N$49)+IF(Data!$AS160&lt;&gt;"",Scoring!$N$50)+IF(Data!$AT160&lt;&gt;"",Scoring!$N$51)+IF(Data!$AU160&lt;&gt;"",Scoring!$N$52),"")</f>
        <v/>
      </c>
      <c r="BQ160" s="189" t="str">
        <f>IF(BP160&lt;&gt;"",LOOKUP(BP160,Likelihoods!$A$7:$A$107,Likelihoods!L$7:L$107),"")</f>
        <v/>
      </c>
      <c r="BR160" s="181" t="str">
        <f>IF(AND(COUNTBLANK($B160:$O160)=13,COUNTBLANK($P160:$Q160)=1,COUNTBLANK($R160:$U160)=3,COUNTBLANK($V160:$X160)=2,COUNTBLANK($Y160:$AE160)=6,COUNTBLANK($AF160:$AJ160)=4,COUNTBLANK($AK160:AN160)=3,COUNTBLANK($AO160:$AQ160)=2,COUNTBLANK($AR160:$AS160)=1,COUNTBLANK($AT160:$AU160)=1),IF(Data!$B160&lt;&gt;"",Scoring!$O$7)+IF(Data!$C160&lt;&gt;"",Scoring!$O$8)+IF(Data!$D160&lt;&gt;"",Scoring!$O$9)+IF(Data!$E160&lt;&gt;"",Scoring!$O$10)+IF(Data!$F160&lt;&gt;"",Scoring!$O$11)+IF(Data!$G160&lt;&gt;"",Scoring!$O$12)+IF(Data!$H160&lt;&gt;"",Scoring!$O$13)+IF(Data!$I160&lt;&gt;"",Scoring!$O$14)+IF(Data!$J160&lt;&gt;"",Scoring!$O$15)+IF(Data!$K160&lt;&gt;"",Scoring!$O$16)+IF(Data!$L160&lt;&gt;"",Scoring!$O$17)+IF(Data!$M160&lt;&gt;"",Scoring!$O$18)+IF(Data!$N160&lt;&gt;"",Scoring!$O$19)+IF(Data!$O160&lt;&gt;"",Scoring!$O$20)+IF(Data!$P160&lt;&gt;"",Scoring!$O$21)+IF(Data!$Q160&lt;&gt;"",Scoring!$O$22)+IF(Data!$R160&lt;&gt;"",Scoring!$O$23)+IF(Data!$S160&lt;&gt;"",Scoring!$O$24)+IF(Data!$T160&lt;&gt;"",Scoring!$O$25)+IF(Data!$U160&lt;&gt;"",Scoring!$O$26)+IF(Data!$V160&lt;&gt;"",Scoring!$O$27)+IF(Data!$W160&lt;&gt;"",Scoring!$O$28)+IF(Data!$X160&lt;&gt;"",Scoring!$O$29)+IF(Data!$Y160&lt;&gt;"",Scoring!$O$30)+IF(Data!$Z160&lt;&gt;"",Scoring!$O$31)+IF(Data!$AA160&lt;&gt;"",Scoring!$O$32)+IF(Data!$AB160&lt;&gt;"",Scoring!$O$33)+IF(Data!$AC160&lt;&gt;"",Scoring!$O$34)+IF(Data!$AD160&lt;&gt;"",Scoring!$O$35)+IF(Data!$AE160&lt;&gt;"",Scoring!$O$36)+IF(Data!$AF160&lt;&gt;"",Scoring!$O$37)+IF(Data!$AG160&lt;&gt;"",Scoring!$O$38)+IF(Data!$AH160&lt;&gt;"",Scoring!$O$39)+IF(Data!$AI160&lt;&gt;"",Scoring!$O$40)+IF(Data!$AJ160&lt;&gt;"",Scoring!$O$41)+IF(Data!$AK160&lt;&gt;"",Scoring!$O$42)+IF(Data!$AL160&lt;&gt;"",Scoring!$O$43)+IF(Data!$AM160&lt;&gt;"",Scoring!$O$44)+IF(Data!$AN160&lt;&gt;"",Scoring!$O$45)+IF(Data!$AO160&lt;&gt;"",Scoring!$O$46)+IF(Data!$AP160&lt;&gt;"",Scoring!$O$47)+IF(Data!$AQ160&lt;&gt;"",Scoring!$O$48)+IF(Data!$AR160&lt;&gt;"",Scoring!$O$49)+IF(Data!$AS160&lt;&gt;"",Scoring!$O$50)+IF(Data!$AT160&lt;&gt;"",Scoring!$O$51)+IF(Data!$AU160&lt;&gt;"",Scoring!$O$52),"")</f>
        <v/>
      </c>
      <c r="BS160" s="184" t="str">
        <f>IF(BR160&lt;&gt;"",LOOKUP(BR160,Likelihoods!$A$7:$A$107,Likelihoods!M$7:M$107),"")</f>
        <v/>
      </c>
      <c r="BT160" s="181" t="str">
        <f>IF(AND(COUNTBLANK($B160:$O160)=13,COUNTBLANK($P160:$Q160)=1,COUNTBLANK($R160:$U160)=3,COUNTBLANK($V160:$X160)=2,COUNTBLANK($Y160:$AE160)=6,COUNTBLANK($AF160:$AJ160)=4,COUNTBLANK($AK160:AN160)=3,COUNTBLANK($AO160:$AQ160)=2,COUNTBLANK($AR160:$AS160)=1,COUNTBLANK($AT160:$AU160)=1),IF(Data!$B160&lt;&gt;"",Scoring!$P$7)+IF(Data!$C160&lt;&gt;"",Scoring!$P$8)+IF(Data!$D160&lt;&gt;"",Scoring!$P$9)+IF(Data!$E160&lt;&gt;"",Scoring!$P$10)+IF(Data!$F160&lt;&gt;"",Scoring!$P$11)+IF(Data!$G160&lt;&gt;"",Scoring!$P$12)+IF(Data!$H160&lt;&gt;"",Scoring!$P$13)+IF(Data!$I160&lt;&gt;"",Scoring!$P$14)+IF(Data!$J160&lt;&gt;"",Scoring!$P$15)+IF(Data!$K160&lt;&gt;"",Scoring!$P$16)+IF(Data!$L160&lt;&gt;"",Scoring!$P$17)+IF(Data!$M160&lt;&gt;"",Scoring!$P$18)+IF(Data!$N160&lt;&gt;"",Scoring!$P$19)+IF(Data!$O160&lt;&gt;"",Scoring!$P$20)+IF(Data!$P160&lt;&gt;"",Scoring!$P$21)+IF(Data!$Q160&lt;&gt;"",Scoring!$P$22)+IF(Data!$R160&lt;&gt;"",Scoring!$P$23)+IF(Data!$S160&lt;&gt;"",Scoring!$P$24)+IF(Data!$T160&lt;&gt;"",Scoring!$P$25)+IF(Data!$U160&lt;&gt;"",Scoring!$P$26)+IF(Data!$V160&lt;&gt;"",Scoring!$P$27)+IF(Data!$W160&lt;&gt;"",Scoring!$P$28)+IF(Data!$X160&lt;&gt;"",Scoring!$P$29)+IF(Data!$Y160&lt;&gt;"",Scoring!$P$30)+IF(Data!$Z160&lt;&gt;"",Scoring!$P$31)+IF(Data!$AA160&lt;&gt;"",Scoring!$P$32)+IF(Data!$AB160&lt;&gt;"",Scoring!$P$33)+IF(Data!$AC160&lt;&gt;"",Scoring!$P$34)+IF(Data!$AD160&lt;&gt;"",Scoring!$P$35)+IF(Data!$AE160&lt;&gt;"",Scoring!$P$36)+IF(Data!$AF160&lt;&gt;"",Scoring!$P$37)+IF(Data!$AG160&lt;&gt;"",Scoring!$P$38)+IF(Data!$AH160&lt;&gt;"",Scoring!$P$39)+IF(Data!$AI160&lt;&gt;"",Scoring!$P$40)+IF(Data!$AJ160&lt;&gt;"",Scoring!$P$41)+IF(Data!$AK160&lt;&gt;"",Scoring!$P$42)+IF(Data!$AL160&lt;&gt;"",Scoring!$P$43)+IF(Data!$AM160&lt;&gt;"",Scoring!$P$44)+IF(Data!$AN160&lt;&gt;"",Scoring!$P$45)+IF(Data!$AO160&lt;&gt;"",Scoring!$P$46)+IF(Data!$AP160&lt;&gt;"",Scoring!$P$47)+IF(Data!$AQ160&lt;&gt;"",Scoring!$P$48)+IF(Data!$AR160&lt;&gt;"",Scoring!$P$49)+IF(Data!$AS160&lt;&gt;"",Scoring!$P$50)+IF(Data!$AT160&lt;&gt;"",Scoring!$P$51)+IF(Data!$AU160&lt;&gt;"",Scoring!$P$52),"")</f>
        <v/>
      </c>
      <c r="BU160" s="180" t="str">
        <f>IF(BT160&lt;&gt;"",LOOKUP(BT160,Likelihoods!$A$7:$A$107,Likelihoods!N$7:N$107),"")</f>
        <v/>
      </c>
      <c r="BV160" s="181" t="str">
        <f>IF(AND(COUNTBLANK($B160:$O160)=13,COUNTBLANK($P160:$Q160)=1,COUNTBLANK($R160:$U160)=3,COUNTBLANK($V160:$X160)=2,COUNTBLANK($Y160:$AE160)=6,COUNTBLANK($AF160:$AJ160)=4,COUNTBLANK($AK160:AN160)=3,COUNTBLANK($AO160:$AQ160)=2,COUNTBLANK($AR160:$AS160)=1,COUNTBLANK($AT160:$AU160)=1),IF(Data!$B160&lt;&gt;"",Scoring!$Q$7)+IF(Data!$C160&lt;&gt;"",Scoring!$Q$8)+IF(Data!$D160&lt;&gt;"",Scoring!$Q$9)+IF(Data!$E160&lt;&gt;"",Scoring!$Q$10)+IF(Data!$F160&lt;&gt;"",Scoring!$Q$11)+IF(Data!$G160&lt;&gt;"",Scoring!$Q$12)+IF(Data!$H160&lt;&gt;"",Scoring!$Q$13)+IF(Data!$I160&lt;&gt;"",Scoring!$Q$14)+IF(Data!$J160&lt;&gt;"",Scoring!$Q$15)+IF(Data!$K160&lt;&gt;"",Scoring!$Q$16)+IF(Data!$L160&lt;&gt;"",Scoring!$Q$17)+IF(Data!$M160&lt;&gt;"",Scoring!$Q$18)+IF(Data!$N160&lt;&gt;"",Scoring!$Q$19)+IF(Data!$O160&lt;&gt;"",Scoring!$Q$20)+IF(Data!$P160&lt;&gt;"",Scoring!$Q$21)+IF(Data!$Q160&lt;&gt;"",Scoring!$Q$22)+IF(Data!$R160&lt;&gt;"",Scoring!$Q$23)+IF(Data!$S160&lt;&gt;"",Scoring!$Q$24)+IF(Data!$T160&lt;&gt;"",Scoring!$Q$25)+IF(Data!$U160&lt;&gt;"",Scoring!$Q$26)+IF(Data!$V160&lt;&gt;"",Scoring!$Q$27)+IF(Data!$W160&lt;&gt;"",Scoring!$Q$28)+IF(Data!$X160&lt;&gt;"",Scoring!$Q$29)+IF(Data!$Y160&lt;&gt;"",Scoring!$Q$30)+IF(Data!$Z160&lt;&gt;"",Scoring!$Q$31)+IF(Data!$AA160&lt;&gt;"",Scoring!$Q$32)+IF(Data!$AB160&lt;&gt;"",Scoring!$Q$33)+IF(Data!$AC160&lt;&gt;"",Scoring!$Q$34)+IF(Data!$AD160&lt;&gt;"",Scoring!$Q$35)+IF(Data!$AE160&lt;&gt;"",Scoring!$Q$36)+IF(Data!$AF160&lt;&gt;"",Scoring!$Q$37)+IF(Data!$AG160&lt;&gt;"",Scoring!$Q$38)+IF(Data!$AH160&lt;&gt;"",Scoring!$Q$39)+IF(Data!$AI160&lt;&gt;"",Scoring!$Q$40)+IF(Data!$AJ160&lt;&gt;"",Scoring!$Q$41)+IF(Data!$AK160&lt;&gt;"",Scoring!$Q$42)+IF(Data!$AL160&lt;&gt;"",Scoring!$Q$43)+IF(Data!$AM160&lt;&gt;"",Scoring!$Q$44)+IF(Data!$AN160&lt;&gt;"",Scoring!$Q$45)+IF(Data!$AO160&lt;&gt;"",Scoring!$Q$46)+IF(Data!$AP160&lt;&gt;"",Scoring!$Q$47)+IF(Data!$AQ160&lt;&gt;"",Scoring!$Q$48)+IF(Data!$AR160&lt;&gt;"",Scoring!$Q$49)+IF(Data!$AS160&lt;&gt;"",Scoring!$Q$50)+IF(Data!$AT160&lt;&gt;"",Scoring!$Q$51)+IF(Data!$AU160&lt;&gt;"",Scoring!$Q$52),"")</f>
        <v/>
      </c>
      <c r="BW160" s="183" t="str">
        <f>IF(BV160&lt;&gt;"",LOOKUP(BV160,Likelihoods!$A$7:$A$107,Likelihoods!O$7:O$107),"")</f>
        <v/>
      </c>
      <c r="BX160" s="9"/>
      <c r="BY160" s="9"/>
      <c r="BZ160" s="9"/>
      <c r="CA160" s="9"/>
      <c r="CB160" s="9"/>
      <c r="CC160" s="9"/>
      <c r="CD160" s="9"/>
      <c r="CE160" s="9"/>
      <c r="CF160" s="9"/>
      <c r="CG160" s="9"/>
      <c r="CH160" s="9"/>
      <c r="CI160" s="9"/>
      <c r="CJ160" s="9"/>
      <c r="CK160" s="9"/>
    </row>
    <row r="161" spans="1:89" ht="14.25">
      <c r="A161" s="59"/>
      <c r="B161" s="76"/>
      <c r="C161" s="77"/>
      <c r="D161" s="77"/>
      <c r="E161" s="77"/>
      <c r="F161" s="77"/>
      <c r="G161" s="77"/>
      <c r="H161" s="77"/>
      <c r="I161" s="77"/>
      <c r="J161" s="77"/>
      <c r="K161" s="77"/>
      <c r="L161" s="77"/>
      <c r="M161" s="77"/>
      <c r="N161" s="77"/>
      <c r="O161" s="77"/>
      <c r="P161" s="76"/>
      <c r="Q161" s="78"/>
      <c r="R161" s="77"/>
      <c r="S161" s="77"/>
      <c r="T161" s="77"/>
      <c r="U161" s="77"/>
      <c r="V161" s="76"/>
      <c r="W161" s="77"/>
      <c r="X161" s="78"/>
      <c r="Y161" s="77"/>
      <c r="Z161" s="77"/>
      <c r="AA161" s="77"/>
      <c r="AB161" s="77"/>
      <c r="AC161" s="77"/>
      <c r="AD161" s="77"/>
      <c r="AE161" s="77"/>
      <c r="AF161" s="76"/>
      <c r="AG161" s="77"/>
      <c r="AH161" s="77"/>
      <c r="AI161" s="77"/>
      <c r="AJ161" s="78"/>
      <c r="AK161" s="77"/>
      <c r="AL161" s="77"/>
      <c r="AM161" s="77"/>
      <c r="AN161" s="77"/>
      <c r="AO161" s="76"/>
      <c r="AP161" s="77"/>
      <c r="AQ161" s="78"/>
      <c r="AR161" s="76"/>
      <c r="AS161" s="78"/>
      <c r="AT161" s="77"/>
      <c r="AU161" s="77"/>
      <c r="AV161" s="179" t="str">
        <f>IF(AND(COUNTBLANK($B161:$O161)=13,COUNTBLANK($P161:$Q161)=1,COUNTBLANK($R161:$U161)=3,COUNTBLANK($V161:$X161)=2,COUNTBLANK($Y161:$AE161)=6,COUNTBLANK($AF161:$AJ161)=4,COUNTBLANK($AK161:AN161)=3,COUNTBLANK($AO161:$AQ161)=2,COUNTBLANK($AR161:$AS161)=1,COUNTBLANK($AT161:$AU161)=1),IF(Data!$B161&lt;&gt;"",Scoring!$D$7)+IF(Data!$C161&lt;&gt;"",Scoring!$D$8)+IF(Data!$D161&lt;&gt;"",Scoring!$D$9)+IF(Data!$E161&lt;&gt;"",Scoring!$D$10)+IF(Data!$F161&lt;&gt;"",Scoring!$D$11)+IF(Data!$G161&lt;&gt;"",Scoring!$D$12)+IF(Data!$H161&lt;&gt;"",Scoring!$D$13)+IF(Data!$I161&lt;&gt;"",Scoring!$D$14)+IF(Data!$J161&lt;&gt;"",Scoring!$D$15)+IF(Data!$K161&lt;&gt;"",Scoring!$D$16)+IF(Data!$L161&lt;&gt;"",Scoring!$D$17)+IF(Data!$M161&lt;&gt;"",Scoring!$D$18)+IF(Data!$N161&lt;&gt;"",Scoring!$D$19)+IF(Data!$O161&lt;&gt;"",Scoring!$D$20)+IF(Data!$P161&lt;&gt;"",Scoring!$D$21)+IF(Data!$Q161&lt;&gt;"",Scoring!$D$22)+IF(Data!$R161&lt;&gt;"",Scoring!$D$23)+IF(Data!$S161&lt;&gt;"",Scoring!$D$24)+IF(Data!$T161&lt;&gt;"",Scoring!$D$25)+IF(Data!$U161&lt;&gt;"",Scoring!$D$26)+IF(Data!$V161&lt;&gt;"",Scoring!$D$27)+IF(Data!$W161&lt;&gt;"",Scoring!$D$28)+IF(Data!$X161&lt;&gt;"",Scoring!$D$29)+IF(Data!$Y161&lt;&gt;"",Scoring!$D$30)+IF(Data!$Z161&lt;&gt;"",Scoring!$D$31)+IF(Data!$AA161&lt;&gt;"",Scoring!$D$32)+IF(Data!$AB161&lt;&gt;"",Scoring!$D$33)+IF(Data!$AC161&lt;&gt;"",Scoring!$D$34)+IF(Data!$AD161&lt;&gt;"",Scoring!$D$35)+IF(Data!$AE161&lt;&gt;"",Scoring!$D$36)+IF(Data!$AF161&lt;&gt;"",Scoring!$D$37)+IF(Data!$AG161&lt;&gt;"",Scoring!$D$38)+IF(Data!$AH161&lt;&gt;"",Scoring!$D$39)+IF(Data!$AI161&lt;&gt;"",Scoring!$D$40)+IF(Data!$AJ161&lt;&gt;"",Scoring!$D$41)+IF(Data!$AK161&lt;&gt;"",Scoring!$D$42)+IF(Data!$AL161&lt;&gt;"",Scoring!$D$43)+IF(Data!$AM161&lt;&gt;"",Scoring!$D$44)+IF(Data!$AN161&lt;&gt;"",Scoring!$D$45)+IF(Data!$AO161&lt;&gt;"",Scoring!$D$46)+IF(Data!$AP161&lt;&gt;"",Scoring!$D$47)+IF(Data!$AQ161&lt;&gt;"",Scoring!$D$48)+IF(Data!$AR161&lt;&gt;"",Scoring!$D$49)+IF(Data!$AS161&lt;&gt;"",Scoring!$D$50)+IF(Data!$AT161&lt;&gt;"",Scoring!$D$51)+IF(Data!$AU161&lt;&gt;"",Scoring!$D$52),"")</f>
        <v/>
      </c>
      <c r="AW161" s="180" t="str">
        <f>IF(AV161&lt;&gt;"",LOOKUP(AV161,Likelihoods!$A$7:$A$107,Likelihoods!B$7:B$107),"")</f>
        <v/>
      </c>
      <c r="AX161" s="181" t="str">
        <f>IF(AND(COUNTBLANK($B161:$O161)=13,COUNTBLANK($P161:$Q161)=1,COUNTBLANK($R161:$U161)=3,COUNTBLANK($V161:$X161)=2,COUNTBLANK($Y161:$AE161)=6,COUNTBLANK($AF161:$AJ161)=4,COUNTBLANK($AK161:AN161)=3,COUNTBLANK($AO161:$AQ161)=2,COUNTBLANK($AR161:$AS161)=1,COUNTBLANK($AT161:$AU161)=1),IF(Data!$B161&lt;&gt;"",Scoring!$E$7)+IF(Data!$C161&lt;&gt;"",Scoring!$E$8)+IF(Data!$D161&lt;&gt;"",Scoring!$E$9)+IF(Data!$E161&lt;&gt;"",Scoring!$E$10)+IF(Data!$F161&lt;&gt;"",Scoring!$E$11)+IF(Data!$G161&lt;&gt;"",Scoring!$E$12)+IF(Data!$H161&lt;&gt;"",Scoring!$E$13)+IF(Data!$I161&lt;&gt;"",Scoring!$E$14)+IF(Data!$J161&lt;&gt;"",Scoring!$E$15)+IF(Data!$K161&lt;&gt;"",Scoring!$E$16)+IF(Data!$L161&lt;&gt;"",Scoring!$E$17)+IF(Data!$M161&lt;&gt;"",Scoring!$E$18)+IF(Data!$N161&lt;&gt;"",Scoring!$E$19)+IF(Data!$O161&lt;&gt;"",Scoring!$E$20)+IF(Data!$P161&lt;&gt;"",Scoring!$E$21)+IF(Data!$Q161&lt;&gt;"",Scoring!$E$22)+IF(Data!$R161&lt;&gt;"",Scoring!$E$23)+IF(Data!$S161&lt;&gt;"",Scoring!$E$24)+IF(Data!$T161&lt;&gt;"",Scoring!$E$25)+IF(Data!$U161&lt;&gt;"",Scoring!$E$26)+IF(Data!$V161&lt;&gt;"",Scoring!$E$27)+IF(Data!$W161&lt;&gt;"",Scoring!$E$28)+IF(Data!$X161&lt;&gt;"",Scoring!$E$29)+IF(Data!$Y161&lt;&gt;"",Scoring!$E$30)+IF(Data!$Z161&lt;&gt;"",Scoring!$E$31)+IF(Data!$AA161&lt;&gt;"",Scoring!$E$32)+IF(Data!$AB161&lt;&gt;"",Scoring!$E$33)+IF(Data!$AC161&lt;&gt;"",Scoring!$E$34)+IF(Data!$AD161&lt;&gt;"",Scoring!$E$35)+IF(Data!$AE161&lt;&gt;"",Scoring!$E$36)+IF(Data!$AF161&lt;&gt;"",Scoring!$E$37)+IF(Data!$AG161&lt;&gt;"",Scoring!$E$38)+IF(Data!$AH161&lt;&gt;"",Scoring!$E$39)+IF(Data!$AI161&lt;&gt;"",Scoring!$E$40)+IF(Data!$AJ161&lt;&gt;"",Scoring!$E$41)+IF(Data!$AK161&lt;&gt;"",Scoring!$E$42)+IF(Data!$AL161&lt;&gt;"",Scoring!$E$43)+IF(Data!$AM161&lt;&gt;"",Scoring!$E$44)+IF(Data!$AN161&lt;&gt;"",Scoring!$E$45)+IF(Data!$AO161&lt;&gt;"",Scoring!$E$46)+IF(Data!$AP161&lt;&gt;"",Scoring!$E$47)+IF(Data!$AQ161&lt;&gt;"",Scoring!$E$48)+IF(Data!$AR161&lt;&gt;"",Scoring!$E$49)+IF(Data!$AS161&lt;&gt;"",Scoring!$E$50)+IF(Data!$AT161&lt;&gt;"",Scoring!$E$51)+IF(Data!$AU161&lt;&gt;"",Scoring!$E$52),"")</f>
        <v/>
      </c>
      <c r="AY161" s="180" t="str">
        <f>IF(AX161&lt;&gt;"",LOOKUP(AX161,Likelihoods!$A$7:$A$107,Likelihoods!C$7:C$107),"")</f>
        <v/>
      </c>
      <c r="AZ161" s="182" t="str">
        <f>IF(AND(COUNTBLANK($B161:$O161)=13,COUNTBLANK($P161:$Q161)=1,COUNTBLANK($R161:$U161)=3,COUNTBLANK($V161:$X161)=2,COUNTBLANK($Y161:$AE161)=6,COUNTBLANK($AF161:$AJ161)=4,COUNTBLANK($AK161:AN161)=3,COUNTBLANK($AO161:$AQ161)=2,COUNTBLANK($AR161:$AS161)=1,COUNTBLANK($AT161:$AU161)=1),IF(Data!$B161&lt;&gt;"",Scoring!$F$7)+IF(Data!$C161&lt;&gt;"",Scoring!$F$8)+IF(Data!$D161&lt;&gt;"",Scoring!$F$9)+IF(Data!$E161&lt;&gt;"",Scoring!$F$10)+IF(Data!$F161&lt;&gt;"",Scoring!$F$11)+IF(Data!$G161&lt;&gt;"",Scoring!$F$12)+IF(Data!$H161&lt;&gt;"",Scoring!$F$13)+IF(Data!$I161&lt;&gt;"",Scoring!$F$14)+IF(Data!$J161&lt;&gt;"",Scoring!$F$15)+IF(Data!$K161&lt;&gt;"",Scoring!$F$16)+IF(Data!$L161&lt;&gt;"",Scoring!$F$17)+IF(Data!$M161&lt;&gt;"",Scoring!$F$18)+IF(Data!$N161&lt;&gt;"",Scoring!$F$19)+IF(Data!$O161&lt;&gt;"",Scoring!$F$20)+IF(Data!$P161&lt;&gt;"",Scoring!$F$21)+IF(Data!$Q161&lt;&gt;"",Scoring!$F$22)+IF(Data!$R161&lt;&gt;"",Scoring!$F$23)+IF(Data!$S161&lt;&gt;"",Scoring!$F$24)+IF(Data!$T161&lt;&gt;"",Scoring!$F$25)+IF(Data!$U161&lt;&gt;"",Scoring!$F$26)+IF(Data!$V161&lt;&gt;"",Scoring!$F$27)+IF(Data!$W161&lt;&gt;"",Scoring!$F$28)+IF(Data!$X161&lt;&gt;"",Scoring!$F$29)+IF(Data!$Y161&lt;&gt;"",Scoring!$F$30)+IF(Data!$Z161&lt;&gt;"",Scoring!$F$31)+IF(Data!$AA161&lt;&gt;"",Scoring!$F$32)+IF(Data!$AB161&lt;&gt;"",Scoring!$F$33)+IF(Data!$AC161&lt;&gt;"",Scoring!$F$34)+IF(Data!$AD161&lt;&gt;"",Scoring!$F$35)+IF(Data!$AE161&lt;&gt;"",Scoring!$F$36)+IF(Data!$AF161&lt;&gt;"",Scoring!$F$37)+IF(Data!$AG161&lt;&gt;"",Scoring!$F$38)+IF(Data!$AH161&lt;&gt;"",Scoring!$F$39)+IF(Data!$AI161&lt;&gt;"",Scoring!$F$40)+IF(Data!$AJ161&lt;&gt;"",Scoring!$F$41)+IF(Data!$AK161&lt;&gt;"",Scoring!$F$42)+IF(Data!$AL161&lt;&gt;"",Scoring!$F$43)+IF(Data!$AM161&lt;&gt;"",Scoring!$F$44)+IF(Data!$AN161&lt;&gt;"",Scoring!$F$45)+IF(Data!$AO161&lt;&gt;"",Scoring!$F$46)+IF(Data!$AP161&lt;&gt;"",Scoring!$F$47)+IF(Data!$AQ161&lt;&gt;"",Scoring!$F$48)+IF(Data!$AR161&lt;&gt;"",Scoring!$F$49)+IF(Data!$AS161&lt;&gt;"",Scoring!$F$50)+IF(Data!$AT161&lt;&gt;"",Scoring!$F$51)+IF(Data!$AU161&lt;&gt;"",Scoring!$F$52),"")</f>
        <v/>
      </c>
      <c r="BA161" s="183" t="str">
        <f>IF(AZ161&lt;&gt;"",LOOKUP(AZ161,Likelihoods!$A$7:$A$107,Likelihoods!D$7:D$107),"")</f>
        <v/>
      </c>
      <c r="BB161" s="181" t="str">
        <f>IF(AND(COUNTBLANK($B161:$O161)=13,COUNTBLANK($P161:$Q161)=1,COUNTBLANK($R161:$U161)=3,COUNTBLANK($V161:$X161)=2,COUNTBLANK($Y161:$AE161)=6,COUNTBLANK($AF161:$AJ161)=4,COUNTBLANK($AK161:AN161)=3,COUNTBLANK($AO161:$AQ161)=2,COUNTBLANK($AR161:$AS161)=1,COUNTBLANK($AT161:$AU161)=1),IF(Data!$B161&lt;&gt;"",Scoring!$G$7)+IF(Data!$C161&lt;&gt;"",Scoring!$G$8)+IF(Data!$D161&lt;&gt;"",Scoring!$G$9)+IF(Data!$E161&lt;&gt;"",Scoring!$G$10)+IF(Data!$F161&lt;&gt;"",Scoring!$G$11)+IF(Data!$G161&lt;&gt;"",Scoring!$G$12)+IF(Data!$H161&lt;&gt;"",Scoring!$G$13)+IF(Data!$I161&lt;&gt;"",Scoring!$G$14)+IF(Data!$J161&lt;&gt;"",Scoring!$G$15)+IF(Data!$K161&lt;&gt;"",Scoring!$G$16)+IF(Data!$L161&lt;&gt;"",Scoring!$G$17)+IF(Data!$M161&lt;&gt;"",Scoring!$G$18)+IF(Data!$N161&lt;&gt;"",Scoring!$G$19)+IF(Data!$O161&lt;&gt;"",Scoring!$G$20)+IF(Data!$P161&lt;&gt;"",Scoring!$G$21)+IF(Data!$Q161&lt;&gt;"",Scoring!$G$22)+IF(Data!$R161&lt;&gt;"",Scoring!$G$23)+IF(Data!$S161&lt;&gt;"",Scoring!$G$24)+IF(Data!$T161&lt;&gt;"",Scoring!$G$25)+IF(Data!$U161&lt;&gt;"",Scoring!$G$26)+IF(Data!$V161&lt;&gt;"",Scoring!$G$27)+IF(Data!$W161&lt;&gt;"",Scoring!$G$28)+IF(Data!$X161&lt;&gt;"",Scoring!$G$29)+IF(Data!$Y161&lt;&gt;"",Scoring!$G$30)+IF(Data!$Z161&lt;&gt;"",Scoring!$G$31)+IF(Data!$AA161&lt;&gt;"",Scoring!$G$32)+IF(Data!$AB161&lt;&gt;"",Scoring!$G$33)+IF(Data!$AC161&lt;&gt;"",Scoring!$G$34)+IF(Data!$AD161&lt;&gt;"",Scoring!$G$35)+IF(Data!$AE161&lt;&gt;"",Scoring!$G$36)+IF(Data!$AF161&lt;&gt;"",Scoring!$G$37)+IF(Data!$AG161&lt;&gt;"",Scoring!$G$38)+IF(Data!$AH161&lt;&gt;"",Scoring!$G$39)+IF(Data!$AI161&lt;&gt;"",Scoring!$G$40)+IF(Data!$AJ161&lt;&gt;"",Scoring!$G$41)+IF(Data!$AK161&lt;&gt;"",Scoring!$G$42)+IF(Data!$AL161&lt;&gt;"",Scoring!$G$43)+IF(Data!$AM161&lt;&gt;"",Scoring!$G$44)+IF(Data!$AN161&lt;&gt;"",Scoring!$G$45)+IF(Data!$AO161&lt;&gt;"",Scoring!$G$46)+IF(Data!$AP161&lt;&gt;"",Scoring!$G$47)+IF(Data!$AQ161&lt;&gt;"",Scoring!$G$48)+IF(Data!$AR161&lt;&gt;"",Scoring!$G$49)+IF(Data!$AS161&lt;&gt;"",Scoring!$G$50)+IF(Data!$AT161&lt;&gt;"",Scoring!$G$51)+IF(Data!$AU161&lt;&gt;"",Scoring!$G$52),"")</f>
        <v/>
      </c>
      <c r="BC161" s="184" t="str">
        <f>IF(BB161&lt;&gt;"",LOOKUP(BB161,Likelihoods!$A$7:$A$107,Likelihoods!E$7:E$107),"")</f>
        <v/>
      </c>
      <c r="BD161" s="185" t="str">
        <f>IF(AND(COUNTBLANK($B161:$O161)=13,COUNTBLANK($P161:$Q161)=1,COUNTBLANK($R161:$U161)=3,COUNTBLANK($V161:$X161)=2,COUNTBLANK($Y161:$AE161)=6,COUNTBLANK($AF161:$AJ161)=4,COUNTBLANK($AK161:AN161)=3,COUNTBLANK($AO161:$AQ161)=2,COUNTBLANK($AR161:$AS161)=1,COUNTBLANK($AT161:$AU161)=1),IF(Data!$B161&lt;&gt;"",Scoring!$H$7)+IF(Data!$C161&lt;&gt;"",Scoring!$H$8)+IF(Data!$D161&lt;&gt;"",Scoring!$H$9)+IF(Data!$E161&lt;&gt;"",Scoring!$H$10)+IF(Data!$F161&lt;&gt;"",Scoring!$H$11)+IF(Data!$G161&lt;&gt;"",Scoring!$H$12)+IF(Data!$H161&lt;&gt;"",Scoring!$H$13)+IF(Data!$I161&lt;&gt;"",Scoring!$H$14)+IF(Data!$J161&lt;&gt;"",Scoring!$H$15)+IF(Data!$K161&lt;&gt;"",Scoring!$H$16)+IF(Data!$L161&lt;&gt;"",Scoring!$H$17)+IF(Data!$M161&lt;&gt;"",Scoring!$H$18)+IF(Data!$N161&lt;&gt;"",Scoring!$H$19)+IF(Data!$O161&lt;&gt;"",Scoring!$H$20)+IF(Data!$P161&lt;&gt;"",Scoring!$H$21)+IF(Data!$Q161&lt;&gt;"",Scoring!$H$22)+IF(Data!$R161&lt;&gt;"",Scoring!$H$23)+IF(Data!$S161&lt;&gt;"",Scoring!$H$24)+IF(Data!$T161&lt;&gt;"",Scoring!$H$25)+IF(Data!$U161&lt;&gt;"",Scoring!$H$26)+IF(Data!$V161&lt;&gt;"",Scoring!$H$27)+IF(Data!$W161&lt;&gt;"",Scoring!$H$28)+IF(Data!$X161&lt;&gt;"",Scoring!$H$29)+IF(Data!$Y161&lt;&gt;"",Scoring!$H$30)+IF(Data!$Z161&lt;&gt;"",Scoring!$H$31)+IF(Data!$AA161&lt;&gt;"",Scoring!$H$32)+IF(Data!$AB161&lt;&gt;"",Scoring!$H$33)+IF(Data!$AC161&lt;&gt;"",Scoring!$H$34)+IF(Data!$AD161&lt;&gt;"",Scoring!$H$35)+IF(Data!$AE161&lt;&gt;"",Scoring!$H$36)+IF(Data!$AF161&lt;&gt;"",Scoring!$H$37)+IF(Data!$AG161&lt;&gt;"",Scoring!$H$38)+IF(Data!$AH161&lt;&gt;"",Scoring!$H$39)+IF(Data!$AI161&lt;&gt;"",Scoring!$H$40)+IF(Data!$AJ161&lt;&gt;"",Scoring!$H$41)+IF(Data!$AK161&lt;&gt;"",Scoring!$H$42)+IF(Data!$AL161&lt;&gt;"",Scoring!$H$43)+IF(Data!$AM161&lt;&gt;"",Scoring!$H$44)+IF(Data!$AN161&lt;&gt;"",Scoring!$H$45)+IF(Data!$AO161&lt;&gt;"",Scoring!$H$46)+IF(Data!$AP161&lt;&gt;"",Scoring!$H$47)+IF(Data!$AQ161&lt;&gt;"",Scoring!$H$48)+IF(Data!$AR161&lt;&gt;"",Scoring!$H$49)+IF(Data!$AS161&lt;&gt;"",Scoring!$H$50)+IF(Data!$AT161&lt;&gt;"",Scoring!$H$51)+IF(Data!$AU161&lt;&gt;"",Scoring!$H$52),"")</f>
        <v/>
      </c>
      <c r="BE161" s="186" t="str">
        <f>IF(BD161&lt;&gt;"",LOOKUP(BD161,Likelihoods!$A$7:$A$107,Likelihoods!F$7:F$107),"")</f>
        <v/>
      </c>
      <c r="BF161" s="181" t="str">
        <f>IF(AND(COUNTBLANK($B161:$O161)=13,COUNTBLANK($P161:$Q161)=1,COUNTBLANK($R161:$U161)=3,COUNTBLANK($V161:$X161)=2,COUNTBLANK($Y161:$AE161)=6,COUNTBLANK($AF161:$AJ161)=4,COUNTBLANK($AK161:AN161)=3,COUNTBLANK($AO161:$AQ161)=2,COUNTBLANK($AR161:$AS161)=1,COUNTBLANK($AT161:$AU161)=1),IF(Data!$B161&lt;&gt;"",Scoring!$I$7)+IF(Data!$C161&lt;&gt;"",Scoring!$I$8)+IF(Data!$D161&lt;&gt;"",Scoring!$I$9)+IF(Data!$E161&lt;&gt;"",Scoring!$I$10)+IF(Data!$F161&lt;&gt;"",Scoring!$I$11)+IF(Data!$G161&lt;&gt;"",Scoring!$I$12)+IF(Data!$H161&lt;&gt;"",Scoring!$I$13)+IF(Data!$I161&lt;&gt;"",Scoring!$I$14)+IF(Data!$J161&lt;&gt;"",Scoring!$I$15)+IF(Data!$K161&lt;&gt;"",Scoring!$I$16)+IF(Data!$L161&lt;&gt;"",Scoring!$I$17)+IF(Data!$M161&lt;&gt;"",Scoring!$I$18)+IF(Data!$N161&lt;&gt;"",Scoring!$I$19)+IF(Data!$O161&lt;&gt;"",Scoring!$I$20)+IF(Data!$P161&lt;&gt;"",Scoring!$I$21)+IF(Data!$Q161&lt;&gt;"",Scoring!$I$22)+IF(Data!$R161&lt;&gt;"",Scoring!$I$23)+IF(Data!$S161&lt;&gt;"",Scoring!$I$24)+IF(Data!$T161&lt;&gt;"",Scoring!$I$25)+IF(Data!$U161&lt;&gt;"",Scoring!$I$26)+IF(Data!$V161&lt;&gt;"",Scoring!$I$27)+IF(Data!$W161&lt;&gt;"",Scoring!$I$28)+IF(Data!$X161&lt;&gt;"",Scoring!$I$29)+IF(Data!$Y161&lt;&gt;"",Scoring!$I$30)+IF(Data!$Z161&lt;&gt;"",Scoring!$I$31)+IF(Data!$AA161&lt;&gt;"",Scoring!$I$32)+IF(Data!$AB161&lt;&gt;"",Scoring!$I$33)+IF(Data!$AC161&lt;&gt;"",Scoring!$I$34)+IF(Data!$AD161&lt;&gt;"",Scoring!$I$35)+IF(Data!$AE161&lt;&gt;"",Scoring!$I$36)+IF(Data!$AF161&lt;&gt;"",Scoring!$I$37)+IF(Data!$AG161&lt;&gt;"",Scoring!$I$38)+IF(Data!$AH161&lt;&gt;"",Scoring!$I$39)+IF(Data!$AI161&lt;&gt;"",Scoring!$I$40)+IF(Data!$AJ161&lt;&gt;"",Scoring!$I$41)+IF(Data!$AK161&lt;&gt;"",Scoring!$I$42)+IF(Data!$AL161&lt;&gt;"",Scoring!$I$43)+IF(Data!$AM161&lt;&gt;"",Scoring!$I$44)+IF(Data!$AN161&lt;&gt;"",Scoring!$I$45)+IF(Data!$AO161&lt;&gt;"",Scoring!$I$46)+IF(Data!$AP161&lt;&gt;"",Scoring!$I$47)+IF(Data!$AQ161&lt;&gt;"",Scoring!$I$48)+IF(Data!$AR161&lt;&gt;"",Scoring!$I$49)+IF(Data!$AS161&lt;&gt;"",Scoring!$I$50)+IF(Data!$AT161&lt;&gt;"",Scoring!$I$51)+IF(Data!$AU161&lt;&gt;"",Scoring!$I$52),"")</f>
        <v/>
      </c>
      <c r="BG161" s="180" t="str">
        <f>IF(BF161&lt;&gt;"",LOOKUP(BF161,Likelihoods!$A$7:$A$107,Likelihoods!G$7:G$107),"")</f>
        <v/>
      </c>
      <c r="BH161" s="187" t="str">
        <f>IF(AND(COUNTBLANK($B161:$O161)=13,COUNTBLANK($P161:$Q161)=1,COUNTBLANK($R161:$U161)=3,COUNTBLANK($V161:$X161)=2,COUNTBLANK($Y161:$AE161)=6,COUNTBLANK($AF161:$AJ161)=4,COUNTBLANK($AK161:AN161)=3,COUNTBLANK($AO161:$AQ161)=2,COUNTBLANK($AR161:$AS161)=1,COUNTBLANK($AT161:$AU161)=1),IF(Data!$B161&lt;&gt;"",Scoring!$J$7)+IF(Data!$C161&lt;&gt;"",Scoring!$J$8)+IF(Data!$D161&lt;&gt;"",Scoring!$J$9)+IF(Data!$E161&lt;&gt;"",Scoring!$J$10)+IF(Data!$F161&lt;&gt;"",Scoring!$J$11)+IF(Data!$G161&lt;&gt;"",Scoring!$J$12)+IF(Data!$H161&lt;&gt;"",Scoring!$J$13)+IF(Data!$I161&lt;&gt;"",Scoring!$J$14)+IF(Data!$J161&lt;&gt;"",Scoring!$J$15)+IF(Data!$K161&lt;&gt;"",Scoring!$J$16)+IF(Data!$L161&lt;&gt;"",Scoring!$J$17)+IF(Data!$M161&lt;&gt;"",Scoring!$J$18)+IF(Data!$N161&lt;&gt;"",Scoring!$J$19)+IF(Data!$O161&lt;&gt;"",Scoring!$J$20)+IF(Data!$P161&lt;&gt;"",Scoring!$J$21)+IF(Data!$Q161&lt;&gt;"",Scoring!$J$22)+IF(Data!$R161&lt;&gt;"",Scoring!$J$23)+IF(Data!$S161&lt;&gt;"",Scoring!$J$24)+IF(Data!$T161&lt;&gt;"",Scoring!$J$25)+IF(Data!$U161&lt;&gt;"",Scoring!$J$26)+IF(Data!$V161&lt;&gt;"",Scoring!$J$27)+IF(Data!$W161&lt;&gt;"",Scoring!$J$28)+IF(Data!$X161&lt;&gt;"",Scoring!$J$29)+IF(Data!$Y161&lt;&gt;"",Scoring!$J$30)+IF(Data!$Z161&lt;&gt;"",Scoring!$J$31)+IF(Data!$AA161&lt;&gt;"",Scoring!$J$32)+IF(Data!$AB161&lt;&gt;"",Scoring!$J$33)+IF(Data!$AC161&lt;&gt;"",Scoring!$J$34)+IF(Data!$AD161&lt;&gt;"",Scoring!$J$35)+IF(Data!$AE161&lt;&gt;"",Scoring!$J$36)+IF(Data!$AF161&lt;&gt;"",Scoring!$J$37)+IF(Data!$AG161&lt;&gt;"",Scoring!$J$38)+IF(Data!$AH161&lt;&gt;"",Scoring!$J$39)+IF(Data!$AI161&lt;&gt;"",Scoring!$J$40)+IF(Data!$AJ161&lt;&gt;"",Scoring!$J$41)+IF(Data!$AK161&lt;&gt;"",Scoring!$J$42)+IF(Data!$AL161&lt;&gt;"",Scoring!$J$43)+IF(Data!$AM161&lt;&gt;"",Scoring!$J$44)+IF(Data!$AN161&lt;&gt;"",Scoring!$J$45)+IF(Data!$AO161&lt;&gt;"",Scoring!$J$46)+IF(Data!$AP161&lt;&gt;"",Scoring!$J$47)+IF(Data!$AQ161&lt;&gt;"",Scoring!$J$48)+IF(Data!$AR161&lt;&gt;"",Scoring!$J$49)+IF(Data!$AS161&lt;&gt;"",Scoring!$J$50)+IF(Data!$AT161&lt;&gt;"",Scoring!$J$51)+IF(Data!$AU161&lt;&gt;"",Scoring!$J$52),"")</f>
        <v/>
      </c>
      <c r="BI161" s="183" t="str">
        <f>IF(BH161&lt;&gt;"",LOOKUP(BH161,Likelihoods!$A$7:$A$107,Likelihoods!H$7:H$107),"")</f>
        <v/>
      </c>
      <c r="BJ161" s="188" t="str">
        <f>IF(AND(COUNTBLANK($B161:$O161)=13,COUNTBLANK($P161:$Q161)=1,COUNTBLANK($R161:$U161)=3,COUNTBLANK($V161:$X161)=2,COUNTBLANK($Y161:$AE161)=6,COUNTBLANK($AF161:$AJ161)=4,COUNTBLANK($AK161:AN161)=3,COUNTBLANK($AO161:$AQ161)=2,COUNTBLANK($AR161:$AS161)=1,COUNTBLANK($AT161:$AU161)=1),IF(Data!$B161&lt;&gt;"",Scoring!$K$7)+IF(Data!$C161&lt;&gt;"",Scoring!$K$8)+IF(Data!$D161&lt;&gt;"",Scoring!$K$9)+IF(Data!$E161&lt;&gt;"",Scoring!$K$10)+IF(Data!$F161&lt;&gt;"",Scoring!$K$11)+IF(Data!$G161&lt;&gt;"",Scoring!$K$12)+IF(Data!$H161&lt;&gt;"",Scoring!$K$13)+IF(Data!$I161&lt;&gt;"",Scoring!$K$14)+IF(Data!$J161&lt;&gt;"",Scoring!$K$15)+IF(Data!$K161&lt;&gt;"",Scoring!$K$16)+IF(Data!$L161&lt;&gt;"",Scoring!$K$17)+IF(Data!$M161&lt;&gt;"",Scoring!$K$18)+IF(Data!$N161&lt;&gt;"",Scoring!$K$19)+IF(Data!$O161&lt;&gt;"",Scoring!$K$20)+IF(Data!$P161&lt;&gt;"",Scoring!$K$21)+IF(Data!$Q161&lt;&gt;"",Scoring!$K$22)+IF(Data!$R161&lt;&gt;"",Scoring!$K$23)+IF(Data!$S161&lt;&gt;"",Scoring!$K$24)+IF(Data!$T161&lt;&gt;"",Scoring!$K$25)+IF(Data!$U161&lt;&gt;"",Scoring!$K$26)+IF(Data!$V161&lt;&gt;"",Scoring!$K$27)+IF(Data!$W161&lt;&gt;"",Scoring!$K$28)+IF(Data!$X161&lt;&gt;"",Scoring!$K$29)+IF(Data!$Y161&lt;&gt;"",Scoring!$K$30)+IF(Data!$Z161&lt;&gt;"",Scoring!$K$31)+IF(Data!$AA161&lt;&gt;"",Scoring!$K$32)+IF(Data!$AB161&lt;&gt;"",Scoring!$K$33)+IF(Data!$AC161&lt;&gt;"",Scoring!$K$34)+IF(Data!$AD161&lt;&gt;"",Scoring!$K$35)+IF(Data!$AE161&lt;&gt;"",Scoring!$K$36)+IF(Data!$AF161&lt;&gt;"",Scoring!$K$37)+IF(Data!$AG161&lt;&gt;"",Scoring!$K$38)+IF(Data!$AH161&lt;&gt;"",Scoring!$K$39)+IF(Data!$AI161&lt;&gt;"",Scoring!$K$40)+IF(Data!$AJ161&lt;&gt;"",Scoring!$K$41)+IF(Data!$AK161&lt;&gt;"",Scoring!$K$42)+IF(Data!$AL161&lt;&gt;"",Scoring!$K$43)+IF(Data!$AM161&lt;&gt;"",Scoring!$K$44)+IF(Data!$AN161&lt;&gt;"",Scoring!$K$45)+IF(Data!$AO161&lt;&gt;"",Scoring!$K$46)+IF(Data!$AP161&lt;&gt;"",Scoring!$K$47)+IF(Data!$AQ161&lt;&gt;"",Scoring!$K$48)+IF(Data!$AR161&lt;&gt;"",Scoring!$K$49)+IF(Data!$AS161&lt;&gt;"",Scoring!$K$50)+IF(Data!$AT161&lt;&gt;"",Scoring!$K$51)+IF(Data!$AU161&lt;&gt;"",Scoring!$K$52),"")</f>
        <v/>
      </c>
      <c r="BK161" s="184" t="str">
        <f>IF(BJ161&lt;&gt;"",LOOKUP(BJ161,Likelihoods!$A$7:$A$107,Likelihoods!I$7:I$107),"")</f>
        <v/>
      </c>
      <c r="BL161" s="187" t="str">
        <f>IF(AND(COUNTBLANK($B161:$O161)=13,COUNTBLANK($P161:$Q161)=1,COUNTBLANK($R161:$U161)=3,COUNTBLANK($V161:$X161)=2,COUNTBLANK($Y161:$AE161)=6,COUNTBLANK($AF161:$AJ161)=4,COUNTBLANK($AK161:AN161)=3,COUNTBLANK($AO161:$AQ161)=2,COUNTBLANK($AR161:$AS161)=1,COUNTBLANK($AT161:$AU161)=1),IF(Data!$B161&lt;&gt;"",Scoring!$L$7)+IF(Data!$C161&lt;&gt;"",Scoring!$L$8)+IF(Data!$D161&lt;&gt;"",Scoring!$L$9)+IF(Data!$E161&lt;&gt;"",Scoring!$L$10)+IF(Data!$F161&lt;&gt;"",Scoring!$L$11)+IF(Data!$G161&lt;&gt;"",Scoring!$L$12)+IF(Data!$H161&lt;&gt;"",Scoring!$L$13)+IF(Data!$I161&lt;&gt;"",Scoring!$L$14)+IF(Data!$J161&lt;&gt;"",Scoring!$L$15)+IF(Data!$K161&lt;&gt;"",Scoring!$L$16)+IF(Data!$L161&lt;&gt;"",Scoring!$L$17)+IF(Data!$M161&lt;&gt;"",Scoring!$L$18)+IF(Data!$N161&lt;&gt;"",Scoring!$L$19)+IF(Data!$O161&lt;&gt;"",Scoring!$L$20)+IF(Data!$P161&lt;&gt;"",Scoring!$L$21)+IF(Data!$Q161&lt;&gt;"",Scoring!$L$22)+IF(Data!$R161&lt;&gt;"",Scoring!$L$23)+IF(Data!$S161&lt;&gt;"",Scoring!$L$24)+IF(Data!$T161&lt;&gt;"",Scoring!$L$25)+IF(Data!$U161&lt;&gt;"",Scoring!$L$26)+IF(Data!$V161&lt;&gt;"",Scoring!$L$27)+IF(Data!$W161&lt;&gt;"",Scoring!$L$28)+IF(Data!$X161&lt;&gt;"",Scoring!$L$29)+IF(Data!$Y161&lt;&gt;"",Scoring!$L$30)+IF(Data!$Z161&lt;&gt;"",Scoring!$L$31)+IF(Data!$AA161&lt;&gt;"",Scoring!$L$32)+IF(Data!$AB161&lt;&gt;"",Scoring!$L$33)+IF(Data!$AC161&lt;&gt;"",Scoring!$L$34)+IF(Data!$AD161&lt;&gt;"",Scoring!$L$35)+IF(Data!$AE161&lt;&gt;"",Scoring!$L$36)+IF(Data!$AF161&lt;&gt;"",Scoring!$L$37)+IF(Data!$AG161&lt;&gt;"",Scoring!$L$38)+IF(Data!$AH161&lt;&gt;"",Scoring!$L$39)+IF(Data!$AI161&lt;&gt;"",Scoring!$L$40)+IF(Data!$AJ161&lt;&gt;"",Scoring!$L$41)+IF(Data!$AK161&lt;&gt;"",Scoring!$L$42)+IF(Data!$AL161&lt;&gt;"",Scoring!$L$43)+IF(Data!$AM161&lt;&gt;"",Scoring!$L$44)+IF(Data!$AN161&lt;&gt;"",Scoring!$L$45)+IF(Data!$AO161&lt;&gt;"",Scoring!$L$46)+IF(Data!$AP161&lt;&gt;"",Scoring!$L$47)+IF(Data!$AQ161&lt;&gt;"",Scoring!$L$48)+IF(Data!$AR161&lt;&gt;"",Scoring!$L$49)+IF(Data!$AS161&lt;&gt;"",Scoring!$L$50)+IF(Data!$AT161&lt;&gt;"",Scoring!$L$51)+IF(Data!$AU161&lt;&gt;"",Scoring!$L$52),"")</f>
        <v/>
      </c>
      <c r="BM161" s="180" t="str">
        <f>IF(BL161&lt;&gt;"",LOOKUP(BL161,Likelihoods!$A$7:$A$107,Likelihoods!J$7:J$107),"")</f>
        <v/>
      </c>
      <c r="BN161" s="181" t="str">
        <f>IF(AND(COUNTBLANK($B161:$O161)=13,COUNTBLANK($P161:$Q161)=1,COUNTBLANK($R161:$U161)=3,COUNTBLANK($V161:$X161)=2,COUNTBLANK($Y161:$AE161)=6,COUNTBLANK($AF161:$AJ161)=4,COUNTBLANK($AK161:AN161)=3,COUNTBLANK($AO161:$AQ161)=2,COUNTBLANK($AR161:$AS161)=1,COUNTBLANK($AT161:$AU161)=1),IF(Data!$B161&lt;&gt;"",Scoring!$M$7)+IF(Data!$C161&lt;&gt;"",Scoring!$M$8)+IF(Data!$D161&lt;&gt;"",Scoring!$M$9)+IF(Data!$E161&lt;&gt;"",Scoring!$M$10)+IF(Data!$F161&lt;&gt;"",Scoring!$M$11)+IF(Data!$G161&lt;&gt;"",Scoring!$M$12)+IF(Data!$H161&lt;&gt;"",Scoring!$M$13)+IF(Data!$I161&lt;&gt;"",Scoring!$M$14)+IF(Data!$J161&lt;&gt;"",Scoring!$M$15)+IF(Data!$K161&lt;&gt;"",Scoring!$M$16)+IF(Data!$L161&lt;&gt;"",Scoring!$M$17)+IF(Data!$M161&lt;&gt;"",Scoring!$M$18)+IF(Data!$N161&lt;&gt;"",Scoring!$M$19)+IF(Data!$O161&lt;&gt;"",Scoring!$M$20)+IF(Data!$P161&lt;&gt;"",Scoring!$M$21)+IF(Data!$Q161&lt;&gt;"",Scoring!$M$22)+IF(Data!$R161&lt;&gt;"",Scoring!$M$23)+IF(Data!$S161&lt;&gt;"",Scoring!$M$24)+IF(Data!$T161&lt;&gt;"",Scoring!$M$25)+IF(Data!$U161&lt;&gt;"",Scoring!$M$26)+IF(Data!$V161&lt;&gt;"",Scoring!$M$27)+IF(Data!$W161&lt;&gt;"",Scoring!$M$28)+IF(Data!$X161&lt;&gt;"",Scoring!$M$29)+IF(Data!$Y161&lt;&gt;"",Scoring!$M$30)+IF(Data!$Z161&lt;&gt;"",Scoring!$M$31)+IF(Data!$AA161&lt;&gt;"",Scoring!$M$32)+IF(Data!$AB161&lt;&gt;"",Scoring!$M$33)+IF(Data!$AC161&lt;&gt;"",Scoring!$M$34)+IF(Data!$AD161&lt;&gt;"",Scoring!$M$35)+IF(Data!$AE161&lt;&gt;"",Scoring!$M$36)+IF(Data!$AF161&lt;&gt;"",Scoring!$M$37)+IF(Data!$AG161&lt;&gt;"",Scoring!$M$38)+IF(Data!$AH161&lt;&gt;"",Scoring!$M$39)+IF(Data!$AI161&lt;&gt;"",Scoring!$M$40)+IF(Data!$AJ161&lt;&gt;"",Scoring!$M$41)+IF(Data!$AK161&lt;&gt;"",Scoring!$M$42)+IF(Data!$AL161&lt;&gt;"",Scoring!$M$43)+IF(Data!$AM161&lt;&gt;"",Scoring!$M$44)+IF(Data!$AN161&lt;&gt;"",Scoring!$M$45)+IF(Data!$AO161&lt;&gt;"",Scoring!$M$46)+IF(Data!$AP161&lt;&gt;"",Scoring!$M$47)+IF(Data!$AQ161&lt;&gt;"",Scoring!$M$48)+IF(Data!$AR161&lt;&gt;"",Scoring!$M$49)+IF(Data!$AS161&lt;&gt;"",Scoring!$M$50)+IF(Data!$AT161&lt;&gt;"",Scoring!$M$51)+IF(Data!$AU161&lt;&gt;"",Scoring!$M$52),"")</f>
        <v/>
      </c>
      <c r="BO161" s="184" t="str">
        <f>IF(BN161&lt;&gt;"",LOOKUP(BN161,Likelihoods!$A$7:$A$107,Likelihoods!K$7:K$107),"")</f>
        <v/>
      </c>
      <c r="BP161" s="179" t="str">
        <f>IF(AND(COUNTBLANK($B161:$O161)=13,COUNTBLANK($P161:$Q161)=1,COUNTBLANK($R161:$U161)=3,COUNTBLANK($V161:$X161)=2,COUNTBLANK($Y161:$AE161)=6,COUNTBLANK($AF161:$AJ161)=4,COUNTBLANK($AK161:AN161)=3,COUNTBLANK($AO161:$AQ161)=2,COUNTBLANK($AR161:$AS161)=1,COUNTBLANK($AT161:$AU161)=1),IF(Data!$B161&lt;&gt;"",Scoring!$N$7)+IF(Data!$C161&lt;&gt;"",Scoring!$N$8)+IF(Data!$D161&lt;&gt;"",Scoring!$N$9)+IF(Data!$E161&lt;&gt;"",Scoring!$N$10)+IF(Data!$F161&lt;&gt;"",Scoring!$N$11)+IF(Data!$G161&lt;&gt;"",Scoring!$N$12)+IF(Data!$H161&lt;&gt;"",Scoring!$N$13)+IF(Data!$I161&lt;&gt;"",Scoring!$N$14)+IF(Data!$J161&lt;&gt;"",Scoring!$N$15)+IF(Data!$K161&lt;&gt;"",Scoring!$N$16)+IF(Data!$L161&lt;&gt;"",Scoring!$N$17)+IF(Data!$M161&lt;&gt;"",Scoring!$N$18)+IF(Data!$N161&lt;&gt;"",Scoring!$N$19)+IF(Data!$O161&lt;&gt;"",Scoring!$N$20)+IF(Data!$P161&lt;&gt;"",Scoring!$N$21)+IF(Data!$Q161&lt;&gt;"",Scoring!$N$22)+IF(Data!$R161&lt;&gt;"",Scoring!$N$23)+IF(Data!$S161&lt;&gt;"",Scoring!$N$24)+IF(Data!$T161&lt;&gt;"",Scoring!$N$25)+IF(Data!$U161&lt;&gt;"",Scoring!$N$26)+IF(Data!$V161&lt;&gt;"",Scoring!$N$27)+IF(Data!$W161&lt;&gt;"",Scoring!$N$28)+IF(Data!$X161&lt;&gt;"",Scoring!$N$29)+IF(Data!$Y161&lt;&gt;"",Scoring!$N$30)+IF(Data!$Z161&lt;&gt;"",Scoring!$N$31)+IF(Data!$AA161&lt;&gt;"",Scoring!$N$32)+IF(Data!$AB161&lt;&gt;"",Scoring!$N$33)+IF(Data!$AC161&lt;&gt;"",Scoring!$N$34)+IF(Data!$AD161&lt;&gt;"",Scoring!$N$35)+IF(Data!$AE161&lt;&gt;"",Scoring!$N$36)+IF(Data!$AF161&lt;&gt;"",Scoring!$N$37)+IF(Data!$AG161&lt;&gt;"",Scoring!$N$38)+IF(Data!$AH161&lt;&gt;"",Scoring!$N$39)+IF(Data!$AI161&lt;&gt;"",Scoring!$N$40)+IF(Data!$AJ161&lt;&gt;"",Scoring!$N$41)+IF(Data!$AK161&lt;&gt;"",Scoring!$N$42)+IF(Data!$AL161&lt;&gt;"",Scoring!$N$43)+IF(Data!$AM161&lt;&gt;"",Scoring!$N$44)+IF(Data!$AN161&lt;&gt;"",Scoring!$N$45)+IF(Data!$AO161&lt;&gt;"",Scoring!$N$46)+IF(Data!$AP161&lt;&gt;"",Scoring!$N$47)+IF(Data!$AQ161&lt;&gt;"",Scoring!$N$48)+IF(Data!$AR161&lt;&gt;"",Scoring!$N$49)+IF(Data!$AS161&lt;&gt;"",Scoring!$N$50)+IF(Data!$AT161&lt;&gt;"",Scoring!$N$51)+IF(Data!$AU161&lt;&gt;"",Scoring!$N$52),"")</f>
        <v/>
      </c>
      <c r="BQ161" s="189" t="str">
        <f>IF(BP161&lt;&gt;"",LOOKUP(BP161,Likelihoods!$A$7:$A$107,Likelihoods!L$7:L$107),"")</f>
        <v/>
      </c>
      <c r="BR161" s="181" t="str">
        <f>IF(AND(COUNTBLANK($B161:$O161)=13,COUNTBLANK($P161:$Q161)=1,COUNTBLANK($R161:$U161)=3,COUNTBLANK($V161:$X161)=2,COUNTBLANK($Y161:$AE161)=6,COUNTBLANK($AF161:$AJ161)=4,COUNTBLANK($AK161:AN161)=3,COUNTBLANK($AO161:$AQ161)=2,COUNTBLANK($AR161:$AS161)=1,COUNTBLANK($AT161:$AU161)=1),IF(Data!$B161&lt;&gt;"",Scoring!$O$7)+IF(Data!$C161&lt;&gt;"",Scoring!$O$8)+IF(Data!$D161&lt;&gt;"",Scoring!$O$9)+IF(Data!$E161&lt;&gt;"",Scoring!$O$10)+IF(Data!$F161&lt;&gt;"",Scoring!$O$11)+IF(Data!$G161&lt;&gt;"",Scoring!$O$12)+IF(Data!$H161&lt;&gt;"",Scoring!$O$13)+IF(Data!$I161&lt;&gt;"",Scoring!$O$14)+IF(Data!$J161&lt;&gt;"",Scoring!$O$15)+IF(Data!$K161&lt;&gt;"",Scoring!$O$16)+IF(Data!$L161&lt;&gt;"",Scoring!$O$17)+IF(Data!$M161&lt;&gt;"",Scoring!$O$18)+IF(Data!$N161&lt;&gt;"",Scoring!$O$19)+IF(Data!$O161&lt;&gt;"",Scoring!$O$20)+IF(Data!$P161&lt;&gt;"",Scoring!$O$21)+IF(Data!$Q161&lt;&gt;"",Scoring!$O$22)+IF(Data!$R161&lt;&gt;"",Scoring!$O$23)+IF(Data!$S161&lt;&gt;"",Scoring!$O$24)+IF(Data!$T161&lt;&gt;"",Scoring!$O$25)+IF(Data!$U161&lt;&gt;"",Scoring!$O$26)+IF(Data!$V161&lt;&gt;"",Scoring!$O$27)+IF(Data!$W161&lt;&gt;"",Scoring!$O$28)+IF(Data!$X161&lt;&gt;"",Scoring!$O$29)+IF(Data!$Y161&lt;&gt;"",Scoring!$O$30)+IF(Data!$Z161&lt;&gt;"",Scoring!$O$31)+IF(Data!$AA161&lt;&gt;"",Scoring!$O$32)+IF(Data!$AB161&lt;&gt;"",Scoring!$O$33)+IF(Data!$AC161&lt;&gt;"",Scoring!$O$34)+IF(Data!$AD161&lt;&gt;"",Scoring!$O$35)+IF(Data!$AE161&lt;&gt;"",Scoring!$O$36)+IF(Data!$AF161&lt;&gt;"",Scoring!$O$37)+IF(Data!$AG161&lt;&gt;"",Scoring!$O$38)+IF(Data!$AH161&lt;&gt;"",Scoring!$O$39)+IF(Data!$AI161&lt;&gt;"",Scoring!$O$40)+IF(Data!$AJ161&lt;&gt;"",Scoring!$O$41)+IF(Data!$AK161&lt;&gt;"",Scoring!$O$42)+IF(Data!$AL161&lt;&gt;"",Scoring!$O$43)+IF(Data!$AM161&lt;&gt;"",Scoring!$O$44)+IF(Data!$AN161&lt;&gt;"",Scoring!$O$45)+IF(Data!$AO161&lt;&gt;"",Scoring!$O$46)+IF(Data!$AP161&lt;&gt;"",Scoring!$O$47)+IF(Data!$AQ161&lt;&gt;"",Scoring!$O$48)+IF(Data!$AR161&lt;&gt;"",Scoring!$O$49)+IF(Data!$AS161&lt;&gt;"",Scoring!$O$50)+IF(Data!$AT161&lt;&gt;"",Scoring!$O$51)+IF(Data!$AU161&lt;&gt;"",Scoring!$O$52),"")</f>
        <v/>
      </c>
      <c r="BS161" s="184" t="str">
        <f>IF(BR161&lt;&gt;"",LOOKUP(BR161,Likelihoods!$A$7:$A$107,Likelihoods!M$7:M$107),"")</f>
        <v/>
      </c>
      <c r="BT161" s="181" t="str">
        <f>IF(AND(COUNTBLANK($B161:$O161)=13,COUNTBLANK($P161:$Q161)=1,COUNTBLANK($R161:$U161)=3,COUNTBLANK($V161:$X161)=2,COUNTBLANK($Y161:$AE161)=6,COUNTBLANK($AF161:$AJ161)=4,COUNTBLANK($AK161:AN161)=3,COUNTBLANK($AO161:$AQ161)=2,COUNTBLANK($AR161:$AS161)=1,COUNTBLANK($AT161:$AU161)=1),IF(Data!$B161&lt;&gt;"",Scoring!$P$7)+IF(Data!$C161&lt;&gt;"",Scoring!$P$8)+IF(Data!$D161&lt;&gt;"",Scoring!$P$9)+IF(Data!$E161&lt;&gt;"",Scoring!$P$10)+IF(Data!$F161&lt;&gt;"",Scoring!$P$11)+IF(Data!$G161&lt;&gt;"",Scoring!$P$12)+IF(Data!$H161&lt;&gt;"",Scoring!$P$13)+IF(Data!$I161&lt;&gt;"",Scoring!$P$14)+IF(Data!$J161&lt;&gt;"",Scoring!$P$15)+IF(Data!$K161&lt;&gt;"",Scoring!$P$16)+IF(Data!$L161&lt;&gt;"",Scoring!$P$17)+IF(Data!$M161&lt;&gt;"",Scoring!$P$18)+IF(Data!$N161&lt;&gt;"",Scoring!$P$19)+IF(Data!$O161&lt;&gt;"",Scoring!$P$20)+IF(Data!$P161&lt;&gt;"",Scoring!$P$21)+IF(Data!$Q161&lt;&gt;"",Scoring!$P$22)+IF(Data!$R161&lt;&gt;"",Scoring!$P$23)+IF(Data!$S161&lt;&gt;"",Scoring!$P$24)+IF(Data!$T161&lt;&gt;"",Scoring!$P$25)+IF(Data!$U161&lt;&gt;"",Scoring!$P$26)+IF(Data!$V161&lt;&gt;"",Scoring!$P$27)+IF(Data!$W161&lt;&gt;"",Scoring!$P$28)+IF(Data!$X161&lt;&gt;"",Scoring!$P$29)+IF(Data!$Y161&lt;&gt;"",Scoring!$P$30)+IF(Data!$Z161&lt;&gt;"",Scoring!$P$31)+IF(Data!$AA161&lt;&gt;"",Scoring!$P$32)+IF(Data!$AB161&lt;&gt;"",Scoring!$P$33)+IF(Data!$AC161&lt;&gt;"",Scoring!$P$34)+IF(Data!$AD161&lt;&gt;"",Scoring!$P$35)+IF(Data!$AE161&lt;&gt;"",Scoring!$P$36)+IF(Data!$AF161&lt;&gt;"",Scoring!$P$37)+IF(Data!$AG161&lt;&gt;"",Scoring!$P$38)+IF(Data!$AH161&lt;&gt;"",Scoring!$P$39)+IF(Data!$AI161&lt;&gt;"",Scoring!$P$40)+IF(Data!$AJ161&lt;&gt;"",Scoring!$P$41)+IF(Data!$AK161&lt;&gt;"",Scoring!$P$42)+IF(Data!$AL161&lt;&gt;"",Scoring!$P$43)+IF(Data!$AM161&lt;&gt;"",Scoring!$P$44)+IF(Data!$AN161&lt;&gt;"",Scoring!$P$45)+IF(Data!$AO161&lt;&gt;"",Scoring!$P$46)+IF(Data!$AP161&lt;&gt;"",Scoring!$P$47)+IF(Data!$AQ161&lt;&gt;"",Scoring!$P$48)+IF(Data!$AR161&lt;&gt;"",Scoring!$P$49)+IF(Data!$AS161&lt;&gt;"",Scoring!$P$50)+IF(Data!$AT161&lt;&gt;"",Scoring!$P$51)+IF(Data!$AU161&lt;&gt;"",Scoring!$P$52),"")</f>
        <v/>
      </c>
      <c r="BU161" s="180" t="str">
        <f>IF(BT161&lt;&gt;"",LOOKUP(BT161,Likelihoods!$A$7:$A$107,Likelihoods!N$7:N$107),"")</f>
        <v/>
      </c>
      <c r="BV161" s="181" t="str">
        <f>IF(AND(COUNTBLANK($B161:$O161)=13,COUNTBLANK($P161:$Q161)=1,COUNTBLANK($R161:$U161)=3,COUNTBLANK($V161:$X161)=2,COUNTBLANK($Y161:$AE161)=6,COUNTBLANK($AF161:$AJ161)=4,COUNTBLANK($AK161:AN161)=3,COUNTBLANK($AO161:$AQ161)=2,COUNTBLANK($AR161:$AS161)=1,COUNTBLANK($AT161:$AU161)=1),IF(Data!$B161&lt;&gt;"",Scoring!$Q$7)+IF(Data!$C161&lt;&gt;"",Scoring!$Q$8)+IF(Data!$D161&lt;&gt;"",Scoring!$Q$9)+IF(Data!$E161&lt;&gt;"",Scoring!$Q$10)+IF(Data!$F161&lt;&gt;"",Scoring!$Q$11)+IF(Data!$G161&lt;&gt;"",Scoring!$Q$12)+IF(Data!$H161&lt;&gt;"",Scoring!$Q$13)+IF(Data!$I161&lt;&gt;"",Scoring!$Q$14)+IF(Data!$J161&lt;&gt;"",Scoring!$Q$15)+IF(Data!$K161&lt;&gt;"",Scoring!$Q$16)+IF(Data!$L161&lt;&gt;"",Scoring!$Q$17)+IF(Data!$M161&lt;&gt;"",Scoring!$Q$18)+IF(Data!$N161&lt;&gt;"",Scoring!$Q$19)+IF(Data!$O161&lt;&gt;"",Scoring!$Q$20)+IF(Data!$P161&lt;&gt;"",Scoring!$Q$21)+IF(Data!$Q161&lt;&gt;"",Scoring!$Q$22)+IF(Data!$R161&lt;&gt;"",Scoring!$Q$23)+IF(Data!$S161&lt;&gt;"",Scoring!$Q$24)+IF(Data!$T161&lt;&gt;"",Scoring!$Q$25)+IF(Data!$U161&lt;&gt;"",Scoring!$Q$26)+IF(Data!$V161&lt;&gt;"",Scoring!$Q$27)+IF(Data!$W161&lt;&gt;"",Scoring!$Q$28)+IF(Data!$X161&lt;&gt;"",Scoring!$Q$29)+IF(Data!$Y161&lt;&gt;"",Scoring!$Q$30)+IF(Data!$Z161&lt;&gt;"",Scoring!$Q$31)+IF(Data!$AA161&lt;&gt;"",Scoring!$Q$32)+IF(Data!$AB161&lt;&gt;"",Scoring!$Q$33)+IF(Data!$AC161&lt;&gt;"",Scoring!$Q$34)+IF(Data!$AD161&lt;&gt;"",Scoring!$Q$35)+IF(Data!$AE161&lt;&gt;"",Scoring!$Q$36)+IF(Data!$AF161&lt;&gt;"",Scoring!$Q$37)+IF(Data!$AG161&lt;&gt;"",Scoring!$Q$38)+IF(Data!$AH161&lt;&gt;"",Scoring!$Q$39)+IF(Data!$AI161&lt;&gt;"",Scoring!$Q$40)+IF(Data!$AJ161&lt;&gt;"",Scoring!$Q$41)+IF(Data!$AK161&lt;&gt;"",Scoring!$Q$42)+IF(Data!$AL161&lt;&gt;"",Scoring!$Q$43)+IF(Data!$AM161&lt;&gt;"",Scoring!$Q$44)+IF(Data!$AN161&lt;&gt;"",Scoring!$Q$45)+IF(Data!$AO161&lt;&gt;"",Scoring!$Q$46)+IF(Data!$AP161&lt;&gt;"",Scoring!$Q$47)+IF(Data!$AQ161&lt;&gt;"",Scoring!$Q$48)+IF(Data!$AR161&lt;&gt;"",Scoring!$Q$49)+IF(Data!$AS161&lt;&gt;"",Scoring!$Q$50)+IF(Data!$AT161&lt;&gt;"",Scoring!$Q$51)+IF(Data!$AU161&lt;&gt;"",Scoring!$Q$52),"")</f>
        <v/>
      </c>
      <c r="BW161" s="183" t="str">
        <f>IF(BV161&lt;&gt;"",LOOKUP(BV161,Likelihoods!$A$7:$A$107,Likelihoods!O$7:O$107),"")</f>
        <v/>
      </c>
      <c r="BX161" s="9"/>
      <c r="BY161" s="9"/>
      <c r="BZ161" s="9"/>
      <c r="CA161" s="9"/>
      <c r="CB161" s="9"/>
      <c r="CC161" s="9"/>
      <c r="CD161" s="9"/>
      <c r="CE161" s="9"/>
      <c r="CF161" s="9"/>
      <c r="CG161" s="9"/>
      <c r="CH161" s="9"/>
      <c r="CI161" s="9"/>
      <c r="CJ161" s="9"/>
      <c r="CK161" s="9"/>
    </row>
    <row r="162" spans="1:89" ht="14.25">
      <c r="A162" s="59"/>
      <c r="B162" s="76"/>
      <c r="C162" s="77"/>
      <c r="D162" s="77"/>
      <c r="E162" s="77"/>
      <c r="F162" s="77"/>
      <c r="G162" s="77"/>
      <c r="H162" s="77"/>
      <c r="I162" s="77"/>
      <c r="J162" s="77"/>
      <c r="K162" s="77"/>
      <c r="L162" s="77"/>
      <c r="M162" s="77"/>
      <c r="N162" s="77"/>
      <c r="O162" s="77"/>
      <c r="P162" s="76"/>
      <c r="Q162" s="78"/>
      <c r="R162" s="77"/>
      <c r="S162" s="77"/>
      <c r="T162" s="77"/>
      <c r="U162" s="77"/>
      <c r="V162" s="76"/>
      <c r="W162" s="77"/>
      <c r="X162" s="78"/>
      <c r="Y162" s="77"/>
      <c r="Z162" s="77"/>
      <c r="AA162" s="77"/>
      <c r="AB162" s="77"/>
      <c r="AC162" s="77"/>
      <c r="AD162" s="77"/>
      <c r="AE162" s="77"/>
      <c r="AF162" s="76"/>
      <c r="AG162" s="77"/>
      <c r="AH162" s="77"/>
      <c r="AI162" s="77"/>
      <c r="AJ162" s="78"/>
      <c r="AK162" s="77"/>
      <c r="AL162" s="77"/>
      <c r="AM162" s="77"/>
      <c r="AN162" s="77"/>
      <c r="AO162" s="76"/>
      <c r="AP162" s="77"/>
      <c r="AQ162" s="78"/>
      <c r="AR162" s="76"/>
      <c r="AS162" s="78"/>
      <c r="AT162" s="77"/>
      <c r="AU162" s="77"/>
      <c r="AV162" s="179" t="str">
        <f>IF(AND(COUNTBLANK($B162:$O162)=13,COUNTBLANK($P162:$Q162)=1,COUNTBLANK($R162:$U162)=3,COUNTBLANK($V162:$X162)=2,COUNTBLANK($Y162:$AE162)=6,COUNTBLANK($AF162:$AJ162)=4,COUNTBLANK($AK162:AN162)=3,COUNTBLANK($AO162:$AQ162)=2,COUNTBLANK($AR162:$AS162)=1,COUNTBLANK($AT162:$AU162)=1),IF(Data!$B162&lt;&gt;"",Scoring!$D$7)+IF(Data!$C162&lt;&gt;"",Scoring!$D$8)+IF(Data!$D162&lt;&gt;"",Scoring!$D$9)+IF(Data!$E162&lt;&gt;"",Scoring!$D$10)+IF(Data!$F162&lt;&gt;"",Scoring!$D$11)+IF(Data!$G162&lt;&gt;"",Scoring!$D$12)+IF(Data!$H162&lt;&gt;"",Scoring!$D$13)+IF(Data!$I162&lt;&gt;"",Scoring!$D$14)+IF(Data!$J162&lt;&gt;"",Scoring!$D$15)+IF(Data!$K162&lt;&gt;"",Scoring!$D$16)+IF(Data!$L162&lt;&gt;"",Scoring!$D$17)+IF(Data!$M162&lt;&gt;"",Scoring!$D$18)+IF(Data!$N162&lt;&gt;"",Scoring!$D$19)+IF(Data!$O162&lt;&gt;"",Scoring!$D$20)+IF(Data!$P162&lt;&gt;"",Scoring!$D$21)+IF(Data!$Q162&lt;&gt;"",Scoring!$D$22)+IF(Data!$R162&lt;&gt;"",Scoring!$D$23)+IF(Data!$S162&lt;&gt;"",Scoring!$D$24)+IF(Data!$T162&lt;&gt;"",Scoring!$D$25)+IF(Data!$U162&lt;&gt;"",Scoring!$D$26)+IF(Data!$V162&lt;&gt;"",Scoring!$D$27)+IF(Data!$W162&lt;&gt;"",Scoring!$D$28)+IF(Data!$X162&lt;&gt;"",Scoring!$D$29)+IF(Data!$Y162&lt;&gt;"",Scoring!$D$30)+IF(Data!$Z162&lt;&gt;"",Scoring!$D$31)+IF(Data!$AA162&lt;&gt;"",Scoring!$D$32)+IF(Data!$AB162&lt;&gt;"",Scoring!$D$33)+IF(Data!$AC162&lt;&gt;"",Scoring!$D$34)+IF(Data!$AD162&lt;&gt;"",Scoring!$D$35)+IF(Data!$AE162&lt;&gt;"",Scoring!$D$36)+IF(Data!$AF162&lt;&gt;"",Scoring!$D$37)+IF(Data!$AG162&lt;&gt;"",Scoring!$D$38)+IF(Data!$AH162&lt;&gt;"",Scoring!$D$39)+IF(Data!$AI162&lt;&gt;"",Scoring!$D$40)+IF(Data!$AJ162&lt;&gt;"",Scoring!$D$41)+IF(Data!$AK162&lt;&gt;"",Scoring!$D$42)+IF(Data!$AL162&lt;&gt;"",Scoring!$D$43)+IF(Data!$AM162&lt;&gt;"",Scoring!$D$44)+IF(Data!$AN162&lt;&gt;"",Scoring!$D$45)+IF(Data!$AO162&lt;&gt;"",Scoring!$D$46)+IF(Data!$AP162&lt;&gt;"",Scoring!$D$47)+IF(Data!$AQ162&lt;&gt;"",Scoring!$D$48)+IF(Data!$AR162&lt;&gt;"",Scoring!$D$49)+IF(Data!$AS162&lt;&gt;"",Scoring!$D$50)+IF(Data!$AT162&lt;&gt;"",Scoring!$D$51)+IF(Data!$AU162&lt;&gt;"",Scoring!$D$52),"")</f>
        <v/>
      </c>
      <c r="AW162" s="180" t="str">
        <f>IF(AV162&lt;&gt;"",LOOKUP(AV162,Likelihoods!$A$7:$A$107,Likelihoods!B$7:B$107),"")</f>
        <v/>
      </c>
      <c r="AX162" s="181" t="str">
        <f>IF(AND(COUNTBLANK($B162:$O162)=13,COUNTBLANK($P162:$Q162)=1,COUNTBLANK($R162:$U162)=3,COUNTBLANK($V162:$X162)=2,COUNTBLANK($Y162:$AE162)=6,COUNTBLANK($AF162:$AJ162)=4,COUNTBLANK($AK162:AN162)=3,COUNTBLANK($AO162:$AQ162)=2,COUNTBLANK($AR162:$AS162)=1,COUNTBLANK($AT162:$AU162)=1),IF(Data!$B162&lt;&gt;"",Scoring!$E$7)+IF(Data!$C162&lt;&gt;"",Scoring!$E$8)+IF(Data!$D162&lt;&gt;"",Scoring!$E$9)+IF(Data!$E162&lt;&gt;"",Scoring!$E$10)+IF(Data!$F162&lt;&gt;"",Scoring!$E$11)+IF(Data!$G162&lt;&gt;"",Scoring!$E$12)+IF(Data!$H162&lt;&gt;"",Scoring!$E$13)+IF(Data!$I162&lt;&gt;"",Scoring!$E$14)+IF(Data!$J162&lt;&gt;"",Scoring!$E$15)+IF(Data!$K162&lt;&gt;"",Scoring!$E$16)+IF(Data!$L162&lt;&gt;"",Scoring!$E$17)+IF(Data!$M162&lt;&gt;"",Scoring!$E$18)+IF(Data!$N162&lt;&gt;"",Scoring!$E$19)+IF(Data!$O162&lt;&gt;"",Scoring!$E$20)+IF(Data!$P162&lt;&gt;"",Scoring!$E$21)+IF(Data!$Q162&lt;&gt;"",Scoring!$E$22)+IF(Data!$R162&lt;&gt;"",Scoring!$E$23)+IF(Data!$S162&lt;&gt;"",Scoring!$E$24)+IF(Data!$T162&lt;&gt;"",Scoring!$E$25)+IF(Data!$U162&lt;&gt;"",Scoring!$E$26)+IF(Data!$V162&lt;&gt;"",Scoring!$E$27)+IF(Data!$W162&lt;&gt;"",Scoring!$E$28)+IF(Data!$X162&lt;&gt;"",Scoring!$E$29)+IF(Data!$Y162&lt;&gt;"",Scoring!$E$30)+IF(Data!$Z162&lt;&gt;"",Scoring!$E$31)+IF(Data!$AA162&lt;&gt;"",Scoring!$E$32)+IF(Data!$AB162&lt;&gt;"",Scoring!$E$33)+IF(Data!$AC162&lt;&gt;"",Scoring!$E$34)+IF(Data!$AD162&lt;&gt;"",Scoring!$E$35)+IF(Data!$AE162&lt;&gt;"",Scoring!$E$36)+IF(Data!$AF162&lt;&gt;"",Scoring!$E$37)+IF(Data!$AG162&lt;&gt;"",Scoring!$E$38)+IF(Data!$AH162&lt;&gt;"",Scoring!$E$39)+IF(Data!$AI162&lt;&gt;"",Scoring!$E$40)+IF(Data!$AJ162&lt;&gt;"",Scoring!$E$41)+IF(Data!$AK162&lt;&gt;"",Scoring!$E$42)+IF(Data!$AL162&lt;&gt;"",Scoring!$E$43)+IF(Data!$AM162&lt;&gt;"",Scoring!$E$44)+IF(Data!$AN162&lt;&gt;"",Scoring!$E$45)+IF(Data!$AO162&lt;&gt;"",Scoring!$E$46)+IF(Data!$AP162&lt;&gt;"",Scoring!$E$47)+IF(Data!$AQ162&lt;&gt;"",Scoring!$E$48)+IF(Data!$AR162&lt;&gt;"",Scoring!$E$49)+IF(Data!$AS162&lt;&gt;"",Scoring!$E$50)+IF(Data!$AT162&lt;&gt;"",Scoring!$E$51)+IF(Data!$AU162&lt;&gt;"",Scoring!$E$52),"")</f>
        <v/>
      </c>
      <c r="AY162" s="180" t="str">
        <f>IF(AX162&lt;&gt;"",LOOKUP(AX162,Likelihoods!$A$7:$A$107,Likelihoods!C$7:C$107),"")</f>
        <v/>
      </c>
      <c r="AZ162" s="182" t="str">
        <f>IF(AND(COUNTBLANK($B162:$O162)=13,COUNTBLANK($P162:$Q162)=1,COUNTBLANK($R162:$U162)=3,COUNTBLANK($V162:$X162)=2,COUNTBLANK($Y162:$AE162)=6,COUNTBLANK($AF162:$AJ162)=4,COUNTBLANK($AK162:AN162)=3,COUNTBLANK($AO162:$AQ162)=2,COUNTBLANK($AR162:$AS162)=1,COUNTBLANK($AT162:$AU162)=1),IF(Data!$B162&lt;&gt;"",Scoring!$F$7)+IF(Data!$C162&lt;&gt;"",Scoring!$F$8)+IF(Data!$D162&lt;&gt;"",Scoring!$F$9)+IF(Data!$E162&lt;&gt;"",Scoring!$F$10)+IF(Data!$F162&lt;&gt;"",Scoring!$F$11)+IF(Data!$G162&lt;&gt;"",Scoring!$F$12)+IF(Data!$H162&lt;&gt;"",Scoring!$F$13)+IF(Data!$I162&lt;&gt;"",Scoring!$F$14)+IF(Data!$J162&lt;&gt;"",Scoring!$F$15)+IF(Data!$K162&lt;&gt;"",Scoring!$F$16)+IF(Data!$L162&lt;&gt;"",Scoring!$F$17)+IF(Data!$M162&lt;&gt;"",Scoring!$F$18)+IF(Data!$N162&lt;&gt;"",Scoring!$F$19)+IF(Data!$O162&lt;&gt;"",Scoring!$F$20)+IF(Data!$P162&lt;&gt;"",Scoring!$F$21)+IF(Data!$Q162&lt;&gt;"",Scoring!$F$22)+IF(Data!$R162&lt;&gt;"",Scoring!$F$23)+IF(Data!$S162&lt;&gt;"",Scoring!$F$24)+IF(Data!$T162&lt;&gt;"",Scoring!$F$25)+IF(Data!$U162&lt;&gt;"",Scoring!$F$26)+IF(Data!$V162&lt;&gt;"",Scoring!$F$27)+IF(Data!$W162&lt;&gt;"",Scoring!$F$28)+IF(Data!$X162&lt;&gt;"",Scoring!$F$29)+IF(Data!$Y162&lt;&gt;"",Scoring!$F$30)+IF(Data!$Z162&lt;&gt;"",Scoring!$F$31)+IF(Data!$AA162&lt;&gt;"",Scoring!$F$32)+IF(Data!$AB162&lt;&gt;"",Scoring!$F$33)+IF(Data!$AC162&lt;&gt;"",Scoring!$F$34)+IF(Data!$AD162&lt;&gt;"",Scoring!$F$35)+IF(Data!$AE162&lt;&gt;"",Scoring!$F$36)+IF(Data!$AF162&lt;&gt;"",Scoring!$F$37)+IF(Data!$AG162&lt;&gt;"",Scoring!$F$38)+IF(Data!$AH162&lt;&gt;"",Scoring!$F$39)+IF(Data!$AI162&lt;&gt;"",Scoring!$F$40)+IF(Data!$AJ162&lt;&gt;"",Scoring!$F$41)+IF(Data!$AK162&lt;&gt;"",Scoring!$F$42)+IF(Data!$AL162&lt;&gt;"",Scoring!$F$43)+IF(Data!$AM162&lt;&gt;"",Scoring!$F$44)+IF(Data!$AN162&lt;&gt;"",Scoring!$F$45)+IF(Data!$AO162&lt;&gt;"",Scoring!$F$46)+IF(Data!$AP162&lt;&gt;"",Scoring!$F$47)+IF(Data!$AQ162&lt;&gt;"",Scoring!$F$48)+IF(Data!$AR162&lt;&gt;"",Scoring!$F$49)+IF(Data!$AS162&lt;&gt;"",Scoring!$F$50)+IF(Data!$AT162&lt;&gt;"",Scoring!$F$51)+IF(Data!$AU162&lt;&gt;"",Scoring!$F$52),"")</f>
        <v/>
      </c>
      <c r="BA162" s="183" t="str">
        <f>IF(AZ162&lt;&gt;"",LOOKUP(AZ162,Likelihoods!$A$7:$A$107,Likelihoods!D$7:D$107),"")</f>
        <v/>
      </c>
      <c r="BB162" s="181" t="str">
        <f>IF(AND(COUNTBLANK($B162:$O162)=13,COUNTBLANK($P162:$Q162)=1,COUNTBLANK($R162:$U162)=3,COUNTBLANK($V162:$X162)=2,COUNTBLANK($Y162:$AE162)=6,COUNTBLANK($AF162:$AJ162)=4,COUNTBLANK($AK162:AN162)=3,COUNTBLANK($AO162:$AQ162)=2,COUNTBLANK($AR162:$AS162)=1,COUNTBLANK($AT162:$AU162)=1),IF(Data!$B162&lt;&gt;"",Scoring!$G$7)+IF(Data!$C162&lt;&gt;"",Scoring!$G$8)+IF(Data!$D162&lt;&gt;"",Scoring!$G$9)+IF(Data!$E162&lt;&gt;"",Scoring!$G$10)+IF(Data!$F162&lt;&gt;"",Scoring!$G$11)+IF(Data!$G162&lt;&gt;"",Scoring!$G$12)+IF(Data!$H162&lt;&gt;"",Scoring!$G$13)+IF(Data!$I162&lt;&gt;"",Scoring!$G$14)+IF(Data!$J162&lt;&gt;"",Scoring!$G$15)+IF(Data!$K162&lt;&gt;"",Scoring!$G$16)+IF(Data!$L162&lt;&gt;"",Scoring!$G$17)+IF(Data!$M162&lt;&gt;"",Scoring!$G$18)+IF(Data!$N162&lt;&gt;"",Scoring!$G$19)+IF(Data!$O162&lt;&gt;"",Scoring!$G$20)+IF(Data!$P162&lt;&gt;"",Scoring!$G$21)+IF(Data!$Q162&lt;&gt;"",Scoring!$G$22)+IF(Data!$R162&lt;&gt;"",Scoring!$G$23)+IF(Data!$S162&lt;&gt;"",Scoring!$G$24)+IF(Data!$T162&lt;&gt;"",Scoring!$G$25)+IF(Data!$U162&lt;&gt;"",Scoring!$G$26)+IF(Data!$V162&lt;&gt;"",Scoring!$G$27)+IF(Data!$W162&lt;&gt;"",Scoring!$G$28)+IF(Data!$X162&lt;&gt;"",Scoring!$G$29)+IF(Data!$Y162&lt;&gt;"",Scoring!$G$30)+IF(Data!$Z162&lt;&gt;"",Scoring!$G$31)+IF(Data!$AA162&lt;&gt;"",Scoring!$G$32)+IF(Data!$AB162&lt;&gt;"",Scoring!$G$33)+IF(Data!$AC162&lt;&gt;"",Scoring!$G$34)+IF(Data!$AD162&lt;&gt;"",Scoring!$G$35)+IF(Data!$AE162&lt;&gt;"",Scoring!$G$36)+IF(Data!$AF162&lt;&gt;"",Scoring!$G$37)+IF(Data!$AG162&lt;&gt;"",Scoring!$G$38)+IF(Data!$AH162&lt;&gt;"",Scoring!$G$39)+IF(Data!$AI162&lt;&gt;"",Scoring!$G$40)+IF(Data!$AJ162&lt;&gt;"",Scoring!$G$41)+IF(Data!$AK162&lt;&gt;"",Scoring!$G$42)+IF(Data!$AL162&lt;&gt;"",Scoring!$G$43)+IF(Data!$AM162&lt;&gt;"",Scoring!$G$44)+IF(Data!$AN162&lt;&gt;"",Scoring!$G$45)+IF(Data!$AO162&lt;&gt;"",Scoring!$G$46)+IF(Data!$AP162&lt;&gt;"",Scoring!$G$47)+IF(Data!$AQ162&lt;&gt;"",Scoring!$G$48)+IF(Data!$AR162&lt;&gt;"",Scoring!$G$49)+IF(Data!$AS162&lt;&gt;"",Scoring!$G$50)+IF(Data!$AT162&lt;&gt;"",Scoring!$G$51)+IF(Data!$AU162&lt;&gt;"",Scoring!$G$52),"")</f>
        <v/>
      </c>
      <c r="BC162" s="184" t="str">
        <f>IF(BB162&lt;&gt;"",LOOKUP(BB162,Likelihoods!$A$7:$A$107,Likelihoods!E$7:E$107),"")</f>
        <v/>
      </c>
      <c r="BD162" s="185" t="str">
        <f>IF(AND(COUNTBLANK($B162:$O162)=13,COUNTBLANK($P162:$Q162)=1,COUNTBLANK($R162:$U162)=3,COUNTBLANK($V162:$X162)=2,COUNTBLANK($Y162:$AE162)=6,COUNTBLANK($AF162:$AJ162)=4,COUNTBLANK($AK162:AN162)=3,COUNTBLANK($AO162:$AQ162)=2,COUNTBLANK($AR162:$AS162)=1,COUNTBLANK($AT162:$AU162)=1),IF(Data!$B162&lt;&gt;"",Scoring!$H$7)+IF(Data!$C162&lt;&gt;"",Scoring!$H$8)+IF(Data!$D162&lt;&gt;"",Scoring!$H$9)+IF(Data!$E162&lt;&gt;"",Scoring!$H$10)+IF(Data!$F162&lt;&gt;"",Scoring!$H$11)+IF(Data!$G162&lt;&gt;"",Scoring!$H$12)+IF(Data!$H162&lt;&gt;"",Scoring!$H$13)+IF(Data!$I162&lt;&gt;"",Scoring!$H$14)+IF(Data!$J162&lt;&gt;"",Scoring!$H$15)+IF(Data!$K162&lt;&gt;"",Scoring!$H$16)+IF(Data!$L162&lt;&gt;"",Scoring!$H$17)+IF(Data!$M162&lt;&gt;"",Scoring!$H$18)+IF(Data!$N162&lt;&gt;"",Scoring!$H$19)+IF(Data!$O162&lt;&gt;"",Scoring!$H$20)+IF(Data!$P162&lt;&gt;"",Scoring!$H$21)+IF(Data!$Q162&lt;&gt;"",Scoring!$H$22)+IF(Data!$R162&lt;&gt;"",Scoring!$H$23)+IF(Data!$S162&lt;&gt;"",Scoring!$H$24)+IF(Data!$T162&lt;&gt;"",Scoring!$H$25)+IF(Data!$U162&lt;&gt;"",Scoring!$H$26)+IF(Data!$V162&lt;&gt;"",Scoring!$H$27)+IF(Data!$W162&lt;&gt;"",Scoring!$H$28)+IF(Data!$X162&lt;&gt;"",Scoring!$H$29)+IF(Data!$Y162&lt;&gt;"",Scoring!$H$30)+IF(Data!$Z162&lt;&gt;"",Scoring!$H$31)+IF(Data!$AA162&lt;&gt;"",Scoring!$H$32)+IF(Data!$AB162&lt;&gt;"",Scoring!$H$33)+IF(Data!$AC162&lt;&gt;"",Scoring!$H$34)+IF(Data!$AD162&lt;&gt;"",Scoring!$H$35)+IF(Data!$AE162&lt;&gt;"",Scoring!$H$36)+IF(Data!$AF162&lt;&gt;"",Scoring!$H$37)+IF(Data!$AG162&lt;&gt;"",Scoring!$H$38)+IF(Data!$AH162&lt;&gt;"",Scoring!$H$39)+IF(Data!$AI162&lt;&gt;"",Scoring!$H$40)+IF(Data!$AJ162&lt;&gt;"",Scoring!$H$41)+IF(Data!$AK162&lt;&gt;"",Scoring!$H$42)+IF(Data!$AL162&lt;&gt;"",Scoring!$H$43)+IF(Data!$AM162&lt;&gt;"",Scoring!$H$44)+IF(Data!$AN162&lt;&gt;"",Scoring!$H$45)+IF(Data!$AO162&lt;&gt;"",Scoring!$H$46)+IF(Data!$AP162&lt;&gt;"",Scoring!$H$47)+IF(Data!$AQ162&lt;&gt;"",Scoring!$H$48)+IF(Data!$AR162&lt;&gt;"",Scoring!$H$49)+IF(Data!$AS162&lt;&gt;"",Scoring!$H$50)+IF(Data!$AT162&lt;&gt;"",Scoring!$H$51)+IF(Data!$AU162&lt;&gt;"",Scoring!$H$52),"")</f>
        <v/>
      </c>
      <c r="BE162" s="186" t="str">
        <f>IF(BD162&lt;&gt;"",LOOKUP(BD162,Likelihoods!$A$7:$A$107,Likelihoods!F$7:F$107),"")</f>
        <v/>
      </c>
      <c r="BF162" s="181" t="str">
        <f>IF(AND(COUNTBLANK($B162:$O162)=13,COUNTBLANK($P162:$Q162)=1,COUNTBLANK($R162:$U162)=3,COUNTBLANK($V162:$X162)=2,COUNTBLANK($Y162:$AE162)=6,COUNTBLANK($AF162:$AJ162)=4,COUNTBLANK($AK162:AN162)=3,COUNTBLANK($AO162:$AQ162)=2,COUNTBLANK($AR162:$AS162)=1,COUNTBLANK($AT162:$AU162)=1),IF(Data!$B162&lt;&gt;"",Scoring!$I$7)+IF(Data!$C162&lt;&gt;"",Scoring!$I$8)+IF(Data!$D162&lt;&gt;"",Scoring!$I$9)+IF(Data!$E162&lt;&gt;"",Scoring!$I$10)+IF(Data!$F162&lt;&gt;"",Scoring!$I$11)+IF(Data!$G162&lt;&gt;"",Scoring!$I$12)+IF(Data!$H162&lt;&gt;"",Scoring!$I$13)+IF(Data!$I162&lt;&gt;"",Scoring!$I$14)+IF(Data!$J162&lt;&gt;"",Scoring!$I$15)+IF(Data!$K162&lt;&gt;"",Scoring!$I$16)+IF(Data!$L162&lt;&gt;"",Scoring!$I$17)+IF(Data!$M162&lt;&gt;"",Scoring!$I$18)+IF(Data!$N162&lt;&gt;"",Scoring!$I$19)+IF(Data!$O162&lt;&gt;"",Scoring!$I$20)+IF(Data!$P162&lt;&gt;"",Scoring!$I$21)+IF(Data!$Q162&lt;&gt;"",Scoring!$I$22)+IF(Data!$R162&lt;&gt;"",Scoring!$I$23)+IF(Data!$S162&lt;&gt;"",Scoring!$I$24)+IF(Data!$T162&lt;&gt;"",Scoring!$I$25)+IF(Data!$U162&lt;&gt;"",Scoring!$I$26)+IF(Data!$V162&lt;&gt;"",Scoring!$I$27)+IF(Data!$W162&lt;&gt;"",Scoring!$I$28)+IF(Data!$X162&lt;&gt;"",Scoring!$I$29)+IF(Data!$Y162&lt;&gt;"",Scoring!$I$30)+IF(Data!$Z162&lt;&gt;"",Scoring!$I$31)+IF(Data!$AA162&lt;&gt;"",Scoring!$I$32)+IF(Data!$AB162&lt;&gt;"",Scoring!$I$33)+IF(Data!$AC162&lt;&gt;"",Scoring!$I$34)+IF(Data!$AD162&lt;&gt;"",Scoring!$I$35)+IF(Data!$AE162&lt;&gt;"",Scoring!$I$36)+IF(Data!$AF162&lt;&gt;"",Scoring!$I$37)+IF(Data!$AG162&lt;&gt;"",Scoring!$I$38)+IF(Data!$AH162&lt;&gt;"",Scoring!$I$39)+IF(Data!$AI162&lt;&gt;"",Scoring!$I$40)+IF(Data!$AJ162&lt;&gt;"",Scoring!$I$41)+IF(Data!$AK162&lt;&gt;"",Scoring!$I$42)+IF(Data!$AL162&lt;&gt;"",Scoring!$I$43)+IF(Data!$AM162&lt;&gt;"",Scoring!$I$44)+IF(Data!$AN162&lt;&gt;"",Scoring!$I$45)+IF(Data!$AO162&lt;&gt;"",Scoring!$I$46)+IF(Data!$AP162&lt;&gt;"",Scoring!$I$47)+IF(Data!$AQ162&lt;&gt;"",Scoring!$I$48)+IF(Data!$AR162&lt;&gt;"",Scoring!$I$49)+IF(Data!$AS162&lt;&gt;"",Scoring!$I$50)+IF(Data!$AT162&lt;&gt;"",Scoring!$I$51)+IF(Data!$AU162&lt;&gt;"",Scoring!$I$52),"")</f>
        <v/>
      </c>
      <c r="BG162" s="180" t="str">
        <f>IF(BF162&lt;&gt;"",LOOKUP(BF162,Likelihoods!$A$7:$A$107,Likelihoods!G$7:G$107),"")</f>
        <v/>
      </c>
      <c r="BH162" s="187" t="str">
        <f>IF(AND(COUNTBLANK($B162:$O162)=13,COUNTBLANK($P162:$Q162)=1,COUNTBLANK($R162:$U162)=3,COUNTBLANK($V162:$X162)=2,COUNTBLANK($Y162:$AE162)=6,COUNTBLANK($AF162:$AJ162)=4,COUNTBLANK($AK162:AN162)=3,COUNTBLANK($AO162:$AQ162)=2,COUNTBLANK($AR162:$AS162)=1,COUNTBLANK($AT162:$AU162)=1),IF(Data!$B162&lt;&gt;"",Scoring!$J$7)+IF(Data!$C162&lt;&gt;"",Scoring!$J$8)+IF(Data!$D162&lt;&gt;"",Scoring!$J$9)+IF(Data!$E162&lt;&gt;"",Scoring!$J$10)+IF(Data!$F162&lt;&gt;"",Scoring!$J$11)+IF(Data!$G162&lt;&gt;"",Scoring!$J$12)+IF(Data!$H162&lt;&gt;"",Scoring!$J$13)+IF(Data!$I162&lt;&gt;"",Scoring!$J$14)+IF(Data!$J162&lt;&gt;"",Scoring!$J$15)+IF(Data!$K162&lt;&gt;"",Scoring!$J$16)+IF(Data!$L162&lt;&gt;"",Scoring!$J$17)+IF(Data!$M162&lt;&gt;"",Scoring!$J$18)+IF(Data!$N162&lt;&gt;"",Scoring!$J$19)+IF(Data!$O162&lt;&gt;"",Scoring!$J$20)+IF(Data!$P162&lt;&gt;"",Scoring!$J$21)+IF(Data!$Q162&lt;&gt;"",Scoring!$J$22)+IF(Data!$R162&lt;&gt;"",Scoring!$J$23)+IF(Data!$S162&lt;&gt;"",Scoring!$J$24)+IF(Data!$T162&lt;&gt;"",Scoring!$J$25)+IF(Data!$U162&lt;&gt;"",Scoring!$J$26)+IF(Data!$V162&lt;&gt;"",Scoring!$J$27)+IF(Data!$W162&lt;&gt;"",Scoring!$J$28)+IF(Data!$X162&lt;&gt;"",Scoring!$J$29)+IF(Data!$Y162&lt;&gt;"",Scoring!$J$30)+IF(Data!$Z162&lt;&gt;"",Scoring!$J$31)+IF(Data!$AA162&lt;&gt;"",Scoring!$J$32)+IF(Data!$AB162&lt;&gt;"",Scoring!$J$33)+IF(Data!$AC162&lt;&gt;"",Scoring!$J$34)+IF(Data!$AD162&lt;&gt;"",Scoring!$J$35)+IF(Data!$AE162&lt;&gt;"",Scoring!$J$36)+IF(Data!$AF162&lt;&gt;"",Scoring!$J$37)+IF(Data!$AG162&lt;&gt;"",Scoring!$J$38)+IF(Data!$AH162&lt;&gt;"",Scoring!$J$39)+IF(Data!$AI162&lt;&gt;"",Scoring!$J$40)+IF(Data!$AJ162&lt;&gt;"",Scoring!$J$41)+IF(Data!$AK162&lt;&gt;"",Scoring!$J$42)+IF(Data!$AL162&lt;&gt;"",Scoring!$J$43)+IF(Data!$AM162&lt;&gt;"",Scoring!$J$44)+IF(Data!$AN162&lt;&gt;"",Scoring!$J$45)+IF(Data!$AO162&lt;&gt;"",Scoring!$J$46)+IF(Data!$AP162&lt;&gt;"",Scoring!$J$47)+IF(Data!$AQ162&lt;&gt;"",Scoring!$J$48)+IF(Data!$AR162&lt;&gt;"",Scoring!$J$49)+IF(Data!$AS162&lt;&gt;"",Scoring!$J$50)+IF(Data!$AT162&lt;&gt;"",Scoring!$J$51)+IF(Data!$AU162&lt;&gt;"",Scoring!$J$52),"")</f>
        <v/>
      </c>
      <c r="BI162" s="183" t="str">
        <f>IF(BH162&lt;&gt;"",LOOKUP(BH162,Likelihoods!$A$7:$A$107,Likelihoods!H$7:H$107),"")</f>
        <v/>
      </c>
      <c r="BJ162" s="188" t="str">
        <f>IF(AND(COUNTBLANK($B162:$O162)=13,COUNTBLANK($P162:$Q162)=1,COUNTBLANK($R162:$U162)=3,COUNTBLANK($V162:$X162)=2,COUNTBLANK($Y162:$AE162)=6,COUNTBLANK($AF162:$AJ162)=4,COUNTBLANK($AK162:AN162)=3,COUNTBLANK($AO162:$AQ162)=2,COUNTBLANK($AR162:$AS162)=1,COUNTBLANK($AT162:$AU162)=1),IF(Data!$B162&lt;&gt;"",Scoring!$K$7)+IF(Data!$C162&lt;&gt;"",Scoring!$K$8)+IF(Data!$D162&lt;&gt;"",Scoring!$K$9)+IF(Data!$E162&lt;&gt;"",Scoring!$K$10)+IF(Data!$F162&lt;&gt;"",Scoring!$K$11)+IF(Data!$G162&lt;&gt;"",Scoring!$K$12)+IF(Data!$H162&lt;&gt;"",Scoring!$K$13)+IF(Data!$I162&lt;&gt;"",Scoring!$K$14)+IF(Data!$J162&lt;&gt;"",Scoring!$K$15)+IF(Data!$K162&lt;&gt;"",Scoring!$K$16)+IF(Data!$L162&lt;&gt;"",Scoring!$K$17)+IF(Data!$M162&lt;&gt;"",Scoring!$K$18)+IF(Data!$N162&lt;&gt;"",Scoring!$K$19)+IF(Data!$O162&lt;&gt;"",Scoring!$K$20)+IF(Data!$P162&lt;&gt;"",Scoring!$K$21)+IF(Data!$Q162&lt;&gt;"",Scoring!$K$22)+IF(Data!$R162&lt;&gt;"",Scoring!$K$23)+IF(Data!$S162&lt;&gt;"",Scoring!$K$24)+IF(Data!$T162&lt;&gt;"",Scoring!$K$25)+IF(Data!$U162&lt;&gt;"",Scoring!$K$26)+IF(Data!$V162&lt;&gt;"",Scoring!$K$27)+IF(Data!$W162&lt;&gt;"",Scoring!$K$28)+IF(Data!$X162&lt;&gt;"",Scoring!$K$29)+IF(Data!$Y162&lt;&gt;"",Scoring!$K$30)+IF(Data!$Z162&lt;&gt;"",Scoring!$K$31)+IF(Data!$AA162&lt;&gt;"",Scoring!$K$32)+IF(Data!$AB162&lt;&gt;"",Scoring!$K$33)+IF(Data!$AC162&lt;&gt;"",Scoring!$K$34)+IF(Data!$AD162&lt;&gt;"",Scoring!$K$35)+IF(Data!$AE162&lt;&gt;"",Scoring!$K$36)+IF(Data!$AF162&lt;&gt;"",Scoring!$K$37)+IF(Data!$AG162&lt;&gt;"",Scoring!$K$38)+IF(Data!$AH162&lt;&gt;"",Scoring!$K$39)+IF(Data!$AI162&lt;&gt;"",Scoring!$K$40)+IF(Data!$AJ162&lt;&gt;"",Scoring!$K$41)+IF(Data!$AK162&lt;&gt;"",Scoring!$K$42)+IF(Data!$AL162&lt;&gt;"",Scoring!$K$43)+IF(Data!$AM162&lt;&gt;"",Scoring!$K$44)+IF(Data!$AN162&lt;&gt;"",Scoring!$K$45)+IF(Data!$AO162&lt;&gt;"",Scoring!$K$46)+IF(Data!$AP162&lt;&gt;"",Scoring!$K$47)+IF(Data!$AQ162&lt;&gt;"",Scoring!$K$48)+IF(Data!$AR162&lt;&gt;"",Scoring!$K$49)+IF(Data!$AS162&lt;&gt;"",Scoring!$K$50)+IF(Data!$AT162&lt;&gt;"",Scoring!$K$51)+IF(Data!$AU162&lt;&gt;"",Scoring!$K$52),"")</f>
        <v/>
      </c>
      <c r="BK162" s="184" t="str">
        <f>IF(BJ162&lt;&gt;"",LOOKUP(BJ162,Likelihoods!$A$7:$A$107,Likelihoods!I$7:I$107),"")</f>
        <v/>
      </c>
      <c r="BL162" s="187" t="str">
        <f>IF(AND(COUNTBLANK($B162:$O162)=13,COUNTBLANK($P162:$Q162)=1,COUNTBLANK($R162:$U162)=3,COUNTBLANK($V162:$X162)=2,COUNTBLANK($Y162:$AE162)=6,COUNTBLANK($AF162:$AJ162)=4,COUNTBLANK($AK162:AN162)=3,COUNTBLANK($AO162:$AQ162)=2,COUNTBLANK($AR162:$AS162)=1,COUNTBLANK($AT162:$AU162)=1),IF(Data!$B162&lt;&gt;"",Scoring!$L$7)+IF(Data!$C162&lt;&gt;"",Scoring!$L$8)+IF(Data!$D162&lt;&gt;"",Scoring!$L$9)+IF(Data!$E162&lt;&gt;"",Scoring!$L$10)+IF(Data!$F162&lt;&gt;"",Scoring!$L$11)+IF(Data!$G162&lt;&gt;"",Scoring!$L$12)+IF(Data!$H162&lt;&gt;"",Scoring!$L$13)+IF(Data!$I162&lt;&gt;"",Scoring!$L$14)+IF(Data!$J162&lt;&gt;"",Scoring!$L$15)+IF(Data!$K162&lt;&gt;"",Scoring!$L$16)+IF(Data!$L162&lt;&gt;"",Scoring!$L$17)+IF(Data!$M162&lt;&gt;"",Scoring!$L$18)+IF(Data!$N162&lt;&gt;"",Scoring!$L$19)+IF(Data!$O162&lt;&gt;"",Scoring!$L$20)+IF(Data!$P162&lt;&gt;"",Scoring!$L$21)+IF(Data!$Q162&lt;&gt;"",Scoring!$L$22)+IF(Data!$R162&lt;&gt;"",Scoring!$L$23)+IF(Data!$S162&lt;&gt;"",Scoring!$L$24)+IF(Data!$T162&lt;&gt;"",Scoring!$L$25)+IF(Data!$U162&lt;&gt;"",Scoring!$L$26)+IF(Data!$V162&lt;&gt;"",Scoring!$L$27)+IF(Data!$W162&lt;&gt;"",Scoring!$L$28)+IF(Data!$X162&lt;&gt;"",Scoring!$L$29)+IF(Data!$Y162&lt;&gt;"",Scoring!$L$30)+IF(Data!$Z162&lt;&gt;"",Scoring!$L$31)+IF(Data!$AA162&lt;&gt;"",Scoring!$L$32)+IF(Data!$AB162&lt;&gt;"",Scoring!$L$33)+IF(Data!$AC162&lt;&gt;"",Scoring!$L$34)+IF(Data!$AD162&lt;&gt;"",Scoring!$L$35)+IF(Data!$AE162&lt;&gt;"",Scoring!$L$36)+IF(Data!$AF162&lt;&gt;"",Scoring!$L$37)+IF(Data!$AG162&lt;&gt;"",Scoring!$L$38)+IF(Data!$AH162&lt;&gt;"",Scoring!$L$39)+IF(Data!$AI162&lt;&gt;"",Scoring!$L$40)+IF(Data!$AJ162&lt;&gt;"",Scoring!$L$41)+IF(Data!$AK162&lt;&gt;"",Scoring!$L$42)+IF(Data!$AL162&lt;&gt;"",Scoring!$L$43)+IF(Data!$AM162&lt;&gt;"",Scoring!$L$44)+IF(Data!$AN162&lt;&gt;"",Scoring!$L$45)+IF(Data!$AO162&lt;&gt;"",Scoring!$L$46)+IF(Data!$AP162&lt;&gt;"",Scoring!$L$47)+IF(Data!$AQ162&lt;&gt;"",Scoring!$L$48)+IF(Data!$AR162&lt;&gt;"",Scoring!$L$49)+IF(Data!$AS162&lt;&gt;"",Scoring!$L$50)+IF(Data!$AT162&lt;&gt;"",Scoring!$L$51)+IF(Data!$AU162&lt;&gt;"",Scoring!$L$52),"")</f>
        <v/>
      </c>
      <c r="BM162" s="180" t="str">
        <f>IF(BL162&lt;&gt;"",LOOKUP(BL162,Likelihoods!$A$7:$A$107,Likelihoods!J$7:J$107),"")</f>
        <v/>
      </c>
      <c r="BN162" s="181" t="str">
        <f>IF(AND(COUNTBLANK($B162:$O162)=13,COUNTBLANK($P162:$Q162)=1,COUNTBLANK($R162:$U162)=3,COUNTBLANK($V162:$X162)=2,COUNTBLANK($Y162:$AE162)=6,COUNTBLANK($AF162:$AJ162)=4,COUNTBLANK($AK162:AN162)=3,COUNTBLANK($AO162:$AQ162)=2,COUNTBLANK($AR162:$AS162)=1,COUNTBLANK($AT162:$AU162)=1),IF(Data!$B162&lt;&gt;"",Scoring!$M$7)+IF(Data!$C162&lt;&gt;"",Scoring!$M$8)+IF(Data!$D162&lt;&gt;"",Scoring!$M$9)+IF(Data!$E162&lt;&gt;"",Scoring!$M$10)+IF(Data!$F162&lt;&gt;"",Scoring!$M$11)+IF(Data!$G162&lt;&gt;"",Scoring!$M$12)+IF(Data!$H162&lt;&gt;"",Scoring!$M$13)+IF(Data!$I162&lt;&gt;"",Scoring!$M$14)+IF(Data!$J162&lt;&gt;"",Scoring!$M$15)+IF(Data!$K162&lt;&gt;"",Scoring!$M$16)+IF(Data!$L162&lt;&gt;"",Scoring!$M$17)+IF(Data!$M162&lt;&gt;"",Scoring!$M$18)+IF(Data!$N162&lt;&gt;"",Scoring!$M$19)+IF(Data!$O162&lt;&gt;"",Scoring!$M$20)+IF(Data!$P162&lt;&gt;"",Scoring!$M$21)+IF(Data!$Q162&lt;&gt;"",Scoring!$M$22)+IF(Data!$R162&lt;&gt;"",Scoring!$M$23)+IF(Data!$S162&lt;&gt;"",Scoring!$M$24)+IF(Data!$T162&lt;&gt;"",Scoring!$M$25)+IF(Data!$U162&lt;&gt;"",Scoring!$M$26)+IF(Data!$V162&lt;&gt;"",Scoring!$M$27)+IF(Data!$W162&lt;&gt;"",Scoring!$M$28)+IF(Data!$X162&lt;&gt;"",Scoring!$M$29)+IF(Data!$Y162&lt;&gt;"",Scoring!$M$30)+IF(Data!$Z162&lt;&gt;"",Scoring!$M$31)+IF(Data!$AA162&lt;&gt;"",Scoring!$M$32)+IF(Data!$AB162&lt;&gt;"",Scoring!$M$33)+IF(Data!$AC162&lt;&gt;"",Scoring!$M$34)+IF(Data!$AD162&lt;&gt;"",Scoring!$M$35)+IF(Data!$AE162&lt;&gt;"",Scoring!$M$36)+IF(Data!$AF162&lt;&gt;"",Scoring!$M$37)+IF(Data!$AG162&lt;&gt;"",Scoring!$M$38)+IF(Data!$AH162&lt;&gt;"",Scoring!$M$39)+IF(Data!$AI162&lt;&gt;"",Scoring!$M$40)+IF(Data!$AJ162&lt;&gt;"",Scoring!$M$41)+IF(Data!$AK162&lt;&gt;"",Scoring!$M$42)+IF(Data!$AL162&lt;&gt;"",Scoring!$M$43)+IF(Data!$AM162&lt;&gt;"",Scoring!$M$44)+IF(Data!$AN162&lt;&gt;"",Scoring!$M$45)+IF(Data!$AO162&lt;&gt;"",Scoring!$M$46)+IF(Data!$AP162&lt;&gt;"",Scoring!$M$47)+IF(Data!$AQ162&lt;&gt;"",Scoring!$M$48)+IF(Data!$AR162&lt;&gt;"",Scoring!$M$49)+IF(Data!$AS162&lt;&gt;"",Scoring!$M$50)+IF(Data!$AT162&lt;&gt;"",Scoring!$M$51)+IF(Data!$AU162&lt;&gt;"",Scoring!$M$52),"")</f>
        <v/>
      </c>
      <c r="BO162" s="184" t="str">
        <f>IF(BN162&lt;&gt;"",LOOKUP(BN162,Likelihoods!$A$7:$A$107,Likelihoods!K$7:K$107),"")</f>
        <v/>
      </c>
      <c r="BP162" s="179" t="str">
        <f>IF(AND(COUNTBLANK($B162:$O162)=13,COUNTBLANK($P162:$Q162)=1,COUNTBLANK($R162:$U162)=3,COUNTBLANK($V162:$X162)=2,COUNTBLANK($Y162:$AE162)=6,COUNTBLANK($AF162:$AJ162)=4,COUNTBLANK($AK162:AN162)=3,COUNTBLANK($AO162:$AQ162)=2,COUNTBLANK($AR162:$AS162)=1,COUNTBLANK($AT162:$AU162)=1),IF(Data!$B162&lt;&gt;"",Scoring!$N$7)+IF(Data!$C162&lt;&gt;"",Scoring!$N$8)+IF(Data!$D162&lt;&gt;"",Scoring!$N$9)+IF(Data!$E162&lt;&gt;"",Scoring!$N$10)+IF(Data!$F162&lt;&gt;"",Scoring!$N$11)+IF(Data!$G162&lt;&gt;"",Scoring!$N$12)+IF(Data!$H162&lt;&gt;"",Scoring!$N$13)+IF(Data!$I162&lt;&gt;"",Scoring!$N$14)+IF(Data!$J162&lt;&gt;"",Scoring!$N$15)+IF(Data!$K162&lt;&gt;"",Scoring!$N$16)+IF(Data!$L162&lt;&gt;"",Scoring!$N$17)+IF(Data!$M162&lt;&gt;"",Scoring!$N$18)+IF(Data!$N162&lt;&gt;"",Scoring!$N$19)+IF(Data!$O162&lt;&gt;"",Scoring!$N$20)+IF(Data!$P162&lt;&gt;"",Scoring!$N$21)+IF(Data!$Q162&lt;&gt;"",Scoring!$N$22)+IF(Data!$R162&lt;&gt;"",Scoring!$N$23)+IF(Data!$S162&lt;&gt;"",Scoring!$N$24)+IF(Data!$T162&lt;&gt;"",Scoring!$N$25)+IF(Data!$U162&lt;&gt;"",Scoring!$N$26)+IF(Data!$V162&lt;&gt;"",Scoring!$N$27)+IF(Data!$W162&lt;&gt;"",Scoring!$N$28)+IF(Data!$X162&lt;&gt;"",Scoring!$N$29)+IF(Data!$Y162&lt;&gt;"",Scoring!$N$30)+IF(Data!$Z162&lt;&gt;"",Scoring!$N$31)+IF(Data!$AA162&lt;&gt;"",Scoring!$N$32)+IF(Data!$AB162&lt;&gt;"",Scoring!$N$33)+IF(Data!$AC162&lt;&gt;"",Scoring!$N$34)+IF(Data!$AD162&lt;&gt;"",Scoring!$N$35)+IF(Data!$AE162&lt;&gt;"",Scoring!$N$36)+IF(Data!$AF162&lt;&gt;"",Scoring!$N$37)+IF(Data!$AG162&lt;&gt;"",Scoring!$N$38)+IF(Data!$AH162&lt;&gt;"",Scoring!$N$39)+IF(Data!$AI162&lt;&gt;"",Scoring!$N$40)+IF(Data!$AJ162&lt;&gt;"",Scoring!$N$41)+IF(Data!$AK162&lt;&gt;"",Scoring!$N$42)+IF(Data!$AL162&lt;&gt;"",Scoring!$N$43)+IF(Data!$AM162&lt;&gt;"",Scoring!$N$44)+IF(Data!$AN162&lt;&gt;"",Scoring!$N$45)+IF(Data!$AO162&lt;&gt;"",Scoring!$N$46)+IF(Data!$AP162&lt;&gt;"",Scoring!$N$47)+IF(Data!$AQ162&lt;&gt;"",Scoring!$N$48)+IF(Data!$AR162&lt;&gt;"",Scoring!$N$49)+IF(Data!$AS162&lt;&gt;"",Scoring!$N$50)+IF(Data!$AT162&lt;&gt;"",Scoring!$N$51)+IF(Data!$AU162&lt;&gt;"",Scoring!$N$52),"")</f>
        <v/>
      </c>
      <c r="BQ162" s="189" t="str">
        <f>IF(BP162&lt;&gt;"",LOOKUP(BP162,Likelihoods!$A$7:$A$107,Likelihoods!L$7:L$107),"")</f>
        <v/>
      </c>
      <c r="BR162" s="181" t="str">
        <f>IF(AND(COUNTBLANK($B162:$O162)=13,COUNTBLANK($P162:$Q162)=1,COUNTBLANK($R162:$U162)=3,COUNTBLANK($V162:$X162)=2,COUNTBLANK($Y162:$AE162)=6,COUNTBLANK($AF162:$AJ162)=4,COUNTBLANK($AK162:AN162)=3,COUNTBLANK($AO162:$AQ162)=2,COUNTBLANK($AR162:$AS162)=1,COUNTBLANK($AT162:$AU162)=1),IF(Data!$B162&lt;&gt;"",Scoring!$O$7)+IF(Data!$C162&lt;&gt;"",Scoring!$O$8)+IF(Data!$D162&lt;&gt;"",Scoring!$O$9)+IF(Data!$E162&lt;&gt;"",Scoring!$O$10)+IF(Data!$F162&lt;&gt;"",Scoring!$O$11)+IF(Data!$G162&lt;&gt;"",Scoring!$O$12)+IF(Data!$H162&lt;&gt;"",Scoring!$O$13)+IF(Data!$I162&lt;&gt;"",Scoring!$O$14)+IF(Data!$J162&lt;&gt;"",Scoring!$O$15)+IF(Data!$K162&lt;&gt;"",Scoring!$O$16)+IF(Data!$L162&lt;&gt;"",Scoring!$O$17)+IF(Data!$M162&lt;&gt;"",Scoring!$O$18)+IF(Data!$N162&lt;&gt;"",Scoring!$O$19)+IF(Data!$O162&lt;&gt;"",Scoring!$O$20)+IF(Data!$P162&lt;&gt;"",Scoring!$O$21)+IF(Data!$Q162&lt;&gt;"",Scoring!$O$22)+IF(Data!$R162&lt;&gt;"",Scoring!$O$23)+IF(Data!$S162&lt;&gt;"",Scoring!$O$24)+IF(Data!$T162&lt;&gt;"",Scoring!$O$25)+IF(Data!$U162&lt;&gt;"",Scoring!$O$26)+IF(Data!$V162&lt;&gt;"",Scoring!$O$27)+IF(Data!$W162&lt;&gt;"",Scoring!$O$28)+IF(Data!$X162&lt;&gt;"",Scoring!$O$29)+IF(Data!$Y162&lt;&gt;"",Scoring!$O$30)+IF(Data!$Z162&lt;&gt;"",Scoring!$O$31)+IF(Data!$AA162&lt;&gt;"",Scoring!$O$32)+IF(Data!$AB162&lt;&gt;"",Scoring!$O$33)+IF(Data!$AC162&lt;&gt;"",Scoring!$O$34)+IF(Data!$AD162&lt;&gt;"",Scoring!$O$35)+IF(Data!$AE162&lt;&gt;"",Scoring!$O$36)+IF(Data!$AF162&lt;&gt;"",Scoring!$O$37)+IF(Data!$AG162&lt;&gt;"",Scoring!$O$38)+IF(Data!$AH162&lt;&gt;"",Scoring!$O$39)+IF(Data!$AI162&lt;&gt;"",Scoring!$O$40)+IF(Data!$AJ162&lt;&gt;"",Scoring!$O$41)+IF(Data!$AK162&lt;&gt;"",Scoring!$O$42)+IF(Data!$AL162&lt;&gt;"",Scoring!$O$43)+IF(Data!$AM162&lt;&gt;"",Scoring!$O$44)+IF(Data!$AN162&lt;&gt;"",Scoring!$O$45)+IF(Data!$AO162&lt;&gt;"",Scoring!$O$46)+IF(Data!$AP162&lt;&gt;"",Scoring!$O$47)+IF(Data!$AQ162&lt;&gt;"",Scoring!$O$48)+IF(Data!$AR162&lt;&gt;"",Scoring!$O$49)+IF(Data!$AS162&lt;&gt;"",Scoring!$O$50)+IF(Data!$AT162&lt;&gt;"",Scoring!$O$51)+IF(Data!$AU162&lt;&gt;"",Scoring!$O$52),"")</f>
        <v/>
      </c>
      <c r="BS162" s="184" t="str">
        <f>IF(BR162&lt;&gt;"",LOOKUP(BR162,Likelihoods!$A$7:$A$107,Likelihoods!M$7:M$107),"")</f>
        <v/>
      </c>
      <c r="BT162" s="181" t="str">
        <f>IF(AND(COUNTBLANK($B162:$O162)=13,COUNTBLANK($P162:$Q162)=1,COUNTBLANK($R162:$U162)=3,COUNTBLANK($V162:$X162)=2,COUNTBLANK($Y162:$AE162)=6,COUNTBLANK($AF162:$AJ162)=4,COUNTBLANK($AK162:AN162)=3,COUNTBLANK($AO162:$AQ162)=2,COUNTBLANK($AR162:$AS162)=1,COUNTBLANK($AT162:$AU162)=1),IF(Data!$B162&lt;&gt;"",Scoring!$P$7)+IF(Data!$C162&lt;&gt;"",Scoring!$P$8)+IF(Data!$D162&lt;&gt;"",Scoring!$P$9)+IF(Data!$E162&lt;&gt;"",Scoring!$P$10)+IF(Data!$F162&lt;&gt;"",Scoring!$P$11)+IF(Data!$G162&lt;&gt;"",Scoring!$P$12)+IF(Data!$H162&lt;&gt;"",Scoring!$P$13)+IF(Data!$I162&lt;&gt;"",Scoring!$P$14)+IF(Data!$J162&lt;&gt;"",Scoring!$P$15)+IF(Data!$K162&lt;&gt;"",Scoring!$P$16)+IF(Data!$L162&lt;&gt;"",Scoring!$P$17)+IF(Data!$M162&lt;&gt;"",Scoring!$P$18)+IF(Data!$N162&lt;&gt;"",Scoring!$P$19)+IF(Data!$O162&lt;&gt;"",Scoring!$P$20)+IF(Data!$P162&lt;&gt;"",Scoring!$P$21)+IF(Data!$Q162&lt;&gt;"",Scoring!$P$22)+IF(Data!$R162&lt;&gt;"",Scoring!$P$23)+IF(Data!$S162&lt;&gt;"",Scoring!$P$24)+IF(Data!$T162&lt;&gt;"",Scoring!$P$25)+IF(Data!$U162&lt;&gt;"",Scoring!$P$26)+IF(Data!$V162&lt;&gt;"",Scoring!$P$27)+IF(Data!$W162&lt;&gt;"",Scoring!$P$28)+IF(Data!$X162&lt;&gt;"",Scoring!$P$29)+IF(Data!$Y162&lt;&gt;"",Scoring!$P$30)+IF(Data!$Z162&lt;&gt;"",Scoring!$P$31)+IF(Data!$AA162&lt;&gt;"",Scoring!$P$32)+IF(Data!$AB162&lt;&gt;"",Scoring!$P$33)+IF(Data!$AC162&lt;&gt;"",Scoring!$P$34)+IF(Data!$AD162&lt;&gt;"",Scoring!$P$35)+IF(Data!$AE162&lt;&gt;"",Scoring!$P$36)+IF(Data!$AF162&lt;&gt;"",Scoring!$P$37)+IF(Data!$AG162&lt;&gt;"",Scoring!$P$38)+IF(Data!$AH162&lt;&gt;"",Scoring!$P$39)+IF(Data!$AI162&lt;&gt;"",Scoring!$P$40)+IF(Data!$AJ162&lt;&gt;"",Scoring!$P$41)+IF(Data!$AK162&lt;&gt;"",Scoring!$P$42)+IF(Data!$AL162&lt;&gt;"",Scoring!$P$43)+IF(Data!$AM162&lt;&gt;"",Scoring!$P$44)+IF(Data!$AN162&lt;&gt;"",Scoring!$P$45)+IF(Data!$AO162&lt;&gt;"",Scoring!$P$46)+IF(Data!$AP162&lt;&gt;"",Scoring!$P$47)+IF(Data!$AQ162&lt;&gt;"",Scoring!$P$48)+IF(Data!$AR162&lt;&gt;"",Scoring!$P$49)+IF(Data!$AS162&lt;&gt;"",Scoring!$P$50)+IF(Data!$AT162&lt;&gt;"",Scoring!$P$51)+IF(Data!$AU162&lt;&gt;"",Scoring!$P$52),"")</f>
        <v/>
      </c>
      <c r="BU162" s="180" t="str">
        <f>IF(BT162&lt;&gt;"",LOOKUP(BT162,Likelihoods!$A$7:$A$107,Likelihoods!N$7:N$107),"")</f>
        <v/>
      </c>
      <c r="BV162" s="181" t="str">
        <f>IF(AND(COUNTBLANK($B162:$O162)=13,COUNTBLANK($P162:$Q162)=1,COUNTBLANK($R162:$U162)=3,COUNTBLANK($V162:$X162)=2,COUNTBLANK($Y162:$AE162)=6,COUNTBLANK($AF162:$AJ162)=4,COUNTBLANK($AK162:AN162)=3,COUNTBLANK($AO162:$AQ162)=2,COUNTBLANK($AR162:$AS162)=1,COUNTBLANK($AT162:$AU162)=1),IF(Data!$B162&lt;&gt;"",Scoring!$Q$7)+IF(Data!$C162&lt;&gt;"",Scoring!$Q$8)+IF(Data!$D162&lt;&gt;"",Scoring!$Q$9)+IF(Data!$E162&lt;&gt;"",Scoring!$Q$10)+IF(Data!$F162&lt;&gt;"",Scoring!$Q$11)+IF(Data!$G162&lt;&gt;"",Scoring!$Q$12)+IF(Data!$H162&lt;&gt;"",Scoring!$Q$13)+IF(Data!$I162&lt;&gt;"",Scoring!$Q$14)+IF(Data!$J162&lt;&gt;"",Scoring!$Q$15)+IF(Data!$K162&lt;&gt;"",Scoring!$Q$16)+IF(Data!$L162&lt;&gt;"",Scoring!$Q$17)+IF(Data!$M162&lt;&gt;"",Scoring!$Q$18)+IF(Data!$N162&lt;&gt;"",Scoring!$Q$19)+IF(Data!$O162&lt;&gt;"",Scoring!$Q$20)+IF(Data!$P162&lt;&gt;"",Scoring!$Q$21)+IF(Data!$Q162&lt;&gt;"",Scoring!$Q$22)+IF(Data!$R162&lt;&gt;"",Scoring!$Q$23)+IF(Data!$S162&lt;&gt;"",Scoring!$Q$24)+IF(Data!$T162&lt;&gt;"",Scoring!$Q$25)+IF(Data!$U162&lt;&gt;"",Scoring!$Q$26)+IF(Data!$V162&lt;&gt;"",Scoring!$Q$27)+IF(Data!$W162&lt;&gt;"",Scoring!$Q$28)+IF(Data!$X162&lt;&gt;"",Scoring!$Q$29)+IF(Data!$Y162&lt;&gt;"",Scoring!$Q$30)+IF(Data!$Z162&lt;&gt;"",Scoring!$Q$31)+IF(Data!$AA162&lt;&gt;"",Scoring!$Q$32)+IF(Data!$AB162&lt;&gt;"",Scoring!$Q$33)+IF(Data!$AC162&lt;&gt;"",Scoring!$Q$34)+IF(Data!$AD162&lt;&gt;"",Scoring!$Q$35)+IF(Data!$AE162&lt;&gt;"",Scoring!$Q$36)+IF(Data!$AF162&lt;&gt;"",Scoring!$Q$37)+IF(Data!$AG162&lt;&gt;"",Scoring!$Q$38)+IF(Data!$AH162&lt;&gt;"",Scoring!$Q$39)+IF(Data!$AI162&lt;&gt;"",Scoring!$Q$40)+IF(Data!$AJ162&lt;&gt;"",Scoring!$Q$41)+IF(Data!$AK162&lt;&gt;"",Scoring!$Q$42)+IF(Data!$AL162&lt;&gt;"",Scoring!$Q$43)+IF(Data!$AM162&lt;&gt;"",Scoring!$Q$44)+IF(Data!$AN162&lt;&gt;"",Scoring!$Q$45)+IF(Data!$AO162&lt;&gt;"",Scoring!$Q$46)+IF(Data!$AP162&lt;&gt;"",Scoring!$Q$47)+IF(Data!$AQ162&lt;&gt;"",Scoring!$Q$48)+IF(Data!$AR162&lt;&gt;"",Scoring!$Q$49)+IF(Data!$AS162&lt;&gt;"",Scoring!$Q$50)+IF(Data!$AT162&lt;&gt;"",Scoring!$Q$51)+IF(Data!$AU162&lt;&gt;"",Scoring!$Q$52),"")</f>
        <v/>
      </c>
      <c r="BW162" s="183" t="str">
        <f>IF(BV162&lt;&gt;"",LOOKUP(BV162,Likelihoods!$A$7:$A$107,Likelihoods!O$7:O$107),"")</f>
        <v/>
      </c>
      <c r="BX162" s="9"/>
      <c r="BY162" s="9"/>
      <c r="BZ162" s="9"/>
      <c r="CA162" s="9"/>
      <c r="CB162" s="9"/>
      <c r="CC162" s="9"/>
      <c r="CD162" s="9"/>
      <c r="CE162" s="9"/>
      <c r="CF162" s="9"/>
      <c r="CG162" s="9"/>
      <c r="CH162" s="9"/>
      <c r="CI162" s="9"/>
      <c r="CJ162" s="9"/>
      <c r="CK162" s="9"/>
    </row>
    <row r="163" spans="1:89" ht="14.25">
      <c r="A163" s="59"/>
      <c r="B163" s="76"/>
      <c r="C163" s="77"/>
      <c r="D163" s="77"/>
      <c r="E163" s="77"/>
      <c r="F163" s="77"/>
      <c r="G163" s="77"/>
      <c r="H163" s="77"/>
      <c r="I163" s="77"/>
      <c r="J163" s="77"/>
      <c r="K163" s="77"/>
      <c r="L163" s="77"/>
      <c r="M163" s="77"/>
      <c r="N163" s="77"/>
      <c r="O163" s="77"/>
      <c r="P163" s="76"/>
      <c r="Q163" s="78"/>
      <c r="R163" s="77"/>
      <c r="S163" s="77"/>
      <c r="T163" s="77"/>
      <c r="U163" s="77"/>
      <c r="V163" s="76"/>
      <c r="W163" s="77"/>
      <c r="X163" s="78"/>
      <c r="Y163" s="77"/>
      <c r="Z163" s="77"/>
      <c r="AA163" s="77"/>
      <c r="AB163" s="77"/>
      <c r="AC163" s="77"/>
      <c r="AD163" s="77"/>
      <c r="AE163" s="77"/>
      <c r="AF163" s="76"/>
      <c r="AG163" s="77"/>
      <c r="AH163" s="77"/>
      <c r="AI163" s="77"/>
      <c r="AJ163" s="78"/>
      <c r="AK163" s="77"/>
      <c r="AL163" s="77"/>
      <c r="AM163" s="77"/>
      <c r="AN163" s="77"/>
      <c r="AO163" s="76"/>
      <c r="AP163" s="77"/>
      <c r="AQ163" s="78"/>
      <c r="AR163" s="76"/>
      <c r="AS163" s="78"/>
      <c r="AT163" s="77"/>
      <c r="AU163" s="77"/>
      <c r="AV163" s="179" t="str">
        <f>IF(AND(COUNTBLANK($B163:$O163)=13,COUNTBLANK($P163:$Q163)=1,COUNTBLANK($R163:$U163)=3,COUNTBLANK($V163:$X163)=2,COUNTBLANK($Y163:$AE163)=6,COUNTBLANK($AF163:$AJ163)=4,COUNTBLANK($AK163:AN163)=3,COUNTBLANK($AO163:$AQ163)=2,COUNTBLANK($AR163:$AS163)=1,COUNTBLANK($AT163:$AU163)=1),IF(Data!$B163&lt;&gt;"",Scoring!$D$7)+IF(Data!$C163&lt;&gt;"",Scoring!$D$8)+IF(Data!$D163&lt;&gt;"",Scoring!$D$9)+IF(Data!$E163&lt;&gt;"",Scoring!$D$10)+IF(Data!$F163&lt;&gt;"",Scoring!$D$11)+IF(Data!$G163&lt;&gt;"",Scoring!$D$12)+IF(Data!$H163&lt;&gt;"",Scoring!$D$13)+IF(Data!$I163&lt;&gt;"",Scoring!$D$14)+IF(Data!$J163&lt;&gt;"",Scoring!$D$15)+IF(Data!$K163&lt;&gt;"",Scoring!$D$16)+IF(Data!$L163&lt;&gt;"",Scoring!$D$17)+IF(Data!$M163&lt;&gt;"",Scoring!$D$18)+IF(Data!$N163&lt;&gt;"",Scoring!$D$19)+IF(Data!$O163&lt;&gt;"",Scoring!$D$20)+IF(Data!$P163&lt;&gt;"",Scoring!$D$21)+IF(Data!$Q163&lt;&gt;"",Scoring!$D$22)+IF(Data!$R163&lt;&gt;"",Scoring!$D$23)+IF(Data!$S163&lt;&gt;"",Scoring!$D$24)+IF(Data!$T163&lt;&gt;"",Scoring!$D$25)+IF(Data!$U163&lt;&gt;"",Scoring!$D$26)+IF(Data!$V163&lt;&gt;"",Scoring!$D$27)+IF(Data!$W163&lt;&gt;"",Scoring!$D$28)+IF(Data!$X163&lt;&gt;"",Scoring!$D$29)+IF(Data!$Y163&lt;&gt;"",Scoring!$D$30)+IF(Data!$Z163&lt;&gt;"",Scoring!$D$31)+IF(Data!$AA163&lt;&gt;"",Scoring!$D$32)+IF(Data!$AB163&lt;&gt;"",Scoring!$D$33)+IF(Data!$AC163&lt;&gt;"",Scoring!$D$34)+IF(Data!$AD163&lt;&gt;"",Scoring!$D$35)+IF(Data!$AE163&lt;&gt;"",Scoring!$D$36)+IF(Data!$AF163&lt;&gt;"",Scoring!$D$37)+IF(Data!$AG163&lt;&gt;"",Scoring!$D$38)+IF(Data!$AH163&lt;&gt;"",Scoring!$D$39)+IF(Data!$AI163&lt;&gt;"",Scoring!$D$40)+IF(Data!$AJ163&lt;&gt;"",Scoring!$D$41)+IF(Data!$AK163&lt;&gt;"",Scoring!$D$42)+IF(Data!$AL163&lt;&gt;"",Scoring!$D$43)+IF(Data!$AM163&lt;&gt;"",Scoring!$D$44)+IF(Data!$AN163&lt;&gt;"",Scoring!$D$45)+IF(Data!$AO163&lt;&gt;"",Scoring!$D$46)+IF(Data!$AP163&lt;&gt;"",Scoring!$D$47)+IF(Data!$AQ163&lt;&gt;"",Scoring!$D$48)+IF(Data!$AR163&lt;&gt;"",Scoring!$D$49)+IF(Data!$AS163&lt;&gt;"",Scoring!$D$50)+IF(Data!$AT163&lt;&gt;"",Scoring!$D$51)+IF(Data!$AU163&lt;&gt;"",Scoring!$D$52),"")</f>
        <v/>
      </c>
      <c r="AW163" s="180" t="str">
        <f>IF(AV163&lt;&gt;"",LOOKUP(AV163,Likelihoods!$A$7:$A$107,Likelihoods!B$7:B$107),"")</f>
        <v/>
      </c>
      <c r="AX163" s="181" t="str">
        <f>IF(AND(COUNTBLANK($B163:$O163)=13,COUNTBLANK($P163:$Q163)=1,COUNTBLANK($R163:$U163)=3,COUNTBLANK($V163:$X163)=2,COUNTBLANK($Y163:$AE163)=6,COUNTBLANK($AF163:$AJ163)=4,COUNTBLANK($AK163:AN163)=3,COUNTBLANK($AO163:$AQ163)=2,COUNTBLANK($AR163:$AS163)=1,COUNTBLANK($AT163:$AU163)=1),IF(Data!$B163&lt;&gt;"",Scoring!$E$7)+IF(Data!$C163&lt;&gt;"",Scoring!$E$8)+IF(Data!$D163&lt;&gt;"",Scoring!$E$9)+IF(Data!$E163&lt;&gt;"",Scoring!$E$10)+IF(Data!$F163&lt;&gt;"",Scoring!$E$11)+IF(Data!$G163&lt;&gt;"",Scoring!$E$12)+IF(Data!$H163&lt;&gt;"",Scoring!$E$13)+IF(Data!$I163&lt;&gt;"",Scoring!$E$14)+IF(Data!$J163&lt;&gt;"",Scoring!$E$15)+IF(Data!$K163&lt;&gt;"",Scoring!$E$16)+IF(Data!$L163&lt;&gt;"",Scoring!$E$17)+IF(Data!$M163&lt;&gt;"",Scoring!$E$18)+IF(Data!$N163&lt;&gt;"",Scoring!$E$19)+IF(Data!$O163&lt;&gt;"",Scoring!$E$20)+IF(Data!$P163&lt;&gt;"",Scoring!$E$21)+IF(Data!$Q163&lt;&gt;"",Scoring!$E$22)+IF(Data!$R163&lt;&gt;"",Scoring!$E$23)+IF(Data!$S163&lt;&gt;"",Scoring!$E$24)+IF(Data!$T163&lt;&gt;"",Scoring!$E$25)+IF(Data!$U163&lt;&gt;"",Scoring!$E$26)+IF(Data!$V163&lt;&gt;"",Scoring!$E$27)+IF(Data!$W163&lt;&gt;"",Scoring!$E$28)+IF(Data!$X163&lt;&gt;"",Scoring!$E$29)+IF(Data!$Y163&lt;&gt;"",Scoring!$E$30)+IF(Data!$Z163&lt;&gt;"",Scoring!$E$31)+IF(Data!$AA163&lt;&gt;"",Scoring!$E$32)+IF(Data!$AB163&lt;&gt;"",Scoring!$E$33)+IF(Data!$AC163&lt;&gt;"",Scoring!$E$34)+IF(Data!$AD163&lt;&gt;"",Scoring!$E$35)+IF(Data!$AE163&lt;&gt;"",Scoring!$E$36)+IF(Data!$AF163&lt;&gt;"",Scoring!$E$37)+IF(Data!$AG163&lt;&gt;"",Scoring!$E$38)+IF(Data!$AH163&lt;&gt;"",Scoring!$E$39)+IF(Data!$AI163&lt;&gt;"",Scoring!$E$40)+IF(Data!$AJ163&lt;&gt;"",Scoring!$E$41)+IF(Data!$AK163&lt;&gt;"",Scoring!$E$42)+IF(Data!$AL163&lt;&gt;"",Scoring!$E$43)+IF(Data!$AM163&lt;&gt;"",Scoring!$E$44)+IF(Data!$AN163&lt;&gt;"",Scoring!$E$45)+IF(Data!$AO163&lt;&gt;"",Scoring!$E$46)+IF(Data!$AP163&lt;&gt;"",Scoring!$E$47)+IF(Data!$AQ163&lt;&gt;"",Scoring!$E$48)+IF(Data!$AR163&lt;&gt;"",Scoring!$E$49)+IF(Data!$AS163&lt;&gt;"",Scoring!$E$50)+IF(Data!$AT163&lt;&gt;"",Scoring!$E$51)+IF(Data!$AU163&lt;&gt;"",Scoring!$E$52),"")</f>
        <v/>
      </c>
      <c r="AY163" s="180" t="str">
        <f>IF(AX163&lt;&gt;"",LOOKUP(AX163,Likelihoods!$A$7:$A$107,Likelihoods!C$7:C$107),"")</f>
        <v/>
      </c>
      <c r="AZ163" s="182" t="str">
        <f>IF(AND(COUNTBLANK($B163:$O163)=13,COUNTBLANK($P163:$Q163)=1,COUNTBLANK($R163:$U163)=3,COUNTBLANK($V163:$X163)=2,COUNTBLANK($Y163:$AE163)=6,COUNTBLANK($AF163:$AJ163)=4,COUNTBLANK($AK163:AN163)=3,COUNTBLANK($AO163:$AQ163)=2,COUNTBLANK($AR163:$AS163)=1,COUNTBLANK($AT163:$AU163)=1),IF(Data!$B163&lt;&gt;"",Scoring!$F$7)+IF(Data!$C163&lt;&gt;"",Scoring!$F$8)+IF(Data!$D163&lt;&gt;"",Scoring!$F$9)+IF(Data!$E163&lt;&gt;"",Scoring!$F$10)+IF(Data!$F163&lt;&gt;"",Scoring!$F$11)+IF(Data!$G163&lt;&gt;"",Scoring!$F$12)+IF(Data!$H163&lt;&gt;"",Scoring!$F$13)+IF(Data!$I163&lt;&gt;"",Scoring!$F$14)+IF(Data!$J163&lt;&gt;"",Scoring!$F$15)+IF(Data!$K163&lt;&gt;"",Scoring!$F$16)+IF(Data!$L163&lt;&gt;"",Scoring!$F$17)+IF(Data!$M163&lt;&gt;"",Scoring!$F$18)+IF(Data!$N163&lt;&gt;"",Scoring!$F$19)+IF(Data!$O163&lt;&gt;"",Scoring!$F$20)+IF(Data!$P163&lt;&gt;"",Scoring!$F$21)+IF(Data!$Q163&lt;&gt;"",Scoring!$F$22)+IF(Data!$R163&lt;&gt;"",Scoring!$F$23)+IF(Data!$S163&lt;&gt;"",Scoring!$F$24)+IF(Data!$T163&lt;&gt;"",Scoring!$F$25)+IF(Data!$U163&lt;&gt;"",Scoring!$F$26)+IF(Data!$V163&lt;&gt;"",Scoring!$F$27)+IF(Data!$W163&lt;&gt;"",Scoring!$F$28)+IF(Data!$X163&lt;&gt;"",Scoring!$F$29)+IF(Data!$Y163&lt;&gt;"",Scoring!$F$30)+IF(Data!$Z163&lt;&gt;"",Scoring!$F$31)+IF(Data!$AA163&lt;&gt;"",Scoring!$F$32)+IF(Data!$AB163&lt;&gt;"",Scoring!$F$33)+IF(Data!$AC163&lt;&gt;"",Scoring!$F$34)+IF(Data!$AD163&lt;&gt;"",Scoring!$F$35)+IF(Data!$AE163&lt;&gt;"",Scoring!$F$36)+IF(Data!$AF163&lt;&gt;"",Scoring!$F$37)+IF(Data!$AG163&lt;&gt;"",Scoring!$F$38)+IF(Data!$AH163&lt;&gt;"",Scoring!$F$39)+IF(Data!$AI163&lt;&gt;"",Scoring!$F$40)+IF(Data!$AJ163&lt;&gt;"",Scoring!$F$41)+IF(Data!$AK163&lt;&gt;"",Scoring!$F$42)+IF(Data!$AL163&lt;&gt;"",Scoring!$F$43)+IF(Data!$AM163&lt;&gt;"",Scoring!$F$44)+IF(Data!$AN163&lt;&gt;"",Scoring!$F$45)+IF(Data!$AO163&lt;&gt;"",Scoring!$F$46)+IF(Data!$AP163&lt;&gt;"",Scoring!$F$47)+IF(Data!$AQ163&lt;&gt;"",Scoring!$F$48)+IF(Data!$AR163&lt;&gt;"",Scoring!$F$49)+IF(Data!$AS163&lt;&gt;"",Scoring!$F$50)+IF(Data!$AT163&lt;&gt;"",Scoring!$F$51)+IF(Data!$AU163&lt;&gt;"",Scoring!$F$52),"")</f>
        <v/>
      </c>
      <c r="BA163" s="183" t="str">
        <f>IF(AZ163&lt;&gt;"",LOOKUP(AZ163,Likelihoods!$A$7:$A$107,Likelihoods!D$7:D$107),"")</f>
        <v/>
      </c>
      <c r="BB163" s="181" t="str">
        <f>IF(AND(COUNTBLANK($B163:$O163)=13,COUNTBLANK($P163:$Q163)=1,COUNTBLANK($R163:$U163)=3,COUNTBLANK($V163:$X163)=2,COUNTBLANK($Y163:$AE163)=6,COUNTBLANK($AF163:$AJ163)=4,COUNTBLANK($AK163:AN163)=3,COUNTBLANK($AO163:$AQ163)=2,COUNTBLANK($AR163:$AS163)=1,COUNTBLANK($AT163:$AU163)=1),IF(Data!$B163&lt;&gt;"",Scoring!$G$7)+IF(Data!$C163&lt;&gt;"",Scoring!$G$8)+IF(Data!$D163&lt;&gt;"",Scoring!$G$9)+IF(Data!$E163&lt;&gt;"",Scoring!$G$10)+IF(Data!$F163&lt;&gt;"",Scoring!$G$11)+IF(Data!$G163&lt;&gt;"",Scoring!$G$12)+IF(Data!$H163&lt;&gt;"",Scoring!$G$13)+IF(Data!$I163&lt;&gt;"",Scoring!$G$14)+IF(Data!$J163&lt;&gt;"",Scoring!$G$15)+IF(Data!$K163&lt;&gt;"",Scoring!$G$16)+IF(Data!$L163&lt;&gt;"",Scoring!$G$17)+IF(Data!$M163&lt;&gt;"",Scoring!$G$18)+IF(Data!$N163&lt;&gt;"",Scoring!$G$19)+IF(Data!$O163&lt;&gt;"",Scoring!$G$20)+IF(Data!$P163&lt;&gt;"",Scoring!$G$21)+IF(Data!$Q163&lt;&gt;"",Scoring!$G$22)+IF(Data!$R163&lt;&gt;"",Scoring!$G$23)+IF(Data!$S163&lt;&gt;"",Scoring!$G$24)+IF(Data!$T163&lt;&gt;"",Scoring!$G$25)+IF(Data!$U163&lt;&gt;"",Scoring!$G$26)+IF(Data!$V163&lt;&gt;"",Scoring!$G$27)+IF(Data!$W163&lt;&gt;"",Scoring!$G$28)+IF(Data!$X163&lt;&gt;"",Scoring!$G$29)+IF(Data!$Y163&lt;&gt;"",Scoring!$G$30)+IF(Data!$Z163&lt;&gt;"",Scoring!$G$31)+IF(Data!$AA163&lt;&gt;"",Scoring!$G$32)+IF(Data!$AB163&lt;&gt;"",Scoring!$G$33)+IF(Data!$AC163&lt;&gt;"",Scoring!$G$34)+IF(Data!$AD163&lt;&gt;"",Scoring!$G$35)+IF(Data!$AE163&lt;&gt;"",Scoring!$G$36)+IF(Data!$AF163&lt;&gt;"",Scoring!$G$37)+IF(Data!$AG163&lt;&gt;"",Scoring!$G$38)+IF(Data!$AH163&lt;&gt;"",Scoring!$G$39)+IF(Data!$AI163&lt;&gt;"",Scoring!$G$40)+IF(Data!$AJ163&lt;&gt;"",Scoring!$G$41)+IF(Data!$AK163&lt;&gt;"",Scoring!$G$42)+IF(Data!$AL163&lt;&gt;"",Scoring!$G$43)+IF(Data!$AM163&lt;&gt;"",Scoring!$G$44)+IF(Data!$AN163&lt;&gt;"",Scoring!$G$45)+IF(Data!$AO163&lt;&gt;"",Scoring!$G$46)+IF(Data!$AP163&lt;&gt;"",Scoring!$G$47)+IF(Data!$AQ163&lt;&gt;"",Scoring!$G$48)+IF(Data!$AR163&lt;&gt;"",Scoring!$G$49)+IF(Data!$AS163&lt;&gt;"",Scoring!$G$50)+IF(Data!$AT163&lt;&gt;"",Scoring!$G$51)+IF(Data!$AU163&lt;&gt;"",Scoring!$G$52),"")</f>
        <v/>
      </c>
      <c r="BC163" s="184" t="str">
        <f>IF(BB163&lt;&gt;"",LOOKUP(BB163,Likelihoods!$A$7:$A$107,Likelihoods!E$7:E$107),"")</f>
        <v/>
      </c>
      <c r="BD163" s="185" t="str">
        <f>IF(AND(COUNTBLANK($B163:$O163)=13,COUNTBLANK($P163:$Q163)=1,COUNTBLANK($R163:$U163)=3,COUNTBLANK($V163:$X163)=2,COUNTBLANK($Y163:$AE163)=6,COUNTBLANK($AF163:$AJ163)=4,COUNTBLANK($AK163:AN163)=3,COUNTBLANK($AO163:$AQ163)=2,COUNTBLANK($AR163:$AS163)=1,COUNTBLANK($AT163:$AU163)=1),IF(Data!$B163&lt;&gt;"",Scoring!$H$7)+IF(Data!$C163&lt;&gt;"",Scoring!$H$8)+IF(Data!$D163&lt;&gt;"",Scoring!$H$9)+IF(Data!$E163&lt;&gt;"",Scoring!$H$10)+IF(Data!$F163&lt;&gt;"",Scoring!$H$11)+IF(Data!$G163&lt;&gt;"",Scoring!$H$12)+IF(Data!$H163&lt;&gt;"",Scoring!$H$13)+IF(Data!$I163&lt;&gt;"",Scoring!$H$14)+IF(Data!$J163&lt;&gt;"",Scoring!$H$15)+IF(Data!$K163&lt;&gt;"",Scoring!$H$16)+IF(Data!$L163&lt;&gt;"",Scoring!$H$17)+IF(Data!$M163&lt;&gt;"",Scoring!$H$18)+IF(Data!$N163&lt;&gt;"",Scoring!$H$19)+IF(Data!$O163&lt;&gt;"",Scoring!$H$20)+IF(Data!$P163&lt;&gt;"",Scoring!$H$21)+IF(Data!$Q163&lt;&gt;"",Scoring!$H$22)+IF(Data!$R163&lt;&gt;"",Scoring!$H$23)+IF(Data!$S163&lt;&gt;"",Scoring!$H$24)+IF(Data!$T163&lt;&gt;"",Scoring!$H$25)+IF(Data!$U163&lt;&gt;"",Scoring!$H$26)+IF(Data!$V163&lt;&gt;"",Scoring!$H$27)+IF(Data!$W163&lt;&gt;"",Scoring!$H$28)+IF(Data!$X163&lt;&gt;"",Scoring!$H$29)+IF(Data!$Y163&lt;&gt;"",Scoring!$H$30)+IF(Data!$Z163&lt;&gt;"",Scoring!$H$31)+IF(Data!$AA163&lt;&gt;"",Scoring!$H$32)+IF(Data!$AB163&lt;&gt;"",Scoring!$H$33)+IF(Data!$AC163&lt;&gt;"",Scoring!$H$34)+IF(Data!$AD163&lt;&gt;"",Scoring!$H$35)+IF(Data!$AE163&lt;&gt;"",Scoring!$H$36)+IF(Data!$AF163&lt;&gt;"",Scoring!$H$37)+IF(Data!$AG163&lt;&gt;"",Scoring!$H$38)+IF(Data!$AH163&lt;&gt;"",Scoring!$H$39)+IF(Data!$AI163&lt;&gt;"",Scoring!$H$40)+IF(Data!$AJ163&lt;&gt;"",Scoring!$H$41)+IF(Data!$AK163&lt;&gt;"",Scoring!$H$42)+IF(Data!$AL163&lt;&gt;"",Scoring!$H$43)+IF(Data!$AM163&lt;&gt;"",Scoring!$H$44)+IF(Data!$AN163&lt;&gt;"",Scoring!$H$45)+IF(Data!$AO163&lt;&gt;"",Scoring!$H$46)+IF(Data!$AP163&lt;&gt;"",Scoring!$H$47)+IF(Data!$AQ163&lt;&gt;"",Scoring!$H$48)+IF(Data!$AR163&lt;&gt;"",Scoring!$H$49)+IF(Data!$AS163&lt;&gt;"",Scoring!$H$50)+IF(Data!$AT163&lt;&gt;"",Scoring!$H$51)+IF(Data!$AU163&lt;&gt;"",Scoring!$H$52),"")</f>
        <v/>
      </c>
      <c r="BE163" s="186" t="str">
        <f>IF(BD163&lt;&gt;"",LOOKUP(BD163,Likelihoods!$A$7:$A$107,Likelihoods!F$7:F$107),"")</f>
        <v/>
      </c>
      <c r="BF163" s="181" t="str">
        <f>IF(AND(COUNTBLANK($B163:$O163)=13,COUNTBLANK($P163:$Q163)=1,COUNTBLANK($R163:$U163)=3,COUNTBLANK($V163:$X163)=2,COUNTBLANK($Y163:$AE163)=6,COUNTBLANK($AF163:$AJ163)=4,COUNTBLANK($AK163:AN163)=3,COUNTBLANK($AO163:$AQ163)=2,COUNTBLANK($AR163:$AS163)=1,COUNTBLANK($AT163:$AU163)=1),IF(Data!$B163&lt;&gt;"",Scoring!$I$7)+IF(Data!$C163&lt;&gt;"",Scoring!$I$8)+IF(Data!$D163&lt;&gt;"",Scoring!$I$9)+IF(Data!$E163&lt;&gt;"",Scoring!$I$10)+IF(Data!$F163&lt;&gt;"",Scoring!$I$11)+IF(Data!$G163&lt;&gt;"",Scoring!$I$12)+IF(Data!$H163&lt;&gt;"",Scoring!$I$13)+IF(Data!$I163&lt;&gt;"",Scoring!$I$14)+IF(Data!$J163&lt;&gt;"",Scoring!$I$15)+IF(Data!$K163&lt;&gt;"",Scoring!$I$16)+IF(Data!$L163&lt;&gt;"",Scoring!$I$17)+IF(Data!$M163&lt;&gt;"",Scoring!$I$18)+IF(Data!$N163&lt;&gt;"",Scoring!$I$19)+IF(Data!$O163&lt;&gt;"",Scoring!$I$20)+IF(Data!$P163&lt;&gt;"",Scoring!$I$21)+IF(Data!$Q163&lt;&gt;"",Scoring!$I$22)+IF(Data!$R163&lt;&gt;"",Scoring!$I$23)+IF(Data!$S163&lt;&gt;"",Scoring!$I$24)+IF(Data!$T163&lt;&gt;"",Scoring!$I$25)+IF(Data!$U163&lt;&gt;"",Scoring!$I$26)+IF(Data!$V163&lt;&gt;"",Scoring!$I$27)+IF(Data!$W163&lt;&gt;"",Scoring!$I$28)+IF(Data!$X163&lt;&gt;"",Scoring!$I$29)+IF(Data!$Y163&lt;&gt;"",Scoring!$I$30)+IF(Data!$Z163&lt;&gt;"",Scoring!$I$31)+IF(Data!$AA163&lt;&gt;"",Scoring!$I$32)+IF(Data!$AB163&lt;&gt;"",Scoring!$I$33)+IF(Data!$AC163&lt;&gt;"",Scoring!$I$34)+IF(Data!$AD163&lt;&gt;"",Scoring!$I$35)+IF(Data!$AE163&lt;&gt;"",Scoring!$I$36)+IF(Data!$AF163&lt;&gt;"",Scoring!$I$37)+IF(Data!$AG163&lt;&gt;"",Scoring!$I$38)+IF(Data!$AH163&lt;&gt;"",Scoring!$I$39)+IF(Data!$AI163&lt;&gt;"",Scoring!$I$40)+IF(Data!$AJ163&lt;&gt;"",Scoring!$I$41)+IF(Data!$AK163&lt;&gt;"",Scoring!$I$42)+IF(Data!$AL163&lt;&gt;"",Scoring!$I$43)+IF(Data!$AM163&lt;&gt;"",Scoring!$I$44)+IF(Data!$AN163&lt;&gt;"",Scoring!$I$45)+IF(Data!$AO163&lt;&gt;"",Scoring!$I$46)+IF(Data!$AP163&lt;&gt;"",Scoring!$I$47)+IF(Data!$AQ163&lt;&gt;"",Scoring!$I$48)+IF(Data!$AR163&lt;&gt;"",Scoring!$I$49)+IF(Data!$AS163&lt;&gt;"",Scoring!$I$50)+IF(Data!$AT163&lt;&gt;"",Scoring!$I$51)+IF(Data!$AU163&lt;&gt;"",Scoring!$I$52),"")</f>
        <v/>
      </c>
      <c r="BG163" s="180" t="str">
        <f>IF(BF163&lt;&gt;"",LOOKUP(BF163,Likelihoods!$A$7:$A$107,Likelihoods!G$7:G$107),"")</f>
        <v/>
      </c>
      <c r="BH163" s="187" t="str">
        <f>IF(AND(COUNTBLANK($B163:$O163)=13,COUNTBLANK($P163:$Q163)=1,COUNTBLANK($R163:$U163)=3,COUNTBLANK($V163:$X163)=2,COUNTBLANK($Y163:$AE163)=6,COUNTBLANK($AF163:$AJ163)=4,COUNTBLANK($AK163:AN163)=3,COUNTBLANK($AO163:$AQ163)=2,COUNTBLANK($AR163:$AS163)=1,COUNTBLANK($AT163:$AU163)=1),IF(Data!$B163&lt;&gt;"",Scoring!$J$7)+IF(Data!$C163&lt;&gt;"",Scoring!$J$8)+IF(Data!$D163&lt;&gt;"",Scoring!$J$9)+IF(Data!$E163&lt;&gt;"",Scoring!$J$10)+IF(Data!$F163&lt;&gt;"",Scoring!$J$11)+IF(Data!$G163&lt;&gt;"",Scoring!$J$12)+IF(Data!$H163&lt;&gt;"",Scoring!$J$13)+IF(Data!$I163&lt;&gt;"",Scoring!$J$14)+IF(Data!$J163&lt;&gt;"",Scoring!$J$15)+IF(Data!$K163&lt;&gt;"",Scoring!$J$16)+IF(Data!$L163&lt;&gt;"",Scoring!$J$17)+IF(Data!$M163&lt;&gt;"",Scoring!$J$18)+IF(Data!$N163&lt;&gt;"",Scoring!$J$19)+IF(Data!$O163&lt;&gt;"",Scoring!$J$20)+IF(Data!$P163&lt;&gt;"",Scoring!$J$21)+IF(Data!$Q163&lt;&gt;"",Scoring!$J$22)+IF(Data!$R163&lt;&gt;"",Scoring!$J$23)+IF(Data!$S163&lt;&gt;"",Scoring!$J$24)+IF(Data!$T163&lt;&gt;"",Scoring!$J$25)+IF(Data!$U163&lt;&gt;"",Scoring!$J$26)+IF(Data!$V163&lt;&gt;"",Scoring!$J$27)+IF(Data!$W163&lt;&gt;"",Scoring!$J$28)+IF(Data!$X163&lt;&gt;"",Scoring!$J$29)+IF(Data!$Y163&lt;&gt;"",Scoring!$J$30)+IF(Data!$Z163&lt;&gt;"",Scoring!$J$31)+IF(Data!$AA163&lt;&gt;"",Scoring!$J$32)+IF(Data!$AB163&lt;&gt;"",Scoring!$J$33)+IF(Data!$AC163&lt;&gt;"",Scoring!$J$34)+IF(Data!$AD163&lt;&gt;"",Scoring!$J$35)+IF(Data!$AE163&lt;&gt;"",Scoring!$J$36)+IF(Data!$AF163&lt;&gt;"",Scoring!$J$37)+IF(Data!$AG163&lt;&gt;"",Scoring!$J$38)+IF(Data!$AH163&lt;&gt;"",Scoring!$J$39)+IF(Data!$AI163&lt;&gt;"",Scoring!$J$40)+IF(Data!$AJ163&lt;&gt;"",Scoring!$J$41)+IF(Data!$AK163&lt;&gt;"",Scoring!$J$42)+IF(Data!$AL163&lt;&gt;"",Scoring!$J$43)+IF(Data!$AM163&lt;&gt;"",Scoring!$J$44)+IF(Data!$AN163&lt;&gt;"",Scoring!$J$45)+IF(Data!$AO163&lt;&gt;"",Scoring!$J$46)+IF(Data!$AP163&lt;&gt;"",Scoring!$J$47)+IF(Data!$AQ163&lt;&gt;"",Scoring!$J$48)+IF(Data!$AR163&lt;&gt;"",Scoring!$J$49)+IF(Data!$AS163&lt;&gt;"",Scoring!$J$50)+IF(Data!$AT163&lt;&gt;"",Scoring!$J$51)+IF(Data!$AU163&lt;&gt;"",Scoring!$J$52),"")</f>
        <v/>
      </c>
      <c r="BI163" s="183" t="str">
        <f>IF(BH163&lt;&gt;"",LOOKUP(BH163,Likelihoods!$A$7:$A$107,Likelihoods!H$7:H$107),"")</f>
        <v/>
      </c>
      <c r="BJ163" s="188" t="str">
        <f>IF(AND(COUNTBLANK($B163:$O163)=13,COUNTBLANK($P163:$Q163)=1,COUNTBLANK($R163:$U163)=3,COUNTBLANK($V163:$X163)=2,COUNTBLANK($Y163:$AE163)=6,COUNTBLANK($AF163:$AJ163)=4,COUNTBLANK($AK163:AN163)=3,COUNTBLANK($AO163:$AQ163)=2,COUNTBLANK($AR163:$AS163)=1,COUNTBLANK($AT163:$AU163)=1),IF(Data!$B163&lt;&gt;"",Scoring!$K$7)+IF(Data!$C163&lt;&gt;"",Scoring!$K$8)+IF(Data!$D163&lt;&gt;"",Scoring!$K$9)+IF(Data!$E163&lt;&gt;"",Scoring!$K$10)+IF(Data!$F163&lt;&gt;"",Scoring!$K$11)+IF(Data!$G163&lt;&gt;"",Scoring!$K$12)+IF(Data!$H163&lt;&gt;"",Scoring!$K$13)+IF(Data!$I163&lt;&gt;"",Scoring!$K$14)+IF(Data!$J163&lt;&gt;"",Scoring!$K$15)+IF(Data!$K163&lt;&gt;"",Scoring!$K$16)+IF(Data!$L163&lt;&gt;"",Scoring!$K$17)+IF(Data!$M163&lt;&gt;"",Scoring!$K$18)+IF(Data!$N163&lt;&gt;"",Scoring!$K$19)+IF(Data!$O163&lt;&gt;"",Scoring!$K$20)+IF(Data!$P163&lt;&gt;"",Scoring!$K$21)+IF(Data!$Q163&lt;&gt;"",Scoring!$K$22)+IF(Data!$R163&lt;&gt;"",Scoring!$K$23)+IF(Data!$S163&lt;&gt;"",Scoring!$K$24)+IF(Data!$T163&lt;&gt;"",Scoring!$K$25)+IF(Data!$U163&lt;&gt;"",Scoring!$K$26)+IF(Data!$V163&lt;&gt;"",Scoring!$K$27)+IF(Data!$W163&lt;&gt;"",Scoring!$K$28)+IF(Data!$X163&lt;&gt;"",Scoring!$K$29)+IF(Data!$Y163&lt;&gt;"",Scoring!$K$30)+IF(Data!$Z163&lt;&gt;"",Scoring!$K$31)+IF(Data!$AA163&lt;&gt;"",Scoring!$K$32)+IF(Data!$AB163&lt;&gt;"",Scoring!$K$33)+IF(Data!$AC163&lt;&gt;"",Scoring!$K$34)+IF(Data!$AD163&lt;&gt;"",Scoring!$K$35)+IF(Data!$AE163&lt;&gt;"",Scoring!$K$36)+IF(Data!$AF163&lt;&gt;"",Scoring!$K$37)+IF(Data!$AG163&lt;&gt;"",Scoring!$K$38)+IF(Data!$AH163&lt;&gt;"",Scoring!$K$39)+IF(Data!$AI163&lt;&gt;"",Scoring!$K$40)+IF(Data!$AJ163&lt;&gt;"",Scoring!$K$41)+IF(Data!$AK163&lt;&gt;"",Scoring!$K$42)+IF(Data!$AL163&lt;&gt;"",Scoring!$K$43)+IF(Data!$AM163&lt;&gt;"",Scoring!$K$44)+IF(Data!$AN163&lt;&gt;"",Scoring!$K$45)+IF(Data!$AO163&lt;&gt;"",Scoring!$K$46)+IF(Data!$AP163&lt;&gt;"",Scoring!$K$47)+IF(Data!$AQ163&lt;&gt;"",Scoring!$K$48)+IF(Data!$AR163&lt;&gt;"",Scoring!$K$49)+IF(Data!$AS163&lt;&gt;"",Scoring!$K$50)+IF(Data!$AT163&lt;&gt;"",Scoring!$K$51)+IF(Data!$AU163&lt;&gt;"",Scoring!$K$52),"")</f>
        <v/>
      </c>
      <c r="BK163" s="184" t="str">
        <f>IF(BJ163&lt;&gt;"",LOOKUP(BJ163,Likelihoods!$A$7:$A$107,Likelihoods!I$7:I$107),"")</f>
        <v/>
      </c>
      <c r="BL163" s="187" t="str">
        <f>IF(AND(COUNTBLANK($B163:$O163)=13,COUNTBLANK($P163:$Q163)=1,COUNTBLANK($R163:$U163)=3,COUNTBLANK($V163:$X163)=2,COUNTBLANK($Y163:$AE163)=6,COUNTBLANK($AF163:$AJ163)=4,COUNTBLANK($AK163:AN163)=3,COUNTBLANK($AO163:$AQ163)=2,COUNTBLANK($AR163:$AS163)=1,COUNTBLANK($AT163:$AU163)=1),IF(Data!$B163&lt;&gt;"",Scoring!$L$7)+IF(Data!$C163&lt;&gt;"",Scoring!$L$8)+IF(Data!$D163&lt;&gt;"",Scoring!$L$9)+IF(Data!$E163&lt;&gt;"",Scoring!$L$10)+IF(Data!$F163&lt;&gt;"",Scoring!$L$11)+IF(Data!$G163&lt;&gt;"",Scoring!$L$12)+IF(Data!$H163&lt;&gt;"",Scoring!$L$13)+IF(Data!$I163&lt;&gt;"",Scoring!$L$14)+IF(Data!$J163&lt;&gt;"",Scoring!$L$15)+IF(Data!$K163&lt;&gt;"",Scoring!$L$16)+IF(Data!$L163&lt;&gt;"",Scoring!$L$17)+IF(Data!$M163&lt;&gt;"",Scoring!$L$18)+IF(Data!$N163&lt;&gt;"",Scoring!$L$19)+IF(Data!$O163&lt;&gt;"",Scoring!$L$20)+IF(Data!$P163&lt;&gt;"",Scoring!$L$21)+IF(Data!$Q163&lt;&gt;"",Scoring!$L$22)+IF(Data!$R163&lt;&gt;"",Scoring!$L$23)+IF(Data!$S163&lt;&gt;"",Scoring!$L$24)+IF(Data!$T163&lt;&gt;"",Scoring!$L$25)+IF(Data!$U163&lt;&gt;"",Scoring!$L$26)+IF(Data!$V163&lt;&gt;"",Scoring!$L$27)+IF(Data!$W163&lt;&gt;"",Scoring!$L$28)+IF(Data!$X163&lt;&gt;"",Scoring!$L$29)+IF(Data!$Y163&lt;&gt;"",Scoring!$L$30)+IF(Data!$Z163&lt;&gt;"",Scoring!$L$31)+IF(Data!$AA163&lt;&gt;"",Scoring!$L$32)+IF(Data!$AB163&lt;&gt;"",Scoring!$L$33)+IF(Data!$AC163&lt;&gt;"",Scoring!$L$34)+IF(Data!$AD163&lt;&gt;"",Scoring!$L$35)+IF(Data!$AE163&lt;&gt;"",Scoring!$L$36)+IF(Data!$AF163&lt;&gt;"",Scoring!$L$37)+IF(Data!$AG163&lt;&gt;"",Scoring!$L$38)+IF(Data!$AH163&lt;&gt;"",Scoring!$L$39)+IF(Data!$AI163&lt;&gt;"",Scoring!$L$40)+IF(Data!$AJ163&lt;&gt;"",Scoring!$L$41)+IF(Data!$AK163&lt;&gt;"",Scoring!$L$42)+IF(Data!$AL163&lt;&gt;"",Scoring!$L$43)+IF(Data!$AM163&lt;&gt;"",Scoring!$L$44)+IF(Data!$AN163&lt;&gt;"",Scoring!$L$45)+IF(Data!$AO163&lt;&gt;"",Scoring!$L$46)+IF(Data!$AP163&lt;&gt;"",Scoring!$L$47)+IF(Data!$AQ163&lt;&gt;"",Scoring!$L$48)+IF(Data!$AR163&lt;&gt;"",Scoring!$L$49)+IF(Data!$AS163&lt;&gt;"",Scoring!$L$50)+IF(Data!$AT163&lt;&gt;"",Scoring!$L$51)+IF(Data!$AU163&lt;&gt;"",Scoring!$L$52),"")</f>
        <v/>
      </c>
      <c r="BM163" s="180" t="str">
        <f>IF(BL163&lt;&gt;"",LOOKUP(BL163,Likelihoods!$A$7:$A$107,Likelihoods!J$7:J$107),"")</f>
        <v/>
      </c>
      <c r="BN163" s="181" t="str">
        <f>IF(AND(COUNTBLANK($B163:$O163)=13,COUNTBLANK($P163:$Q163)=1,COUNTBLANK($R163:$U163)=3,COUNTBLANK($V163:$X163)=2,COUNTBLANK($Y163:$AE163)=6,COUNTBLANK($AF163:$AJ163)=4,COUNTBLANK($AK163:AN163)=3,COUNTBLANK($AO163:$AQ163)=2,COUNTBLANK($AR163:$AS163)=1,COUNTBLANK($AT163:$AU163)=1),IF(Data!$B163&lt;&gt;"",Scoring!$M$7)+IF(Data!$C163&lt;&gt;"",Scoring!$M$8)+IF(Data!$D163&lt;&gt;"",Scoring!$M$9)+IF(Data!$E163&lt;&gt;"",Scoring!$M$10)+IF(Data!$F163&lt;&gt;"",Scoring!$M$11)+IF(Data!$G163&lt;&gt;"",Scoring!$M$12)+IF(Data!$H163&lt;&gt;"",Scoring!$M$13)+IF(Data!$I163&lt;&gt;"",Scoring!$M$14)+IF(Data!$J163&lt;&gt;"",Scoring!$M$15)+IF(Data!$K163&lt;&gt;"",Scoring!$M$16)+IF(Data!$L163&lt;&gt;"",Scoring!$M$17)+IF(Data!$M163&lt;&gt;"",Scoring!$M$18)+IF(Data!$N163&lt;&gt;"",Scoring!$M$19)+IF(Data!$O163&lt;&gt;"",Scoring!$M$20)+IF(Data!$P163&lt;&gt;"",Scoring!$M$21)+IF(Data!$Q163&lt;&gt;"",Scoring!$M$22)+IF(Data!$R163&lt;&gt;"",Scoring!$M$23)+IF(Data!$S163&lt;&gt;"",Scoring!$M$24)+IF(Data!$T163&lt;&gt;"",Scoring!$M$25)+IF(Data!$U163&lt;&gt;"",Scoring!$M$26)+IF(Data!$V163&lt;&gt;"",Scoring!$M$27)+IF(Data!$W163&lt;&gt;"",Scoring!$M$28)+IF(Data!$X163&lt;&gt;"",Scoring!$M$29)+IF(Data!$Y163&lt;&gt;"",Scoring!$M$30)+IF(Data!$Z163&lt;&gt;"",Scoring!$M$31)+IF(Data!$AA163&lt;&gt;"",Scoring!$M$32)+IF(Data!$AB163&lt;&gt;"",Scoring!$M$33)+IF(Data!$AC163&lt;&gt;"",Scoring!$M$34)+IF(Data!$AD163&lt;&gt;"",Scoring!$M$35)+IF(Data!$AE163&lt;&gt;"",Scoring!$M$36)+IF(Data!$AF163&lt;&gt;"",Scoring!$M$37)+IF(Data!$AG163&lt;&gt;"",Scoring!$M$38)+IF(Data!$AH163&lt;&gt;"",Scoring!$M$39)+IF(Data!$AI163&lt;&gt;"",Scoring!$M$40)+IF(Data!$AJ163&lt;&gt;"",Scoring!$M$41)+IF(Data!$AK163&lt;&gt;"",Scoring!$M$42)+IF(Data!$AL163&lt;&gt;"",Scoring!$M$43)+IF(Data!$AM163&lt;&gt;"",Scoring!$M$44)+IF(Data!$AN163&lt;&gt;"",Scoring!$M$45)+IF(Data!$AO163&lt;&gt;"",Scoring!$M$46)+IF(Data!$AP163&lt;&gt;"",Scoring!$M$47)+IF(Data!$AQ163&lt;&gt;"",Scoring!$M$48)+IF(Data!$AR163&lt;&gt;"",Scoring!$M$49)+IF(Data!$AS163&lt;&gt;"",Scoring!$M$50)+IF(Data!$AT163&lt;&gt;"",Scoring!$M$51)+IF(Data!$AU163&lt;&gt;"",Scoring!$M$52),"")</f>
        <v/>
      </c>
      <c r="BO163" s="184" t="str">
        <f>IF(BN163&lt;&gt;"",LOOKUP(BN163,Likelihoods!$A$7:$A$107,Likelihoods!K$7:K$107),"")</f>
        <v/>
      </c>
      <c r="BP163" s="179" t="str">
        <f>IF(AND(COUNTBLANK($B163:$O163)=13,COUNTBLANK($P163:$Q163)=1,COUNTBLANK($R163:$U163)=3,COUNTBLANK($V163:$X163)=2,COUNTBLANK($Y163:$AE163)=6,COUNTBLANK($AF163:$AJ163)=4,COUNTBLANK($AK163:AN163)=3,COUNTBLANK($AO163:$AQ163)=2,COUNTBLANK($AR163:$AS163)=1,COUNTBLANK($AT163:$AU163)=1),IF(Data!$B163&lt;&gt;"",Scoring!$N$7)+IF(Data!$C163&lt;&gt;"",Scoring!$N$8)+IF(Data!$D163&lt;&gt;"",Scoring!$N$9)+IF(Data!$E163&lt;&gt;"",Scoring!$N$10)+IF(Data!$F163&lt;&gt;"",Scoring!$N$11)+IF(Data!$G163&lt;&gt;"",Scoring!$N$12)+IF(Data!$H163&lt;&gt;"",Scoring!$N$13)+IF(Data!$I163&lt;&gt;"",Scoring!$N$14)+IF(Data!$J163&lt;&gt;"",Scoring!$N$15)+IF(Data!$K163&lt;&gt;"",Scoring!$N$16)+IF(Data!$L163&lt;&gt;"",Scoring!$N$17)+IF(Data!$M163&lt;&gt;"",Scoring!$N$18)+IF(Data!$N163&lt;&gt;"",Scoring!$N$19)+IF(Data!$O163&lt;&gt;"",Scoring!$N$20)+IF(Data!$P163&lt;&gt;"",Scoring!$N$21)+IF(Data!$Q163&lt;&gt;"",Scoring!$N$22)+IF(Data!$R163&lt;&gt;"",Scoring!$N$23)+IF(Data!$S163&lt;&gt;"",Scoring!$N$24)+IF(Data!$T163&lt;&gt;"",Scoring!$N$25)+IF(Data!$U163&lt;&gt;"",Scoring!$N$26)+IF(Data!$V163&lt;&gt;"",Scoring!$N$27)+IF(Data!$W163&lt;&gt;"",Scoring!$N$28)+IF(Data!$X163&lt;&gt;"",Scoring!$N$29)+IF(Data!$Y163&lt;&gt;"",Scoring!$N$30)+IF(Data!$Z163&lt;&gt;"",Scoring!$N$31)+IF(Data!$AA163&lt;&gt;"",Scoring!$N$32)+IF(Data!$AB163&lt;&gt;"",Scoring!$N$33)+IF(Data!$AC163&lt;&gt;"",Scoring!$N$34)+IF(Data!$AD163&lt;&gt;"",Scoring!$N$35)+IF(Data!$AE163&lt;&gt;"",Scoring!$N$36)+IF(Data!$AF163&lt;&gt;"",Scoring!$N$37)+IF(Data!$AG163&lt;&gt;"",Scoring!$N$38)+IF(Data!$AH163&lt;&gt;"",Scoring!$N$39)+IF(Data!$AI163&lt;&gt;"",Scoring!$N$40)+IF(Data!$AJ163&lt;&gt;"",Scoring!$N$41)+IF(Data!$AK163&lt;&gt;"",Scoring!$N$42)+IF(Data!$AL163&lt;&gt;"",Scoring!$N$43)+IF(Data!$AM163&lt;&gt;"",Scoring!$N$44)+IF(Data!$AN163&lt;&gt;"",Scoring!$N$45)+IF(Data!$AO163&lt;&gt;"",Scoring!$N$46)+IF(Data!$AP163&lt;&gt;"",Scoring!$N$47)+IF(Data!$AQ163&lt;&gt;"",Scoring!$N$48)+IF(Data!$AR163&lt;&gt;"",Scoring!$N$49)+IF(Data!$AS163&lt;&gt;"",Scoring!$N$50)+IF(Data!$AT163&lt;&gt;"",Scoring!$N$51)+IF(Data!$AU163&lt;&gt;"",Scoring!$N$52),"")</f>
        <v/>
      </c>
      <c r="BQ163" s="189" t="str">
        <f>IF(BP163&lt;&gt;"",LOOKUP(BP163,Likelihoods!$A$7:$A$107,Likelihoods!L$7:L$107),"")</f>
        <v/>
      </c>
      <c r="BR163" s="181" t="str">
        <f>IF(AND(COUNTBLANK($B163:$O163)=13,COUNTBLANK($P163:$Q163)=1,COUNTBLANK($R163:$U163)=3,COUNTBLANK($V163:$X163)=2,COUNTBLANK($Y163:$AE163)=6,COUNTBLANK($AF163:$AJ163)=4,COUNTBLANK($AK163:AN163)=3,COUNTBLANK($AO163:$AQ163)=2,COUNTBLANK($AR163:$AS163)=1,COUNTBLANK($AT163:$AU163)=1),IF(Data!$B163&lt;&gt;"",Scoring!$O$7)+IF(Data!$C163&lt;&gt;"",Scoring!$O$8)+IF(Data!$D163&lt;&gt;"",Scoring!$O$9)+IF(Data!$E163&lt;&gt;"",Scoring!$O$10)+IF(Data!$F163&lt;&gt;"",Scoring!$O$11)+IF(Data!$G163&lt;&gt;"",Scoring!$O$12)+IF(Data!$H163&lt;&gt;"",Scoring!$O$13)+IF(Data!$I163&lt;&gt;"",Scoring!$O$14)+IF(Data!$J163&lt;&gt;"",Scoring!$O$15)+IF(Data!$K163&lt;&gt;"",Scoring!$O$16)+IF(Data!$L163&lt;&gt;"",Scoring!$O$17)+IF(Data!$M163&lt;&gt;"",Scoring!$O$18)+IF(Data!$N163&lt;&gt;"",Scoring!$O$19)+IF(Data!$O163&lt;&gt;"",Scoring!$O$20)+IF(Data!$P163&lt;&gt;"",Scoring!$O$21)+IF(Data!$Q163&lt;&gt;"",Scoring!$O$22)+IF(Data!$R163&lt;&gt;"",Scoring!$O$23)+IF(Data!$S163&lt;&gt;"",Scoring!$O$24)+IF(Data!$T163&lt;&gt;"",Scoring!$O$25)+IF(Data!$U163&lt;&gt;"",Scoring!$O$26)+IF(Data!$V163&lt;&gt;"",Scoring!$O$27)+IF(Data!$W163&lt;&gt;"",Scoring!$O$28)+IF(Data!$X163&lt;&gt;"",Scoring!$O$29)+IF(Data!$Y163&lt;&gt;"",Scoring!$O$30)+IF(Data!$Z163&lt;&gt;"",Scoring!$O$31)+IF(Data!$AA163&lt;&gt;"",Scoring!$O$32)+IF(Data!$AB163&lt;&gt;"",Scoring!$O$33)+IF(Data!$AC163&lt;&gt;"",Scoring!$O$34)+IF(Data!$AD163&lt;&gt;"",Scoring!$O$35)+IF(Data!$AE163&lt;&gt;"",Scoring!$O$36)+IF(Data!$AF163&lt;&gt;"",Scoring!$O$37)+IF(Data!$AG163&lt;&gt;"",Scoring!$O$38)+IF(Data!$AH163&lt;&gt;"",Scoring!$O$39)+IF(Data!$AI163&lt;&gt;"",Scoring!$O$40)+IF(Data!$AJ163&lt;&gt;"",Scoring!$O$41)+IF(Data!$AK163&lt;&gt;"",Scoring!$O$42)+IF(Data!$AL163&lt;&gt;"",Scoring!$O$43)+IF(Data!$AM163&lt;&gt;"",Scoring!$O$44)+IF(Data!$AN163&lt;&gt;"",Scoring!$O$45)+IF(Data!$AO163&lt;&gt;"",Scoring!$O$46)+IF(Data!$AP163&lt;&gt;"",Scoring!$O$47)+IF(Data!$AQ163&lt;&gt;"",Scoring!$O$48)+IF(Data!$AR163&lt;&gt;"",Scoring!$O$49)+IF(Data!$AS163&lt;&gt;"",Scoring!$O$50)+IF(Data!$AT163&lt;&gt;"",Scoring!$O$51)+IF(Data!$AU163&lt;&gt;"",Scoring!$O$52),"")</f>
        <v/>
      </c>
      <c r="BS163" s="184" t="str">
        <f>IF(BR163&lt;&gt;"",LOOKUP(BR163,Likelihoods!$A$7:$A$107,Likelihoods!M$7:M$107),"")</f>
        <v/>
      </c>
      <c r="BT163" s="181" t="str">
        <f>IF(AND(COUNTBLANK($B163:$O163)=13,COUNTBLANK($P163:$Q163)=1,COUNTBLANK($R163:$U163)=3,COUNTBLANK($V163:$X163)=2,COUNTBLANK($Y163:$AE163)=6,COUNTBLANK($AF163:$AJ163)=4,COUNTBLANK($AK163:AN163)=3,COUNTBLANK($AO163:$AQ163)=2,COUNTBLANK($AR163:$AS163)=1,COUNTBLANK($AT163:$AU163)=1),IF(Data!$B163&lt;&gt;"",Scoring!$P$7)+IF(Data!$C163&lt;&gt;"",Scoring!$P$8)+IF(Data!$D163&lt;&gt;"",Scoring!$P$9)+IF(Data!$E163&lt;&gt;"",Scoring!$P$10)+IF(Data!$F163&lt;&gt;"",Scoring!$P$11)+IF(Data!$G163&lt;&gt;"",Scoring!$P$12)+IF(Data!$H163&lt;&gt;"",Scoring!$P$13)+IF(Data!$I163&lt;&gt;"",Scoring!$P$14)+IF(Data!$J163&lt;&gt;"",Scoring!$P$15)+IF(Data!$K163&lt;&gt;"",Scoring!$P$16)+IF(Data!$L163&lt;&gt;"",Scoring!$P$17)+IF(Data!$M163&lt;&gt;"",Scoring!$P$18)+IF(Data!$N163&lt;&gt;"",Scoring!$P$19)+IF(Data!$O163&lt;&gt;"",Scoring!$P$20)+IF(Data!$P163&lt;&gt;"",Scoring!$P$21)+IF(Data!$Q163&lt;&gt;"",Scoring!$P$22)+IF(Data!$R163&lt;&gt;"",Scoring!$P$23)+IF(Data!$S163&lt;&gt;"",Scoring!$P$24)+IF(Data!$T163&lt;&gt;"",Scoring!$P$25)+IF(Data!$U163&lt;&gt;"",Scoring!$P$26)+IF(Data!$V163&lt;&gt;"",Scoring!$P$27)+IF(Data!$W163&lt;&gt;"",Scoring!$P$28)+IF(Data!$X163&lt;&gt;"",Scoring!$P$29)+IF(Data!$Y163&lt;&gt;"",Scoring!$P$30)+IF(Data!$Z163&lt;&gt;"",Scoring!$P$31)+IF(Data!$AA163&lt;&gt;"",Scoring!$P$32)+IF(Data!$AB163&lt;&gt;"",Scoring!$P$33)+IF(Data!$AC163&lt;&gt;"",Scoring!$P$34)+IF(Data!$AD163&lt;&gt;"",Scoring!$P$35)+IF(Data!$AE163&lt;&gt;"",Scoring!$P$36)+IF(Data!$AF163&lt;&gt;"",Scoring!$P$37)+IF(Data!$AG163&lt;&gt;"",Scoring!$P$38)+IF(Data!$AH163&lt;&gt;"",Scoring!$P$39)+IF(Data!$AI163&lt;&gt;"",Scoring!$P$40)+IF(Data!$AJ163&lt;&gt;"",Scoring!$P$41)+IF(Data!$AK163&lt;&gt;"",Scoring!$P$42)+IF(Data!$AL163&lt;&gt;"",Scoring!$P$43)+IF(Data!$AM163&lt;&gt;"",Scoring!$P$44)+IF(Data!$AN163&lt;&gt;"",Scoring!$P$45)+IF(Data!$AO163&lt;&gt;"",Scoring!$P$46)+IF(Data!$AP163&lt;&gt;"",Scoring!$P$47)+IF(Data!$AQ163&lt;&gt;"",Scoring!$P$48)+IF(Data!$AR163&lt;&gt;"",Scoring!$P$49)+IF(Data!$AS163&lt;&gt;"",Scoring!$P$50)+IF(Data!$AT163&lt;&gt;"",Scoring!$P$51)+IF(Data!$AU163&lt;&gt;"",Scoring!$P$52),"")</f>
        <v/>
      </c>
      <c r="BU163" s="180" t="str">
        <f>IF(BT163&lt;&gt;"",LOOKUP(BT163,Likelihoods!$A$7:$A$107,Likelihoods!N$7:N$107),"")</f>
        <v/>
      </c>
      <c r="BV163" s="181" t="str">
        <f>IF(AND(COUNTBLANK($B163:$O163)=13,COUNTBLANK($P163:$Q163)=1,COUNTBLANK($R163:$U163)=3,COUNTBLANK($V163:$X163)=2,COUNTBLANK($Y163:$AE163)=6,COUNTBLANK($AF163:$AJ163)=4,COUNTBLANK($AK163:AN163)=3,COUNTBLANK($AO163:$AQ163)=2,COUNTBLANK($AR163:$AS163)=1,COUNTBLANK($AT163:$AU163)=1),IF(Data!$B163&lt;&gt;"",Scoring!$Q$7)+IF(Data!$C163&lt;&gt;"",Scoring!$Q$8)+IF(Data!$D163&lt;&gt;"",Scoring!$Q$9)+IF(Data!$E163&lt;&gt;"",Scoring!$Q$10)+IF(Data!$F163&lt;&gt;"",Scoring!$Q$11)+IF(Data!$G163&lt;&gt;"",Scoring!$Q$12)+IF(Data!$H163&lt;&gt;"",Scoring!$Q$13)+IF(Data!$I163&lt;&gt;"",Scoring!$Q$14)+IF(Data!$J163&lt;&gt;"",Scoring!$Q$15)+IF(Data!$K163&lt;&gt;"",Scoring!$Q$16)+IF(Data!$L163&lt;&gt;"",Scoring!$Q$17)+IF(Data!$M163&lt;&gt;"",Scoring!$Q$18)+IF(Data!$N163&lt;&gt;"",Scoring!$Q$19)+IF(Data!$O163&lt;&gt;"",Scoring!$Q$20)+IF(Data!$P163&lt;&gt;"",Scoring!$Q$21)+IF(Data!$Q163&lt;&gt;"",Scoring!$Q$22)+IF(Data!$R163&lt;&gt;"",Scoring!$Q$23)+IF(Data!$S163&lt;&gt;"",Scoring!$Q$24)+IF(Data!$T163&lt;&gt;"",Scoring!$Q$25)+IF(Data!$U163&lt;&gt;"",Scoring!$Q$26)+IF(Data!$V163&lt;&gt;"",Scoring!$Q$27)+IF(Data!$W163&lt;&gt;"",Scoring!$Q$28)+IF(Data!$X163&lt;&gt;"",Scoring!$Q$29)+IF(Data!$Y163&lt;&gt;"",Scoring!$Q$30)+IF(Data!$Z163&lt;&gt;"",Scoring!$Q$31)+IF(Data!$AA163&lt;&gt;"",Scoring!$Q$32)+IF(Data!$AB163&lt;&gt;"",Scoring!$Q$33)+IF(Data!$AC163&lt;&gt;"",Scoring!$Q$34)+IF(Data!$AD163&lt;&gt;"",Scoring!$Q$35)+IF(Data!$AE163&lt;&gt;"",Scoring!$Q$36)+IF(Data!$AF163&lt;&gt;"",Scoring!$Q$37)+IF(Data!$AG163&lt;&gt;"",Scoring!$Q$38)+IF(Data!$AH163&lt;&gt;"",Scoring!$Q$39)+IF(Data!$AI163&lt;&gt;"",Scoring!$Q$40)+IF(Data!$AJ163&lt;&gt;"",Scoring!$Q$41)+IF(Data!$AK163&lt;&gt;"",Scoring!$Q$42)+IF(Data!$AL163&lt;&gt;"",Scoring!$Q$43)+IF(Data!$AM163&lt;&gt;"",Scoring!$Q$44)+IF(Data!$AN163&lt;&gt;"",Scoring!$Q$45)+IF(Data!$AO163&lt;&gt;"",Scoring!$Q$46)+IF(Data!$AP163&lt;&gt;"",Scoring!$Q$47)+IF(Data!$AQ163&lt;&gt;"",Scoring!$Q$48)+IF(Data!$AR163&lt;&gt;"",Scoring!$Q$49)+IF(Data!$AS163&lt;&gt;"",Scoring!$Q$50)+IF(Data!$AT163&lt;&gt;"",Scoring!$Q$51)+IF(Data!$AU163&lt;&gt;"",Scoring!$Q$52),"")</f>
        <v/>
      </c>
      <c r="BW163" s="183" t="str">
        <f>IF(BV163&lt;&gt;"",LOOKUP(BV163,Likelihoods!$A$7:$A$107,Likelihoods!O$7:O$107),"")</f>
        <v/>
      </c>
      <c r="BX163" s="9"/>
      <c r="BY163" s="9"/>
      <c r="BZ163" s="9"/>
      <c r="CA163" s="9"/>
      <c r="CB163" s="9"/>
      <c r="CC163" s="9"/>
      <c r="CD163" s="9"/>
      <c r="CE163" s="9"/>
      <c r="CF163" s="9"/>
      <c r="CG163" s="9"/>
      <c r="CH163" s="9"/>
      <c r="CI163" s="9"/>
      <c r="CJ163" s="9"/>
      <c r="CK163" s="9"/>
    </row>
    <row r="164" spans="1:89" ht="14.25">
      <c r="A164" s="59"/>
      <c r="B164" s="76"/>
      <c r="C164" s="77"/>
      <c r="D164" s="77"/>
      <c r="E164" s="77"/>
      <c r="F164" s="77"/>
      <c r="G164" s="77"/>
      <c r="H164" s="77"/>
      <c r="I164" s="77"/>
      <c r="J164" s="77"/>
      <c r="K164" s="77"/>
      <c r="L164" s="77"/>
      <c r="M164" s="77"/>
      <c r="N164" s="77"/>
      <c r="O164" s="77"/>
      <c r="P164" s="76"/>
      <c r="Q164" s="78"/>
      <c r="R164" s="77"/>
      <c r="S164" s="77"/>
      <c r="T164" s="77"/>
      <c r="U164" s="77"/>
      <c r="V164" s="76"/>
      <c r="W164" s="77"/>
      <c r="X164" s="78"/>
      <c r="Y164" s="77"/>
      <c r="Z164" s="77"/>
      <c r="AA164" s="77"/>
      <c r="AB164" s="77"/>
      <c r="AC164" s="77"/>
      <c r="AD164" s="77"/>
      <c r="AE164" s="77"/>
      <c r="AF164" s="76"/>
      <c r="AG164" s="77"/>
      <c r="AH164" s="77"/>
      <c r="AI164" s="77"/>
      <c r="AJ164" s="78"/>
      <c r="AK164" s="77"/>
      <c r="AL164" s="77"/>
      <c r="AM164" s="77"/>
      <c r="AN164" s="77"/>
      <c r="AO164" s="76"/>
      <c r="AP164" s="77"/>
      <c r="AQ164" s="78"/>
      <c r="AR164" s="76"/>
      <c r="AS164" s="78"/>
      <c r="AT164" s="77"/>
      <c r="AU164" s="77"/>
      <c r="AV164" s="179" t="str">
        <f>IF(AND(COUNTBLANK($B164:$O164)=13,COUNTBLANK($P164:$Q164)=1,COUNTBLANK($R164:$U164)=3,COUNTBLANK($V164:$X164)=2,COUNTBLANK($Y164:$AE164)=6,COUNTBLANK($AF164:$AJ164)=4,COUNTBLANK($AK164:AN164)=3,COUNTBLANK($AO164:$AQ164)=2,COUNTBLANK($AR164:$AS164)=1,COUNTBLANK($AT164:$AU164)=1),IF(Data!$B164&lt;&gt;"",Scoring!$D$7)+IF(Data!$C164&lt;&gt;"",Scoring!$D$8)+IF(Data!$D164&lt;&gt;"",Scoring!$D$9)+IF(Data!$E164&lt;&gt;"",Scoring!$D$10)+IF(Data!$F164&lt;&gt;"",Scoring!$D$11)+IF(Data!$G164&lt;&gt;"",Scoring!$D$12)+IF(Data!$H164&lt;&gt;"",Scoring!$D$13)+IF(Data!$I164&lt;&gt;"",Scoring!$D$14)+IF(Data!$J164&lt;&gt;"",Scoring!$D$15)+IF(Data!$K164&lt;&gt;"",Scoring!$D$16)+IF(Data!$L164&lt;&gt;"",Scoring!$D$17)+IF(Data!$M164&lt;&gt;"",Scoring!$D$18)+IF(Data!$N164&lt;&gt;"",Scoring!$D$19)+IF(Data!$O164&lt;&gt;"",Scoring!$D$20)+IF(Data!$P164&lt;&gt;"",Scoring!$D$21)+IF(Data!$Q164&lt;&gt;"",Scoring!$D$22)+IF(Data!$R164&lt;&gt;"",Scoring!$D$23)+IF(Data!$S164&lt;&gt;"",Scoring!$D$24)+IF(Data!$T164&lt;&gt;"",Scoring!$D$25)+IF(Data!$U164&lt;&gt;"",Scoring!$D$26)+IF(Data!$V164&lt;&gt;"",Scoring!$D$27)+IF(Data!$W164&lt;&gt;"",Scoring!$D$28)+IF(Data!$X164&lt;&gt;"",Scoring!$D$29)+IF(Data!$Y164&lt;&gt;"",Scoring!$D$30)+IF(Data!$Z164&lt;&gt;"",Scoring!$D$31)+IF(Data!$AA164&lt;&gt;"",Scoring!$D$32)+IF(Data!$AB164&lt;&gt;"",Scoring!$D$33)+IF(Data!$AC164&lt;&gt;"",Scoring!$D$34)+IF(Data!$AD164&lt;&gt;"",Scoring!$D$35)+IF(Data!$AE164&lt;&gt;"",Scoring!$D$36)+IF(Data!$AF164&lt;&gt;"",Scoring!$D$37)+IF(Data!$AG164&lt;&gt;"",Scoring!$D$38)+IF(Data!$AH164&lt;&gt;"",Scoring!$D$39)+IF(Data!$AI164&lt;&gt;"",Scoring!$D$40)+IF(Data!$AJ164&lt;&gt;"",Scoring!$D$41)+IF(Data!$AK164&lt;&gt;"",Scoring!$D$42)+IF(Data!$AL164&lt;&gt;"",Scoring!$D$43)+IF(Data!$AM164&lt;&gt;"",Scoring!$D$44)+IF(Data!$AN164&lt;&gt;"",Scoring!$D$45)+IF(Data!$AO164&lt;&gt;"",Scoring!$D$46)+IF(Data!$AP164&lt;&gt;"",Scoring!$D$47)+IF(Data!$AQ164&lt;&gt;"",Scoring!$D$48)+IF(Data!$AR164&lt;&gt;"",Scoring!$D$49)+IF(Data!$AS164&lt;&gt;"",Scoring!$D$50)+IF(Data!$AT164&lt;&gt;"",Scoring!$D$51)+IF(Data!$AU164&lt;&gt;"",Scoring!$D$52),"")</f>
        <v/>
      </c>
      <c r="AW164" s="180" t="str">
        <f>IF(AV164&lt;&gt;"",LOOKUP(AV164,Likelihoods!$A$7:$A$107,Likelihoods!B$7:B$107),"")</f>
        <v/>
      </c>
      <c r="AX164" s="181" t="str">
        <f>IF(AND(COUNTBLANK($B164:$O164)=13,COUNTBLANK($P164:$Q164)=1,COUNTBLANK($R164:$U164)=3,COUNTBLANK($V164:$X164)=2,COUNTBLANK($Y164:$AE164)=6,COUNTBLANK($AF164:$AJ164)=4,COUNTBLANK($AK164:AN164)=3,COUNTBLANK($AO164:$AQ164)=2,COUNTBLANK($AR164:$AS164)=1,COUNTBLANK($AT164:$AU164)=1),IF(Data!$B164&lt;&gt;"",Scoring!$E$7)+IF(Data!$C164&lt;&gt;"",Scoring!$E$8)+IF(Data!$D164&lt;&gt;"",Scoring!$E$9)+IF(Data!$E164&lt;&gt;"",Scoring!$E$10)+IF(Data!$F164&lt;&gt;"",Scoring!$E$11)+IF(Data!$G164&lt;&gt;"",Scoring!$E$12)+IF(Data!$H164&lt;&gt;"",Scoring!$E$13)+IF(Data!$I164&lt;&gt;"",Scoring!$E$14)+IF(Data!$J164&lt;&gt;"",Scoring!$E$15)+IF(Data!$K164&lt;&gt;"",Scoring!$E$16)+IF(Data!$L164&lt;&gt;"",Scoring!$E$17)+IF(Data!$M164&lt;&gt;"",Scoring!$E$18)+IF(Data!$N164&lt;&gt;"",Scoring!$E$19)+IF(Data!$O164&lt;&gt;"",Scoring!$E$20)+IF(Data!$P164&lt;&gt;"",Scoring!$E$21)+IF(Data!$Q164&lt;&gt;"",Scoring!$E$22)+IF(Data!$R164&lt;&gt;"",Scoring!$E$23)+IF(Data!$S164&lt;&gt;"",Scoring!$E$24)+IF(Data!$T164&lt;&gt;"",Scoring!$E$25)+IF(Data!$U164&lt;&gt;"",Scoring!$E$26)+IF(Data!$V164&lt;&gt;"",Scoring!$E$27)+IF(Data!$W164&lt;&gt;"",Scoring!$E$28)+IF(Data!$X164&lt;&gt;"",Scoring!$E$29)+IF(Data!$Y164&lt;&gt;"",Scoring!$E$30)+IF(Data!$Z164&lt;&gt;"",Scoring!$E$31)+IF(Data!$AA164&lt;&gt;"",Scoring!$E$32)+IF(Data!$AB164&lt;&gt;"",Scoring!$E$33)+IF(Data!$AC164&lt;&gt;"",Scoring!$E$34)+IF(Data!$AD164&lt;&gt;"",Scoring!$E$35)+IF(Data!$AE164&lt;&gt;"",Scoring!$E$36)+IF(Data!$AF164&lt;&gt;"",Scoring!$E$37)+IF(Data!$AG164&lt;&gt;"",Scoring!$E$38)+IF(Data!$AH164&lt;&gt;"",Scoring!$E$39)+IF(Data!$AI164&lt;&gt;"",Scoring!$E$40)+IF(Data!$AJ164&lt;&gt;"",Scoring!$E$41)+IF(Data!$AK164&lt;&gt;"",Scoring!$E$42)+IF(Data!$AL164&lt;&gt;"",Scoring!$E$43)+IF(Data!$AM164&lt;&gt;"",Scoring!$E$44)+IF(Data!$AN164&lt;&gt;"",Scoring!$E$45)+IF(Data!$AO164&lt;&gt;"",Scoring!$E$46)+IF(Data!$AP164&lt;&gt;"",Scoring!$E$47)+IF(Data!$AQ164&lt;&gt;"",Scoring!$E$48)+IF(Data!$AR164&lt;&gt;"",Scoring!$E$49)+IF(Data!$AS164&lt;&gt;"",Scoring!$E$50)+IF(Data!$AT164&lt;&gt;"",Scoring!$E$51)+IF(Data!$AU164&lt;&gt;"",Scoring!$E$52),"")</f>
        <v/>
      </c>
      <c r="AY164" s="180" t="str">
        <f>IF(AX164&lt;&gt;"",LOOKUP(AX164,Likelihoods!$A$7:$A$107,Likelihoods!C$7:C$107),"")</f>
        <v/>
      </c>
      <c r="AZ164" s="182" t="str">
        <f>IF(AND(COUNTBLANK($B164:$O164)=13,COUNTBLANK($P164:$Q164)=1,COUNTBLANK($R164:$U164)=3,COUNTBLANK($V164:$X164)=2,COUNTBLANK($Y164:$AE164)=6,COUNTBLANK($AF164:$AJ164)=4,COUNTBLANK($AK164:AN164)=3,COUNTBLANK($AO164:$AQ164)=2,COUNTBLANK($AR164:$AS164)=1,COUNTBLANK($AT164:$AU164)=1),IF(Data!$B164&lt;&gt;"",Scoring!$F$7)+IF(Data!$C164&lt;&gt;"",Scoring!$F$8)+IF(Data!$D164&lt;&gt;"",Scoring!$F$9)+IF(Data!$E164&lt;&gt;"",Scoring!$F$10)+IF(Data!$F164&lt;&gt;"",Scoring!$F$11)+IF(Data!$G164&lt;&gt;"",Scoring!$F$12)+IF(Data!$H164&lt;&gt;"",Scoring!$F$13)+IF(Data!$I164&lt;&gt;"",Scoring!$F$14)+IF(Data!$J164&lt;&gt;"",Scoring!$F$15)+IF(Data!$K164&lt;&gt;"",Scoring!$F$16)+IF(Data!$L164&lt;&gt;"",Scoring!$F$17)+IF(Data!$M164&lt;&gt;"",Scoring!$F$18)+IF(Data!$N164&lt;&gt;"",Scoring!$F$19)+IF(Data!$O164&lt;&gt;"",Scoring!$F$20)+IF(Data!$P164&lt;&gt;"",Scoring!$F$21)+IF(Data!$Q164&lt;&gt;"",Scoring!$F$22)+IF(Data!$R164&lt;&gt;"",Scoring!$F$23)+IF(Data!$S164&lt;&gt;"",Scoring!$F$24)+IF(Data!$T164&lt;&gt;"",Scoring!$F$25)+IF(Data!$U164&lt;&gt;"",Scoring!$F$26)+IF(Data!$V164&lt;&gt;"",Scoring!$F$27)+IF(Data!$W164&lt;&gt;"",Scoring!$F$28)+IF(Data!$X164&lt;&gt;"",Scoring!$F$29)+IF(Data!$Y164&lt;&gt;"",Scoring!$F$30)+IF(Data!$Z164&lt;&gt;"",Scoring!$F$31)+IF(Data!$AA164&lt;&gt;"",Scoring!$F$32)+IF(Data!$AB164&lt;&gt;"",Scoring!$F$33)+IF(Data!$AC164&lt;&gt;"",Scoring!$F$34)+IF(Data!$AD164&lt;&gt;"",Scoring!$F$35)+IF(Data!$AE164&lt;&gt;"",Scoring!$F$36)+IF(Data!$AF164&lt;&gt;"",Scoring!$F$37)+IF(Data!$AG164&lt;&gt;"",Scoring!$F$38)+IF(Data!$AH164&lt;&gt;"",Scoring!$F$39)+IF(Data!$AI164&lt;&gt;"",Scoring!$F$40)+IF(Data!$AJ164&lt;&gt;"",Scoring!$F$41)+IF(Data!$AK164&lt;&gt;"",Scoring!$F$42)+IF(Data!$AL164&lt;&gt;"",Scoring!$F$43)+IF(Data!$AM164&lt;&gt;"",Scoring!$F$44)+IF(Data!$AN164&lt;&gt;"",Scoring!$F$45)+IF(Data!$AO164&lt;&gt;"",Scoring!$F$46)+IF(Data!$AP164&lt;&gt;"",Scoring!$F$47)+IF(Data!$AQ164&lt;&gt;"",Scoring!$F$48)+IF(Data!$AR164&lt;&gt;"",Scoring!$F$49)+IF(Data!$AS164&lt;&gt;"",Scoring!$F$50)+IF(Data!$AT164&lt;&gt;"",Scoring!$F$51)+IF(Data!$AU164&lt;&gt;"",Scoring!$F$52),"")</f>
        <v/>
      </c>
      <c r="BA164" s="183" t="str">
        <f>IF(AZ164&lt;&gt;"",LOOKUP(AZ164,Likelihoods!$A$7:$A$107,Likelihoods!D$7:D$107),"")</f>
        <v/>
      </c>
      <c r="BB164" s="181" t="str">
        <f>IF(AND(COUNTBLANK($B164:$O164)=13,COUNTBLANK($P164:$Q164)=1,COUNTBLANK($R164:$U164)=3,COUNTBLANK($V164:$X164)=2,COUNTBLANK($Y164:$AE164)=6,COUNTBLANK($AF164:$AJ164)=4,COUNTBLANK($AK164:AN164)=3,COUNTBLANK($AO164:$AQ164)=2,COUNTBLANK($AR164:$AS164)=1,COUNTBLANK($AT164:$AU164)=1),IF(Data!$B164&lt;&gt;"",Scoring!$G$7)+IF(Data!$C164&lt;&gt;"",Scoring!$G$8)+IF(Data!$D164&lt;&gt;"",Scoring!$G$9)+IF(Data!$E164&lt;&gt;"",Scoring!$G$10)+IF(Data!$F164&lt;&gt;"",Scoring!$G$11)+IF(Data!$G164&lt;&gt;"",Scoring!$G$12)+IF(Data!$H164&lt;&gt;"",Scoring!$G$13)+IF(Data!$I164&lt;&gt;"",Scoring!$G$14)+IF(Data!$J164&lt;&gt;"",Scoring!$G$15)+IF(Data!$K164&lt;&gt;"",Scoring!$G$16)+IF(Data!$L164&lt;&gt;"",Scoring!$G$17)+IF(Data!$M164&lt;&gt;"",Scoring!$G$18)+IF(Data!$N164&lt;&gt;"",Scoring!$G$19)+IF(Data!$O164&lt;&gt;"",Scoring!$G$20)+IF(Data!$P164&lt;&gt;"",Scoring!$G$21)+IF(Data!$Q164&lt;&gt;"",Scoring!$G$22)+IF(Data!$R164&lt;&gt;"",Scoring!$G$23)+IF(Data!$S164&lt;&gt;"",Scoring!$G$24)+IF(Data!$T164&lt;&gt;"",Scoring!$G$25)+IF(Data!$U164&lt;&gt;"",Scoring!$G$26)+IF(Data!$V164&lt;&gt;"",Scoring!$G$27)+IF(Data!$W164&lt;&gt;"",Scoring!$G$28)+IF(Data!$X164&lt;&gt;"",Scoring!$G$29)+IF(Data!$Y164&lt;&gt;"",Scoring!$G$30)+IF(Data!$Z164&lt;&gt;"",Scoring!$G$31)+IF(Data!$AA164&lt;&gt;"",Scoring!$G$32)+IF(Data!$AB164&lt;&gt;"",Scoring!$G$33)+IF(Data!$AC164&lt;&gt;"",Scoring!$G$34)+IF(Data!$AD164&lt;&gt;"",Scoring!$G$35)+IF(Data!$AE164&lt;&gt;"",Scoring!$G$36)+IF(Data!$AF164&lt;&gt;"",Scoring!$G$37)+IF(Data!$AG164&lt;&gt;"",Scoring!$G$38)+IF(Data!$AH164&lt;&gt;"",Scoring!$G$39)+IF(Data!$AI164&lt;&gt;"",Scoring!$G$40)+IF(Data!$AJ164&lt;&gt;"",Scoring!$G$41)+IF(Data!$AK164&lt;&gt;"",Scoring!$G$42)+IF(Data!$AL164&lt;&gt;"",Scoring!$G$43)+IF(Data!$AM164&lt;&gt;"",Scoring!$G$44)+IF(Data!$AN164&lt;&gt;"",Scoring!$G$45)+IF(Data!$AO164&lt;&gt;"",Scoring!$G$46)+IF(Data!$AP164&lt;&gt;"",Scoring!$G$47)+IF(Data!$AQ164&lt;&gt;"",Scoring!$G$48)+IF(Data!$AR164&lt;&gt;"",Scoring!$G$49)+IF(Data!$AS164&lt;&gt;"",Scoring!$G$50)+IF(Data!$AT164&lt;&gt;"",Scoring!$G$51)+IF(Data!$AU164&lt;&gt;"",Scoring!$G$52),"")</f>
        <v/>
      </c>
      <c r="BC164" s="184" t="str">
        <f>IF(BB164&lt;&gt;"",LOOKUP(BB164,Likelihoods!$A$7:$A$107,Likelihoods!E$7:E$107),"")</f>
        <v/>
      </c>
      <c r="BD164" s="185" t="str">
        <f>IF(AND(COUNTBLANK($B164:$O164)=13,COUNTBLANK($P164:$Q164)=1,COUNTBLANK($R164:$U164)=3,COUNTBLANK($V164:$X164)=2,COUNTBLANK($Y164:$AE164)=6,COUNTBLANK($AF164:$AJ164)=4,COUNTBLANK($AK164:AN164)=3,COUNTBLANK($AO164:$AQ164)=2,COUNTBLANK($AR164:$AS164)=1,COUNTBLANK($AT164:$AU164)=1),IF(Data!$B164&lt;&gt;"",Scoring!$H$7)+IF(Data!$C164&lt;&gt;"",Scoring!$H$8)+IF(Data!$D164&lt;&gt;"",Scoring!$H$9)+IF(Data!$E164&lt;&gt;"",Scoring!$H$10)+IF(Data!$F164&lt;&gt;"",Scoring!$H$11)+IF(Data!$G164&lt;&gt;"",Scoring!$H$12)+IF(Data!$H164&lt;&gt;"",Scoring!$H$13)+IF(Data!$I164&lt;&gt;"",Scoring!$H$14)+IF(Data!$J164&lt;&gt;"",Scoring!$H$15)+IF(Data!$K164&lt;&gt;"",Scoring!$H$16)+IF(Data!$L164&lt;&gt;"",Scoring!$H$17)+IF(Data!$M164&lt;&gt;"",Scoring!$H$18)+IF(Data!$N164&lt;&gt;"",Scoring!$H$19)+IF(Data!$O164&lt;&gt;"",Scoring!$H$20)+IF(Data!$P164&lt;&gt;"",Scoring!$H$21)+IF(Data!$Q164&lt;&gt;"",Scoring!$H$22)+IF(Data!$R164&lt;&gt;"",Scoring!$H$23)+IF(Data!$S164&lt;&gt;"",Scoring!$H$24)+IF(Data!$T164&lt;&gt;"",Scoring!$H$25)+IF(Data!$U164&lt;&gt;"",Scoring!$H$26)+IF(Data!$V164&lt;&gt;"",Scoring!$H$27)+IF(Data!$W164&lt;&gt;"",Scoring!$H$28)+IF(Data!$X164&lt;&gt;"",Scoring!$H$29)+IF(Data!$Y164&lt;&gt;"",Scoring!$H$30)+IF(Data!$Z164&lt;&gt;"",Scoring!$H$31)+IF(Data!$AA164&lt;&gt;"",Scoring!$H$32)+IF(Data!$AB164&lt;&gt;"",Scoring!$H$33)+IF(Data!$AC164&lt;&gt;"",Scoring!$H$34)+IF(Data!$AD164&lt;&gt;"",Scoring!$H$35)+IF(Data!$AE164&lt;&gt;"",Scoring!$H$36)+IF(Data!$AF164&lt;&gt;"",Scoring!$H$37)+IF(Data!$AG164&lt;&gt;"",Scoring!$H$38)+IF(Data!$AH164&lt;&gt;"",Scoring!$H$39)+IF(Data!$AI164&lt;&gt;"",Scoring!$H$40)+IF(Data!$AJ164&lt;&gt;"",Scoring!$H$41)+IF(Data!$AK164&lt;&gt;"",Scoring!$H$42)+IF(Data!$AL164&lt;&gt;"",Scoring!$H$43)+IF(Data!$AM164&lt;&gt;"",Scoring!$H$44)+IF(Data!$AN164&lt;&gt;"",Scoring!$H$45)+IF(Data!$AO164&lt;&gt;"",Scoring!$H$46)+IF(Data!$AP164&lt;&gt;"",Scoring!$H$47)+IF(Data!$AQ164&lt;&gt;"",Scoring!$H$48)+IF(Data!$AR164&lt;&gt;"",Scoring!$H$49)+IF(Data!$AS164&lt;&gt;"",Scoring!$H$50)+IF(Data!$AT164&lt;&gt;"",Scoring!$H$51)+IF(Data!$AU164&lt;&gt;"",Scoring!$H$52),"")</f>
        <v/>
      </c>
      <c r="BE164" s="186" t="str">
        <f>IF(BD164&lt;&gt;"",LOOKUP(BD164,Likelihoods!$A$7:$A$107,Likelihoods!F$7:F$107),"")</f>
        <v/>
      </c>
      <c r="BF164" s="181" t="str">
        <f>IF(AND(COUNTBLANK($B164:$O164)=13,COUNTBLANK($P164:$Q164)=1,COUNTBLANK($R164:$U164)=3,COUNTBLANK($V164:$X164)=2,COUNTBLANK($Y164:$AE164)=6,COUNTBLANK($AF164:$AJ164)=4,COUNTBLANK($AK164:AN164)=3,COUNTBLANK($AO164:$AQ164)=2,COUNTBLANK($AR164:$AS164)=1,COUNTBLANK($AT164:$AU164)=1),IF(Data!$B164&lt;&gt;"",Scoring!$I$7)+IF(Data!$C164&lt;&gt;"",Scoring!$I$8)+IF(Data!$D164&lt;&gt;"",Scoring!$I$9)+IF(Data!$E164&lt;&gt;"",Scoring!$I$10)+IF(Data!$F164&lt;&gt;"",Scoring!$I$11)+IF(Data!$G164&lt;&gt;"",Scoring!$I$12)+IF(Data!$H164&lt;&gt;"",Scoring!$I$13)+IF(Data!$I164&lt;&gt;"",Scoring!$I$14)+IF(Data!$J164&lt;&gt;"",Scoring!$I$15)+IF(Data!$K164&lt;&gt;"",Scoring!$I$16)+IF(Data!$L164&lt;&gt;"",Scoring!$I$17)+IF(Data!$M164&lt;&gt;"",Scoring!$I$18)+IF(Data!$N164&lt;&gt;"",Scoring!$I$19)+IF(Data!$O164&lt;&gt;"",Scoring!$I$20)+IF(Data!$P164&lt;&gt;"",Scoring!$I$21)+IF(Data!$Q164&lt;&gt;"",Scoring!$I$22)+IF(Data!$R164&lt;&gt;"",Scoring!$I$23)+IF(Data!$S164&lt;&gt;"",Scoring!$I$24)+IF(Data!$T164&lt;&gt;"",Scoring!$I$25)+IF(Data!$U164&lt;&gt;"",Scoring!$I$26)+IF(Data!$V164&lt;&gt;"",Scoring!$I$27)+IF(Data!$W164&lt;&gt;"",Scoring!$I$28)+IF(Data!$X164&lt;&gt;"",Scoring!$I$29)+IF(Data!$Y164&lt;&gt;"",Scoring!$I$30)+IF(Data!$Z164&lt;&gt;"",Scoring!$I$31)+IF(Data!$AA164&lt;&gt;"",Scoring!$I$32)+IF(Data!$AB164&lt;&gt;"",Scoring!$I$33)+IF(Data!$AC164&lt;&gt;"",Scoring!$I$34)+IF(Data!$AD164&lt;&gt;"",Scoring!$I$35)+IF(Data!$AE164&lt;&gt;"",Scoring!$I$36)+IF(Data!$AF164&lt;&gt;"",Scoring!$I$37)+IF(Data!$AG164&lt;&gt;"",Scoring!$I$38)+IF(Data!$AH164&lt;&gt;"",Scoring!$I$39)+IF(Data!$AI164&lt;&gt;"",Scoring!$I$40)+IF(Data!$AJ164&lt;&gt;"",Scoring!$I$41)+IF(Data!$AK164&lt;&gt;"",Scoring!$I$42)+IF(Data!$AL164&lt;&gt;"",Scoring!$I$43)+IF(Data!$AM164&lt;&gt;"",Scoring!$I$44)+IF(Data!$AN164&lt;&gt;"",Scoring!$I$45)+IF(Data!$AO164&lt;&gt;"",Scoring!$I$46)+IF(Data!$AP164&lt;&gt;"",Scoring!$I$47)+IF(Data!$AQ164&lt;&gt;"",Scoring!$I$48)+IF(Data!$AR164&lt;&gt;"",Scoring!$I$49)+IF(Data!$AS164&lt;&gt;"",Scoring!$I$50)+IF(Data!$AT164&lt;&gt;"",Scoring!$I$51)+IF(Data!$AU164&lt;&gt;"",Scoring!$I$52),"")</f>
        <v/>
      </c>
      <c r="BG164" s="180" t="str">
        <f>IF(BF164&lt;&gt;"",LOOKUP(BF164,Likelihoods!$A$7:$A$107,Likelihoods!G$7:G$107),"")</f>
        <v/>
      </c>
      <c r="BH164" s="187" t="str">
        <f>IF(AND(COUNTBLANK($B164:$O164)=13,COUNTBLANK($P164:$Q164)=1,COUNTBLANK($R164:$U164)=3,COUNTBLANK($V164:$X164)=2,COUNTBLANK($Y164:$AE164)=6,COUNTBLANK($AF164:$AJ164)=4,COUNTBLANK($AK164:AN164)=3,COUNTBLANK($AO164:$AQ164)=2,COUNTBLANK($AR164:$AS164)=1,COUNTBLANK($AT164:$AU164)=1),IF(Data!$B164&lt;&gt;"",Scoring!$J$7)+IF(Data!$C164&lt;&gt;"",Scoring!$J$8)+IF(Data!$D164&lt;&gt;"",Scoring!$J$9)+IF(Data!$E164&lt;&gt;"",Scoring!$J$10)+IF(Data!$F164&lt;&gt;"",Scoring!$J$11)+IF(Data!$G164&lt;&gt;"",Scoring!$J$12)+IF(Data!$H164&lt;&gt;"",Scoring!$J$13)+IF(Data!$I164&lt;&gt;"",Scoring!$J$14)+IF(Data!$J164&lt;&gt;"",Scoring!$J$15)+IF(Data!$K164&lt;&gt;"",Scoring!$J$16)+IF(Data!$L164&lt;&gt;"",Scoring!$J$17)+IF(Data!$M164&lt;&gt;"",Scoring!$J$18)+IF(Data!$N164&lt;&gt;"",Scoring!$J$19)+IF(Data!$O164&lt;&gt;"",Scoring!$J$20)+IF(Data!$P164&lt;&gt;"",Scoring!$J$21)+IF(Data!$Q164&lt;&gt;"",Scoring!$J$22)+IF(Data!$R164&lt;&gt;"",Scoring!$J$23)+IF(Data!$S164&lt;&gt;"",Scoring!$J$24)+IF(Data!$T164&lt;&gt;"",Scoring!$J$25)+IF(Data!$U164&lt;&gt;"",Scoring!$J$26)+IF(Data!$V164&lt;&gt;"",Scoring!$J$27)+IF(Data!$W164&lt;&gt;"",Scoring!$J$28)+IF(Data!$X164&lt;&gt;"",Scoring!$J$29)+IF(Data!$Y164&lt;&gt;"",Scoring!$J$30)+IF(Data!$Z164&lt;&gt;"",Scoring!$J$31)+IF(Data!$AA164&lt;&gt;"",Scoring!$J$32)+IF(Data!$AB164&lt;&gt;"",Scoring!$J$33)+IF(Data!$AC164&lt;&gt;"",Scoring!$J$34)+IF(Data!$AD164&lt;&gt;"",Scoring!$J$35)+IF(Data!$AE164&lt;&gt;"",Scoring!$J$36)+IF(Data!$AF164&lt;&gt;"",Scoring!$J$37)+IF(Data!$AG164&lt;&gt;"",Scoring!$J$38)+IF(Data!$AH164&lt;&gt;"",Scoring!$J$39)+IF(Data!$AI164&lt;&gt;"",Scoring!$J$40)+IF(Data!$AJ164&lt;&gt;"",Scoring!$J$41)+IF(Data!$AK164&lt;&gt;"",Scoring!$J$42)+IF(Data!$AL164&lt;&gt;"",Scoring!$J$43)+IF(Data!$AM164&lt;&gt;"",Scoring!$J$44)+IF(Data!$AN164&lt;&gt;"",Scoring!$J$45)+IF(Data!$AO164&lt;&gt;"",Scoring!$J$46)+IF(Data!$AP164&lt;&gt;"",Scoring!$J$47)+IF(Data!$AQ164&lt;&gt;"",Scoring!$J$48)+IF(Data!$AR164&lt;&gt;"",Scoring!$J$49)+IF(Data!$AS164&lt;&gt;"",Scoring!$J$50)+IF(Data!$AT164&lt;&gt;"",Scoring!$J$51)+IF(Data!$AU164&lt;&gt;"",Scoring!$J$52),"")</f>
        <v/>
      </c>
      <c r="BI164" s="183" t="str">
        <f>IF(BH164&lt;&gt;"",LOOKUP(BH164,Likelihoods!$A$7:$A$107,Likelihoods!H$7:H$107),"")</f>
        <v/>
      </c>
      <c r="BJ164" s="188" t="str">
        <f>IF(AND(COUNTBLANK($B164:$O164)=13,COUNTBLANK($P164:$Q164)=1,COUNTBLANK($R164:$U164)=3,COUNTBLANK($V164:$X164)=2,COUNTBLANK($Y164:$AE164)=6,COUNTBLANK($AF164:$AJ164)=4,COUNTBLANK($AK164:AN164)=3,COUNTBLANK($AO164:$AQ164)=2,COUNTBLANK($AR164:$AS164)=1,COUNTBLANK($AT164:$AU164)=1),IF(Data!$B164&lt;&gt;"",Scoring!$K$7)+IF(Data!$C164&lt;&gt;"",Scoring!$K$8)+IF(Data!$D164&lt;&gt;"",Scoring!$K$9)+IF(Data!$E164&lt;&gt;"",Scoring!$K$10)+IF(Data!$F164&lt;&gt;"",Scoring!$K$11)+IF(Data!$G164&lt;&gt;"",Scoring!$K$12)+IF(Data!$H164&lt;&gt;"",Scoring!$K$13)+IF(Data!$I164&lt;&gt;"",Scoring!$K$14)+IF(Data!$J164&lt;&gt;"",Scoring!$K$15)+IF(Data!$K164&lt;&gt;"",Scoring!$K$16)+IF(Data!$L164&lt;&gt;"",Scoring!$K$17)+IF(Data!$M164&lt;&gt;"",Scoring!$K$18)+IF(Data!$N164&lt;&gt;"",Scoring!$K$19)+IF(Data!$O164&lt;&gt;"",Scoring!$K$20)+IF(Data!$P164&lt;&gt;"",Scoring!$K$21)+IF(Data!$Q164&lt;&gt;"",Scoring!$K$22)+IF(Data!$R164&lt;&gt;"",Scoring!$K$23)+IF(Data!$S164&lt;&gt;"",Scoring!$K$24)+IF(Data!$T164&lt;&gt;"",Scoring!$K$25)+IF(Data!$U164&lt;&gt;"",Scoring!$K$26)+IF(Data!$V164&lt;&gt;"",Scoring!$K$27)+IF(Data!$W164&lt;&gt;"",Scoring!$K$28)+IF(Data!$X164&lt;&gt;"",Scoring!$K$29)+IF(Data!$Y164&lt;&gt;"",Scoring!$K$30)+IF(Data!$Z164&lt;&gt;"",Scoring!$K$31)+IF(Data!$AA164&lt;&gt;"",Scoring!$K$32)+IF(Data!$AB164&lt;&gt;"",Scoring!$K$33)+IF(Data!$AC164&lt;&gt;"",Scoring!$K$34)+IF(Data!$AD164&lt;&gt;"",Scoring!$K$35)+IF(Data!$AE164&lt;&gt;"",Scoring!$K$36)+IF(Data!$AF164&lt;&gt;"",Scoring!$K$37)+IF(Data!$AG164&lt;&gt;"",Scoring!$K$38)+IF(Data!$AH164&lt;&gt;"",Scoring!$K$39)+IF(Data!$AI164&lt;&gt;"",Scoring!$K$40)+IF(Data!$AJ164&lt;&gt;"",Scoring!$K$41)+IF(Data!$AK164&lt;&gt;"",Scoring!$K$42)+IF(Data!$AL164&lt;&gt;"",Scoring!$K$43)+IF(Data!$AM164&lt;&gt;"",Scoring!$K$44)+IF(Data!$AN164&lt;&gt;"",Scoring!$K$45)+IF(Data!$AO164&lt;&gt;"",Scoring!$K$46)+IF(Data!$AP164&lt;&gt;"",Scoring!$K$47)+IF(Data!$AQ164&lt;&gt;"",Scoring!$K$48)+IF(Data!$AR164&lt;&gt;"",Scoring!$K$49)+IF(Data!$AS164&lt;&gt;"",Scoring!$K$50)+IF(Data!$AT164&lt;&gt;"",Scoring!$K$51)+IF(Data!$AU164&lt;&gt;"",Scoring!$K$52),"")</f>
        <v/>
      </c>
      <c r="BK164" s="184" t="str">
        <f>IF(BJ164&lt;&gt;"",LOOKUP(BJ164,Likelihoods!$A$7:$A$107,Likelihoods!I$7:I$107),"")</f>
        <v/>
      </c>
      <c r="BL164" s="187" t="str">
        <f>IF(AND(COUNTBLANK($B164:$O164)=13,COUNTBLANK($P164:$Q164)=1,COUNTBLANK($R164:$U164)=3,COUNTBLANK($V164:$X164)=2,COUNTBLANK($Y164:$AE164)=6,COUNTBLANK($AF164:$AJ164)=4,COUNTBLANK($AK164:AN164)=3,COUNTBLANK($AO164:$AQ164)=2,COUNTBLANK($AR164:$AS164)=1,COUNTBLANK($AT164:$AU164)=1),IF(Data!$B164&lt;&gt;"",Scoring!$L$7)+IF(Data!$C164&lt;&gt;"",Scoring!$L$8)+IF(Data!$D164&lt;&gt;"",Scoring!$L$9)+IF(Data!$E164&lt;&gt;"",Scoring!$L$10)+IF(Data!$F164&lt;&gt;"",Scoring!$L$11)+IF(Data!$G164&lt;&gt;"",Scoring!$L$12)+IF(Data!$H164&lt;&gt;"",Scoring!$L$13)+IF(Data!$I164&lt;&gt;"",Scoring!$L$14)+IF(Data!$J164&lt;&gt;"",Scoring!$L$15)+IF(Data!$K164&lt;&gt;"",Scoring!$L$16)+IF(Data!$L164&lt;&gt;"",Scoring!$L$17)+IF(Data!$M164&lt;&gt;"",Scoring!$L$18)+IF(Data!$N164&lt;&gt;"",Scoring!$L$19)+IF(Data!$O164&lt;&gt;"",Scoring!$L$20)+IF(Data!$P164&lt;&gt;"",Scoring!$L$21)+IF(Data!$Q164&lt;&gt;"",Scoring!$L$22)+IF(Data!$R164&lt;&gt;"",Scoring!$L$23)+IF(Data!$S164&lt;&gt;"",Scoring!$L$24)+IF(Data!$T164&lt;&gt;"",Scoring!$L$25)+IF(Data!$U164&lt;&gt;"",Scoring!$L$26)+IF(Data!$V164&lt;&gt;"",Scoring!$L$27)+IF(Data!$W164&lt;&gt;"",Scoring!$L$28)+IF(Data!$X164&lt;&gt;"",Scoring!$L$29)+IF(Data!$Y164&lt;&gt;"",Scoring!$L$30)+IF(Data!$Z164&lt;&gt;"",Scoring!$L$31)+IF(Data!$AA164&lt;&gt;"",Scoring!$L$32)+IF(Data!$AB164&lt;&gt;"",Scoring!$L$33)+IF(Data!$AC164&lt;&gt;"",Scoring!$L$34)+IF(Data!$AD164&lt;&gt;"",Scoring!$L$35)+IF(Data!$AE164&lt;&gt;"",Scoring!$L$36)+IF(Data!$AF164&lt;&gt;"",Scoring!$L$37)+IF(Data!$AG164&lt;&gt;"",Scoring!$L$38)+IF(Data!$AH164&lt;&gt;"",Scoring!$L$39)+IF(Data!$AI164&lt;&gt;"",Scoring!$L$40)+IF(Data!$AJ164&lt;&gt;"",Scoring!$L$41)+IF(Data!$AK164&lt;&gt;"",Scoring!$L$42)+IF(Data!$AL164&lt;&gt;"",Scoring!$L$43)+IF(Data!$AM164&lt;&gt;"",Scoring!$L$44)+IF(Data!$AN164&lt;&gt;"",Scoring!$L$45)+IF(Data!$AO164&lt;&gt;"",Scoring!$L$46)+IF(Data!$AP164&lt;&gt;"",Scoring!$L$47)+IF(Data!$AQ164&lt;&gt;"",Scoring!$L$48)+IF(Data!$AR164&lt;&gt;"",Scoring!$L$49)+IF(Data!$AS164&lt;&gt;"",Scoring!$L$50)+IF(Data!$AT164&lt;&gt;"",Scoring!$L$51)+IF(Data!$AU164&lt;&gt;"",Scoring!$L$52),"")</f>
        <v/>
      </c>
      <c r="BM164" s="180" t="str">
        <f>IF(BL164&lt;&gt;"",LOOKUP(BL164,Likelihoods!$A$7:$A$107,Likelihoods!J$7:J$107),"")</f>
        <v/>
      </c>
      <c r="BN164" s="181" t="str">
        <f>IF(AND(COUNTBLANK($B164:$O164)=13,COUNTBLANK($P164:$Q164)=1,COUNTBLANK($R164:$U164)=3,COUNTBLANK($V164:$X164)=2,COUNTBLANK($Y164:$AE164)=6,COUNTBLANK($AF164:$AJ164)=4,COUNTBLANK($AK164:AN164)=3,COUNTBLANK($AO164:$AQ164)=2,COUNTBLANK($AR164:$AS164)=1,COUNTBLANK($AT164:$AU164)=1),IF(Data!$B164&lt;&gt;"",Scoring!$M$7)+IF(Data!$C164&lt;&gt;"",Scoring!$M$8)+IF(Data!$D164&lt;&gt;"",Scoring!$M$9)+IF(Data!$E164&lt;&gt;"",Scoring!$M$10)+IF(Data!$F164&lt;&gt;"",Scoring!$M$11)+IF(Data!$G164&lt;&gt;"",Scoring!$M$12)+IF(Data!$H164&lt;&gt;"",Scoring!$M$13)+IF(Data!$I164&lt;&gt;"",Scoring!$M$14)+IF(Data!$J164&lt;&gt;"",Scoring!$M$15)+IF(Data!$K164&lt;&gt;"",Scoring!$M$16)+IF(Data!$L164&lt;&gt;"",Scoring!$M$17)+IF(Data!$M164&lt;&gt;"",Scoring!$M$18)+IF(Data!$N164&lt;&gt;"",Scoring!$M$19)+IF(Data!$O164&lt;&gt;"",Scoring!$M$20)+IF(Data!$P164&lt;&gt;"",Scoring!$M$21)+IF(Data!$Q164&lt;&gt;"",Scoring!$M$22)+IF(Data!$R164&lt;&gt;"",Scoring!$M$23)+IF(Data!$S164&lt;&gt;"",Scoring!$M$24)+IF(Data!$T164&lt;&gt;"",Scoring!$M$25)+IF(Data!$U164&lt;&gt;"",Scoring!$M$26)+IF(Data!$V164&lt;&gt;"",Scoring!$M$27)+IF(Data!$W164&lt;&gt;"",Scoring!$M$28)+IF(Data!$X164&lt;&gt;"",Scoring!$M$29)+IF(Data!$Y164&lt;&gt;"",Scoring!$M$30)+IF(Data!$Z164&lt;&gt;"",Scoring!$M$31)+IF(Data!$AA164&lt;&gt;"",Scoring!$M$32)+IF(Data!$AB164&lt;&gt;"",Scoring!$M$33)+IF(Data!$AC164&lt;&gt;"",Scoring!$M$34)+IF(Data!$AD164&lt;&gt;"",Scoring!$M$35)+IF(Data!$AE164&lt;&gt;"",Scoring!$M$36)+IF(Data!$AF164&lt;&gt;"",Scoring!$M$37)+IF(Data!$AG164&lt;&gt;"",Scoring!$M$38)+IF(Data!$AH164&lt;&gt;"",Scoring!$M$39)+IF(Data!$AI164&lt;&gt;"",Scoring!$M$40)+IF(Data!$AJ164&lt;&gt;"",Scoring!$M$41)+IF(Data!$AK164&lt;&gt;"",Scoring!$M$42)+IF(Data!$AL164&lt;&gt;"",Scoring!$M$43)+IF(Data!$AM164&lt;&gt;"",Scoring!$M$44)+IF(Data!$AN164&lt;&gt;"",Scoring!$M$45)+IF(Data!$AO164&lt;&gt;"",Scoring!$M$46)+IF(Data!$AP164&lt;&gt;"",Scoring!$M$47)+IF(Data!$AQ164&lt;&gt;"",Scoring!$M$48)+IF(Data!$AR164&lt;&gt;"",Scoring!$M$49)+IF(Data!$AS164&lt;&gt;"",Scoring!$M$50)+IF(Data!$AT164&lt;&gt;"",Scoring!$M$51)+IF(Data!$AU164&lt;&gt;"",Scoring!$M$52),"")</f>
        <v/>
      </c>
      <c r="BO164" s="184" t="str">
        <f>IF(BN164&lt;&gt;"",LOOKUP(BN164,Likelihoods!$A$7:$A$107,Likelihoods!K$7:K$107),"")</f>
        <v/>
      </c>
      <c r="BP164" s="179" t="str">
        <f>IF(AND(COUNTBLANK($B164:$O164)=13,COUNTBLANK($P164:$Q164)=1,COUNTBLANK($R164:$U164)=3,COUNTBLANK($V164:$X164)=2,COUNTBLANK($Y164:$AE164)=6,COUNTBLANK($AF164:$AJ164)=4,COUNTBLANK($AK164:AN164)=3,COUNTBLANK($AO164:$AQ164)=2,COUNTBLANK($AR164:$AS164)=1,COUNTBLANK($AT164:$AU164)=1),IF(Data!$B164&lt;&gt;"",Scoring!$N$7)+IF(Data!$C164&lt;&gt;"",Scoring!$N$8)+IF(Data!$D164&lt;&gt;"",Scoring!$N$9)+IF(Data!$E164&lt;&gt;"",Scoring!$N$10)+IF(Data!$F164&lt;&gt;"",Scoring!$N$11)+IF(Data!$G164&lt;&gt;"",Scoring!$N$12)+IF(Data!$H164&lt;&gt;"",Scoring!$N$13)+IF(Data!$I164&lt;&gt;"",Scoring!$N$14)+IF(Data!$J164&lt;&gt;"",Scoring!$N$15)+IF(Data!$K164&lt;&gt;"",Scoring!$N$16)+IF(Data!$L164&lt;&gt;"",Scoring!$N$17)+IF(Data!$M164&lt;&gt;"",Scoring!$N$18)+IF(Data!$N164&lt;&gt;"",Scoring!$N$19)+IF(Data!$O164&lt;&gt;"",Scoring!$N$20)+IF(Data!$P164&lt;&gt;"",Scoring!$N$21)+IF(Data!$Q164&lt;&gt;"",Scoring!$N$22)+IF(Data!$R164&lt;&gt;"",Scoring!$N$23)+IF(Data!$S164&lt;&gt;"",Scoring!$N$24)+IF(Data!$T164&lt;&gt;"",Scoring!$N$25)+IF(Data!$U164&lt;&gt;"",Scoring!$N$26)+IF(Data!$V164&lt;&gt;"",Scoring!$N$27)+IF(Data!$W164&lt;&gt;"",Scoring!$N$28)+IF(Data!$X164&lt;&gt;"",Scoring!$N$29)+IF(Data!$Y164&lt;&gt;"",Scoring!$N$30)+IF(Data!$Z164&lt;&gt;"",Scoring!$N$31)+IF(Data!$AA164&lt;&gt;"",Scoring!$N$32)+IF(Data!$AB164&lt;&gt;"",Scoring!$N$33)+IF(Data!$AC164&lt;&gt;"",Scoring!$N$34)+IF(Data!$AD164&lt;&gt;"",Scoring!$N$35)+IF(Data!$AE164&lt;&gt;"",Scoring!$N$36)+IF(Data!$AF164&lt;&gt;"",Scoring!$N$37)+IF(Data!$AG164&lt;&gt;"",Scoring!$N$38)+IF(Data!$AH164&lt;&gt;"",Scoring!$N$39)+IF(Data!$AI164&lt;&gt;"",Scoring!$N$40)+IF(Data!$AJ164&lt;&gt;"",Scoring!$N$41)+IF(Data!$AK164&lt;&gt;"",Scoring!$N$42)+IF(Data!$AL164&lt;&gt;"",Scoring!$N$43)+IF(Data!$AM164&lt;&gt;"",Scoring!$N$44)+IF(Data!$AN164&lt;&gt;"",Scoring!$N$45)+IF(Data!$AO164&lt;&gt;"",Scoring!$N$46)+IF(Data!$AP164&lt;&gt;"",Scoring!$N$47)+IF(Data!$AQ164&lt;&gt;"",Scoring!$N$48)+IF(Data!$AR164&lt;&gt;"",Scoring!$N$49)+IF(Data!$AS164&lt;&gt;"",Scoring!$N$50)+IF(Data!$AT164&lt;&gt;"",Scoring!$N$51)+IF(Data!$AU164&lt;&gt;"",Scoring!$N$52),"")</f>
        <v/>
      </c>
      <c r="BQ164" s="189" t="str">
        <f>IF(BP164&lt;&gt;"",LOOKUP(BP164,Likelihoods!$A$7:$A$107,Likelihoods!L$7:L$107),"")</f>
        <v/>
      </c>
      <c r="BR164" s="181" t="str">
        <f>IF(AND(COUNTBLANK($B164:$O164)=13,COUNTBLANK($P164:$Q164)=1,COUNTBLANK($R164:$U164)=3,COUNTBLANK($V164:$X164)=2,COUNTBLANK($Y164:$AE164)=6,COUNTBLANK($AF164:$AJ164)=4,COUNTBLANK($AK164:AN164)=3,COUNTBLANK($AO164:$AQ164)=2,COUNTBLANK($AR164:$AS164)=1,COUNTBLANK($AT164:$AU164)=1),IF(Data!$B164&lt;&gt;"",Scoring!$O$7)+IF(Data!$C164&lt;&gt;"",Scoring!$O$8)+IF(Data!$D164&lt;&gt;"",Scoring!$O$9)+IF(Data!$E164&lt;&gt;"",Scoring!$O$10)+IF(Data!$F164&lt;&gt;"",Scoring!$O$11)+IF(Data!$G164&lt;&gt;"",Scoring!$O$12)+IF(Data!$H164&lt;&gt;"",Scoring!$O$13)+IF(Data!$I164&lt;&gt;"",Scoring!$O$14)+IF(Data!$J164&lt;&gt;"",Scoring!$O$15)+IF(Data!$K164&lt;&gt;"",Scoring!$O$16)+IF(Data!$L164&lt;&gt;"",Scoring!$O$17)+IF(Data!$M164&lt;&gt;"",Scoring!$O$18)+IF(Data!$N164&lt;&gt;"",Scoring!$O$19)+IF(Data!$O164&lt;&gt;"",Scoring!$O$20)+IF(Data!$P164&lt;&gt;"",Scoring!$O$21)+IF(Data!$Q164&lt;&gt;"",Scoring!$O$22)+IF(Data!$R164&lt;&gt;"",Scoring!$O$23)+IF(Data!$S164&lt;&gt;"",Scoring!$O$24)+IF(Data!$T164&lt;&gt;"",Scoring!$O$25)+IF(Data!$U164&lt;&gt;"",Scoring!$O$26)+IF(Data!$V164&lt;&gt;"",Scoring!$O$27)+IF(Data!$W164&lt;&gt;"",Scoring!$O$28)+IF(Data!$X164&lt;&gt;"",Scoring!$O$29)+IF(Data!$Y164&lt;&gt;"",Scoring!$O$30)+IF(Data!$Z164&lt;&gt;"",Scoring!$O$31)+IF(Data!$AA164&lt;&gt;"",Scoring!$O$32)+IF(Data!$AB164&lt;&gt;"",Scoring!$O$33)+IF(Data!$AC164&lt;&gt;"",Scoring!$O$34)+IF(Data!$AD164&lt;&gt;"",Scoring!$O$35)+IF(Data!$AE164&lt;&gt;"",Scoring!$O$36)+IF(Data!$AF164&lt;&gt;"",Scoring!$O$37)+IF(Data!$AG164&lt;&gt;"",Scoring!$O$38)+IF(Data!$AH164&lt;&gt;"",Scoring!$O$39)+IF(Data!$AI164&lt;&gt;"",Scoring!$O$40)+IF(Data!$AJ164&lt;&gt;"",Scoring!$O$41)+IF(Data!$AK164&lt;&gt;"",Scoring!$O$42)+IF(Data!$AL164&lt;&gt;"",Scoring!$O$43)+IF(Data!$AM164&lt;&gt;"",Scoring!$O$44)+IF(Data!$AN164&lt;&gt;"",Scoring!$O$45)+IF(Data!$AO164&lt;&gt;"",Scoring!$O$46)+IF(Data!$AP164&lt;&gt;"",Scoring!$O$47)+IF(Data!$AQ164&lt;&gt;"",Scoring!$O$48)+IF(Data!$AR164&lt;&gt;"",Scoring!$O$49)+IF(Data!$AS164&lt;&gt;"",Scoring!$O$50)+IF(Data!$AT164&lt;&gt;"",Scoring!$O$51)+IF(Data!$AU164&lt;&gt;"",Scoring!$O$52),"")</f>
        <v/>
      </c>
      <c r="BS164" s="184" t="str">
        <f>IF(BR164&lt;&gt;"",LOOKUP(BR164,Likelihoods!$A$7:$A$107,Likelihoods!M$7:M$107),"")</f>
        <v/>
      </c>
      <c r="BT164" s="181" t="str">
        <f>IF(AND(COUNTBLANK($B164:$O164)=13,COUNTBLANK($P164:$Q164)=1,COUNTBLANK($R164:$U164)=3,COUNTBLANK($V164:$X164)=2,COUNTBLANK($Y164:$AE164)=6,COUNTBLANK($AF164:$AJ164)=4,COUNTBLANK($AK164:AN164)=3,COUNTBLANK($AO164:$AQ164)=2,COUNTBLANK($AR164:$AS164)=1,COUNTBLANK($AT164:$AU164)=1),IF(Data!$B164&lt;&gt;"",Scoring!$P$7)+IF(Data!$C164&lt;&gt;"",Scoring!$P$8)+IF(Data!$D164&lt;&gt;"",Scoring!$P$9)+IF(Data!$E164&lt;&gt;"",Scoring!$P$10)+IF(Data!$F164&lt;&gt;"",Scoring!$P$11)+IF(Data!$G164&lt;&gt;"",Scoring!$P$12)+IF(Data!$H164&lt;&gt;"",Scoring!$P$13)+IF(Data!$I164&lt;&gt;"",Scoring!$P$14)+IF(Data!$J164&lt;&gt;"",Scoring!$P$15)+IF(Data!$K164&lt;&gt;"",Scoring!$P$16)+IF(Data!$L164&lt;&gt;"",Scoring!$P$17)+IF(Data!$M164&lt;&gt;"",Scoring!$P$18)+IF(Data!$N164&lt;&gt;"",Scoring!$P$19)+IF(Data!$O164&lt;&gt;"",Scoring!$P$20)+IF(Data!$P164&lt;&gt;"",Scoring!$P$21)+IF(Data!$Q164&lt;&gt;"",Scoring!$P$22)+IF(Data!$R164&lt;&gt;"",Scoring!$P$23)+IF(Data!$S164&lt;&gt;"",Scoring!$P$24)+IF(Data!$T164&lt;&gt;"",Scoring!$P$25)+IF(Data!$U164&lt;&gt;"",Scoring!$P$26)+IF(Data!$V164&lt;&gt;"",Scoring!$P$27)+IF(Data!$W164&lt;&gt;"",Scoring!$P$28)+IF(Data!$X164&lt;&gt;"",Scoring!$P$29)+IF(Data!$Y164&lt;&gt;"",Scoring!$P$30)+IF(Data!$Z164&lt;&gt;"",Scoring!$P$31)+IF(Data!$AA164&lt;&gt;"",Scoring!$P$32)+IF(Data!$AB164&lt;&gt;"",Scoring!$P$33)+IF(Data!$AC164&lt;&gt;"",Scoring!$P$34)+IF(Data!$AD164&lt;&gt;"",Scoring!$P$35)+IF(Data!$AE164&lt;&gt;"",Scoring!$P$36)+IF(Data!$AF164&lt;&gt;"",Scoring!$P$37)+IF(Data!$AG164&lt;&gt;"",Scoring!$P$38)+IF(Data!$AH164&lt;&gt;"",Scoring!$P$39)+IF(Data!$AI164&lt;&gt;"",Scoring!$P$40)+IF(Data!$AJ164&lt;&gt;"",Scoring!$P$41)+IF(Data!$AK164&lt;&gt;"",Scoring!$P$42)+IF(Data!$AL164&lt;&gt;"",Scoring!$P$43)+IF(Data!$AM164&lt;&gt;"",Scoring!$P$44)+IF(Data!$AN164&lt;&gt;"",Scoring!$P$45)+IF(Data!$AO164&lt;&gt;"",Scoring!$P$46)+IF(Data!$AP164&lt;&gt;"",Scoring!$P$47)+IF(Data!$AQ164&lt;&gt;"",Scoring!$P$48)+IF(Data!$AR164&lt;&gt;"",Scoring!$P$49)+IF(Data!$AS164&lt;&gt;"",Scoring!$P$50)+IF(Data!$AT164&lt;&gt;"",Scoring!$P$51)+IF(Data!$AU164&lt;&gt;"",Scoring!$P$52),"")</f>
        <v/>
      </c>
      <c r="BU164" s="180" t="str">
        <f>IF(BT164&lt;&gt;"",LOOKUP(BT164,Likelihoods!$A$7:$A$107,Likelihoods!N$7:N$107),"")</f>
        <v/>
      </c>
      <c r="BV164" s="181" t="str">
        <f>IF(AND(COUNTBLANK($B164:$O164)=13,COUNTBLANK($P164:$Q164)=1,COUNTBLANK($R164:$U164)=3,COUNTBLANK($V164:$X164)=2,COUNTBLANK($Y164:$AE164)=6,COUNTBLANK($AF164:$AJ164)=4,COUNTBLANK($AK164:AN164)=3,COUNTBLANK($AO164:$AQ164)=2,COUNTBLANK($AR164:$AS164)=1,COUNTBLANK($AT164:$AU164)=1),IF(Data!$B164&lt;&gt;"",Scoring!$Q$7)+IF(Data!$C164&lt;&gt;"",Scoring!$Q$8)+IF(Data!$D164&lt;&gt;"",Scoring!$Q$9)+IF(Data!$E164&lt;&gt;"",Scoring!$Q$10)+IF(Data!$F164&lt;&gt;"",Scoring!$Q$11)+IF(Data!$G164&lt;&gt;"",Scoring!$Q$12)+IF(Data!$H164&lt;&gt;"",Scoring!$Q$13)+IF(Data!$I164&lt;&gt;"",Scoring!$Q$14)+IF(Data!$J164&lt;&gt;"",Scoring!$Q$15)+IF(Data!$K164&lt;&gt;"",Scoring!$Q$16)+IF(Data!$L164&lt;&gt;"",Scoring!$Q$17)+IF(Data!$M164&lt;&gt;"",Scoring!$Q$18)+IF(Data!$N164&lt;&gt;"",Scoring!$Q$19)+IF(Data!$O164&lt;&gt;"",Scoring!$Q$20)+IF(Data!$P164&lt;&gt;"",Scoring!$Q$21)+IF(Data!$Q164&lt;&gt;"",Scoring!$Q$22)+IF(Data!$R164&lt;&gt;"",Scoring!$Q$23)+IF(Data!$S164&lt;&gt;"",Scoring!$Q$24)+IF(Data!$T164&lt;&gt;"",Scoring!$Q$25)+IF(Data!$U164&lt;&gt;"",Scoring!$Q$26)+IF(Data!$V164&lt;&gt;"",Scoring!$Q$27)+IF(Data!$W164&lt;&gt;"",Scoring!$Q$28)+IF(Data!$X164&lt;&gt;"",Scoring!$Q$29)+IF(Data!$Y164&lt;&gt;"",Scoring!$Q$30)+IF(Data!$Z164&lt;&gt;"",Scoring!$Q$31)+IF(Data!$AA164&lt;&gt;"",Scoring!$Q$32)+IF(Data!$AB164&lt;&gt;"",Scoring!$Q$33)+IF(Data!$AC164&lt;&gt;"",Scoring!$Q$34)+IF(Data!$AD164&lt;&gt;"",Scoring!$Q$35)+IF(Data!$AE164&lt;&gt;"",Scoring!$Q$36)+IF(Data!$AF164&lt;&gt;"",Scoring!$Q$37)+IF(Data!$AG164&lt;&gt;"",Scoring!$Q$38)+IF(Data!$AH164&lt;&gt;"",Scoring!$Q$39)+IF(Data!$AI164&lt;&gt;"",Scoring!$Q$40)+IF(Data!$AJ164&lt;&gt;"",Scoring!$Q$41)+IF(Data!$AK164&lt;&gt;"",Scoring!$Q$42)+IF(Data!$AL164&lt;&gt;"",Scoring!$Q$43)+IF(Data!$AM164&lt;&gt;"",Scoring!$Q$44)+IF(Data!$AN164&lt;&gt;"",Scoring!$Q$45)+IF(Data!$AO164&lt;&gt;"",Scoring!$Q$46)+IF(Data!$AP164&lt;&gt;"",Scoring!$Q$47)+IF(Data!$AQ164&lt;&gt;"",Scoring!$Q$48)+IF(Data!$AR164&lt;&gt;"",Scoring!$Q$49)+IF(Data!$AS164&lt;&gt;"",Scoring!$Q$50)+IF(Data!$AT164&lt;&gt;"",Scoring!$Q$51)+IF(Data!$AU164&lt;&gt;"",Scoring!$Q$52),"")</f>
        <v/>
      </c>
      <c r="BW164" s="183" t="str">
        <f>IF(BV164&lt;&gt;"",LOOKUP(BV164,Likelihoods!$A$7:$A$107,Likelihoods!O$7:O$107),"")</f>
        <v/>
      </c>
      <c r="BX164" s="9"/>
      <c r="BY164" s="9"/>
      <c r="BZ164" s="9"/>
      <c r="CA164" s="9"/>
      <c r="CB164" s="9"/>
      <c r="CC164" s="9"/>
      <c r="CD164" s="9"/>
      <c r="CE164" s="9"/>
      <c r="CF164" s="9"/>
      <c r="CG164" s="9"/>
      <c r="CH164" s="9"/>
      <c r="CI164" s="9"/>
      <c r="CJ164" s="9"/>
      <c r="CK164" s="9"/>
    </row>
    <row r="165" spans="1:89" ht="14.25">
      <c r="A165" s="59"/>
      <c r="B165" s="76"/>
      <c r="C165" s="77"/>
      <c r="D165" s="77"/>
      <c r="E165" s="77"/>
      <c r="F165" s="77"/>
      <c r="G165" s="77"/>
      <c r="H165" s="77"/>
      <c r="I165" s="77"/>
      <c r="J165" s="77"/>
      <c r="K165" s="77"/>
      <c r="L165" s="77"/>
      <c r="M165" s="77"/>
      <c r="N165" s="77"/>
      <c r="O165" s="77"/>
      <c r="P165" s="76"/>
      <c r="Q165" s="78"/>
      <c r="R165" s="77"/>
      <c r="S165" s="77"/>
      <c r="T165" s="77"/>
      <c r="U165" s="77"/>
      <c r="V165" s="76"/>
      <c r="W165" s="77"/>
      <c r="X165" s="78"/>
      <c r="Y165" s="77"/>
      <c r="Z165" s="77"/>
      <c r="AA165" s="77"/>
      <c r="AB165" s="77"/>
      <c r="AC165" s="77"/>
      <c r="AD165" s="77"/>
      <c r="AE165" s="77"/>
      <c r="AF165" s="76"/>
      <c r="AG165" s="77"/>
      <c r="AH165" s="77"/>
      <c r="AI165" s="77"/>
      <c r="AJ165" s="78"/>
      <c r="AK165" s="77"/>
      <c r="AL165" s="77"/>
      <c r="AM165" s="77"/>
      <c r="AN165" s="77"/>
      <c r="AO165" s="76"/>
      <c r="AP165" s="77"/>
      <c r="AQ165" s="78"/>
      <c r="AR165" s="76"/>
      <c r="AS165" s="78"/>
      <c r="AT165" s="77"/>
      <c r="AU165" s="77"/>
      <c r="AV165" s="179" t="str">
        <f>IF(AND(COUNTBLANK($B165:$O165)=13,COUNTBLANK($P165:$Q165)=1,COUNTBLANK($R165:$U165)=3,COUNTBLANK($V165:$X165)=2,COUNTBLANK($Y165:$AE165)=6,COUNTBLANK($AF165:$AJ165)=4,COUNTBLANK($AK165:AN165)=3,COUNTBLANK($AO165:$AQ165)=2,COUNTBLANK($AR165:$AS165)=1,COUNTBLANK($AT165:$AU165)=1),IF(Data!$B165&lt;&gt;"",Scoring!$D$7)+IF(Data!$C165&lt;&gt;"",Scoring!$D$8)+IF(Data!$D165&lt;&gt;"",Scoring!$D$9)+IF(Data!$E165&lt;&gt;"",Scoring!$D$10)+IF(Data!$F165&lt;&gt;"",Scoring!$D$11)+IF(Data!$G165&lt;&gt;"",Scoring!$D$12)+IF(Data!$H165&lt;&gt;"",Scoring!$D$13)+IF(Data!$I165&lt;&gt;"",Scoring!$D$14)+IF(Data!$J165&lt;&gt;"",Scoring!$D$15)+IF(Data!$K165&lt;&gt;"",Scoring!$D$16)+IF(Data!$L165&lt;&gt;"",Scoring!$D$17)+IF(Data!$M165&lt;&gt;"",Scoring!$D$18)+IF(Data!$N165&lt;&gt;"",Scoring!$D$19)+IF(Data!$O165&lt;&gt;"",Scoring!$D$20)+IF(Data!$P165&lt;&gt;"",Scoring!$D$21)+IF(Data!$Q165&lt;&gt;"",Scoring!$D$22)+IF(Data!$R165&lt;&gt;"",Scoring!$D$23)+IF(Data!$S165&lt;&gt;"",Scoring!$D$24)+IF(Data!$T165&lt;&gt;"",Scoring!$D$25)+IF(Data!$U165&lt;&gt;"",Scoring!$D$26)+IF(Data!$V165&lt;&gt;"",Scoring!$D$27)+IF(Data!$W165&lt;&gt;"",Scoring!$D$28)+IF(Data!$X165&lt;&gt;"",Scoring!$D$29)+IF(Data!$Y165&lt;&gt;"",Scoring!$D$30)+IF(Data!$Z165&lt;&gt;"",Scoring!$D$31)+IF(Data!$AA165&lt;&gt;"",Scoring!$D$32)+IF(Data!$AB165&lt;&gt;"",Scoring!$D$33)+IF(Data!$AC165&lt;&gt;"",Scoring!$D$34)+IF(Data!$AD165&lt;&gt;"",Scoring!$D$35)+IF(Data!$AE165&lt;&gt;"",Scoring!$D$36)+IF(Data!$AF165&lt;&gt;"",Scoring!$D$37)+IF(Data!$AG165&lt;&gt;"",Scoring!$D$38)+IF(Data!$AH165&lt;&gt;"",Scoring!$D$39)+IF(Data!$AI165&lt;&gt;"",Scoring!$D$40)+IF(Data!$AJ165&lt;&gt;"",Scoring!$D$41)+IF(Data!$AK165&lt;&gt;"",Scoring!$D$42)+IF(Data!$AL165&lt;&gt;"",Scoring!$D$43)+IF(Data!$AM165&lt;&gt;"",Scoring!$D$44)+IF(Data!$AN165&lt;&gt;"",Scoring!$D$45)+IF(Data!$AO165&lt;&gt;"",Scoring!$D$46)+IF(Data!$AP165&lt;&gt;"",Scoring!$D$47)+IF(Data!$AQ165&lt;&gt;"",Scoring!$D$48)+IF(Data!$AR165&lt;&gt;"",Scoring!$D$49)+IF(Data!$AS165&lt;&gt;"",Scoring!$D$50)+IF(Data!$AT165&lt;&gt;"",Scoring!$D$51)+IF(Data!$AU165&lt;&gt;"",Scoring!$D$52),"")</f>
        <v/>
      </c>
      <c r="AW165" s="180" t="str">
        <f>IF(AV165&lt;&gt;"",LOOKUP(AV165,Likelihoods!$A$7:$A$107,Likelihoods!B$7:B$107),"")</f>
        <v/>
      </c>
      <c r="AX165" s="181" t="str">
        <f>IF(AND(COUNTBLANK($B165:$O165)=13,COUNTBLANK($P165:$Q165)=1,COUNTBLANK($R165:$U165)=3,COUNTBLANK($V165:$X165)=2,COUNTBLANK($Y165:$AE165)=6,COUNTBLANK($AF165:$AJ165)=4,COUNTBLANK($AK165:AN165)=3,COUNTBLANK($AO165:$AQ165)=2,COUNTBLANK($AR165:$AS165)=1,COUNTBLANK($AT165:$AU165)=1),IF(Data!$B165&lt;&gt;"",Scoring!$E$7)+IF(Data!$C165&lt;&gt;"",Scoring!$E$8)+IF(Data!$D165&lt;&gt;"",Scoring!$E$9)+IF(Data!$E165&lt;&gt;"",Scoring!$E$10)+IF(Data!$F165&lt;&gt;"",Scoring!$E$11)+IF(Data!$G165&lt;&gt;"",Scoring!$E$12)+IF(Data!$H165&lt;&gt;"",Scoring!$E$13)+IF(Data!$I165&lt;&gt;"",Scoring!$E$14)+IF(Data!$J165&lt;&gt;"",Scoring!$E$15)+IF(Data!$K165&lt;&gt;"",Scoring!$E$16)+IF(Data!$L165&lt;&gt;"",Scoring!$E$17)+IF(Data!$M165&lt;&gt;"",Scoring!$E$18)+IF(Data!$N165&lt;&gt;"",Scoring!$E$19)+IF(Data!$O165&lt;&gt;"",Scoring!$E$20)+IF(Data!$P165&lt;&gt;"",Scoring!$E$21)+IF(Data!$Q165&lt;&gt;"",Scoring!$E$22)+IF(Data!$R165&lt;&gt;"",Scoring!$E$23)+IF(Data!$S165&lt;&gt;"",Scoring!$E$24)+IF(Data!$T165&lt;&gt;"",Scoring!$E$25)+IF(Data!$U165&lt;&gt;"",Scoring!$E$26)+IF(Data!$V165&lt;&gt;"",Scoring!$E$27)+IF(Data!$W165&lt;&gt;"",Scoring!$E$28)+IF(Data!$X165&lt;&gt;"",Scoring!$E$29)+IF(Data!$Y165&lt;&gt;"",Scoring!$E$30)+IF(Data!$Z165&lt;&gt;"",Scoring!$E$31)+IF(Data!$AA165&lt;&gt;"",Scoring!$E$32)+IF(Data!$AB165&lt;&gt;"",Scoring!$E$33)+IF(Data!$AC165&lt;&gt;"",Scoring!$E$34)+IF(Data!$AD165&lt;&gt;"",Scoring!$E$35)+IF(Data!$AE165&lt;&gt;"",Scoring!$E$36)+IF(Data!$AF165&lt;&gt;"",Scoring!$E$37)+IF(Data!$AG165&lt;&gt;"",Scoring!$E$38)+IF(Data!$AH165&lt;&gt;"",Scoring!$E$39)+IF(Data!$AI165&lt;&gt;"",Scoring!$E$40)+IF(Data!$AJ165&lt;&gt;"",Scoring!$E$41)+IF(Data!$AK165&lt;&gt;"",Scoring!$E$42)+IF(Data!$AL165&lt;&gt;"",Scoring!$E$43)+IF(Data!$AM165&lt;&gt;"",Scoring!$E$44)+IF(Data!$AN165&lt;&gt;"",Scoring!$E$45)+IF(Data!$AO165&lt;&gt;"",Scoring!$E$46)+IF(Data!$AP165&lt;&gt;"",Scoring!$E$47)+IF(Data!$AQ165&lt;&gt;"",Scoring!$E$48)+IF(Data!$AR165&lt;&gt;"",Scoring!$E$49)+IF(Data!$AS165&lt;&gt;"",Scoring!$E$50)+IF(Data!$AT165&lt;&gt;"",Scoring!$E$51)+IF(Data!$AU165&lt;&gt;"",Scoring!$E$52),"")</f>
        <v/>
      </c>
      <c r="AY165" s="180" t="str">
        <f>IF(AX165&lt;&gt;"",LOOKUP(AX165,Likelihoods!$A$7:$A$107,Likelihoods!C$7:C$107),"")</f>
        <v/>
      </c>
      <c r="AZ165" s="182" t="str">
        <f>IF(AND(COUNTBLANK($B165:$O165)=13,COUNTBLANK($P165:$Q165)=1,COUNTBLANK($R165:$U165)=3,COUNTBLANK($V165:$X165)=2,COUNTBLANK($Y165:$AE165)=6,COUNTBLANK($AF165:$AJ165)=4,COUNTBLANK($AK165:AN165)=3,COUNTBLANK($AO165:$AQ165)=2,COUNTBLANK($AR165:$AS165)=1,COUNTBLANK($AT165:$AU165)=1),IF(Data!$B165&lt;&gt;"",Scoring!$F$7)+IF(Data!$C165&lt;&gt;"",Scoring!$F$8)+IF(Data!$D165&lt;&gt;"",Scoring!$F$9)+IF(Data!$E165&lt;&gt;"",Scoring!$F$10)+IF(Data!$F165&lt;&gt;"",Scoring!$F$11)+IF(Data!$G165&lt;&gt;"",Scoring!$F$12)+IF(Data!$H165&lt;&gt;"",Scoring!$F$13)+IF(Data!$I165&lt;&gt;"",Scoring!$F$14)+IF(Data!$J165&lt;&gt;"",Scoring!$F$15)+IF(Data!$K165&lt;&gt;"",Scoring!$F$16)+IF(Data!$L165&lt;&gt;"",Scoring!$F$17)+IF(Data!$M165&lt;&gt;"",Scoring!$F$18)+IF(Data!$N165&lt;&gt;"",Scoring!$F$19)+IF(Data!$O165&lt;&gt;"",Scoring!$F$20)+IF(Data!$P165&lt;&gt;"",Scoring!$F$21)+IF(Data!$Q165&lt;&gt;"",Scoring!$F$22)+IF(Data!$R165&lt;&gt;"",Scoring!$F$23)+IF(Data!$S165&lt;&gt;"",Scoring!$F$24)+IF(Data!$T165&lt;&gt;"",Scoring!$F$25)+IF(Data!$U165&lt;&gt;"",Scoring!$F$26)+IF(Data!$V165&lt;&gt;"",Scoring!$F$27)+IF(Data!$W165&lt;&gt;"",Scoring!$F$28)+IF(Data!$X165&lt;&gt;"",Scoring!$F$29)+IF(Data!$Y165&lt;&gt;"",Scoring!$F$30)+IF(Data!$Z165&lt;&gt;"",Scoring!$F$31)+IF(Data!$AA165&lt;&gt;"",Scoring!$F$32)+IF(Data!$AB165&lt;&gt;"",Scoring!$F$33)+IF(Data!$AC165&lt;&gt;"",Scoring!$F$34)+IF(Data!$AD165&lt;&gt;"",Scoring!$F$35)+IF(Data!$AE165&lt;&gt;"",Scoring!$F$36)+IF(Data!$AF165&lt;&gt;"",Scoring!$F$37)+IF(Data!$AG165&lt;&gt;"",Scoring!$F$38)+IF(Data!$AH165&lt;&gt;"",Scoring!$F$39)+IF(Data!$AI165&lt;&gt;"",Scoring!$F$40)+IF(Data!$AJ165&lt;&gt;"",Scoring!$F$41)+IF(Data!$AK165&lt;&gt;"",Scoring!$F$42)+IF(Data!$AL165&lt;&gt;"",Scoring!$F$43)+IF(Data!$AM165&lt;&gt;"",Scoring!$F$44)+IF(Data!$AN165&lt;&gt;"",Scoring!$F$45)+IF(Data!$AO165&lt;&gt;"",Scoring!$F$46)+IF(Data!$AP165&lt;&gt;"",Scoring!$F$47)+IF(Data!$AQ165&lt;&gt;"",Scoring!$F$48)+IF(Data!$AR165&lt;&gt;"",Scoring!$F$49)+IF(Data!$AS165&lt;&gt;"",Scoring!$F$50)+IF(Data!$AT165&lt;&gt;"",Scoring!$F$51)+IF(Data!$AU165&lt;&gt;"",Scoring!$F$52),"")</f>
        <v/>
      </c>
      <c r="BA165" s="183" t="str">
        <f>IF(AZ165&lt;&gt;"",LOOKUP(AZ165,Likelihoods!$A$7:$A$107,Likelihoods!D$7:D$107),"")</f>
        <v/>
      </c>
      <c r="BB165" s="181" t="str">
        <f>IF(AND(COUNTBLANK($B165:$O165)=13,COUNTBLANK($P165:$Q165)=1,COUNTBLANK($R165:$U165)=3,COUNTBLANK($V165:$X165)=2,COUNTBLANK($Y165:$AE165)=6,COUNTBLANK($AF165:$AJ165)=4,COUNTBLANK($AK165:AN165)=3,COUNTBLANK($AO165:$AQ165)=2,COUNTBLANK($AR165:$AS165)=1,COUNTBLANK($AT165:$AU165)=1),IF(Data!$B165&lt;&gt;"",Scoring!$G$7)+IF(Data!$C165&lt;&gt;"",Scoring!$G$8)+IF(Data!$D165&lt;&gt;"",Scoring!$G$9)+IF(Data!$E165&lt;&gt;"",Scoring!$G$10)+IF(Data!$F165&lt;&gt;"",Scoring!$G$11)+IF(Data!$G165&lt;&gt;"",Scoring!$G$12)+IF(Data!$H165&lt;&gt;"",Scoring!$G$13)+IF(Data!$I165&lt;&gt;"",Scoring!$G$14)+IF(Data!$J165&lt;&gt;"",Scoring!$G$15)+IF(Data!$K165&lt;&gt;"",Scoring!$G$16)+IF(Data!$L165&lt;&gt;"",Scoring!$G$17)+IF(Data!$M165&lt;&gt;"",Scoring!$G$18)+IF(Data!$N165&lt;&gt;"",Scoring!$G$19)+IF(Data!$O165&lt;&gt;"",Scoring!$G$20)+IF(Data!$P165&lt;&gt;"",Scoring!$G$21)+IF(Data!$Q165&lt;&gt;"",Scoring!$G$22)+IF(Data!$R165&lt;&gt;"",Scoring!$G$23)+IF(Data!$S165&lt;&gt;"",Scoring!$G$24)+IF(Data!$T165&lt;&gt;"",Scoring!$G$25)+IF(Data!$U165&lt;&gt;"",Scoring!$G$26)+IF(Data!$V165&lt;&gt;"",Scoring!$G$27)+IF(Data!$W165&lt;&gt;"",Scoring!$G$28)+IF(Data!$X165&lt;&gt;"",Scoring!$G$29)+IF(Data!$Y165&lt;&gt;"",Scoring!$G$30)+IF(Data!$Z165&lt;&gt;"",Scoring!$G$31)+IF(Data!$AA165&lt;&gt;"",Scoring!$G$32)+IF(Data!$AB165&lt;&gt;"",Scoring!$G$33)+IF(Data!$AC165&lt;&gt;"",Scoring!$G$34)+IF(Data!$AD165&lt;&gt;"",Scoring!$G$35)+IF(Data!$AE165&lt;&gt;"",Scoring!$G$36)+IF(Data!$AF165&lt;&gt;"",Scoring!$G$37)+IF(Data!$AG165&lt;&gt;"",Scoring!$G$38)+IF(Data!$AH165&lt;&gt;"",Scoring!$G$39)+IF(Data!$AI165&lt;&gt;"",Scoring!$G$40)+IF(Data!$AJ165&lt;&gt;"",Scoring!$G$41)+IF(Data!$AK165&lt;&gt;"",Scoring!$G$42)+IF(Data!$AL165&lt;&gt;"",Scoring!$G$43)+IF(Data!$AM165&lt;&gt;"",Scoring!$G$44)+IF(Data!$AN165&lt;&gt;"",Scoring!$G$45)+IF(Data!$AO165&lt;&gt;"",Scoring!$G$46)+IF(Data!$AP165&lt;&gt;"",Scoring!$G$47)+IF(Data!$AQ165&lt;&gt;"",Scoring!$G$48)+IF(Data!$AR165&lt;&gt;"",Scoring!$G$49)+IF(Data!$AS165&lt;&gt;"",Scoring!$G$50)+IF(Data!$AT165&lt;&gt;"",Scoring!$G$51)+IF(Data!$AU165&lt;&gt;"",Scoring!$G$52),"")</f>
        <v/>
      </c>
      <c r="BC165" s="184" t="str">
        <f>IF(BB165&lt;&gt;"",LOOKUP(BB165,Likelihoods!$A$7:$A$107,Likelihoods!E$7:E$107),"")</f>
        <v/>
      </c>
      <c r="BD165" s="185" t="str">
        <f>IF(AND(COUNTBLANK($B165:$O165)=13,COUNTBLANK($P165:$Q165)=1,COUNTBLANK($R165:$U165)=3,COUNTBLANK($V165:$X165)=2,COUNTBLANK($Y165:$AE165)=6,COUNTBLANK($AF165:$AJ165)=4,COUNTBLANK($AK165:AN165)=3,COUNTBLANK($AO165:$AQ165)=2,COUNTBLANK($AR165:$AS165)=1,COUNTBLANK($AT165:$AU165)=1),IF(Data!$B165&lt;&gt;"",Scoring!$H$7)+IF(Data!$C165&lt;&gt;"",Scoring!$H$8)+IF(Data!$D165&lt;&gt;"",Scoring!$H$9)+IF(Data!$E165&lt;&gt;"",Scoring!$H$10)+IF(Data!$F165&lt;&gt;"",Scoring!$H$11)+IF(Data!$G165&lt;&gt;"",Scoring!$H$12)+IF(Data!$H165&lt;&gt;"",Scoring!$H$13)+IF(Data!$I165&lt;&gt;"",Scoring!$H$14)+IF(Data!$J165&lt;&gt;"",Scoring!$H$15)+IF(Data!$K165&lt;&gt;"",Scoring!$H$16)+IF(Data!$L165&lt;&gt;"",Scoring!$H$17)+IF(Data!$M165&lt;&gt;"",Scoring!$H$18)+IF(Data!$N165&lt;&gt;"",Scoring!$H$19)+IF(Data!$O165&lt;&gt;"",Scoring!$H$20)+IF(Data!$P165&lt;&gt;"",Scoring!$H$21)+IF(Data!$Q165&lt;&gt;"",Scoring!$H$22)+IF(Data!$R165&lt;&gt;"",Scoring!$H$23)+IF(Data!$S165&lt;&gt;"",Scoring!$H$24)+IF(Data!$T165&lt;&gt;"",Scoring!$H$25)+IF(Data!$U165&lt;&gt;"",Scoring!$H$26)+IF(Data!$V165&lt;&gt;"",Scoring!$H$27)+IF(Data!$W165&lt;&gt;"",Scoring!$H$28)+IF(Data!$X165&lt;&gt;"",Scoring!$H$29)+IF(Data!$Y165&lt;&gt;"",Scoring!$H$30)+IF(Data!$Z165&lt;&gt;"",Scoring!$H$31)+IF(Data!$AA165&lt;&gt;"",Scoring!$H$32)+IF(Data!$AB165&lt;&gt;"",Scoring!$H$33)+IF(Data!$AC165&lt;&gt;"",Scoring!$H$34)+IF(Data!$AD165&lt;&gt;"",Scoring!$H$35)+IF(Data!$AE165&lt;&gt;"",Scoring!$H$36)+IF(Data!$AF165&lt;&gt;"",Scoring!$H$37)+IF(Data!$AG165&lt;&gt;"",Scoring!$H$38)+IF(Data!$AH165&lt;&gt;"",Scoring!$H$39)+IF(Data!$AI165&lt;&gt;"",Scoring!$H$40)+IF(Data!$AJ165&lt;&gt;"",Scoring!$H$41)+IF(Data!$AK165&lt;&gt;"",Scoring!$H$42)+IF(Data!$AL165&lt;&gt;"",Scoring!$H$43)+IF(Data!$AM165&lt;&gt;"",Scoring!$H$44)+IF(Data!$AN165&lt;&gt;"",Scoring!$H$45)+IF(Data!$AO165&lt;&gt;"",Scoring!$H$46)+IF(Data!$AP165&lt;&gt;"",Scoring!$H$47)+IF(Data!$AQ165&lt;&gt;"",Scoring!$H$48)+IF(Data!$AR165&lt;&gt;"",Scoring!$H$49)+IF(Data!$AS165&lt;&gt;"",Scoring!$H$50)+IF(Data!$AT165&lt;&gt;"",Scoring!$H$51)+IF(Data!$AU165&lt;&gt;"",Scoring!$H$52),"")</f>
        <v/>
      </c>
      <c r="BE165" s="186" t="str">
        <f>IF(BD165&lt;&gt;"",LOOKUP(BD165,Likelihoods!$A$7:$A$107,Likelihoods!F$7:F$107),"")</f>
        <v/>
      </c>
      <c r="BF165" s="181" t="str">
        <f>IF(AND(COUNTBLANK($B165:$O165)=13,COUNTBLANK($P165:$Q165)=1,COUNTBLANK($R165:$U165)=3,COUNTBLANK($V165:$X165)=2,COUNTBLANK($Y165:$AE165)=6,COUNTBLANK($AF165:$AJ165)=4,COUNTBLANK($AK165:AN165)=3,COUNTBLANK($AO165:$AQ165)=2,COUNTBLANK($AR165:$AS165)=1,COUNTBLANK($AT165:$AU165)=1),IF(Data!$B165&lt;&gt;"",Scoring!$I$7)+IF(Data!$C165&lt;&gt;"",Scoring!$I$8)+IF(Data!$D165&lt;&gt;"",Scoring!$I$9)+IF(Data!$E165&lt;&gt;"",Scoring!$I$10)+IF(Data!$F165&lt;&gt;"",Scoring!$I$11)+IF(Data!$G165&lt;&gt;"",Scoring!$I$12)+IF(Data!$H165&lt;&gt;"",Scoring!$I$13)+IF(Data!$I165&lt;&gt;"",Scoring!$I$14)+IF(Data!$J165&lt;&gt;"",Scoring!$I$15)+IF(Data!$K165&lt;&gt;"",Scoring!$I$16)+IF(Data!$L165&lt;&gt;"",Scoring!$I$17)+IF(Data!$M165&lt;&gt;"",Scoring!$I$18)+IF(Data!$N165&lt;&gt;"",Scoring!$I$19)+IF(Data!$O165&lt;&gt;"",Scoring!$I$20)+IF(Data!$P165&lt;&gt;"",Scoring!$I$21)+IF(Data!$Q165&lt;&gt;"",Scoring!$I$22)+IF(Data!$R165&lt;&gt;"",Scoring!$I$23)+IF(Data!$S165&lt;&gt;"",Scoring!$I$24)+IF(Data!$T165&lt;&gt;"",Scoring!$I$25)+IF(Data!$U165&lt;&gt;"",Scoring!$I$26)+IF(Data!$V165&lt;&gt;"",Scoring!$I$27)+IF(Data!$W165&lt;&gt;"",Scoring!$I$28)+IF(Data!$X165&lt;&gt;"",Scoring!$I$29)+IF(Data!$Y165&lt;&gt;"",Scoring!$I$30)+IF(Data!$Z165&lt;&gt;"",Scoring!$I$31)+IF(Data!$AA165&lt;&gt;"",Scoring!$I$32)+IF(Data!$AB165&lt;&gt;"",Scoring!$I$33)+IF(Data!$AC165&lt;&gt;"",Scoring!$I$34)+IF(Data!$AD165&lt;&gt;"",Scoring!$I$35)+IF(Data!$AE165&lt;&gt;"",Scoring!$I$36)+IF(Data!$AF165&lt;&gt;"",Scoring!$I$37)+IF(Data!$AG165&lt;&gt;"",Scoring!$I$38)+IF(Data!$AH165&lt;&gt;"",Scoring!$I$39)+IF(Data!$AI165&lt;&gt;"",Scoring!$I$40)+IF(Data!$AJ165&lt;&gt;"",Scoring!$I$41)+IF(Data!$AK165&lt;&gt;"",Scoring!$I$42)+IF(Data!$AL165&lt;&gt;"",Scoring!$I$43)+IF(Data!$AM165&lt;&gt;"",Scoring!$I$44)+IF(Data!$AN165&lt;&gt;"",Scoring!$I$45)+IF(Data!$AO165&lt;&gt;"",Scoring!$I$46)+IF(Data!$AP165&lt;&gt;"",Scoring!$I$47)+IF(Data!$AQ165&lt;&gt;"",Scoring!$I$48)+IF(Data!$AR165&lt;&gt;"",Scoring!$I$49)+IF(Data!$AS165&lt;&gt;"",Scoring!$I$50)+IF(Data!$AT165&lt;&gt;"",Scoring!$I$51)+IF(Data!$AU165&lt;&gt;"",Scoring!$I$52),"")</f>
        <v/>
      </c>
      <c r="BG165" s="180" t="str">
        <f>IF(BF165&lt;&gt;"",LOOKUP(BF165,Likelihoods!$A$7:$A$107,Likelihoods!G$7:G$107),"")</f>
        <v/>
      </c>
      <c r="BH165" s="187" t="str">
        <f>IF(AND(COUNTBLANK($B165:$O165)=13,COUNTBLANK($P165:$Q165)=1,COUNTBLANK($R165:$U165)=3,COUNTBLANK($V165:$X165)=2,COUNTBLANK($Y165:$AE165)=6,COUNTBLANK($AF165:$AJ165)=4,COUNTBLANK($AK165:AN165)=3,COUNTBLANK($AO165:$AQ165)=2,COUNTBLANK($AR165:$AS165)=1,COUNTBLANK($AT165:$AU165)=1),IF(Data!$B165&lt;&gt;"",Scoring!$J$7)+IF(Data!$C165&lt;&gt;"",Scoring!$J$8)+IF(Data!$D165&lt;&gt;"",Scoring!$J$9)+IF(Data!$E165&lt;&gt;"",Scoring!$J$10)+IF(Data!$F165&lt;&gt;"",Scoring!$J$11)+IF(Data!$G165&lt;&gt;"",Scoring!$J$12)+IF(Data!$H165&lt;&gt;"",Scoring!$J$13)+IF(Data!$I165&lt;&gt;"",Scoring!$J$14)+IF(Data!$J165&lt;&gt;"",Scoring!$J$15)+IF(Data!$K165&lt;&gt;"",Scoring!$J$16)+IF(Data!$L165&lt;&gt;"",Scoring!$J$17)+IF(Data!$M165&lt;&gt;"",Scoring!$J$18)+IF(Data!$N165&lt;&gt;"",Scoring!$J$19)+IF(Data!$O165&lt;&gt;"",Scoring!$J$20)+IF(Data!$P165&lt;&gt;"",Scoring!$J$21)+IF(Data!$Q165&lt;&gt;"",Scoring!$J$22)+IF(Data!$R165&lt;&gt;"",Scoring!$J$23)+IF(Data!$S165&lt;&gt;"",Scoring!$J$24)+IF(Data!$T165&lt;&gt;"",Scoring!$J$25)+IF(Data!$U165&lt;&gt;"",Scoring!$J$26)+IF(Data!$V165&lt;&gt;"",Scoring!$J$27)+IF(Data!$W165&lt;&gt;"",Scoring!$J$28)+IF(Data!$X165&lt;&gt;"",Scoring!$J$29)+IF(Data!$Y165&lt;&gt;"",Scoring!$J$30)+IF(Data!$Z165&lt;&gt;"",Scoring!$J$31)+IF(Data!$AA165&lt;&gt;"",Scoring!$J$32)+IF(Data!$AB165&lt;&gt;"",Scoring!$J$33)+IF(Data!$AC165&lt;&gt;"",Scoring!$J$34)+IF(Data!$AD165&lt;&gt;"",Scoring!$J$35)+IF(Data!$AE165&lt;&gt;"",Scoring!$J$36)+IF(Data!$AF165&lt;&gt;"",Scoring!$J$37)+IF(Data!$AG165&lt;&gt;"",Scoring!$J$38)+IF(Data!$AH165&lt;&gt;"",Scoring!$J$39)+IF(Data!$AI165&lt;&gt;"",Scoring!$J$40)+IF(Data!$AJ165&lt;&gt;"",Scoring!$J$41)+IF(Data!$AK165&lt;&gt;"",Scoring!$J$42)+IF(Data!$AL165&lt;&gt;"",Scoring!$J$43)+IF(Data!$AM165&lt;&gt;"",Scoring!$J$44)+IF(Data!$AN165&lt;&gt;"",Scoring!$J$45)+IF(Data!$AO165&lt;&gt;"",Scoring!$J$46)+IF(Data!$AP165&lt;&gt;"",Scoring!$J$47)+IF(Data!$AQ165&lt;&gt;"",Scoring!$J$48)+IF(Data!$AR165&lt;&gt;"",Scoring!$J$49)+IF(Data!$AS165&lt;&gt;"",Scoring!$J$50)+IF(Data!$AT165&lt;&gt;"",Scoring!$J$51)+IF(Data!$AU165&lt;&gt;"",Scoring!$J$52),"")</f>
        <v/>
      </c>
      <c r="BI165" s="183" t="str">
        <f>IF(BH165&lt;&gt;"",LOOKUP(BH165,Likelihoods!$A$7:$A$107,Likelihoods!H$7:H$107),"")</f>
        <v/>
      </c>
      <c r="BJ165" s="188" t="str">
        <f>IF(AND(COUNTBLANK($B165:$O165)=13,COUNTBLANK($P165:$Q165)=1,COUNTBLANK($R165:$U165)=3,COUNTBLANK($V165:$X165)=2,COUNTBLANK($Y165:$AE165)=6,COUNTBLANK($AF165:$AJ165)=4,COUNTBLANK($AK165:AN165)=3,COUNTBLANK($AO165:$AQ165)=2,COUNTBLANK($AR165:$AS165)=1,COUNTBLANK($AT165:$AU165)=1),IF(Data!$B165&lt;&gt;"",Scoring!$K$7)+IF(Data!$C165&lt;&gt;"",Scoring!$K$8)+IF(Data!$D165&lt;&gt;"",Scoring!$K$9)+IF(Data!$E165&lt;&gt;"",Scoring!$K$10)+IF(Data!$F165&lt;&gt;"",Scoring!$K$11)+IF(Data!$G165&lt;&gt;"",Scoring!$K$12)+IF(Data!$H165&lt;&gt;"",Scoring!$K$13)+IF(Data!$I165&lt;&gt;"",Scoring!$K$14)+IF(Data!$J165&lt;&gt;"",Scoring!$K$15)+IF(Data!$K165&lt;&gt;"",Scoring!$K$16)+IF(Data!$L165&lt;&gt;"",Scoring!$K$17)+IF(Data!$M165&lt;&gt;"",Scoring!$K$18)+IF(Data!$N165&lt;&gt;"",Scoring!$K$19)+IF(Data!$O165&lt;&gt;"",Scoring!$K$20)+IF(Data!$P165&lt;&gt;"",Scoring!$K$21)+IF(Data!$Q165&lt;&gt;"",Scoring!$K$22)+IF(Data!$R165&lt;&gt;"",Scoring!$K$23)+IF(Data!$S165&lt;&gt;"",Scoring!$K$24)+IF(Data!$T165&lt;&gt;"",Scoring!$K$25)+IF(Data!$U165&lt;&gt;"",Scoring!$K$26)+IF(Data!$V165&lt;&gt;"",Scoring!$K$27)+IF(Data!$W165&lt;&gt;"",Scoring!$K$28)+IF(Data!$X165&lt;&gt;"",Scoring!$K$29)+IF(Data!$Y165&lt;&gt;"",Scoring!$K$30)+IF(Data!$Z165&lt;&gt;"",Scoring!$K$31)+IF(Data!$AA165&lt;&gt;"",Scoring!$K$32)+IF(Data!$AB165&lt;&gt;"",Scoring!$K$33)+IF(Data!$AC165&lt;&gt;"",Scoring!$K$34)+IF(Data!$AD165&lt;&gt;"",Scoring!$K$35)+IF(Data!$AE165&lt;&gt;"",Scoring!$K$36)+IF(Data!$AF165&lt;&gt;"",Scoring!$K$37)+IF(Data!$AG165&lt;&gt;"",Scoring!$K$38)+IF(Data!$AH165&lt;&gt;"",Scoring!$K$39)+IF(Data!$AI165&lt;&gt;"",Scoring!$K$40)+IF(Data!$AJ165&lt;&gt;"",Scoring!$K$41)+IF(Data!$AK165&lt;&gt;"",Scoring!$K$42)+IF(Data!$AL165&lt;&gt;"",Scoring!$K$43)+IF(Data!$AM165&lt;&gt;"",Scoring!$K$44)+IF(Data!$AN165&lt;&gt;"",Scoring!$K$45)+IF(Data!$AO165&lt;&gt;"",Scoring!$K$46)+IF(Data!$AP165&lt;&gt;"",Scoring!$K$47)+IF(Data!$AQ165&lt;&gt;"",Scoring!$K$48)+IF(Data!$AR165&lt;&gt;"",Scoring!$K$49)+IF(Data!$AS165&lt;&gt;"",Scoring!$K$50)+IF(Data!$AT165&lt;&gt;"",Scoring!$K$51)+IF(Data!$AU165&lt;&gt;"",Scoring!$K$52),"")</f>
        <v/>
      </c>
      <c r="BK165" s="184" t="str">
        <f>IF(BJ165&lt;&gt;"",LOOKUP(BJ165,Likelihoods!$A$7:$A$107,Likelihoods!I$7:I$107),"")</f>
        <v/>
      </c>
      <c r="BL165" s="187" t="str">
        <f>IF(AND(COUNTBLANK($B165:$O165)=13,COUNTBLANK($P165:$Q165)=1,COUNTBLANK($R165:$U165)=3,COUNTBLANK($V165:$X165)=2,COUNTBLANK($Y165:$AE165)=6,COUNTBLANK($AF165:$AJ165)=4,COUNTBLANK($AK165:AN165)=3,COUNTBLANK($AO165:$AQ165)=2,COUNTBLANK($AR165:$AS165)=1,COUNTBLANK($AT165:$AU165)=1),IF(Data!$B165&lt;&gt;"",Scoring!$L$7)+IF(Data!$C165&lt;&gt;"",Scoring!$L$8)+IF(Data!$D165&lt;&gt;"",Scoring!$L$9)+IF(Data!$E165&lt;&gt;"",Scoring!$L$10)+IF(Data!$F165&lt;&gt;"",Scoring!$L$11)+IF(Data!$G165&lt;&gt;"",Scoring!$L$12)+IF(Data!$H165&lt;&gt;"",Scoring!$L$13)+IF(Data!$I165&lt;&gt;"",Scoring!$L$14)+IF(Data!$J165&lt;&gt;"",Scoring!$L$15)+IF(Data!$K165&lt;&gt;"",Scoring!$L$16)+IF(Data!$L165&lt;&gt;"",Scoring!$L$17)+IF(Data!$M165&lt;&gt;"",Scoring!$L$18)+IF(Data!$N165&lt;&gt;"",Scoring!$L$19)+IF(Data!$O165&lt;&gt;"",Scoring!$L$20)+IF(Data!$P165&lt;&gt;"",Scoring!$L$21)+IF(Data!$Q165&lt;&gt;"",Scoring!$L$22)+IF(Data!$R165&lt;&gt;"",Scoring!$L$23)+IF(Data!$S165&lt;&gt;"",Scoring!$L$24)+IF(Data!$T165&lt;&gt;"",Scoring!$L$25)+IF(Data!$U165&lt;&gt;"",Scoring!$L$26)+IF(Data!$V165&lt;&gt;"",Scoring!$L$27)+IF(Data!$W165&lt;&gt;"",Scoring!$L$28)+IF(Data!$X165&lt;&gt;"",Scoring!$L$29)+IF(Data!$Y165&lt;&gt;"",Scoring!$L$30)+IF(Data!$Z165&lt;&gt;"",Scoring!$L$31)+IF(Data!$AA165&lt;&gt;"",Scoring!$L$32)+IF(Data!$AB165&lt;&gt;"",Scoring!$L$33)+IF(Data!$AC165&lt;&gt;"",Scoring!$L$34)+IF(Data!$AD165&lt;&gt;"",Scoring!$L$35)+IF(Data!$AE165&lt;&gt;"",Scoring!$L$36)+IF(Data!$AF165&lt;&gt;"",Scoring!$L$37)+IF(Data!$AG165&lt;&gt;"",Scoring!$L$38)+IF(Data!$AH165&lt;&gt;"",Scoring!$L$39)+IF(Data!$AI165&lt;&gt;"",Scoring!$L$40)+IF(Data!$AJ165&lt;&gt;"",Scoring!$L$41)+IF(Data!$AK165&lt;&gt;"",Scoring!$L$42)+IF(Data!$AL165&lt;&gt;"",Scoring!$L$43)+IF(Data!$AM165&lt;&gt;"",Scoring!$L$44)+IF(Data!$AN165&lt;&gt;"",Scoring!$L$45)+IF(Data!$AO165&lt;&gt;"",Scoring!$L$46)+IF(Data!$AP165&lt;&gt;"",Scoring!$L$47)+IF(Data!$AQ165&lt;&gt;"",Scoring!$L$48)+IF(Data!$AR165&lt;&gt;"",Scoring!$L$49)+IF(Data!$AS165&lt;&gt;"",Scoring!$L$50)+IF(Data!$AT165&lt;&gt;"",Scoring!$L$51)+IF(Data!$AU165&lt;&gt;"",Scoring!$L$52),"")</f>
        <v/>
      </c>
      <c r="BM165" s="180" t="str">
        <f>IF(BL165&lt;&gt;"",LOOKUP(BL165,Likelihoods!$A$7:$A$107,Likelihoods!J$7:J$107),"")</f>
        <v/>
      </c>
      <c r="BN165" s="181" t="str">
        <f>IF(AND(COUNTBLANK($B165:$O165)=13,COUNTBLANK($P165:$Q165)=1,COUNTBLANK($R165:$U165)=3,COUNTBLANK($V165:$X165)=2,COUNTBLANK($Y165:$AE165)=6,COUNTBLANK($AF165:$AJ165)=4,COUNTBLANK($AK165:AN165)=3,COUNTBLANK($AO165:$AQ165)=2,COUNTBLANK($AR165:$AS165)=1,COUNTBLANK($AT165:$AU165)=1),IF(Data!$B165&lt;&gt;"",Scoring!$M$7)+IF(Data!$C165&lt;&gt;"",Scoring!$M$8)+IF(Data!$D165&lt;&gt;"",Scoring!$M$9)+IF(Data!$E165&lt;&gt;"",Scoring!$M$10)+IF(Data!$F165&lt;&gt;"",Scoring!$M$11)+IF(Data!$G165&lt;&gt;"",Scoring!$M$12)+IF(Data!$H165&lt;&gt;"",Scoring!$M$13)+IF(Data!$I165&lt;&gt;"",Scoring!$M$14)+IF(Data!$J165&lt;&gt;"",Scoring!$M$15)+IF(Data!$K165&lt;&gt;"",Scoring!$M$16)+IF(Data!$L165&lt;&gt;"",Scoring!$M$17)+IF(Data!$M165&lt;&gt;"",Scoring!$M$18)+IF(Data!$N165&lt;&gt;"",Scoring!$M$19)+IF(Data!$O165&lt;&gt;"",Scoring!$M$20)+IF(Data!$P165&lt;&gt;"",Scoring!$M$21)+IF(Data!$Q165&lt;&gt;"",Scoring!$M$22)+IF(Data!$R165&lt;&gt;"",Scoring!$M$23)+IF(Data!$S165&lt;&gt;"",Scoring!$M$24)+IF(Data!$T165&lt;&gt;"",Scoring!$M$25)+IF(Data!$U165&lt;&gt;"",Scoring!$M$26)+IF(Data!$V165&lt;&gt;"",Scoring!$M$27)+IF(Data!$W165&lt;&gt;"",Scoring!$M$28)+IF(Data!$X165&lt;&gt;"",Scoring!$M$29)+IF(Data!$Y165&lt;&gt;"",Scoring!$M$30)+IF(Data!$Z165&lt;&gt;"",Scoring!$M$31)+IF(Data!$AA165&lt;&gt;"",Scoring!$M$32)+IF(Data!$AB165&lt;&gt;"",Scoring!$M$33)+IF(Data!$AC165&lt;&gt;"",Scoring!$M$34)+IF(Data!$AD165&lt;&gt;"",Scoring!$M$35)+IF(Data!$AE165&lt;&gt;"",Scoring!$M$36)+IF(Data!$AF165&lt;&gt;"",Scoring!$M$37)+IF(Data!$AG165&lt;&gt;"",Scoring!$M$38)+IF(Data!$AH165&lt;&gt;"",Scoring!$M$39)+IF(Data!$AI165&lt;&gt;"",Scoring!$M$40)+IF(Data!$AJ165&lt;&gt;"",Scoring!$M$41)+IF(Data!$AK165&lt;&gt;"",Scoring!$M$42)+IF(Data!$AL165&lt;&gt;"",Scoring!$M$43)+IF(Data!$AM165&lt;&gt;"",Scoring!$M$44)+IF(Data!$AN165&lt;&gt;"",Scoring!$M$45)+IF(Data!$AO165&lt;&gt;"",Scoring!$M$46)+IF(Data!$AP165&lt;&gt;"",Scoring!$M$47)+IF(Data!$AQ165&lt;&gt;"",Scoring!$M$48)+IF(Data!$AR165&lt;&gt;"",Scoring!$M$49)+IF(Data!$AS165&lt;&gt;"",Scoring!$M$50)+IF(Data!$AT165&lt;&gt;"",Scoring!$M$51)+IF(Data!$AU165&lt;&gt;"",Scoring!$M$52),"")</f>
        <v/>
      </c>
      <c r="BO165" s="184" t="str">
        <f>IF(BN165&lt;&gt;"",LOOKUP(BN165,Likelihoods!$A$7:$A$107,Likelihoods!K$7:K$107),"")</f>
        <v/>
      </c>
      <c r="BP165" s="179" t="str">
        <f>IF(AND(COUNTBLANK($B165:$O165)=13,COUNTBLANK($P165:$Q165)=1,COUNTBLANK($R165:$U165)=3,COUNTBLANK($V165:$X165)=2,COUNTBLANK($Y165:$AE165)=6,COUNTBLANK($AF165:$AJ165)=4,COUNTBLANK($AK165:AN165)=3,COUNTBLANK($AO165:$AQ165)=2,COUNTBLANK($AR165:$AS165)=1,COUNTBLANK($AT165:$AU165)=1),IF(Data!$B165&lt;&gt;"",Scoring!$N$7)+IF(Data!$C165&lt;&gt;"",Scoring!$N$8)+IF(Data!$D165&lt;&gt;"",Scoring!$N$9)+IF(Data!$E165&lt;&gt;"",Scoring!$N$10)+IF(Data!$F165&lt;&gt;"",Scoring!$N$11)+IF(Data!$G165&lt;&gt;"",Scoring!$N$12)+IF(Data!$H165&lt;&gt;"",Scoring!$N$13)+IF(Data!$I165&lt;&gt;"",Scoring!$N$14)+IF(Data!$J165&lt;&gt;"",Scoring!$N$15)+IF(Data!$K165&lt;&gt;"",Scoring!$N$16)+IF(Data!$L165&lt;&gt;"",Scoring!$N$17)+IF(Data!$M165&lt;&gt;"",Scoring!$N$18)+IF(Data!$N165&lt;&gt;"",Scoring!$N$19)+IF(Data!$O165&lt;&gt;"",Scoring!$N$20)+IF(Data!$P165&lt;&gt;"",Scoring!$N$21)+IF(Data!$Q165&lt;&gt;"",Scoring!$N$22)+IF(Data!$R165&lt;&gt;"",Scoring!$N$23)+IF(Data!$S165&lt;&gt;"",Scoring!$N$24)+IF(Data!$T165&lt;&gt;"",Scoring!$N$25)+IF(Data!$U165&lt;&gt;"",Scoring!$N$26)+IF(Data!$V165&lt;&gt;"",Scoring!$N$27)+IF(Data!$W165&lt;&gt;"",Scoring!$N$28)+IF(Data!$X165&lt;&gt;"",Scoring!$N$29)+IF(Data!$Y165&lt;&gt;"",Scoring!$N$30)+IF(Data!$Z165&lt;&gt;"",Scoring!$N$31)+IF(Data!$AA165&lt;&gt;"",Scoring!$N$32)+IF(Data!$AB165&lt;&gt;"",Scoring!$N$33)+IF(Data!$AC165&lt;&gt;"",Scoring!$N$34)+IF(Data!$AD165&lt;&gt;"",Scoring!$N$35)+IF(Data!$AE165&lt;&gt;"",Scoring!$N$36)+IF(Data!$AF165&lt;&gt;"",Scoring!$N$37)+IF(Data!$AG165&lt;&gt;"",Scoring!$N$38)+IF(Data!$AH165&lt;&gt;"",Scoring!$N$39)+IF(Data!$AI165&lt;&gt;"",Scoring!$N$40)+IF(Data!$AJ165&lt;&gt;"",Scoring!$N$41)+IF(Data!$AK165&lt;&gt;"",Scoring!$N$42)+IF(Data!$AL165&lt;&gt;"",Scoring!$N$43)+IF(Data!$AM165&lt;&gt;"",Scoring!$N$44)+IF(Data!$AN165&lt;&gt;"",Scoring!$N$45)+IF(Data!$AO165&lt;&gt;"",Scoring!$N$46)+IF(Data!$AP165&lt;&gt;"",Scoring!$N$47)+IF(Data!$AQ165&lt;&gt;"",Scoring!$N$48)+IF(Data!$AR165&lt;&gt;"",Scoring!$N$49)+IF(Data!$AS165&lt;&gt;"",Scoring!$N$50)+IF(Data!$AT165&lt;&gt;"",Scoring!$N$51)+IF(Data!$AU165&lt;&gt;"",Scoring!$N$52),"")</f>
        <v/>
      </c>
      <c r="BQ165" s="189" t="str">
        <f>IF(BP165&lt;&gt;"",LOOKUP(BP165,Likelihoods!$A$7:$A$107,Likelihoods!L$7:L$107),"")</f>
        <v/>
      </c>
      <c r="BR165" s="181" t="str">
        <f>IF(AND(COUNTBLANK($B165:$O165)=13,COUNTBLANK($P165:$Q165)=1,COUNTBLANK($R165:$U165)=3,COUNTBLANK($V165:$X165)=2,COUNTBLANK($Y165:$AE165)=6,COUNTBLANK($AF165:$AJ165)=4,COUNTBLANK($AK165:AN165)=3,COUNTBLANK($AO165:$AQ165)=2,COUNTBLANK($AR165:$AS165)=1,COUNTBLANK($AT165:$AU165)=1),IF(Data!$B165&lt;&gt;"",Scoring!$O$7)+IF(Data!$C165&lt;&gt;"",Scoring!$O$8)+IF(Data!$D165&lt;&gt;"",Scoring!$O$9)+IF(Data!$E165&lt;&gt;"",Scoring!$O$10)+IF(Data!$F165&lt;&gt;"",Scoring!$O$11)+IF(Data!$G165&lt;&gt;"",Scoring!$O$12)+IF(Data!$H165&lt;&gt;"",Scoring!$O$13)+IF(Data!$I165&lt;&gt;"",Scoring!$O$14)+IF(Data!$J165&lt;&gt;"",Scoring!$O$15)+IF(Data!$K165&lt;&gt;"",Scoring!$O$16)+IF(Data!$L165&lt;&gt;"",Scoring!$O$17)+IF(Data!$M165&lt;&gt;"",Scoring!$O$18)+IF(Data!$N165&lt;&gt;"",Scoring!$O$19)+IF(Data!$O165&lt;&gt;"",Scoring!$O$20)+IF(Data!$P165&lt;&gt;"",Scoring!$O$21)+IF(Data!$Q165&lt;&gt;"",Scoring!$O$22)+IF(Data!$R165&lt;&gt;"",Scoring!$O$23)+IF(Data!$S165&lt;&gt;"",Scoring!$O$24)+IF(Data!$T165&lt;&gt;"",Scoring!$O$25)+IF(Data!$U165&lt;&gt;"",Scoring!$O$26)+IF(Data!$V165&lt;&gt;"",Scoring!$O$27)+IF(Data!$W165&lt;&gt;"",Scoring!$O$28)+IF(Data!$X165&lt;&gt;"",Scoring!$O$29)+IF(Data!$Y165&lt;&gt;"",Scoring!$O$30)+IF(Data!$Z165&lt;&gt;"",Scoring!$O$31)+IF(Data!$AA165&lt;&gt;"",Scoring!$O$32)+IF(Data!$AB165&lt;&gt;"",Scoring!$O$33)+IF(Data!$AC165&lt;&gt;"",Scoring!$O$34)+IF(Data!$AD165&lt;&gt;"",Scoring!$O$35)+IF(Data!$AE165&lt;&gt;"",Scoring!$O$36)+IF(Data!$AF165&lt;&gt;"",Scoring!$O$37)+IF(Data!$AG165&lt;&gt;"",Scoring!$O$38)+IF(Data!$AH165&lt;&gt;"",Scoring!$O$39)+IF(Data!$AI165&lt;&gt;"",Scoring!$O$40)+IF(Data!$AJ165&lt;&gt;"",Scoring!$O$41)+IF(Data!$AK165&lt;&gt;"",Scoring!$O$42)+IF(Data!$AL165&lt;&gt;"",Scoring!$O$43)+IF(Data!$AM165&lt;&gt;"",Scoring!$O$44)+IF(Data!$AN165&lt;&gt;"",Scoring!$O$45)+IF(Data!$AO165&lt;&gt;"",Scoring!$O$46)+IF(Data!$AP165&lt;&gt;"",Scoring!$O$47)+IF(Data!$AQ165&lt;&gt;"",Scoring!$O$48)+IF(Data!$AR165&lt;&gt;"",Scoring!$O$49)+IF(Data!$AS165&lt;&gt;"",Scoring!$O$50)+IF(Data!$AT165&lt;&gt;"",Scoring!$O$51)+IF(Data!$AU165&lt;&gt;"",Scoring!$O$52),"")</f>
        <v/>
      </c>
      <c r="BS165" s="184" t="str">
        <f>IF(BR165&lt;&gt;"",LOOKUP(BR165,Likelihoods!$A$7:$A$107,Likelihoods!M$7:M$107),"")</f>
        <v/>
      </c>
      <c r="BT165" s="181" t="str">
        <f>IF(AND(COUNTBLANK($B165:$O165)=13,COUNTBLANK($P165:$Q165)=1,COUNTBLANK($R165:$U165)=3,COUNTBLANK($V165:$X165)=2,COUNTBLANK($Y165:$AE165)=6,COUNTBLANK($AF165:$AJ165)=4,COUNTBLANK($AK165:AN165)=3,COUNTBLANK($AO165:$AQ165)=2,COUNTBLANK($AR165:$AS165)=1,COUNTBLANK($AT165:$AU165)=1),IF(Data!$B165&lt;&gt;"",Scoring!$P$7)+IF(Data!$C165&lt;&gt;"",Scoring!$P$8)+IF(Data!$D165&lt;&gt;"",Scoring!$P$9)+IF(Data!$E165&lt;&gt;"",Scoring!$P$10)+IF(Data!$F165&lt;&gt;"",Scoring!$P$11)+IF(Data!$G165&lt;&gt;"",Scoring!$P$12)+IF(Data!$H165&lt;&gt;"",Scoring!$P$13)+IF(Data!$I165&lt;&gt;"",Scoring!$P$14)+IF(Data!$J165&lt;&gt;"",Scoring!$P$15)+IF(Data!$K165&lt;&gt;"",Scoring!$P$16)+IF(Data!$L165&lt;&gt;"",Scoring!$P$17)+IF(Data!$M165&lt;&gt;"",Scoring!$P$18)+IF(Data!$N165&lt;&gt;"",Scoring!$P$19)+IF(Data!$O165&lt;&gt;"",Scoring!$P$20)+IF(Data!$P165&lt;&gt;"",Scoring!$P$21)+IF(Data!$Q165&lt;&gt;"",Scoring!$P$22)+IF(Data!$R165&lt;&gt;"",Scoring!$P$23)+IF(Data!$S165&lt;&gt;"",Scoring!$P$24)+IF(Data!$T165&lt;&gt;"",Scoring!$P$25)+IF(Data!$U165&lt;&gt;"",Scoring!$P$26)+IF(Data!$V165&lt;&gt;"",Scoring!$P$27)+IF(Data!$W165&lt;&gt;"",Scoring!$P$28)+IF(Data!$X165&lt;&gt;"",Scoring!$P$29)+IF(Data!$Y165&lt;&gt;"",Scoring!$P$30)+IF(Data!$Z165&lt;&gt;"",Scoring!$P$31)+IF(Data!$AA165&lt;&gt;"",Scoring!$P$32)+IF(Data!$AB165&lt;&gt;"",Scoring!$P$33)+IF(Data!$AC165&lt;&gt;"",Scoring!$P$34)+IF(Data!$AD165&lt;&gt;"",Scoring!$P$35)+IF(Data!$AE165&lt;&gt;"",Scoring!$P$36)+IF(Data!$AF165&lt;&gt;"",Scoring!$P$37)+IF(Data!$AG165&lt;&gt;"",Scoring!$P$38)+IF(Data!$AH165&lt;&gt;"",Scoring!$P$39)+IF(Data!$AI165&lt;&gt;"",Scoring!$P$40)+IF(Data!$AJ165&lt;&gt;"",Scoring!$P$41)+IF(Data!$AK165&lt;&gt;"",Scoring!$P$42)+IF(Data!$AL165&lt;&gt;"",Scoring!$P$43)+IF(Data!$AM165&lt;&gt;"",Scoring!$P$44)+IF(Data!$AN165&lt;&gt;"",Scoring!$P$45)+IF(Data!$AO165&lt;&gt;"",Scoring!$P$46)+IF(Data!$AP165&lt;&gt;"",Scoring!$P$47)+IF(Data!$AQ165&lt;&gt;"",Scoring!$P$48)+IF(Data!$AR165&lt;&gt;"",Scoring!$P$49)+IF(Data!$AS165&lt;&gt;"",Scoring!$P$50)+IF(Data!$AT165&lt;&gt;"",Scoring!$P$51)+IF(Data!$AU165&lt;&gt;"",Scoring!$P$52),"")</f>
        <v/>
      </c>
      <c r="BU165" s="180" t="str">
        <f>IF(BT165&lt;&gt;"",LOOKUP(BT165,Likelihoods!$A$7:$A$107,Likelihoods!N$7:N$107),"")</f>
        <v/>
      </c>
      <c r="BV165" s="181" t="str">
        <f>IF(AND(COUNTBLANK($B165:$O165)=13,COUNTBLANK($P165:$Q165)=1,COUNTBLANK($R165:$U165)=3,COUNTBLANK($V165:$X165)=2,COUNTBLANK($Y165:$AE165)=6,COUNTBLANK($AF165:$AJ165)=4,COUNTBLANK($AK165:AN165)=3,COUNTBLANK($AO165:$AQ165)=2,COUNTBLANK($AR165:$AS165)=1,COUNTBLANK($AT165:$AU165)=1),IF(Data!$B165&lt;&gt;"",Scoring!$Q$7)+IF(Data!$C165&lt;&gt;"",Scoring!$Q$8)+IF(Data!$D165&lt;&gt;"",Scoring!$Q$9)+IF(Data!$E165&lt;&gt;"",Scoring!$Q$10)+IF(Data!$F165&lt;&gt;"",Scoring!$Q$11)+IF(Data!$G165&lt;&gt;"",Scoring!$Q$12)+IF(Data!$H165&lt;&gt;"",Scoring!$Q$13)+IF(Data!$I165&lt;&gt;"",Scoring!$Q$14)+IF(Data!$J165&lt;&gt;"",Scoring!$Q$15)+IF(Data!$K165&lt;&gt;"",Scoring!$Q$16)+IF(Data!$L165&lt;&gt;"",Scoring!$Q$17)+IF(Data!$M165&lt;&gt;"",Scoring!$Q$18)+IF(Data!$N165&lt;&gt;"",Scoring!$Q$19)+IF(Data!$O165&lt;&gt;"",Scoring!$Q$20)+IF(Data!$P165&lt;&gt;"",Scoring!$Q$21)+IF(Data!$Q165&lt;&gt;"",Scoring!$Q$22)+IF(Data!$R165&lt;&gt;"",Scoring!$Q$23)+IF(Data!$S165&lt;&gt;"",Scoring!$Q$24)+IF(Data!$T165&lt;&gt;"",Scoring!$Q$25)+IF(Data!$U165&lt;&gt;"",Scoring!$Q$26)+IF(Data!$V165&lt;&gt;"",Scoring!$Q$27)+IF(Data!$W165&lt;&gt;"",Scoring!$Q$28)+IF(Data!$X165&lt;&gt;"",Scoring!$Q$29)+IF(Data!$Y165&lt;&gt;"",Scoring!$Q$30)+IF(Data!$Z165&lt;&gt;"",Scoring!$Q$31)+IF(Data!$AA165&lt;&gt;"",Scoring!$Q$32)+IF(Data!$AB165&lt;&gt;"",Scoring!$Q$33)+IF(Data!$AC165&lt;&gt;"",Scoring!$Q$34)+IF(Data!$AD165&lt;&gt;"",Scoring!$Q$35)+IF(Data!$AE165&lt;&gt;"",Scoring!$Q$36)+IF(Data!$AF165&lt;&gt;"",Scoring!$Q$37)+IF(Data!$AG165&lt;&gt;"",Scoring!$Q$38)+IF(Data!$AH165&lt;&gt;"",Scoring!$Q$39)+IF(Data!$AI165&lt;&gt;"",Scoring!$Q$40)+IF(Data!$AJ165&lt;&gt;"",Scoring!$Q$41)+IF(Data!$AK165&lt;&gt;"",Scoring!$Q$42)+IF(Data!$AL165&lt;&gt;"",Scoring!$Q$43)+IF(Data!$AM165&lt;&gt;"",Scoring!$Q$44)+IF(Data!$AN165&lt;&gt;"",Scoring!$Q$45)+IF(Data!$AO165&lt;&gt;"",Scoring!$Q$46)+IF(Data!$AP165&lt;&gt;"",Scoring!$Q$47)+IF(Data!$AQ165&lt;&gt;"",Scoring!$Q$48)+IF(Data!$AR165&lt;&gt;"",Scoring!$Q$49)+IF(Data!$AS165&lt;&gt;"",Scoring!$Q$50)+IF(Data!$AT165&lt;&gt;"",Scoring!$Q$51)+IF(Data!$AU165&lt;&gt;"",Scoring!$Q$52),"")</f>
        <v/>
      </c>
      <c r="BW165" s="183" t="str">
        <f>IF(BV165&lt;&gt;"",LOOKUP(BV165,Likelihoods!$A$7:$A$107,Likelihoods!O$7:O$107),"")</f>
        <v/>
      </c>
      <c r="BX165" s="9"/>
      <c r="BY165" s="9"/>
      <c r="BZ165" s="9"/>
      <c r="CA165" s="9"/>
      <c r="CB165" s="9"/>
      <c r="CC165" s="9"/>
      <c r="CD165" s="9"/>
      <c r="CE165" s="9"/>
      <c r="CF165" s="9"/>
      <c r="CG165" s="9"/>
      <c r="CH165" s="9"/>
      <c r="CI165" s="9"/>
      <c r="CJ165" s="9"/>
      <c r="CK165" s="9"/>
    </row>
    <row r="166" spans="1:89" ht="14.25">
      <c r="A166" s="59"/>
      <c r="B166" s="76"/>
      <c r="C166" s="77"/>
      <c r="D166" s="77"/>
      <c r="E166" s="77"/>
      <c r="F166" s="77"/>
      <c r="G166" s="77"/>
      <c r="H166" s="77"/>
      <c r="I166" s="77"/>
      <c r="J166" s="77"/>
      <c r="K166" s="77"/>
      <c r="L166" s="77"/>
      <c r="M166" s="77"/>
      <c r="N166" s="77"/>
      <c r="O166" s="77"/>
      <c r="P166" s="76"/>
      <c r="Q166" s="78"/>
      <c r="R166" s="77"/>
      <c r="S166" s="77"/>
      <c r="T166" s="77"/>
      <c r="U166" s="77"/>
      <c r="V166" s="76"/>
      <c r="W166" s="77"/>
      <c r="X166" s="78"/>
      <c r="Y166" s="77"/>
      <c r="Z166" s="77"/>
      <c r="AA166" s="77"/>
      <c r="AB166" s="77"/>
      <c r="AC166" s="77"/>
      <c r="AD166" s="77"/>
      <c r="AE166" s="77"/>
      <c r="AF166" s="76"/>
      <c r="AG166" s="77"/>
      <c r="AH166" s="77"/>
      <c r="AI166" s="77"/>
      <c r="AJ166" s="78"/>
      <c r="AK166" s="77"/>
      <c r="AL166" s="77"/>
      <c r="AM166" s="77"/>
      <c r="AN166" s="77"/>
      <c r="AO166" s="76"/>
      <c r="AP166" s="77"/>
      <c r="AQ166" s="78"/>
      <c r="AR166" s="76"/>
      <c r="AS166" s="78"/>
      <c r="AT166" s="77"/>
      <c r="AU166" s="77"/>
      <c r="AV166" s="179" t="str">
        <f>IF(AND(COUNTBLANK($B166:$O166)=13,COUNTBLANK($P166:$Q166)=1,COUNTBLANK($R166:$U166)=3,COUNTBLANK($V166:$X166)=2,COUNTBLANK($Y166:$AE166)=6,COUNTBLANK($AF166:$AJ166)=4,COUNTBLANK($AK166:AN166)=3,COUNTBLANK($AO166:$AQ166)=2,COUNTBLANK($AR166:$AS166)=1,COUNTBLANK($AT166:$AU166)=1),IF(Data!$B166&lt;&gt;"",Scoring!$D$7)+IF(Data!$C166&lt;&gt;"",Scoring!$D$8)+IF(Data!$D166&lt;&gt;"",Scoring!$D$9)+IF(Data!$E166&lt;&gt;"",Scoring!$D$10)+IF(Data!$F166&lt;&gt;"",Scoring!$D$11)+IF(Data!$G166&lt;&gt;"",Scoring!$D$12)+IF(Data!$H166&lt;&gt;"",Scoring!$D$13)+IF(Data!$I166&lt;&gt;"",Scoring!$D$14)+IF(Data!$J166&lt;&gt;"",Scoring!$D$15)+IF(Data!$K166&lt;&gt;"",Scoring!$D$16)+IF(Data!$L166&lt;&gt;"",Scoring!$D$17)+IF(Data!$M166&lt;&gt;"",Scoring!$D$18)+IF(Data!$N166&lt;&gt;"",Scoring!$D$19)+IF(Data!$O166&lt;&gt;"",Scoring!$D$20)+IF(Data!$P166&lt;&gt;"",Scoring!$D$21)+IF(Data!$Q166&lt;&gt;"",Scoring!$D$22)+IF(Data!$R166&lt;&gt;"",Scoring!$D$23)+IF(Data!$S166&lt;&gt;"",Scoring!$D$24)+IF(Data!$T166&lt;&gt;"",Scoring!$D$25)+IF(Data!$U166&lt;&gt;"",Scoring!$D$26)+IF(Data!$V166&lt;&gt;"",Scoring!$D$27)+IF(Data!$W166&lt;&gt;"",Scoring!$D$28)+IF(Data!$X166&lt;&gt;"",Scoring!$D$29)+IF(Data!$Y166&lt;&gt;"",Scoring!$D$30)+IF(Data!$Z166&lt;&gt;"",Scoring!$D$31)+IF(Data!$AA166&lt;&gt;"",Scoring!$D$32)+IF(Data!$AB166&lt;&gt;"",Scoring!$D$33)+IF(Data!$AC166&lt;&gt;"",Scoring!$D$34)+IF(Data!$AD166&lt;&gt;"",Scoring!$D$35)+IF(Data!$AE166&lt;&gt;"",Scoring!$D$36)+IF(Data!$AF166&lt;&gt;"",Scoring!$D$37)+IF(Data!$AG166&lt;&gt;"",Scoring!$D$38)+IF(Data!$AH166&lt;&gt;"",Scoring!$D$39)+IF(Data!$AI166&lt;&gt;"",Scoring!$D$40)+IF(Data!$AJ166&lt;&gt;"",Scoring!$D$41)+IF(Data!$AK166&lt;&gt;"",Scoring!$D$42)+IF(Data!$AL166&lt;&gt;"",Scoring!$D$43)+IF(Data!$AM166&lt;&gt;"",Scoring!$D$44)+IF(Data!$AN166&lt;&gt;"",Scoring!$D$45)+IF(Data!$AO166&lt;&gt;"",Scoring!$D$46)+IF(Data!$AP166&lt;&gt;"",Scoring!$D$47)+IF(Data!$AQ166&lt;&gt;"",Scoring!$D$48)+IF(Data!$AR166&lt;&gt;"",Scoring!$D$49)+IF(Data!$AS166&lt;&gt;"",Scoring!$D$50)+IF(Data!$AT166&lt;&gt;"",Scoring!$D$51)+IF(Data!$AU166&lt;&gt;"",Scoring!$D$52),"")</f>
        <v/>
      </c>
      <c r="AW166" s="180" t="str">
        <f>IF(AV166&lt;&gt;"",LOOKUP(AV166,Likelihoods!$A$7:$A$107,Likelihoods!B$7:B$107),"")</f>
        <v/>
      </c>
      <c r="AX166" s="181" t="str">
        <f>IF(AND(COUNTBLANK($B166:$O166)=13,COUNTBLANK($P166:$Q166)=1,COUNTBLANK($R166:$U166)=3,COUNTBLANK($V166:$X166)=2,COUNTBLANK($Y166:$AE166)=6,COUNTBLANK($AF166:$AJ166)=4,COUNTBLANK($AK166:AN166)=3,COUNTBLANK($AO166:$AQ166)=2,COUNTBLANK($AR166:$AS166)=1,COUNTBLANK($AT166:$AU166)=1),IF(Data!$B166&lt;&gt;"",Scoring!$E$7)+IF(Data!$C166&lt;&gt;"",Scoring!$E$8)+IF(Data!$D166&lt;&gt;"",Scoring!$E$9)+IF(Data!$E166&lt;&gt;"",Scoring!$E$10)+IF(Data!$F166&lt;&gt;"",Scoring!$E$11)+IF(Data!$G166&lt;&gt;"",Scoring!$E$12)+IF(Data!$H166&lt;&gt;"",Scoring!$E$13)+IF(Data!$I166&lt;&gt;"",Scoring!$E$14)+IF(Data!$J166&lt;&gt;"",Scoring!$E$15)+IF(Data!$K166&lt;&gt;"",Scoring!$E$16)+IF(Data!$L166&lt;&gt;"",Scoring!$E$17)+IF(Data!$M166&lt;&gt;"",Scoring!$E$18)+IF(Data!$N166&lt;&gt;"",Scoring!$E$19)+IF(Data!$O166&lt;&gt;"",Scoring!$E$20)+IF(Data!$P166&lt;&gt;"",Scoring!$E$21)+IF(Data!$Q166&lt;&gt;"",Scoring!$E$22)+IF(Data!$R166&lt;&gt;"",Scoring!$E$23)+IF(Data!$S166&lt;&gt;"",Scoring!$E$24)+IF(Data!$T166&lt;&gt;"",Scoring!$E$25)+IF(Data!$U166&lt;&gt;"",Scoring!$E$26)+IF(Data!$V166&lt;&gt;"",Scoring!$E$27)+IF(Data!$W166&lt;&gt;"",Scoring!$E$28)+IF(Data!$X166&lt;&gt;"",Scoring!$E$29)+IF(Data!$Y166&lt;&gt;"",Scoring!$E$30)+IF(Data!$Z166&lt;&gt;"",Scoring!$E$31)+IF(Data!$AA166&lt;&gt;"",Scoring!$E$32)+IF(Data!$AB166&lt;&gt;"",Scoring!$E$33)+IF(Data!$AC166&lt;&gt;"",Scoring!$E$34)+IF(Data!$AD166&lt;&gt;"",Scoring!$E$35)+IF(Data!$AE166&lt;&gt;"",Scoring!$E$36)+IF(Data!$AF166&lt;&gt;"",Scoring!$E$37)+IF(Data!$AG166&lt;&gt;"",Scoring!$E$38)+IF(Data!$AH166&lt;&gt;"",Scoring!$E$39)+IF(Data!$AI166&lt;&gt;"",Scoring!$E$40)+IF(Data!$AJ166&lt;&gt;"",Scoring!$E$41)+IF(Data!$AK166&lt;&gt;"",Scoring!$E$42)+IF(Data!$AL166&lt;&gt;"",Scoring!$E$43)+IF(Data!$AM166&lt;&gt;"",Scoring!$E$44)+IF(Data!$AN166&lt;&gt;"",Scoring!$E$45)+IF(Data!$AO166&lt;&gt;"",Scoring!$E$46)+IF(Data!$AP166&lt;&gt;"",Scoring!$E$47)+IF(Data!$AQ166&lt;&gt;"",Scoring!$E$48)+IF(Data!$AR166&lt;&gt;"",Scoring!$E$49)+IF(Data!$AS166&lt;&gt;"",Scoring!$E$50)+IF(Data!$AT166&lt;&gt;"",Scoring!$E$51)+IF(Data!$AU166&lt;&gt;"",Scoring!$E$52),"")</f>
        <v/>
      </c>
      <c r="AY166" s="180" t="str">
        <f>IF(AX166&lt;&gt;"",LOOKUP(AX166,Likelihoods!$A$7:$A$107,Likelihoods!C$7:C$107),"")</f>
        <v/>
      </c>
      <c r="AZ166" s="182" t="str">
        <f>IF(AND(COUNTBLANK($B166:$O166)=13,COUNTBLANK($P166:$Q166)=1,COUNTBLANK($R166:$U166)=3,COUNTBLANK($V166:$X166)=2,COUNTBLANK($Y166:$AE166)=6,COUNTBLANK($AF166:$AJ166)=4,COUNTBLANK($AK166:AN166)=3,COUNTBLANK($AO166:$AQ166)=2,COUNTBLANK($AR166:$AS166)=1,COUNTBLANK($AT166:$AU166)=1),IF(Data!$B166&lt;&gt;"",Scoring!$F$7)+IF(Data!$C166&lt;&gt;"",Scoring!$F$8)+IF(Data!$D166&lt;&gt;"",Scoring!$F$9)+IF(Data!$E166&lt;&gt;"",Scoring!$F$10)+IF(Data!$F166&lt;&gt;"",Scoring!$F$11)+IF(Data!$G166&lt;&gt;"",Scoring!$F$12)+IF(Data!$H166&lt;&gt;"",Scoring!$F$13)+IF(Data!$I166&lt;&gt;"",Scoring!$F$14)+IF(Data!$J166&lt;&gt;"",Scoring!$F$15)+IF(Data!$K166&lt;&gt;"",Scoring!$F$16)+IF(Data!$L166&lt;&gt;"",Scoring!$F$17)+IF(Data!$M166&lt;&gt;"",Scoring!$F$18)+IF(Data!$N166&lt;&gt;"",Scoring!$F$19)+IF(Data!$O166&lt;&gt;"",Scoring!$F$20)+IF(Data!$P166&lt;&gt;"",Scoring!$F$21)+IF(Data!$Q166&lt;&gt;"",Scoring!$F$22)+IF(Data!$R166&lt;&gt;"",Scoring!$F$23)+IF(Data!$S166&lt;&gt;"",Scoring!$F$24)+IF(Data!$T166&lt;&gt;"",Scoring!$F$25)+IF(Data!$U166&lt;&gt;"",Scoring!$F$26)+IF(Data!$V166&lt;&gt;"",Scoring!$F$27)+IF(Data!$W166&lt;&gt;"",Scoring!$F$28)+IF(Data!$X166&lt;&gt;"",Scoring!$F$29)+IF(Data!$Y166&lt;&gt;"",Scoring!$F$30)+IF(Data!$Z166&lt;&gt;"",Scoring!$F$31)+IF(Data!$AA166&lt;&gt;"",Scoring!$F$32)+IF(Data!$AB166&lt;&gt;"",Scoring!$F$33)+IF(Data!$AC166&lt;&gt;"",Scoring!$F$34)+IF(Data!$AD166&lt;&gt;"",Scoring!$F$35)+IF(Data!$AE166&lt;&gt;"",Scoring!$F$36)+IF(Data!$AF166&lt;&gt;"",Scoring!$F$37)+IF(Data!$AG166&lt;&gt;"",Scoring!$F$38)+IF(Data!$AH166&lt;&gt;"",Scoring!$F$39)+IF(Data!$AI166&lt;&gt;"",Scoring!$F$40)+IF(Data!$AJ166&lt;&gt;"",Scoring!$F$41)+IF(Data!$AK166&lt;&gt;"",Scoring!$F$42)+IF(Data!$AL166&lt;&gt;"",Scoring!$F$43)+IF(Data!$AM166&lt;&gt;"",Scoring!$F$44)+IF(Data!$AN166&lt;&gt;"",Scoring!$F$45)+IF(Data!$AO166&lt;&gt;"",Scoring!$F$46)+IF(Data!$AP166&lt;&gt;"",Scoring!$F$47)+IF(Data!$AQ166&lt;&gt;"",Scoring!$F$48)+IF(Data!$AR166&lt;&gt;"",Scoring!$F$49)+IF(Data!$AS166&lt;&gt;"",Scoring!$F$50)+IF(Data!$AT166&lt;&gt;"",Scoring!$F$51)+IF(Data!$AU166&lt;&gt;"",Scoring!$F$52),"")</f>
        <v/>
      </c>
      <c r="BA166" s="183" t="str">
        <f>IF(AZ166&lt;&gt;"",LOOKUP(AZ166,Likelihoods!$A$7:$A$107,Likelihoods!D$7:D$107),"")</f>
        <v/>
      </c>
      <c r="BB166" s="181" t="str">
        <f>IF(AND(COUNTBLANK($B166:$O166)=13,COUNTBLANK($P166:$Q166)=1,COUNTBLANK($R166:$U166)=3,COUNTBLANK($V166:$X166)=2,COUNTBLANK($Y166:$AE166)=6,COUNTBLANK($AF166:$AJ166)=4,COUNTBLANK($AK166:AN166)=3,COUNTBLANK($AO166:$AQ166)=2,COUNTBLANK($AR166:$AS166)=1,COUNTBLANK($AT166:$AU166)=1),IF(Data!$B166&lt;&gt;"",Scoring!$G$7)+IF(Data!$C166&lt;&gt;"",Scoring!$G$8)+IF(Data!$D166&lt;&gt;"",Scoring!$G$9)+IF(Data!$E166&lt;&gt;"",Scoring!$G$10)+IF(Data!$F166&lt;&gt;"",Scoring!$G$11)+IF(Data!$G166&lt;&gt;"",Scoring!$G$12)+IF(Data!$H166&lt;&gt;"",Scoring!$G$13)+IF(Data!$I166&lt;&gt;"",Scoring!$G$14)+IF(Data!$J166&lt;&gt;"",Scoring!$G$15)+IF(Data!$K166&lt;&gt;"",Scoring!$G$16)+IF(Data!$L166&lt;&gt;"",Scoring!$G$17)+IF(Data!$M166&lt;&gt;"",Scoring!$G$18)+IF(Data!$N166&lt;&gt;"",Scoring!$G$19)+IF(Data!$O166&lt;&gt;"",Scoring!$G$20)+IF(Data!$P166&lt;&gt;"",Scoring!$G$21)+IF(Data!$Q166&lt;&gt;"",Scoring!$G$22)+IF(Data!$R166&lt;&gt;"",Scoring!$G$23)+IF(Data!$S166&lt;&gt;"",Scoring!$G$24)+IF(Data!$T166&lt;&gt;"",Scoring!$G$25)+IF(Data!$U166&lt;&gt;"",Scoring!$G$26)+IF(Data!$V166&lt;&gt;"",Scoring!$G$27)+IF(Data!$W166&lt;&gt;"",Scoring!$G$28)+IF(Data!$X166&lt;&gt;"",Scoring!$G$29)+IF(Data!$Y166&lt;&gt;"",Scoring!$G$30)+IF(Data!$Z166&lt;&gt;"",Scoring!$G$31)+IF(Data!$AA166&lt;&gt;"",Scoring!$G$32)+IF(Data!$AB166&lt;&gt;"",Scoring!$G$33)+IF(Data!$AC166&lt;&gt;"",Scoring!$G$34)+IF(Data!$AD166&lt;&gt;"",Scoring!$G$35)+IF(Data!$AE166&lt;&gt;"",Scoring!$G$36)+IF(Data!$AF166&lt;&gt;"",Scoring!$G$37)+IF(Data!$AG166&lt;&gt;"",Scoring!$G$38)+IF(Data!$AH166&lt;&gt;"",Scoring!$G$39)+IF(Data!$AI166&lt;&gt;"",Scoring!$G$40)+IF(Data!$AJ166&lt;&gt;"",Scoring!$G$41)+IF(Data!$AK166&lt;&gt;"",Scoring!$G$42)+IF(Data!$AL166&lt;&gt;"",Scoring!$G$43)+IF(Data!$AM166&lt;&gt;"",Scoring!$G$44)+IF(Data!$AN166&lt;&gt;"",Scoring!$G$45)+IF(Data!$AO166&lt;&gt;"",Scoring!$G$46)+IF(Data!$AP166&lt;&gt;"",Scoring!$G$47)+IF(Data!$AQ166&lt;&gt;"",Scoring!$G$48)+IF(Data!$AR166&lt;&gt;"",Scoring!$G$49)+IF(Data!$AS166&lt;&gt;"",Scoring!$G$50)+IF(Data!$AT166&lt;&gt;"",Scoring!$G$51)+IF(Data!$AU166&lt;&gt;"",Scoring!$G$52),"")</f>
        <v/>
      </c>
      <c r="BC166" s="184" t="str">
        <f>IF(BB166&lt;&gt;"",LOOKUP(BB166,Likelihoods!$A$7:$A$107,Likelihoods!E$7:E$107),"")</f>
        <v/>
      </c>
      <c r="BD166" s="185" t="str">
        <f>IF(AND(COUNTBLANK($B166:$O166)=13,COUNTBLANK($P166:$Q166)=1,COUNTBLANK($R166:$U166)=3,COUNTBLANK($V166:$X166)=2,COUNTBLANK($Y166:$AE166)=6,COUNTBLANK($AF166:$AJ166)=4,COUNTBLANK($AK166:AN166)=3,COUNTBLANK($AO166:$AQ166)=2,COUNTBLANK($AR166:$AS166)=1,COUNTBLANK($AT166:$AU166)=1),IF(Data!$B166&lt;&gt;"",Scoring!$H$7)+IF(Data!$C166&lt;&gt;"",Scoring!$H$8)+IF(Data!$D166&lt;&gt;"",Scoring!$H$9)+IF(Data!$E166&lt;&gt;"",Scoring!$H$10)+IF(Data!$F166&lt;&gt;"",Scoring!$H$11)+IF(Data!$G166&lt;&gt;"",Scoring!$H$12)+IF(Data!$H166&lt;&gt;"",Scoring!$H$13)+IF(Data!$I166&lt;&gt;"",Scoring!$H$14)+IF(Data!$J166&lt;&gt;"",Scoring!$H$15)+IF(Data!$K166&lt;&gt;"",Scoring!$H$16)+IF(Data!$L166&lt;&gt;"",Scoring!$H$17)+IF(Data!$M166&lt;&gt;"",Scoring!$H$18)+IF(Data!$N166&lt;&gt;"",Scoring!$H$19)+IF(Data!$O166&lt;&gt;"",Scoring!$H$20)+IF(Data!$P166&lt;&gt;"",Scoring!$H$21)+IF(Data!$Q166&lt;&gt;"",Scoring!$H$22)+IF(Data!$R166&lt;&gt;"",Scoring!$H$23)+IF(Data!$S166&lt;&gt;"",Scoring!$H$24)+IF(Data!$T166&lt;&gt;"",Scoring!$H$25)+IF(Data!$U166&lt;&gt;"",Scoring!$H$26)+IF(Data!$V166&lt;&gt;"",Scoring!$H$27)+IF(Data!$W166&lt;&gt;"",Scoring!$H$28)+IF(Data!$X166&lt;&gt;"",Scoring!$H$29)+IF(Data!$Y166&lt;&gt;"",Scoring!$H$30)+IF(Data!$Z166&lt;&gt;"",Scoring!$H$31)+IF(Data!$AA166&lt;&gt;"",Scoring!$H$32)+IF(Data!$AB166&lt;&gt;"",Scoring!$H$33)+IF(Data!$AC166&lt;&gt;"",Scoring!$H$34)+IF(Data!$AD166&lt;&gt;"",Scoring!$H$35)+IF(Data!$AE166&lt;&gt;"",Scoring!$H$36)+IF(Data!$AF166&lt;&gt;"",Scoring!$H$37)+IF(Data!$AG166&lt;&gt;"",Scoring!$H$38)+IF(Data!$AH166&lt;&gt;"",Scoring!$H$39)+IF(Data!$AI166&lt;&gt;"",Scoring!$H$40)+IF(Data!$AJ166&lt;&gt;"",Scoring!$H$41)+IF(Data!$AK166&lt;&gt;"",Scoring!$H$42)+IF(Data!$AL166&lt;&gt;"",Scoring!$H$43)+IF(Data!$AM166&lt;&gt;"",Scoring!$H$44)+IF(Data!$AN166&lt;&gt;"",Scoring!$H$45)+IF(Data!$AO166&lt;&gt;"",Scoring!$H$46)+IF(Data!$AP166&lt;&gt;"",Scoring!$H$47)+IF(Data!$AQ166&lt;&gt;"",Scoring!$H$48)+IF(Data!$AR166&lt;&gt;"",Scoring!$H$49)+IF(Data!$AS166&lt;&gt;"",Scoring!$H$50)+IF(Data!$AT166&lt;&gt;"",Scoring!$H$51)+IF(Data!$AU166&lt;&gt;"",Scoring!$H$52),"")</f>
        <v/>
      </c>
      <c r="BE166" s="186" t="str">
        <f>IF(BD166&lt;&gt;"",LOOKUP(BD166,Likelihoods!$A$7:$A$107,Likelihoods!F$7:F$107),"")</f>
        <v/>
      </c>
      <c r="BF166" s="181" t="str">
        <f>IF(AND(COUNTBLANK($B166:$O166)=13,COUNTBLANK($P166:$Q166)=1,COUNTBLANK($R166:$U166)=3,COUNTBLANK($V166:$X166)=2,COUNTBLANK($Y166:$AE166)=6,COUNTBLANK($AF166:$AJ166)=4,COUNTBLANK($AK166:AN166)=3,COUNTBLANK($AO166:$AQ166)=2,COUNTBLANK($AR166:$AS166)=1,COUNTBLANK($AT166:$AU166)=1),IF(Data!$B166&lt;&gt;"",Scoring!$I$7)+IF(Data!$C166&lt;&gt;"",Scoring!$I$8)+IF(Data!$D166&lt;&gt;"",Scoring!$I$9)+IF(Data!$E166&lt;&gt;"",Scoring!$I$10)+IF(Data!$F166&lt;&gt;"",Scoring!$I$11)+IF(Data!$G166&lt;&gt;"",Scoring!$I$12)+IF(Data!$H166&lt;&gt;"",Scoring!$I$13)+IF(Data!$I166&lt;&gt;"",Scoring!$I$14)+IF(Data!$J166&lt;&gt;"",Scoring!$I$15)+IF(Data!$K166&lt;&gt;"",Scoring!$I$16)+IF(Data!$L166&lt;&gt;"",Scoring!$I$17)+IF(Data!$M166&lt;&gt;"",Scoring!$I$18)+IF(Data!$N166&lt;&gt;"",Scoring!$I$19)+IF(Data!$O166&lt;&gt;"",Scoring!$I$20)+IF(Data!$P166&lt;&gt;"",Scoring!$I$21)+IF(Data!$Q166&lt;&gt;"",Scoring!$I$22)+IF(Data!$R166&lt;&gt;"",Scoring!$I$23)+IF(Data!$S166&lt;&gt;"",Scoring!$I$24)+IF(Data!$T166&lt;&gt;"",Scoring!$I$25)+IF(Data!$U166&lt;&gt;"",Scoring!$I$26)+IF(Data!$V166&lt;&gt;"",Scoring!$I$27)+IF(Data!$W166&lt;&gt;"",Scoring!$I$28)+IF(Data!$X166&lt;&gt;"",Scoring!$I$29)+IF(Data!$Y166&lt;&gt;"",Scoring!$I$30)+IF(Data!$Z166&lt;&gt;"",Scoring!$I$31)+IF(Data!$AA166&lt;&gt;"",Scoring!$I$32)+IF(Data!$AB166&lt;&gt;"",Scoring!$I$33)+IF(Data!$AC166&lt;&gt;"",Scoring!$I$34)+IF(Data!$AD166&lt;&gt;"",Scoring!$I$35)+IF(Data!$AE166&lt;&gt;"",Scoring!$I$36)+IF(Data!$AF166&lt;&gt;"",Scoring!$I$37)+IF(Data!$AG166&lt;&gt;"",Scoring!$I$38)+IF(Data!$AH166&lt;&gt;"",Scoring!$I$39)+IF(Data!$AI166&lt;&gt;"",Scoring!$I$40)+IF(Data!$AJ166&lt;&gt;"",Scoring!$I$41)+IF(Data!$AK166&lt;&gt;"",Scoring!$I$42)+IF(Data!$AL166&lt;&gt;"",Scoring!$I$43)+IF(Data!$AM166&lt;&gt;"",Scoring!$I$44)+IF(Data!$AN166&lt;&gt;"",Scoring!$I$45)+IF(Data!$AO166&lt;&gt;"",Scoring!$I$46)+IF(Data!$AP166&lt;&gt;"",Scoring!$I$47)+IF(Data!$AQ166&lt;&gt;"",Scoring!$I$48)+IF(Data!$AR166&lt;&gt;"",Scoring!$I$49)+IF(Data!$AS166&lt;&gt;"",Scoring!$I$50)+IF(Data!$AT166&lt;&gt;"",Scoring!$I$51)+IF(Data!$AU166&lt;&gt;"",Scoring!$I$52),"")</f>
        <v/>
      </c>
      <c r="BG166" s="180" t="str">
        <f>IF(BF166&lt;&gt;"",LOOKUP(BF166,Likelihoods!$A$7:$A$107,Likelihoods!G$7:G$107),"")</f>
        <v/>
      </c>
      <c r="BH166" s="187" t="str">
        <f>IF(AND(COUNTBLANK($B166:$O166)=13,COUNTBLANK($P166:$Q166)=1,COUNTBLANK($R166:$U166)=3,COUNTBLANK($V166:$X166)=2,COUNTBLANK($Y166:$AE166)=6,COUNTBLANK($AF166:$AJ166)=4,COUNTBLANK($AK166:AN166)=3,COUNTBLANK($AO166:$AQ166)=2,COUNTBLANK($AR166:$AS166)=1,COUNTBLANK($AT166:$AU166)=1),IF(Data!$B166&lt;&gt;"",Scoring!$J$7)+IF(Data!$C166&lt;&gt;"",Scoring!$J$8)+IF(Data!$D166&lt;&gt;"",Scoring!$J$9)+IF(Data!$E166&lt;&gt;"",Scoring!$J$10)+IF(Data!$F166&lt;&gt;"",Scoring!$J$11)+IF(Data!$G166&lt;&gt;"",Scoring!$J$12)+IF(Data!$H166&lt;&gt;"",Scoring!$J$13)+IF(Data!$I166&lt;&gt;"",Scoring!$J$14)+IF(Data!$J166&lt;&gt;"",Scoring!$J$15)+IF(Data!$K166&lt;&gt;"",Scoring!$J$16)+IF(Data!$L166&lt;&gt;"",Scoring!$J$17)+IF(Data!$M166&lt;&gt;"",Scoring!$J$18)+IF(Data!$N166&lt;&gt;"",Scoring!$J$19)+IF(Data!$O166&lt;&gt;"",Scoring!$J$20)+IF(Data!$P166&lt;&gt;"",Scoring!$J$21)+IF(Data!$Q166&lt;&gt;"",Scoring!$J$22)+IF(Data!$R166&lt;&gt;"",Scoring!$J$23)+IF(Data!$S166&lt;&gt;"",Scoring!$J$24)+IF(Data!$T166&lt;&gt;"",Scoring!$J$25)+IF(Data!$U166&lt;&gt;"",Scoring!$J$26)+IF(Data!$V166&lt;&gt;"",Scoring!$J$27)+IF(Data!$W166&lt;&gt;"",Scoring!$J$28)+IF(Data!$X166&lt;&gt;"",Scoring!$J$29)+IF(Data!$Y166&lt;&gt;"",Scoring!$J$30)+IF(Data!$Z166&lt;&gt;"",Scoring!$J$31)+IF(Data!$AA166&lt;&gt;"",Scoring!$J$32)+IF(Data!$AB166&lt;&gt;"",Scoring!$J$33)+IF(Data!$AC166&lt;&gt;"",Scoring!$J$34)+IF(Data!$AD166&lt;&gt;"",Scoring!$J$35)+IF(Data!$AE166&lt;&gt;"",Scoring!$J$36)+IF(Data!$AF166&lt;&gt;"",Scoring!$J$37)+IF(Data!$AG166&lt;&gt;"",Scoring!$J$38)+IF(Data!$AH166&lt;&gt;"",Scoring!$J$39)+IF(Data!$AI166&lt;&gt;"",Scoring!$J$40)+IF(Data!$AJ166&lt;&gt;"",Scoring!$J$41)+IF(Data!$AK166&lt;&gt;"",Scoring!$J$42)+IF(Data!$AL166&lt;&gt;"",Scoring!$J$43)+IF(Data!$AM166&lt;&gt;"",Scoring!$J$44)+IF(Data!$AN166&lt;&gt;"",Scoring!$J$45)+IF(Data!$AO166&lt;&gt;"",Scoring!$J$46)+IF(Data!$AP166&lt;&gt;"",Scoring!$J$47)+IF(Data!$AQ166&lt;&gt;"",Scoring!$J$48)+IF(Data!$AR166&lt;&gt;"",Scoring!$J$49)+IF(Data!$AS166&lt;&gt;"",Scoring!$J$50)+IF(Data!$AT166&lt;&gt;"",Scoring!$J$51)+IF(Data!$AU166&lt;&gt;"",Scoring!$J$52),"")</f>
        <v/>
      </c>
      <c r="BI166" s="183" t="str">
        <f>IF(BH166&lt;&gt;"",LOOKUP(BH166,Likelihoods!$A$7:$A$107,Likelihoods!H$7:H$107),"")</f>
        <v/>
      </c>
      <c r="BJ166" s="188" t="str">
        <f>IF(AND(COUNTBLANK($B166:$O166)=13,COUNTBLANK($P166:$Q166)=1,COUNTBLANK($R166:$U166)=3,COUNTBLANK($V166:$X166)=2,COUNTBLANK($Y166:$AE166)=6,COUNTBLANK($AF166:$AJ166)=4,COUNTBLANK($AK166:AN166)=3,COUNTBLANK($AO166:$AQ166)=2,COUNTBLANK($AR166:$AS166)=1,COUNTBLANK($AT166:$AU166)=1),IF(Data!$B166&lt;&gt;"",Scoring!$K$7)+IF(Data!$C166&lt;&gt;"",Scoring!$K$8)+IF(Data!$D166&lt;&gt;"",Scoring!$K$9)+IF(Data!$E166&lt;&gt;"",Scoring!$K$10)+IF(Data!$F166&lt;&gt;"",Scoring!$K$11)+IF(Data!$G166&lt;&gt;"",Scoring!$K$12)+IF(Data!$H166&lt;&gt;"",Scoring!$K$13)+IF(Data!$I166&lt;&gt;"",Scoring!$K$14)+IF(Data!$J166&lt;&gt;"",Scoring!$K$15)+IF(Data!$K166&lt;&gt;"",Scoring!$K$16)+IF(Data!$L166&lt;&gt;"",Scoring!$K$17)+IF(Data!$M166&lt;&gt;"",Scoring!$K$18)+IF(Data!$N166&lt;&gt;"",Scoring!$K$19)+IF(Data!$O166&lt;&gt;"",Scoring!$K$20)+IF(Data!$P166&lt;&gt;"",Scoring!$K$21)+IF(Data!$Q166&lt;&gt;"",Scoring!$K$22)+IF(Data!$R166&lt;&gt;"",Scoring!$K$23)+IF(Data!$S166&lt;&gt;"",Scoring!$K$24)+IF(Data!$T166&lt;&gt;"",Scoring!$K$25)+IF(Data!$U166&lt;&gt;"",Scoring!$K$26)+IF(Data!$V166&lt;&gt;"",Scoring!$K$27)+IF(Data!$W166&lt;&gt;"",Scoring!$K$28)+IF(Data!$X166&lt;&gt;"",Scoring!$K$29)+IF(Data!$Y166&lt;&gt;"",Scoring!$K$30)+IF(Data!$Z166&lt;&gt;"",Scoring!$K$31)+IF(Data!$AA166&lt;&gt;"",Scoring!$K$32)+IF(Data!$AB166&lt;&gt;"",Scoring!$K$33)+IF(Data!$AC166&lt;&gt;"",Scoring!$K$34)+IF(Data!$AD166&lt;&gt;"",Scoring!$K$35)+IF(Data!$AE166&lt;&gt;"",Scoring!$K$36)+IF(Data!$AF166&lt;&gt;"",Scoring!$K$37)+IF(Data!$AG166&lt;&gt;"",Scoring!$K$38)+IF(Data!$AH166&lt;&gt;"",Scoring!$K$39)+IF(Data!$AI166&lt;&gt;"",Scoring!$K$40)+IF(Data!$AJ166&lt;&gt;"",Scoring!$K$41)+IF(Data!$AK166&lt;&gt;"",Scoring!$K$42)+IF(Data!$AL166&lt;&gt;"",Scoring!$K$43)+IF(Data!$AM166&lt;&gt;"",Scoring!$K$44)+IF(Data!$AN166&lt;&gt;"",Scoring!$K$45)+IF(Data!$AO166&lt;&gt;"",Scoring!$K$46)+IF(Data!$AP166&lt;&gt;"",Scoring!$K$47)+IF(Data!$AQ166&lt;&gt;"",Scoring!$K$48)+IF(Data!$AR166&lt;&gt;"",Scoring!$K$49)+IF(Data!$AS166&lt;&gt;"",Scoring!$K$50)+IF(Data!$AT166&lt;&gt;"",Scoring!$K$51)+IF(Data!$AU166&lt;&gt;"",Scoring!$K$52),"")</f>
        <v/>
      </c>
      <c r="BK166" s="184" t="str">
        <f>IF(BJ166&lt;&gt;"",LOOKUP(BJ166,Likelihoods!$A$7:$A$107,Likelihoods!I$7:I$107),"")</f>
        <v/>
      </c>
      <c r="BL166" s="187" t="str">
        <f>IF(AND(COUNTBLANK($B166:$O166)=13,COUNTBLANK($P166:$Q166)=1,COUNTBLANK($R166:$U166)=3,COUNTBLANK($V166:$X166)=2,COUNTBLANK($Y166:$AE166)=6,COUNTBLANK($AF166:$AJ166)=4,COUNTBLANK($AK166:AN166)=3,COUNTBLANK($AO166:$AQ166)=2,COUNTBLANK($AR166:$AS166)=1,COUNTBLANK($AT166:$AU166)=1),IF(Data!$B166&lt;&gt;"",Scoring!$L$7)+IF(Data!$C166&lt;&gt;"",Scoring!$L$8)+IF(Data!$D166&lt;&gt;"",Scoring!$L$9)+IF(Data!$E166&lt;&gt;"",Scoring!$L$10)+IF(Data!$F166&lt;&gt;"",Scoring!$L$11)+IF(Data!$G166&lt;&gt;"",Scoring!$L$12)+IF(Data!$H166&lt;&gt;"",Scoring!$L$13)+IF(Data!$I166&lt;&gt;"",Scoring!$L$14)+IF(Data!$J166&lt;&gt;"",Scoring!$L$15)+IF(Data!$K166&lt;&gt;"",Scoring!$L$16)+IF(Data!$L166&lt;&gt;"",Scoring!$L$17)+IF(Data!$M166&lt;&gt;"",Scoring!$L$18)+IF(Data!$N166&lt;&gt;"",Scoring!$L$19)+IF(Data!$O166&lt;&gt;"",Scoring!$L$20)+IF(Data!$P166&lt;&gt;"",Scoring!$L$21)+IF(Data!$Q166&lt;&gt;"",Scoring!$L$22)+IF(Data!$R166&lt;&gt;"",Scoring!$L$23)+IF(Data!$S166&lt;&gt;"",Scoring!$L$24)+IF(Data!$T166&lt;&gt;"",Scoring!$L$25)+IF(Data!$U166&lt;&gt;"",Scoring!$L$26)+IF(Data!$V166&lt;&gt;"",Scoring!$L$27)+IF(Data!$W166&lt;&gt;"",Scoring!$L$28)+IF(Data!$X166&lt;&gt;"",Scoring!$L$29)+IF(Data!$Y166&lt;&gt;"",Scoring!$L$30)+IF(Data!$Z166&lt;&gt;"",Scoring!$L$31)+IF(Data!$AA166&lt;&gt;"",Scoring!$L$32)+IF(Data!$AB166&lt;&gt;"",Scoring!$L$33)+IF(Data!$AC166&lt;&gt;"",Scoring!$L$34)+IF(Data!$AD166&lt;&gt;"",Scoring!$L$35)+IF(Data!$AE166&lt;&gt;"",Scoring!$L$36)+IF(Data!$AF166&lt;&gt;"",Scoring!$L$37)+IF(Data!$AG166&lt;&gt;"",Scoring!$L$38)+IF(Data!$AH166&lt;&gt;"",Scoring!$L$39)+IF(Data!$AI166&lt;&gt;"",Scoring!$L$40)+IF(Data!$AJ166&lt;&gt;"",Scoring!$L$41)+IF(Data!$AK166&lt;&gt;"",Scoring!$L$42)+IF(Data!$AL166&lt;&gt;"",Scoring!$L$43)+IF(Data!$AM166&lt;&gt;"",Scoring!$L$44)+IF(Data!$AN166&lt;&gt;"",Scoring!$L$45)+IF(Data!$AO166&lt;&gt;"",Scoring!$L$46)+IF(Data!$AP166&lt;&gt;"",Scoring!$L$47)+IF(Data!$AQ166&lt;&gt;"",Scoring!$L$48)+IF(Data!$AR166&lt;&gt;"",Scoring!$L$49)+IF(Data!$AS166&lt;&gt;"",Scoring!$L$50)+IF(Data!$AT166&lt;&gt;"",Scoring!$L$51)+IF(Data!$AU166&lt;&gt;"",Scoring!$L$52),"")</f>
        <v/>
      </c>
      <c r="BM166" s="180" t="str">
        <f>IF(BL166&lt;&gt;"",LOOKUP(BL166,Likelihoods!$A$7:$A$107,Likelihoods!J$7:J$107),"")</f>
        <v/>
      </c>
      <c r="BN166" s="181" t="str">
        <f>IF(AND(COUNTBLANK($B166:$O166)=13,COUNTBLANK($P166:$Q166)=1,COUNTBLANK($R166:$U166)=3,COUNTBLANK($V166:$X166)=2,COUNTBLANK($Y166:$AE166)=6,COUNTBLANK($AF166:$AJ166)=4,COUNTBLANK($AK166:AN166)=3,COUNTBLANK($AO166:$AQ166)=2,COUNTBLANK($AR166:$AS166)=1,COUNTBLANK($AT166:$AU166)=1),IF(Data!$B166&lt;&gt;"",Scoring!$M$7)+IF(Data!$C166&lt;&gt;"",Scoring!$M$8)+IF(Data!$D166&lt;&gt;"",Scoring!$M$9)+IF(Data!$E166&lt;&gt;"",Scoring!$M$10)+IF(Data!$F166&lt;&gt;"",Scoring!$M$11)+IF(Data!$G166&lt;&gt;"",Scoring!$M$12)+IF(Data!$H166&lt;&gt;"",Scoring!$M$13)+IF(Data!$I166&lt;&gt;"",Scoring!$M$14)+IF(Data!$J166&lt;&gt;"",Scoring!$M$15)+IF(Data!$K166&lt;&gt;"",Scoring!$M$16)+IF(Data!$L166&lt;&gt;"",Scoring!$M$17)+IF(Data!$M166&lt;&gt;"",Scoring!$M$18)+IF(Data!$N166&lt;&gt;"",Scoring!$M$19)+IF(Data!$O166&lt;&gt;"",Scoring!$M$20)+IF(Data!$P166&lt;&gt;"",Scoring!$M$21)+IF(Data!$Q166&lt;&gt;"",Scoring!$M$22)+IF(Data!$R166&lt;&gt;"",Scoring!$M$23)+IF(Data!$S166&lt;&gt;"",Scoring!$M$24)+IF(Data!$T166&lt;&gt;"",Scoring!$M$25)+IF(Data!$U166&lt;&gt;"",Scoring!$M$26)+IF(Data!$V166&lt;&gt;"",Scoring!$M$27)+IF(Data!$W166&lt;&gt;"",Scoring!$M$28)+IF(Data!$X166&lt;&gt;"",Scoring!$M$29)+IF(Data!$Y166&lt;&gt;"",Scoring!$M$30)+IF(Data!$Z166&lt;&gt;"",Scoring!$M$31)+IF(Data!$AA166&lt;&gt;"",Scoring!$M$32)+IF(Data!$AB166&lt;&gt;"",Scoring!$M$33)+IF(Data!$AC166&lt;&gt;"",Scoring!$M$34)+IF(Data!$AD166&lt;&gt;"",Scoring!$M$35)+IF(Data!$AE166&lt;&gt;"",Scoring!$M$36)+IF(Data!$AF166&lt;&gt;"",Scoring!$M$37)+IF(Data!$AG166&lt;&gt;"",Scoring!$M$38)+IF(Data!$AH166&lt;&gt;"",Scoring!$M$39)+IF(Data!$AI166&lt;&gt;"",Scoring!$M$40)+IF(Data!$AJ166&lt;&gt;"",Scoring!$M$41)+IF(Data!$AK166&lt;&gt;"",Scoring!$M$42)+IF(Data!$AL166&lt;&gt;"",Scoring!$M$43)+IF(Data!$AM166&lt;&gt;"",Scoring!$M$44)+IF(Data!$AN166&lt;&gt;"",Scoring!$M$45)+IF(Data!$AO166&lt;&gt;"",Scoring!$M$46)+IF(Data!$AP166&lt;&gt;"",Scoring!$M$47)+IF(Data!$AQ166&lt;&gt;"",Scoring!$M$48)+IF(Data!$AR166&lt;&gt;"",Scoring!$M$49)+IF(Data!$AS166&lt;&gt;"",Scoring!$M$50)+IF(Data!$AT166&lt;&gt;"",Scoring!$M$51)+IF(Data!$AU166&lt;&gt;"",Scoring!$M$52),"")</f>
        <v/>
      </c>
      <c r="BO166" s="184" t="str">
        <f>IF(BN166&lt;&gt;"",LOOKUP(BN166,Likelihoods!$A$7:$A$107,Likelihoods!K$7:K$107),"")</f>
        <v/>
      </c>
      <c r="BP166" s="179" t="str">
        <f>IF(AND(COUNTBLANK($B166:$O166)=13,COUNTBLANK($P166:$Q166)=1,COUNTBLANK($R166:$U166)=3,COUNTBLANK($V166:$X166)=2,COUNTBLANK($Y166:$AE166)=6,COUNTBLANK($AF166:$AJ166)=4,COUNTBLANK($AK166:AN166)=3,COUNTBLANK($AO166:$AQ166)=2,COUNTBLANK($AR166:$AS166)=1,COUNTBLANK($AT166:$AU166)=1),IF(Data!$B166&lt;&gt;"",Scoring!$N$7)+IF(Data!$C166&lt;&gt;"",Scoring!$N$8)+IF(Data!$D166&lt;&gt;"",Scoring!$N$9)+IF(Data!$E166&lt;&gt;"",Scoring!$N$10)+IF(Data!$F166&lt;&gt;"",Scoring!$N$11)+IF(Data!$G166&lt;&gt;"",Scoring!$N$12)+IF(Data!$H166&lt;&gt;"",Scoring!$N$13)+IF(Data!$I166&lt;&gt;"",Scoring!$N$14)+IF(Data!$J166&lt;&gt;"",Scoring!$N$15)+IF(Data!$K166&lt;&gt;"",Scoring!$N$16)+IF(Data!$L166&lt;&gt;"",Scoring!$N$17)+IF(Data!$M166&lt;&gt;"",Scoring!$N$18)+IF(Data!$N166&lt;&gt;"",Scoring!$N$19)+IF(Data!$O166&lt;&gt;"",Scoring!$N$20)+IF(Data!$P166&lt;&gt;"",Scoring!$N$21)+IF(Data!$Q166&lt;&gt;"",Scoring!$N$22)+IF(Data!$R166&lt;&gt;"",Scoring!$N$23)+IF(Data!$S166&lt;&gt;"",Scoring!$N$24)+IF(Data!$T166&lt;&gt;"",Scoring!$N$25)+IF(Data!$U166&lt;&gt;"",Scoring!$N$26)+IF(Data!$V166&lt;&gt;"",Scoring!$N$27)+IF(Data!$W166&lt;&gt;"",Scoring!$N$28)+IF(Data!$X166&lt;&gt;"",Scoring!$N$29)+IF(Data!$Y166&lt;&gt;"",Scoring!$N$30)+IF(Data!$Z166&lt;&gt;"",Scoring!$N$31)+IF(Data!$AA166&lt;&gt;"",Scoring!$N$32)+IF(Data!$AB166&lt;&gt;"",Scoring!$N$33)+IF(Data!$AC166&lt;&gt;"",Scoring!$N$34)+IF(Data!$AD166&lt;&gt;"",Scoring!$N$35)+IF(Data!$AE166&lt;&gt;"",Scoring!$N$36)+IF(Data!$AF166&lt;&gt;"",Scoring!$N$37)+IF(Data!$AG166&lt;&gt;"",Scoring!$N$38)+IF(Data!$AH166&lt;&gt;"",Scoring!$N$39)+IF(Data!$AI166&lt;&gt;"",Scoring!$N$40)+IF(Data!$AJ166&lt;&gt;"",Scoring!$N$41)+IF(Data!$AK166&lt;&gt;"",Scoring!$N$42)+IF(Data!$AL166&lt;&gt;"",Scoring!$N$43)+IF(Data!$AM166&lt;&gt;"",Scoring!$N$44)+IF(Data!$AN166&lt;&gt;"",Scoring!$N$45)+IF(Data!$AO166&lt;&gt;"",Scoring!$N$46)+IF(Data!$AP166&lt;&gt;"",Scoring!$N$47)+IF(Data!$AQ166&lt;&gt;"",Scoring!$N$48)+IF(Data!$AR166&lt;&gt;"",Scoring!$N$49)+IF(Data!$AS166&lt;&gt;"",Scoring!$N$50)+IF(Data!$AT166&lt;&gt;"",Scoring!$N$51)+IF(Data!$AU166&lt;&gt;"",Scoring!$N$52),"")</f>
        <v/>
      </c>
      <c r="BQ166" s="189" t="str">
        <f>IF(BP166&lt;&gt;"",LOOKUP(BP166,Likelihoods!$A$7:$A$107,Likelihoods!L$7:L$107),"")</f>
        <v/>
      </c>
      <c r="BR166" s="181" t="str">
        <f>IF(AND(COUNTBLANK($B166:$O166)=13,COUNTBLANK($P166:$Q166)=1,COUNTBLANK($R166:$U166)=3,COUNTBLANK($V166:$X166)=2,COUNTBLANK($Y166:$AE166)=6,COUNTBLANK($AF166:$AJ166)=4,COUNTBLANK($AK166:AN166)=3,COUNTBLANK($AO166:$AQ166)=2,COUNTBLANK($AR166:$AS166)=1,COUNTBLANK($AT166:$AU166)=1),IF(Data!$B166&lt;&gt;"",Scoring!$O$7)+IF(Data!$C166&lt;&gt;"",Scoring!$O$8)+IF(Data!$D166&lt;&gt;"",Scoring!$O$9)+IF(Data!$E166&lt;&gt;"",Scoring!$O$10)+IF(Data!$F166&lt;&gt;"",Scoring!$O$11)+IF(Data!$G166&lt;&gt;"",Scoring!$O$12)+IF(Data!$H166&lt;&gt;"",Scoring!$O$13)+IF(Data!$I166&lt;&gt;"",Scoring!$O$14)+IF(Data!$J166&lt;&gt;"",Scoring!$O$15)+IF(Data!$K166&lt;&gt;"",Scoring!$O$16)+IF(Data!$L166&lt;&gt;"",Scoring!$O$17)+IF(Data!$M166&lt;&gt;"",Scoring!$O$18)+IF(Data!$N166&lt;&gt;"",Scoring!$O$19)+IF(Data!$O166&lt;&gt;"",Scoring!$O$20)+IF(Data!$P166&lt;&gt;"",Scoring!$O$21)+IF(Data!$Q166&lt;&gt;"",Scoring!$O$22)+IF(Data!$R166&lt;&gt;"",Scoring!$O$23)+IF(Data!$S166&lt;&gt;"",Scoring!$O$24)+IF(Data!$T166&lt;&gt;"",Scoring!$O$25)+IF(Data!$U166&lt;&gt;"",Scoring!$O$26)+IF(Data!$V166&lt;&gt;"",Scoring!$O$27)+IF(Data!$W166&lt;&gt;"",Scoring!$O$28)+IF(Data!$X166&lt;&gt;"",Scoring!$O$29)+IF(Data!$Y166&lt;&gt;"",Scoring!$O$30)+IF(Data!$Z166&lt;&gt;"",Scoring!$O$31)+IF(Data!$AA166&lt;&gt;"",Scoring!$O$32)+IF(Data!$AB166&lt;&gt;"",Scoring!$O$33)+IF(Data!$AC166&lt;&gt;"",Scoring!$O$34)+IF(Data!$AD166&lt;&gt;"",Scoring!$O$35)+IF(Data!$AE166&lt;&gt;"",Scoring!$O$36)+IF(Data!$AF166&lt;&gt;"",Scoring!$O$37)+IF(Data!$AG166&lt;&gt;"",Scoring!$O$38)+IF(Data!$AH166&lt;&gt;"",Scoring!$O$39)+IF(Data!$AI166&lt;&gt;"",Scoring!$O$40)+IF(Data!$AJ166&lt;&gt;"",Scoring!$O$41)+IF(Data!$AK166&lt;&gt;"",Scoring!$O$42)+IF(Data!$AL166&lt;&gt;"",Scoring!$O$43)+IF(Data!$AM166&lt;&gt;"",Scoring!$O$44)+IF(Data!$AN166&lt;&gt;"",Scoring!$O$45)+IF(Data!$AO166&lt;&gt;"",Scoring!$O$46)+IF(Data!$AP166&lt;&gt;"",Scoring!$O$47)+IF(Data!$AQ166&lt;&gt;"",Scoring!$O$48)+IF(Data!$AR166&lt;&gt;"",Scoring!$O$49)+IF(Data!$AS166&lt;&gt;"",Scoring!$O$50)+IF(Data!$AT166&lt;&gt;"",Scoring!$O$51)+IF(Data!$AU166&lt;&gt;"",Scoring!$O$52),"")</f>
        <v/>
      </c>
      <c r="BS166" s="184" t="str">
        <f>IF(BR166&lt;&gt;"",LOOKUP(BR166,Likelihoods!$A$7:$A$107,Likelihoods!M$7:M$107),"")</f>
        <v/>
      </c>
      <c r="BT166" s="181" t="str">
        <f>IF(AND(COUNTBLANK($B166:$O166)=13,COUNTBLANK($P166:$Q166)=1,COUNTBLANK($R166:$U166)=3,COUNTBLANK($V166:$X166)=2,COUNTBLANK($Y166:$AE166)=6,COUNTBLANK($AF166:$AJ166)=4,COUNTBLANK($AK166:AN166)=3,COUNTBLANK($AO166:$AQ166)=2,COUNTBLANK($AR166:$AS166)=1,COUNTBLANK($AT166:$AU166)=1),IF(Data!$B166&lt;&gt;"",Scoring!$P$7)+IF(Data!$C166&lt;&gt;"",Scoring!$P$8)+IF(Data!$D166&lt;&gt;"",Scoring!$P$9)+IF(Data!$E166&lt;&gt;"",Scoring!$P$10)+IF(Data!$F166&lt;&gt;"",Scoring!$P$11)+IF(Data!$G166&lt;&gt;"",Scoring!$P$12)+IF(Data!$H166&lt;&gt;"",Scoring!$P$13)+IF(Data!$I166&lt;&gt;"",Scoring!$P$14)+IF(Data!$J166&lt;&gt;"",Scoring!$P$15)+IF(Data!$K166&lt;&gt;"",Scoring!$P$16)+IF(Data!$L166&lt;&gt;"",Scoring!$P$17)+IF(Data!$M166&lt;&gt;"",Scoring!$P$18)+IF(Data!$N166&lt;&gt;"",Scoring!$P$19)+IF(Data!$O166&lt;&gt;"",Scoring!$P$20)+IF(Data!$P166&lt;&gt;"",Scoring!$P$21)+IF(Data!$Q166&lt;&gt;"",Scoring!$P$22)+IF(Data!$R166&lt;&gt;"",Scoring!$P$23)+IF(Data!$S166&lt;&gt;"",Scoring!$P$24)+IF(Data!$T166&lt;&gt;"",Scoring!$P$25)+IF(Data!$U166&lt;&gt;"",Scoring!$P$26)+IF(Data!$V166&lt;&gt;"",Scoring!$P$27)+IF(Data!$W166&lt;&gt;"",Scoring!$P$28)+IF(Data!$X166&lt;&gt;"",Scoring!$P$29)+IF(Data!$Y166&lt;&gt;"",Scoring!$P$30)+IF(Data!$Z166&lt;&gt;"",Scoring!$P$31)+IF(Data!$AA166&lt;&gt;"",Scoring!$P$32)+IF(Data!$AB166&lt;&gt;"",Scoring!$P$33)+IF(Data!$AC166&lt;&gt;"",Scoring!$P$34)+IF(Data!$AD166&lt;&gt;"",Scoring!$P$35)+IF(Data!$AE166&lt;&gt;"",Scoring!$P$36)+IF(Data!$AF166&lt;&gt;"",Scoring!$P$37)+IF(Data!$AG166&lt;&gt;"",Scoring!$P$38)+IF(Data!$AH166&lt;&gt;"",Scoring!$P$39)+IF(Data!$AI166&lt;&gt;"",Scoring!$P$40)+IF(Data!$AJ166&lt;&gt;"",Scoring!$P$41)+IF(Data!$AK166&lt;&gt;"",Scoring!$P$42)+IF(Data!$AL166&lt;&gt;"",Scoring!$P$43)+IF(Data!$AM166&lt;&gt;"",Scoring!$P$44)+IF(Data!$AN166&lt;&gt;"",Scoring!$P$45)+IF(Data!$AO166&lt;&gt;"",Scoring!$P$46)+IF(Data!$AP166&lt;&gt;"",Scoring!$P$47)+IF(Data!$AQ166&lt;&gt;"",Scoring!$P$48)+IF(Data!$AR166&lt;&gt;"",Scoring!$P$49)+IF(Data!$AS166&lt;&gt;"",Scoring!$P$50)+IF(Data!$AT166&lt;&gt;"",Scoring!$P$51)+IF(Data!$AU166&lt;&gt;"",Scoring!$P$52),"")</f>
        <v/>
      </c>
      <c r="BU166" s="180" t="str">
        <f>IF(BT166&lt;&gt;"",LOOKUP(BT166,Likelihoods!$A$7:$A$107,Likelihoods!N$7:N$107),"")</f>
        <v/>
      </c>
      <c r="BV166" s="181" t="str">
        <f>IF(AND(COUNTBLANK($B166:$O166)=13,COUNTBLANK($P166:$Q166)=1,COUNTBLANK($R166:$U166)=3,COUNTBLANK($V166:$X166)=2,COUNTBLANK($Y166:$AE166)=6,COUNTBLANK($AF166:$AJ166)=4,COUNTBLANK($AK166:AN166)=3,COUNTBLANK($AO166:$AQ166)=2,COUNTBLANK($AR166:$AS166)=1,COUNTBLANK($AT166:$AU166)=1),IF(Data!$B166&lt;&gt;"",Scoring!$Q$7)+IF(Data!$C166&lt;&gt;"",Scoring!$Q$8)+IF(Data!$D166&lt;&gt;"",Scoring!$Q$9)+IF(Data!$E166&lt;&gt;"",Scoring!$Q$10)+IF(Data!$F166&lt;&gt;"",Scoring!$Q$11)+IF(Data!$G166&lt;&gt;"",Scoring!$Q$12)+IF(Data!$H166&lt;&gt;"",Scoring!$Q$13)+IF(Data!$I166&lt;&gt;"",Scoring!$Q$14)+IF(Data!$J166&lt;&gt;"",Scoring!$Q$15)+IF(Data!$K166&lt;&gt;"",Scoring!$Q$16)+IF(Data!$L166&lt;&gt;"",Scoring!$Q$17)+IF(Data!$M166&lt;&gt;"",Scoring!$Q$18)+IF(Data!$N166&lt;&gt;"",Scoring!$Q$19)+IF(Data!$O166&lt;&gt;"",Scoring!$Q$20)+IF(Data!$P166&lt;&gt;"",Scoring!$Q$21)+IF(Data!$Q166&lt;&gt;"",Scoring!$Q$22)+IF(Data!$R166&lt;&gt;"",Scoring!$Q$23)+IF(Data!$S166&lt;&gt;"",Scoring!$Q$24)+IF(Data!$T166&lt;&gt;"",Scoring!$Q$25)+IF(Data!$U166&lt;&gt;"",Scoring!$Q$26)+IF(Data!$V166&lt;&gt;"",Scoring!$Q$27)+IF(Data!$W166&lt;&gt;"",Scoring!$Q$28)+IF(Data!$X166&lt;&gt;"",Scoring!$Q$29)+IF(Data!$Y166&lt;&gt;"",Scoring!$Q$30)+IF(Data!$Z166&lt;&gt;"",Scoring!$Q$31)+IF(Data!$AA166&lt;&gt;"",Scoring!$Q$32)+IF(Data!$AB166&lt;&gt;"",Scoring!$Q$33)+IF(Data!$AC166&lt;&gt;"",Scoring!$Q$34)+IF(Data!$AD166&lt;&gt;"",Scoring!$Q$35)+IF(Data!$AE166&lt;&gt;"",Scoring!$Q$36)+IF(Data!$AF166&lt;&gt;"",Scoring!$Q$37)+IF(Data!$AG166&lt;&gt;"",Scoring!$Q$38)+IF(Data!$AH166&lt;&gt;"",Scoring!$Q$39)+IF(Data!$AI166&lt;&gt;"",Scoring!$Q$40)+IF(Data!$AJ166&lt;&gt;"",Scoring!$Q$41)+IF(Data!$AK166&lt;&gt;"",Scoring!$Q$42)+IF(Data!$AL166&lt;&gt;"",Scoring!$Q$43)+IF(Data!$AM166&lt;&gt;"",Scoring!$Q$44)+IF(Data!$AN166&lt;&gt;"",Scoring!$Q$45)+IF(Data!$AO166&lt;&gt;"",Scoring!$Q$46)+IF(Data!$AP166&lt;&gt;"",Scoring!$Q$47)+IF(Data!$AQ166&lt;&gt;"",Scoring!$Q$48)+IF(Data!$AR166&lt;&gt;"",Scoring!$Q$49)+IF(Data!$AS166&lt;&gt;"",Scoring!$Q$50)+IF(Data!$AT166&lt;&gt;"",Scoring!$Q$51)+IF(Data!$AU166&lt;&gt;"",Scoring!$Q$52),"")</f>
        <v/>
      </c>
      <c r="BW166" s="183" t="str">
        <f>IF(BV166&lt;&gt;"",LOOKUP(BV166,Likelihoods!$A$7:$A$107,Likelihoods!O$7:O$107),"")</f>
        <v/>
      </c>
      <c r="BX166" s="9"/>
      <c r="BY166" s="9"/>
      <c r="BZ166" s="9"/>
      <c r="CA166" s="9"/>
      <c r="CB166" s="9"/>
      <c r="CC166" s="9"/>
      <c r="CD166" s="9"/>
      <c r="CE166" s="9"/>
      <c r="CF166" s="9"/>
      <c r="CG166" s="9"/>
      <c r="CH166" s="9"/>
      <c r="CI166" s="9"/>
      <c r="CJ166" s="9"/>
      <c r="CK166" s="9"/>
    </row>
    <row r="167" spans="1:89" ht="14.25">
      <c r="A167" s="59"/>
      <c r="B167" s="76"/>
      <c r="C167" s="77"/>
      <c r="D167" s="77"/>
      <c r="E167" s="77"/>
      <c r="F167" s="77"/>
      <c r="G167" s="77"/>
      <c r="H167" s="77"/>
      <c r="I167" s="77"/>
      <c r="J167" s="77"/>
      <c r="K167" s="77"/>
      <c r="L167" s="77"/>
      <c r="M167" s="77"/>
      <c r="N167" s="77"/>
      <c r="O167" s="77"/>
      <c r="P167" s="76"/>
      <c r="Q167" s="78"/>
      <c r="R167" s="77"/>
      <c r="S167" s="77"/>
      <c r="T167" s="77"/>
      <c r="U167" s="77"/>
      <c r="V167" s="76"/>
      <c r="W167" s="77"/>
      <c r="X167" s="78"/>
      <c r="Y167" s="77"/>
      <c r="Z167" s="77"/>
      <c r="AA167" s="77"/>
      <c r="AB167" s="77"/>
      <c r="AC167" s="77"/>
      <c r="AD167" s="77"/>
      <c r="AE167" s="77"/>
      <c r="AF167" s="76"/>
      <c r="AG167" s="77"/>
      <c r="AH167" s="77"/>
      <c r="AI167" s="77"/>
      <c r="AJ167" s="78"/>
      <c r="AK167" s="77"/>
      <c r="AL167" s="77"/>
      <c r="AM167" s="77"/>
      <c r="AN167" s="77"/>
      <c r="AO167" s="76"/>
      <c r="AP167" s="77"/>
      <c r="AQ167" s="78"/>
      <c r="AR167" s="76"/>
      <c r="AS167" s="78"/>
      <c r="AT167" s="77"/>
      <c r="AU167" s="77"/>
      <c r="AV167" s="179" t="str">
        <f>IF(AND(COUNTBLANK($B167:$O167)=13,COUNTBLANK($P167:$Q167)=1,COUNTBLANK($R167:$U167)=3,COUNTBLANK($V167:$X167)=2,COUNTBLANK($Y167:$AE167)=6,COUNTBLANK($AF167:$AJ167)=4,COUNTBLANK($AK167:AN167)=3,COUNTBLANK($AO167:$AQ167)=2,COUNTBLANK($AR167:$AS167)=1,COUNTBLANK($AT167:$AU167)=1),IF(Data!$B167&lt;&gt;"",Scoring!$D$7)+IF(Data!$C167&lt;&gt;"",Scoring!$D$8)+IF(Data!$D167&lt;&gt;"",Scoring!$D$9)+IF(Data!$E167&lt;&gt;"",Scoring!$D$10)+IF(Data!$F167&lt;&gt;"",Scoring!$D$11)+IF(Data!$G167&lt;&gt;"",Scoring!$D$12)+IF(Data!$H167&lt;&gt;"",Scoring!$D$13)+IF(Data!$I167&lt;&gt;"",Scoring!$D$14)+IF(Data!$J167&lt;&gt;"",Scoring!$D$15)+IF(Data!$K167&lt;&gt;"",Scoring!$D$16)+IF(Data!$L167&lt;&gt;"",Scoring!$D$17)+IF(Data!$M167&lt;&gt;"",Scoring!$D$18)+IF(Data!$N167&lt;&gt;"",Scoring!$D$19)+IF(Data!$O167&lt;&gt;"",Scoring!$D$20)+IF(Data!$P167&lt;&gt;"",Scoring!$D$21)+IF(Data!$Q167&lt;&gt;"",Scoring!$D$22)+IF(Data!$R167&lt;&gt;"",Scoring!$D$23)+IF(Data!$S167&lt;&gt;"",Scoring!$D$24)+IF(Data!$T167&lt;&gt;"",Scoring!$D$25)+IF(Data!$U167&lt;&gt;"",Scoring!$D$26)+IF(Data!$V167&lt;&gt;"",Scoring!$D$27)+IF(Data!$W167&lt;&gt;"",Scoring!$D$28)+IF(Data!$X167&lt;&gt;"",Scoring!$D$29)+IF(Data!$Y167&lt;&gt;"",Scoring!$D$30)+IF(Data!$Z167&lt;&gt;"",Scoring!$D$31)+IF(Data!$AA167&lt;&gt;"",Scoring!$D$32)+IF(Data!$AB167&lt;&gt;"",Scoring!$D$33)+IF(Data!$AC167&lt;&gt;"",Scoring!$D$34)+IF(Data!$AD167&lt;&gt;"",Scoring!$D$35)+IF(Data!$AE167&lt;&gt;"",Scoring!$D$36)+IF(Data!$AF167&lt;&gt;"",Scoring!$D$37)+IF(Data!$AG167&lt;&gt;"",Scoring!$D$38)+IF(Data!$AH167&lt;&gt;"",Scoring!$D$39)+IF(Data!$AI167&lt;&gt;"",Scoring!$D$40)+IF(Data!$AJ167&lt;&gt;"",Scoring!$D$41)+IF(Data!$AK167&lt;&gt;"",Scoring!$D$42)+IF(Data!$AL167&lt;&gt;"",Scoring!$D$43)+IF(Data!$AM167&lt;&gt;"",Scoring!$D$44)+IF(Data!$AN167&lt;&gt;"",Scoring!$D$45)+IF(Data!$AO167&lt;&gt;"",Scoring!$D$46)+IF(Data!$AP167&lt;&gt;"",Scoring!$D$47)+IF(Data!$AQ167&lt;&gt;"",Scoring!$D$48)+IF(Data!$AR167&lt;&gt;"",Scoring!$D$49)+IF(Data!$AS167&lt;&gt;"",Scoring!$D$50)+IF(Data!$AT167&lt;&gt;"",Scoring!$D$51)+IF(Data!$AU167&lt;&gt;"",Scoring!$D$52),"")</f>
        <v/>
      </c>
      <c r="AW167" s="180" t="str">
        <f>IF(AV167&lt;&gt;"",LOOKUP(AV167,Likelihoods!$A$7:$A$107,Likelihoods!B$7:B$107),"")</f>
        <v/>
      </c>
      <c r="AX167" s="181" t="str">
        <f>IF(AND(COUNTBLANK($B167:$O167)=13,COUNTBLANK($P167:$Q167)=1,COUNTBLANK($R167:$U167)=3,COUNTBLANK($V167:$X167)=2,COUNTBLANK($Y167:$AE167)=6,COUNTBLANK($AF167:$AJ167)=4,COUNTBLANK($AK167:AN167)=3,COUNTBLANK($AO167:$AQ167)=2,COUNTBLANK($AR167:$AS167)=1,COUNTBLANK($AT167:$AU167)=1),IF(Data!$B167&lt;&gt;"",Scoring!$E$7)+IF(Data!$C167&lt;&gt;"",Scoring!$E$8)+IF(Data!$D167&lt;&gt;"",Scoring!$E$9)+IF(Data!$E167&lt;&gt;"",Scoring!$E$10)+IF(Data!$F167&lt;&gt;"",Scoring!$E$11)+IF(Data!$G167&lt;&gt;"",Scoring!$E$12)+IF(Data!$H167&lt;&gt;"",Scoring!$E$13)+IF(Data!$I167&lt;&gt;"",Scoring!$E$14)+IF(Data!$J167&lt;&gt;"",Scoring!$E$15)+IF(Data!$K167&lt;&gt;"",Scoring!$E$16)+IF(Data!$L167&lt;&gt;"",Scoring!$E$17)+IF(Data!$M167&lt;&gt;"",Scoring!$E$18)+IF(Data!$N167&lt;&gt;"",Scoring!$E$19)+IF(Data!$O167&lt;&gt;"",Scoring!$E$20)+IF(Data!$P167&lt;&gt;"",Scoring!$E$21)+IF(Data!$Q167&lt;&gt;"",Scoring!$E$22)+IF(Data!$R167&lt;&gt;"",Scoring!$E$23)+IF(Data!$S167&lt;&gt;"",Scoring!$E$24)+IF(Data!$T167&lt;&gt;"",Scoring!$E$25)+IF(Data!$U167&lt;&gt;"",Scoring!$E$26)+IF(Data!$V167&lt;&gt;"",Scoring!$E$27)+IF(Data!$W167&lt;&gt;"",Scoring!$E$28)+IF(Data!$X167&lt;&gt;"",Scoring!$E$29)+IF(Data!$Y167&lt;&gt;"",Scoring!$E$30)+IF(Data!$Z167&lt;&gt;"",Scoring!$E$31)+IF(Data!$AA167&lt;&gt;"",Scoring!$E$32)+IF(Data!$AB167&lt;&gt;"",Scoring!$E$33)+IF(Data!$AC167&lt;&gt;"",Scoring!$E$34)+IF(Data!$AD167&lt;&gt;"",Scoring!$E$35)+IF(Data!$AE167&lt;&gt;"",Scoring!$E$36)+IF(Data!$AF167&lt;&gt;"",Scoring!$E$37)+IF(Data!$AG167&lt;&gt;"",Scoring!$E$38)+IF(Data!$AH167&lt;&gt;"",Scoring!$E$39)+IF(Data!$AI167&lt;&gt;"",Scoring!$E$40)+IF(Data!$AJ167&lt;&gt;"",Scoring!$E$41)+IF(Data!$AK167&lt;&gt;"",Scoring!$E$42)+IF(Data!$AL167&lt;&gt;"",Scoring!$E$43)+IF(Data!$AM167&lt;&gt;"",Scoring!$E$44)+IF(Data!$AN167&lt;&gt;"",Scoring!$E$45)+IF(Data!$AO167&lt;&gt;"",Scoring!$E$46)+IF(Data!$AP167&lt;&gt;"",Scoring!$E$47)+IF(Data!$AQ167&lt;&gt;"",Scoring!$E$48)+IF(Data!$AR167&lt;&gt;"",Scoring!$E$49)+IF(Data!$AS167&lt;&gt;"",Scoring!$E$50)+IF(Data!$AT167&lt;&gt;"",Scoring!$E$51)+IF(Data!$AU167&lt;&gt;"",Scoring!$E$52),"")</f>
        <v/>
      </c>
      <c r="AY167" s="180" t="str">
        <f>IF(AX167&lt;&gt;"",LOOKUP(AX167,Likelihoods!$A$7:$A$107,Likelihoods!C$7:C$107),"")</f>
        <v/>
      </c>
      <c r="AZ167" s="182" t="str">
        <f>IF(AND(COUNTBLANK($B167:$O167)=13,COUNTBLANK($P167:$Q167)=1,COUNTBLANK($R167:$U167)=3,COUNTBLANK($V167:$X167)=2,COUNTBLANK($Y167:$AE167)=6,COUNTBLANK($AF167:$AJ167)=4,COUNTBLANK($AK167:AN167)=3,COUNTBLANK($AO167:$AQ167)=2,COUNTBLANK($AR167:$AS167)=1,COUNTBLANK($AT167:$AU167)=1),IF(Data!$B167&lt;&gt;"",Scoring!$F$7)+IF(Data!$C167&lt;&gt;"",Scoring!$F$8)+IF(Data!$D167&lt;&gt;"",Scoring!$F$9)+IF(Data!$E167&lt;&gt;"",Scoring!$F$10)+IF(Data!$F167&lt;&gt;"",Scoring!$F$11)+IF(Data!$G167&lt;&gt;"",Scoring!$F$12)+IF(Data!$H167&lt;&gt;"",Scoring!$F$13)+IF(Data!$I167&lt;&gt;"",Scoring!$F$14)+IF(Data!$J167&lt;&gt;"",Scoring!$F$15)+IF(Data!$K167&lt;&gt;"",Scoring!$F$16)+IF(Data!$L167&lt;&gt;"",Scoring!$F$17)+IF(Data!$M167&lt;&gt;"",Scoring!$F$18)+IF(Data!$N167&lt;&gt;"",Scoring!$F$19)+IF(Data!$O167&lt;&gt;"",Scoring!$F$20)+IF(Data!$P167&lt;&gt;"",Scoring!$F$21)+IF(Data!$Q167&lt;&gt;"",Scoring!$F$22)+IF(Data!$R167&lt;&gt;"",Scoring!$F$23)+IF(Data!$S167&lt;&gt;"",Scoring!$F$24)+IF(Data!$T167&lt;&gt;"",Scoring!$F$25)+IF(Data!$U167&lt;&gt;"",Scoring!$F$26)+IF(Data!$V167&lt;&gt;"",Scoring!$F$27)+IF(Data!$W167&lt;&gt;"",Scoring!$F$28)+IF(Data!$X167&lt;&gt;"",Scoring!$F$29)+IF(Data!$Y167&lt;&gt;"",Scoring!$F$30)+IF(Data!$Z167&lt;&gt;"",Scoring!$F$31)+IF(Data!$AA167&lt;&gt;"",Scoring!$F$32)+IF(Data!$AB167&lt;&gt;"",Scoring!$F$33)+IF(Data!$AC167&lt;&gt;"",Scoring!$F$34)+IF(Data!$AD167&lt;&gt;"",Scoring!$F$35)+IF(Data!$AE167&lt;&gt;"",Scoring!$F$36)+IF(Data!$AF167&lt;&gt;"",Scoring!$F$37)+IF(Data!$AG167&lt;&gt;"",Scoring!$F$38)+IF(Data!$AH167&lt;&gt;"",Scoring!$F$39)+IF(Data!$AI167&lt;&gt;"",Scoring!$F$40)+IF(Data!$AJ167&lt;&gt;"",Scoring!$F$41)+IF(Data!$AK167&lt;&gt;"",Scoring!$F$42)+IF(Data!$AL167&lt;&gt;"",Scoring!$F$43)+IF(Data!$AM167&lt;&gt;"",Scoring!$F$44)+IF(Data!$AN167&lt;&gt;"",Scoring!$F$45)+IF(Data!$AO167&lt;&gt;"",Scoring!$F$46)+IF(Data!$AP167&lt;&gt;"",Scoring!$F$47)+IF(Data!$AQ167&lt;&gt;"",Scoring!$F$48)+IF(Data!$AR167&lt;&gt;"",Scoring!$F$49)+IF(Data!$AS167&lt;&gt;"",Scoring!$F$50)+IF(Data!$AT167&lt;&gt;"",Scoring!$F$51)+IF(Data!$AU167&lt;&gt;"",Scoring!$F$52),"")</f>
        <v/>
      </c>
      <c r="BA167" s="183" t="str">
        <f>IF(AZ167&lt;&gt;"",LOOKUP(AZ167,Likelihoods!$A$7:$A$107,Likelihoods!D$7:D$107),"")</f>
        <v/>
      </c>
      <c r="BB167" s="181" t="str">
        <f>IF(AND(COUNTBLANK($B167:$O167)=13,COUNTBLANK($P167:$Q167)=1,COUNTBLANK($R167:$U167)=3,COUNTBLANK($V167:$X167)=2,COUNTBLANK($Y167:$AE167)=6,COUNTBLANK($AF167:$AJ167)=4,COUNTBLANK($AK167:AN167)=3,COUNTBLANK($AO167:$AQ167)=2,COUNTBLANK($AR167:$AS167)=1,COUNTBLANK($AT167:$AU167)=1),IF(Data!$B167&lt;&gt;"",Scoring!$G$7)+IF(Data!$C167&lt;&gt;"",Scoring!$G$8)+IF(Data!$D167&lt;&gt;"",Scoring!$G$9)+IF(Data!$E167&lt;&gt;"",Scoring!$G$10)+IF(Data!$F167&lt;&gt;"",Scoring!$G$11)+IF(Data!$G167&lt;&gt;"",Scoring!$G$12)+IF(Data!$H167&lt;&gt;"",Scoring!$G$13)+IF(Data!$I167&lt;&gt;"",Scoring!$G$14)+IF(Data!$J167&lt;&gt;"",Scoring!$G$15)+IF(Data!$K167&lt;&gt;"",Scoring!$G$16)+IF(Data!$L167&lt;&gt;"",Scoring!$G$17)+IF(Data!$M167&lt;&gt;"",Scoring!$G$18)+IF(Data!$N167&lt;&gt;"",Scoring!$G$19)+IF(Data!$O167&lt;&gt;"",Scoring!$G$20)+IF(Data!$P167&lt;&gt;"",Scoring!$G$21)+IF(Data!$Q167&lt;&gt;"",Scoring!$G$22)+IF(Data!$R167&lt;&gt;"",Scoring!$G$23)+IF(Data!$S167&lt;&gt;"",Scoring!$G$24)+IF(Data!$T167&lt;&gt;"",Scoring!$G$25)+IF(Data!$U167&lt;&gt;"",Scoring!$G$26)+IF(Data!$V167&lt;&gt;"",Scoring!$G$27)+IF(Data!$W167&lt;&gt;"",Scoring!$G$28)+IF(Data!$X167&lt;&gt;"",Scoring!$G$29)+IF(Data!$Y167&lt;&gt;"",Scoring!$G$30)+IF(Data!$Z167&lt;&gt;"",Scoring!$G$31)+IF(Data!$AA167&lt;&gt;"",Scoring!$G$32)+IF(Data!$AB167&lt;&gt;"",Scoring!$G$33)+IF(Data!$AC167&lt;&gt;"",Scoring!$G$34)+IF(Data!$AD167&lt;&gt;"",Scoring!$G$35)+IF(Data!$AE167&lt;&gt;"",Scoring!$G$36)+IF(Data!$AF167&lt;&gt;"",Scoring!$G$37)+IF(Data!$AG167&lt;&gt;"",Scoring!$G$38)+IF(Data!$AH167&lt;&gt;"",Scoring!$G$39)+IF(Data!$AI167&lt;&gt;"",Scoring!$G$40)+IF(Data!$AJ167&lt;&gt;"",Scoring!$G$41)+IF(Data!$AK167&lt;&gt;"",Scoring!$G$42)+IF(Data!$AL167&lt;&gt;"",Scoring!$G$43)+IF(Data!$AM167&lt;&gt;"",Scoring!$G$44)+IF(Data!$AN167&lt;&gt;"",Scoring!$G$45)+IF(Data!$AO167&lt;&gt;"",Scoring!$G$46)+IF(Data!$AP167&lt;&gt;"",Scoring!$G$47)+IF(Data!$AQ167&lt;&gt;"",Scoring!$G$48)+IF(Data!$AR167&lt;&gt;"",Scoring!$G$49)+IF(Data!$AS167&lt;&gt;"",Scoring!$G$50)+IF(Data!$AT167&lt;&gt;"",Scoring!$G$51)+IF(Data!$AU167&lt;&gt;"",Scoring!$G$52),"")</f>
        <v/>
      </c>
      <c r="BC167" s="184" t="str">
        <f>IF(BB167&lt;&gt;"",LOOKUP(BB167,Likelihoods!$A$7:$A$107,Likelihoods!E$7:E$107),"")</f>
        <v/>
      </c>
      <c r="BD167" s="185" t="str">
        <f>IF(AND(COUNTBLANK($B167:$O167)=13,COUNTBLANK($P167:$Q167)=1,COUNTBLANK($R167:$U167)=3,COUNTBLANK($V167:$X167)=2,COUNTBLANK($Y167:$AE167)=6,COUNTBLANK($AF167:$AJ167)=4,COUNTBLANK($AK167:AN167)=3,COUNTBLANK($AO167:$AQ167)=2,COUNTBLANK($AR167:$AS167)=1,COUNTBLANK($AT167:$AU167)=1),IF(Data!$B167&lt;&gt;"",Scoring!$H$7)+IF(Data!$C167&lt;&gt;"",Scoring!$H$8)+IF(Data!$D167&lt;&gt;"",Scoring!$H$9)+IF(Data!$E167&lt;&gt;"",Scoring!$H$10)+IF(Data!$F167&lt;&gt;"",Scoring!$H$11)+IF(Data!$G167&lt;&gt;"",Scoring!$H$12)+IF(Data!$H167&lt;&gt;"",Scoring!$H$13)+IF(Data!$I167&lt;&gt;"",Scoring!$H$14)+IF(Data!$J167&lt;&gt;"",Scoring!$H$15)+IF(Data!$K167&lt;&gt;"",Scoring!$H$16)+IF(Data!$L167&lt;&gt;"",Scoring!$H$17)+IF(Data!$M167&lt;&gt;"",Scoring!$H$18)+IF(Data!$N167&lt;&gt;"",Scoring!$H$19)+IF(Data!$O167&lt;&gt;"",Scoring!$H$20)+IF(Data!$P167&lt;&gt;"",Scoring!$H$21)+IF(Data!$Q167&lt;&gt;"",Scoring!$H$22)+IF(Data!$R167&lt;&gt;"",Scoring!$H$23)+IF(Data!$S167&lt;&gt;"",Scoring!$H$24)+IF(Data!$T167&lt;&gt;"",Scoring!$H$25)+IF(Data!$U167&lt;&gt;"",Scoring!$H$26)+IF(Data!$V167&lt;&gt;"",Scoring!$H$27)+IF(Data!$W167&lt;&gt;"",Scoring!$H$28)+IF(Data!$X167&lt;&gt;"",Scoring!$H$29)+IF(Data!$Y167&lt;&gt;"",Scoring!$H$30)+IF(Data!$Z167&lt;&gt;"",Scoring!$H$31)+IF(Data!$AA167&lt;&gt;"",Scoring!$H$32)+IF(Data!$AB167&lt;&gt;"",Scoring!$H$33)+IF(Data!$AC167&lt;&gt;"",Scoring!$H$34)+IF(Data!$AD167&lt;&gt;"",Scoring!$H$35)+IF(Data!$AE167&lt;&gt;"",Scoring!$H$36)+IF(Data!$AF167&lt;&gt;"",Scoring!$H$37)+IF(Data!$AG167&lt;&gt;"",Scoring!$H$38)+IF(Data!$AH167&lt;&gt;"",Scoring!$H$39)+IF(Data!$AI167&lt;&gt;"",Scoring!$H$40)+IF(Data!$AJ167&lt;&gt;"",Scoring!$H$41)+IF(Data!$AK167&lt;&gt;"",Scoring!$H$42)+IF(Data!$AL167&lt;&gt;"",Scoring!$H$43)+IF(Data!$AM167&lt;&gt;"",Scoring!$H$44)+IF(Data!$AN167&lt;&gt;"",Scoring!$H$45)+IF(Data!$AO167&lt;&gt;"",Scoring!$H$46)+IF(Data!$AP167&lt;&gt;"",Scoring!$H$47)+IF(Data!$AQ167&lt;&gt;"",Scoring!$H$48)+IF(Data!$AR167&lt;&gt;"",Scoring!$H$49)+IF(Data!$AS167&lt;&gt;"",Scoring!$H$50)+IF(Data!$AT167&lt;&gt;"",Scoring!$H$51)+IF(Data!$AU167&lt;&gt;"",Scoring!$H$52),"")</f>
        <v/>
      </c>
      <c r="BE167" s="186" t="str">
        <f>IF(BD167&lt;&gt;"",LOOKUP(BD167,Likelihoods!$A$7:$A$107,Likelihoods!F$7:F$107),"")</f>
        <v/>
      </c>
      <c r="BF167" s="181" t="str">
        <f>IF(AND(COUNTBLANK($B167:$O167)=13,COUNTBLANK($P167:$Q167)=1,COUNTBLANK($R167:$U167)=3,COUNTBLANK($V167:$X167)=2,COUNTBLANK($Y167:$AE167)=6,COUNTBLANK($AF167:$AJ167)=4,COUNTBLANK($AK167:AN167)=3,COUNTBLANK($AO167:$AQ167)=2,COUNTBLANK($AR167:$AS167)=1,COUNTBLANK($AT167:$AU167)=1),IF(Data!$B167&lt;&gt;"",Scoring!$I$7)+IF(Data!$C167&lt;&gt;"",Scoring!$I$8)+IF(Data!$D167&lt;&gt;"",Scoring!$I$9)+IF(Data!$E167&lt;&gt;"",Scoring!$I$10)+IF(Data!$F167&lt;&gt;"",Scoring!$I$11)+IF(Data!$G167&lt;&gt;"",Scoring!$I$12)+IF(Data!$H167&lt;&gt;"",Scoring!$I$13)+IF(Data!$I167&lt;&gt;"",Scoring!$I$14)+IF(Data!$J167&lt;&gt;"",Scoring!$I$15)+IF(Data!$K167&lt;&gt;"",Scoring!$I$16)+IF(Data!$L167&lt;&gt;"",Scoring!$I$17)+IF(Data!$M167&lt;&gt;"",Scoring!$I$18)+IF(Data!$N167&lt;&gt;"",Scoring!$I$19)+IF(Data!$O167&lt;&gt;"",Scoring!$I$20)+IF(Data!$P167&lt;&gt;"",Scoring!$I$21)+IF(Data!$Q167&lt;&gt;"",Scoring!$I$22)+IF(Data!$R167&lt;&gt;"",Scoring!$I$23)+IF(Data!$S167&lt;&gt;"",Scoring!$I$24)+IF(Data!$T167&lt;&gt;"",Scoring!$I$25)+IF(Data!$U167&lt;&gt;"",Scoring!$I$26)+IF(Data!$V167&lt;&gt;"",Scoring!$I$27)+IF(Data!$W167&lt;&gt;"",Scoring!$I$28)+IF(Data!$X167&lt;&gt;"",Scoring!$I$29)+IF(Data!$Y167&lt;&gt;"",Scoring!$I$30)+IF(Data!$Z167&lt;&gt;"",Scoring!$I$31)+IF(Data!$AA167&lt;&gt;"",Scoring!$I$32)+IF(Data!$AB167&lt;&gt;"",Scoring!$I$33)+IF(Data!$AC167&lt;&gt;"",Scoring!$I$34)+IF(Data!$AD167&lt;&gt;"",Scoring!$I$35)+IF(Data!$AE167&lt;&gt;"",Scoring!$I$36)+IF(Data!$AF167&lt;&gt;"",Scoring!$I$37)+IF(Data!$AG167&lt;&gt;"",Scoring!$I$38)+IF(Data!$AH167&lt;&gt;"",Scoring!$I$39)+IF(Data!$AI167&lt;&gt;"",Scoring!$I$40)+IF(Data!$AJ167&lt;&gt;"",Scoring!$I$41)+IF(Data!$AK167&lt;&gt;"",Scoring!$I$42)+IF(Data!$AL167&lt;&gt;"",Scoring!$I$43)+IF(Data!$AM167&lt;&gt;"",Scoring!$I$44)+IF(Data!$AN167&lt;&gt;"",Scoring!$I$45)+IF(Data!$AO167&lt;&gt;"",Scoring!$I$46)+IF(Data!$AP167&lt;&gt;"",Scoring!$I$47)+IF(Data!$AQ167&lt;&gt;"",Scoring!$I$48)+IF(Data!$AR167&lt;&gt;"",Scoring!$I$49)+IF(Data!$AS167&lt;&gt;"",Scoring!$I$50)+IF(Data!$AT167&lt;&gt;"",Scoring!$I$51)+IF(Data!$AU167&lt;&gt;"",Scoring!$I$52),"")</f>
        <v/>
      </c>
      <c r="BG167" s="180" t="str">
        <f>IF(BF167&lt;&gt;"",LOOKUP(BF167,Likelihoods!$A$7:$A$107,Likelihoods!G$7:G$107),"")</f>
        <v/>
      </c>
      <c r="BH167" s="187" t="str">
        <f>IF(AND(COUNTBLANK($B167:$O167)=13,COUNTBLANK($P167:$Q167)=1,COUNTBLANK($R167:$U167)=3,COUNTBLANK($V167:$X167)=2,COUNTBLANK($Y167:$AE167)=6,COUNTBLANK($AF167:$AJ167)=4,COUNTBLANK($AK167:AN167)=3,COUNTBLANK($AO167:$AQ167)=2,COUNTBLANK($AR167:$AS167)=1,COUNTBLANK($AT167:$AU167)=1),IF(Data!$B167&lt;&gt;"",Scoring!$J$7)+IF(Data!$C167&lt;&gt;"",Scoring!$J$8)+IF(Data!$D167&lt;&gt;"",Scoring!$J$9)+IF(Data!$E167&lt;&gt;"",Scoring!$J$10)+IF(Data!$F167&lt;&gt;"",Scoring!$J$11)+IF(Data!$G167&lt;&gt;"",Scoring!$J$12)+IF(Data!$H167&lt;&gt;"",Scoring!$J$13)+IF(Data!$I167&lt;&gt;"",Scoring!$J$14)+IF(Data!$J167&lt;&gt;"",Scoring!$J$15)+IF(Data!$K167&lt;&gt;"",Scoring!$J$16)+IF(Data!$L167&lt;&gt;"",Scoring!$J$17)+IF(Data!$M167&lt;&gt;"",Scoring!$J$18)+IF(Data!$N167&lt;&gt;"",Scoring!$J$19)+IF(Data!$O167&lt;&gt;"",Scoring!$J$20)+IF(Data!$P167&lt;&gt;"",Scoring!$J$21)+IF(Data!$Q167&lt;&gt;"",Scoring!$J$22)+IF(Data!$R167&lt;&gt;"",Scoring!$J$23)+IF(Data!$S167&lt;&gt;"",Scoring!$J$24)+IF(Data!$T167&lt;&gt;"",Scoring!$J$25)+IF(Data!$U167&lt;&gt;"",Scoring!$J$26)+IF(Data!$V167&lt;&gt;"",Scoring!$J$27)+IF(Data!$W167&lt;&gt;"",Scoring!$J$28)+IF(Data!$X167&lt;&gt;"",Scoring!$J$29)+IF(Data!$Y167&lt;&gt;"",Scoring!$J$30)+IF(Data!$Z167&lt;&gt;"",Scoring!$J$31)+IF(Data!$AA167&lt;&gt;"",Scoring!$J$32)+IF(Data!$AB167&lt;&gt;"",Scoring!$J$33)+IF(Data!$AC167&lt;&gt;"",Scoring!$J$34)+IF(Data!$AD167&lt;&gt;"",Scoring!$J$35)+IF(Data!$AE167&lt;&gt;"",Scoring!$J$36)+IF(Data!$AF167&lt;&gt;"",Scoring!$J$37)+IF(Data!$AG167&lt;&gt;"",Scoring!$J$38)+IF(Data!$AH167&lt;&gt;"",Scoring!$J$39)+IF(Data!$AI167&lt;&gt;"",Scoring!$J$40)+IF(Data!$AJ167&lt;&gt;"",Scoring!$J$41)+IF(Data!$AK167&lt;&gt;"",Scoring!$J$42)+IF(Data!$AL167&lt;&gt;"",Scoring!$J$43)+IF(Data!$AM167&lt;&gt;"",Scoring!$J$44)+IF(Data!$AN167&lt;&gt;"",Scoring!$J$45)+IF(Data!$AO167&lt;&gt;"",Scoring!$J$46)+IF(Data!$AP167&lt;&gt;"",Scoring!$J$47)+IF(Data!$AQ167&lt;&gt;"",Scoring!$J$48)+IF(Data!$AR167&lt;&gt;"",Scoring!$J$49)+IF(Data!$AS167&lt;&gt;"",Scoring!$J$50)+IF(Data!$AT167&lt;&gt;"",Scoring!$J$51)+IF(Data!$AU167&lt;&gt;"",Scoring!$J$52),"")</f>
        <v/>
      </c>
      <c r="BI167" s="183" t="str">
        <f>IF(BH167&lt;&gt;"",LOOKUP(BH167,Likelihoods!$A$7:$A$107,Likelihoods!H$7:H$107),"")</f>
        <v/>
      </c>
      <c r="BJ167" s="188" t="str">
        <f>IF(AND(COUNTBLANK($B167:$O167)=13,COUNTBLANK($P167:$Q167)=1,COUNTBLANK($R167:$U167)=3,COUNTBLANK($V167:$X167)=2,COUNTBLANK($Y167:$AE167)=6,COUNTBLANK($AF167:$AJ167)=4,COUNTBLANK($AK167:AN167)=3,COUNTBLANK($AO167:$AQ167)=2,COUNTBLANK($AR167:$AS167)=1,COUNTBLANK($AT167:$AU167)=1),IF(Data!$B167&lt;&gt;"",Scoring!$K$7)+IF(Data!$C167&lt;&gt;"",Scoring!$K$8)+IF(Data!$D167&lt;&gt;"",Scoring!$K$9)+IF(Data!$E167&lt;&gt;"",Scoring!$K$10)+IF(Data!$F167&lt;&gt;"",Scoring!$K$11)+IF(Data!$G167&lt;&gt;"",Scoring!$K$12)+IF(Data!$H167&lt;&gt;"",Scoring!$K$13)+IF(Data!$I167&lt;&gt;"",Scoring!$K$14)+IF(Data!$J167&lt;&gt;"",Scoring!$K$15)+IF(Data!$K167&lt;&gt;"",Scoring!$K$16)+IF(Data!$L167&lt;&gt;"",Scoring!$K$17)+IF(Data!$M167&lt;&gt;"",Scoring!$K$18)+IF(Data!$N167&lt;&gt;"",Scoring!$K$19)+IF(Data!$O167&lt;&gt;"",Scoring!$K$20)+IF(Data!$P167&lt;&gt;"",Scoring!$K$21)+IF(Data!$Q167&lt;&gt;"",Scoring!$K$22)+IF(Data!$R167&lt;&gt;"",Scoring!$K$23)+IF(Data!$S167&lt;&gt;"",Scoring!$K$24)+IF(Data!$T167&lt;&gt;"",Scoring!$K$25)+IF(Data!$U167&lt;&gt;"",Scoring!$K$26)+IF(Data!$V167&lt;&gt;"",Scoring!$K$27)+IF(Data!$W167&lt;&gt;"",Scoring!$K$28)+IF(Data!$X167&lt;&gt;"",Scoring!$K$29)+IF(Data!$Y167&lt;&gt;"",Scoring!$K$30)+IF(Data!$Z167&lt;&gt;"",Scoring!$K$31)+IF(Data!$AA167&lt;&gt;"",Scoring!$K$32)+IF(Data!$AB167&lt;&gt;"",Scoring!$K$33)+IF(Data!$AC167&lt;&gt;"",Scoring!$K$34)+IF(Data!$AD167&lt;&gt;"",Scoring!$K$35)+IF(Data!$AE167&lt;&gt;"",Scoring!$K$36)+IF(Data!$AF167&lt;&gt;"",Scoring!$K$37)+IF(Data!$AG167&lt;&gt;"",Scoring!$K$38)+IF(Data!$AH167&lt;&gt;"",Scoring!$K$39)+IF(Data!$AI167&lt;&gt;"",Scoring!$K$40)+IF(Data!$AJ167&lt;&gt;"",Scoring!$K$41)+IF(Data!$AK167&lt;&gt;"",Scoring!$K$42)+IF(Data!$AL167&lt;&gt;"",Scoring!$K$43)+IF(Data!$AM167&lt;&gt;"",Scoring!$K$44)+IF(Data!$AN167&lt;&gt;"",Scoring!$K$45)+IF(Data!$AO167&lt;&gt;"",Scoring!$K$46)+IF(Data!$AP167&lt;&gt;"",Scoring!$K$47)+IF(Data!$AQ167&lt;&gt;"",Scoring!$K$48)+IF(Data!$AR167&lt;&gt;"",Scoring!$K$49)+IF(Data!$AS167&lt;&gt;"",Scoring!$K$50)+IF(Data!$AT167&lt;&gt;"",Scoring!$K$51)+IF(Data!$AU167&lt;&gt;"",Scoring!$K$52),"")</f>
        <v/>
      </c>
      <c r="BK167" s="184" t="str">
        <f>IF(BJ167&lt;&gt;"",LOOKUP(BJ167,Likelihoods!$A$7:$A$107,Likelihoods!I$7:I$107),"")</f>
        <v/>
      </c>
      <c r="BL167" s="187" t="str">
        <f>IF(AND(COUNTBLANK($B167:$O167)=13,COUNTBLANK($P167:$Q167)=1,COUNTBLANK($R167:$U167)=3,COUNTBLANK($V167:$X167)=2,COUNTBLANK($Y167:$AE167)=6,COUNTBLANK($AF167:$AJ167)=4,COUNTBLANK($AK167:AN167)=3,COUNTBLANK($AO167:$AQ167)=2,COUNTBLANK($AR167:$AS167)=1,COUNTBLANK($AT167:$AU167)=1),IF(Data!$B167&lt;&gt;"",Scoring!$L$7)+IF(Data!$C167&lt;&gt;"",Scoring!$L$8)+IF(Data!$D167&lt;&gt;"",Scoring!$L$9)+IF(Data!$E167&lt;&gt;"",Scoring!$L$10)+IF(Data!$F167&lt;&gt;"",Scoring!$L$11)+IF(Data!$G167&lt;&gt;"",Scoring!$L$12)+IF(Data!$H167&lt;&gt;"",Scoring!$L$13)+IF(Data!$I167&lt;&gt;"",Scoring!$L$14)+IF(Data!$J167&lt;&gt;"",Scoring!$L$15)+IF(Data!$K167&lt;&gt;"",Scoring!$L$16)+IF(Data!$L167&lt;&gt;"",Scoring!$L$17)+IF(Data!$M167&lt;&gt;"",Scoring!$L$18)+IF(Data!$N167&lt;&gt;"",Scoring!$L$19)+IF(Data!$O167&lt;&gt;"",Scoring!$L$20)+IF(Data!$P167&lt;&gt;"",Scoring!$L$21)+IF(Data!$Q167&lt;&gt;"",Scoring!$L$22)+IF(Data!$R167&lt;&gt;"",Scoring!$L$23)+IF(Data!$S167&lt;&gt;"",Scoring!$L$24)+IF(Data!$T167&lt;&gt;"",Scoring!$L$25)+IF(Data!$U167&lt;&gt;"",Scoring!$L$26)+IF(Data!$V167&lt;&gt;"",Scoring!$L$27)+IF(Data!$W167&lt;&gt;"",Scoring!$L$28)+IF(Data!$X167&lt;&gt;"",Scoring!$L$29)+IF(Data!$Y167&lt;&gt;"",Scoring!$L$30)+IF(Data!$Z167&lt;&gt;"",Scoring!$L$31)+IF(Data!$AA167&lt;&gt;"",Scoring!$L$32)+IF(Data!$AB167&lt;&gt;"",Scoring!$L$33)+IF(Data!$AC167&lt;&gt;"",Scoring!$L$34)+IF(Data!$AD167&lt;&gt;"",Scoring!$L$35)+IF(Data!$AE167&lt;&gt;"",Scoring!$L$36)+IF(Data!$AF167&lt;&gt;"",Scoring!$L$37)+IF(Data!$AG167&lt;&gt;"",Scoring!$L$38)+IF(Data!$AH167&lt;&gt;"",Scoring!$L$39)+IF(Data!$AI167&lt;&gt;"",Scoring!$L$40)+IF(Data!$AJ167&lt;&gt;"",Scoring!$L$41)+IF(Data!$AK167&lt;&gt;"",Scoring!$L$42)+IF(Data!$AL167&lt;&gt;"",Scoring!$L$43)+IF(Data!$AM167&lt;&gt;"",Scoring!$L$44)+IF(Data!$AN167&lt;&gt;"",Scoring!$L$45)+IF(Data!$AO167&lt;&gt;"",Scoring!$L$46)+IF(Data!$AP167&lt;&gt;"",Scoring!$L$47)+IF(Data!$AQ167&lt;&gt;"",Scoring!$L$48)+IF(Data!$AR167&lt;&gt;"",Scoring!$L$49)+IF(Data!$AS167&lt;&gt;"",Scoring!$L$50)+IF(Data!$AT167&lt;&gt;"",Scoring!$L$51)+IF(Data!$AU167&lt;&gt;"",Scoring!$L$52),"")</f>
        <v/>
      </c>
      <c r="BM167" s="180" t="str">
        <f>IF(BL167&lt;&gt;"",LOOKUP(BL167,Likelihoods!$A$7:$A$107,Likelihoods!J$7:J$107),"")</f>
        <v/>
      </c>
      <c r="BN167" s="181" t="str">
        <f>IF(AND(COUNTBLANK($B167:$O167)=13,COUNTBLANK($P167:$Q167)=1,COUNTBLANK($R167:$U167)=3,COUNTBLANK($V167:$X167)=2,COUNTBLANK($Y167:$AE167)=6,COUNTBLANK($AF167:$AJ167)=4,COUNTBLANK($AK167:AN167)=3,COUNTBLANK($AO167:$AQ167)=2,COUNTBLANK($AR167:$AS167)=1,COUNTBLANK($AT167:$AU167)=1),IF(Data!$B167&lt;&gt;"",Scoring!$M$7)+IF(Data!$C167&lt;&gt;"",Scoring!$M$8)+IF(Data!$D167&lt;&gt;"",Scoring!$M$9)+IF(Data!$E167&lt;&gt;"",Scoring!$M$10)+IF(Data!$F167&lt;&gt;"",Scoring!$M$11)+IF(Data!$G167&lt;&gt;"",Scoring!$M$12)+IF(Data!$H167&lt;&gt;"",Scoring!$M$13)+IF(Data!$I167&lt;&gt;"",Scoring!$M$14)+IF(Data!$J167&lt;&gt;"",Scoring!$M$15)+IF(Data!$K167&lt;&gt;"",Scoring!$M$16)+IF(Data!$L167&lt;&gt;"",Scoring!$M$17)+IF(Data!$M167&lt;&gt;"",Scoring!$M$18)+IF(Data!$N167&lt;&gt;"",Scoring!$M$19)+IF(Data!$O167&lt;&gt;"",Scoring!$M$20)+IF(Data!$P167&lt;&gt;"",Scoring!$M$21)+IF(Data!$Q167&lt;&gt;"",Scoring!$M$22)+IF(Data!$R167&lt;&gt;"",Scoring!$M$23)+IF(Data!$S167&lt;&gt;"",Scoring!$M$24)+IF(Data!$T167&lt;&gt;"",Scoring!$M$25)+IF(Data!$U167&lt;&gt;"",Scoring!$M$26)+IF(Data!$V167&lt;&gt;"",Scoring!$M$27)+IF(Data!$W167&lt;&gt;"",Scoring!$M$28)+IF(Data!$X167&lt;&gt;"",Scoring!$M$29)+IF(Data!$Y167&lt;&gt;"",Scoring!$M$30)+IF(Data!$Z167&lt;&gt;"",Scoring!$M$31)+IF(Data!$AA167&lt;&gt;"",Scoring!$M$32)+IF(Data!$AB167&lt;&gt;"",Scoring!$M$33)+IF(Data!$AC167&lt;&gt;"",Scoring!$M$34)+IF(Data!$AD167&lt;&gt;"",Scoring!$M$35)+IF(Data!$AE167&lt;&gt;"",Scoring!$M$36)+IF(Data!$AF167&lt;&gt;"",Scoring!$M$37)+IF(Data!$AG167&lt;&gt;"",Scoring!$M$38)+IF(Data!$AH167&lt;&gt;"",Scoring!$M$39)+IF(Data!$AI167&lt;&gt;"",Scoring!$M$40)+IF(Data!$AJ167&lt;&gt;"",Scoring!$M$41)+IF(Data!$AK167&lt;&gt;"",Scoring!$M$42)+IF(Data!$AL167&lt;&gt;"",Scoring!$M$43)+IF(Data!$AM167&lt;&gt;"",Scoring!$M$44)+IF(Data!$AN167&lt;&gt;"",Scoring!$M$45)+IF(Data!$AO167&lt;&gt;"",Scoring!$M$46)+IF(Data!$AP167&lt;&gt;"",Scoring!$M$47)+IF(Data!$AQ167&lt;&gt;"",Scoring!$M$48)+IF(Data!$AR167&lt;&gt;"",Scoring!$M$49)+IF(Data!$AS167&lt;&gt;"",Scoring!$M$50)+IF(Data!$AT167&lt;&gt;"",Scoring!$M$51)+IF(Data!$AU167&lt;&gt;"",Scoring!$M$52),"")</f>
        <v/>
      </c>
      <c r="BO167" s="184" t="str">
        <f>IF(BN167&lt;&gt;"",LOOKUP(BN167,Likelihoods!$A$7:$A$107,Likelihoods!K$7:K$107),"")</f>
        <v/>
      </c>
      <c r="BP167" s="179" t="str">
        <f>IF(AND(COUNTBLANK($B167:$O167)=13,COUNTBLANK($P167:$Q167)=1,COUNTBLANK($R167:$U167)=3,COUNTBLANK($V167:$X167)=2,COUNTBLANK($Y167:$AE167)=6,COUNTBLANK($AF167:$AJ167)=4,COUNTBLANK($AK167:AN167)=3,COUNTBLANK($AO167:$AQ167)=2,COUNTBLANK($AR167:$AS167)=1,COUNTBLANK($AT167:$AU167)=1),IF(Data!$B167&lt;&gt;"",Scoring!$N$7)+IF(Data!$C167&lt;&gt;"",Scoring!$N$8)+IF(Data!$D167&lt;&gt;"",Scoring!$N$9)+IF(Data!$E167&lt;&gt;"",Scoring!$N$10)+IF(Data!$F167&lt;&gt;"",Scoring!$N$11)+IF(Data!$G167&lt;&gt;"",Scoring!$N$12)+IF(Data!$H167&lt;&gt;"",Scoring!$N$13)+IF(Data!$I167&lt;&gt;"",Scoring!$N$14)+IF(Data!$J167&lt;&gt;"",Scoring!$N$15)+IF(Data!$K167&lt;&gt;"",Scoring!$N$16)+IF(Data!$L167&lt;&gt;"",Scoring!$N$17)+IF(Data!$M167&lt;&gt;"",Scoring!$N$18)+IF(Data!$N167&lt;&gt;"",Scoring!$N$19)+IF(Data!$O167&lt;&gt;"",Scoring!$N$20)+IF(Data!$P167&lt;&gt;"",Scoring!$N$21)+IF(Data!$Q167&lt;&gt;"",Scoring!$N$22)+IF(Data!$R167&lt;&gt;"",Scoring!$N$23)+IF(Data!$S167&lt;&gt;"",Scoring!$N$24)+IF(Data!$T167&lt;&gt;"",Scoring!$N$25)+IF(Data!$U167&lt;&gt;"",Scoring!$N$26)+IF(Data!$V167&lt;&gt;"",Scoring!$N$27)+IF(Data!$W167&lt;&gt;"",Scoring!$N$28)+IF(Data!$X167&lt;&gt;"",Scoring!$N$29)+IF(Data!$Y167&lt;&gt;"",Scoring!$N$30)+IF(Data!$Z167&lt;&gt;"",Scoring!$N$31)+IF(Data!$AA167&lt;&gt;"",Scoring!$N$32)+IF(Data!$AB167&lt;&gt;"",Scoring!$N$33)+IF(Data!$AC167&lt;&gt;"",Scoring!$N$34)+IF(Data!$AD167&lt;&gt;"",Scoring!$N$35)+IF(Data!$AE167&lt;&gt;"",Scoring!$N$36)+IF(Data!$AF167&lt;&gt;"",Scoring!$N$37)+IF(Data!$AG167&lt;&gt;"",Scoring!$N$38)+IF(Data!$AH167&lt;&gt;"",Scoring!$N$39)+IF(Data!$AI167&lt;&gt;"",Scoring!$N$40)+IF(Data!$AJ167&lt;&gt;"",Scoring!$N$41)+IF(Data!$AK167&lt;&gt;"",Scoring!$N$42)+IF(Data!$AL167&lt;&gt;"",Scoring!$N$43)+IF(Data!$AM167&lt;&gt;"",Scoring!$N$44)+IF(Data!$AN167&lt;&gt;"",Scoring!$N$45)+IF(Data!$AO167&lt;&gt;"",Scoring!$N$46)+IF(Data!$AP167&lt;&gt;"",Scoring!$N$47)+IF(Data!$AQ167&lt;&gt;"",Scoring!$N$48)+IF(Data!$AR167&lt;&gt;"",Scoring!$N$49)+IF(Data!$AS167&lt;&gt;"",Scoring!$N$50)+IF(Data!$AT167&lt;&gt;"",Scoring!$N$51)+IF(Data!$AU167&lt;&gt;"",Scoring!$N$52),"")</f>
        <v/>
      </c>
      <c r="BQ167" s="189" t="str">
        <f>IF(BP167&lt;&gt;"",LOOKUP(BP167,Likelihoods!$A$7:$A$107,Likelihoods!L$7:L$107),"")</f>
        <v/>
      </c>
      <c r="BR167" s="181" t="str">
        <f>IF(AND(COUNTBLANK($B167:$O167)=13,COUNTBLANK($P167:$Q167)=1,COUNTBLANK($R167:$U167)=3,COUNTBLANK($V167:$X167)=2,COUNTBLANK($Y167:$AE167)=6,COUNTBLANK($AF167:$AJ167)=4,COUNTBLANK($AK167:AN167)=3,COUNTBLANK($AO167:$AQ167)=2,COUNTBLANK($AR167:$AS167)=1,COUNTBLANK($AT167:$AU167)=1),IF(Data!$B167&lt;&gt;"",Scoring!$O$7)+IF(Data!$C167&lt;&gt;"",Scoring!$O$8)+IF(Data!$D167&lt;&gt;"",Scoring!$O$9)+IF(Data!$E167&lt;&gt;"",Scoring!$O$10)+IF(Data!$F167&lt;&gt;"",Scoring!$O$11)+IF(Data!$G167&lt;&gt;"",Scoring!$O$12)+IF(Data!$H167&lt;&gt;"",Scoring!$O$13)+IF(Data!$I167&lt;&gt;"",Scoring!$O$14)+IF(Data!$J167&lt;&gt;"",Scoring!$O$15)+IF(Data!$K167&lt;&gt;"",Scoring!$O$16)+IF(Data!$L167&lt;&gt;"",Scoring!$O$17)+IF(Data!$M167&lt;&gt;"",Scoring!$O$18)+IF(Data!$N167&lt;&gt;"",Scoring!$O$19)+IF(Data!$O167&lt;&gt;"",Scoring!$O$20)+IF(Data!$P167&lt;&gt;"",Scoring!$O$21)+IF(Data!$Q167&lt;&gt;"",Scoring!$O$22)+IF(Data!$R167&lt;&gt;"",Scoring!$O$23)+IF(Data!$S167&lt;&gt;"",Scoring!$O$24)+IF(Data!$T167&lt;&gt;"",Scoring!$O$25)+IF(Data!$U167&lt;&gt;"",Scoring!$O$26)+IF(Data!$V167&lt;&gt;"",Scoring!$O$27)+IF(Data!$W167&lt;&gt;"",Scoring!$O$28)+IF(Data!$X167&lt;&gt;"",Scoring!$O$29)+IF(Data!$Y167&lt;&gt;"",Scoring!$O$30)+IF(Data!$Z167&lt;&gt;"",Scoring!$O$31)+IF(Data!$AA167&lt;&gt;"",Scoring!$O$32)+IF(Data!$AB167&lt;&gt;"",Scoring!$O$33)+IF(Data!$AC167&lt;&gt;"",Scoring!$O$34)+IF(Data!$AD167&lt;&gt;"",Scoring!$O$35)+IF(Data!$AE167&lt;&gt;"",Scoring!$O$36)+IF(Data!$AF167&lt;&gt;"",Scoring!$O$37)+IF(Data!$AG167&lt;&gt;"",Scoring!$O$38)+IF(Data!$AH167&lt;&gt;"",Scoring!$O$39)+IF(Data!$AI167&lt;&gt;"",Scoring!$O$40)+IF(Data!$AJ167&lt;&gt;"",Scoring!$O$41)+IF(Data!$AK167&lt;&gt;"",Scoring!$O$42)+IF(Data!$AL167&lt;&gt;"",Scoring!$O$43)+IF(Data!$AM167&lt;&gt;"",Scoring!$O$44)+IF(Data!$AN167&lt;&gt;"",Scoring!$O$45)+IF(Data!$AO167&lt;&gt;"",Scoring!$O$46)+IF(Data!$AP167&lt;&gt;"",Scoring!$O$47)+IF(Data!$AQ167&lt;&gt;"",Scoring!$O$48)+IF(Data!$AR167&lt;&gt;"",Scoring!$O$49)+IF(Data!$AS167&lt;&gt;"",Scoring!$O$50)+IF(Data!$AT167&lt;&gt;"",Scoring!$O$51)+IF(Data!$AU167&lt;&gt;"",Scoring!$O$52),"")</f>
        <v/>
      </c>
      <c r="BS167" s="184" t="str">
        <f>IF(BR167&lt;&gt;"",LOOKUP(BR167,Likelihoods!$A$7:$A$107,Likelihoods!M$7:M$107),"")</f>
        <v/>
      </c>
      <c r="BT167" s="181" t="str">
        <f>IF(AND(COUNTBLANK($B167:$O167)=13,COUNTBLANK($P167:$Q167)=1,COUNTBLANK($R167:$U167)=3,COUNTBLANK($V167:$X167)=2,COUNTBLANK($Y167:$AE167)=6,COUNTBLANK($AF167:$AJ167)=4,COUNTBLANK($AK167:AN167)=3,COUNTBLANK($AO167:$AQ167)=2,COUNTBLANK($AR167:$AS167)=1,COUNTBLANK($AT167:$AU167)=1),IF(Data!$B167&lt;&gt;"",Scoring!$P$7)+IF(Data!$C167&lt;&gt;"",Scoring!$P$8)+IF(Data!$D167&lt;&gt;"",Scoring!$P$9)+IF(Data!$E167&lt;&gt;"",Scoring!$P$10)+IF(Data!$F167&lt;&gt;"",Scoring!$P$11)+IF(Data!$G167&lt;&gt;"",Scoring!$P$12)+IF(Data!$H167&lt;&gt;"",Scoring!$P$13)+IF(Data!$I167&lt;&gt;"",Scoring!$P$14)+IF(Data!$J167&lt;&gt;"",Scoring!$P$15)+IF(Data!$K167&lt;&gt;"",Scoring!$P$16)+IF(Data!$L167&lt;&gt;"",Scoring!$P$17)+IF(Data!$M167&lt;&gt;"",Scoring!$P$18)+IF(Data!$N167&lt;&gt;"",Scoring!$P$19)+IF(Data!$O167&lt;&gt;"",Scoring!$P$20)+IF(Data!$P167&lt;&gt;"",Scoring!$P$21)+IF(Data!$Q167&lt;&gt;"",Scoring!$P$22)+IF(Data!$R167&lt;&gt;"",Scoring!$P$23)+IF(Data!$S167&lt;&gt;"",Scoring!$P$24)+IF(Data!$T167&lt;&gt;"",Scoring!$P$25)+IF(Data!$U167&lt;&gt;"",Scoring!$P$26)+IF(Data!$V167&lt;&gt;"",Scoring!$P$27)+IF(Data!$W167&lt;&gt;"",Scoring!$P$28)+IF(Data!$X167&lt;&gt;"",Scoring!$P$29)+IF(Data!$Y167&lt;&gt;"",Scoring!$P$30)+IF(Data!$Z167&lt;&gt;"",Scoring!$P$31)+IF(Data!$AA167&lt;&gt;"",Scoring!$P$32)+IF(Data!$AB167&lt;&gt;"",Scoring!$P$33)+IF(Data!$AC167&lt;&gt;"",Scoring!$P$34)+IF(Data!$AD167&lt;&gt;"",Scoring!$P$35)+IF(Data!$AE167&lt;&gt;"",Scoring!$P$36)+IF(Data!$AF167&lt;&gt;"",Scoring!$P$37)+IF(Data!$AG167&lt;&gt;"",Scoring!$P$38)+IF(Data!$AH167&lt;&gt;"",Scoring!$P$39)+IF(Data!$AI167&lt;&gt;"",Scoring!$P$40)+IF(Data!$AJ167&lt;&gt;"",Scoring!$P$41)+IF(Data!$AK167&lt;&gt;"",Scoring!$P$42)+IF(Data!$AL167&lt;&gt;"",Scoring!$P$43)+IF(Data!$AM167&lt;&gt;"",Scoring!$P$44)+IF(Data!$AN167&lt;&gt;"",Scoring!$P$45)+IF(Data!$AO167&lt;&gt;"",Scoring!$P$46)+IF(Data!$AP167&lt;&gt;"",Scoring!$P$47)+IF(Data!$AQ167&lt;&gt;"",Scoring!$P$48)+IF(Data!$AR167&lt;&gt;"",Scoring!$P$49)+IF(Data!$AS167&lt;&gt;"",Scoring!$P$50)+IF(Data!$AT167&lt;&gt;"",Scoring!$P$51)+IF(Data!$AU167&lt;&gt;"",Scoring!$P$52),"")</f>
        <v/>
      </c>
      <c r="BU167" s="180" t="str">
        <f>IF(BT167&lt;&gt;"",LOOKUP(BT167,Likelihoods!$A$7:$A$107,Likelihoods!N$7:N$107),"")</f>
        <v/>
      </c>
      <c r="BV167" s="181" t="str">
        <f>IF(AND(COUNTBLANK($B167:$O167)=13,COUNTBLANK($P167:$Q167)=1,COUNTBLANK($R167:$U167)=3,COUNTBLANK($V167:$X167)=2,COUNTBLANK($Y167:$AE167)=6,COUNTBLANK($AF167:$AJ167)=4,COUNTBLANK($AK167:AN167)=3,COUNTBLANK($AO167:$AQ167)=2,COUNTBLANK($AR167:$AS167)=1,COUNTBLANK($AT167:$AU167)=1),IF(Data!$B167&lt;&gt;"",Scoring!$Q$7)+IF(Data!$C167&lt;&gt;"",Scoring!$Q$8)+IF(Data!$D167&lt;&gt;"",Scoring!$Q$9)+IF(Data!$E167&lt;&gt;"",Scoring!$Q$10)+IF(Data!$F167&lt;&gt;"",Scoring!$Q$11)+IF(Data!$G167&lt;&gt;"",Scoring!$Q$12)+IF(Data!$H167&lt;&gt;"",Scoring!$Q$13)+IF(Data!$I167&lt;&gt;"",Scoring!$Q$14)+IF(Data!$J167&lt;&gt;"",Scoring!$Q$15)+IF(Data!$K167&lt;&gt;"",Scoring!$Q$16)+IF(Data!$L167&lt;&gt;"",Scoring!$Q$17)+IF(Data!$M167&lt;&gt;"",Scoring!$Q$18)+IF(Data!$N167&lt;&gt;"",Scoring!$Q$19)+IF(Data!$O167&lt;&gt;"",Scoring!$Q$20)+IF(Data!$P167&lt;&gt;"",Scoring!$Q$21)+IF(Data!$Q167&lt;&gt;"",Scoring!$Q$22)+IF(Data!$R167&lt;&gt;"",Scoring!$Q$23)+IF(Data!$S167&lt;&gt;"",Scoring!$Q$24)+IF(Data!$T167&lt;&gt;"",Scoring!$Q$25)+IF(Data!$U167&lt;&gt;"",Scoring!$Q$26)+IF(Data!$V167&lt;&gt;"",Scoring!$Q$27)+IF(Data!$W167&lt;&gt;"",Scoring!$Q$28)+IF(Data!$X167&lt;&gt;"",Scoring!$Q$29)+IF(Data!$Y167&lt;&gt;"",Scoring!$Q$30)+IF(Data!$Z167&lt;&gt;"",Scoring!$Q$31)+IF(Data!$AA167&lt;&gt;"",Scoring!$Q$32)+IF(Data!$AB167&lt;&gt;"",Scoring!$Q$33)+IF(Data!$AC167&lt;&gt;"",Scoring!$Q$34)+IF(Data!$AD167&lt;&gt;"",Scoring!$Q$35)+IF(Data!$AE167&lt;&gt;"",Scoring!$Q$36)+IF(Data!$AF167&lt;&gt;"",Scoring!$Q$37)+IF(Data!$AG167&lt;&gt;"",Scoring!$Q$38)+IF(Data!$AH167&lt;&gt;"",Scoring!$Q$39)+IF(Data!$AI167&lt;&gt;"",Scoring!$Q$40)+IF(Data!$AJ167&lt;&gt;"",Scoring!$Q$41)+IF(Data!$AK167&lt;&gt;"",Scoring!$Q$42)+IF(Data!$AL167&lt;&gt;"",Scoring!$Q$43)+IF(Data!$AM167&lt;&gt;"",Scoring!$Q$44)+IF(Data!$AN167&lt;&gt;"",Scoring!$Q$45)+IF(Data!$AO167&lt;&gt;"",Scoring!$Q$46)+IF(Data!$AP167&lt;&gt;"",Scoring!$Q$47)+IF(Data!$AQ167&lt;&gt;"",Scoring!$Q$48)+IF(Data!$AR167&lt;&gt;"",Scoring!$Q$49)+IF(Data!$AS167&lt;&gt;"",Scoring!$Q$50)+IF(Data!$AT167&lt;&gt;"",Scoring!$Q$51)+IF(Data!$AU167&lt;&gt;"",Scoring!$Q$52),"")</f>
        <v/>
      </c>
      <c r="BW167" s="183" t="str">
        <f>IF(BV167&lt;&gt;"",LOOKUP(BV167,Likelihoods!$A$7:$A$107,Likelihoods!O$7:O$107),"")</f>
        <v/>
      </c>
      <c r="BX167" s="9"/>
      <c r="BY167" s="9"/>
      <c r="BZ167" s="9"/>
      <c r="CA167" s="9"/>
      <c r="CB167" s="9"/>
      <c r="CC167" s="9"/>
      <c r="CD167" s="9"/>
      <c r="CE167" s="9"/>
      <c r="CF167" s="9"/>
      <c r="CG167" s="9"/>
      <c r="CH167" s="9"/>
      <c r="CI167" s="9"/>
      <c r="CJ167" s="9"/>
      <c r="CK167" s="9"/>
    </row>
    <row r="168" spans="1:89" ht="14.25">
      <c r="A168" s="59"/>
      <c r="B168" s="76"/>
      <c r="C168" s="77"/>
      <c r="D168" s="77"/>
      <c r="E168" s="77"/>
      <c r="F168" s="77"/>
      <c r="G168" s="77"/>
      <c r="H168" s="77"/>
      <c r="I168" s="77"/>
      <c r="J168" s="77"/>
      <c r="K168" s="77"/>
      <c r="L168" s="77"/>
      <c r="M168" s="77"/>
      <c r="N168" s="77"/>
      <c r="O168" s="77"/>
      <c r="P168" s="76"/>
      <c r="Q168" s="78"/>
      <c r="R168" s="77"/>
      <c r="S168" s="77"/>
      <c r="T168" s="77"/>
      <c r="U168" s="77"/>
      <c r="V168" s="76"/>
      <c r="W168" s="77"/>
      <c r="X168" s="78"/>
      <c r="Y168" s="77"/>
      <c r="Z168" s="77"/>
      <c r="AA168" s="77"/>
      <c r="AB168" s="77"/>
      <c r="AC168" s="77"/>
      <c r="AD168" s="77"/>
      <c r="AE168" s="77"/>
      <c r="AF168" s="76"/>
      <c r="AG168" s="77"/>
      <c r="AH168" s="77"/>
      <c r="AI168" s="77"/>
      <c r="AJ168" s="78"/>
      <c r="AK168" s="77"/>
      <c r="AL168" s="77"/>
      <c r="AM168" s="77"/>
      <c r="AN168" s="77"/>
      <c r="AO168" s="76"/>
      <c r="AP168" s="77"/>
      <c r="AQ168" s="78"/>
      <c r="AR168" s="76"/>
      <c r="AS168" s="78"/>
      <c r="AT168" s="77"/>
      <c r="AU168" s="77"/>
      <c r="AV168" s="179" t="str">
        <f>IF(AND(COUNTBLANK($B168:$O168)=13,COUNTBLANK($P168:$Q168)=1,COUNTBLANK($R168:$U168)=3,COUNTBLANK($V168:$X168)=2,COUNTBLANK($Y168:$AE168)=6,COUNTBLANK($AF168:$AJ168)=4,COUNTBLANK($AK168:AN168)=3,COUNTBLANK($AO168:$AQ168)=2,COUNTBLANK($AR168:$AS168)=1,COUNTBLANK($AT168:$AU168)=1),IF(Data!$B168&lt;&gt;"",Scoring!$D$7)+IF(Data!$C168&lt;&gt;"",Scoring!$D$8)+IF(Data!$D168&lt;&gt;"",Scoring!$D$9)+IF(Data!$E168&lt;&gt;"",Scoring!$D$10)+IF(Data!$F168&lt;&gt;"",Scoring!$D$11)+IF(Data!$G168&lt;&gt;"",Scoring!$D$12)+IF(Data!$H168&lt;&gt;"",Scoring!$D$13)+IF(Data!$I168&lt;&gt;"",Scoring!$D$14)+IF(Data!$J168&lt;&gt;"",Scoring!$D$15)+IF(Data!$K168&lt;&gt;"",Scoring!$D$16)+IF(Data!$L168&lt;&gt;"",Scoring!$D$17)+IF(Data!$M168&lt;&gt;"",Scoring!$D$18)+IF(Data!$N168&lt;&gt;"",Scoring!$D$19)+IF(Data!$O168&lt;&gt;"",Scoring!$D$20)+IF(Data!$P168&lt;&gt;"",Scoring!$D$21)+IF(Data!$Q168&lt;&gt;"",Scoring!$D$22)+IF(Data!$R168&lt;&gt;"",Scoring!$D$23)+IF(Data!$S168&lt;&gt;"",Scoring!$D$24)+IF(Data!$T168&lt;&gt;"",Scoring!$D$25)+IF(Data!$U168&lt;&gt;"",Scoring!$D$26)+IF(Data!$V168&lt;&gt;"",Scoring!$D$27)+IF(Data!$W168&lt;&gt;"",Scoring!$D$28)+IF(Data!$X168&lt;&gt;"",Scoring!$D$29)+IF(Data!$Y168&lt;&gt;"",Scoring!$D$30)+IF(Data!$Z168&lt;&gt;"",Scoring!$D$31)+IF(Data!$AA168&lt;&gt;"",Scoring!$D$32)+IF(Data!$AB168&lt;&gt;"",Scoring!$D$33)+IF(Data!$AC168&lt;&gt;"",Scoring!$D$34)+IF(Data!$AD168&lt;&gt;"",Scoring!$D$35)+IF(Data!$AE168&lt;&gt;"",Scoring!$D$36)+IF(Data!$AF168&lt;&gt;"",Scoring!$D$37)+IF(Data!$AG168&lt;&gt;"",Scoring!$D$38)+IF(Data!$AH168&lt;&gt;"",Scoring!$D$39)+IF(Data!$AI168&lt;&gt;"",Scoring!$D$40)+IF(Data!$AJ168&lt;&gt;"",Scoring!$D$41)+IF(Data!$AK168&lt;&gt;"",Scoring!$D$42)+IF(Data!$AL168&lt;&gt;"",Scoring!$D$43)+IF(Data!$AM168&lt;&gt;"",Scoring!$D$44)+IF(Data!$AN168&lt;&gt;"",Scoring!$D$45)+IF(Data!$AO168&lt;&gt;"",Scoring!$D$46)+IF(Data!$AP168&lt;&gt;"",Scoring!$D$47)+IF(Data!$AQ168&lt;&gt;"",Scoring!$D$48)+IF(Data!$AR168&lt;&gt;"",Scoring!$D$49)+IF(Data!$AS168&lt;&gt;"",Scoring!$D$50)+IF(Data!$AT168&lt;&gt;"",Scoring!$D$51)+IF(Data!$AU168&lt;&gt;"",Scoring!$D$52),"")</f>
        <v/>
      </c>
      <c r="AW168" s="180" t="str">
        <f>IF(AV168&lt;&gt;"",LOOKUP(AV168,Likelihoods!$A$7:$A$107,Likelihoods!B$7:B$107),"")</f>
        <v/>
      </c>
      <c r="AX168" s="181" t="str">
        <f>IF(AND(COUNTBLANK($B168:$O168)=13,COUNTBLANK($P168:$Q168)=1,COUNTBLANK($R168:$U168)=3,COUNTBLANK($V168:$X168)=2,COUNTBLANK($Y168:$AE168)=6,COUNTBLANK($AF168:$AJ168)=4,COUNTBLANK($AK168:AN168)=3,COUNTBLANK($AO168:$AQ168)=2,COUNTBLANK($AR168:$AS168)=1,COUNTBLANK($AT168:$AU168)=1),IF(Data!$B168&lt;&gt;"",Scoring!$E$7)+IF(Data!$C168&lt;&gt;"",Scoring!$E$8)+IF(Data!$D168&lt;&gt;"",Scoring!$E$9)+IF(Data!$E168&lt;&gt;"",Scoring!$E$10)+IF(Data!$F168&lt;&gt;"",Scoring!$E$11)+IF(Data!$G168&lt;&gt;"",Scoring!$E$12)+IF(Data!$H168&lt;&gt;"",Scoring!$E$13)+IF(Data!$I168&lt;&gt;"",Scoring!$E$14)+IF(Data!$J168&lt;&gt;"",Scoring!$E$15)+IF(Data!$K168&lt;&gt;"",Scoring!$E$16)+IF(Data!$L168&lt;&gt;"",Scoring!$E$17)+IF(Data!$M168&lt;&gt;"",Scoring!$E$18)+IF(Data!$N168&lt;&gt;"",Scoring!$E$19)+IF(Data!$O168&lt;&gt;"",Scoring!$E$20)+IF(Data!$P168&lt;&gt;"",Scoring!$E$21)+IF(Data!$Q168&lt;&gt;"",Scoring!$E$22)+IF(Data!$R168&lt;&gt;"",Scoring!$E$23)+IF(Data!$S168&lt;&gt;"",Scoring!$E$24)+IF(Data!$T168&lt;&gt;"",Scoring!$E$25)+IF(Data!$U168&lt;&gt;"",Scoring!$E$26)+IF(Data!$V168&lt;&gt;"",Scoring!$E$27)+IF(Data!$W168&lt;&gt;"",Scoring!$E$28)+IF(Data!$X168&lt;&gt;"",Scoring!$E$29)+IF(Data!$Y168&lt;&gt;"",Scoring!$E$30)+IF(Data!$Z168&lt;&gt;"",Scoring!$E$31)+IF(Data!$AA168&lt;&gt;"",Scoring!$E$32)+IF(Data!$AB168&lt;&gt;"",Scoring!$E$33)+IF(Data!$AC168&lt;&gt;"",Scoring!$E$34)+IF(Data!$AD168&lt;&gt;"",Scoring!$E$35)+IF(Data!$AE168&lt;&gt;"",Scoring!$E$36)+IF(Data!$AF168&lt;&gt;"",Scoring!$E$37)+IF(Data!$AG168&lt;&gt;"",Scoring!$E$38)+IF(Data!$AH168&lt;&gt;"",Scoring!$E$39)+IF(Data!$AI168&lt;&gt;"",Scoring!$E$40)+IF(Data!$AJ168&lt;&gt;"",Scoring!$E$41)+IF(Data!$AK168&lt;&gt;"",Scoring!$E$42)+IF(Data!$AL168&lt;&gt;"",Scoring!$E$43)+IF(Data!$AM168&lt;&gt;"",Scoring!$E$44)+IF(Data!$AN168&lt;&gt;"",Scoring!$E$45)+IF(Data!$AO168&lt;&gt;"",Scoring!$E$46)+IF(Data!$AP168&lt;&gt;"",Scoring!$E$47)+IF(Data!$AQ168&lt;&gt;"",Scoring!$E$48)+IF(Data!$AR168&lt;&gt;"",Scoring!$E$49)+IF(Data!$AS168&lt;&gt;"",Scoring!$E$50)+IF(Data!$AT168&lt;&gt;"",Scoring!$E$51)+IF(Data!$AU168&lt;&gt;"",Scoring!$E$52),"")</f>
        <v/>
      </c>
      <c r="AY168" s="180" t="str">
        <f>IF(AX168&lt;&gt;"",LOOKUP(AX168,Likelihoods!$A$7:$A$107,Likelihoods!C$7:C$107),"")</f>
        <v/>
      </c>
      <c r="AZ168" s="182" t="str">
        <f>IF(AND(COUNTBLANK($B168:$O168)=13,COUNTBLANK($P168:$Q168)=1,COUNTBLANK($R168:$U168)=3,COUNTBLANK($V168:$X168)=2,COUNTBLANK($Y168:$AE168)=6,COUNTBLANK($AF168:$AJ168)=4,COUNTBLANK($AK168:AN168)=3,COUNTBLANK($AO168:$AQ168)=2,COUNTBLANK($AR168:$AS168)=1,COUNTBLANK($AT168:$AU168)=1),IF(Data!$B168&lt;&gt;"",Scoring!$F$7)+IF(Data!$C168&lt;&gt;"",Scoring!$F$8)+IF(Data!$D168&lt;&gt;"",Scoring!$F$9)+IF(Data!$E168&lt;&gt;"",Scoring!$F$10)+IF(Data!$F168&lt;&gt;"",Scoring!$F$11)+IF(Data!$G168&lt;&gt;"",Scoring!$F$12)+IF(Data!$H168&lt;&gt;"",Scoring!$F$13)+IF(Data!$I168&lt;&gt;"",Scoring!$F$14)+IF(Data!$J168&lt;&gt;"",Scoring!$F$15)+IF(Data!$K168&lt;&gt;"",Scoring!$F$16)+IF(Data!$L168&lt;&gt;"",Scoring!$F$17)+IF(Data!$M168&lt;&gt;"",Scoring!$F$18)+IF(Data!$N168&lt;&gt;"",Scoring!$F$19)+IF(Data!$O168&lt;&gt;"",Scoring!$F$20)+IF(Data!$P168&lt;&gt;"",Scoring!$F$21)+IF(Data!$Q168&lt;&gt;"",Scoring!$F$22)+IF(Data!$R168&lt;&gt;"",Scoring!$F$23)+IF(Data!$S168&lt;&gt;"",Scoring!$F$24)+IF(Data!$T168&lt;&gt;"",Scoring!$F$25)+IF(Data!$U168&lt;&gt;"",Scoring!$F$26)+IF(Data!$V168&lt;&gt;"",Scoring!$F$27)+IF(Data!$W168&lt;&gt;"",Scoring!$F$28)+IF(Data!$X168&lt;&gt;"",Scoring!$F$29)+IF(Data!$Y168&lt;&gt;"",Scoring!$F$30)+IF(Data!$Z168&lt;&gt;"",Scoring!$F$31)+IF(Data!$AA168&lt;&gt;"",Scoring!$F$32)+IF(Data!$AB168&lt;&gt;"",Scoring!$F$33)+IF(Data!$AC168&lt;&gt;"",Scoring!$F$34)+IF(Data!$AD168&lt;&gt;"",Scoring!$F$35)+IF(Data!$AE168&lt;&gt;"",Scoring!$F$36)+IF(Data!$AF168&lt;&gt;"",Scoring!$F$37)+IF(Data!$AG168&lt;&gt;"",Scoring!$F$38)+IF(Data!$AH168&lt;&gt;"",Scoring!$F$39)+IF(Data!$AI168&lt;&gt;"",Scoring!$F$40)+IF(Data!$AJ168&lt;&gt;"",Scoring!$F$41)+IF(Data!$AK168&lt;&gt;"",Scoring!$F$42)+IF(Data!$AL168&lt;&gt;"",Scoring!$F$43)+IF(Data!$AM168&lt;&gt;"",Scoring!$F$44)+IF(Data!$AN168&lt;&gt;"",Scoring!$F$45)+IF(Data!$AO168&lt;&gt;"",Scoring!$F$46)+IF(Data!$AP168&lt;&gt;"",Scoring!$F$47)+IF(Data!$AQ168&lt;&gt;"",Scoring!$F$48)+IF(Data!$AR168&lt;&gt;"",Scoring!$F$49)+IF(Data!$AS168&lt;&gt;"",Scoring!$F$50)+IF(Data!$AT168&lt;&gt;"",Scoring!$F$51)+IF(Data!$AU168&lt;&gt;"",Scoring!$F$52),"")</f>
        <v/>
      </c>
      <c r="BA168" s="183" t="str">
        <f>IF(AZ168&lt;&gt;"",LOOKUP(AZ168,Likelihoods!$A$7:$A$107,Likelihoods!D$7:D$107),"")</f>
        <v/>
      </c>
      <c r="BB168" s="181" t="str">
        <f>IF(AND(COUNTBLANK($B168:$O168)=13,COUNTBLANK($P168:$Q168)=1,COUNTBLANK($R168:$U168)=3,COUNTBLANK($V168:$X168)=2,COUNTBLANK($Y168:$AE168)=6,COUNTBLANK($AF168:$AJ168)=4,COUNTBLANK($AK168:AN168)=3,COUNTBLANK($AO168:$AQ168)=2,COUNTBLANK($AR168:$AS168)=1,COUNTBLANK($AT168:$AU168)=1),IF(Data!$B168&lt;&gt;"",Scoring!$G$7)+IF(Data!$C168&lt;&gt;"",Scoring!$G$8)+IF(Data!$D168&lt;&gt;"",Scoring!$G$9)+IF(Data!$E168&lt;&gt;"",Scoring!$G$10)+IF(Data!$F168&lt;&gt;"",Scoring!$G$11)+IF(Data!$G168&lt;&gt;"",Scoring!$G$12)+IF(Data!$H168&lt;&gt;"",Scoring!$G$13)+IF(Data!$I168&lt;&gt;"",Scoring!$G$14)+IF(Data!$J168&lt;&gt;"",Scoring!$G$15)+IF(Data!$K168&lt;&gt;"",Scoring!$G$16)+IF(Data!$L168&lt;&gt;"",Scoring!$G$17)+IF(Data!$M168&lt;&gt;"",Scoring!$G$18)+IF(Data!$N168&lt;&gt;"",Scoring!$G$19)+IF(Data!$O168&lt;&gt;"",Scoring!$G$20)+IF(Data!$P168&lt;&gt;"",Scoring!$G$21)+IF(Data!$Q168&lt;&gt;"",Scoring!$G$22)+IF(Data!$R168&lt;&gt;"",Scoring!$G$23)+IF(Data!$S168&lt;&gt;"",Scoring!$G$24)+IF(Data!$T168&lt;&gt;"",Scoring!$G$25)+IF(Data!$U168&lt;&gt;"",Scoring!$G$26)+IF(Data!$V168&lt;&gt;"",Scoring!$G$27)+IF(Data!$W168&lt;&gt;"",Scoring!$G$28)+IF(Data!$X168&lt;&gt;"",Scoring!$G$29)+IF(Data!$Y168&lt;&gt;"",Scoring!$G$30)+IF(Data!$Z168&lt;&gt;"",Scoring!$G$31)+IF(Data!$AA168&lt;&gt;"",Scoring!$G$32)+IF(Data!$AB168&lt;&gt;"",Scoring!$G$33)+IF(Data!$AC168&lt;&gt;"",Scoring!$G$34)+IF(Data!$AD168&lt;&gt;"",Scoring!$G$35)+IF(Data!$AE168&lt;&gt;"",Scoring!$G$36)+IF(Data!$AF168&lt;&gt;"",Scoring!$G$37)+IF(Data!$AG168&lt;&gt;"",Scoring!$G$38)+IF(Data!$AH168&lt;&gt;"",Scoring!$G$39)+IF(Data!$AI168&lt;&gt;"",Scoring!$G$40)+IF(Data!$AJ168&lt;&gt;"",Scoring!$G$41)+IF(Data!$AK168&lt;&gt;"",Scoring!$G$42)+IF(Data!$AL168&lt;&gt;"",Scoring!$G$43)+IF(Data!$AM168&lt;&gt;"",Scoring!$G$44)+IF(Data!$AN168&lt;&gt;"",Scoring!$G$45)+IF(Data!$AO168&lt;&gt;"",Scoring!$G$46)+IF(Data!$AP168&lt;&gt;"",Scoring!$G$47)+IF(Data!$AQ168&lt;&gt;"",Scoring!$G$48)+IF(Data!$AR168&lt;&gt;"",Scoring!$G$49)+IF(Data!$AS168&lt;&gt;"",Scoring!$G$50)+IF(Data!$AT168&lt;&gt;"",Scoring!$G$51)+IF(Data!$AU168&lt;&gt;"",Scoring!$G$52),"")</f>
        <v/>
      </c>
      <c r="BC168" s="184" t="str">
        <f>IF(BB168&lt;&gt;"",LOOKUP(BB168,Likelihoods!$A$7:$A$107,Likelihoods!E$7:E$107),"")</f>
        <v/>
      </c>
      <c r="BD168" s="185" t="str">
        <f>IF(AND(COUNTBLANK($B168:$O168)=13,COUNTBLANK($P168:$Q168)=1,COUNTBLANK($R168:$U168)=3,COUNTBLANK($V168:$X168)=2,COUNTBLANK($Y168:$AE168)=6,COUNTBLANK($AF168:$AJ168)=4,COUNTBLANK($AK168:AN168)=3,COUNTBLANK($AO168:$AQ168)=2,COUNTBLANK($AR168:$AS168)=1,COUNTBLANK($AT168:$AU168)=1),IF(Data!$B168&lt;&gt;"",Scoring!$H$7)+IF(Data!$C168&lt;&gt;"",Scoring!$H$8)+IF(Data!$D168&lt;&gt;"",Scoring!$H$9)+IF(Data!$E168&lt;&gt;"",Scoring!$H$10)+IF(Data!$F168&lt;&gt;"",Scoring!$H$11)+IF(Data!$G168&lt;&gt;"",Scoring!$H$12)+IF(Data!$H168&lt;&gt;"",Scoring!$H$13)+IF(Data!$I168&lt;&gt;"",Scoring!$H$14)+IF(Data!$J168&lt;&gt;"",Scoring!$H$15)+IF(Data!$K168&lt;&gt;"",Scoring!$H$16)+IF(Data!$L168&lt;&gt;"",Scoring!$H$17)+IF(Data!$M168&lt;&gt;"",Scoring!$H$18)+IF(Data!$N168&lt;&gt;"",Scoring!$H$19)+IF(Data!$O168&lt;&gt;"",Scoring!$H$20)+IF(Data!$P168&lt;&gt;"",Scoring!$H$21)+IF(Data!$Q168&lt;&gt;"",Scoring!$H$22)+IF(Data!$R168&lt;&gt;"",Scoring!$H$23)+IF(Data!$S168&lt;&gt;"",Scoring!$H$24)+IF(Data!$T168&lt;&gt;"",Scoring!$H$25)+IF(Data!$U168&lt;&gt;"",Scoring!$H$26)+IF(Data!$V168&lt;&gt;"",Scoring!$H$27)+IF(Data!$W168&lt;&gt;"",Scoring!$H$28)+IF(Data!$X168&lt;&gt;"",Scoring!$H$29)+IF(Data!$Y168&lt;&gt;"",Scoring!$H$30)+IF(Data!$Z168&lt;&gt;"",Scoring!$H$31)+IF(Data!$AA168&lt;&gt;"",Scoring!$H$32)+IF(Data!$AB168&lt;&gt;"",Scoring!$H$33)+IF(Data!$AC168&lt;&gt;"",Scoring!$H$34)+IF(Data!$AD168&lt;&gt;"",Scoring!$H$35)+IF(Data!$AE168&lt;&gt;"",Scoring!$H$36)+IF(Data!$AF168&lt;&gt;"",Scoring!$H$37)+IF(Data!$AG168&lt;&gt;"",Scoring!$H$38)+IF(Data!$AH168&lt;&gt;"",Scoring!$H$39)+IF(Data!$AI168&lt;&gt;"",Scoring!$H$40)+IF(Data!$AJ168&lt;&gt;"",Scoring!$H$41)+IF(Data!$AK168&lt;&gt;"",Scoring!$H$42)+IF(Data!$AL168&lt;&gt;"",Scoring!$H$43)+IF(Data!$AM168&lt;&gt;"",Scoring!$H$44)+IF(Data!$AN168&lt;&gt;"",Scoring!$H$45)+IF(Data!$AO168&lt;&gt;"",Scoring!$H$46)+IF(Data!$AP168&lt;&gt;"",Scoring!$H$47)+IF(Data!$AQ168&lt;&gt;"",Scoring!$H$48)+IF(Data!$AR168&lt;&gt;"",Scoring!$H$49)+IF(Data!$AS168&lt;&gt;"",Scoring!$H$50)+IF(Data!$AT168&lt;&gt;"",Scoring!$H$51)+IF(Data!$AU168&lt;&gt;"",Scoring!$H$52),"")</f>
        <v/>
      </c>
      <c r="BE168" s="186" t="str">
        <f>IF(BD168&lt;&gt;"",LOOKUP(BD168,Likelihoods!$A$7:$A$107,Likelihoods!F$7:F$107),"")</f>
        <v/>
      </c>
      <c r="BF168" s="181" t="str">
        <f>IF(AND(COUNTBLANK($B168:$O168)=13,COUNTBLANK($P168:$Q168)=1,COUNTBLANK($R168:$U168)=3,COUNTBLANK($V168:$X168)=2,COUNTBLANK($Y168:$AE168)=6,COUNTBLANK($AF168:$AJ168)=4,COUNTBLANK($AK168:AN168)=3,COUNTBLANK($AO168:$AQ168)=2,COUNTBLANK($AR168:$AS168)=1,COUNTBLANK($AT168:$AU168)=1),IF(Data!$B168&lt;&gt;"",Scoring!$I$7)+IF(Data!$C168&lt;&gt;"",Scoring!$I$8)+IF(Data!$D168&lt;&gt;"",Scoring!$I$9)+IF(Data!$E168&lt;&gt;"",Scoring!$I$10)+IF(Data!$F168&lt;&gt;"",Scoring!$I$11)+IF(Data!$G168&lt;&gt;"",Scoring!$I$12)+IF(Data!$H168&lt;&gt;"",Scoring!$I$13)+IF(Data!$I168&lt;&gt;"",Scoring!$I$14)+IF(Data!$J168&lt;&gt;"",Scoring!$I$15)+IF(Data!$K168&lt;&gt;"",Scoring!$I$16)+IF(Data!$L168&lt;&gt;"",Scoring!$I$17)+IF(Data!$M168&lt;&gt;"",Scoring!$I$18)+IF(Data!$N168&lt;&gt;"",Scoring!$I$19)+IF(Data!$O168&lt;&gt;"",Scoring!$I$20)+IF(Data!$P168&lt;&gt;"",Scoring!$I$21)+IF(Data!$Q168&lt;&gt;"",Scoring!$I$22)+IF(Data!$R168&lt;&gt;"",Scoring!$I$23)+IF(Data!$S168&lt;&gt;"",Scoring!$I$24)+IF(Data!$T168&lt;&gt;"",Scoring!$I$25)+IF(Data!$U168&lt;&gt;"",Scoring!$I$26)+IF(Data!$V168&lt;&gt;"",Scoring!$I$27)+IF(Data!$W168&lt;&gt;"",Scoring!$I$28)+IF(Data!$X168&lt;&gt;"",Scoring!$I$29)+IF(Data!$Y168&lt;&gt;"",Scoring!$I$30)+IF(Data!$Z168&lt;&gt;"",Scoring!$I$31)+IF(Data!$AA168&lt;&gt;"",Scoring!$I$32)+IF(Data!$AB168&lt;&gt;"",Scoring!$I$33)+IF(Data!$AC168&lt;&gt;"",Scoring!$I$34)+IF(Data!$AD168&lt;&gt;"",Scoring!$I$35)+IF(Data!$AE168&lt;&gt;"",Scoring!$I$36)+IF(Data!$AF168&lt;&gt;"",Scoring!$I$37)+IF(Data!$AG168&lt;&gt;"",Scoring!$I$38)+IF(Data!$AH168&lt;&gt;"",Scoring!$I$39)+IF(Data!$AI168&lt;&gt;"",Scoring!$I$40)+IF(Data!$AJ168&lt;&gt;"",Scoring!$I$41)+IF(Data!$AK168&lt;&gt;"",Scoring!$I$42)+IF(Data!$AL168&lt;&gt;"",Scoring!$I$43)+IF(Data!$AM168&lt;&gt;"",Scoring!$I$44)+IF(Data!$AN168&lt;&gt;"",Scoring!$I$45)+IF(Data!$AO168&lt;&gt;"",Scoring!$I$46)+IF(Data!$AP168&lt;&gt;"",Scoring!$I$47)+IF(Data!$AQ168&lt;&gt;"",Scoring!$I$48)+IF(Data!$AR168&lt;&gt;"",Scoring!$I$49)+IF(Data!$AS168&lt;&gt;"",Scoring!$I$50)+IF(Data!$AT168&lt;&gt;"",Scoring!$I$51)+IF(Data!$AU168&lt;&gt;"",Scoring!$I$52),"")</f>
        <v/>
      </c>
      <c r="BG168" s="180" t="str">
        <f>IF(BF168&lt;&gt;"",LOOKUP(BF168,Likelihoods!$A$7:$A$107,Likelihoods!G$7:G$107),"")</f>
        <v/>
      </c>
      <c r="BH168" s="187" t="str">
        <f>IF(AND(COUNTBLANK($B168:$O168)=13,COUNTBLANK($P168:$Q168)=1,COUNTBLANK($R168:$U168)=3,COUNTBLANK($V168:$X168)=2,COUNTBLANK($Y168:$AE168)=6,COUNTBLANK($AF168:$AJ168)=4,COUNTBLANK($AK168:AN168)=3,COUNTBLANK($AO168:$AQ168)=2,COUNTBLANK($AR168:$AS168)=1,COUNTBLANK($AT168:$AU168)=1),IF(Data!$B168&lt;&gt;"",Scoring!$J$7)+IF(Data!$C168&lt;&gt;"",Scoring!$J$8)+IF(Data!$D168&lt;&gt;"",Scoring!$J$9)+IF(Data!$E168&lt;&gt;"",Scoring!$J$10)+IF(Data!$F168&lt;&gt;"",Scoring!$J$11)+IF(Data!$G168&lt;&gt;"",Scoring!$J$12)+IF(Data!$H168&lt;&gt;"",Scoring!$J$13)+IF(Data!$I168&lt;&gt;"",Scoring!$J$14)+IF(Data!$J168&lt;&gt;"",Scoring!$J$15)+IF(Data!$K168&lt;&gt;"",Scoring!$J$16)+IF(Data!$L168&lt;&gt;"",Scoring!$J$17)+IF(Data!$M168&lt;&gt;"",Scoring!$J$18)+IF(Data!$N168&lt;&gt;"",Scoring!$J$19)+IF(Data!$O168&lt;&gt;"",Scoring!$J$20)+IF(Data!$P168&lt;&gt;"",Scoring!$J$21)+IF(Data!$Q168&lt;&gt;"",Scoring!$J$22)+IF(Data!$R168&lt;&gt;"",Scoring!$J$23)+IF(Data!$S168&lt;&gt;"",Scoring!$J$24)+IF(Data!$T168&lt;&gt;"",Scoring!$J$25)+IF(Data!$U168&lt;&gt;"",Scoring!$J$26)+IF(Data!$V168&lt;&gt;"",Scoring!$J$27)+IF(Data!$W168&lt;&gt;"",Scoring!$J$28)+IF(Data!$X168&lt;&gt;"",Scoring!$J$29)+IF(Data!$Y168&lt;&gt;"",Scoring!$J$30)+IF(Data!$Z168&lt;&gt;"",Scoring!$J$31)+IF(Data!$AA168&lt;&gt;"",Scoring!$J$32)+IF(Data!$AB168&lt;&gt;"",Scoring!$J$33)+IF(Data!$AC168&lt;&gt;"",Scoring!$J$34)+IF(Data!$AD168&lt;&gt;"",Scoring!$J$35)+IF(Data!$AE168&lt;&gt;"",Scoring!$J$36)+IF(Data!$AF168&lt;&gt;"",Scoring!$J$37)+IF(Data!$AG168&lt;&gt;"",Scoring!$J$38)+IF(Data!$AH168&lt;&gt;"",Scoring!$J$39)+IF(Data!$AI168&lt;&gt;"",Scoring!$J$40)+IF(Data!$AJ168&lt;&gt;"",Scoring!$J$41)+IF(Data!$AK168&lt;&gt;"",Scoring!$J$42)+IF(Data!$AL168&lt;&gt;"",Scoring!$J$43)+IF(Data!$AM168&lt;&gt;"",Scoring!$J$44)+IF(Data!$AN168&lt;&gt;"",Scoring!$J$45)+IF(Data!$AO168&lt;&gt;"",Scoring!$J$46)+IF(Data!$AP168&lt;&gt;"",Scoring!$J$47)+IF(Data!$AQ168&lt;&gt;"",Scoring!$J$48)+IF(Data!$AR168&lt;&gt;"",Scoring!$J$49)+IF(Data!$AS168&lt;&gt;"",Scoring!$J$50)+IF(Data!$AT168&lt;&gt;"",Scoring!$J$51)+IF(Data!$AU168&lt;&gt;"",Scoring!$J$52),"")</f>
        <v/>
      </c>
      <c r="BI168" s="183" t="str">
        <f>IF(BH168&lt;&gt;"",LOOKUP(BH168,Likelihoods!$A$7:$A$107,Likelihoods!H$7:H$107),"")</f>
        <v/>
      </c>
      <c r="BJ168" s="188" t="str">
        <f>IF(AND(COUNTBLANK($B168:$O168)=13,COUNTBLANK($P168:$Q168)=1,COUNTBLANK($R168:$U168)=3,COUNTBLANK($V168:$X168)=2,COUNTBLANK($Y168:$AE168)=6,COUNTBLANK($AF168:$AJ168)=4,COUNTBLANK($AK168:AN168)=3,COUNTBLANK($AO168:$AQ168)=2,COUNTBLANK($AR168:$AS168)=1,COUNTBLANK($AT168:$AU168)=1),IF(Data!$B168&lt;&gt;"",Scoring!$K$7)+IF(Data!$C168&lt;&gt;"",Scoring!$K$8)+IF(Data!$D168&lt;&gt;"",Scoring!$K$9)+IF(Data!$E168&lt;&gt;"",Scoring!$K$10)+IF(Data!$F168&lt;&gt;"",Scoring!$K$11)+IF(Data!$G168&lt;&gt;"",Scoring!$K$12)+IF(Data!$H168&lt;&gt;"",Scoring!$K$13)+IF(Data!$I168&lt;&gt;"",Scoring!$K$14)+IF(Data!$J168&lt;&gt;"",Scoring!$K$15)+IF(Data!$K168&lt;&gt;"",Scoring!$K$16)+IF(Data!$L168&lt;&gt;"",Scoring!$K$17)+IF(Data!$M168&lt;&gt;"",Scoring!$K$18)+IF(Data!$N168&lt;&gt;"",Scoring!$K$19)+IF(Data!$O168&lt;&gt;"",Scoring!$K$20)+IF(Data!$P168&lt;&gt;"",Scoring!$K$21)+IF(Data!$Q168&lt;&gt;"",Scoring!$K$22)+IF(Data!$R168&lt;&gt;"",Scoring!$K$23)+IF(Data!$S168&lt;&gt;"",Scoring!$K$24)+IF(Data!$T168&lt;&gt;"",Scoring!$K$25)+IF(Data!$U168&lt;&gt;"",Scoring!$K$26)+IF(Data!$V168&lt;&gt;"",Scoring!$K$27)+IF(Data!$W168&lt;&gt;"",Scoring!$K$28)+IF(Data!$X168&lt;&gt;"",Scoring!$K$29)+IF(Data!$Y168&lt;&gt;"",Scoring!$K$30)+IF(Data!$Z168&lt;&gt;"",Scoring!$K$31)+IF(Data!$AA168&lt;&gt;"",Scoring!$K$32)+IF(Data!$AB168&lt;&gt;"",Scoring!$K$33)+IF(Data!$AC168&lt;&gt;"",Scoring!$K$34)+IF(Data!$AD168&lt;&gt;"",Scoring!$K$35)+IF(Data!$AE168&lt;&gt;"",Scoring!$K$36)+IF(Data!$AF168&lt;&gt;"",Scoring!$K$37)+IF(Data!$AG168&lt;&gt;"",Scoring!$K$38)+IF(Data!$AH168&lt;&gt;"",Scoring!$K$39)+IF(Data!$AI168&lt;&gt;"",Scoring!$K$40)+IF(Data!$AJ168&lt;&gt;"",Scoring!$K$41)+IF(Data!$AK168&lt;&gt;"",Scoring!$K$42)+IF(Data!$AL168&lt;&gt;"",Scoring!$K$43)+IF(Data!$AM168&lt;&gt;"",Scoring!$K$44)+IF(Data!$AN168&lt;&gt;"",Scoring!$K$45)+IF(Data!$AO168&lt;&gt;"",Scoring!$K$46)+IF(Data!$AP168&lt;&gt;"",Scoring!$K$47)+IF(Data!$AQ168&lt;&gt;"",Scoring!$K$48)+IF(Data!$AR168&lt;&gt;"",Scoring!$K$49)+IF(Data!$AS168&lt;&gt;"",Scoring!$K$50)+IF(Data!$AT168&lt;&gt;"",Scoring!$K$51)+IF(Data!$AU168&lt;&gt;"",Scoring!$K$52),"")</f>
        <v/>
      </c>
      <c r="BK168" s="184" t="str">
        <f>IF(BJ168&lt;&gt;"",LOOKUP(BJ168,Likelihoods!$A$7:$A$107,Likelihoods!I$7:I$107),"")</f>
        <v/>
      </c>
      <c r="BL168" s="187" t="str">
        <f>IF(AND(COUNTBLANK($B168:$O168)=13,COUNTBLANK($P168:$Q168)=1,COUNTBLANK($R168:$U168)=3,COUNTBLANK($V168:$X168)=2,COUNTBLANK($Y168:$AE168)=6,COUNTBLANK($AF168:$AJ168)=4,COUNTBLANK($AK168:AN168)=3,COUNTBLANK($AO168:$AQ168)=2,COUNTBLANK($AR168:$AS168)=1,COUNTBLANK($AT168:$AU168)=1),IF(Data!$B168&lt;&gt;"",Scoring!$L$7)+IF(Data!$C168&lt;&gt;"",Scoring!$L$8)+IF(Data!$D168&lt;&gt;"",Scoring!$L$9)+IF(Data!$E168&lt;&gt;"",Scoring!$L$10)+IF(Data!$F168&lt;&gt;"",Scoring!$L$11)+IF(Data!$G168&lt;&gt;"",Scoring!$L$12)+IF(Data!$H168&lt;&gt;"",Scoring!$L$13)+IF(Data!$I168&lt;&gt;"",Scoring!$L$14)+IF(Data!$J168&lt;&gt;"",Scoring!$L$15)+IF(Data!$K168&lt;&gt;"",Scoring!$L$16)+IF(Data!$L168&lt;&gt;"",Scoring!$L$17)+IF(Data!$M168&lt;&gt;"",Scoring!$L$18)+IF(Data!$N168&lt;&gt;"",Scoring!$L$19)+IF(Data!$O168&lt;&gt;"",Scoring!$L$20)+IF(Data!$P168&lt;&gt;"",Scoring!$L$21)+IF(Data!$Q168&lt;&gt;"",Scoring!$L$22)+IF(Data!$R168&lt;&gt;"",Scoring!$L$23)+IF(Data!$S168&lt;&gt;"",Scoring!$L$24)+IF(Data!$T168&lt;&gt;"",Scoring!$L$25)+IF(Data!$U168&lt;&gt;"",Scoring!$L$26)+IF(Data!$V168&lt;&gt;"",Scoring!$L$27)+IF(Data!$W168&lt;&gt;"",Scoring!$L$28)+IF(Data!$X168&lt;&gt;"",Scoring!$L$29)+IF(Data!$Y168&lt;&gt;"",Scoring!$L$30)+IF(Data!$Z168&lt;&gt;"",Scoring!$L$31)+IF(Data!$AA168&lt;&gt;"",Scoring!$L$32)+IF(Data!$AB168&lt;&gt;"",Scoring!$L$33)+IF(Data!$AC168&lt;&gt;"",Scoring!$L$34)+IF(Data!$AD168&lt;&gt;"",Scoring!$L$35)+IF(Data!$AE168&lt;&gt;"",Scoring!$L$36)+IF(Data!$AF168&lt;&gt;"",Scoring!$L$37)+IF(Data!$AG168&lt;&gt;"",Scoring!$L$38)+IF(Data!$AH168&lt;&gt;"",Scoring!$L$39)+IF(Data!$AI168&lt;&gt;"",Scoring!$L$40)+IF(Data!$AJ168&lt;&gt;"",Scoring!$L$41)+IF(Data!$AK168&lt;&gt;"",Scoring!$L$42)+IF(Data!$AL168&lt;&gt;"",Scoring!$L$43)+IF(Data!$AM168&lt;&gt;"",Scoring!$L$44)+IF(Data!$AN168&lt;&gt;"",Scoring!$L$45)+IF(Data!$AO168&lt;&gt;"",Scoring!$L$46)+IF(Data!$AP168&lt;&gt;"",Scoring!$L$47)+IF(Data!$AQ168&lt;&gt;"",Scoring!$L$48)+IF(Data!$AR168&lt;&gt;"",Scoring!$L$49)+IF(Data!$AS168&lt;&gt;"",Scoring!$L$50)+IF(Data!$AT168&lt;&gt;"",Scoring!$L$51)+IF(Data!$AU168&lt;&gt;"",Scoring!$L$52),"")</f>
        <v/>
      </c>
      <c r="BM168" s="180" t="str">
        <f>IF(BL168&lt;&gt;"",LOOKUP(BL168,Likelihoods!$A$7:$A$107,Likelihoods!J$7:J$107),"")</f>
        <v/>
      </c>
      <c r="BN168" s="181" t="str">
        <f>IF(AND(COUNTBLANK($B168:$O168)=13,COUNTBLANK($P168:$Q168)=1,COUNTBLANK($R168:$U168)=3,COUNTBLANK($V168:$X168)=2,COUNTBLANK($Y168:$AE168)=6,COUNTBLANK($AF168:$AJ168)=4,COUNTBLANK($AK168:AN168)=3,COUNTBLANK($AO168:$AQ168)=2,COUNTBLANK($AR168:$AS168)=1,COUNTBLANK($AT168:$AU168)=1),IF(Data!$B168&lt;&gt;"",Scoring!$M$7)+IF(Data!$C168&lt;&gt;"",Scoring!$M$8)+IF(Data!$D168&lt;&gt;"",Scoring!$M$9)+IF(Data!$E168&lt;&gt;"",Scoring!$M$10)+IF(Data!$F168&lt;&gt;"",Scoring!$M$11)+IF(Data!$G168&lt;&gt;"",Scoring!$M$12)+IF(Data!$H168&lt;&gt;"",Scoring!$M$13)+IF(Data!$I168&lt;&gt;"",Scoring!$M$14)+IF(Data!$J168&lt;&gt;"",Scoring!$M$15)+IF(Data!$K168&lt;&gt;"",Scoring!$M$16)+IF(Data!$L168&lt;&gt;"",Scoring!$M$17)+IF(Data!$M168&lt;&gt;"",Scoring!$M$18)+IF(Data!$N168&lt;&gt;"",Scoring!$M$19)+IF(Data!$O168&lt;&gt;"",Scoring!$M$20)+IF(Data!$P168&lt;&gt;"",Scoring!$M$21)+IF(Data!$Q168&lt;&gt;"",Scoring!$M$22)+IF(Data!$R168&lt;&gt;"",Scoring!$M$23)+IF(Data!$S168&lt;&gt;"",Scoring!$M$24)+IF(Data!$T168&lt;&gt;"",Scoring!$M$25)+IF(Data!$U168&lt;&gt;"",Scoring!$M$26)+IF(Data!$V168&lt;&gt;"",Scoring!$M$27)+IF(Data!$W168&lt;&gt;"",Scoring!$M$28)+IF(Data!$X168&lt;&gt;"",Scoring!$M$29)+IF(Data!$Y168&lt;&gt;"",Scoring!$M$30)+IF(Data!$Z168&lt;&gt;"",Scoring!$M$31)+IF(Data!$AA168&lt;&gt;"",Scoring!$M$32)+IF(Data!$AB168&lt;&gt;"",Scoring!$M$33)+IF(Data!$AC168&lt;&gt;"",Scoring!$M$34)+IF(Data!$AD168&lt;&gt;"",Scoring!$M$35)+IF(Data!$AE168&lt;&gt;"",Scoring!$M$36)+IF(Data!$AF168&lt;&gt;"",Scoring!$M$37)+IF(Data!$AG168&lt;&gt;"",Scoring!$M$38)+IF(Data!$AH168&lt;&gt;"",Scoring!$M$39)+IF(Data!$AI168&lt;&gt;"",Scoring!$M$40)+IF(Data!$AJ168&lt;&gt;"",Scoring!$M$41)+IF(Data!$AK168&lt;&gt;"",Scoring!$M$42)+IF(Data!$AL168&lt;&gt;"",Scoring!$M$43)+IF(Data!$AM168&lt;&gt;"",Scoring!$M$44)+IF(Data!$AN168&lt;&gt;"",Scoring!$M$45)+IF(Data!$AO168&lt;&gt;"",Scoring!$M$46)+IF(Data!$AP168&lt;&gt;"",Scoring!$M$47)+IF(Data!$AQ168&lt;&gt;"",Scoring!$M$48)+IF(Data!$AR168&lt;&gt;"",Scoring!$M$49)+IF(Data!$AS168&lt;&gt;"",Scoring!$M$50)+IF(Data!$AT168&lt;&gt;"",Scoring!$M$51)+IF(Data!$AU168&lt;&gt;"",Scoring!$M$52),"")</f>
        <v/>
      </c>
      <c r="BO168" s="184" t="str">
        <f>IF(BN168&lt;&gt;"",LOOKUP(BN168,Likelihoods!$A$7:$A$107,Likelihoods!K$7:K$107),"")</f>
        <v/>
      </c>
      <c r="BP168" s="179" t="str">
        <f>IF(AND(COUNTBLANK($B168:$O168)=13,COUNTBLANK($P168:$Q168)=1,COUNTBLANK($R168:$U168)=3,COUNTBLANK($V168:$X168)=2,COUNTBLANK($Y168:$AE168)=6,COUNTBLANK($AF168:$AJ168)=4,COUNTBLANK($AK168:AN168)=3,COUNTBLANK($AO168:$AQ168)=2,COUNTBLANK($AR168:$AS168)=1,COUNTBLANK($AT168:$AU168)=1),IF(Data!$B168&lt;&gt;"",Scoring!$N$7)+IF(Data!$C168&lt;&gt;"",Scoring!$N$8)+IF(Data!$D168&lt;&gt;"",Scoring!$N$9)+IF(Data!$E168&lt;&gt;"",Scoring!$N$10)+IF(Data!$F168&lt;&gt;"",Scoring!$N$11)+IF(Data!$G168&lt;&gt;"",Scoring!$N$12)+IF(Data!$H168&lt;&gt;"",Scoring!$N$13)+IF(Data!$I168&lt;&gt;"",Scoring!$N$14)+IF(Data!$J168&lt;&gt;"",Scoring!$N$15)+IF(Data!$K168&lt;&gt;"",Scoring!$N$16)+IF(Data!$L168&lt;&gt;"",Scoring!$N$17)+IF(Data!$M168&lt;&gt;"",Scoring!$N$18)+IF(Data!$N168&lt;&gt;"",Scoring!$N$19)+IF(Data!$O168&lt;&gt;"",Scoring!$N$20)+IF(Data!$P168&lt;&gt;"",Scoring!$N$21)+IF(Data!$Q168&lt;&gt;"",Scoring!$N$22)+IF(Data!$R168&lt;&gt;"",Scoring!$N$23)+IF(Data!$S168&lt;&gt;"",Scoring!$N$24)+IF(Data!$T168&lt;&gt;"",Scoring!$N$25)+IF(Data!$U168&lt;&gt;"",Scoring!$N$26)+IF(Data!$V168&lt;&gt;"",Scoring!$N$27)+IF(Data!$W168&lt;&gt;"",Scoring!$N$28)+IF(Data!$X168&lt;&gt;"",Scoring!$N$29)+IF(Data!$Y168&lt;&gt;"",Scoring!$N$30)+IF(Data!$Z168&lt;&gt;"",Scoring!$N$31)+IF(Data!$AA168&lt;&gt;"",Scoring!$N$32)+IF(Data!$AB168&lt;&gt;"",Scoring!$N$33)+IF(Data!$AC168&lt;&gt;"",Scoring!$N$34)+IF(Data!$AD168&lt;&gt;"",Scoring!$N$35)+IF(Data!$AE168&lt;&gt;"",Scoring!$N$36)+IF(Data!$AF168&lt;&gt;"",Scoring!$N$37)+IF(Data!$AG168&lt;&gt;"",Scoring!$N$38)+IF(Data!$AH168&lt;&gt;"",Scoring!$N$39)+IF(Data!$AI168&lt;&gt;"",Scoring!$N$40)+IF(Data!$AJ168&lt;&gt;"",Scoring!$N$41)+IF(Data!$AK168&lt;&gt;"",Scoring!$N$42)+IF(Data!$AL168&lt;&gt;"",Scoring!$N$43)+IF(Data!$AM168&lt;&gt;"",Scoring!$N$44)+IF(Data!$AN168&lt;&gt;"",Scoring!$N$45)+IF(Data!$AO168&lt;&gt;"",Scoring!$N$46)+IF(Data!$AP168&lt;&gt;"",Scoring!$N$47)+IF(Data!$AQ168&lt;&gt;"",Scoring!$N$48)+IF(Data!$AR168&lt;&gt;"",Scoring!$N$49)+IF(Data!$AS168&lt;&gt;"",Scoring!$N$50)+IF(Data!$AT168&lt;&gt;"",Scoring!$N$51)+IF(Data!$AU168&lt;&gt;"",Scoring!$N$52),"")</f>
        <v/>
      </c>
      <c r="BQ168" s="189" t="str">
        <f>IF(BP168&lt;&gt;"",LOOKUP(BP168,Likelihoods!$A$7:$A$107,Likelihoods!L$7:L$107),"")</f>
        <v/>
      </c>
      <c r="BR168" s="181" t="str">
        <f>IF(AND(COUNTBLANK($B168:$O168)=13,COUNTBLANK($P168:$Q168)=1,COUNTBLANK($R168:$U168)=3,COUNTBLANK($V168:$X168)=2,COUNTBLANK($Y168:$AE168)=6,COUNTBLANK($AF168:$AJ168)=4,COUNTBLANK($AK168:AN168)=3,COUNTBLANK($AO168:$AQ168)=2,COUNTBLANK($AR168:$AS168)=1,COUNTBLANK($AT168:$AU168)=1),IF(Data!$B168&lt;&gt;"",Scoring!$O$7)+IF(Data!$C168&lt;&gt;"",Scoring!$O$8)+IF(Data!$D168&lt;&gt;"",Scoring!$O$9)+IF(Data!$E168&lt;&gt;"",Scoring!$O$10)+IF(Data!$F168&lt;&gt;"",Scoring!$O$11)+IF(Data!$G168&lt;&gt;"",Scoring!$O$12)+IF(Data!$H168&lt;&gt;"",Scoring!$O$13)+IF(Data!$I168&lt;&gt;"",Scoring!$O$14)+IF(Data!$J168&lt;&gt;"",Scoring!$O$15)+IF(Data!$K168&lt;&gt;"",Scoring!$O$16)+IF(Data!$L168&lt;&gt;"",Scoring!$O$17)+IF(Data!$M168&lt;&gt;"",Scoring!$O$18)+IF(Data!$N168&lt;&gt;"",Scoring!$O$19)+IF(Data!$O168&lt;&gt;"",Scoring!$O$20)+IF(Data!$P168&lt;&gt;"",Scoring!$O$21)+IF(Data!$Q168&lt;&gt;"",Scoring!$O$22)+IF(Data!$R168&lt;&gt;"",Scoring!$O$23)+IF(Data!$S168&lt;&gt;"",Scoring!$O$24)+IF(Data!$T168&lt;&gt;"",Scoring!$O$25)+IF(Data!$U168&lt;&gt;"",Scoring!$O$26)+IF(Data!$V168&lt;&gt;"",Scoring!$O$27)+IF(Data!$W168&lt;&gt;"",Scoring!$O$28)+IF(Data!$X168&lt;&gt;"",Scoring!$O$29)+IF(Data!$Y168&lt;&gt;"",Scoring!$O$30)+IF(Data!$Z168&lt;&gt;"",Scoring!$O$31)+IF(Data!$AA168&lt;&gt;"",Scoring!$O$32)+IF(Data!$AB168&lt;&gt;"",Scoring!$O$33)+IF(Data!$AC168&lt;&gt;"",Scoring!$O$34)+IF(Data!$AD168&lt;&gt;"",Scoring!$O$35)+IF(Data!$AE168&lt;&gt;"",Scoring!$O$36)+IF(Data!$AF168&lt;&gt;"",Scoring!$O$37)+IF(Data!$AG168&lt;&gt;"",Scoring!$O$38)+IF(Data!$AH168&lt;&gt;"",Scoring!$O$39)+IF(Data!$AI168&lt;&gt;"",Scoring!$O$40)+IF(Data!$AJ168&lt;&gt;"",Scoring!$O$41)+IF(Data!$AK168&lt;&gt;"",Scoring!$O$42)+IF(Data!$AL168&lt;&gt;"",Scoring!$O$43)+IF(Data!$AM168&lt;&gt;"",Scoring!$O$44)+IF(Data!$AN168&lt;&gt;"",Scoring!$O$45)+IF(Data!$AO168&lt;&gt;"",Scoring!$O$46)+IF(Data!$AP168&lt;&gt;"",Scoring!$O$47)+IF(Data!$AQ168&lt;&gt;"",Scoring!$O$48)+IF(Data!$AR168&lt;&gt;"",Scoring!$O$49)+IF(Data!$AS168&lt;&gt;"",Scoring!$O$50)+IF(Data!$AT168&lt;&gt;"",Scoring!$O$51)+IF(Data!$AU168&lt;&gt;"",Scoring!$O$52),"")</f>
        <v/>
      </c>
      <c r="BS168" s="184" t="str">
        <f>IF(BR168&lt;&gt;"",LOOKUP(BR168,Likelihoods!$A$7:$A$107,Likelihoods!M$7:M$107),"")</f>
        <v/>
      </c>
      <c r="BT168" s="181" t="str">
        <f>IF(AND(COUNTBLANK($B168:$O168)=13,COUNTBLANK($P168:$Q168)=1,COUNTBLANK($R168:$U168)=3,COUNTBLANK($V168:$X168)=2,COUNTBLANK($Y168:$AE168)=6,COUNTBLANK($AF168:$AJ168)=4,COUNTBLANK($AK168:AN168)=3,COUNTBLANK($AO168:$AQ168)=2,COUNTBLANK($AR168:$AS168)=1,COUNTBLANK($AT168:$AU168)=1),IF(Data!$B168&lt;&gt;"",Scoring!$P$7)+IF(Data!$C168&lt;&gt;"",Scoring!$P$8)+IF(Data!$D168&lt;&gt;"",Scoring!$P$9)+IF(Data!$E168&lt;&gt;"",Scoring!$P$10)+IF(Data!$F168&lt;&gt;"",Scoring!$P$11)+IF(Data!$G168&lt;&gt;"",Scoring!$P$12)+IF(Data!$H168&lt;&gt;"",Scoring!$P$13)+IF(Data!$I168&lt;&gt;"",Scoring!$P$14)+IF(Data!$J168&lt;&gt;"",Scoring!$P$15)+IF(Data!$K168&lt;&gt;"",Scoring!$P$16)+IF(Data!$L168&lt;&gt;"",Scoring!$P$17)+IF(Data!$M168&lt;&gt;"",Scoring!$P$18)+IF(Data!$N168&lt;&gt;"",Scoring!$P$19)+IF(Data!$O168&lt;&gt;"",Scoring!$P$20)+IF(Data!$P168&lt;&gt;"",Scoring!$P$21)+IF(Data!$Q168&lt;&gt;"",Scoring!$P$22)+IF(Data!$R168&lt;&gt;"",Scoring!$P$23)+IF(Data!$S168&lt;&gt;"",Scoring!$P$24)+IF(Data!$T168&lt;&gt;"",Scoring!$P$25)+IF(Data!$U168&lt;&gt;"",Scoring!$P$26)+IF(Data!$V168&lt;&gt;"",Scoring!$P$27)+IF(Data!$W168&lt;&gt;"",Scoring!$P$28)+IF(Data!$X168&lt;&gt;"",Scoring!$P$29)+IF(Data!$Y168&lt;&gt;"",Scoring!$P$30)+IF(Data!$Z168&lt;&gt;"",Scoring!$P$31)+IF(Data!$AA168&lt;&gt;"",Scoring!$P$32)+IF(Data!$AB168&lt;&gt;"",Scoring!$P$33)+IF(Data!$AC168&lt;&gt;"",Scoring!$P$34)+IF(Data!$AD168&lt;&gt;"",Scoring!$P$35)+IF(Data!$AE168&lt;&gt;"",Scoring!$P$36)+IF(Data!$AF168&lt;&gt;"",Scoring!$P$37)+IF(Data!$AG168&lt;&gt;"",Scoring!$P$38)+IF(Data!$AH168&lt;&gt;"",Scoring!$P$39)+IF(Data!$AI168&lt;&gt;"",Scoring!$P$40)+IF(Data!$AJ168&lt;&gt;"",Scoring!$P$41)+IF(Data!$AK168&lt;&gt;"",Scoring!$P$42)+IF(Data!$AL168&lt;&gt;"",Scoring!$P$43)+IF(Data!$AM168&lt;&gt;"",Scoring!$P$44)+IF(Data!$AN168&lt;&gt;"",Scoring!$P$45)+IF(Data!$AO168&lt;&gt;"",Scoring!$P$46)+IF(Data!$AP168&lt;&gt;"",Scoring!$P$47)+IF(Data!$AQ168&lt;&gt;"",Scoring!$P$48)+IF(Data!$AR168&lt;&gt;"",Scoring!$P$49)+IF(Data!$AS168&lt;&gt;"",Scoring!$P$50)+IF(Data!$AT168&lt;&gt;"",Scoring!$P$51)+IF(Data!$AU168&lt;&gt;"",Scoring!$P$52),"")</f>
        <v/>
      </c>
      <c r="BU168" s="180" t="str">
        <f>IF(BT168&lt;&gt;"",LOOKUP(BT168,Likelihoods!$A$7:$A$107,Likelihoods!N$7:N$107),"")</f>
        <v/>
      </c>
      <c r="BV168" s="181" t="str">
        <f>IF(AND(COUNTBLANK($B168:$O168)=13,COUNTBLANK($P168:$Q168)=1,COUNTBLANK($R168:$U168)=3,COUNTBLANK($V168:$X168)=2,COUNTBLANK($Y168:$AE168)=6,COUNTBLANK($AF168:$AJ168)=4,COUNTBLANK($AK168:AN168)=3,COUNTBLANK($AO168:$AQ168)=2,COUNTBLANK($AR168:$AS168)=1,COUNTBLANK($AT168:$AU168)=1),IF(Data!$B168&lt;&gt;"",Scoring!$Q$7)+IF(Data!$C168&lt;&gt;"",Scoring!$Q$8)+IF(Data!$D168&lt;&gt;"",Scoring!$Q$9)+IF(Data!$E168&lt;&gt;"",Scoring!$Q$10)+IF(Data!$F168&lt;&gt;"",Scoring!$Q$11)+IF(Data!$G168&lt;&gt;"",Scoring!$Q$12)+IF(Data!$H168&lt;&gt;"",Scoring!$Q$13)+IF(Data!$I168&lt;&gt;"",Scoring!$Q$14)+IF(Data!$J168&lt;&gt;"",Scoring!$Q$15)+IF(Data!$K168&lt;&gt;"",Scoring!$Q$16)+IF(Data!$L168&lt;&gt;"",Scoring!$Q$17)+IF(Data!$M168&lt;&gt;"",Scoring!$Q$18)+IF(Data!$N168&lt;&gt;"",Scoring!$Q$19)+IF(Data!$O168&lt;&gt;"",Scoring!$Q$20)+IF(Data!$P168&lt;&gt;"",Scoring!$Q$21)+IF(Data!$Q168&lt;&gt;"",Scoring!$Q$22)+IF(Data!$R168&lt;&gt;"",Scoring!$Q$23)+IF(Data!$S168&lt;&gt;"",Scoring!$Q$24)+IF(Data!$T168&lt;&gt;"",Scoring!$Q$25)+IF(Data!$U168&lt;&gt;"",Scoring!$Q$26)+IF(Data!$V168&lt;&gt;"",Scoring!$Q$27)+IF(Data!$W168&lt;&gt;"",Scoring!$Q$28)+IF(Data!$X168&lt;&gt;"",Scoring!$Q$29)+IF(Data!$Y168&lt;&gt;"",Scoring!$Q$30)+IF(Data!$Z168&lt;&gt;"",Scoring!$Q$31)+IF(Data!$AA168&lt;&gt;"",Scoring!$Q$32)+IF(Data!$AB168&lt;&gt;"",Scoring!$Q$33)+IF(Data!$AC168&lt;&gt;"",Scoring!$Q$34)+IF(Data!$AD168&lt;&gt;"",Scoring!$Q$35)+IF(Data!$AE168&lt;&gt;"",Scoring!$Q$36)+IF(Data!$AF168&lt;&gt;"",Scoring!$Q$37)+IF(Data!$AG168&lt;&gt;"",Scoring!$Q$38)+IF(Data!$AH168&lt;&gt;"",Scoring!$Q$39)+IF(Data!$AI168&lt;&gt;"",Scoring!$Q$40)+IF(Data!$AJ168&lt;&gt;"",Scoring!$Q$41)+IF(Data!$AK168&lt;&gt;"",Scoring!$Q$42)+IF(Data!$AL168&lt;&gt;"",Scoring!$Q$43)+IF(Data!$AM168&lt;&gt;"",Scoring!$Q$44)+IF(Data!$AN168&lt;&gt;"",Scoring!$Q$45)+IF(Data!$AO168&lt;&gt;"",Scoring!$Q$46)+IF(Data!$AP168&lt;&gt;"",Scoring!$Q$47)+IF(Data!$AQ168&lt;&gt;"",Scoring!$Q$48)+IF(Data!$AR168&lt;&gt;"",Scoring!$Q$49)+IF(Data!$AS168&lt;&gt;"",Scoring!$Q$50)+IF(Data!$AT168&lt;&gt;"",Scoring!$Q$51)+IF(Data!$AU168&lt;&gt;"",Scoring!$Q$52),"")</f>
        <v/>
      </c>
      <c r="BW168" s="183" t="str">
        <f>IF(BV168&lt;&gt;"",LOOKUP(BV168,Likelihoods!$A$7:$A$107,Likelihoods!O$7:O$107),"")</f>
        <v/>
      </c>
      <c r="BX168" s="9"/>
      <c r="BY168" s="9"/>
      <c r="BZ168" s="9"/>
      <c r="CA168" s="9"/>
      <c r="CB168" s="9"/>
      <c r="CC168" s="9"/>
      <c r="CD168" s="9"/>
      <c r="CE168" s="9"/>
      <c r="CF168" s="9"/>
      <c r="CG168" s="9"/>
      <c r="CH168" s="9"/>
      <c r="CI168" s="9"/>
      <c r="CJ168" s="9"/>
      <c r="CK168" s="9"/>
    </row>
    <row r="169" spans="1:89" ht="14.25">
      <c r="A169" s="59"/>
      <c r="B169" s="76"/>
      <c r="C169" s="77"/>
      <c r="D169" s="77"/>
      <c r="E169" s="77"/>
      <c r="F169" s="77"/>
      <c r="G169" s="77"/>
      <c r="H169" s="77"/>
      <c r="I169" s="77"/>
      <c r="J169" s="77"/>
      <c r="K169" s="77"/>
      <c r="L169" s="77"/>
      <c r="M169" s="77"/>
      <c r="N169" s="77"/>
      <c r="O169" s="77"/>
      <c r="P169" s="76"/>
      <c r="Q169" s="78"/>
      <c r="R169" s="77"/>
      <c r="S169" s="77"/>
      <c r="T169" s="77"/>
      <c r="U169" s="77"/>
      <c r="V169" s="76"/>
      <c r="W169" s="77"/>
      <c r="X169" s="78"/>
      <c r="Y169" s="77"/>
      <c r="Z169" s="77"/>
      <c r="AA169" s="77"/>
      <c r="AB169" s="77"/>
      <c r="AC169" s="77"/>
      <c r="AD169" s="77"/>
      <c r="AE169" s="77"/>
      <c r="AF169" s="76"/>
      <c r="AG169" s="77"/>
      <c r="AH169" s="77"/>
      <c r="AI169" s="77"/>
      <c r="AJ169" s="78"/>
      <c r="AK169" s="77"/>
      <c r="AL169" s="77"/>
      <c r="AM169" s="77"/>
      <c r="AN169" s="77"/>
      <c r="AO169" s="76"/>
      <c r="AP169" s="77"/>
      <c r="AQ169" s="78"/>
      <c r="AR169" s="76"/>
      <c r="AS169" s="78"/>
      <c r="AT169" s="77"/>
      <c r="AU169" s="77"/>
      <c r="AV169" s="179" t="str">
        <f>IF(AND(COUNTBLANK($B169:$O169)=13,COUNTBLANK($P169:$Q169)=1,COUNTBLANK($R169:$U169)=3,COUNTBLANK($V169:$X169)=2,COUNTBLANK($Y169:$AE169)=6,COUNTBLANK($AF169:$AJ169)=4,COUNTBLANK($AK169:AN169)=3,COUNTBLANK($AO169:$AQ169)=2,COUNTBLANK($AR169:$AS169)=1,COUNTBLANK($AT169:$AU169)=1),IF(Data!$B169&lt;&gt;"",Scoring!$D$7)+IF(Data!$C169&lt;&gt;"",Scoring!$D$8)+IF(Data!$D169&lt;&gt;"",Scoring!$D$9)+IF(Data!$E169&lt;&gt;"",Scoring!$D$10)+IF(Data!$F169&lt;&gt;"",Scoring!$D$11)+IF(Data!$G169&lt;&gt;"",Scoring!$D$12)+IF(Data!$H169&lt;&gt;"",Scoring!$D$13)+IF(Data!$I169&lt;&gt;"",Scoring!$D$14)+IF(Data!$J169&lt;&gt;"",Scoring!$D$15)+IF(Data!$K169&lt;&gt;"",Scoring!$D$16)+IF(Data!$L169&lt;&gt;"",Scoring!$D$17)+IF(Data!$M169&lt;&gt;"",Scoring!$D$18)+IF(Data!$N169&lt;&gt;"",Scoring!$D$19)+IF(Data!$O169&lt;&gt;"",Scoring!$D$20)+IF(Data!$P169&lt;&gt;"",Scoring!$D$21)+IF(Data!$Q169&lt;&gt;"",Scoring!$D$22)+IF(Data!$R169&lt;&gt;"",Scoring!$D$23)+IF(Data!$S169&lt;&gt;"",Scoring!$D$24)+IF(Data!$T169&lt;&gt;"",Scoring!$D$25)+IF(Data!$U169&lt;&gt;"",Scoring!$D$26)+IF(Data!$V169&lt;&gt;"",Scoring!$D$27)+IF(Data!$W169&lt;&gt;"",Scoring!$D$28)+IF(Data!$X169&lt;&gt;"",Scoring!$D$29)+IF(Data!$Y169&lt;&gt;"",Scoring!$D$30)+IF(Data!$Z169&lt;&gt;"",Scoring!$D$31)+IF(Data!$AA169&lt;&gt;"",Scoring!$D$32)+IF(Data!$AB169&lt;&gt;"",Scoring!$D$33)+IF(Data!$AC169&lt;&gt;"",Scoring!$D$34)+IF(Data!$AD169&lt;&gt;"",Scoring!$D$35)+IF(Data!$AE169&lt;&gt;"",Scoring!$D$36)+IF(Data!$AF169&lt;&gt;"",Scoring!$D$37)+IF(Data!$AG169&lt;&gt;"",Scoring!$D$38)+IF(Data!$AH169&lt;&gt;"",Scoring!$D$39)+IF(Data!$AI169&lt;&gt;"",Scoring!$D$40)+IF(Data!$AJ169&lt;&gt;"",Scoring!$D$41)+IF(Data!$AK169&lt;&gt;"",Scoring!$D$42)+IF(Data!$AL169&lt;&gt;"",Scoring!$D$43)+IF(Data!$AM169&lt;&gt;"",Scoring!$D$44)+IF(Data!$AN169&lt;&gt;"",Scoring!$D$45)+IF(Data!$AO169&lt;&gt;"",Scoring!$D$46)+IF(Data!$AP169&lt;&gt;"",Scoring!$D$47)+IF(Data!$AQ169&lt;&gt;"",Scoring!$D$48)+IF(Data!$AR169&lt;&gt;"",Scoring!$D$49)+IF(Data!$AS169&lt;&gt;"",Scoring!$D$50)+IF(Data!$AT169&lt;&gt;"",Scoring!$D$51)+IF(Data!$AU169&lt;&gt;"",Scoring!$D$52),"")</f>
        <v/>
      </c>
      <c r="AW169" s="180" t="str">
        <f>IF(AV169&lt;&gt;"",LOOKUP(AV169,Likelihoods!$A$7:$A$107,Likelihoods!B$7:B$107),"")</f>
        <v/>
      </c>
      <c r="AX169" s="181" t="str">
        <f>IF(AND(COUNTBLANK($B169:$O169)=13,COUNTBLANK($P169:$Q169)=1,COUNTBLANK($R169:$U169)=3,COUNTBLANK($V169:$X169)=2,COUNTBLANK($Y169:$AE169)=6,COUNTBLANK($AF169:$AJ169)=4,COUNTBLANK($AK169:AN169)=3,COUNTBLANK($AO169:$AQ169)=2,COUNTBLANK($AR169:$AS169)=1,COUNTBLANK($AT169:$AU169)=1),IF(Data!$B169&lt;&gt;"",Scoring!$E$7)+IF(Data!$C169&lt;&gt;"",Scoring!$E$8)+IF(Data!$D169&lt;&gt;"",Scoring!$E$9)+IF(Data!$E169&lt;&gt;"",Scoring!$E$10)+IF(Data!$F169&lt;&gt;"",Scoring!$E$11)+IF(Data!$G169&lt;&gt;"",Scoring!$E$12)+IF(Data!$H169&lt;&gt;"",Scoring!$E$13)+IF(Data!$I169&lt;&gt;"",Scoring!$E$14)+IF(Data!$J169&lt;&gt;"",Scoring!$E$15)+IF(Data!$K169&lt;&gt;"",Scoring!$E$16)+IF(Data!$L169&lt;&gt;"",Scoring!$E$17)+IF(Data!$M169&lt;&gt;"",Scoring!$E$18)+IF(Data!$N169&lt;&gt;"",Scoring!$E$19)+IF(Data!$O169&lt;&gt;"",Scoring!$E$20)+IF(Data!$P169&lt;&gt;"",Scoring!$E$21)+IF(Data!$Q169&lt;&gt;"",Scoring!$E$22)+IF(Data!$R169&lt;&gt;"",Scoring!$E$23)+IF(Data!$S169&lt;&gt;"",Scoring!$E$24)+IF(Data!$T169&lt;&gt;"",Scoring!$E$25)+IF(Data!$U169&lt;&gt;"",Scoring!$E$26)+IF(Data!$V169&lt;&gt;"",Scoring!$E$27)+IF(Data!$W169&lt;&gt;"",Scoring!$E$28)+IF(Data!$X169&lt;&gt;"",Scoring!$E$29)+IF(Data!$Y169&lt;&gt;"",Scoring!$E$30)+IF(Data!$Z169&lt;&gt;"",Scoring!$E$31)+IF(Data!$AA169&lt;&gt;"",Scoring!$E$32)+IF(Data!$AB169&lt;&gt;"",Scoring!$E$33)+IF(Data!$AC169&lt;&gt;"",Scoring!$E$34)+IF(Data!$AD169&lt;&gt;"",Scoring!$E$35)+IF(Data!$AE169&lt;&gt;"",Scoring!$E$36)+IF(Data!$AF169&lt;&gt;"",Scoring!$E$37)+IF(Data!$AG169&lt;&gt;"",Scoring!$E$38)+IF(Data!$AH169&lt;&gt;"",Scoring!$E$39)+IF(Data!$AI169&lt;&gt;"",Scoring!$E$40)+IF(Data!$AJ169&lt;&gt;"",Scoring!$E$41)+IF(Data!$AK169&lt;&gt;"",Scoring!$E$42)+IF(Data!$AL169&lt;&gt;"",Scoring!$E$43)+IF(Data!$AM169&lt;&gt;"",Scoring!$E$44)+IF(Data!$AN169&lt;&gt;"",Scoring!$E$45)+IF(Data!$AO169&lt;&gt;"",Scoring!$E$46)+IF(Data!$AP169&lt;&gt;"",Scoring!$E$47)+IF(Data!$AQ169&lt;&gt;"",Scoring!$E$48)+IF(Data!$AR169&lt;&gt;"",Scoring!$E$49)+IF(Data!$AS169&lt;&gt;"",Scoring!$E$50)+IF(Data!$AT169&lt;&gt;"",Scoring!$E$51)+IF(Data!$AU169&lt;&gt;"",Scoring!$E$52),"")</f>
        <v/>
      </c>
      <c r="AY169" s="180" t="str">
        <f>IF(AX169&lt;&gt;"",LOOKUP(AX169,Likelihoods!$A$7:$A$107,Likelihoods!C$7:C$107),"")</f>
        <v/>
      </c>
      <c r="AZ169" s="182" t="str">
        <f>IF(AND(COUNTBLANK($B169:$O169)=13,COUNTBLANK($P169:$Q169)=1,COUNTBLANK($R169:$U169)=3,COUNTBLANK($V169:$X169)=2,COUNTBLANK($Y169:$AE169)=6,COUNTBLANK($AF169:$AJ169)=4,COUNTBLANK($AK169:AN169)=3,COUNTBLANK($AO169:$AQ169)=2,COUNTBLANK($AR169:$AS169)=1,COUNTBLANK($AT169:$AU169)=1),IF(Data!$B169&lt;&gt;"",Scoring!$F$7)+IF(Data!$C169&lt;&gt;"",Scoring!$F$8)+IF(Data!$D169&lt;&gt;"",Scoring!$F$9)+IF(Data!$E169&lt;&gt;"",Scoring!$F$10)+IF(Data!$F169&lt;&gt;"",Scoring!$F$11)+IF(Data!$G169&lt;&gt;"",Scoring!$F$12)+IF(Data!$H169&lt;&gt;"",Scoring!$F$13)+IF(Data!$I169&lt;&gt;"",Scoring!$F$14)+IF(Data!$J169&lt;&gt;"",Scoring!$F$15)+IF(Data!$K169&lt;&gt;"",Scoring!$F$16)+IF(Data!$L169&lt;&gt;"",Scoring!$F$17)+IF(Data!$M169&lt;&gt;"",Scoring!$F$18)+IF(Data!$N169&lt;&gt;"",Scoring!$F$19)+IF(Data!$O169&lt;&gt;"",Scoring!$F$20)+IF(Data!$P169&lt;&gt;"",Scoring!$F$21)+IF(Data!$Q169&lt;&gt;"",Scoring!$F$22)+IF(Data!$R169&lt;&gt;"",Scoring!$F$23)+IF(Data!$S169&lt;&gt;"",Scoring!$F$24)+IF(Data!$T169&lt;&gt;"",Scoring!$F$25)+IF(Data!$U169&lt;&gt;"",Scoring!$F$26)+IF(Data!$V169&lt;&gt;"",Scoring!$F$27)+IF(Data!$W169&lt;&gt;"",Scoring!$F$28)+IF(Data!$X169&lt;&gt;"",Scoring!$F$29)+IF(Data!$Y169&lt;&gt;"",Scoring!$F$30)+IF(Data!$Z169&lt;&gt;"",Scoring!$F$31)+IF(Data!$AA169&lt;&gt;"",Scoring!$F$32)+IF(Data!$AB169&lt;&gt;"",Scoring!$F$33)+IF(Data!$AC169&lt;&gt;"",Scoring!$F$34)+IF(Data!$AD169&lt;&gt;"",Scoring!$F$35)+IF(Data!$AE169&lt;&gt;"",Scoring!$F$36)+IF(Data!$AF169&lt;&gt;"",Scoring!$F$37)+IF(Data!$AG169&lt;&gt;"",Scoring!$F$38)+IF(Data!$AH169&lt;&gt;"",Scoring!$F$39)+IF(Data!$AI169&lt;&gt;"",Scoring!$F$40)+IF(Data!$AJ169&lt;&gt;"",Scoring!$F$41)+IF(Data!$AK169&lt;&gt;"",Scoring!$F$42)+IF(Data!$AL169&lt;&gt;"",Scoring!$F$43)+IF(Data!$AM169&lt;&gt;"",Scoring!$F$44)+IF(Data!$AN169&lt;&gt;"",Scoring!$F$45)+IF(Data!$AO169&lt;&gt;"",Scoring!$F$46)+IF(Data!$AP169&lt;&gt;"",Scoring!$F$47)+IF(Data!$AQ169&lt;&gt;"",Scoring!$F$48)+IF(Data!$AR169&lt;&gt;"",Scoring!$F$49)+IF(Data!$AS169&lt;&gt;"",Scoring!$F$50)+IF(Data!$AT169&lt;&gt;"",Scoring!$F$51)+IF(Data!$AU169&lt;&gt;"",Scoring!$F$52),"")</f>
        <v/>
      </c>
      <c r="BA169" s="183" t="str">
        <f>IF(AZ169&lt;&gt;"",LOOKUP(AZ169,Likelihoods!$A$7:$A$107,Likelihoods!D$7:D$107),"")</f>
        <v/>
      </c>
      <c r="BB169" s="181" t="str">
        <f>IF(AND(COUNTBLANK($B169:$O169)=13,COUNTBLANK($P169:$Q169)=1,COUNTBLANK($R169:$U169)=3,COUNTBLANK($V169:$X169)=2,COUNTBLANK($Y169:$AE169)=6,COUNTBLANK($AF169:$AJ169)=4,COUNTBLANK($AK169:AN169)=3,COUNTBLANK($AO169:$AQ169)=2,COUNTBLANK($AR169:$AS169)=1,COUNTBLANK($AT169:$AU169)=1),IF(Data!$B169&lt;&gt;"",Scoring!$G$7)+IF(Data!$C169&lt;&gt;"",Scoring!$G$8)+IF(Data!$D169&lt;&gt;"",Scoring!$G$9)+IF(Data!$E169&lt;&gt;"",Scoring!$G$10)+IF(Data!$F169&lt;&gt;"",Scoring!$G$11)+IF(Data!$G169&lt;&gt;"",Scoring!$G$12)+IF(Data!$H169&lt;&gt;"",Scoring!$G$13)+IF(Data!$I169&lt;&gt;"",Scoring!$G$14)+IF(Data!$J169&lt;&gt;"",Scoring!$G$15)+IF(Data!$K169&lt;&gt;"",Scoring!$G$16)+IF(Data!$L169&lt;&gt;"",Scoring!$G$17)+IF(Data!$M169&lt;&gt;"",Scoring!$G$18)+IF(Data!$N169&lt;&gt;"",Scoring!$G$19)+IF(Data!$O169&lt;&gt;"",Scoring!$G$20)+IF(Data!$P169&lt;&gt;"",Scoring!$G$21)+IF(Data!$Q169&lt;&gt;"",Scoring!$G$22)+IF(Data!$R169&lt;&gt;"",Scoring!$G$23)+IF(Data!$S169&lt;&gt;"",Scoring!$G$24)+IF(Data!$T169&lt;&gt;"",Scoring!$G$25)+IF(Data!$U169&lt;&gt;"",Scoring!$G$26)+IF(Data!$V169&lt;&gt;"",Scoring!$G$27)+IF(Data!$W169&lt;&gt;"",Scoring!$G$28)+IF(Data!$X169&lt;&gt;"",Scoring!$G$29)+IF(Data!$Y169&lt;&gt;"",Scoring!$G$30)+IF(Data!$Z169&lt;&gt;"",Scoring!$G$31)+IF(Data!$AA169&lt;&gt;"",Scoring!$G$32)+IF(Data!$AB169&lt;&gt;"",Scoring!$G$33)+IF(Data!$AC169&lt;&gt;"",Scoring!$G$34)+IF(Data!$AD169&lt;&gt;"",Scoring!$G$35)+IF(Data!$AE169&lt;&gt;"",Scoring!$G$36)+IF(Data!$AF169&lt;&gt;"",Scoring!$G$37)+IF(Data!$AG169&lt;&gt;"",Scoring!$G$38)+IF(Data!$AH169&lt;&gt;"",Scoring!$G$39)+IF(Data!$AI169&lt;&gt;"",Scoring!$G$40)+IF(Data!$AJ169&lt;&gt;"",Scoring!$G$41)+IF(Data!$AK169&lt;&gt;"",Scoring!$G$42)+IF(Data!$AL169&lt;&gt;"",Scoring!$G$43)+IF(Data!$AM169&lt;&gt;"",Scoring!$G$44)+IF(Data!$AN169&lt;&gt;"",Scoring!$G$45)+IF(Data!$AO169&lt;&gt;"",Scoring!$G$46)+IF(Data!$AP169&lt;&gt;"",Scoring!$G$47)+IF(Data!$AQ169&lt;&gt;"",Scoring!$G$48)+IF(Data!$AR169&lt;&gt;"",Scoring!$G$49)+IF(Data!$AS169&lt;&gt;"",Scoring!$G$50)+IF(Data!$AT169&lt;&gt;"",Scoring!$G$51)+IF(Data!$AU169&lt;&gt;"",Scoring!$G$52),"")</f>
        <v/>
      </c>
      <c r="BC169" s="184" t="str">
        <f>IF(BB169&lt;&gt;"",LOOKUP(BB169,Likelihoods!$A$7:$A$107,Likelihoods!E$7:E$107),"")</f>
        <v/>
      </c>
      <c r="BD169" s="185" t="str">
        <f>IF(AND(COUNTBLANK($B169:$O169)=13,COUNTBLANK($P169:$Q169)=1,COUNTBLANK($R169:$U169)=3,COUNTBLANK($V169:$X169)=2,COUNTBLANK($Y169:$AE169)=6,COUNTBLANK($AF169:$AJ169)=4,COUNTBLANK($AK169:AN169)=3,COUNTBLANK($AO169:$AQ169)=2,COUNTBLANK($AR169:$AS169)=1,COUNTBLANK($AT169:$AU169)=1),IF(Data!$B169&lt;&gt;"",Scoring!$H$7)+IF(Data!$C169&lt;&gt;"",Scoring!$H$8)+IF(Data!$D169&lt;&gt;"",Scoring!$H$9)+IF(Data!$E169&lt;&gt;"",Scoring!$H$10)+IF(Data!$F169&lt;&gt;"",Scoring!$H$11)+IF(Data!$G169&lt;&gt;"",Scoring!$H$12)+IF(Data!$H169&lt;&gt;"",Scoring!$H$13)+IF(Data!$I169&lt;&gt;"",Scoring!$H$14)+IF(Data!$J169&lt;&gt;"",Scoring!$H$15)+IF(Data!$K169&lt;&gt;"",Scoring!$H$16)+IF(Data!$L169&lt;&gt;"",Scoring!$H$17)+IF(Data!$M169&lt;&gt;"",Scoring!$H$18)+IF(Data!$N169&lt;&gt;"",Scoring!$H$19)+IF(Data!$O169&lt;&gt;"",Scoring!$H$20)+IF(Data!$P169&lt;&gt;"",Scoring!$H$21)+IF(Data!$Q169&lt;&gt;"",Scoring!$H$22)+IF(Data!$R169&lt;&gt;"",Scoring!$H$23)+IF(Data!$S169&lt;&gt;"",Scoring!$H$24)+IF(Data!$T169&lt;&gt;"",Scoring!$H$25)+IF(Data!$U169&lt;&gt;"",Scoring!$H$26)+IF(Data!$V169&lt;&gt;"",Scoring!$H$27)+IF(Data!$W169&lt;&gt;"",Scoring!$H$28)+IF(Data!$X169&lt;&gt;"",Scoring!$H$29)+IF(Data!$Y169&lt;&gt;"",Scoring!$H$30)+IF(Data!$Z169&lt;&gt;"",Scoring!$H$31)+IF(Data!$AA169&lt;&gt;"",Scoring!$H$32)+IF(Data!$AB169&lt;&gt;"",Scoring!$H$33)+IF(Data!$AC169&lt;&gt;"",Scoring!$H$34)+IF(Data!$AD169&lt;&gt;"",Scoring!$H$35)+IF(Data!$AE169&lt;&gt;"",Scoring!$H$36)+IF(Data!$AF169&lt;&gt;"",Scoring!$H$37)+IF(Data!$AG169&lt;&gt;"",Scoring!$H$38)+IF(Data!$AH169&lt;&gt;"",Scoring!$H$39)+IF(Data!$AI169&lt;&gt;"",Scoring!$H$40)+IF(Data!$AJ169&lt;&gt;"",Scoring!$H$41)+IF(Data!$AK169&lt;&gt;"",Scoring!$H$42)+IF(Data!$AL169&lt;&gt;"",Scoring!$H$43)+IF(Data!$AM169&lt;&gt;"",Scoring!$H$44)+IF(Data!$AN169&lt;&gt;"",Scoring!$H$45)+IF(Data!$AO169&lt;&gt;"",Scoring!$H$46)+IF(Data!$AP169&lt;&gt;"",Scoring!$H$47)+IF(Data!$AQ169&lt;&gt;"",Scoring!$H$48)+IF(Data!$AR169&lt;&gt;"",Scoring!$H$49)+IF(Data!$AS169&lt;&gt;"",Scoring!$H$50)+IF(Data!$AT169&lt;&gt;"",Scoring!$H$51)+IF(Data!$AU169&lt;&gt;"",Scoring!$H$52),"")</f>
        <v/>
      </c>
      <c r="BE169" s="186" t="str">
        <f>IF(BD169&lt;&gt;"",LOOKUP(BD169,Likelihoods!$A$7:$A$107,Likelihoods!F$7:F$107),"")</f>
        <v/>
      </c>
      <c r="BF169" s="181" t="str">
        <f>IF(AND(COUNTBLANK($B169:$O169)=13,COUNTBLANK($P169:$Q169)=1,COUNTBLANK($R169:$U169)=3,COUNTBLANK($V169:$X169)=2,COUNTBLANK($Y169:$AE169)=6,COUNTBLANK($AF169:$AJ169)=4,COUNTBLANK($AK169:AN169)=3,COUNTBLANK($AO169:$AQ169)=2,COUNTBLANK($AR169:$AS169)=1,COUNTBLANK($AT169:$AU169)=1),IF(Data!$B169&lt;&gt;"",Scoring!$I$7)+IF(Data!$C169&lt;&gt;"",Scoring!$I$8)+IF(Data!$D169&lt;&gt;"",Scoring!$I$9)+IF(Data!$E169&lt;&gt;"",Scoring!$I$10)+IF(Data!$F169&lt;&gt;"",Scoring!$I$11)+IF(Data!$G169&lt;&gt;"",Scoring!$I$12)+IF(Data!$H169&lt;&gt;"",Scoring!$I$13)+IF(Data!$I169&lt;&gt;"",Scoring!$I$14)+IF(Data!$J169&lt;&gt;"",Scoring!$I$15)+IF(Data!$K169&lt;&gt;"",Scoring!$I$16)+IF(Data!$L169&lt;&gt;"",Scoring!$I$17)+IF(Data!$M169&lt;&gt;"",Scoring!$I$18)+IF(Data!$N169&lt;&gt;"",Scoring!$I$19)+IF(Data!$O169&lt;&gt;"",Scoring!$I$20)+IF(Data!$P169&lt;&gt;"",Scoring!$I$21)+IF(Data!$Q169&lt;&gt;"",Scoring!$I$22)+IF(Data!$R169&lt;&gt;"",Scoring!$I$23)+IF(Data!$S169&lt;&gt;"",Scoring!$I$24)+IF(Data!$T169&lt;&gt;"",Scoring!$I$25)+IF(Data!$U169&lt;&gt;"",Scoring!$I$26)+IF(Data!$V169&lt;&gt;"",Scoring!$I$27)+IF(Data!$W169&lt;&gt;"",Scoring!$I$28)+IF(Data!$X169&lt;&gt;"",Scoring!$I$29)+IF(Data!$Y169&lt;&gt;"",Scoring!$I$30)+IF(Data!$Z169&lt;&gt;"",Scoring!$I$31)+IF(Data!$AA169&lt;&gt;"",Scoring!$I$32)+IF(Data!$AB169&lt;&gt;"",Scoring!$I$33)+IF(Data!$AC169&lt;&gt;"",Scoring!$I$34)+IF(Data!$AD169&lt;&gt;"",Scoring!$I$35)+IF(Data!$AE169&lt;&gt;"",Scoring!$I$36)+IF(Data!$AF169&lt;&gt;"",Scoring!$I$37)+IF(Data!$AG169&lt;&gt;"",Scoring!$I$38)+IF(Data!$AH169&lt;&gt;"",Scoring!$I$39)+IF(Data!$AI169&lt;&gt;"",Scoring!$I$40)+IF(Data!$AJ169&lt;&gt;"",Scoring!$I$41)+IF(Data!$AK169&lt;&gt;"",Scoring!$I$42)+IF(Data!$AL169&lt;&gt;"",Scoring!$I$43)+IF(Data!$AM169&lt;&gt;"",Scoring!$I$44)+IF(Data!$AN169&lt;&gt;"",Scoring!$I$45)+IF(Data!$AO169&lt;&gt;"",Scoring!$I$46)+IF(Data!$AP169&lt;&gt;"",Scoring!$I$47)+IF(Data!$AQ169&lt;&gt;"",Scoring!$I$48)+IF(Data!$AR169&lt;&gt;"",Scoring!$I$49)+IF(Data!$AS169&lt;&gt;"",Scoring!$I$50)+IF(Data!$AT169&lt;&gt;"",Scoring!$I$51)+IF(Data!$AU169&lt;&gt;"",Scoring!$I$52),"")</f>
        <v/>
      </c>
      <c r="BG169" s="180" t="str">
        <f>IF(BF169&lt;&gt;"",LOOKUP(BF169,Likelihoods!$A$7:$A$107,Likelihoods!G$7:G$107),"")</f>
        <v/>
      </c>
      <c r="BH169" s="187" t="str">
        <f>IF(AND(COUNTBLANK($B169:$O169)=13,COUNTBLANK($P169:$Q169)=1,COUNTBLANK($R169:$U169)=3,COUNTBLANK($V169:$X169)=2,COUNTBLANK($Y169:$AE169)=6,COUNTBLANK($AF169:$AJ169)=4,COUNTBLANK($AK169:AN169)=3,COUNTBLANK($AO169:$AQ169)=2,COUNTBLANK($AR169:$AS169)=1,COUNTBLANK($AT169:$AU169)=1),IF(Data!$B169&lt;&gt;"",Scoring!$J$7)+IF(Data!$C169&lt;&gt;"",Scoring!$J$8)+IF(Data!$D169&lt;&gt;"",Scoring!$J$9)+IF(Data!$E169&lt;&gt;"",Scoring!$J$10)+IF(Data!$F169&lt;&gt;"",Scoring!$J$11)+IF(Data!$G169&lt;&gt;"",Scoring!$J$12)+IF(Data!$H169&lt;&gt;"",Scoring!$J$13)+IF(Data!$I169&lt;&gt;"",Scoring!$J$14)+IF(Data!$J169&lt;&gt;"",Scoring!$J$15)+IF(Data!$K169&lt;&gt;"",Scoring!$J$16)+IF(Data!$L169&lt;&gt;"",Scoring!$J$17)+IF(Data!$M169&lt;&gt;"",Scoring!$J$18)+IF(Data!$N169&lt;&gt;"",Scoring!$J$19)+IF(Data!$O169&lt;&gt;"",Scoring!$J$20)+IF(Data!$P169&lt;&gt;"",Scoring!$J$21)+IF(Data!$Q169&lt;&gt;"",Scoring!$J$22)+IF(Data!$R169&lt;&gt;"",Scoring!$J$23)+IF(Data!$S169&lt;&gt;"",Scoring!$J$24)+IF(Data!$T169&lt;&gt;"",Scoring!$J$25)+IF(Data!$U169&lt;&gt;"",Scoring!$J$26)+IF(Data!$V169&lt;&gt;"",Scoring!$J$27)+IF(Data!$W169&lt;&gt;"",Scoring!$J$28)+IF(Data!$X169&lt;&gt;"",Scoring!$J$29)+IF(Data!$Y169&lt;&gt;"",Scoring!$J$30)+IF(Data!$Z169&lt;&gt;"",Scoring!$J$31)+IF(Data!$AA169&lt;&gt;"",Scoring!$J$32)+IF(Data!$AB169&lt;&gt;"",Scoring!$J$33)+IF(Data!$AC169&lt;&gt;"",Scoring!$J$34)+IF(Data!$AD169&lt;&gt;"",Scoring!$J$35)+IF(Data!$AE169&lt;&gt;"",Scoring!$J$36)+IF(Data!$AF169&lt;&gt;"",Scoring!$J$37)+IF(Data!$AG169&lt;&gt;"",Scoring!$J$38)+IF(Data!$AH169&lt;&gt;"",Scoring!$J$39)+IF(Data!$AI169&lt;&gt;"",Scoring!$J$40)+IF(Data!$AJ169&lt;&gt;"",Scoring!$J$41)+IF(Data!$AK169&lt;&gt;"",Scoring!$J$42)+IF(Data!$AL169&lt;&gt;"",Scoring!$J$43)+IF(Data!$AM169&lt;&gt;"",Scoring!$J$44)+IF(Data!$AN169&lt;&gt;"",Scoring!$J$45)+IF(Data!$AO169&lt;&gt;"",Scoring!$J$46)+IF(Data!$AP169&lt;&gt;"",Scoring!$J$47)+IF(Data!$AQ169&lt;&gt;"",Scoring!$J$48)+IF(Data!$AR169&lt;&gt;"",Scoring!$J$49)+IF(Data!$AS169&lt;&gt;"",Scoring!$J$50)+IF(Data!$AT169&lt;&gt;"",Scoring!$J$51)+IF(Data!$AU169&lt;&gt;"",Scoring!$J$52),"")</f>
        <v/>
      </c>
      <c r="BI169" s="183" t="str">
        <f>IF(BH169&lt;&gt;"",LOOKUP(BH169,Likelihoods!$A$7:$A$107,Likelihoods!H$7:H$107),"")</f>
        <v/>
      </c>
      <c r="BJ169" s="188" t="str">
        <f>IF(AND(COUNTBLANK($B169:$O169)=13,COUNTBLANK($P169:$Q169)=1,COUNTBLANK($R169:$U169)=3,COUNTBLANK($V169:$X169)=2,COUNTBLANK($Y169:$AE169)=6,COUNTBLANK($AF169:$AJ169)=4,COUNTBLANK($AK169:AN169)=3,COUNTBLANK($AO169:$AQ169)=2,COUNTBLANK($AR169:$AS169)=1,COUNTBLANK($AT169:$AU169)=1),IF(Data!$B169&lt;&gt;"",Scoring!$K$7)+IF(Data!$C169&lt;&gt;"",Scoring!$K$8)+IF(Data!$D169&lt;&gt;"",Scoring!$K$9)+IF(Data!$E169&lt;&gt;"",Scoring!$K$10)+IF(Data!$F169&lt;&gt;"",Scoring!$K$11)+IF(Data!$G169&lt;&gt;"",Scoring!$K$12)+IF(Data!$H169&lt;&gt;"",Scoring!$K$13)+IF(Data!$I169&lt;&gt;"",Scoring!$K$14)+IF(Data!$J169&lt;&gt;"",Scoring!$K$15)+IF(Data!$K169&lt;&gt;"",Scoring!$K$16)+IF(Data!$L169&lt;&gt;"",Scoring!$K$17)+IF(Data!$M169&lt;&gt;"",Scoring!$K$18)+IF(Data!$N169&lt;&gt;"",Scoring!$K$19)+IF(Data!$O169&lt;&gt;"",Scoring!$K$20)+IF(Data!$P169&lt;&gt;"",Scoring!$K$21)+IF(Data!$Q169&lt;&gt;"",Scoring!$K$22)+IF(Data!$R169&lt;&gt;"",Scoring!$K$23)+IF(Data!$S169&lt;&gt;"",Scoring!$K$24)+IF(Data!$T169&lt;&gt;"",Scoring!$K$25)+IF(Data!$U169&lt;&gt;"",Scoring!$K$26)+IF(Data!$V169&lt;&gt;"",Scoring!$K$27)+IF(Data!$W169&lt;&gt;"",Scoring!$K$28)+IF(Data!$X169&lt;&gt;"",Scoring!$K$29)+IF(Data!$Y169&lt;&gt;"",Scoring!$K$30)+IF(Data!$Z169&lt;&gt;"",Scoring!$K$31)+IF(Data!$AA169&lt;&gt;"",Scoring!$K$32)+IF(Data!$AB169&lt;&gt;"",Scoring!$K$33)+IF(Data!$AC169&lt;&gt;"",Scoring!$K$34)+IF(Data!$AD169&lt;&gt;"",Scoring!$K$35)+IF(Data!$AE169&lt;&gt;"",Scoring!$K$36)+IF(Data!$AF169&lt;&gt;"",Scoring!$K$37)+IF(Data!$AG169&lt;&gt;"",Scoring!$K$38)+IF(Data!$AH169&lt;&gt;"",Scoring!$K$39)+IF(Data!$AI169&lt;&gt;"",Scoring!$K$40)+IF(Data!$AJ169&lt;&gt;"",Scoring!$K$41)+IF(Data!$AK169&lt;&gt;"",Scoring!$K$42)+IF(Data!$AL169&lt;&gt;"",Scoring!$K$43)+IF(Data!$AM169&lt;&gt;"",Scoring!$K$44)+IF(Data!$AN169&lt;&gt;"",Scoring!$K$45)+IF(Data!$AO169&lt;&gt;"",Scoring!$K$46)+IF(Data!$AP169&lt;&gt;"",Scoring!$K$47)+IF(Data!$AQ169&lt;&gt;"",Scoring!$K$48)+IF(Data!$AR169&lt;&gt;"",Scoring!$K$49)+IF(Data!$AS169&lt;&gt;"",Scoring!$K$50)+IF(Data!$AT169&lt;&gt;"",Scoring!$K$51)+IF(Data!$AU169&lt;&gt;"",Scoring!$K$52),"")</f>
        <v/>
      </c>
      <c r="BK169" s="184" t="str">
        <f>IF(BJ169&lt;&gt;"",LOOKUP(BJ169,Likelihoods!$A$7:$A$107,Likelihoods!I$7:I$107),"")</f>
        <v/>
      </c>
      <c r="BL169" s="187" t="str">
        <f>IF(AND(COUNTBLANK($B169:$O169)=13,COUNTBLANK($P169:$Q169)=1,COUNTBLANK($R169:$U169)=3,COUNTBLANK($V169:$X169)=2,COUNTBLANK($Y169:$AE169)=6,COUNTBLANK($AF169:$AJ169)=4,COUNTBLANK($AK169:AN169)=3,COUNTBLANK($AO169:$AQ169)=2,COUNTBLANK($AR169:$AS169)=1,COUNTBLANK($AT169:$AU169)=1),IF(Data!$B169&lt;&gt;"",Scoring!$L$7)+IF(Data!$C169&lt;&gt;"",Scoring!$L$8)+IF(Data!$D169&lt;&gt;"",Scoring!$L$9)+IF(Data!$E169&lt;&gt;"",Scoring!$L$10)+IF(Data!$F169&lt;&gt;"",Scoring!$L$11)+IF(Data!$G169&lt;&gt;"",Scoring!$L$12)+IF(Data!$H169&lt;&gt;"",Scoring!$L$13)+IF(Data!$I169&lt;&gt;"",Scoring!$L$14)+IF(Data!$J169&lt;&gt;"",Scoring!$L$15)+IF(Data!$K169&lt;&gt;"",Scoring!$L$16)+IF(Data!$L169&lt;&gt;"",Scoring!$L$17)+IF(Data!$M169&lt;&gt;"",Scoring!$L$18)+IF(Data!$N169&lt;&gt;"",Scoring!$L$19)+IF(Data!$O169&lt;&gt;"",Scoring!$L$20)+IF(Data!$P169&lt;&gt;"",Scoring!$L$21)+IF(Data!$Q169&lt;&gt;"",Scoring!$L$22)+IF(Data!$R169&lt;&gt;"",Scoring!$L$23)+IF(Data!$S169&lt;&gt;"",Scoring!$L$24)+IF(Data!$T169&lt;&gt;"",Scoring!$L$25)+IF(Data!$U169&lt;&gt;"",Scoring!$L$26)+IF(Data!$V169&lt;&gt;"",Scoring!$L$27)+IF(Data!$W169&lt;&gt;"",Scoring!$L$28)+IF(Data!$X169&lt;&gt;"",Scoring!$L$29)+IF(Data!$Y169&lt;&gt;"",Scoring!$L$30)+IF(Data!$Z169&lt;&gt;"",Scoring!$L$31)+IF(Data!$AA169&lt;&gt;"",Scoring!$L$32)+IF(Data!$AB169&lt;&gt;"",Scoring!$L$33)+IF(Data!$AC169&lt;&gt;"",Scoring!$L$34)+IF(Data!$AD169&lt;&gt;"",Scoring!$L$35)+IF(Data!$AE169&lt;&gt;"",Scoring!$L$36)+IF(Data!$AF169&lt;&gt;"",Scoring!$L$37)+IF(Data!$AG169&lt;&gt;"",Scoring!$L$38)+IF(Data!$AH169&lt;&gt;"",Scoring!$L$39)+IF(Data!$AI169&lt;&gt;"",Scoring!$L$40)+IF(Data!$AJ169&lt;&gt;"",Scoring!$L$41)+IF(Data!$AK169&lt;&gt;"",Scoring!$L$42)+IF(Data!$AL169&lt;&gt;"",Scoring!$L$43)+IF(Data!$AM169&lt;&gt;"",Scoring!$L$44)+IF(Data!$AN169&lt;&gt;"",Scoring!$L$45)+IF(Data!$AO169&lt;&gt;"",Scoring!$L$46)+IF(Data!$AP169&lt;&gt;"",Scoring!$L$47)+IF(Data!$AQ169&lt;&gt;"",Scoring!$L$48)+IF(Data!$AR169&lt;&gt;"",Scoring!$L$49)+IF(Data!$AS169&lt;&gt;"",Scoring!$L$50)+IF(Data!$AT169&lt;&gt;"",Scoring!$L$51)+IF(Data!$AU169&lt;&gt;"",Scoring!$L$52),"")</f>
        <v/>
      </c>
      <c r="BM169" s="180" t="str">
        <f>IF(BL169&lt;&gt;"",LOOKUP(BL169,Likelihoods!$A$7:$A$107,Likelihoods!J$7:J$107),"")</f>
        <v/>
      </c>
      <c r="BN169" s="181" t="str">
        <f>IF(AND(COUNTBLANK($B169:$O169)=13,COUNTBLANK($P169:$Q169)=1,COUNTBLANK($R169:$U169)=3,COUNTBLANK($V169:$X169)=2,COUNTBLANK($Y169:$AE169)=6,COUNTBLANK($AF169:$AJ169)=4,COUNTBLANK($AK169:AN169)=3,COUNTBLANK($AO169:$AQ169)=2,COUNTBLANK($AR169:$AS169)=1,COUNTBLANK($AT169:$AU169)=1),IF(Data!$B169&lt;&gt;"",Scoring!$M$7)+IF(Data!$C169&lt;&gt;"",Scoring!$M$8)+IF(Data!$D169&lt;&gt;"",Scoring!$M$9)+IF(Data!$E169&lt;&gt;"",Scoring!$M$10)+IF(Data!$F169&lt;&gt;"",Scoring!$M$11)+IF(Data!$G169&lt;&gt;"",Scoring!$M$12)+IF(Data!$H169&lt;&gt;"",Scoring!$M$13)+IF(Data!$I169&lt;&gt;"",Scoring!$M$14)+IF(Data!$J169&lt;&gt;"",Scoring!$M$15)+IF(Data!$K169&lt;&gt;"",Scoring!$M$16)+IF(Data!$L169&lt;&gt;"",Scoring!$M$17)+IF(Data!$M169&lt;&gt;"",Scoring!$M$18)+IF(Data!$N169&lt;&gt;"",Scoring!$M$19)+IF(Data!$O169&lt;&gt;"",Scoring!$M$20)+IF(Data!$P169&lt;&gt;"",Scoring!$M$21)+IF(Data!$Q169&lt;&gt;"",Scoring!$M$22)+IF(Data!$R169&lt;&gt;"",Scoring!$M$23)+IF(Data!$S169&lt;&gt;"",Scoring!$M$24)+IF(Data!$T169&lt;&gt;"",Scoring!$M$25)+IF(Data!$U169&lt;&gt;"",Scoring!$M$26)+IF(Data!$V169&lt;&gt;"",Scoring!$M$27)+IF(Data!$W169&lt;&gt;"",Scoring!$M$28)+IF(Data!$X169&lt;&gt;"",Scoring!$M$29)+IF(Data!$Y169&lt;&gt;"",Scoring!$M$30)+IF(Data!$Z169&lt;&gt;"",Scoring!$M$31)+IF(Data!$AA169&lt;&gt;"",Scoring!$M$32)+IF(Data!$AB169&lt;&gt;"",Scoring!$M$33)+IF(Data!$AC169&lt;&gt;"",Scoring!$M$34)+IF(Data!$AD169&lt;&gt;"",Scoring!$M$35)+IF(Data!$AE169&lt;&gt;"",Scoring!$M$36)+IF(Data!$AF169&lt;&gt;"",Scoring!$M$37)+IF(Data!$AG169&lt;&gt;"",Scoring!$M$38)+IF(Data!$AH169&lt;&gt;"",Scoring!$M$39)+IF(Data!$AI169&lt;&gt;"",Scoring!$M$40)+IF(Data!$AJ169&lt;&gt;"",Scoring!$M$41)+IF(Data!$AK169&lt;&gt;"",Scoring!$M$42)+IF(Data!$AL169&lt;&gt;"",Scoring!$M$43)+IF(Data!$AM169&lt;&gt;"",Scoring!$M$44)+IF(Data!$AN169&lt;&gt;"",Scoring!$M$45)+IF(Data!$AO169&lt;&gt;"",Scoring!$M$46)+IF(Data!$AP169&lt;&gt;"",Scoring!$M$47)+IF(Data!$AQ169&lt;&gt;"",Scoring!$M$48)+IF(Data!$AR169&lt;&gt;"",Scoring!$M$49)+IF(Data!$AS169&lt;&gt;"",Scoring!$M$50)+IF(Data!$AT169&lt;&gt;"",Scoring!$M$51)+IF(Data!$AU169&lt;&gt;"",Scoring!$M$52),"")</f>
        <v/>
      </c>
      <c r="BO169" s="184" t="str">
        <f>IF(BN169&lt;&gt;"",LOOKUP(BN169,Likelihoods!$A$7:$A$107,Likelihoods!K$7:K$107),"")</f>
        <v/>
      </c>
      <c r="BP169" s="179" t="str">
        <f>IF(AND(COUNTBLANK($B169:$O169)=13,COUNTBLANK($P169:$Q169)=1,COUNTBLANK($R169:$U169)=3,COUNTBLANK($V169:$X169)=2,COUNTBLANK($Y169:$AE169)=6,COUNTBLANK($AF169:$AJ169)=4,COUNTBLANK($AK169:AN169)=3,COUNTBLANK($AO169:$AQ169)=2,COUNTBLANK($AR169:$AS169)=1,COUNTBLANK($AT169:$AU169)=1),IF(Data!$B169&lt;&gt;"",Scoring!$N$7)+IF(Data!$C169&lt;&gt;"",Scoring!$N$8)+IF(Data!$D169&lt;&gt;"",Scoring!$N$9)+IF(Data!$E169&lt;&gt;"",Scoring!$N$10)+IF(Data!$F169&lt;&gt;"",Scoring!$N$11)+IF(Data!$G169&lt;&gt;"",Scoring!$N$12)+IF(Data!$H169&lt;&gt;"",Scoring!$N$13)+IF(Data!$I169&lt;&gt;"",Scoring!$N$14)+IF(Data!$J169&lt;&gt;"",Scoring!$N$15)+IF(Data!$K169&lt;&gt;"",Scoring!$N$16)+IF(Data!$L169&lt;&gt;"",Scoring!$N$17)+IF(Data!$M169&lt;&gt;"",Scoring!$N$18)+IF(Data!$N169&lt;&gt;"",Scoring!$N$19)+IF(Data!$O169&lt;&gt;"",Scoring!$N$20)+IF(Data!$P169&lt;&gt;"",Scoring!$N$21)+IF(Data!$Q169&lt;&gt;"",Scoring!$N$22)+IF(Data!$R169&lt;&gt;"",Scoring!$N$23)+IF(Data!$S169&lt;&gt;"",Scoring!$N$24)+IF(Data!$T169&lt;&gt;"",Scoring!$N$25)+IF(Data!$U169&lt;&gt;"",Scoring!$N$26)+IF(Data!$V169&lt;&gt;"",Scoring!$N$27)+IF(Data!$W169&lt;&gt;"",Scoring!$N$28)+IF(Data!$X169&lt;&gt;"",Scoring!$N$29)+IF(Data!$Y169&lt;&gt;"",Scoring!$N$30)+IF(Data!$Z169&lt;&gt;"",Scoring!$N$31)+IF(Data!$AA169&lt;&gt;"",Scoring!$N$32)+IF(Data!$AB169&lt;&gt;"",Scoring!$N$33)+IF(Data!$AC169&lt;&gt;"",Scoring!$N$34)+IF(Data!$AD169&lt;&gt;"",Scoring!$N$35)+IF(Data!$AE169&lt;&gt;"",Scoring!$N$36)+IF(Data!$AF169&lt;&gt;"",Scoring!$N$37)+IF(Data!$AG169&lt;&gt;"",Scoring!$N$38)+IF(Data!$AH169&lt;&gt;"",Scoring!$N$39)+IF(Data!$AI169&lt;&gt;"",Scoring!$N$40)+IF(Data!$AJ169&lt;&gt;"",Scoring!$N$41)+IF(Data!$AK169&lt;&gt;"",Scoring!$N$42)+IF(Data!$AL169&lt;&gt;"",Scoring!$N$43)+IF(Data!$AM169&lt;&gt;"",Scoring!$N$44)+IF(Data!$AN169&lt;&gt;"",Scoring!$N$45)+IF(Data!$AO169&lt;&gt;"",Scoring!$N$46)+IF(Data!$AP169&lt;&gt;"",Scoring!$N$47)+IF(Data!$AQ169&lt;&gt;"",Scoring!$N$48)+IF(Data!$AR169&lt;&gt;"",Scoring!$N$49)+IF(Data!$AS169&lt;&gt;"",Scoring!$N$50)+IF(Data!$AT169&lt;&gt;"",Scoring!$N$51)+IF(Data!$AU169&lt;&gt;"",Scoring!$N$52),"")</f>
        <v/>
      </c>
      <c r="BQ169" s="189" t="str">
        <f>IF(BP169&lt;&gt;"",LOOKUP(BP169,Likelihoods!$A$7:$A$107,Likelihoods!L$7:L$107),"")</f>
        <v/>
      </c>
      <c r="BR169" s="181" t="str">
        <f>IF(AND(COUNTBLANK($B169:$O169)=13,COUNTBLANK($P169:$Q169)=1,COUNTBLANK($R169:$U169)=3,COUNTBLANK($V169:$X169)=2,COUNTBLANK($Y169:$AE169)=6,COUNTBLANK($AF169:$AJ169)=4,COUNTBLANK($AK169:AN169)=3,COUNTBLANK($AO169:$AQ169)=2,COUNTBLANK($AR169:$AS169)=1,COUNTBLANK($AT169:$AU169)=1),IF(Data!$B169&lt;&gt;"",Scoring!$O$7)+IF(Data!$C169&lt;&gt;"",Scoring!$O$8)+IF(Data!$D169&lt;&gt;"",Scoring!$O$9)+IF(Data!$E169&lt;&gt;"",Scoring!$O$10)+IF(Data!$F169&lt;&gt;"",Scoring!$O$11)+IF(Data!$G169&lt;&gt;"",Scoring!$O$12)+IF(Data!$H169&lt;&gt;"",Scoring!$O$13)+IF(Data!$I169&lt;&gt;"",Scoring!$O$14)+IF(Data!$J169&lt;&gt;"",Scoring!$O$15)+IF(Data!$K169&lt;&gt;"",Scoring!$O$16)+IF(Data!$L169&lt;&gt;"",Scoring!$O$17)+IF(Data!$M169&lt;&gt;"",Scoring!$O$18)+IF(Data!$N169&lt;&gt;"",Scoring!$O$19)+IF(Data!$O169&lt;&gt;"",Scoring!$O$20)+IF(Data!$P169&lt;&gt;"",Scoring!$O$21)+IF(Data!$Q169&lt;&gt;"",Scoring!$O$22)+IF(Data!$R169&lt;&gt;"",Scoring!$O$23)+IF(Data!$S169&lt;&gt;"",Scoring!$O$24)+IF(Data!$T169&lt;&gt;"",Scoring!$O$25)+IF(Data!$U169&lt;&gt;"",Scoring!$O$26)+IF(Data!$V169&lt;&gt;"",Scoring!$O$27)+IF(Data!$W169&lt;&gt;"",Scoring!$O$28)+IF(Data!$X169&lt;&gt;"",Scoring!$O$29)+IF(Data!$Y169&lt;&gt;"",Scoring!$O$30)+IF(Data!$Z169&lt;&gt;"",Scoring!$O$31)+IF(Data!$AA169&lt;&gt;"",Scoring!$O$32)+IF(Data!$AB169&lt;&gt;"",Scoring!$O$33)+IF(Data!$AC169&lt;&gt;"",Scoring!$O$34)+IF(Data!$AD169&lt;&gt;"",Scoring!$O$35)+IF(Data!$AE169&lt;&gt;"",Scoring!$O$36)+IF(Data!$AF169&lt;&gt;"",Scoring!$O$37)+IF(Data!$AG169&lt;&gt;"",Scoring!$O$38)+IF(Data!$AH169&lt;&gt;"",Scoring!$O$39)+IF(Data!$AI169&lt;&gt;"",Scoring!$O$40)+IF(Data!$AJ169&lt;&gt;"",Scoring!$O$41)+IF(Data!$AK169&lt;&gt;"",Scoring!$O$42)+IF(Data!$AL169&lt;&gt;"",Scoring!$O$43)+IF(Data!$AM169&lt;&gt;"",Scoring!$O$44)+IF(Data!$AN169&lt;&gt;"",Scoring!$O$45)+IF(Data!$AO169&lt;&gt;"",Scoring!$O$46)+IF(Data!$AP169&lt;&gt;"",Scoring!$O$47)+IF(Data!$AQ169&lt;&gt;"",Scoring!$O$48)+IF(Data!$AR169&lt;&gt;"",Scoring!$O$49)+IF(Data!$AS169&lt;&gt;"",Scoring!$O$50)+IF(Data!$AT169&lt;&gt;"",Scoring!$O$51)+IF(Data!$AU169&lt;&gt;"",Scoring!$O$52),"")</f>
        <v/>
      </c>
      <c r="BS169" s="184" t="str">
        <f>IF(BR169&lt;&gt;"",LOOKUP(BR169,Likelihoods!$A$7:$A$107,Likelihoods!M$7:M$107),"")</f>
        <v/>
      </c>
      <c r="BT169" s="181" t="str">
        <f>IF(AND(COUNTBLANK($B169:$O169)=13,COUNTBLANK($P169:$Q169)=1,COUNTBLANK($R169:$U169)=3,COUNTBLANK($V169:$X169)=2,COUNTBLANK($Y169:$AE169)=6,COUNTBLANK($AF169:$AJ169)=4,COUNTBLANK($AK169:AN169)=3,COUNTBLANK($AO169:$AQ169)=2,COUNTBLANK($AR169:$AS169)=1,COUNTBLANK($AT169:$AU169)=1),IF(Data!$B169&lt;&gt;"",Scoring!$P$7)+IF(Data!$C169&lt;&gt;"",Scoring!$P$8)+IF(Data!$D169&lt;&gt;"",Scoring!$P$9)+IF(Data!$E169&lt;&gt;"",Scoring!$P$10)+IF(Data!$F169&lt;&gt;"",Scoring!$P$11)+IF(Data!$G169&lt;&gt;"",Scoring!$P$12)+IF(Data!$H169&lt;&gt;"",Scoring!$P$13)+IF(Data!$I169&lt;&gt;"",Scoring!$P$14)+IF(Data!$J169&lt;&gt;"",Scoring!$P$15)+IF(Data!$K169&lt;&gt;"",Scoring!$P$16)+IF(Data!$L169&lt;&gt;"",Scoring!$P$17)+IF(Data!$M169&lt;&gt;"",Scoring!$P$18)+IF(Data!$N169&lt;&gt;"",Scoring!$P$19)+IF(Data!$O169&lt;&gt;"",Scoring!$P$20)+IF(Data!$P169&lt;&gt;"",Scoring!$P$21)+IF(Data!$Q169&lt;&gt;"",Scoring!$P$22)+IF(Data!$R169&lt;&gt;"",Scoring!$P$23)+IF(Data!$S169&lt;&gt;"",Scoring!$P$24)+IF(Data!$T169&lt;&gt;"",Scoring!$P$25)+IF(Data!$U169&lt;&gt;"",Scoring!$P$26)+IF(Data!$V169&lt;&gt;"",Scoring!$P$27)+IF(Data!$W169&lt;&gt;"",Scoring!$P$28)+IF(Data!$X169&lt;&gt;"",Scoring!$P$29)+IF(Data!$Y169&lt;&gt;"",Scoring!$P$30)+IF(Data!$Z169&lt;&gt;"",Scoring!$P$31)+IF(Data!$AA169&lt;&gt;"",Scoring!$P$32)+IF(Data!$AB169&lt;&gt;"",Scoring!$P$33)+IF(Data!$AC169&lt;&gt;"",Scoring!$P$34)+IF(Data!$AD169&lt;&gt;"",Scoring!$P$35)+IF(Data!$AE169&lt;&gt;"",Scoring!$P$36)+IF(Data!$AF169&lt;&gt;"",Scoring!$P$37)+IF(Data!$AG169&lt;&gt;"",Scoring!$P$38)+IF(Data!$AH169&lt;&gt;"",Scoring!$P$39)+IF(Data!$AI169&lt;&gt;"",Scoring!$P$40)+IF(Data!$AJ169&lt;&gt;"",Scoring!$P$41)+IF(Data!$AK169&lt;&gt;"",Scoring!$P$42)+IF(Data!$AL169&lt;&gt;"",Scoring!$P$43)+IF(Data!$AM169&lt;&gt;"",Scoring!$P$44)+IF(Data!$AN169&lt;&gt;"",Scoring!$P$45)+IF(Data!$AO169&lt;&gt;"",Scoring!$P$46)+IF(Data!$AP169&lt;&gt;"",Scoring!$P$47)+IF(Data!$AQ169&lt;&gt;"",Scoring!$P$48)+IF(Data!$AR169&lt;&gt;"",Scoring!$P$49)+IF(Data!$AS169&lt;&gt;"",Scoring!$P$50)+IF(Data!$AT169&lt;&gt;"",Scoring!$P$51)+IF(Data!$AU169&lt;&gt;"",Scoring!$P$52),"")</f>
        <v/>
      </c>
      <c r="BU169" s="180" t="str">
        <f>IF(BT169&lt;&gt;"",LOOKUP(BT169,Likelihoods!$A$7:$A$107,Likelihoods!N$7:N$107),"")</f>
        <v/>
      </c>
      <c r="BV169" s="181" t="str">
        <f>IF(AND(COUNTBLANK($B169:$O169)=13,COUNTBLANK($P169:$Q169)=1,COUNTBLANK($R169:$U169)=3,COUNTBLANK($V169:$X169)=2,COUNTBLANK($Y169:$AE169)=6,COUNTBLANK($AF169:$AJ169)=4,COUNTBLANK($AK169:AN169)=3,COUNTBLANK($AO169:$AQ169)=2,COUNTBLANK($AR169:$AS169)=1,COUNTBLANK($AT169:$AU169)=1),IF(Data!$B169&lt;&gt;"",Scoring!$Q$7)+IF(Data!$C169&lt;&gt;"",Scoring!$Q$8)+IF(Data!$D169&lt;&gt;"",Scoring!$Q$9)+IF(Data!$E169&lt;&gt;"",Scoring!$Q$10)+IF(Data!$F169&lt;&gt;"",Scoring!$Q$11)+IF(Data!$G169&lt;&gt;"",Scoring!$Q$12)+IF(Data!$H169&lt;&gt;"",Scoring!$Q$13)+IF(Data!$I169&lt;&gt;"",Scoring!$Q$14)+IF(Data!$J169&lt;&gt;"",Scoring!$Q$15)+IF(Data!$K169&lt;&gt;"",Scoring!$Q$16)+IF(Data!$L169&lt;&gt;"",Scoring!$Q$17)+IF(Data!$M169&lt;&gt;"",Scoring!$Q$18)+IF(Data!$N169&lt;&gt;"",Scoring!$Q$19)+IF(Data!$O169&lt;&gt;"",Scoring!$Q$20)+IF(Data!$P169&lt;&gt;"",Scoring!$Q$21)+IF(Data!$Q169&lt;&gt;"",Scoring!$Q$22)+IF(Data!$R169&lt;&gt;"",Scoring!$Q$23)+IF(Data!$S169&lt;&gt;"",Scoring!$Q$24)+IF(Data!$T169&lt;&gt;"",Scoring!$Q$25)+IF(Data!$U169&lt;&gt;"",Scoring!$Q$26)+IF(Data!$V169&lt;&gt;"",Scoring!$Q$27)+IF(Data!$W169&lt;&gt;"",Scoring!$Q$28)+IF(Data!$X169&lt;&gt;"",Scoring!$Q$29)+IF(Data!$Y169&lt;&gt;"",Scoring!$Q$30)+IF(Data!$Z169&lt;&gt;"",Scoring!$Q$31)+IF(Data!$AA169&lt;&gt;"",Scoring!$Q$32)+IF(Data!$AB169&lt;&gt;"",Scoring!$Q$33)+IF(Data!$AC169&lt;&gt;"",Scoring!$Q$34)+IF(Data!$AD169&lt;&gt;"",Scoring!$Q$35)+IF(Data!$AE169&lt;&gt;"",Scoring!$Q$36)+IF(Data!$AF169&lt;&gt;"",Scoring!$Q$37)+IF(Data!$AG169&lt;&gt;"",Scoring!$Q$38)+IF(Data!$AH169&lt;&gt;"",Scoring!$Q$39)+IF(Data!$AI169&lt;&gt;"",Scoring!$Q$40)+IF(Data!$AJ169&lt;&gt;"",Scoring!$Q$41)+IF(Data!$AK169&lt;&gt;"",Scoring!$Q$42)+IF(Data!$AL169&lt;&gt;"",Scoring!$Q$43)+IF(Data!$AM169&lt;&gt;"",Scoring!$Q$44)+IF(Data!$AN169&lt;&gt;"",Scoring!$Q$45)+IF(Data!$AO169&lt;&gt;"",Scoring!$Q$46)+IF(Data!$AP169&lt;&gt;"",Scoring!$Q$47)+IF(Data!$AQ169&lt;&gt;"",Scoring!$Q$48)+IF(Data!$AR169&lt;&gt;"",Scoring!$Q$49)+IF(Data!$AS169&lt;&gt;"",Scoring!$Q$50)+IF(Data!$AT169&lt;&gt;"",Scoring!$Q$51)+IF(Data!$AU169&lt;&gt;"",Scoring!$Q$52),"")</f>
        <v/>
      </c>
      <c r="BW169" s="183" t="str">
        <f>IF(BV169&lt;&gt;"",LOOKUP(BV169,Likelihoods!$A$7:$A$107,Likelihoods!O$7:O$107),"")</f>
        <v/>
      </c>
      <c r="BX169" s="9"/>
      <c r="BY169" s="9"/>
      <c r="BZ169" s="9"/>
      <c r="CA169" s="9"/>
      <c r="CB169" s="9"/>
      <c r="CC169" s="9"/>
      <c r="CD169" s="9"/>
      <c r="CE169" s="9"/>
      <c r="CF169" s="9"/>
      <c r="CG169" s="9"/>
      <c r="CH169" s="9"/>
      <c r="CI169" s="9"/>
      <c r="CJ169" s="9"/>
      <c r="CK169" s="9"/>
    </row>
    <row r="170" spans="1:89" ht="14.25">
      <c r="A170" s="59"/>
      <c r="B170" s="76"/>
      <c r="C170" s="77"/>
      <c r="D170" s="77"/>
      <c r="E170" s="77"/>
      <c r="F170" s="77"/>
      <c r="G170" s="77"/>
      <c r="H170" s="77"/>
      <c r="I170" s="77"/>
      <c r="J170" s="77"/>
      <c r="K170" s="77"/>
      <c r="L170" s="77"/>
      <c r="M170" s="77"/>
      <c r="N170" s="77"/>
      <c r="O170" s="77"/>
      <c r="P170" s="76"/>
      <c r="Q170" s="78"/>
      <c r="R170" s="77"/>
      <c r="S170" s="77"/>
      <c r="T170" s="77"/>
      <c r="U170" s="77"/>
      <c r="V170" s="76"/>
      <c r="W170" s="77"/>
      <c r="X170" s="78"/>
      <c r="Y170" s="77"/>
      <c r="Z170" s="77"/>
      <c r="AA170" s="77"/>
      <c r="AB170" s="77"/>
      <c r="AC170" s="77"/>
      <c r="AD170" s="77"/>
      <c r="AE170" s="77"/>
      <c r="AF170" s="76"/>
      <c r="AG170" s="77"/>
      <c r="AH170" s="77"/>
      <c r="AI170" s="77"/>
      <c r="AJ170" s="78"/>
      <c r="AK170" s="77"/>
      <c r="AL170" s="77"/>
      <c r="AM170" s="77"/>
      <c r="AN170" s="77"/>
      <c r="AO170" s="76"/>
      <c r="AP170" s="77"/>
      <c r="AQ170" s="78"/>
      <c r="AR170" s="76"/>
      <c r="AS170" s="78"/>
      <c r="AT170" s="77"/>
      <c r="AU170" s="77"/>
      <c r="AV170" s="179" t="str">
        <f>IF(AND(COUNTBLANK($B170:$O170)=13,COUNTBLANK($P170:$Q170)=1,COUNTBLANK($R170:$U170)=3,COUNTBLANK($V170:$X170)=2,COUNTBLANK($Y170:$AE170)=6,COUNTBLANK($AF170:$AJ170)=4,COUNTBLANK($AK170:AN170)=3,COUNTBLANK($AO170:$AQ170)=2,COUNTBLANK($AR170:$AS170)=1,COUNTBLANK($AT170:$AU170)=1),IF(Data!$B170&lt;&gt;"",Scoring!$D$7)+IF(Data!$C170&lt;&gt;"",Scoring!$D$8)+IF(Data!$D170&lt;&gt;"",Scoring!$D$9)+IF(Data!$E170&lt;&gt;"",Scoring!$D$10)+IF(Data!$F170&lt;&gt;"",Scoring!$D$11)+IF(Data!$G170&lt;&gt;"",Scoring!$D$12)+IF(Data!$H170&lt;&gt;"",Scoring!$D$13)+IF(Data!$I170&lt;&gt;"",Scoring!$D$14)+IF(Data!$J170&lt;&gt;"",Scoring!$D$15)+IF(Data!$K170&lt;&gt;"",Scoring!$D$16)+IF(Data!$L170&lt;&gt;"",Scoring!$D$17)+IF(Data!$M170&lt;&gt;"",Scoring!$D$18)+IF(Data!$N170&lt;&gt;"",Scoring!$D$19)+IF(Data!$O170&lt;&gt;"",Scoring!$D$20)+IF(Data!$P170&lt;&gt;"",Scoring!$D$21)+IF(Data!$Q170&lt;&gt;"",Scoring!$D$22)+IF(Data!$R170&lt;&gt;"",Scoring!$D$23)+IF(Data!$S170&lt;&gt;"",Scoring!$D$24)+IF(Data!$T170&lt;&gt;"",Scoring!$D$25)+IF(Data!$U170&lt;&gt;"",Scoring!$D$26)+IF(Data!$V170&lt;&gt;"",Scoring!$D$27)+IF(Data!$W170&lt;&gt;"",Scoring!$D$28)+IF(Data!$X170&lt;&gt;"",Scoring!$D$29)+IF(Data!$Y170&lt;&gt;"",Scoring!$D$30)+IF(Data!$Z170&lt;&gt;"",Scoring!$D$31)+IF(Data!$AA170&lt;&gt;"",Scoring!$D$32)+IF(Data!$AB170&lt;&gt;"",Scoring!$D$33)+IF(Data!$AC170&lt;&gt;"",Scoring!$D$34)+IF(Data!$AD170&lt;&gt;"",Scoring!$D$35)+IF(Data!$AE170&lt;&gt;"",Scoring!$D$36)+IF(Data!$AF170&lt;&gt;"",Scoring!$D$37)+IF(Data!$AG170&lt;&gt;"",Scoring!$D$38)+IF(Data!$AH170&lt;&gt;"",Scoring!$D$39)+IF(Data!$AI170&lt;&gt;"",Scoring!$D$40)+IF(Data!$AJ170&lt;&gt;"",Scoring!$D$41)+IF(Data!$AK170&lt;&gt;"",Scoring!$D$42)+IF(Data!$AL170&lt;&gt;"",Scoring!$D$43)+IF(Data!$AM170&lt;&gt;"",Scoring!$D$44)+IF(Data!$AN170&lt;&gt;"",Scoring!$D$45)+IF(Data!$AO170&lt;&gt;"",Scoring!$D$46)+IF(Data!$AP170&lt;&gt;"",Scoring!$D$47)+IF(Data!$AQ170&lt;&gt;"",Scoring!$D$48)+IF(Data!$AR170&lt;&gt;"",Scoring!$D$49)+IF(Data!$AS170&lt;&gt;"",Scoring!$D$50)+IF(Data!$AT170&lt;&gt;"",Scoring!$D$51)+IF(Data!$AU170&lt;&gt;"",Scoring!$D$52),"")</f>
        <v/>
      </c>
      <c r="AW170" s="180" t="str">
        <f>IF(AV170&lt;&gt;"",LOOKUP(AV170,Likelihoods!$A$7:$A$107,Likelihoods!B$7:B$107),"")</f>
        <v/>
      </c>
      <c r="AX170" s="181" t="str">
        <f>IF(AND(COUNTBLANK($B170:$O170)=13,COUNTBLANK($P170:$Q170)=1,COUNTBLANK($R170:$U170)=3,COUNTBLANK($V170:$X170)=2,COUNTBLANK($Y170:$AE170)=6,COUNTBLANK($AF170:$AJ170)=4,COUNTBLANK($AK170:AN170)=3,COUNTBLANK($AO170:$AQ170)=2,COUNTBLANK($AR170:$AS170)=1,COUNTBLANK($AT170:$AU170)=1),IF(Data!$B170&lt;&gt;"",Scoring!$E$7)+IF(Data!$C170&lt;&gt;"",Scoring!$E$8)+IF(Data!$D170&lt;&gt;"",Scoring!$E$9)+IF(Data!$E170&lt;&gt;"",Scoring!$E$10)+IF(Data!$F170&lt;&gt;"",Scoring!$E$11)+IF(Data!$G170&lt;&gt;"",Scoring!$E$12)+IF(Data!$H170&lt;&gt;"",Scoring!$E$13)+IF(Data!$I170&lt;&gt;"",Scoring!$E$14)+IF(Data!$J170&lt;&gt;"",Scoring!$E$15)+IF(Data!$K170&lt;&gt;"",Scoring!$E$16)+IF(Data!$L170&lt;&gt;"",Scoring!$E$17)+IF(Data!$M170&lt;&gt;"",Scoring!$E$18)+IF(Data!$N170&lt;&gt;"",Scoring!$E$19)+IF(Data!$O170&lt;&gt;"",Scoring!$E$20)+IF(Data!$P170&lt;&gt;"",Scoring!$E$21)+IF(Data!$Q170&lt;&gt;"",Scoring!$E$22)+IF(Data!$R170&lt;&gt;"",Scoring!$E$23)+IF(Data!$S170&lt;&gt;"",Scoring!$E$24)+IF(Data!$T170&lt;&gt;"",Scoring!$E$25)+IF(Data!$U170&lt;&gt;"",Scoring!$E$26)+IF(Data!$V170&lt;&gt;"",Scoring!$E$27)+IF(Data!$W170&lt;&gt;"",Scoring!$E$28)+IF(Data!$X170&lt;&gt;"",Scoring!$E$29)+IF(Data!$Y170&lt;&gt;"",Scoring!$E$30)+IF(Data!$Z170&lt;&gt;"",Scoring!$E$31)+IF(Data!$AA170&lt;&gt;"",Scoring!$E$32)+IF(Data!$AB170&lt;&gt;"",Scoring!$E$33)+IF(Data!$AC170&lt;&gt;"",Scoring!$E$34)+IF(Data!$AD170&lt;&gt;"",Scoring!$E$35)+IF(Data!$AE170&lt;&gt;"",Scoring!$E$36)+IF(Data!$AF170&lt;&gt;"",Scoring!$E$37)+IF(Data!$AG170&lt;&gt;"",Scoring!$E$38)+IF(Data!$AH170&lt;&gt;"",Scoring!$E$39)+IF(Data!$AI170&lt;&gt;"",Scoring!$E$40)+IF(Data!$AJ170&lt;&gt;"",Scoring!$E$41)+IF(Data!$AK170&lt;&gt;"",Scoring!$E$42)+IF(Data!$AL170&lt;&gt;"",Scoring!$E$43)+IF(Data!$AM170&lt;&gt;"",Scoring!$E$44)+IF(Data!$AN170&lt;&gt;"",Scoring!$E$45)+IF(Data!$AO170&lt;&gt;"",Scoring!$E$46)+IF(Data!$AP170&lt;&gt;"",Scoring!$E$47)+IF(Data!$AQ170&lt;&gt;"",Scoring!$E$48)+IF(Data!$AR170&lt;&gt;"",Scoring!$E$49)+IF(Data!$AS170&lt;&gt;"",Scoring!$E$50)+IF(Data!$AT170&lt;&gt;"",Scoring!$E$51)+IF(Data!$AU170&lt;&gt;"",Scoring!$E$52),"")</f>
        <v/>
      </c>
      <c r="AY170" s="180" t="str">
        <f>IF(AX170&lt;&gt;"",LOOKUP(AX170,Likelihoods!$A$7:$A$107,Likelihoods!C$7:C$107),"")</f>
        <v/>
      </c>
      <c r="AZ170" s="182" t="str">
        <f>IF(AND(COUNTBLANK($B170:$O170)=13,COUNTBLANK($P170:$Q170)=1,COUNTBLANK($R170:$U170)=3,COUNTBLANK($V170:$X170)=2,COUNTBLANK($Y170:$AE170)=6,COUNTBLANK($AF170:$AJ170)=4,COUNTBLANK($AK170:AN170)=3,COUNTBLANK($AO170:$AQ170)=2,COUNTBLANK($AR170:$AS170)=1,COUNTBLANK($AT170:$AU170)=1),IF(Data!$B170&lt;&gt;"",Scoring!$F$7)+IF(Data!$C170&lt;&gt;"",Scoring!$F$8)+IF(Data!$D170&lt;&gt;"",Scoring!$F$9)+IF(Data!$E170&lt;&gt;"",Scoring!$F$10)+IF(Data!$F170&lt;&gt;"",Scoring!$F$11)+IF(Data!$G170&lt;&gt;"",Scoring!$F$12)+IF(Data!$H170&lt;&gt;"",Scoring!$F$13)+IF(Data!$I170&lt;&gt;"",Scoring!$F$14)+IF(Data!$J170&lt;&gt;"",Scoring!$F$15)+IF(Data!$K170&lt;&gt;"",Scoring!$F$16)+IF(Data!$L170&lt;&gt;"",Scoring!$F$17)+IF(Data!$M170&lt;&gt;"",Scoring!$F$18)+IF(Data!$N170&lt;&gt;"",Scoring!$F$19)+IF(Data!$O170&lt;&gt;"",Scoring!$F$20)+IF(Data!$P170&lt;&gt;"",Scoring!$F$21)+IF(Data!$Q170&lt;&gt;"",Scoring!$F$22)+IF(Data!$R170&lt;&gt;"",Scoring!$F$23)+IF(Data!$S170&lt;&gt;"",Scoring!$F$24)+IF(Data!$T170&lt;&gt;"",Scoring!$F$25)+IF(Data!$U170&lt;&gt;"",Scoring!$F$26)+IF(Data!$V170&lt;&gt;"",Scoring!$F$27)+IF(Data!$W170&lt;&gt;"",Scoring!$F$28)+IF(Data!$X170&lt;&gt;"",Scoring!$F$29)+IF(Data!$Y170&lt;&gt;"",Scoring!$F$30)+IF(Data!$Z170&lt;&gt;"",Scoring!$F$31)+IF(Data!$AA170&lt;&gt;"",Scoring!$F$32)+IF(Data!$AB170&lt;&gt;"",Scoring!$F$33)+IF(Data!$AC170&lt;&gt;"",Scoring!$F$34)+IF(Data!$AD170&lt;&gt;"",Scoring!$F$35)+IF(Data!$AE170&lt;&gt;"",Scoring!$F$36)+IF(Data!$AF170&lt;&gt;"",Scoring!$F$37)+IF(Data!$AG170&lt;&gt;"",Scoring!$F$38)+IF(Data!$AH170&lt;&gt;"",Scoring!$F$39)+IF(Data!$AI170&lt;&gt;"",Scoring!$F$40)+IF(Data!$AJ170&lt;&gt;"",Scoring!$F$41)+IF(Data!$AK170&lt;&gt;"",Scoring!$F$42)+IF(Data!$AL170&lt;&gt;"",Scoring!$F$43)+IF(Data!$AM170&lt;&gt;"",Scoring!$F$44)+IF(Data!$AN170&lt;&gt;"",Scoring!$F$45)+IF(Data!$AO170&lt;&gt;"",Scoring!$F$46)+IF(Data!$AP170&lt;&gt;"",Scoring!$F$47)+IF(Data!$AQ170&lt;&gt;"",Scoring!$F$48)+IF(Data!$AR170&lt;&gt;"",Scoring!$F$49)+IF(Data!$AS170&lt;&gt;"",Scoring!$F$50)+IF(Data!$AT170&lt;&gt;"",Scoring!$F$51)+IF(Data!$AU170&lt;&gt;"",Scoring!$F$52),"")</f>
        <v/>
      </c>
      <c r="BA170" s="183" t="str">
        <f>IF(AZ170&lt;&gt;"",LOOKUP(AZ170,Likelihoods!$A$7:$A$107,Likelihoods!D$7:D$107),"")</f>
        <v/>
      </c>
      <c r="BB170" s="181" t="str">
        <f>IF(AND(COUNTBLANK($B170:$O170)=13,COUNTBLANK($P170:$Q170)=1,COUNTBLANK($R170:$U170)=3,COUNTBLANK($V170:$X170)=2,COUNTBLANK($Y170:$AE170)=6,COUNTBLANK($AF170:$AJ170)=4,COUNTBLANK($AK170:AN170)=3,COUNTBLANK($AO170:$AQ170)=2,COUNTBLANK($AR170:$AS170)=1,COUNTBLANK($AT170:$AU170)=1),IF(Data!$B170&lt;&gt;"",Scoring!$G$7)+IF(Data!$C170&lt;&gt;"",Scoring!$G$8)+IF(Data!$D170&lt;&gt;"",Scoring!$G$9)+IF(Data!$E170&lt;&gt;"",Scoring!$G$10)+IF(Data!$F170&lt;&gt;"",Scoring!$G$11)+IF(Data!$G170&lt;&gt;"",Scoring!$G$12)+IF(Data!$H170&lt;&gt;"",Scoring!$G$13)+IF(Data!$I170&lt;&gt;"",Scoring!$G$14)+IF(Data!$J170&lt;&gt;"",Scoring!$G$15)+IF(Data!$K170&lt;&gt;"",Scoring!$G$16)+IF(Data!$L170&lt;&gt;"",Scoring!$G$17)+IF(Data!$M170&lt;&gt;"",Scoring!$G$18)+IF(Data!$N170&lt;&gt;"",Scoring!$G$19)+IF(Data!$O170&lt;&gt;"",Scoring!$G$20)+IF(Data!$P170&lt;&gt;"",Scoring!$G$21)+IF(Data!$Q170&lt;&gt;"",Scoring!$G$22)+IF(Data!$R170&lt;&gt;"",Scoring!$G$23)+IF(Data!$S170&lt;&gt;"",Scoring!$G$24)+IF(Data!$T170&lt;&gt;"",Scoring!$G$25)+IF(Data!$U170&lt;&gt;"",Scoring!$G$26)+IF(Data!$V170&lt;&gt;"",Scoring!$G$27)+IF(Data!$W170&lt;&gt;"",Scoring!$G$28)+IF(Data!$X170&lt;&gt;"",Scoring!$G$29)+IF(Data!$Y170&lt;&gt;"",Scoring!$G$30)+IF(Data!$Z170&lt;&gt;"",Scoring!$G$31)+IF(Data!$AA170&lt;&gt;"",Scoring!$G$32)+IF(Data!$AB170&lt;&gt;"",Scoring!$G$33)+IF(Data!$AC170&lt;&gt;"",Scoring!$G$34)+IF(Data!$AD170&lt;&gt;"",Scoring!$G$35)+IF(Data!$AE170&lt;&gt;"",Scoring!$G$36)+IF(Data!$AF170&lt;&gt;"",Scoring!$G$37)+IF(Data!$AG170&lt;&gt;"",Scoring!$G$38)+IF(Data!$AH170&lt;&gt;"",Scoring!$G$39)+IF(Data!$AI170&lt;&gt;"",Scoring!$G$40)+IF(Data!$AJ170&lt;&gt;"",Scoring!$G$41)+IF(Data!$AK170&lt;&gt;"",Scoring!$G$42)+IF(Data!$AL170&lt;&gt;"",Scoring!$G$43)+IF(Data!$AM170&lt;&gt;"",Scoring!$G$44)+IF(Data!$AN170&lt;&gt;"",Scoring!$G$45)+IF(Data!$AO170&lt;&gt;"",Scoring!$G$46)+IF(Data!$AP170&lt;&gt;"",Scoring!$G$47)+IF(Data!$AQ170&lt;&gt;"",Scoring!$G$48)+IF(Data!$AR170&lt;&gt;"",Scoring!$G$49)+IF(Data!$AS170&lt;&gt;"",Scoring!$G$50)+IF(Data!$AT170&lt;&gt;"",Scoring!$G$51)+IF(Data!$AU170&lt;&gt;"",Scoring!$G$52),"")</f>
        <v/>
      </c>
      <c r="BC170" s="184" t="str">
        <f>IF(BB170&lt;&gt;"",LOOKUP(BB170,Likelihoods!$A$7:$A$107,Likelihoods!E$7:E$107),"")</f>
        <v/>
      </c>
      <c r="BD170" s="185" t="str">
        <f>IF(AND(COUNTBLANK($B170:$O170)=13,COUNTBLANK($P170:$Q170)=1,COUNTBLANK($R170:$U170)=3,COUNTBLANK($V170:$X170)=2,COUNTBLANK($Y170:$AE170)=6,COUNTBLANK($AF170:$AJ170)=4,COUNTBLANK($AK170:AN170)=3,COUNTBLANK($AO170:$AQ170)=2,COUNTBLANK($AR170:$AS170)=1,COUNTBLANK($AT170:$AU170)=1),IF(Data!$B170&lt;&gt;"",Scoring!$H$7)+IF(Data!$C170&lt;&gt;"",Scoring!$H$8)+IF(Data!$D170&lt;&gt;"",Scoring!$H$9)+IF(Data!$E170&lt;&gt;"",Scoring!$H$10)+IF(Data!$F170&lt;&gt;"",Scoring!$H$11)+IF(Data!$G170&lt;&gt;"",Scoring!$H$12)+IF(Data!$H170&lt;&gt;"",Scoring!$H$13)+IF(Data!$I170&lt;&gt;"",Scoring!$H$14)+IF(Data!$J170&lt;&gt;"",Scoring!$H$15)+IF(Data!$K170&lt;&gt;"",Scoring!$H$16)+IF(Data!$L170&lt;&gt;"",Scoring!$H$17)+IF(Data!$M170&lt;&gt;"",Scoring!$H$18)+IF(Data!$N170&lt;&gt;"",Scoring!$H$19)+IF(Data!$O170&lt;&gt;"",Scoring!$H$20)+IF(Data!$P170&lt;&gt;"",Scoring!$H$21)+IF(Data!$Q170&lt;&gt;"",Scoring!$H$22)+IF(Data!$R170&lt;&gt;"",Scoring!$H$23)+IF(Data!$S170&lt;&gt;"",Scoring!$H$24)+IF(Data!$T170&lt;&gt;"",Scoring!$H$25)+IF(Data!$U170&lt;&gt;"",Scoring!$H$26)+IF(Data!$V170&lt;&gt;"",Scoring!$H$27)+IF(Data!$W170&lt;&gt;"",Scoring!$H$28)+IF(Data!$X170&lt;&gt;"",Scoring!$H$29)+IF(Data!$Y170&lt;&gt;"",Scoring!$H$30)+IF(Data!$Z170&lt;&gt;"",Scoring!$H$31)+IF(Data!$AA170&lt;&gt;"",Scoring!$H$32)+IF(Data!$AB170&lt;&gt;"",Scoring!$H$33)+IF(Data!$AC170&lt;&gt;"",Scoring!$H$34)+IF(Data!$AD170&lt;&gt;"",Scoring!$H$35)+IF(Data!$AE170&lt;&gt;"",Scoring!$H$36)+IF(Data!$AF170&lt;&gt;"",Scoring!$H$37)+IF(Data!$AG170&lt;&gt;"",Scoring!$H$38)+IF(Data!$AH170&lt;&gt;"",Scoring!$H$39)+IF(Data!$AI170&lt;&gt;"",Scoring!$H$40)+IF(Data!$AJ170&lt;&gt;"",Scoring!$H$41)+IF(Data!$AK170&lt;&gt;"",Scoring!$H$42)+IF(Data!$AL170&lt;&gt;"",Scoring!$H$43)+IF(Data!$AM170&lt;&gt;"",Scoring!$H$44)+IF(Data!$AN170&lt;&gt;"",Scoring!$H$45)+IF(Data!$AO170&lt;&gt;"",Scoring!$H$46)+IF(Data!$AP170&lt;&gt;"",Scoring!$H$47)+IF(Data!$AQ170&lt;&gt;"",Scoring!$H$48)+IF(Data!$AR170&lt;&gt;"",Scoring!$H$49)+IF(Data!$AS170&lt;&gt;"",Scoring!$H$50)+IF(Data!$AT170&lt;&gt;"",Scoring!$H$51)+IF(Data!$AU170&lt;&gt;"",Scoring!$H$52),"")</f>
        <v/>
      </c>
      <c r="BE170" s="186" t="str">
        <f>IF(BD170&lt;&gt;"",LOOKUP(BD170,Likelihoods!$A$7:$A$107,Likelihoods!F$7:F$107),"")</f>
        <v/>
      </c>
      <c r="BF170" s="181" t="str">
        <f>IF(AND(COUNTBLANK($B170:$O170)=13,COUNTBLANK($P170:$Q170)=1,COUNTBLANK($R170:$U170)=3,COUNTBLANK($V170:$X170)=2,COUNTBLANK($Y170:$AE170)=6,COUNTBLANK($AF170:$AJ170)=4,COUNTBLANK($AK170:AN170)=3,COUNTBLANK($AO170:$AQ170)=2,COUNTBLANK($AR170:$AS170)=1,COUNTBLANK($AT170:$AU170)=1),IF(Data!$B170&lt;&gt;"",Scoring!$I$7)+IF(Data!$C170&lt;&gt;"",Scoring!$I$8)+IF(Data!$D170&lt;&gt;"",Scoring!$I$9)+IF(Data!$E170&lt;&gt;"",Scoring!$I$10)+IF(Data!$F170&lt;&gt;"",Scoring!$I$11)+IF(Data!$G170&lt;&gt;"",Scoring!$I$12)+IF(Data!$H170&lt;&gt;"",Scoring!$I$13)+IF(Data!$I170&lt;&gt;"",Scoring!$I$14)+IF(Data!$J170&lt;&gt;"",Scoring!$I$15)+IF(Data!$K170&lt;&gt;"",Scoring!$I$16)+IF(Data!$L170&lt;&gt;"",Scoring!$I$17)+IF(Data!$M170&lt;&gt;"",Scoring!$I$18)+IF(Data!$N170&lt;&gt;"",Scoring!$I$19)+IF(Data!$O170&lt;&gt;"",Scoring!$I$20)+IF(Data!$P170&lt;&gt;"",Scoring!$I$21)+IF(Data!$Q170&lt;&gt;"",Scoring!$I$22)+IF(Data!$R170&lt;&gt;"",Scoring!$I$23)+IF(Data!$S170&lt;&gt;"",Scoring!$I$24)+IF(Data!$T170&lt;&gt;"",Scoring!$I$25)+IF(Data!$U170&lt;&gt;"",Scoring!$I$26)+IF(Data!$V170&lt;&gt;"",Scoring!$I$27)+IF(Data!$W170&lt;&gt;"",Scoring!$I$28)+IF(Data!$X170&lt;&gt;"",Scoring!$I$29)+IF(Data!$Y170&lt;&gt;"",Scoring!$I$30)+IF(Data!$Z170&lt;&gt;"",Scoring!$I$31)+IF(Data!$AA170&lt;&gt;"",Scoring!$I$32)+IF(Data!$AB170&lt;&gt;"",Scoring!$I$33)+IF(Data!$AC170&lt;&gt;"",Scoring!$I$34)+IF(Data!$AD170&lt;&gt;"",Scoring!$I$35)+IF(Data!$AE170&lt;&gt;"",Scoring!$I$36)+IF(Data!$AF170&lt;&gt;"",Scoring!$I$37)+IF(Data!$AG170&lt;&gt;"",Scoring!$I$38)+IF(Data!$AH170&lt;&gt;"",Scoring!$I$39)+IF(Data!$AI170&lt;&gt;"",Scoring!$I$40)+IF(Data!$AJ170&lt;&gt;"",Scoring!$I$41)+IF(Data!$AK170&lt;&gt;"",Scoring!$I$42)+IF(Data!$AL170&lt;&gt;"",Scoring!$I$43)+IF(Data!$AM170&lt;&gt;"",Scoring!$I$44)+IF(Data!$AN170&lt;&gt;"",Scoring!$I$45)+IF(Data!$AO170&lt;&gt;"",Scoring!$I$46)+IF(Data!$AP170&lt;&gt;"",Scoring!$I$47)+IF(Data!$AQ170&lt;&gt;"",Scoring!$I$48)+IF(Data!$AR170&lt;&gt;"",Scoring!$I$49)+IF(Data!$AS170&lt;&gt;"",Scoring!$I$50)+IF(Data!$AT170&lt;&gt;"",Scoring!$I$51)+IF(Data!$AU170&lt;&gt;"",Scoring!$I$52),"")</f>
        <v/>
      </c>
      <c r="BG170" s="180" t="str">
        <f>IF(BF170&lt;&gt;"",LOOKUP(BF170,Likelihoods!$A$7:$A$107,Likelihoods!G$7:G$107),"")</f>
        <v/>
      </c>
      <c r="BH170" s="187" t="str">
        <f>IF(AND(COUNTBLANK($B170:$O170)=13,COUNTBLANK($P170:$Q170)=1,COUNTBLANK($R170:$U170)=3,COUNTBLANK($V170:$X170)=2,COUNTBLANK($Y170:$AE170)=6,COUNTBLANK($AF170:$AJ170)=4,COUNTBLANK($AK170:AN170)=3,COUNTBLANK($AO170:$AQ170)=2,COUNTBLANK($AR170:$AS170)=1,COUNTBLANK($AT170:$AU170)=1),IF(Data!$B170&lt;&gt;"",Scoring!$J$7)+IF(Data!$C170&lt;&gt;"",Scoring!$J$8)+IF(Data!$D170&lt;&gt;"",Scoring!$J$9)+IF(Data!$E170&lt;&gt;"",Scoring!$J$10)+IF(Data!$F170&lt;&gt;"",Scoring!$J$11)+IF(Data!$G170&lt;&gt;"",Scoring!$J$12)+IF(Data!$H170&lt;&gt;"",Scoring!$J$13)+IF(Data!$I170&lt;&gt;"",Scoring!$J$14)+IF(Data!$J170&lt;&gt;"",Scoring!$J$15)+IF(Data!$K170&lt;&gt;"",Scoring!$J$16)+IF(Data!$L170&lt;&gt;"",Scoring!$J$17)+IF(Data!$M170&lt;&gt;"",Scoring!$J$18)+IF(Data!$N170&lt;&gt;"",Scoring!$J$19)+IF(Data!$O170&lt;&gt;"",Scoring!$J$20)+IF(Data!$P170&lt;&gt;"",Scoring!$J$21)+IF(Data!$Q170&lt;&gt;"",Scoring!$J$22)+IF(Data!$R170&lt;&gt;"",Scoring!$J$23)+IF(Data!$S170&lt;&gt;"",Scoring!$J$24)+IF(Data!$T170&lt;&gt;"",Scoring!$J$25)+IF(Data!$U170&lt;&gt;"",Scoring!$J$26)+IF(Data!$V170&lt;&gt;"",Scoring!$J$27)+IF(Data!$W170&lt;&gt;"",Scoring!$J$28)+IF(Data!$X170&lt;&gt;"",Scoring!$J$29)+IF(Data!$Y170&lt;&gt;"",Scoring!$J$30)+IF(Data!$Z170&lt;&gt;"",Scoring!$J$31)+IF(Data!$AA170&lt;&gt;"",Scoring!$J$32)+IF(Data!$AB170&lt;&gt;"",Scoring!$J$33)+IF(Data!$AC170&lt;&gt;"",Scoring!$J$34)+IF(Data!$AD170&lt;&gt;"",Scoring!$J$35)+IF(Data!$AE170&lt;&gt;"",Scoring!$J$36)+IF(Data!$AF170&lt;&gt;"",Scoring!$J$37)+IF(Data!$AG170&lt;&gt;"",Scoring!$J$38)+IF(Data!$AH170&lt;&gt;"",Scoring!$J$39)+IF(Data!$AI170&lt;&gt;"",Scoring!$J$40)+IF(Data!$AJ170&lt;&gt;"",Scoring!$J$41)+IF(Data!$AK170&lt;&gt;"",Scoring!$J$42)+IF(Data!$AL170&lt;&gt;"",Scoring!$J$43)+IF(Data!$AM170&lt;&gt;"",Scoring!$J$44)+IF(Data!$AN170&lt;&gt;"",Scoring!$J$45)+IF(Data!$AO170&lt;&gt;"",Scoring!$J$46)+IF(Data!$AP170&lt;&gt;"",Scoring!$J$47)+IF(Data!$AQ170&lt;&gt;"",Scoring!$J$48)+IF(Data!$AR170&lt;&gt;"",Scoring!$J$49)+IF(Data!$AS170&lt;&gt;"",Scoring!$J$50)+IF(Data!$AT170&lt;&gt;"",Scoring!$J$51)+IF(Data!$AU170&lt;&gt;"",Scoring!$J$52),"")</f>
        <v/>
      </c>
      <c r="BI170" s="183" t="str">
        <f>IF(BH170&lt;&gt;"",LOOKUP(BH170,Likelihoods!$A$7:$A$107,Likelihoods!H$7:H$107),"")</f>
        <v/>
      </c>
      <c r="BJ170" s="188" t="str">
        <f>IF(AND(COUNTBLANK($B170:$O170)=13,COUNTBLANK($P170:$Q170)=1,COUNTBLANK($R170:$U170)=3,COUNTBLANK($V170:$X170)=2,COUNTBLANK($Y170:$AE170)=6,COUNTBLANK($AF170:$AJ170)=4,COUNTBLANK($AK170:AN170)=3,COUNTBLANK($AO170:$AQ170)=2,COUNTBLANK($AR170:$AS170)=1,COUNTBLANK($AT170:$AU170)=1),IF(Data!$B170&lt;&gt;"",Scoring!$K$7)+IF(Data!$C170&lt;&gt;"",Scoring!$K$8)+IF(Data!$D170&lt;&gt;"",Scoring!$K$9)+IF(Data!$E170&lt;&gt;"",Scoring!$K$10)+IF(Data!$F170&lt;&gt;"",Scoring!$K$11)+IF(Data!$G170&lt;&gt;"",Scoring!$K$12)+IF(Data!$H170&lt;&gt;"",Scoring!$K$13)+IF(Data!$I170&lt;&gt;"",Scoring!$K$14)+IF(Data!$J170&lt;&gt;"",Scoring!$K$15)+IF(Data!$K170&lt;&gt;"",Scoring!$K$16)+IF(Data!$L170&lt;&gt;"",Scoring!$K$17)+IF(Data!$M170&lt;&gt;"",Scoring!$K$18)+IF(Data!$N170&lt;&gt;"",Scoring!$K$19)+IF(Data!$O170&lt;&gt;"",Scoring!$K$20)+IF(Data!$P170&lt;&gt;"",Scoring!$K$21)+IF(Data!$Q170&lt;&gt;"",Scoring!$K$22)+IF(Data!$R170&lt;&gt;"",Scoring!$K$23)+IF(Data!$S170&lt;&gt;"",Scoring!$K$24)+IF(Data!$T170&lt;&gt;"",Scoring!$K$25)+IF(Data!$U170&lt;&gt;"",Scoring!$K$26)+IF(Data!$V170&lt;&gt;"",Scoring!$K$27)+IF(Data!$W170&lt;&gt;"",Scoring!$K$28)+IF(Data!$X170&lt;&gt;"",Scoring!$K$29)+IF(Data!$Y170&lt;&gt;"",Scoring!$K$30)+IF(Data!$Z170&lt;&gt;"",Scoring!$K$31)+IF(Data!$AA170&lt;&gt;"",Scoring!$K$32)+IF(Data!$AB170&lt;&gt;"",Scoring!$K$33)+IF(Data!$AC170&lt;&gt;"",Scoring!$K$34)+IF(Data!$AD170&lt;&gt;"",Scoring!$K$35)+IF(Data!$AE170&lt;&gt;"",Scoring!$K$36)+IF(Data!$AF170&lt;&gt;"",Scoring!$K$37)+IF(Data!$AG170&lt;&gt;"",Scoring!$K$38)+IF(Data!$AH170&lt;&gt;"",Scoring!$K$39)+IF(Data!$AI170&lt;&gt;"",Scoring!$K$40)+IF(Data!$AJ170&lt;&gt;"",Scoring!$K$41)+IF(Data!$AK170&lt;&gt;"",Scoring!$K$42)+IF(Data!$AL170&lt;&gt;"",Scoring!$K$43)+IF(Data!$AM170&lt;&gt;"",Scoring!$K$44)+IF(Data!$AN170&lt;&gt;"",Scoring!$K$45)+IF(Data!$AO170&lt;&gt;"",Scoring!$K$46)+IF(Data!$AP170&lt;&gt;"",Scoring!$K$47)+IF(Data!$AQ170&lt;&gt;"",Scoring!$K$48)+IF(Data!$AR170&lt;&gt;"",Scoring!$K$49)+IF(Data!$AS170&lt;&gt;"",Scoring!$K$50)+IF(Data!$AT170&lt;&gt;"",Scoring!$K$51)+IF(Data!$AU170&lt;&gt;"",Scoring!$K$52),"")</f>
        <v/>
      </c>
      <c r="BK170" s="184" t="str">
        <f>IF(BJ170&lt;&gt;"",LOOKUP(BJ170,Likelihoods!$A$7:$A$107,Likelihoods!I$7:I$107),"")</f>
        <v/>
      </c>
      <c r="BL170" s="187" t="str">
        <f>IF(AND(COUNTBLANK($B170:$O170)=13,COUNTBLANK($P170:$Q170)=1,COUNTBLANK($R170:$U170)=3,COUNTBLANK($V170:$X170)=2,COUNTBLANK($Y170:$AE170)=6,COUNTBLANK($AF170:$AJ170)=4,COUNTBLANK($AK170:AN170)=3,COUNTBLANK($AO170:$AQ170)=2,COUNTBLANK($AR170:$AS170)=1,COUNTBLANK($AT170:$AU170)=1),IF(Data!$B170&lt;&gt;"",Scoring!$L$7)+IF(Data!$C170&lt;&gt;"",Scoring!$L$8)+IF(Data!$D170&lt;&gt;"",Scoring!$L$9)+IF(Data!$E170&lt;&gt;"",Scoring!$L$10)+IF(Data!$F170&lt;&gt;"",Scoring!$L$11)+IF(Data!$G170&lt;&gt;"",Scoring!$L$12)+IF(Data!$H170&lt;&gt;"",Scoring!$L$13)+IF(Data!$I170&lt;&gt;"",Scoring!$L$14)+IF(Data!$J170&lt;&gt;"",Scoring!$L$15)+IF(Data!$K170&lt;&gt;"",Scoring!$L$16)+IF(Data!$L170&lt;&gt;"",Scoring!$L$17)+IF(Data!$M170&lt;&gt;"",Scoring!$L$18)+IF(Data!$N170&lt;&gt;"",Scoring!$L$19)+IF(Data!$O170&lt;&gt;"",Scoring!$L$20)+IF(Data!$P170&lt;&gt;"",Scoring!$L$21)+IF(Data!$Q170&lt;&gt;"",Scoring!$L$22)+IF(Data!$R170&lt;&gt;"",Scoring!$L$23)+IF(Data!$S170&lt;&gt;"",Scoring!$L$24)+IF(Data!$T170&lt;&gt;"",Scoring!$L$25)+IF(Data!$U170&lt;&gt;"",Scoring!$L$26)+IF(Data!$V170&lt;&gt;"",Scoring!$L$27)+IF(Data!$W170&lt;&gt;"",Scoring!$L$28)+IF(Data!$X170&lt;&gt;"",Scoring!$L$29)+IF(Data!$Y170&lt;&gt;"",Scoring!$L$30)+IF(Data!$Z170&lt;&gt;"",Scoring!$L$31)+IF(Data!$AA170&lt;&gt;"",Scoring!$L$32)+IF(Data!$AB170&lt;&gt;"",Scoring!$L$33)+IF(Data!$AC170&lt;&gt;"",Scoring!$L$34)+IF(Data!$AD170&lt;&gt;"",Scoring!$L$35)+IF(Data!$AE170&lt;&gt;"",Scoring!$L$36)+IF(Data!$AF170&lt;&gt;"",Scoring!$L$37)+IF(Data!$AG170&lt;&gt;"",Scoring!$L$38)+IF(Data!$AH170&lt;&gt;"",Scoring!$L$39)+IF(Data!$AI170&lt;&gt;"",Scoring!$L$40)+IF(Data!$AJ170&lt;&gt;"",Scoring!$L$41)+IF(Data!$AK170&lt;&gt;"",Scoring!$L$42)+IF(Data!$AL170&lt;&gt;"",Scoring!$L$43)+IF(Data!$AM170&lt;&gt;"",Scoring!$L$44)+IF(Data!$AN170&lt;&gt;"",Scoring!$L$45)+IF(Data!$AO170&lt;&gt;"",Scoring!$L$46)+IF(Data!$AP170&lt;&gt;"",Scoring!$L$47)+IF(Data!$AQ170&lt;&gt;"",Scoring!$L$48)+IF(Data!$AR170&lt;&gt;"",Scoring!$L$49)+IF(Data!$AS170&lt;&gt;"",Scoring!$L$50)+IF(Data!$AT170&lt;&gt;"",Scoring!$L$51)+IF(Data!$AU170&lt;&gt;"",Scoring!$L$52),"")</f>
        <v/>
      </c>
      <c r="BM170" s="180" t="str">
        <f>IF(BL170&lt;&gt;"",LOOKUP(BL170,Likelihoods!$A$7:$A$107,Likelihoods!J$7:J$107),"")</f>
        <v/>
      </c>
      <c r="BN170" s="181" t="str">
        <f>IF(AND(COUNTBLANK($B170:$O170)=13,COUNTBLANK($P170:$Q170)=1,COUNTBLANK($R170:$U170)=3,COUNTBLANK($V170:$X170)=2,COUNTBLANK($Y170:$AE170)=6,COUNTBLANK($AF170:$AJ170)=4,COUNTBLANK($AK170:AN170)=3,COUNTBLANK($AO170:$AQ170)=2,COUNTBLANK($AR170:$AS170)=1,COUNTBLANK($AT170:$AU170)=1),IF(Data!$B170&lt;&gt;"",Scoring!$M$7)+IF(Data!$C170&lt;&gt;"",Scoring!$M$8)+IF(Data!$D170&lt;&gt;"",Scoring!$M$9)+IF(Data!$E170&lt;&gt;"",Scoring!$M$10)+IF(Data!$F170&lt;&gt;"",Scoring!$M$11)+IF(Data!$G170&lt;&gt;"",Scoring!$M$12)+IF(Data!$H170&lt;&gt;"",Scoring!$M$13)+IF(Data!$I170&lt;&gt;"",Scoring!$M$14)+IF(Data!$J170&lt;&gt;"",Scoring!$M$15)+IF(Data!$K170&lt;&gt;"",Scoring!$M$16)+IF(Data!$L170&lt;&gt;"",Scoring!$M$17)+IF(Data!$M170&lt;&gt;"",Scoring!$M$18)+IF(Data!$N170&lt;&gt;"",Scoring!$M$19)+IF(Data!$O170&lt;&gt;"",Scoring!$M$20)+IF(Data!$P170&lt;&gt;"",Scoring!$M$21)+IF(Data!$Q170&lt;&gt;"",Scoring!$M$22)+IF(Data!$R170&lt;&gt;"",Scoring!$M$23)+IF(Data!$S170&lt;&gt;"",Scoring!$M$24)+IF(Data!$T170&lt;&gt;"",Scoring!$M$25)+IF(Data!$U170&lt;&gt;"",Scoring!$M$26)+IF(Data!$V170&lt;&gt;"",Scoring!$M$27)+IF(Data!$W170&lt;&gt;"",Scoring!$M$28)+IF(Data!$X170&lt;&gt;"",Scoring!$M$29)+IF(Data!$Y170&lt;&gt;"",Scoring!$M$30)+IF(Data!$Z170&lt;&gt;"",Scoring!$M$31)+IF(Data!$AA170&lt;&gt;"",Scoring!$M$32)+IF(Data!$AB170&lt;&gt;"",Scoring!$M$33)+IF(Data!$AC170&lt;&gt;"",Scoring!$M$34)+IF(Data!$AD170&lt;&gt;"",Scoring!$M$35)+IF(Data!$AE170&lt;&gt;"",Scoring!$M$36)+IF(Data!$AF170&lt;&gt;"",Scoring!$M$37)+IF(Data!$AG170&lt;&gt;"",Scoring!$M$38)+IF(Data!$AH170&lt;&gt;"",Scoring!$M$39)+IF(Data!$AI170&lt;&gt;"",Scoring!$M$40)+IF(Data!$AJ170&lt;&gt;"",Scoring!$M$41)+IF(Data!$AK170&lt;&gt;"",Scoring!$M$42)+IF(Data!$AL170&lt;&gt;"",Scoring!$M$43)+IF(Data!$AM170&lt;&gt;"",Scoring!$M$44)+IF(Data!$AN170&lt;&gt;"",Scoring!$M$45)+IF(Data!$AO170&lt;&gt;"",Scoring!$M$46)+IF(Data!$AP170&lt;&gt;"",Scoring!$M$47)+IF(Data!$AQ170&lt;&gt;"",Scoring!$M$48)+IF(Data!$AR170&lt;&gt;"",Scoring!$M$49)+IF(Data!$AS170&lt;&gt;"",Scoring!$M$50)+IF(Data!$AT170&lt;&gt;"",Scoring!$M$51)+IF(Data!$AU170&lt;&gt;"",Scoring!$M$52),"")</f>
        <v/>
      </c>
      <c r="BO170" s="184" t="str">
        <f>IF(BN170&lt;&gt;"",LOOKUP(BN170,Likelihoods!$A$7:$A$107,Likelihoods!K$7:K$107),"")</f>
        <v/>
      </c>
      <c r="BP170" s="179" t="str">
        <f>IF(AND(COUNTBLANK($B170:$O170)=13,COUNTBLANK($P170:$Q170)=1,COUNTBLANK($R170:$U170)=3,COUNTBLANK($V170:$X170)=2,COUNTBLANK($Y170:$AE170)=6,COUNTBLANK($AF170:$AJ170)=4,COUNTBLANK($AK170:AN170)=3,COUNTBLANK($AO170:$AQ170)=2,COUNTBLANK($AR170:$AS170)=1,COUNTBLANK($AT170:$AU170)=1),IF(Data!$B170&lt;&gt;"",Scoring!$N$7)+IF(Data!$C170&lt;&gt;"",Scoring!$N$8)+IF(Data!$D170&lt;&gt;"",Scoring!$N$9)+IF(Data!$E170&lt;&gt;"",Scoring!$N$10)+IF(Data!$F170&lt;&gt;"",Scoring!$N$11)+IF(Data!$G170&lt;&gt;"",Scoring!$N$12)+IF(Data!$H170&lt;&gt;"",Scoring!$N$13)+IF(Data!$I170&lt;&gt;"",Scoring!$N$14)+IF(Data!$J170&lt;&gt;"",Scoring!$N$15)+IF(Data!$K170&lt;&gt;"",Scoring!$N$16)+IF(Data!$L170&lt;&gt;"",Scoring!$N$17)+IF(Data!$M170&lt;&gt;"",Scoring!$N$18)+IF(Data!$N170&lt;&gt;"",Scoring!$N$19)+IF(Data!$O170&lt;&gt;"",Scoring!$N$20)+IF(Data!$P170&lt;&gt;"",Scoring!$N$21)+IF(Data!$Q170&lt;&gt;"",Scoring!$N$22)+IF(Data!$R170&lt;&gt;"",Scoring!$N$23)+IF(Data!$S170&lt;&gt;"",Scoring!$N$24)+IF(Data!$T170&lt;&gt;"",Scoring!$N$25)+IF(Data!$U170&lt;&gt;"",Scoring!$N$26)+IF(Data!$V170&lt;&gt;"",Scoring!$N$27)+IF(Data!$W170&lt;&gt;"",Scoring!$N$28)+IF(Data!$X170&lt;&gt;"",Scoring!$N$29)+IF(Data!$Y170&lt;&gt;"",Scoring!$N$30)+IF(Data!$Z170&lt;&gt;"",Scoring!$N$31)+IF(Data!$AA170&lt;&gt;"",Scoring!$N$32)+IF(Data!$AB170&lt;&gt;"",Scoring!$N$33)+IF(Data!$AC170&lt;&gt;"",Scoring!$N$34)+IF(Data!$AD170&lt;&gt;"",Scoring!$N$35)+IF(Data!$AE170&lt;&gt;"",Scoring!$N$36)+IF(Data!$AF170&lt;&gt;"",Scoring!$N$37)+IF(Data!$AG170&lt;&gt;"",Scoring!$N$38)+IF(Data!$AH170&lt;&gt;"",Scoring!$N$39)+IF(Data!$AI170&lt;&gt;"",Scoring!$N$40)+IF(Data!$AJ170&lt;&gt;"",Scoring!$N$41)+IF(Data!$AK170&lt;&gt;"",Scoring!$N$42)+IF(Data!$AL170&lt;&gt;"",Scoring!$N$43)+IF(Data!$AM170&lt;&gt;"",Scoring!$N$44)+IF(Data!$AN170&lt;&gt;"",Scoring!$N$45)+IF(Data!$AO170&lt;&gt;"",Scoring!$N$46)+IF(Data!$AP170&lt;&gt;"",Scoring!$N$47)+IF(Data!$AQ170&lt;&gt;"",Scoring!$N$48)+IF(Data!$AR170&lt;&gt;"",Scoring!$N$49)+IF(Data!$AS170&lt;&gt;"",Scoring!$N$50)+IF(Data!$AT170&lt;&gt;"",Scoring!$N$51)+IF(Data!$AU170&lt;&gt;"",Scoring!$N$52),"")</f>
        <v/>
      </c>
      <c r="BQ170" s="189" t="str">
        <f>IF(BP170&lt;&gt;"",LOOKUP(BP170,Likelihoods!$A$7:$A$107,Likelihoods!L$7:L$107),"")</f>
        <v/>
      </c>
      <c r="BR170" s="181" t="str">
        <f>IF(AND(COUNTBLANK($B170:$O170)=13,COUNTBLANK($P170:$Q170)=1,COUNTBLANK($R170:$U170)=3,COUNTBLANK($V170:$X170)=2,COUNTBLANK($Y170:$AE170)=6,COUNTBLANK($AF170:$AJ170)=4,COUNTBLANK($AK170:AN170)=3,COUNTBLANK($AO170:$AQ170)=2,COUNTBLANK($AR170:$AS170)=1,COUNTBLANK($AT170:$AU170)=1),IF(Data!$B170&lt;&gt;"",Scoring!$O$7)+IF(Data!$C170&lt;&gt;"",Scoring!$O$8)+IF(Data!$D170&lt;&gt;"",Scoring!$O$9)+IF(Data!$E170&lt;&gt;"",Scoring!$O$10)+IF(Data!$F170&lt;&gt;"",Scoring!$O$11)+IF(Data!$G170&lt;&gt;"",Scoring!$O$12)+IF(Data!$H170&lt;&gt;"",Scoring!$O$13)+IF(Data!$I170&lt;&gt;"",Scoring!$O$14)+IF(Data!$J170&lt;&gt;"",Scoring!$O$15)+IF(Data!$K170&lt;&gt;"",Scoring!$O$16)+IF(Data!$L170&lt;&gt;"",Scoring!$O$17)+IF(Data!$M170&lt;&gt;"",Scoring!$O$18)+IF(Data!$N170&lt;&gt;"",Scoring!$O$19)+IF(Data!$O170&lt;&gt;"",Scoring!$O$20)+IF(Data!$P170&lt;&gt;"",Scoring!$O$21)+IF(Data!$Q170&lt;&gt;"",Scoring!$O$22)+IF(Data!$R170&lt;&gt;"",Scoring!$O$23)+IF(Data!$S170&lt;&gt;"",Scoring!$O$24)+IF(Data!$T170&lt;&gt;"",Scoring!$O$25)+IF(Data!$U170&lt;&gt;"",Scoring!$O$26)+IF(Data!$V170&lt;&gt;"",Scoring!$O$27)+IF(Data!$W170&lt;&gt;"",Scoring!$O$28)+IF(Data!$X170&lt;&gt;"",Scoring!$O$29)+IF(Data!$Y170&lt;&gt;"",Scoring!$O$30)+IF(Data!$Z170&lt;&gt;"",Scoring!$O$31)+IF(Data!$AA170&lt;&gt;"",Scoring!$O$32)+IF(Data!$AB170&lt;&gt;"",Scoring!$O$33)+IF(Data!$AC170&lt;&gt;"",Scoring!$O$34)+IF(Data!$AD170&lt;&gt;"",Scoring!$O$35)+IF(Data!$AE170&lt;&gt;"",Scoring!$O$36)+IF(Data!$AF170&lt;&gt;"",Scoring!$O$37)+IF(Data!$AG170&lt;&gt;"",Scoring!$O$38)+IF(Data!$AH170&lt;&gt;"",Scoring!$O$39)+IF(Data!$AI170&lt;&gt;"",Scoring!$O$40)+IF(Data!$AJ170&lt;&gt;"",Scoring!$O$41)+IF(Data!$AK170&lt;&gt;"",Scoring!$O$42)+IF(Data!$AL170&lt;&gt;"",Scoring!$O$43)+IF(Data!$AM170&lt;&gt;"",Scoring!$O$44)+IF(Data!$AN170&lt;&gt;"",Scoring!$O$45)+IF(Data!$AO170&lt;&gt;"",Scoring!$O$46)+IF(Data!$AP170&lt;&gt;"",Scoring!$O$47)+IF(Data!$AQ170&lt;&gt;"",Scoring!$O$48)+IF(Data!$AR170&lt;&gt;"",Scoring!$O$49)+IF(Data!$AS170&lt;&gt;"",Scoring!$O$50)+IF(Data!$AT170&lt;&gt;"",Scoring!$O$51)+IF(Data!$AU170&lt;&gt;"",Scoring!$O$52),"")</f>
        <v/>
      </c>
      <c r="BS170" s="184" t="str">
        <f>IF(BR170&lt;&gt;"",LOOKUP(BR170,Likelihoods!$A$7:$A$107,Likelihoods!M$7:M$107),"")</f>
        <v/>
      </c>
      <c r="BT170" s="181" t="str">
        <f>IF(AND(COUNTBLANK($B170:$O170)=13,COUNTBLANK($P170:$Q170)=1,COUNTBLANK($R170:$U170)=3,COUNTBLANK($V170:$X170)=2,COUNTBLANK($Y170:$AE170)=6,COUNTBLANK($AF170:$AJ170)=4,COUNTBLANK($AK170:AN170)=3,COUNTBLANK($AO170:$AQ170)=2,COUNTBLANK($AR170:$AS170)=1,COUNTBLANK($AT170:$AU170)=1),IF(Data!$B170&lt;&gt;"",Scoring!$P$7)+IF(Data!$C170&lt;&gt;"",Scoring!$P$8)+IF(Data!$D170&lt;&gt;"",Scoring!$P$9)+IF(Data!$E170&lt;&gt;"",Scoring!$P$10)+IF(Data!$F170&lt;&gt;"",Scoring!$P$11)+IF(Data!$G170&lt;&gt;"",Scoring!$P$12)+IF(Data!$H170&lt;&gt;"",Scoring!$P$13)+IF(Data!$I170&lt;&gt;"",Scoring!$P$14)+IF(Data!$J170&lt;&gt;"",Scoring!$P$15)+IF(Data!$K170&lt;&gt;"",Scoring!$P$16)+IF(Data!$L170&lt;&gt;"",Scoring!$P$17)+IF(Data!$M170&lt;&gt;"",Scoring!$P$18)+IF(Data!$N170&lt;&gt;"",Scoring!$P$19)+IF(Data!$O170&lt;&gt;"",Scoring!$P$20)+IF(Data!$P170&lt;&gt;"",Scoring!$P$21)+IF(Data!$Q170&lt;&gt;"",Scoring!$P$22)+IF(Data!$R170&lt;&gt;"",Scoring!$P$23)+IF(Data!$S170&lt;&gt;"",Scoring!$P$24)+IF(Data!$T170&lt;&gt;"",Scoring!$P$25)+IF(Data!$U170&lt;&gt;"",Scoring!$P$26)+IF(Data!$V170&lt;&gt;"",Scoring!$P$27)+IF(Data!$W170&lt;&gt;"",Scoring!$P$28)+IF(Data!$X170&lt;&gt;"",Scoring!$P$29)+IF(Data!$Y170&lt;&gt;"",Scoring!$P$30)+IF(Data!$Z170&lt;&gt;"",Scoring!$P$31)+IF(Data!$AA170&lt;&gt;"",Scoring!$P$32)+IF(Data!$AB170&lt;&gt;"",Scoring!$P$33)+IF(Data!$AC170&lt;&gt;"",Scoring!$P$34)+IF(Data!$AD170&lt;&gt;"",Scoring!$P$35)+IF(Data!$AE170&lt;&gt;"",Scoring!$P$36)+IF(Data!$AF170&lt;&gt;"",Scoring!$P$37)+IF(Data!$AG170&lt;&gt;"",Scoring!$P$38)+IF(Data!$AH170&lt;&gt;"",Scoring!$P$39)+IF(Data!$AI170&lt;&gt;"",Scoring!$P$40)+IF(Data!$AJ170&lt;&gt;"",Scoring!$P$41)+IF(Data!$AK170&lt;&gt;"",Scoring!$P$42)+IF(Data!$AL170&lt;&gt;"",Scoring!$P$43)+IF(Data!$AM170&lt;&gt;"",Scoring!$P$44)+IF(Data!$AN170&lt;&gt;"",Scoring!$P$45)+IF(Data!$AO170&lt;&gt;"",Scoring!$P$46)+IF(Data!$AP170&lt;&gt;"",Scoring!$P$47)+IF(Data!$AQ170&lt;&gt;"",Scoring!$P$48)+IF(Data!$AR170&lt;&gt;"",Scoring!$P$49)+IF(Data!$AS170&lt;&gt;"",Scoring!$P$50)+IF(Data!$AT170&lt;&gt;"",Scoring!$P$51)+IF(Data!$AU170&lt;&gt;"",Scoring!$P$52),"")</f>
        <v/>
      </c>
      <c r="BU170" s="180" t="str">
        <f>IF(BT170&lt;&gt;"",LOOKUP(BT170,Likelihoods!$A$7:$A$107,Likelihoods!N$7:N$107),"")</f>
        <v/>
      </c>
      <c r="BV170" s="181" t="str">
        <f>IF(AND(COUNTBLANK($B170:$O170)=13,COUNTBLANK($P170:$Q170)=1,COUNTBLANK($R170:$U170)=3,COUNTBLANK($V170:$X170)=2,COUNTBLANK($Y170:$AE170)=6,COUNTBLANK($AF170:$AJ170)=4,COUNTBLANK($AK170:AN170)=3,COUNTBLANK($AO170:$AQ170)=2,COUNTBLANK($AR170:$AS170)=1,COUNTBLANK($AT170:$AU170)=1),IF(Data!$B170&lt;&gt;"",Scoring!$Q$7)+IF(Data!$C170&lt;&gt;"",Scoring!$Q$8)+IF(Data!$D170&lt;&gt;"",Scoring!$Q$9)+IF(Data!$E170&lt;&gt;"",Scoring!$Q$10)+IF(Data!$F170&lt;&gt;"",Scoring!$Q$11)+IF(Data!$G170&lt;&gt;"",Scoring!$Q$12)+IF(Data!$H170&lt;&gt;"",Scoring!$Q$13)+IF(Data!$I170&lt;&gt;"",Scoring!$Q$14)+IF(Data!$J170&lt;&gt;"",Scoring!$Q$15)+IF(Data!$K170&lt;&gt;"",Scoring!$Q$16)+IF(Data!$L170&lt;&gt;"",Scoring!$Q$17)+IF(Data!$M170&lt;&gt;"",Scoring!$Q$18)+IF(Data!$N170&lt;&gt;"",Scoring!$Q$19)+IF(Data!$O170&lt;&gt;"",Scoring!$Q$20)+IF(Data!$P170&lt;&gt;"",Scoring!$Q$21)+IF(Data!$Q170&lt;&gt;"",Scoring!$Q$22)+IF(Data!$R170&lt;&gt;"",Scoring!$Q$23)+IF(Data!$S170&lt;&gt;"",Scoring!$Q$24)+IF(Data!$T170&lt;&gt;"",Scoring!$Q$25)+IF(Data!$U170&lt;&gt;"",Scoring!$Q$26)+IF(Data!$V170&lt;&gt;"",Scoring!$Q$27)+IF(Data!$W170&lt;&gt;"",Scoring!$Q$28)+IF(Data!$X170&lt;&gt;"",Scoring!$Q$29)+IF(Data!$Y170&lt;&gt;"",Scoring!$Q$30)+IF(Data!$Z170&lt;&gt;"",Scoring!$Q$31)+IF(Data!$AA170&lt;&gt;"",Scoring!$Q$32)+IF(Data!$AB170&lt;&gt;"",Scoring!$Q$33)+IF(Data!$AC170&lt;&gt;"",Scoring!$Q$34)+IF(Data!$AD170&lt;&gt;"",Scoring!$Q$35)+IF(Data!$AE170&lt;&gt;"",Scoring!$Q$36)+IF(Data!$AF170&lt;&gt;"",Scoring!$Q$37)+IF(Data!$AG170&lt;&gt;"",Scoring!$Q$38)+IF(Data!$AH170&lt;&gt;"",Scoring!$Q$39)+IF(Data!$AI170&lt;&gt;"",Scoring!$Q$40)+IF(Data!$AJ170&lt;&gt;"",Scoring!$Q$41)+IF(Data!$AK170&lt;&gt;"",Scoring!$Q$42)+IF(Data!$AL170&lt;&gt;"",Scoring!$Q$43)+IF(Data!$AM170&lt;&gt;"",Scoring!$Q$44)+IF(Data!$AN170&lt;&gt;"",Scoring!$Q$45)+IF(Data!$AO170&lt;&gt;"",Scoring!$Q$46)+IF(Data!$AP170&lt;&gt;"",Scoring!$Q$47)+IF(Data!$AQ170&lt;&gt;"",Scoring!$Q$48)+IF(Data!$AR170&lt;&gt;"",Scoring!$Q$49)+IF(Data!$AS170&lt;&gt;"",Scoring!$Q$50)+IF(Data!$AT170&lt;&gt;"",Scoring!$Q$51)+IF(Data!$AU170&lt;&gt;"",Scoring!$Q$52),"")</f>
        <v/>
      </c>
      <c r="BW170" s="183" t="str">
        <f>IF(BV170&lt;&gt;"",LOOKUP(BV170,Likelihoods!$A$7:$A$107,Likelihoods!O$7:O$107),"")</f>
        <v/>
      </c>
      <c r="BX170" s="9"/>
      <c r="BY170" s="9"/>
      <c r="BZ170" s="9"/>
      <c r="CA170" s="9"/>
      <c r="CB170" s="9"/>
      <c r="CC170" s="9"/>
      <c r="CD170" s="9"/>
      <c r="CE170" s="9"/>
      <c r="CF170" s="9"/>
      <c r="CG170" s="9"/>
      <c r="CH170" s="9"/>
      <c r="CI170" s="9"/>
      <c r="CJ170" s="9"/>
      <c r="CK170" s="9"/>
    </row>
    <row r="171" spans="1:89" ht="14.25">
      <c r="A171" s="59"/>
      <c r="B171" s="76"/>
      <c r="C171" s="77"/>
      <c r="D171" s="77"/>
      <c r="E171" s="77"/>
      <c r="F171" s="77"/>
      <c r="G171" s="77"/>
      <c r="H171" s="77"/>
      <c r="I171" s="77"/>
      <c r="J171" s="77"/>
      <c r="K171" s="77"/>
      <c r="L171" s="77"/>
      <c r="M171" s="77"/>
      <c r="N171" s="77"/>
      <c r="O171" s="77"/>
      <c r="P171" s="76"/>
      <c r="Q171" s="78"/>
      <c r="R171" s="77"/>
      <c r="S171" s="77"/>
      <c r="T171" s="77"/>
      <c r="U171" s="77"/>
      <c r="V171" s="76"/>
      <c r="W171" s="77"/>
      <c r="X171" s="78"/>
      <c r="Y171" s="77"/>
      <c r="Z171" s="77"/>
      <c r="AA171" s="77"/>
      <c r="AB171" s="77"/>
      <c r="AC171" s="77"/>
      <c r="AD171" s="77"/>
      <c r="AE171" s="77"/>
      <c r="AF171" s="76"/>
      <c r="AG171" s="77"/>
      <c r="AH171" s="77"/>
      <c r="AI171" s="77"/>
      <c r="AJ171" s="78"/>
      <c r="AK171" s="77"/>
      <c r="AL171" s="77"/>
      <c r="AM171" s="77"/>
      <c r="AN171" s="77"/>
      <c r="AO171" s="76"/>
      <c r="AP171" s="77"/>
      <c r="AQ171" s="78"/>
      <c r="AR171" s="76"/>
      <c r="AS171" s="78"/>
      <c r="AT171" s="77"/>
      <c r="AU171" s="77"/>
      <c r="AV171" s="179" t="str">
        <f>IF(AND(COUNTBLANK($B171:$O171)=13,COUNTBLANK($P171:$Q171)=1,COUNTBLANK($R171:$U171)=3,COUNTBLANK($V171:$X171)=2,COUNTBLANK($Y171:$AE171)=6,COUNTBLANK($AF171:$AJ171)=4,COUNTBLANK($AK171:AN171)=3,COUNTBLANK($AO171:$AQ171)=2,COUNTBLANK($AR171:$AS171)=1,COUNTBLANK($AT171:$AU171)=1),IF(Data!$B171&lt;&gt;"",Scoring!$D$7)+IF(Data!$C171&lt;&gt;"",Scoring!$D$8)+IF(Data!$D171&lt;&gt;"",Scoring!$D$9)+IF(Data!$E171&lt;&gt;"",Scoring!$D$10)+IF(Data!$F171&lt;&gt;"",Scoring!$D$11)+IF(Data!$G171&lt;&gt;"",Scoring!$D$12)+IF(Data!$H171&lt;&gt;"",Scoring!$D$13)+IF(Data!$I171&lt;&gt;"",Scoring!$D$14)+IF(Data!$J171&lt;&gt;"",Scoring!$D$15)+IF(Data!$K171&lt;&gt;"",Scoring!$D$16)+IF(Data!$L171&lt;&gt;"",Scoring!$D$17)+IF(Data!$M171&lt;&gt;"",Scoring!$D$18)+IF(Data!$N171&lt;&gt;"",Scoring!$D$19)+IF(Data!$O171&lt;&gt;"",Scoring!$D$20)+IF(Data!$P171&lt;&gt;"",Scoring!$D$21)+IF(Data!$Q171&lt;&gt;"",Scoring!$D$22)+IF(Data!$R171&lt;&gt;"",Scoring!$D$23)+IF(Data!$S171&lt;&gt;"",Scoring!$D$24)+IF(Data!$T171&lt;&gt;"",Scoring!$D$25)+IF(Data!$U171&lt;&gt;"",Scoring!$D$26)+IF(Data!$V171&lt;&gt;"",Scoring!$D$27)+IF(Data!$W171&lt;&gt;"",Scoring!$D$28)+IF(Data!$X171&lt;&gt;"",Scoring!$D$29)+IF(Data!$Y171&lt;&gt;"",Scoring!$D$30)+IF(Data!$Z171&lt;&gt;"",Scoring!$D$31)+IF(Data!$AA171&lt;&gt;"",Scoring!$D$32)+IF(Data!$AB171&lt;&gt;"",Scoring!$D$33)+IF(Data!$AC171&lt;&gt;"",Scoring!$D$34)+IF(Data!$AD171&lt;&gt;"",Scoring!$D$35)+IF(Data!$AE171&lt;&gt;"",Scoring!$D$36)+IF(Data!$AF171&lt;&gt;"",Scoring!$D$37)+IF(Data!$AG171&lt;&gt;"",Scoring!$D$38)+IF(Data!$AH171&lt;&gt;"",Scoring!$D$39)+IF(Data!$AI171&lt;&gt;"",Scoring!$D$40)+IF(Data!$AJ171&lt;&gt;"",Scoring!$D$41)+IF(Data!$AK171&lt;&gt;"",Scoring!$D$42)+IF(Data!$AL171&lt;&gt;"",Scoring!$D$43)+IF(Data!$AM171&lt;&gt;"",Scoring!$D$44)+IF(Data!$AN171&lt;&gt;"",Scoring!$D$45)+IF(Data!$AO171&lt;&gt;"",Scoring!$D$46)+IF(Data!$AP171&lt;&gt;"",Scoring!$D$47)+IF(Data!$AQ171&lt;&gt;"",Scoring!$D$48)+IF(Data!$AR171&lt;&gt;"",Scoring!$D$49)+IF(Data!$AS171&lt;&gt;"",Scoring!$D$50)+IF(Data!$AT171&lt;&gt;"",Scoring!$D$51)+IF(Data!$AU171&lt;&gt;"",Scoring!$D$52),"")</f>
        <v/>
      </c>
      <c r="AW171" s="180" t="str">
        <f>IF(AV171&lt;&gt;"",LOOKUP(AV171,Likelihoods!$A$7:$A$107,Likelihoods!B$7:B$107),"")</f>
        <v/>
      </c>
      <c r="AX171" s="181" t="str">
        <f>IF(AND(COUNTBLANK($B171:$O171)=13,COUNTBLANK($P171:$Q171)=1,COUNTBLANK($R171:$U171)=3,COUNTBLANK($V171:$X171)=2,COUNTBLANK($Y171:$AE171)=6,COUNTBLANK($AF171:$AJ171)=4,COUNTBLANK($AK171:AN171)=3,COUNTBLANK($AO171:$AQ171)=2,COUNTBLANK($AR171:$AS171)=1,COUNTBLANK($AT171:$AU171)=1),IF(Data!$B171&lt;&gt;"",Scoring!$E$7)+IF(Data!$C171&lt;&gt;"",Scoring!$E$8)+IF(Data!$D171&lt;&gt;"",Scoring!$E$9)+IF(Data!$E171&lt;&gt;"",Scoring!$E$10)+IF(Data!$F171&lt;&gt;"",Scoring!$E$11)+IF(Data!$G171&lt;&gt;"",Scoring!$E$12)+IF(Data!$H171&lt;&gt;"",Scoring!$E$13)+IF(Data!$I171&lt;&gt;"",Scoring!$E$14)+IF(Data!$J171&lt;&gt;"",Scoring!$E$15)+IF(Data!$K171&lt;&gt;"",Scoring!$E$16)+IF(Data!$L171&lt;&gt;"",Scoring!$E$17)+IF(Data!$M171&lt;&gt;"",Scoring!$E$18)+IF(Data!$N171&lt;&gt;"",Scoring!$E$19)+IF(Data!$O171&lt;&gt;"",Scoring!$E$20)+IF(Data!$P171&lt;&gt;"",Scoring!$E$21)+IF(Data!$Q171&lt;&gt;"",Scoring!$E$22)+IF(Data!$R171&lt;&gt;"",Scoring!$E$23)+IF(Data!$S171&lt;&gt;"",Scoring!$E$24)+IF(Data!$T171&lt;&gt;"",Scoring!$E$25)+IF(Data!$U171&lt;&gt;"",Scoring!$E$26)+IF(Data!$V171&lt;&gt;"",Scoring!$E$27)+IF(Data!$W171&lt;&gt;"",Scoring!$E$28)+IF(Data!$X171&lt;&gt;"",Scoring!$E$29)+IF(Data!$Y171&lt;&gt;"",Scoring!$E$30)+IF(Data!$Z171&lt;&gt;"",Scoring!$E$31)+IF(Data!$AA171&lt;&gt;"",Scoring!$E$32)+IF(Data!$AB171&lt;&gt;"",Scoring!$E$33)+IF(Data!$AC171&lt;&gt;"",Scoring!$E$34)+IF(Data!$AD171&lt;&gt;"",Scoring!$E$35)+IF(Data!$AE171&lt;&gt;"",Scoring!$E$36)+IF(Data!$AF171&lt;&gt;"",Scoring!$E$37)+IF(Data!$AG171&lt;&gt;"",Scoring!$E$38)+IF(Data!$AH171&lt;&gt;"",Scoring!$E$39)+IF(Data!$AI171&lt;&gt;"",Scoring!$E$40)+IF(Data!$AJ171&lt;&gt;"",Scoring!$E$41)+IF(Data!$AK171&lt;&gt;"",Scoring!$E$42)+IF(Data!$AL171&lt;&gt;"",Scoring!$E$43)+IF(Data!$AM171&lt;&gt;"",Scoring!$E$44)+IF(Data!$AN171&lt;&gt;"",Scoring!$E$45)+IF(Data!$AO171&lt;&gt;"",Scoring!$E$46)+IF(Data!$AP171&lt;&gt;"",Scoring!$E$47)+IF(Data!$AQ171&lt;&gt;"",Scoring!$E$48)+IF(Data!$AR171&lt;&gt;"",Scoring!$E$49)+IF(Data!$AS171&lt;&gt;"",Scoring!$E$50)+IF(Data!$AT171&lt;&gt;"",Scoring!$E$51)+IF(Data!$AU171&lt;&gt;"",Scoring!$E$52),"")</f>
        <v/>
      </c>
      <c r="AY171" s="180" t="str">
        <f>IF(AX171&lt;&gt;"",LOOKUP(AX171,Likelihoods!$A$7:$A$107,Likelihoods!C$7:C$107),"")</f>
        <v/>
      </c>
      <c r="AZ171" s="182" t="str">
        <f>IF(AND(COUNTBLANK($B171:$O171)=13,COUNTBLANK($P171:$Q171)=1,COUNTBLANK($R171:$U171)=3,COUNTBLANK($V171:$X171)=2,COUNTBLANK($Y171:$AE171)=6,COUNTBLANK($AF171:$AJ171)=4,COUNTBLANK($AK171:AN171)=3,COUNTBLANK($AO171:$AQ171)=2,COUNTBLANK($AR171:$AS171)=1,COUNTBLANK($AT171:$AU171)=1),IF(Data!$B171&lt;&gt;"",Scoring!$F$7)+IF(Data!$C171&lt;&gt;"",Scoring!$F$8)+IF(Data!$D171&lt;&gt;"",Scoring!$F$9)+IF(Data!$E171&lt;&gt;"",Scoring!$F$10)+IF(Data!$F171&lt;&gt;"",Scoring!$F$11)+IF(Data!$G171&lt;&gt;"",Scoring!$F$12)+IF(Data!$H171&lt;&gt;"",Scoring!$F$13)+IF(Data!$I171&lt;&gt;"",Scoring!$F$14)+IF(Data!$J171&lt;&gt;"",Scoring!$F$15)+IF(Data!$K171&lt;&gt;"",Scoring!$F$16)+IF(Data!$L171&lt;&gt;"",Scoring!$F$17)+IF(Data!$M171&lt;&gt;"",Scoring!$F$18)+IF(Data!$N171&lt;&gt;"",Scoring!$F$19)+IF(Data!$O171&lt;&gt;"",Scoring!$F$20)+IF(Data!$P171&lt;&gt;"",Scoring!$F$21)+IF(Data!$Q171&lt;&gt;"",Scoring!$F$22)+IF(Data!$R171&lt;&gt;"",Scoring!$F$23)+IF(Data!$S171&lt;&gt;"",Scoring!$F$24)+IF(Data!$T171&lt;&gt;"",Scoring!$F$25)+IF(Data!$U171&lt;&gt;"",Scoring!$F$26)+IF(Data!$V171&lt;&gt;"",Scoring!$F$27)+IF(Data!$W171&lt;&gt;"",Scoring!$F$28)+IF(Data!$X171&lt;&gt;"",Scoring!$F$29)+IF(Data!$Y171&lt;&gt;"",Scoring!$F$30)+IF(Data!$Z171&lt;&gt;"",Scoring!$F$31)+IF(Data!$AA171&lt;&gt;"",Scoring!$F$32)+IF(Data!$AB171&lt;&gt;"",Scoring!$F$33)+IF(Data!$AC171&lt;&gt;"",Scoring!$F$34)+IF(Data!$AD171&lt;&gt;"",Scoring!$F$35)+IF(Data!$AE171&lt;&gt;"",Scoring!$F$36)+IF(Data!$AF171&lt;&gt;"",Scoring!$F$37)+IF(Data!$AG171&lt;&gt;"",Scoring!$F$38)+IF(Data!$AH171&lt;&gt;"",Scoring!$F$39)+IF(Data!$AI171&lt;&gt;"",Scoring!$F$40)+IF(Data!$AJ171&lt;&gt;"",Scoring!$F$41)+IF(Data!$AK171&lt;&gt;"",Scoring!$F$42)+IF(Data!$AL171&lt;&gt;"",Scoring!$F$43)+IF(Data!$AM171&lt;&gt;"",Scoring!$F$44)+IF(Data!$AN171&lt;&gt;"",Scoring!$F$45)+IF(Data!$AO171&lt;&gt;"",Scoring!$F$46)+IF(Data!$AP171&lt;&gt;"",Scoring!$F$47)+IF(Data!$AQ171&lt;&gt;"",Scoring!$F$48)+IF(Data!$AR171&lt;&gt;"",Scoring!$F$49)+IF(Data!$AS171&lt;&gt;"",Scoring!$F$50)+IF(Data!$AT171&lt;&gt;"",Scoring!$F$51)+IF(Data!$AU171&lt;&gt;"",Scoring!$F$52),"")</f>
        <v/>
      </c>
      <c r="BA171" s="183" t="str">
        <f>IF(AZ171&lt;&gt;"",LOOKUP(AZ171,Likelihoods!$A$7:$A$107,Likelihoods!D$7:D$107),"")</f>
        <v/>
      </c>
      <c r="BB171" s="181" t="str">
        <f>IF(AND(COUNTBLANK($B171:$O171)=13,COUNTBLANK($P171:$Q171)=1,COUNTBLANK($R171:$U171)=3,COUNTBLANK($V171:$X171)=2,COUNTBLANK($Y171:$AE171)=6,COUNTBLANK($AF171:$AJ171)=4,COUNTBLANK($AK171:AN171)=3,COUNTBLANK($AO171:$AQ171)=2,COUNTBLANK($AR171:$AS171)=1,COUNTBLANK($AT171:$AU171)=1),IF(Data!$B171&lt;&gt;"",Scoring!$G$7)+IF(Data!$C171&lt;&gt;"",Scoring!$G$8)+IF(Data!$D171&lt;&gt;"",Scoring!$G$9)+IF(Data!$E171&lt;&gt;"",Scoring!$G$10)+IF(Data!$F171&lt;&gt;"",Scoring!$G$11)+IF(Data!$G171&lt;&gt;"",Scoring!$G$12)+IF(Data!$H171&lt;&gt;"",Scoring!$G$13)+IF(Data!$I171&lt;&gt;"",Scoring!$G$14)+IF(Data!$J171&lt;&gt;"",Scoring!$G$15)+IF(Data!$K171&lt;&gt;"",Scoring!$G$16)+IF(Data!$L171&lt;&gt;"",Scoring!$G$17)+IF(Data!$M171&lt;&gt;"",Scoring!$G$18)+IF(Data!$N171&lt;&gt;"",Scoring!$G$19)+IF(Data!$O171&lt;&gt;"",Scoring!$G$20)+IF(Data!$P171&lt;&gt;"",Scoring!$G$21)+IF(Data!$Q171&lt;&gt;"",Scoring!$G$22)+IF(Data!$R171&lt;&gt;"",Scoring!$G$23)+IF(Data!$S171&lt;&gt;"",Scoring!$G$24)+IF(Data!$T171&lt;&gt;"",Scoring!$G$25)+IF(Data!$U171&lt;&gt;"",Scoring!$G$26)+IF(Data!$V171&lt;&gt;"",Scoring!$G$27)+IF(Data!$W171&lt;&gt;"",Scoring!$G$28)+IF(Data!$X171&lt;&gt;"",Scoring!$G$29)+IF(Data!$Y171&lt;&gt;"",Scoring!$G$30)+IF(Data!$Z171&lt;&gt;"",Scoring!$G$31)+IF(Data!$AA171&lt;&gt;"",Scoring!$G$32)+IF(Data!$AB171&lt;&gt;"",Scoring!$G$33)+IF(Data!$AC171&lt;&gt;"",Scoring!$G$34)+IF(Data!$AD171&lt;&gt;"",Scoring!$G$35)+IF(Data!$AE171&lt;&gt;"",Scoring!$G$36)+IF(Data!$AF171&lt;&gt;"",Scoring!$G$37)+IF(Data!$AG171&lt;&gt;"",Scoring!$G$38)+IF(Data!$AH171&lt;&gt;"",Scoring!$G$39)+IF(Data!$AI171&lt;&gt;"",Scoring!$G$40)+IF(Data!$AJ171&lt;&gt;"",Scoring!$G$41)+IF(Data!$AK171&lt;&gt;"",Scoring!$G$42)+IF(Data!$AL171&lt;&gt;"",Scoring!$G$43)+IF(Data!$AM171&lt;&gt;"",Scoring!$G$44)+IF(Data!$AN171&lt;&gt;"",Scoring!$G$45)+IF(Data!$AO171&lt;&gt;"",Scoring!$G$46)+IF(Data!$AP171&lt;&gt;"",Scoring!$G$47)+IF(Data!$AQ171&lt;&gt;"",Scoring!$G$48)+IF(Data!$AR171&lt;&gt;"",Scoring!$G$49)+IF(Data!$AS171&lt;&gt;"",Scoring!$G$50)+IF(Data!$AT171&lt;&gt;"",Scoring!$G$51)+IF(Data!$AU171&lt;&gt;"",Scoring!$G$52),"")</f>
        <v/>
      </c>
      <c r="BC171" s="184" t="str">
        <f>IF(BB171&lt;&gt;"",LOOKUP(BB171,Likelihoods!$A$7:$A$107,Likelihoods!E$7:E$107),"")</f>
        <v/>
      </c>
      <c r="BD171" s="185" t="str">
        <f>IF(AND(COUNTBLANK($B171:$O171)=13,COUNTBLANK($P171:$Q171)=1,COUNTBLANK($R171:$U171)=3,COUNTBLANK($V171:$X171)=2,COUNTBLANK($Y171:$AE171)=6,COUNTBLANK($AF171:$AJ171)=4,COUNTBLANK($AK171:AN171)=3,COUNTBLANK($AO171:$AQ171)=2,COUNTBLANK($AR171:$AS171)=1,COUNTBLANK($AT171:$AU171)=1),IF(Data!$B171&lt;&gt;"",Scoring!$H$7)+IF(Data!$C171&lt;&gt;"",Scoring!$H$8)+IF(Data!$D171&lt;&gt;"",Scoring!$H$9)+IF(Data!$E171&lt;&gt;"",Scoring!$H$10)+IF(Data!$F171&lt;&gt;"",Scoring!$H$11)+IF(Data!$G171&lt;&gt;"",Scoring!$H$12)+IF(Data!$H171&lt;&gt;"",Scoring!$H$13)+IF(Data!$I171&lt;&gt;"",Scoring!$H$14)+IF(Data!$J171&lt;&gt;"",Scoring!$H$15)+IF(Data!$K171&lt;&gt;"",Scoring!$H$16)+IF(Data!$L171&lt;&gt;"",Scoring!$H$17)+IF(Data!$M171&lt;&gt;"",Scoring!$H$18)+IF(Data!$N171&lt;&gt;"",Scoring!$H$19)+IF(Data!$O171&lt;&gt;"",Scoring!$H$20)+IF(Data!$P171&lt;&gt;"",Scoring!$H$21)+IF(Data!$Q171&lt;&gt;"",Scoring!$H$22)+IF(Data!$R171&lt;&gt;"",Scoring!$H$23)+IF(Data!$S171&lt;&gt;"",Scoring!$H$24)+IF(Data!$T171&lt;&gt;"",Scoring!$H$25)+IF(Data!$U171&lt;&gt;"",Scoring!$H$26)+IF(Data!$V171&lt;&gt;"",Scoring!$H$27)+IF(Data!$W171&lt;&gt;"",Scoring!$H$28)+IF(Data!$X171&lt;&gt;"",Scoring!$H$29)+IF(Data!$Y171&lt;&gt;"",Scoring!$H$30)+IF(Data!$Z171&lt;&gt;"",Scoring!$H$31)+IF(Data!$AA171&lt;&gt;"",Scoring!$H$32)+IF(Data!$AB171&lt;&gt;"",Scoring!$H$33)+IF(Data!$AC171&lt;&gt;"",Scoring!$H$34)+IF(Data!$AD171&lt;&gt;"",Scoring!$H$35)+IF(Data!$AE171&lt;&gt;"",Scoring!$H$36)+IF(Data!$AF171&lt;&gt;"",Scoring!$H$37)+IF(Data!$AG171&lt;&gt;"",Scoring!$H$38)+IF(Data!$AH171&lt;&gt;"",Scoring!$H$39)+IF(Data!$AI171&lt;&gt;"",Scoring!$H$40)+IF(Data!$AJ171&lt;&gt;"",Scoring!$H$41)+IF(Data!$AK171&lt;&gt;"",Scoring!$H$42)+IF(Data!$AL171&lt;&gt;"",Scoring!$H$43)+IF(Data!$AM171&lt;&gt;"",Scoring!$H$44)+IF(Data!$AN171&lt;&gt;"",Scoring!$H$45)+IF(Data!$AO171&lt;&gt;"",Scoring!$H$46)+IF(Data!$AP171&lt;&gt;"",Scoring!$H$47)+IF(Data!$AQ171&lt;&gt;"",Scoring!$H$48)+IF(Data!$AR171&lt;&gt;"",Scoring!$H$49)+IF(Data!$AS171&lt;&gt;"",Scoring!$H$50)+IF(Data!$AT171&lt;&gt;"",Scoring!$H$51)+IF(Data!$AU171&lt;&gt;"",Scoring!$H$52),"")</f>
        <v/>
      </c>
      <c r="BE171" s="186" t="str">
        <f>IF(BD171&lt;&gt;"",LOOKUP(BD171,Likelihoods!$A$7:$A$107,Likelihoods!F$7:F$107),"")</f>
        <v/>
      </c>
      <c r="BF171" s="181" t="str">
        <f>IF(AND(COUNTBLANK($B171:$O171)=13,COUNTBLANK($P171:$Q171)=1,COUNTBLANK($R171:$U171)=3,COUNTBLANK($V171:$X171)=2,COUNTBLANK($Y171:$AE171)=6,COUNTBLANK($AF171:$AJ171)=4,COUNTBLANK($AK171:AN171)=3,COUNTBLANK($AO171:$AQ171)=2,COUNTBLANK($AR171:$AS171)=1,COUNTBLANK($AT171:$AU171)=1),IF(Data!$B171&lt;&gt;"",Scoring!$I$7)+IF(Data!$C171&lt;&gt;"",Scoring!$I$8)+IF(Data!$D171&lt;&gt;"",Scoring!$I$9)+IF(Data!$E171&lt;&gt;"",Scoring!$I$10)+IF(Data!$F171&lt;&gt;"",Scoring!$I$11)+IF(Data!$G171&lt;&gt;"",Scoring!$I$12)+IF(Data!$H171&lt;&gt;"",Scoring!$I$13)+IF(Data!$I171&lt;&gt;"",Scoring!$I$14)+IF(Data!$J171&lt;&gt;"",Scoring!$I$15)+IF(Data!$K171&lt;&gt;"",Scoring!$I$16)+IF(Data!$L171&lt;&gt;"",Scoring!$I$17)+IF(Data!$M171&lt;&gt;"",Scoring!$I$18)+IF(Data!$N171&lt;&gt;"",Scoring!$I$19)+IF(Data!$O171&lt;&gt;"",Scoring!$I$20)+IF(Data!$P171&lt;&gt;"",Scoring!$I$21)+IF(Data!$Q171&lt;&gt;"",Scoring!$I$22)+IF(Data!$R171&lt;&gt;"",Scoring!$I$23)+IF(Data!$S171&lt;&gt;"",Scoring!$I$24)+IF(Data!$T171&lt;&gt;"",Scoring!$I$25)+IF(Data!$U171&lt;&gt;"",Scoring!$I$26)+IF(Data!$V171&lt;&gt;"",Scoring!$I$27)+IF(Data!$W171&lt;&gt;"",Scoring!$I$28)+IF(Data!$X171&lt;&gt;"",Scoring!$I$29)+IF(Data!$Y171&lt;&gt;"",Scoring!$I$30)+IF(Data!$Z171&lt;&gt;"",Scoring!$I$31)+IF(Data!$AA171&lt;&gt;"",Scoring!$I$32)+IF(Data!$AB171&lt;&gt;"",Scoring!$I$33)+IF(Data!$AC171&lt;&gt;"",Scoring!$I$34)+IF(Data!$AD171&lt;&gt;"",Scoring!$I$35)+IF(Data!$AE171&lt;&gt;"",Scoring!$I$36)+IF(Data!$AF171&lt;&gt;"",Scoring!$I$37)+IF(Data!$AG171&lt;&gt;"",Scoring!$I$38)+IF(Data!$AH171&lt;&gt;"",Scoring!$I$39)+IF(Data!$AI171&lt;&gt;"",Scoring!$I$40)+IF(Data!$AJ171&lt;&gt;"",Scoring!$I$41)+IF(Data!$AK171&lt;&gt;"",Scoring!$I$42)+IF(Data!$AL171&lt;&gt;"",Scoring!$I$43)+IF(Data!$AM171&lt;&gt;"",Scoring!$I$44)+IF(Data!$AN171&lt;&gt;"",Scoring!$I$45)+IF(Data!$AO171&lt;&gt;"",Scoring!$I$46)+IF(Data!$AP171&lt;&gt;"",Scoring!$I$47)+IF(Data!$AQ171&lt;&gt;"",Scoring!$I$48)+IF(Data!$AR171&lt;&gt;"",Scoring!$I$49)+IF(Data!$AS171&lt;&gt;"",Scoring!$I$50)+IF(Data!$AT171&lt;&gt;"",Scoring!$I$51)+IF(Data!$AU171&lt;&gt;"",Scoring!$I$52),"")</f>
        <v/>
      </c>
      <c r="BG171" s="180" t="str">
        <f>IF(BF171&lt;&gt;"",LOOKUP(BF171,Likelihoods!$A$7:$A$107,Likelihoods!G$7:G$107),"")</f>
        <v/>
      </c>
      <c r="BH171" s="187" t="str">
        <f>IF(AND(COUNTBLANK($B171:$O171)=13,COUNTBLANK($P171:$Q171)=1,COUNTBLANK($R171:$U171)=3,COUNTBLANK($V171:$X171)=2,COUNTBLANK($Y171:$AE171)=6,COUNTBLANK($AF171:$AJ171)=4,COUNTBLANK($AK171:AN171)=3,COUNTBLANK($AO171:$AQ171)=2,COUNTBLANK($AR171:$AS171)=1,COUNTBLANK($AT171:$AU171)=1),IF(Data!$B171&lt;&gt;"",Scoring!$J$7)+IF(Data!$C171&lt;&gt;"",Scoring!$J$8)+IF(Data!$D171&lt;&gt;"",Scoring!$J$9)+IF(Data!$E171&lt;&gt;"",Scoring!$J$10)+IF(Data!$F171&lt;&gt;"",Scoring!$J$11)+IF(Data!$G171&lt;&gt;"",Scoring!$J$12)+IF(Data!$H171&lt;&gt;"",Scoring!$J$13)+IF(Data!$I171&lt;&gt;"",Scoring!$J$14)+IF(Data!$J171&lt;&gt;"",Scoring!$J$15)+IF(Data!$K171&lt;&gt;"",Scoring!$J$16)+IF(Data!$L171&lt;&gt;"",Scoring!$J$17)+IF(Data!$M171&lt;&gt;"",Scoring!$J$18)+IF(Data!$N171&lt;&gt;"",Scoring!$J$19)+IF(Data!$O171&lt;&gt;"",Scoring!$J$20)+IF(Data!$P171&lt;&gt;"",Scoring!$J$21)+IF(Data!$Q171&lt;&gt;"",Scoring!$J$22)+IF(Data!$R171&lt;&gt;"",Scoring!$J$23)+IF(Data!$S171&lt;&gt;"",Scoring!$J$24)+IF(Data!$T171&lt;&gt;"",Scoring!$J$25)+IF(Data!$U171&lt;&gt;"",Scoring!$J$26)+IF(Data!$V171&lt;&gt;"",Scoring!$J$27)+IF(Data!$W171&lt;&gt;"",Scoring!$J$28)+IF(Data!$X171&lt;&gt;"",Scoring!$J$29)+IF(Data!$Y171&lt;&gt;"",Scoring!$J$30)+IF(Data!$Z171&lt;&gt;"",Scoring!$J$31)+IF(Data!$AA171&lt;&gt;"",Scoring!$J$32)+IF(Data!$AB171&lt;&gt;"",Scoring!$J$33)+IF(Data!$AC171&lt;&gt;"",Scoring!$J$34)+IF(Data!$AD171&lt;&gt;"",Scoring!$J$35)+IF(Data!$AE171&lt;&gt;"",Scoring!$J$36)+IF(Data!$AF171&lt;&gt;"",Scoring!$J$37)+IF(Data!$AG171&lt;&gt;"",Scoring!$J$38)+IF(Data!$AH171&lt;&gt;"",Scoring!$J$39)+IF(Data!$AI171&lt;&gt;"",Scoring!$J$40)+IF(Data!$AJ171&lt;&gt;"",Scoring!$J$41)+IF(Data!$AK171&lt;&gt;"",Scoring!$J$42)+IF(Data!$AL171&lt;&gt;"",Scoring!$J$43)+IF(Data!$AM171&lt;&gt;"",Scoring!$J$44)+IF(Data!$AN171&lt;&gt;"",Scoring!$J$45)+IF(Data!$AO171&lt;&gt;"",Scoring!$J$46)+IF(Data!$AP171&lt;&gt;"",Scoring!$J$47)+IF(Data!$AQ171&lt;&gt;"",Scoring!$J$48)+IF(Data!$AR171&lt;&gt;"",Scoring!$J$49)+IF(Data!$AS171&lt;&gt;"",Scoring!$J$50)+IF(Data!$AT171&lt;&gt;"",Scoring!$J$51)+IF(Data!$AU171&lt;&gt;"",Scoring!$J$52),"")</f>
        <v/>
      </c>
      <c r="BI171" s="183" t="str">
        <f>IF(BH171&lt;&gt;"",LOOKUP(BH171,Likelihoods!$A$7:$A$107,Likelihoods!H$7:H$107),"")</f>
        <v/>
      </c>
      <c r="BJ171" s="188" t="str">
        <f>IF(AND(COUNTBLANK($B171:$O171)=13,COUNTBLANK($P171:$Q171)=1,COUNTBLANK($R171:$U171)=3,COUNTBLANK($V171:$X171)=2,COUNTBLANK($Y171:$AE171)=6,COUNTBLANK($AF171:$AJ171)=4,COUNTBLANK($AK171:AN171)=3,COUNTBLANK($AO171:$AQ171)=2,COUNTBLANK($AR171:$AS171)=1,COUNTBLANK($AT171:$AU171)=1),IF(Data!$B171&lt;&gt;"",Scoring!$K$7)+IF(Data!$C171&lt;&gt;"",Scoring!$K$8)+IF(Data!$D171&lt;&gt;"",Scoring!$K$9)+IF(Data!$E171&lt;&gt;"",Scoring!$K$10)+IF(Data!$F171&lt;&gt;"",Scoring!$K$11)+IF(Data!$G171&lt;&gt;"",Scoring!$K$12)+IF(Data!$H171&lt;&gt;"",Scoring!$K$13)+IF(Data!$I171&lt;&gt;"",Scoring!$K$14)+IF(Data!$J171&lt;&gt;"",Scoring!$K$15)+IF(Data!$K171&lt;&gt;"",Scoring!$K$16)+IF(Data!$L171&lt;&gt;"",Scoring!$K$17)+IF(Data!$M171&lt;&gt;"",Scoring!$K$18)+IF(Data!$N171&lt;&gt;"",Scoring!$K$19)+IF(Data!$O171&lt;&gt;"",Scoring!$K$20)+IF(Data!$P171&lt;&gt;"",Scoring!$K$21)+IF(Data!$Q171&lt;&gt;"",Scoring!$K$22)+IF(Data!$R171&lt;&gt;"",Scoring!$K$23)+IF(Data!$S171&lt;&gt;"",Scoring!$K$24)+IF(Data!$T171&lt;&gt;"",Scoring!$K$25)+IF(Data!$U171&lt;&gt;"",Scoring!$K$26)+IF(Data!$V171&lt;&gt;"",Scoring!$K$27)+IF(Data!$W171&lt;&gt;"",Scoring!$K$28)+IF(Data!$X171&lt;&gt;"",Scoring!$K$29)+IF(Data!$Y171&lt;&gt;"",Scoring!$K$30)+IF(Data!$Z171&lt;&gt;"",Scoring!$K$31)+IF(Data!$AA171&lt;&gt;"",Scoring!$K$32)+IF(Data!$AB171&lt;&gt;"",Scoring!$K$33)+IF(Data!$AC171&lt;&gt;"",Scoring!$K$34)+IF(Data!$AD171&lt;&gt;"",Scoring!$K$35)+IF(Data!$AE171&lt;&gt;"",Scoring!$K$36)+IF(Data!$AF171&lt;&gt;"",Scoring!$K$37)+IF(Data!$AG171&lt;&gt;"",Scoring!$K$38)+IF(Data!$AH171&lt;&gt;"",Scoring!$K$39)+IF(Data!$AI171&lt;&gt;"",Scoring!$K$40)+IF(Data!$AJ171&lt;&gt;"",Scoring!$K$41)+IF(Data!$AK171&lt;&gt;"",Scoring!$K$42)+IF(Data!$AL171&lt;&gt;"",Scoring!$K$43)+IF(Data!$AM171&lt;&gt;"",Scoring!$K$44)+IF(Data!$AN171&lt;&gt;"",Scoring!$K$45)+IF(Data!$AO171&lt;&gt;"",Scoring!$K$46)+IF(Data!$AP171&lt;&gt;"",Scoring!$K$47)+IF(Data!$AQ171&lt;&gt;"",Scoring!$K$48)+IF(Data!$AR171&lt;&gt;"",Scoring!$K$49)+IF(Data!$AS171&lt;&gt;"",Scoring!$K$50)+IF(Data!$AT171&lt;&gt;"",Scoring!$K$51)+IF(Data!$AU171&lt;&gt;"",Scoring!$K$52),"")</f>
        <v/>
      </c>
      <c r="BK171" s="184" t="str">
        <f>IF(BJ171&lt;&gt;"",LOOKUP(BJ171,Likelihoods!$A$7:$A$107,Likelihoods!I$7:I$107),"")</f>
        <v/>
      </c>
      <c r="BL171" s="187" t="str">
        <f>IF(AND(COUNTBLANK($B171:$O171)=13,COUNTBLANK($P171:$Q171)=1,COUNTBLANK($R171:$U171)=3,COUNTBLANK($V171:$X171)=2,COUNTBLANK($Y171:$AE171)=6,COUNTBLANK($AF171:$AJ171)=4,COUNTBLANK($AK171:AN171)=3,COUNTBLANK($AO171:$AQ171)=2,COUNTBLANK($AR171:$AS171)=1,COUNTBLANK($AT171:$AU171)=1),IF(Data!$B171&lt;&gt;"",Scoring!$L$7)+IF(Data!$C171&lt;&gt;"",Scoring!$L$8)+IF(Data!$D171&lt;&gt;"",Scoring!$L$9)+IF(Data!$E171&lt;&gt;"",Scoring!$L$10)+IF(Data!$F171&lt;&gt;"",Scoring!$L$11)+IF(Data!$G171&lt;&gt;"",Scoring!$L$12)+IF(Data!$H171&lt;&gt;"",Scoring!$L$13)+IF(Data!$I171&lt;&gt;"",Scoring!$L$14)+IF(Data!$J171&lt;&gt;"",Scoring!$L$15)+IF(Data!$K171&lt;&gt;"",Scoring!$L$16)+IF(Data!$L171&lt;&gt;"",Scoring!$L$17)+IF(Data!$M171&lt;&gt;"",Scoring!$L$18)+IF(Data!$N171&lt;&gt;"",Scoring!$L$19)+IF(Data!$O171&lt;&gt;"",Scoring!$L$20)+IF(Data!$P171&lt;&gt;"",Scoring!$L$21)+IF(Data!$Q171&lt;&gt;"",Scoring!$L$22)+IF(Data!$R171&lt;&gt;"",Scoring!$L$23)+IF(Data!$S171&lt;&gt;"",Scoring!$L$24)+IF(Data!$T171&lt;&gt;"",Scoring!$L$25)+IF(Data!$U171&lt;&gt;"",Scoring!$L$26)+IF(Data!$V171&lt;&gt;"",Scoring!$L$27)+IF(Data!$W171&lt;&gt;"",Scoring!$L$28)+IF(Data!$X171&lt;&gt;"",Scoring!$L$29)+IF(Data!$Y171&lt;&gt;"",Scoring!$L$30)+IF(Data!$Z171&lt;&gt;"",Scoring!$L$31)+IF(Data!$AA171&lt;&gt;"",Scoring!$L$32)+IF(Data!$AB171&lt;&gt;"",Scoring!$L$33)+IF(Data!$AC171&lt;&gt;"",Scoring!$L$34)+IF(Data!$AD171&lt;&gt;"",Scoring!$L$35)+IF(Data!$AE171&lt;&gt;"",Scoring!$L$36)+IF(Data!$AF171&lt;&gt;"",Scoring!$L$37)+IF(Data!$AG171&lt;&gt;"",Scoring!$L$38)+IF(Data!$AH171&lt;&gt;"",Scoring!$L$39)+IF(Data!$AI171&lt;&gt;"",Scoring!$L$40)+IF(Data!$AJ171&lt;&gt;"",Scoring!$L$41)+IF(Data!$AK171&lt;&gt;"",Scoring!$L$42)+IF(Data!$AL171&lt;&gt;"",Scoring!$L$43)+IF(Data!$AM171&lt;&gt;"",Scoring!$L$44)+IF(Data!$AN171&lt;&gt;"",Scoring!$L$45)+IF(Data!$AO171&lt;&gt;"",Scoring!$L$46)+IF(Data!$AP171&lt;&gt;"",Scoring!$L$47)+IF(Data!$AQ171&lt;&gt;"",Scoring!$L$48)+IF(Data!$AR171&lt;&gt;"",Scoring!$L$49)+IF(Data!$AS171&lt;&gt;"",Scoring!$L$50)+IF(Data!$AT171&lt;&gt;"",Scoring!$L$51)+IF(Data!$AU171&lt;&gt;"",Scoring!$L$52),"")</f>
        <v/>
      </c>
      <c r="BM171" s="180" t="str">
        <f>IF(BL171&lt;&gt;"",LOOKUP(BL171,Likelihoods!$A$7:$A$107,Likelihoods!J$7:J$107),"")</f>
        <v/>
      </c>
      <c r="BN171" s="181" t="str">
        <f>IF(AND(COUNTBLANK($B171:$O171)=13,COUNTBLANK($P171:$Q171)=1,COUNTBLANK($R171:$U171)=3,COUNTBLANK($V171:$X171)=2,COUNTBLANK($Y171:$AE171)=6,COUNTBLANK($AF171:$AJ171)=4,COUNTBLANK($AK171:AN171)=3,COUNTBLANK($AO171:$AQ171)=2,COUNTBLANK($AR171:$AS171)=1,COUNTBLANK($AT171:$AU171)=1),IF(Data!$B171&lt;&gt;"",Scoring!$M$7)+IF(Data!$C171&lt;&gt;"",Scoring!$M$8)+IF(Data!$D171&lt;&gt;"",Scoring!$M$9)+IF(Data!$E171&lt;&gt;"",Scoring!$M$10)+IF(Data!$F171&lt;&gt;"",Scoring!$M$11)+IF(Data!$G171&lt;&gt;"",Scoring!$M$12)+IF(Data!$H171&lt;&gt;"",Scoring!$M$13)+IF(Data!$I171&lt;&gt;"",Scoring!$M$14)+IF(Data!$J171&lt;&gt;"",Scoring!$M$15)+IF(Data!$K171&lt;&gt;"",Scoring!$M$16)+IF(Data!$L171&lt;&gt;"",Scoring!$M$17)+IF(Data!$M171&lt;&gt;"",Scoring!$M$18)+IF(Data!$N171&lt;&gt;"",Scoring!$M$19)+IF(Data!$O171&lt;&gt;"",Scoring!$M$20)+IF(Data!$P171&lt;&gt;"",Scoring!$M$21)+IF(Data!$Q171&lt;&gt;"",Scoring!$M$22)+IF(Data!$R171&lt;&gt;"",Scoring!$M$23)+IF(Data!$S171&lt;&gt;"",Scoring!$M$24)+IF(Data!$T171&lt;&gt;"",Scoring!$M$25)+IF(Data!$U171&lt;&gt;"",Scoring!$M$26)+IF(Data!$V171&lt;&gt;"",Scoring!$M$27)+IF(Data!$W171&lt;&gt;"",Scoring!$M$28)+IF(Data!$X171&lt;&gt;"",Scoring!$M$29)+IF(Data!$Y171&lt;&gt;"",Scoring!$M$30)+IF(Data!$Z171&lt;&gt;"",Scoring!$M$31)+IF(Data!$AA171&lt;&gt;"",Scoring!$M$32)+IF(Data!$AB171&lt;&gt;"",Scoring!$M$33)+IF(Data!$AC171&lt;&gt;"",Scoring!$M$34)+IF(Data!$AD171&lt;&gt;"",Scoring!$M$35)+IF(Data!$AE171&lt;&gt;"",Scoring!$M$36)+IF(Data!$AF171&lt;&gt;"",Scoring!$M$37)+IF(Data!$AG171&lt;&gt;"",Scoring!$M$38)+IF(Data!$AH171&lt;&gt;"",Scoring!$M$39)+IF(Data!$AI171&lt;&gt;"",Scoring!$M$40)+IF(Data!$AJ171&lt;&gt;"",Scoring!$M$41)+IF(Data!$AK171&lt;&gt;"",Scoring!$M$42)+IF(Data!$AL171&lt;&gt;"",Scoring!$M$43)+IF(Data!$AM171&lt;&gt;"",Scoring!$M$44)+IF(Data!$AN171&lt;&gt;"",Scoring!$M$45)+IF(Data!$AO171&lt;&gt;"",Scoring!$M$46)+IF(Data!$AP171&lt;&gt;"",Scoring!$M$47)+IF(Data!$AQ171&lt;&gt;"",Scoring!$M$48)+IF(Data!$AR171&lt;&gt;"",Scoring!$M$49)+IF(Data!$AS171&lt;&gt;"",Scoring!$M$50)+IF(Data!$AT171&lt;&gt;"",Scoring!$M$51)+IF(Data!$AU171&lt;&gt;"",Scoring!$M$52),"")</f>
        <v/>
      </c>
      <c r="BO171" s="184" t="str">
        <f>IF(BN171&lt;&gt;"",LOOKUP(BN171,Likelihoods!$A$7:$A$107,Likelihoods!K$7:K$107),"")</f>
        <v/>
      </c>
      <c r="BP171" s="179" t="str">
        <f>IF(AND(COUNTBLANK($B171:$O171)=13,COUNTBLANK($P171:$Q171)=1,COUNTBLANK($R171:$U171)=3,COUNTBLANK($V171:$X171)=2,COUNTBLANK($Y171:$AE171)=6,COUNTBLANK($AF171:$AJ171)=4,COUNTBLANK($AK171:AN171)=3,COUNTBLANK($AO171:$AQ171)=2,COUNTBLANK($AR171:$AS171)=1,COUNTBLANK($AT171:$AU171)=1),IF(Data!$B171&lt;&gt;"",Scoring!$N$7)+IF(Data!$C171&lt;&gt;"",Scoring!$N$8)+IF(Data!$D171&lt;&gt;"",Scoring!$N$9)+IF(Data!$E171&lt;&gt;"",Scoring!$N$10)+IF(Data!$F171&lt;&gt;"",Scoring!$N$11)+IF(Data!$G171&lt;&gt;"",Scoring!$N$12)+IF(Data!$H171&lt;&gt;"",Scoring!$N$13)+IF(Data!$I171&lt;&gt;"",Scoring!$N$14)+IF(Data!$J171&lt;&gt;"",Scoring!$N$15)+IF(Data!$K171&lt;&gt;"",Scoring!$N$16)+IF(Data!$L171&lt;&gt;"",Scoring!$N$17)+IF(Data!$M171&lt;&gt;"",Scoring!$N$18)+IF(Data!$N171&lt;&gt;"",Scoring!$N$19)+IF(Data!$O171&lt;&gt;"",Scoring!$N$20)+IF(Data!$P171&lt;&gt;"",Scoring!$N$21)+IF(Data!$Q171&lt;&gt;"",Scoring!$N$22)+IF(Data!$R171&lt;&gt;"",Scoring!$N$23)+IF(Data!$S171&lt;&gt;"",Scoring!$N$24)+IF(Data!$T171&lt;&gt;"",Scoring!$N$25)+IF(Data!$U171&lt;&gt;"",Scoring!$N$26)+IF(Data!$V171&lt;&gt;"",Scoring!$N$27)+IF(Data!$W171&lt;&gt;"",Scoring!$N$28)+IF(Data!$X171&lt;&gt;"",Scoring!$N$29)+IF(Data!$Y171&lt;&gt;"",Scoring!$N$30)+IF(Data!$Z171&lt;&gt;"",Scoring!$N$31)+IF(Data!$AA171&lt;&gt;"",Scoring!$N$32)+IF(Data!$AB171&lt;&gt;"",Scoring!$N$33)+IF(Data!$AC171&lt;&gt;"",Scoring!$N$34)+IF(Data!$AD171&lt;&gt;"",Scoring!$N$35)+IF(Data!$AE171&lt;&gt;"",Scoring!$N$36)+IF(Data!$AF171&lt;&gt;"",Scoring!$N$37)+IF(Data!$AG171&lt;&gt;"",Scoring!$N$38)+IF(Data!$AH171&lt;&gt;"",Scoring!$N$39)+IF(Data!$AI171&lt;&gt;"",Scoring!$N$40)+IF(Data!$AJ171&lt;&gt;"",Scoring!$N$41)+IF(Data!$AK171&lt;&gt;"",Scoring!$N$42)+IF(Data!$AL171&lt;&gt;"",Scoring!$N$43)+IF(Data!$AM171&lt;&gt;"",Scoring!$N$44)+IF(Data!$AN171&lt;&gt;"",Scoring!$N$45)+IF(Data!$AO171&lt;&gt;"",Scoring!$N$46)+IF(Data!$AP171&lt;&gt;"",Scoring!$N$47)+IF(Data!$AQ171&lt;&gt;"",Scoring!$N$48)+IF(Data!$AR171&lt;&gt;"",Scoring!$N$49)+IF(Data!$AS171&lt;&gt;"",Scoring!$N$50)+IF(Data!$AT171&lt;&gt;"",Scoring!$N$51)+IF(Data!$AU171&lt;&gt;"",Scoring!$N$52),"")</f>
        <v/>
      </c>
      <c r="BQ171" s="189" t="str">
        <f>IF(BP171&lt;&gt;"",LOOKUP(BP171,Likelihoods!$A$7:$A$107,Likelihoods!L$7:L$107),"")</f>
        <v/>
      </c>
      <c r="BR171" s="181" t="str">
        <f>IF(AND(COUNTBLANK($B171:$O171)=13,COUNTBLANK($P171:$Q171)=1,COUNTBLANK($R171:$U171)=3,COUNTBLANK($V171:$X171)=2,COUNTBLANK($Y171:$AE171)=6,COUNTBLANK($AF171:$AJ171)=4,COUNTBLANK($AK171:AN171)=3,COUNTBLANK($AO171:$AQ171)=2,COUNTBLANK($AR171:$AS171)=1,COUNTBLANK($AT171:$AU171)=1),IF(Data!$B171&lt;&gt;"",Scoring!$O$7)+IF(Data!$C171&lt;&gt;"",Scoring!$O$8)+IF(Data!$D171&lt;&gt;"",Scoring!$O$9)+IF(Data!$E171&lt;&gt;"",Scoring!$O$10)+IF(Data!$F171&lt;&gt;"",Scoring!$O$11)+IF(Data!$G171&lt;&gt;"",Scoring!$O$12)+IF(Data!$H171&lt;&gt;"",Scoring!$O$13)+IF(Data!$I171&lt;&gt;"",Scoring!$O$14)+IF(Data!$J171&lt;&gt;"",Scoring!$O$15)+IF(Data!$K171&lt;&gt;"",Scoring!$O$16)+IF(Data!$L171&lt;&gt;"",Scoring!$O$17)+IF(Data!$M171&lt;&gt;"",Scoring!$O$18)+IF(Data!$N171&lt;&gt;"",Scoring!$O$19)+IF(Data!$O171&lt;&gt;"",Scoring!$O$20)+IF(Data!$P171&lt;&gt;"",Scoring!$O$21)+IF(Data!$Q171&lt;&gt;"",Scoring!$O$22)+IF(Data!$R171&lt;&gt;"",Scoring!$O$23)+IF(Data!$S171&lt;&gt;"",Scoring!$O$24)+IF(Data!$T171&lt;&gt;"",Scoring!$O$25)+IF(Data!$U171&lt;&gt;"",Scoring!$O$26)+IF(Data!$V171&lt;&gt;"",Scoring!$O$27)+IF(Data!$W171&lt;&gt;"",Scoring!$O$28)+IF(Data!$X171&lt;&gt;"",Scoring!$O$29)+IF(Data!$Y171&lt;&gt;"",Scoring!$O$30)+IF(Data!$Z171&lt;&gt;"",Scoring!$O$31)+IF(Data!$AA171&lt;&gt;"",Scoring!$O$32)+IF(Data!$AB171&lt;&gt;"",Scoring!$O$33)+IF(Data!$AC171&lt;&gt;"",Scoring!$O$34)+IF(Data!$AD171&lt;&gt;"",Scoring!$O$35)+IF(Data!$AE171&lt;&gt;"",Scoring!$O$36)+IF(Data!$AF171&lt;&gt;"",Scoring!$O$37)+IF(Data!$AG171&lt;&gt;"",Scoring!$O$38)+IF(Data!$AH171&lt;&gt;"",Scoring!$O$39)+IF(Data!$AI171&lt;&gt;"",Scoring!$O$40)+IF(Data!$AJ171&lt;&gt;"",Scoring!$O$41)+IF(Data!$AK171&lt;&gt;"",Scoring!$O$42)+IF(Data!$AL171&lt;&gt;"",Scoring!$O$43)+IF(Data!$AM171&lt;&gt;"",Scoring!$O$44)+IF(Data!$AN171&lt;&gt;"",Scoring!$O$45)+IF(Data!$AO171&lt;&gt;"",Scoring!$O$46)+IF(Data!$AP171&lt;&gt;"",Scoring!$O$47)+IF(Data!$AQ171&lt;&gt;"",Scoring!$O$48)+IF(Data!$AR171&lt;&gt;"",Scoring!$O$49)+IF(Data!$AS171&lt;&gt;"",Scoring!$O$50)+IF(Data!$AT171&lt;&gt;"",Scoring!$O$51)+IF(Data!$AU171&lt;&gt;"",Scoring!$O$52),"")</f>
        <v/>
      </c>
      <c r="BS171" s="184" t="str">
        <f>IF(BR171&lt;&gt;"",LOOKUP(BR171,Likelihoods!$A$7:$A$107,Likelihoods!M$7:M$107),"")</f>
        <v/>
      </c>
      <c r="BT171" s="181" t="str">
        <f>IF(AND(COUNTBLANK($B171:$O171)=13,COUNTBLANK($P171:$Q171)=1,COUNTBLANK($R171:$U171)=3,COUNTBLANK($V171:$X171)=2,COUNTBLANK($Y171:$AE171)=6,COUNTBLANK($AF171:$AJ171)=4,COUNTBLANK($AK171:AN171)=3,COUNTBLANK($AO171:$AQ171)=2,COUNTBLANK($AR171:$AS171)=1,COUNTBLANK($AT171:$AU171)=1),IF(Data!$B171&lt;&gt;"",Scoring!$P$7)+IF(Data!$C171&lt;&gt;"",Scoring!$P$8)+IF(Data!$D171&lt;&gt;"",Scoring!$P$9)+IF(Data!$E171&lt;&gt;"",Scoring!$P$10)+IF(Data!$F171&lt;&gt;"",Scoring!$P$11)+IF(Data!$G171&lt;&gt;"",Scoring!$P$12)+IF(Data!$H171&lt;&gt;"",Scoring!$P$13)+IF(Data!$I171&lt;&gt;"",Scoring!$P$14)+IF(Data!$J171&lt;&gt;"",Scoring!$P$15)+IF(Data!$K171&lt;&gt;"",Scoring!$P$16)+IF(Data!$L171&lt;&gt;"",Scoring!$P$17)+IF(Data!$M171&lt;&gt;"",Scoring!$P$18)+IF(Data!$N171&lt;&gt;"",Scoring!$P$19)+IF(Data!$O171&lt;&gt;"",Scoring!$P$20)+IF(Data!$P171&lt;&gt;"",Scoring!$P$21)+IF(Data!$Q171&lt;&gt;"",Scoring!$P$22)+IF(Data!$R171&lt;&gt;"",Scoring!$P$23)+IF(Data!$S171&lt;&gt;"",Scoring!$P$24)+IF(Data!$T171&lt;&gt;"",Scoring!$P$25)+IF(Data!$U171&lt;&gt;"",Scoring!$P$26)+IF(Data!$V171&lt;&gt;"",Scoring!$P$27)+IF(Data!$W171&lt;&gt;"",Scoring!$P$28)+IF(Data!$X171&lt;&gt;"",Scoring!$P$29)+IF(Data!$Y171&lt;&gt;"",Scoring!$P$30)+IF(Data!$Z171&lt;&gt;"",Scoring!$P$31)+IF(Data!$AA171&lt;&gt;"",Scoring!$P$32)+IF(Data!$AB171&lt;&gt;"",Scoring!$P$33)+IF(Data!$AC171&lt;&gt;"",Scoring!$P$34)+IF(Data!$AD171&lt;&gt;"",Scoring!$P$35)+IF(Data!$AE171&lt;&gt;"",Scoring!$P$36)+IF(Data!$AF171&lt;&gt;"",Scoring!$P$37)+IF(Data!$AG171&lt;&gt;"",Scoring!$P$38)+IF(Data!$AH171&lt;&gt;"",Scoring!$P$39)+IF(Data!$AI171&lt;&gt;"",Scoring!$P$40)+IF(Data!$AJ171&lt;&gt;"",Scoring!$P$41)+IF(Data!$AK171&lt;&gt;"",Scoring!$P$42)+IF(Data!$AL171&lt;&gt;"",Scoring!$P$43)+IF(Data!$AM171&lt;&gt;"",Scoring!$P$44)+IF(Data!$AN171&lt;&gt;"",Scoring!$P$45)+IF(Data!$AO171&lt;&gt;"",Scoring!$P$46)+IF(Data!$AP171&lt;&gt;"",Scoring!$P$47)+IF(Data!$AQ171&lt;&gt;"",Scoring!$P$48)+IF(Data!$AR171&lt;&gt;"",Scoring!$P$49)+IF(Data!$AS171&lt;&gt;"",Scoring!$P$50)+IF(Data!$AT171&lt;&gt;"",Scoring!$P$51)+IF(Data!$AU171&lt;&gt;"",Scoring!$P$52),"")</f>
        <v/>
      </c>
      <c r="BU171" s="180" t="str">
        <f>IF(BT171&lt;&gt;"",LOOKUP(BT171,Likelihoods!$A$7:$A$107,Likelihoods!N$7:N$107),"")</f>
        <v/>
      </c>
      <c r="BV171" s="181" t="str">
        <f>IF(AND(COUNTBLANK($B171:$O171)=13,COUNTBLANK($P171:$Q171)=1,COUNTBLANK($R171:$U171)=3,COUNTBLANK($V171:$X171)=2,COUNTBLANK($Y171:$AE171)=6,COUNTBLANK($AF171:$AJ171)=4,COUNTBLANK($AK171:AN171)=3,COUNTBLANK($AO171:$AQ171)=2,COUNTBLANK($AR171:$AS171)=1,COUNTBLANK($AT171:$AU171)=1),IF(Data!$B171&lt;&gt;"",Scoring!$Q$7)+IF(Data!$C171&lt;&gt;"",Scoring!$Q$8)+IF(Data!$D171&lt;&gt;"",Scoring!$Q$9)+IF(Data!$E171&lt;&gt;"",Scoring!$Q$10)+IF(Data!$F171&lt;&gt;"",Scoring!$Q$11)+IF(Data!$G171&lt;&gt;"",Scoring!$Q$12)+IF(Data!$H171&lt;&gt;"",Scoring!$Q$13)+IF(Data!$I171&lt;&gt;"",Scoring!$Q$14)+IF(Data!$J171&lt;&gt;"",Scoring!$Q$15)+IF(Data!$K171&lt;&gt;"",Scoring!$Q$16)+IF(Data!$L171&lt;&gt;"",Scoring!$Q$17)+IF(Data!$M171&lt;&gt;"",Scoring!$Q$18)+IF(Data!$N171&lt;&gt;"",Scoring!$Q$19)+IF(Data!$O171&lt;&gt;"",Scoring!$Q$20)+IF(Data!$P171&lt;&gt;"",Scoring!$Q$21)+IF(Data!$Q171&lt;&gt;"",Scoring!$Q$22)+IF(Data!$R171&lt;&gt;"",Scoring!$Q$23)+IF(Data!$S171&lt;&gt;"",Scoring!$Q$24)+IF(Data!$T171&lt;&gt;"",Scoring!$Q$25)+IF(Data!$U171&lt;&gt;"",Scoring!$Q$26)+IF(Data!$V171&lt;&gt;"",Scoring!$Q$27)+IF(Data!$W171&lt;&gt;"",Scoring!$Q$28)+IF(Data!$X171&lt;&gt;"",Scoring!$Q$29)+IF(Data!$Y171&lt;&gt;"",Scoring!$Q$30)+IF(Data!$Z171&lt;&gt;"",Scoring!$Q$31)+IF(Data!$AA171&lt;&gt;"",Scoring!$Q$32)+IF(Data!$AB171&lt;&gt;"",Scoring!$Q$33)+IF(Data!$AC171&lt;&gt;"",Scoring!$Q$34)+IF(Data!$AD171&lt;&gt;"",Scoring!$Q$35)+IF(Data!$AE171&lt;&gt;"",Scoring!$Q$36)+IF(Data!$AF171&lt;&gt;"",Scoring!$Q$37)+IF(Data!$AG171&lt;&gt;"",Scoring!$Q$38)+IF(Data!$AH171&lt;&gt;"",Scoring!$Q$39)+IF(Data!$AI171&lt;&gt;"",Scoring!$Q$40)+IF(Data!$AJ171&lt;&gt;"",Scoring!$Q$41)+IF(Data!$AK171&lt;&gt;"",Scoring!$Q$42)+IF(Data!$AL171&lt;&gt;"",Scoring!$Q$43)+IF(Data!$AM171&lt;&gt;"",Scoring!$Q$44)+IF(Data!$AN171&lt;&gt;"",Scoring!$Q$45)+IF(Data!$AO171&lt;&gt;"",Scoring!$Q$46)+IF(Data!$AP171&lt;&gt;"",Scoring!$Q$47)+IF(Data!$AQ171&lt;&gt;"",Scoring!$Q$48)+IF(Data!$AR171&lt;&gt;"",Scoring!$Q$49)+IF(Data!$AS171&lt;&gt;"",Scoring!$Q$50)+IF(Data!$AT171&lt;&gt;"",Scoring!$Q$51)+IF(Data!$AU171&lt;&gt;"",Scoring!$Q$52),"")</f>
        <v/>
      </c>
      <c r="BW171" s="183" t="str">
        <f>IF(BV171&lt;&gt;"",LOOKUP(BV171,Likelihoods!$A$7:$A$107,Likelihoods!O$7:O$107),"")</f>
        <v/>
      </c>
      <c r="BX171" s="9"/>
      <c r="BY171" s="9"/>
      <c r="BZ171" s="9"/>
      <c r="CA171" s="9"/>
      <c r="CB171" s="9"/>
      <c r="CC171" s="9"/>
      <c r="CD171" s="9"/>
      <c r="CE171" s="9"/>
      <c r="CF171" s="9"/>
      <c r="CG171" s="9"/>
      <c r="CH171" s="9"/>
      <c r="CI171" s="9"/>
      <c r="CJ171" s="9"/>
      <c r="CK171" s="9"/>
    </row>
    <row r="172" spans="1:89" ht="14.25">
      <c r="A172" s="59"/>
      <c r="B172" s="76"/>
      <c r="C172" s="77"/>
      <c r="D172" s="77"/>
      <c r="E172" s="77"/>
      <c r="F172" s="77"/>
      <c r="G172" s="77"/>
      <c r="H172" s="77"/>
      <c r="I172" s="77"/>
      <c r="J172" s="77"/>
      <c r="K172" s="77"/>
      <c r="L172" s="77"/>
      <c r="M172" s="77"/>
      <c r="N172" s="77"/>
      <c r="O172" s="77"/>
      <c r="P172" s="76"/>
      <c r="Q172" s="78"/>
      <c r="R172" s="77"/>
      <c r="S172" s="77"/>
      <c r="T172" s="77"/>
      <c r="U172" s="77"/>
      <c r="V172" s="76"/>
      <c r="W172" s="77"/>
      <c r="X172" s="78"/>
      <c r="Y172" s="77"/>
      <c r="Z172" s="77"/>
      <c r="AA172" s="77"/>
      <c r="AB172" s="77"/>
      <c r="AC172" s="77"/>
      <c r="AD172" s="77"/>
      <c r="AE172" s="77"/>
      <c r="AF172" s="76"/>
      <c r="AG172" s="77"/>
      <c r="AH172" s="77"/>
      <c r="AI172" s="77"/>
      <c r="AJ172" s="78"/>
      <c r="AK172" s="77"/>
      <c r="AL172" s="77"/>
      <c r="AM172" s="77"/>
      <c r="AN172" s="77"/>
      <c r="AO172" s="76"/>
      <c r="AP172" s="77"/>
      <c r="AQ172" s="78"/>
      <c r="AR172" s="76"/>
      <c r="AS172" s="78"/>
      <c r="AT172" s="77"/>
      <c r="AU172" s="77"/>
      <c r="AV172" s="179" t="str">
        <f>IF(AND(COUNTBLANK($B172:$O172)=13,COUNTBLANK($P172:$Q172)=1,COUNTBLANK($R172:$U172)=3,COUNTBLANK($V172:$X172)=2,COUNTBLANK($Y172:$AE172)=6,COUNTBLANK($AF172:$AJ172)=4,COUNTBLANK($AK172:AN172)=3,COUNTBLANK($AO172:$AQ172)=2,COUNTBLANK($AR172:$AS172)=1,COUNTBLANK($AT172:$AU172)=1),IF(Data!$B172&lt;&gt;"",Scoring!$D$7)+IF(Data!$C172&lt;&gt;"",Scoring!$D$8)+IF(Data!$D172&lt;&gt;"",Scoring!$D$9)+IF(Data!$E172&lt;&gt;"",Scoring!$D$10)+IF(Data!$F172&lt;&gt;"",Scoring!$D$11)+IF(Data!$G172&lt;&gt;"",Scoring!$D$12)+IF(Data!$H172&lt;&gt;"",Scoring!$D$13)+IF(Data!$I172&lt;&gt;"",Scoring!$D$14)+IF(Data!$J172&lt;&gt;"",Scoring!$D$15)+IF(Data!$K172&lt;&gt;"",Scoring!$D$16)+IF(Data!$L172&lt;&gt;"",Scoring!$D$17)+IF(Data!$M172&lt;&gt;"",Scoring!$D$18)+IF(Data!$N172&lt;&gt;"",Scoring!$D$19)+IF(Data!$O172&lt;&gt;"",Scoring!$D$20)+IF(Data!$P172&lt;&gt;"",Scoring!$D$21)+IF(Data!$Q172&lt;&gt;"",Scoring!$D$22)+IF(Data!$R172&lt;&gt;"",Scoring!$D$23)+IF(Data!$S172&lt;&gt;"",Scoring!$D$24)+IF(Data!$T172&lt;&gt;"",Scoring!$D$25)+IF(Data!$U172&lt;&gt;"",Scoring!$D$26)+IF(Data!$V172&lt;&gt;"",Scoring!$D$27)+IF(Data!$W172&lt;&gt;"",Scoring!$D$28)+IF(Data!$X172&lt;&gt;"",Scoring!$D$29)+IF(Data!$Y172&lt;&gt;"",Scoring!$D$30)+IF(Data!$Z172&lt;&gt;"",Scoring!$D$31)+IF(Data!$AA172&lt;&gt;"",Scoring!$D$32)+IF(Data!$AB172&lt;&gt;"",Scoring!$D$33)+IF(Data!$AC172&lt;&gt;"",Scoring!$D$34)+IF(Data!$AD172&lt;&gt;"",Scoring!$D$35)+IF(Data!$AE172&lt;&gt;"",Scoring!$D$36)+IF(Data!$AF172&lt;&gt;"",Scoring!$D$37)+IF(Data!$AG172&lt;&gt;"",Scoring!$D$38)+IF(Data!$AH172&lt;&gt;"",Scoring!$D$39)+IF(Data!$AI172&lt;&gt;"",Scoring!$D$40)+IF(Data!$AJ172&lt;&gt;"",Scoring!$D$41)+IF(Data!$AK172&lt;&gt;"",Scoring!$D$42)+IF(Data!$AL172&lt;&gt;"",Scoring!$D$43)+IF(Data!$AM172&lt;&gt;"",Scoring!$D$44)+IF(Data!$AN172&lt;&gt;"",Scoring!$D$45)+IF(Data!$AO172&lt;&gt;"",Scoring!$D$46)+IF(Data!$AP172&lt;&gt;"",Scoring!$D$47)+IF(Data!$AQ172&lt;&gt;"",Scoring!$D$48)+IF(Data!$AR172&lt;&gt;"",Scoring!$D$49)+IF(Data!$AS172&lt;&gt;"",Scoring!$D$50)+IF(Data!$AT172&lt;&gt;"",Scoring!$D$51)+IF(Data!$AU172&lt;&gt;"",Scoring!$D$52),"")</f>
        <v/>
      </c>
      <c r="AW172" s="180" t="str">
        <f>IF(AV172&lt;&gt;"",LOOKUP(AV172,Likelihoods!$A$7:$A$107,Likelihoods!B$7:B$107),"")</f>
        <v/>
      </c>
      <c r="AX172" s="181" t="str">
        <f>IF(AND(COUNTBLANK($B172:$O172)=13,COUNTBLANK($P172:$Q172)=1,COUNTBLANK($R172:$U172)=3,COUNTBLANK($V172:$X172)=2,COUNTBLANK($Y172:$AE172)=6,COUNTBLANK($AF172:$AJ172)=4,COUNTBLANK($AK172:AN172)=3,COUNTBLANK($AO172:$AQ172)=2,COUNTBLANK($AR172:$AS172)=1,COUNTBLANK($AT172:$AU172)=1),IF(Data!$B172&lt;&gt;"",Scoring!$E$7)+IF(Data!$C172&lt;&gt;"",Scoring!$E$8)+IF(Data!$D172&lt;&gt;"",Scoring!$E$9)+IF(Data!$E172&lt;&gt;"",Scoring!$E$10)+IF(Data!$F172&lt;&gt;"",Scoring!$E$11)+IF(Data!$G172&lt;&gt;"",Scoring!$E$12)+IF(Data!$H172&lt;&gt;"",Scoring!$E$13)+IF(Data!$I172&lt;&gt;"",Scoring!$E$14)+IF(Data!$J172&lt;&gt;"",Scoring!$E$15)+IF(Data!$K172&lt;&gt;"",Scoring!$E$16)+IF(Data!$L172&lt;&gt;"",Scoring!$E$17)+IF(Data!$M172&lt;&gt;"",Scoring!$E$18)+IF(Data!$N172&lt;&gt;"",Scoring!$E$19)+IF(Data!$O172&lt;&gt;"",Scoring!$E$20)+IF(Data!$P172&lt;&gt;"",Scoring!$E$21)+IF(Data!$Q172&lt;&gt;"",Scoring!$E$22)+IF(Data!$R172&lt;&gt;"",Scoring!$E$23)+IF(Data!$S172&lt;&gt;"",Scoring!$E$24)+IF(Data!$T172&lt;&gt;"",Scoring!$E$25)+IF(Data!$U172&lt;&gt;"",Scoring!$E$26)+IF(Data!$V172&lt;&gt;"",Scoring!$E$27)+IF(Data!$W172&lt;&gt;"",Scoring!$E$28)+IF(Data!$X172&lt;&gt;"",Scoring!$E$29)+IF(Data!$Y172&lt;&gt;"",Scoring!$E$30)+IF(Data!$Z172&lt;&gt;"",Scoring!$E$31)+IF(Data!$AA172&lt;&gt;"",Scoring!$E$32)+IF(Data!$AB172&lt;&gt;"",Scoring!$E$33)+IF(Data!$AC172&lt;&gt;"",Scoring!$E$34)+IF(Data!$AD172&lt;&gt;"",Scoring!$E$35)+IF(Data!$AE172&lt;&gt;"",Scoring!$E$36)+IF(Data!$AF172&lt;&gt;"",Scoring!$E$37)+IF(Data!$AG172&lt;&gt;"",Scoring!$E$38)+IF(Data!$AH172&lt;&gt;"",Scoring!$E$39)+IF(Data!$AI172&lt;&gt;"",Scoring!$E$40)+IF(Data!$AJ172&lt;&gt;"",Scoring!$E$41)+IF(Data!$AK172&lt;&gt;"",Scoring!$E$42)+IF(Data!$AL172&lt;&gt;"",Scoring!$E$43)+IF(Data!$AM172&lt;&gt;"",Scoring!$E$44)+IF(Data!$AN172&lt;&gt;"",Scoring!$E$45)+IF(Data!$AO172&lt;&gt;"",Scoring!$E$46)+IF(Data!$AP172&lt;&gt;"",Scoring!$E$47)+IF(Data!$AQ172&lt;&gt;"",Scoring!$E$48)+IF(Data!$AR172&lt;&gt;"",Scoring!$E$49)+IF(Data!$AS172&lt;&gt;"",Scoring!$E$50)+IF(Data!$AT172&lt;&gt;"",Scoring!$E$51)+IF(Data!$AU172&lt;&gt;"",Scoring!$E$52),"")</f>
        <v/>
      </c>
      <c r="AY172" s="180" t="str">
        <f>IF(AX172&lt;&gt;"",LOOKUP(AX172,Likelihoods!$A$7:$A$107,Likelihoods!C$7:C$107),"")</f>
        <v/>
      </c>
      <c r="AZ172" s="182" t="str">
        <f>IF(AND(COUNTBLANK($B172:$O172)=13,COUNTBLANK($P172:$Q172)=1,COUNTBLANK($R172:$U172)=3,COUNTBLANK($V172:$X172)=2,COUNTBLANK($Y172:$AE172)=6,COUNTBLANK($AF172:$AJ172)=4,COUNTBLANK($AK172:AN172)=3,COUNTBLANK($AO172:$AQ172)=2,COUNTBLANK($AR172:$AS172)=1,COUNTBLANK($AT172:$AU172)=1),IF(Data!$B172&lt;&gt;"",Scoring!$F$7)+IF(Data!$C172&lt;&gt;"",Scoring!$F$8)+IF(Data!$D172&lt;&gt;"",Scoring!$F$9)+IF(Data!$E172&lt;&gt;"",Scoring!$F$10)+IF(Data!$F172&lt;&gt;"",Scoring!$F$11)+IF(Data!$G172&lt;&gt;"",Scoring!$F$12)+IF(Data!$H172&lt;&gt;"",Scoring!$F$13)+IF(Data!$I172&lt;&gt;"",Scoring!$F$14)+IF(Data!$J172&lt;&gt;"",Scoring!$F$15)+IF(Data!$K172&lt;&gt;"",Scoring!$F$16)+IF(Data!$L172&lt;&gt;"",Scoring!$F$17)+IF(Data!$M172&lt;&gt;"",Scoring!$F$18)+IF(Data!$N172&lt;&gt;"",Scoring!$F$19)+IF(Data!$O172&lt;&gt;"",Scoring!$F$20)+IF(Data!$P172&lt;&gt;"",Scoring!$F$21)+IF(Data!$Q172&lt;&gt;"",Scoring!$F$22)+IF(Data!$R172&lt;&gt;"",Scoring!$F$23)+IF(Data!$S172&lt;&gt;"",Scoring!$F$24)+IF(Data!$T172&lt;&gt;"",Scoring!$F$25)+IF(Data!$U172&lt;&gt;"",Scoring!$F$26)+IF(Data!$V172&lt;&gt;"",Scoring!$F$27)+IF(Data!$W172&lt;&gt;"",Scoring!$F$28)+IF(Data!$X172&lt;&gt;"",Scoring!$F$29)+IF(Data!$Y172&lt;&gt;"",Scoring!$F$30)+IF(Data!$Z172&lt;&gt;"",Scoring!$F$31)+IF(Data!$AA172&lt;&gt;"",Scoring!$F$32)+IF(Data!$AB172&lt;&gt;"",Scoring!$F$33)+IF(Data!$AC172&lt;&gt;"",Scoring!$F$34)+IF(Data!$AD172&lt;&gt;"",Scoring!$F$35)+IF(Data!$AE172&lt;&gt;"",Scoring!$F$36)+IF(Data!$AF172&lt;&gt;"",Scoring!$F$37)+IF(Data!$AG172&lt;&gt;"",Scoring!$F$38)+IF(Data!$AH172&lt;&gt;"",Scoring!$F$39)+IF(Data!$AI172&lt;&gt;"",Scoring!$F$40)+IF(Data!$AJ172&lt;&gt;"",Scoring!$F$41)+IF(Data!$AK172&lt;&gt;"",Scoring!$F$42)+IF(Data!$AL172&lt;&gt;"",Scoring!$F$43)+IF(Data!$AM172&lt;&gt;"",Scoring!$F$44)+IF(Data!$AN172&lt;&gt;"",Scoring!$F$45)+IF(Data!$AO172&lt;&gt;"",Scoring!$F$46)+IF(Data!$AP172&lt;&gt;"",Scoring!$F$47)+IF(Data!$AQ172&lt;&gt;"",Scoring!$F$48)+IF(Data!$AR172&lt;&gt;"",Scoring!$F$49)+IF(Data!$AS172&lt;&gt;"",Scoring!$F$50)+IF(Data!$AT172&lt;&gt;"",Scoring!$F$51)+IF(Data!$AU172&lt;&gt;"",Scoring!$F$52),"")</f>
        <v/>
      </c>
      <c r="BA172" s="183" t="str">
        <f>IF(AZ172&lt;&gt;"",LOOKUP(AZ172,Likelihoods!$A$7:$A$107,Likelihoods!D$7:D$107),"")</f>
        <v/>
      </c>
      <c r="BB172" s="181" t="str">
        <f>IF(AND(COUNTBLANK($B172:$O172)=13,COUNTBLANK($P172:$Q172)=1,COUNTBLANK($R172:$U172)=3,COUNTBLANK($V172:$X172)=2,COUNTBLANK($Y172:$AE172)=6,COUNTBLANK($AF172:$AJ172)=4,COUNTBLANK($AK172:AN172)=3,COUNTBLANK($AO172:$AQ172)=2,COUNTBLANK($AR172:$AS172)=1,COUNTBLANK($AT172:$AU172)=1),IF(Data!$B172&lt;&gt;"",Scoring!$G$7)+IF(Data!$C172&lt;&gt;"",Scoring!$G$8)+IF(Data!$D172&lt;&gt;"",Scoring!$G$9)+IF(Data!$E172&lt;&gt;"",Scoring!$G$10)+IF(Data!$F172&lt;&gt;"",Scoring!$G$11)+IF(Data!$G172&lt;&gt;"",Scoring!$G$12)+IF(Data!$H172&lt;&gt;"",Scoring!$G$13)+IF(Data!$I172&lt;&gt;"",Scoring!$G$14)+IF(Data!$J172&lt;&gt;"",Scoring!$G$15)+IF(Data!$K172&lt;&gt;"",Scoring!$G$16)+IF(Data!$L172&lt;&gt;"",Scoring!$G$17)+IF(Data!$M172&lt;&gt;"",Scoring!$G$18)+IF(Data!$N172&lt;&gt;"",Scoring!$G$19)+IF(Data!$O172&lt;&gt;"",Scoring!$G$20)+IF(Data!$P172&lt;&gt;"",Scoring!$G$21)+IF(Data!$Q172&lt;&gt;"",Scoring!$G$22)+IF(Data!$R172&lt;&gt;"",Scoring!$G$23)+IF(Data!$S172&lt;&gt;"",Scoring!$G$24)+IF(Data!$T172&lt;&gt;"",Scoring!$G$25)+IF(Data!$U172&lt;&gt;"",Scoring!$G$26)+IF(Data!$V172&lt;&gt;"",Scoring!$G$27)+IF(Data!$W172&lt;&gt;"",Scoring!$G$28)+IF(Data!$X172&lt;&gt;"",Scoring!$G$29)+IF(Data!$Y172&lt;&gt;"",Scoring!$G$30)+IF(Data!$Z172&lt;&gt;"",Scoring!$G$31)+IF(Data!$AA172&lt;&gt;"",Scoring!$G$32)+IF(Data!$AB172&lt;&gt;"",Scoring!$G$33)+IF(Data!$AC172&lt;&gt;"",Scoring!$G$34)+IF(Data!$AD172&lt;&gt;"",Scoring!$G$35)+IF(Data!$AE172&lt;&gt;"",Scoring!$G$36)+IF(Data!$AF172&lt;&gt;"",Scoring!$G$37)+IF(Data!$AG172&lt;&gt;"",Scoring!$G$38)+IF(Data!$AH172&lt;&gt;"",Scoring!$G$39)+IF(Data!$AI172&lt;&gt;"",Scoring!$G$40)+IF(Data!$AJ172&lt;&gt;"",Scoring!$G$41)+IF(Data!$AK172&lt;&gt;"",Scoring!$G$42)+IF(Data!$AL172&lt;&gt;"",Scoring!$G$43)+IF(Data!$AM172&lt;&gt;"",Scoring!$G$44)+IF(Data!$AN172&lt;&gt;"",Scoring!$G$45)+IF(Data!$AO172&lt;&gt;"",Scoring!$G$46)+IF(Data!$AP172&lt;&gt;"",Scoring!$G$47)+IF(Data!$AQ172&lt;&gt;"",Scoring!$G$48)+IF(Data!$AR172&lt;&gt;"",Scoring!$G$49)+IF(Data!$AS172&lt;&gt;"",Scoring!$G$50)+IF(Data!$AT172&lt;&gt;"",Scoring!$G$51)+IF(Data!$AU172&lt;&gt;"",Scoring!$G$52),"")</f>
        <v/>
      </c>
      <c r="BC172" s="184" t="str">
        <f>IF(BB172&lt;&gt;"",LOOKUP(BB172,Likelihoods!$A$7:$A$107,Likelihoods!E$7:E$107),"")</f>
        <v/>
      </c>
      <c r="BD172" s="185" t="str">
        <f>IF(AND(COUNTBLANK($B172:$O172)=13,COUNTBLANK($P172:$Q172)=1,COUNTBLANK($R172:$U172)=3,COUNTBLANK($V172:$X172)=2,COUNTBLANK($Y172:$AE172)=6,COUNTBLANK($AF172:$AJ172)=4,COUNTBLANK($AK172:AN172)=3,COUNTBLANK($AO172:$AQ172)=2,COUNTBLANK($AR172:$AS172)=1,COUNTBLANK($AT172:$AU172)=1),IF(Data!$B172&lt;&gt;"",Scoring!$H$7)+IF(Data!$C172&lt;&gt;"",Scoring!$H$8)+IF(Data!$D172&lt;&gt;"",Scoring!$H$9)+IF(Data!$E172&lt;&gt;"",Scoring!$H$10)+IF(Data!$F172&lt;&gt;"",Scoring!$H$11)+IF(Data!$G172&lt;&gt;"",Scoring!$H$12)+IF(Data!$H172&lt;&gt;"",Scoring!$H$13)+IF(Data!$I172&lt;&gt;"",Scoring!$H$14)+IF(Data!$J172&lt;&gt;"",Scoring!$H$15)+IF(Data!$K172&lt;&gt;"",Scoring!$H$16)+IF(Data!$L172&lt;&gt;"",Scoring!$H$17)+IF(Data!$M172&lt;&gt;"",Scoring!$H$18)+IF(Data!$N172&lt;&gt;"",Scoring!$H$19)+IF(Data!$O172&lt;&gt;"",Scoring!$H$20)+IF(Data!$P172&lt;&gt;"",Scoring!$H$21)+IF(Data!$Q172&lt;&gt;"",Scoring!$H$22)+IF(Data!$R172&lt;&gt;"",Scoring!$H$23)+IF(Data!$S172&lt;&gt;"",Scoring!$H$24)+IF(Data!$T172&lt;&gt;"",Scoring!$H$25)+IF(Data!$U172&lt;&gt;"",Scoring!$H$26)+IF(Data!$V172&lt;&gt;"",Scoring!$H$27)+IF(Data!$W172&lt;&gt;"",Scoring!$H$28)+IF(Data!$X172&lt;&gt;"",Scoring!$H$29)+IF(Data!$Y172&lt;&gt;"",Scoring!$H$30)+IF(Data!$Z172&lt;&gt;"",Scoring!$H$31)+IF(Data!$AA172&lt;&gt;"",Scoring!$H$32)+IF(Data!$AB172&lt;&gt;"",Scoring!$H$33)+IF(Data!$AC172&lt;&gt;"",Scoring!$H$34)+IF(Data!$AD172&lt;&gt;"",Scoring!$H$35)+IF(Data!$AE172&lt;&gt;"",Scoring!$H$36)+IF(Data!$AF172&lt;&gt;"",Scoring!$H$37)+IF(Data!$AG172&lt;&gt;"",Scoring!$H$38)+IF(Data!$AH172&lt;&gt;"",Scoring!$H$39)+IF(Data!$AI172&lt;&gt;"",Scoring!$H$40)+IF(Data!$AJ172&lt;&gt;"",Scoring!$H$41)+IF(Data!$AK172&lt;&gt;"",Scoring!$H$42)+IF(Data!$AL172&lt;&gt;"",Scoring!$H$43)+IF(Data!$AM172&lt;&gt;"",Scoring!$H$44)+IF(Data!$AN172&lt;&gt;"",Scoring!$H$45)+IF(Data!$AO172&lt;&gt;"",Scoring!$H$46)+IF(Data!$AP172&lt;&gt;"",Scoring!$H$47)+IF(Data!$AQ172&lt;&gt;"",Scoring!$H$48)+IF(Data!$AR172&lt;&gt;"",Scoring!$H$49)+IF(Data!$AS172&lt;&gt;"",Scoring!$H$50)+IF(Data!$AT172&lt;&gt;"",Scoring!$H$51)+IF(Data!$AU172&lt;&gt;"",Scoring!$H$52),"")</f>
        <v/>
      </c>
      <c r="BE172" s="186" t="str">
        <f>IF(BD172&lt;&gt;"",LOOKUP(BD172,Likelihoods!$A$7:$A$107,Likelihoods!F$7:F$107),"")</f>
        <v/>
      </c>
      <c r="BF172" s="181" t="str">
        <f>IF(AND(COUNTBLANK($B172:$O172)=13,COUNTBLANK($P172:$Q172)=1,COUNTBLANK($R172:$U172)=3,COUNTBLANK($V172:$X172)=2,COUNTBLANK($Y172:$AE172)=6,COUNTBLANK($AF172:$AJ172)=4,COUNTBLANK($AK172:AN172)=3,COUNTBLANK($AO172:$AQ172)=2,COUNTBLANK($AR172:$AS172)=1,COUNTBLANK($AT172:$AU172)=1),IF(Data!$B172&lt;&gt;"",Scoring!$I$7)+IF(Data!$C172&lt;&gt;"",Scoring!$I$8)+IF(Data!$D172&lt;&gt;"",Scoring!$I$9)+IF(Data!$E172&lt;&gt;"",Scoring!$I$10)+IF(Data!$F172&lt;&gt;"",Scoring!$I$11)+IF(Data!$G172&lt;&gt;"",Scoring!$I$12)+IF(Data!$H172&lt;&gt;"",Scoring!$I$13)+IF(Data!$I172&lt;&gt;"",Scoring!$I$14)+IF(Data!$J172&lt;&gt;"",Scoring!$I$15)+IF(Data!$K172&lt;&gt;"",Scoring!$I$16)+IF(Data!$L172&lt;&gt;"",Scoring!$I$17)+IF(Data!$M172&lt;&gt;"",Scoring!$I$18)+IF(Data!$N172&lt;&gt;"",Scoring!$I$19)+IF(Data!$O172&lt;&gt;"",Scoring!$I$20)+IF(Data!$P172&lt;&gt;"",Scoring!$I$21)+IF(Data!$Q172&lt;&gt;"",Scoring!$I$22)+IF(Data!$R172&lt;&gt;"",Scoring!$I$23)+IF(Data!$S172&lt;&gt;"",Scoring!$I$24)+IF(Data!$T172&lt;&gt;"",Scoring!$I$25)+IF(Data!$U172&lt;&gt;"",Scoring!$I$26)+IF(Data!$V172&lt;&gt;"",Scoring!$I$27)+IF(Data!$W172&lt;&gt;"",Scoring!$I$28)+IF(Data!$X172&lt;&gt;"",Scoring!$I$29)+IF(Data!$Y172&lt;&gt;"",Scoring!$I$30)+IF(Data!$Z172&lt;&gt;"",Scoring!$I$31)+IF(Data!$AA172&lt;&gt;"",Scoring!$I$32)+IF(Data!$AB172&lt;&gt;"",Scoring!$I$33)+IF(Data!$AC172&lt;&gt;"",Scoring!$I$34)+IF(Data!$AD172&lt;&gt;"",Scoring!$I$35)+IF(Data!$AE172&lt;&gt;"",Scoring!$I$36)+IF(Data!$AF172&lt;&gt;"",Scoring!$I$37)+IF(Data!$AG172&lt;&gt;"",Scoring!$I$38)+IF(Data!$AH172&lt;&gt;"",Scoring!$I$39)+IF(Data!$AI172&lt;&gt;"",Scoring!$I$40)+IF(Data!$AJ172&lt;&gt;"",Scoring!$I$41)+IF(Data!$AK172&lt;&gt;"",Scoring!$I$42)+IF(Data!$AL172&lt;&gt;"",Scoring!$I$43)+IF(Data!$AM172&lt;&gt;"",Scoring!$I$44)+IF(Data!$AN172&lt;&gt;"",Scoring!$I$45)+IF(Data!$AO172&lt;&gt;"",Scoring!$I$46)+IF(Data!$AP172&lt;&gt;"",Scoring!$I$47)+IF(Data!$AQ172&lt;&gt;"",Scoring!$I$48)+IF(Data!$AR172&lt;&gt;"",Scoring!$I$49)+IF(Data!$AS172&lt;&gt;"",Scoring!$I$50)+IF(Data!$AT172&lt;&gt;"",Scoring!$I$51)+IF(Data!$AU172&lt;&gt;"",Scoring!$I$52),"")</f>
        <v/>
      </c>
      <c r="BG172" s="180" t="str">
        <f>IF(BF172&lt;&gt;"",LOOKUP(BF172,Likelihoods!$A$7:$A$107,Likelihoods!G$7:G$107),"")</f>
        <v/>
      </c>
      <c r="BH172" s="187" t="str">
        <f>IF(AND(COUNTBLANK($B172:$O172)=13,COUNTBLANK($P172:$Q172)=1,COUNTBLANK($R172:$U172)=3,COUNTBLANK($V172:$X172)=2,COUNTBLANK($Y172:$AE172)=6,COUNTBLANK($AF172:$AJ172)=4,COUNTBLANK($AK172:AN172)=3,COUNTBLANK($AO172:$AQ172)=2,COUNTBLANK($AR172:$AS172)=1,COUNTBLANK($AT172:$AU172)=1),IF(Data!$B172&lt;&gt;"",Scoring!$J$7)+IF(Data!$C172&lt;&gt;"",Scoring!$J$8)+IF(Data!$D172&lt;&gt;"",Scoring!$J$9)+IF(Data!$E172&lt;&gt;"",Scoring!$J$10)+IF(Data!$F172&lt;&gt;"",Scoring!$J$11)+IF(Data!$G172&lt;&gt;"",Scoring!$J$12)+IF(Data!$H172&lt;&gt;"",Scoring!$J$13)+IF(Data!$I172&lt;&gt;"",Scoring!$J$14)+IF(Data!$J172&lt;&gt;"",Scoring!$J$15)+IF(Data!$K172&lt;&gt;"",Scoring!$J$16)+IF(Data!$L172&lt;&gt;"",Scoring!$J$17)+IF(Data!$M172&lt;&gt;"",Scoring!$J$18)+IF(Data!$N172&lt;&gt;"",Scoring!$J$19)+IF(Data!$O172&lt;&gt;"",Scoring!$J$20)+IF(Data!$P172&lt;&gt;"",Scoring!$J$21)+IF(Data!$Q172&lt;&gt;"",Scoring!$J$22)+IF(Data!$R172&lt;&gt;"",Scoring!$J$23)+IF(Data!$S172&lt;&gt;"",Scoring!$J$24)+IF(Data!$T172&lt;&gt;"",Scoring!$J$25)+IF(Data!$U172&lt;&gt;"",Scoring!$J$26)+IF(Data!$V172&lt;&gt;"",Scoring!$J$27)+IF(Data!$W172&lt;&gt;"",Scoring!$J$28)+IF(Data!$X172&lt;&gt;"",Scoring!$J$29)+IF(Data!$Y172&lt;&gt;"",Scoring!$J$30)+IF(Data!$Z172&lt;&gt;"",Scoring!$J$31)+IF(Data!$AA172&lt;&gt;"",Scoring!$J$32)+IF(Data!$AB172&lt;&gt;"",Scoring!$J$33)+IF(Data!$AC172&lt;&gt;"",Scoring!$J$34)+IF(Data!$AD172&lt;&gt;"",Scoring!$J$35)+IF(Data!$AE172&lt;&gt;"",Scoring!$J$36)+IF(Data!$AF172&lt;&gt;"",Scoring!$J$37)+IF(Data!$AG172&lt;&gt;"",Scoring!$J$38)+IF(Data!$AH172&lt;&gt;"",Scoring!$J$39)+IF(Data!$AI172&lt;&gt;"",Scoring!$J$40)+IF(Data!$AJ172&lt;&gt;"",Scoring!$J$41)+IF(Data!$AK172&lt;&gt;"",Scoring!$J$42)+IF(Data!$AL172&lt;&gt;"",Scoring!$J$43)+IF(Data!$AM172&lt;&gt;"",Scoring!$J$44)+IF(Data!$AN172&lt;&gt;"",Scoring!$J$45)+IF(Data!$AO172&lt;&gt;"",Scoring!$J$46)+IF(Data!$AP172&lt;&gt;"",Scoring!$J$47)+IF(Data!$AQ172&lt;&gt;"",Scoring!$J$48)+IF(Data!$AR172&lt;&gt;"",Scoring!$J$49)+IF(Data!$AS172&lt;&gt;"",Scoring!$J$50)+IF(Data!$AT172&lt;&gt;"",Scoring!$J$51)+IF(Data!$AU172&lt;&gt;"",Scoring!$J$52),"")</f>
        <v/>
      </c>
      <c r="BI172" s="183" t="str">
        <f>IF(BH172&lt;&gt;"",LOOKUP(BH172,Likelihoods!$A$7:$A$107,Likelihoods!H$7:H$107),"")</f>
        <v/>
      </c>
      <c r="BJ172" s="188" t="str">
        <f>IF(AND(COUNTBLANK($B172:$O172)=13,COUNTBLANK($P172:$Q172)=1,COUNTBLANK($R172:$U172)=3,COUNTBLANK($V172:$X172)=2,COUNTBLANK($Y172:$AE172)=6,COUNTBLANK($AF172:$AJ172)=4,COUNTBLANK($AK172:AN172)=3,COUNTBLANK($AO172:$AQ172)=2,COUNTBLANK($AR172:$AS172)=1,COUNTBLANK($AT172:$AU172)=1),IF(Data!$B172&lt;&gt;"",Scoring!$K$7)+IF(Data!$C172&lt;&gt;"",Scoring!$K$8)+IF(Data!$D172&lt;&gt;"",Scoring!$K$9)+IF(Data!$E172&lt;&gt;"",Scoring!$K$10)+IF(Data!$F172&lt;&gt;"",Scoring!$K$11)+IF(Data!$G172&lt;&gt;"",Scoring!$K$12)+IF(Data!$H172&lt;&gt;"",Scoring!$K$13)+IF(Data!$I172&lt;&gt;"",Scoring!$K$14)+IF(Data!$J172&lt;&gt;"",Scoring!$K$15)+IF(Data!$K172&lt;&gt;"",Scoring!$K$16)+IF(Data!$L172&lt;&gt;"",Scoring!$K$17)+IF(Data!$M172&lt;&gt;"",Scoring!$K$18)+IF(Data!$N172&lt;&gt;"",Scoring!$K$19)+IF(Data!$O172&lt;&gt;"",Scoring!$K$20)+IF(Data!$P172&lt;&gt;"",Scoring!$K$21)+IF(Data!$Q172&lt;&gt;"",Scoring!$K$22)+IF(Data!$R172&lt;&gt;"",Scoring!$K$23)+IF(Data!$S172&lt;&gt;"",Scoring!$K$24)+IF(Data!$T172&lt;&gt;"",Scoring!$K$25)+IF(Data!$U172&lt;&gt;"",Scoring!$K$26)+IF(Data!$V172&lt;&gt;"",Scoring!$K$27)+IF(Data!$W172&lt;&gt;"",Scoring!$K$28)+IF(Data!$X172&lt;&gt;"",Scoring!$K$29)+IF(Data!$Y172&lt;&gt;"",Scoring!$K$30)+IF(Data!$Z172&lt;&gt;"",Scoring!$K$31)+IF(Data!$AA172&lt;&gt;"",Scoring!$K$32)+IF(Data!$AB172&lt;&gt;"",Scoring!$K$33)+IF(Data!$AC172&lt;&gt;"",Scoring!$K$34)+IF(Data!$AD172&lt;&gt;"",Scoring!$K$35)+IF(Data!$AE172&lt;&gt;"",Scoring!$K$36)+IF(Data!$AF172&lt;&gt;"",Scoring!$K$37)+IF(Data!$AG172&lt;&gt;"",Scoring!$K$38)+IF(Data!$AH172&lt;&gt;"",Scoring!$K$39)+IF(Data!$AI172&lt;&gt;"",Scoring!$K$40)+IF(Data!$AJ172&lt;&gt;"",Scoring!$K$41)+IF(Data!$AK172&lt;&gt;"",Scoring!$K$42)+IF(Data!$AL172&lt;&gt;"",Scoring!$K$43)+IF(Data!$AM172&lt;&gt;"",Scoring!$K$44)+IF(Data!$AN172&lt;&gt;"",Scoring!$K$45)+IF(Data!$AO172&lt;&gt;"",Scoring!$K$46)+IF(Data!$AP172&lt;&gt;"",Scoring!$K$47)+IF(Data!$AQ172&lt;&gt;"",Scoring!$K$48)+IF(Data!$AR172&lt;&gt;"",Scoring!$K$49)+IF(Data!$AS172&lt;&gt;"",Scoring!$K$50)+IF(Data!$AT172&lt;&gt;"",Scoring!$K$51)+IF(Data!$AU172&lt;&gt;"",Scoring!$K$52),"")</f>
        <v/>
      </c>
      <c r="BK172" s="184" t="str">
        <f>IF(BJ172&lt;&gt;"",LOOKUP(BJ172,Likelihoods!$A$7:$A$107,Likelihoods!I$7:I$107),"")</f>
        <v/>
      </c>
      <c r="BL172" s="187" t="str">
        <f>IF(AND(COUNTBLANK($B172:$O172)=13,COUNTBLANK($P172:$Q172)=1,COUNTBLANK($R172:$U172)=3,COUNTBLANK($V172:$X172)=2,COUNTBLANK($Y172:$AE172)=6,COUNTBLANK($AF172:$AJ172)=4,COUNTBLANK($AK172:AN172)=3,COUNTBLANK($AO172:$AQ172)=2,COUNTBLANK($AR172:$AS172)=1,COUNTBLANK($AT172:$AU172)=1),IF(Data!$B172&lt;&gt;"",Scoring!$L$7)+IF(Data!$C172&lt;&gt;"",Scoring!$L$8)+IF(Data!$D172&lt;&gt;"",Scoring!$L$9)+IF(Data!$E172&lt;&gt;"",Scoring!$L$10)+IF(Data!$F172&lt;&gt;"",Scoring!$L$11)+IF(Data!$G172&lt;&gt;"",Scoring!$L$12)+IF(Data!$H172&lt;&gt;"",Scoring!$L$13)+IF(Data!$I172&lt;&gt;"",Scoring!$L$14)+IF(Data!$J172&lt;&gt;"",Scoring!$L$15)+IF(Data!$K172&lt;&gt;"",Scoring!$L$16)+IF(Data!$L172&lt;&gt;"",Scoring!$L$17)+IF(Data!$M172&lt;&gt;"",Scoring!$L$18)+IF(Data!$N172&lt;&gt;"",Scoring!$L$19)+IF(Data!$O172&lt;&gt;"",Scoring!$L$20)+IF(Data!$P172&lt;&gt;"",Scoring!$L$21)+IF(Data!$Q172&lt;&gt;"",Scoring!$L$22)+IF(Data!$R172&lt;&gt;"",Scoring!$L$23)+IF(Data!$S172&lt;&gt;"",Scoring!$L$24)+IF(Data!$T172&lt;&gt;"",Scoring!$L$25)+IF(Data!$U172&lt;&gt;"",Scoring!$L$26)+IF(Data!$V172&lt;&gt;"",Scoring!$L$27)+IF(Data!$W172&lt;&gt;"",Scoring!$L$28)+IF(Data!$X172&lt;&gt;"",Scoring!$L$29)+IF(Data!$Y172&lt;&gt;"",Scoring!$L$30)+IF(Data!$Z172&lt;&gt;"",Scoring!$L$31)+IF(Data!$AA172&lt;&gt;"",Scoring!$L$32)+IF(Data!$AB172&lt;&gt;"",Scoring!$L$33)+IF(Data!$AC172&lt;&gt;"",Scoring!$L$34)+IF(Data!$AD172&lt;&gt;"",Scoring!$L$35)+IF(Data!$AE172&lt;&gt;"",Scoring!$L$36)+IF(Data!$AF172&lt;&gt;"",Scoring!$L$37)+IF(Data!$AG172&lt;&gt;"",Scoring!$L$38)+IF(Data!$AH172&lt;&gt;"",Scoring!$L$39)+IF(Data!$AI172&lt;&gt;"",Scoring!$L$40)+IF(Data!$AJ172&lt;&gt;"",Scoring!$L$41)+IF(Data!$AK172&lt;&gt;"",Scoring!$L$42)+IF(Data!$AL172&lt;&gt;"",Scoring!$L$43)+IF(Data!$AM172&lt;&gt;"",Scoring!$L$44)+IF(Data!$AN172&lt;&gt;"",Scoring!$L$45)+IF(Data!$AO172&lt;&gt;"",Scoring!$L$46)+IF(Data!$AP172&lt;&gt;"",Scoring!$L$47)+IF(Data!$AQ172&lt;&gt;"",Scoring!$L$48)+IF(Data!$AR172&lt;&gt;"",Scoring!$L$49)+IF(Data!$AS172&lt;&gt;"",Scoring!$L$50)+IF(Data!$AT172&lt;&gt;"",Scoring!$L$51)+IF(Data!$AU172&lt;&gt;"",Scoring!$L$52),"")</f>
        <v/>
      </c>
      <c r="BM172" s="180" t="str">
        <f>IF(BL172&lt;&gt;"",LOOKUP(BL172,Likelihoods!$A$7:$A$107,Likelihoods!J$7:J$107),"")</f>
        <v/>
      </c>
      <c r="BN172" s="181" t="str">
        <f>IF(AND(COUNTBLANK($B172:$O172)=13,COUNTBLANK($P172:$Q172)=1,COUNTBLANK($R172:$U172)=3,COUNTBLANK($V172:$X172)=2,COUNTBLANK($Y172:$AE172)=6,COUNTBLANK($AF172:$AJ172)=4,COUNTBLANK($AK172:AN172)=3,COUNTBLANK($AO172:$AQ172)=2,COUNTBLANK($AR172:$AS172)=1,COUNTBLANK($AT172:$AU172)=1),IF(Data!$B172&lt;&gt;"",Scoring!$M$7)+IF(Data!$C172&lt;&gt;"",Scoring!$M$8)+IF(Data!$D172&lt;&gt;"",Scoring!$M$9)+IF(Data!$E172&lt;&gt;"",Scoring!$M$10)+IF(Data!$F172&lt;&gt;"",Scoring!$M$11)+IF(Data!$G172&lt;&gt;"",Scoring!$M$12)+IF(Data!$H172&lt;&gt;"",Scoring!$M$13)+IF(Data!$I172&lt;&gt;"",Scoring!$M$14)+IF(Data!$J172&lt;&gt;"",Scoring!$M$15)+IF(Data!$K172&lt;&gt;"",Scoring!$M$16)+IF(Data!$L172&lt;&gt;"",Scoring!$M$17)+IF(Data!$M172&lt;&gt;"",Scoring!$M$18)+IF(Data!$N172&lt;&gt;"",Scoring!$M$19)+IF(Data!$O172&lt;&gt;"",Scoring!$M$20)+IF(Data!$P172&lt;&gt;"",Scoring!$M$21)+IF(Data!$Q172&lt;&gt;"",Scoring!$M$22)+IF(Data!$R172&lt;&gt;"",Scoring!$M$23)+IF(Data!$S172&lt;&gt;"",Scoring!$M$24)+IF(Data!$T172&lt;&gt;"",Scoring!$M$25)+IF(Data!$U172&lt;&gt;"",Scoring!$M$26)+IF(Data!$V172&lt;&gt;"",Scoring!$M$27)+IF(Data!$W172&lt;&gt;"",Scoring!$M$28)+IF(Data!$X172&lt;&gt;"",Scoring!$M$29)+IF(Data!$Y172&lt;&gt;"",Scoring!$M$30)+IF(Data!$Z172&lt;&gt;"",Scoring!$M$31)+IF(Data!$AA172&lt;&gt;"",Scoring!$M$32)+IF(Data!$AB172&lt;&gt;"",Scoring!$M$33)+IF(Data!$AC172&lt;&gt;"",Scoring!$M$34)+IF(Data!$AD172&lt;&gt;"",Scoring!$M$35)+IF(Data!$AE172&lt;&gt;"",Scoring!$M$36)+IF(Data!$AF172&lt;&gt;"",Scoring!$M$37)+IF(Data!$AG172&lt;&gt;"",Scoring!$M$38)+IF(Data!$AH172&lt;&gt;"",Scoring!$M$39)+IF(Data!$AI172&lt;&gt;"",Scoring!$M$40)+IF(Data!$AJ172&lt;&gt;"",Scoring!$M$41)+IF(Data!$AK172&lt;&gt;"",Scoring!$M$42)+IF(Data!$AL172&lt;&gt;"",Scoring!$M$43)+IF(Data!$AM172&lt;&gt;"",Scoring!$M$44)+IF(Data!$AN172&lt;&gt;"",Scoring!$M$45)+IF(Data!$AO172&lt;&gt;"",Scoring!$M$46)+IF(Data!$AP172&lt;&gt;"",Scoring!$M$47)+IF(Data!$AQ172&lt;&gt;"",Scoring!$M$48)+IF(Data!$AR172&lt;&gt;"",Scoring!$M$49)+IF(Data!$AS172&lt;&gt;"",Scoring!$M$50)+IF(Data!$AT172&lt;&gt;"",Scoring!$M$51)+IF(Data!$AU172&lt;&gt;"",Scoring!$M$52),"")</f>
        <v/>
      </c>
      <c r="BO172" s="184" t="str">
        <f>IF(BN172&lt;&gt;"",LOOKUP(BN172,Likelihoods!$A$7:$A$107,Likelihoods!K$7:K$107),"")</f>
        <v/>
      </c>
      <c r="BP172" s="179" t="str">
        <f>IF(AND(COUNTBLANK($B172:$O172)=13,COUNTBLANK($P172:$Q172)=1,COUNTBLANK($R172:$U172)=3,COUNTBLANK($V172:$X172)=2,COUNTBLANK($Y172:$AE172)=6,COUNTBLANK($AF172:$AJ172)=4,COUNTBLANK($AK172:AN172)=3,COUNTBLANK($AO172:$AQ172)=2,COUNTBLANK($AR172:$AS172)=1,COUNTBLANK($AT172:$AU172)=1),IF(Data!$B172&lt;&gt;"",Scoring!$N$7)+IF(Data!$C172&lt;&gt;"",Scoring!$N$8)+IF(Data!$D172&lt;&gt;"",Scoring!$N$9)+IF(Data!$E172&lt;&gt;"",Scoring!$N$10)+IF(Data!$F172&lt;&gt;"",Scoring!$N$11)+IF(Data!$G172&lt;&gt;"",Scoring!$N$12)+IF(Data!$H172&lt;&gt;"",Scoring!$N$13)+IF(Data!$I172&lt;&gt;"",Scoring!$N$14)+IF(Data!$J172&lt;&gt;"",Scoring!$N$15)+IF(Data!$K172&lt;&gt;"",Scoring!$N$16)+IF(Data!$L172&lt;&gt;"",Scoring!$N$17)+IF(Data!$M172&lt;&gt;"",Scoring!$N$18)+IF(Data!$N172&lt;&gt;"",Scoring!$N$19)+IF(Data!$O172&lt;&gt;"",Scoring!$N$20)+IF(Data!$P172&lt;&gt;"",Scoring!$N$21)+IF(Data!$Q172&lt;&gt;"",Scoring!$N$22)+IF(Data!$R172&lt;&gt;"",Scoring!$N$23)+IF(Data!$S172&lt;&gt;"",Scoring!$N$24)+IF(Data!$T172&lt;&gt;"",Scoring!$N$25)+IF(Data!$U172&lt;&gt;"",Scoring!$N$26)+IF(Data!$V172&lt;&gt;"",Scoring!$N$27)+IF(Data!$W172&lt;&gt;"",Scoring!$N$28)+IF(Data!$X172&lt;&gt;"",Scoring!$N$29)+IF(Data!$Y172&lt;&gt;"",Scoring!$N$30)+IF(Data!$Z172&lt;&gt;"",Scoring!$N$31)+IF(Data!$AA172&lt;&gt;"",Scoring!$N$32)+IF(Data!$AB172&lt;&gt;"",Scoring!$N$33)+IF(Data!$AC172&lt;&gt;"",Scoring!$N$34)+IF(Data!$AD172&lt;&gt;"",Scoring!$N$35)+IF(Data!$AE172&lt;&gt;"",Scoring!$N$36)+IF(Data!$AF172&lt;&gt;"",Scoring!$N$37)+IF(Data!$AG172&lt;&gt;"",Scoring!$N$38)+IF(Data!$AH172&lt;&gt;"",Scoring!$N$39)+IF(Data!$AI172&lt;&gt;"",Scoring!$N$40)+IF(Data!$AJ172&lt;&gt;"",Scoring!$N$41)+IF(Data!$AK172&lt;&gt;"",Scoring!$N$42)+IF(Data!$AL172&lt;&gt;"",Scoring!$N$43)+IF(Data!$AM172&lt;&gt;"",Scoring!$N$44)+IF(Data!$AN172&lt;&gt;"",Scoring!$N$45)+IF(Data!$AO172&lt;&gt;"",Scoring!$N$46)+IF(Data!$AP172&lt;&gt;"",Scoring!$N$47)+IF(Data!$AQ172&lt;&gt;"",Scoring!$N$48)+IF(Data!$AR172&lt;&gt;"",Scoring!$N$49)+IF(Data!$AS172&lt;&gt;"",Scoring!$N$50)+IF(Data!$AT172&lt;&gt;"",Scoring!$N$51)+IF(Data!$AU172&lt;&gt;"",Scoring!$N$52),"")</f>
        <v/>
      </c>
      <c r="BQ172" s="189" t="str">
        <f>IF(BP172&lt;&gt;"",LOOKUP(BP172,Likelihoods!$A$7:$A$107,Likelihoods!L$7:L$107),"")</f>
        <v/>
      </c>
      <c r="BR172" s="181" t="str">
        <f>IF(AND(COUNTBLANK($B172:$O172)=13,COUNTBLANK($P172:$Q172)=1,COUNTBLANK($R172:$U172)=3,COUNTBLANK($V172:$X172)=2,COUNTBLANK($Y172:$AE172)=6,COUNTBLANK($AF172:$AJ172)=4,COUNTBLANK($AK172:AN172)=3,COUNTBLANK($AO172:$AQ172)=2,COUNTBLANK($AR172:$AS172)=1,COUNTBLANK($AT172:$AU172)=1),IF(Data!$B172&lt;&gt;"",Scoring!$O$7)+IF(Data!$C172&lt;&gt;"",Scoring!$O$8)+IF(Data!$D172&lt;&gt;"",Scoring!$O$9)+IF(Data!$E172&lt;&gt;"",Scoring!$O$10)+IF(Data!$F172&lt;&gt;"",Scoring!$O$11)+IF(Data!$G172&lt;&gt;"",Scoring!$O$12)+IF(Data!$H172&lt;&gt;"",Scoring!$O$13)+IF(Data!$I172&lt;&gt;"",Scoring!$O$14)+IF(Data!$J172&lt;&gt;"",Scoring!$O$15)+IF(Data!$K172&lt;&gt;"",Scoring!$O$16)+IF(Data!$L172&lt;&gt;"",Scoring!$O$17)+IF(Data!$M172&lt;&gt;"",Scoring!$O$18)+IF(Data!$N172&lt;&gt;"",Scoring!$O$19)+IF(Data!$O172&lt;&gt;"",Scoring!$O$20)+IF(Data!$P172&lt;&gt;"",Scoring!$O$21)+IF(Data!$Q172&lt;&gt;"",Scoring!$O$22)+IF(Data!$R172&lt;&gt;"",Scoring!$O$23)+IF(Data!$S172&lt;&gt;"",Scoring!$O$24)+IF(Data!$T172&lt;&gt;"",Scoring!$O$25)+IF(Data!$U172&lt;&gt;"",Scoring!$O$26)+IF(Data!$V172&lt;&gt;"",Scoring!$O$27)+IF(Data!$W172&lt;&gt;"",Scoring!$O$28)+IF(Data!$X172&lt;&gt;"",Scoring!$O$29)+IF(Data!$Y172&lt;&gt;"",Scoring!$O$30)+IF(Data!$Z172&lt;&gt;"",Scoring!$O$31)+IF(Data!$AA172&lt;&gt;"",Scoring!$O$32)+IF(Data!$AB172&lt;&gt;"",Scoring!$O$33)+IF(Data!$AC172&lt;&gt;"",Scoring!$O$34)+IF(Data!$AD172&lt;&gt;"",Scoring!$O$35)+IF(Data!$AE172&lt;&gt;"",Scoring!$O$36)+IF(Data!$AF172&lt;&gt;"",Scoring!$O$37)+IF(Data!$AG172&lt;&gt;"",Scoring!$O$38)+IF(Data!$AH172&lt;&gt;"",Scoring!$O$39)+IF(Data!$AI172&lt;&gt;"",Scoring!$O$40)+IF(Data!$AJ172&lt;&gt;"",Scoring!$O$41)+IF(Data!$AK172&lt;&gt;"",Scoring!$O$42)+IF(Data!$AL172&lt;&gt;"",Scoring!$O$43)+IF(Data!$AM172&lt;&gt;"",Scoring!$O$44)+IF(Data!$AN172&lt;&gt;"",Scoring!$O$45)+IF(Data!$AO172&lt;&gt;"",Scoring!$O$46)+IF(Data!$AP172&lt;&gt;"",Scoring!$O$47)+IF(Data!$AQ172&lt;&gt;"",Scoring!$O$48)+IF(Data!$AR172&lt;&gt;"",Scoring!$O$49)+IF(Data!$AS172&lt;&gt;"",Scoring!$O$50)+IF(Data!$AT172&lt;&gt;"",Scoring!$O$51)+IF(Data!$AU172&lt;&gt;"",Scoring!$O$52),"")</f>
        <v/>
      </c>
      <c r="BS172" s="184" t="str">
        <f>IF(BR172&lt;&gt;"",LOOKUP(BR172,Likelihoods!$A$7:$A$107,Likelihoods!M$7:M$107),"")</f>
        <v/>
      </c>
      <c r="BT172" s="181" t="str">
        <f>IF(AND(COUNTBLANK($B172:$O172)=13,COUNTBLANK($P172:$Q172)=1,COUNTBLANK($R172:$U172)=3,COUNTBLANK($V172:$X172)=2,COUNTBLANK($Y172:$AE172)=6,COUNTBLANK($AF172:$AJ172)=4,COUNTBLANK($AK172:AN172)=3,COUNTBLANK($AO172:$AQ172)=2,COUNTBLANK($AR172:$AS172)=1,COUNTBLANK($AT172:$AU172)=1),IF(Data!$B172&lt;&gt;"",Scoring!$P$7)+IF(Data!$C172&lt;&gt;"",Scoring!$P$8)+IF(Data!$D172&lt;&gt;"",Scoring!$P$9)+IF(Data!$E172&lt;&gt;"",Scoring!$P$10)+IF(Data!$F172&lt;&gt;"",Scoring!$P$11)+IF(Data!$G172&lt;&gt;"",Scoring!$P$12)+IF(Data!$H172&lt;&gt;"",Scoring!$P$13)+IF(Data!$I172&lt;&gt;"",Scoring!$P$14)+IF(Data!$J172&lt;&gt;"",Scoring!$P$15)+IF(Data!$K172&lt;&gt;"",Scoring!$P$16)+IF(Data!$L172&lt;&gt;"",Scoring!$P$17)+IF(Data!$M172&lt;&gt;"",Scoring!$P$18)+IF(Data!$N172&lt;&gt;"",Scoring!$P$19)+IF(Data!$O172&lt;&gt;"",Scoring!$P$20)+IF(Data!$P172&lt;&gt;"",Scoring!$P$21)+IF(Data!$Q172&lt;&gt;"",Scoring!$P$22)+IF(Data!$R172&lt;&gt;"",Scoring!$P$23)+IF(Data!$S172&lt;&gt;"",Scoring!$P$24)+IF(Data!$T172&lt;&gt;"",Scoring!$P$25)+IF(Data!$U172&lt;&gt;"",Scoring!$P$26)+IF(Data!$V172&lt;&gt;"",Scoring!$P$27)+IF(Data!$W172&lt;&gt;"",Scoring!$P$28)+IF(Data!$X172&lt;&gt;"",Scoring!$P$29)+IF(Data!$Y172&lt;&gt;"",Scoring!$P$30)+IF(Data!$Z172&lt;&gt;"",Scoring!$P$31)+IF(Data!$AA172&lt;&gt;"",Scoring!$P$32)+IF(Data!$AB172&lt;&gt;"",Scoring!$P$33)+IF(Data!$AC172&lt;&gt;"",Scoring!$P$34)+IF(Data!$AD172&lt;&gt;"",Scoring!$P$35)+IF(Data!$AE172&lt;&gt;"",Scoring!$P$36)+IF(Data!$AF172&lt;&gt;"",Scoring!$P$37)+IF(Data!$AG172&lt;&gt;"",Scoring!$P$38)+IF(Data!$AH172&lt;&gt;"",Scoring!$P$39)+IF(Data!$AI172&lt;&gt;"",Scoring!$P$40)+IF(Data!$AJ172&lt;&gt;"",Scoring!$P$41)+IF(Data!$AK172&lt;&gt;"",Scoring!$P$42)+IF(Data!$AL172&lt;&gt;"",Scoring!$P$43)+IF(Data!$AM172&lt;&gt;"",Scoring!$P$44)+IF(Data!$AN172&lt;&gt;"",Scoring!$P$45)+IF(Data!$AO172&lt;&gt;"",Scoring!$P$46)+IF(Data!$AP172&lt;&gt;"",Scoring!$P$47)+IF(Data!$AQ172&lt;&gt;"",Scoring!$P$48)+IF(Data!$AR172&lt;&gt;"",Scoring!$P$49)+IF(Data!$AS172&lt;&gt;"",Scoring!$P$50)+IF(Data!$AT172&lt;&gt;"",Scoring!$P$51)+IF(Data!$AU172&lt;&gt;"",Scoring!$P$52),"")</f>
        <v/>
      </c>
      <c r="BU172" s="180" t="str">
        <f>IF(BT172&lt;&gt;"",LOOKUP(BT172,Likelihoods!$A$7:$A$107,Likelihoods!N$7:N$107),"")</f>
        <v/>
      </c>
      <c r="BV172" s="181" t="str">
        <f>IF(AND(COUNTBLANK($B172:$O172)=13,COUNTBLANK($P172:$Q172)=1,COUNTBLANK($R172:$U172)=3,COUNTBLANK($V172:$X172)=2,COUNTBLANK($Y172:$AE172)=6,COUNTBLANK($AF172:$AJ172)=4,COUNTBLANK($AK172:AN172)=3,COUNTBLANK($AO172:$AQ172)=2,COUNTBLANK($AR172:$AS172)=1,COUNTBLANK($AT172:$AU172)=1),IF(Data!$B172&lt;&gt;"",Scoring!$Q$7)+IF(Data!$C172&lt;&gt;"",Scoring!$Q$8)+IF(Data!$D172&lt;&gt;"",Scoring!$Q$9)+IF(Data!$E172&lt;&gt;"",Scoring!$Q$10)+IF(Data!$F172&lt;&gt;"",Scoring!$Q$11)+IF(Data!$G172&lt;&gt;"",Scoring!$Q$12)+IF(Data!$H172&lt;&gt;"",Scoring!$Q$13)+IF(Data!$I172&lt;&gt;"",Scoring!$Q$14)+IF(Data!$J172&lt;&gt;"",Scoring!$Q$15)+IF(Data!$K172&lt;&gt;"",Scoring!$Q$16)+IF(Data!$L172&lt;&gt;"",Scoring!$Q$17)+IF(Data!$M172&lt;&gt;"",Scoring!$Q$18)+IF(Data!$N172&lt;&gt;"",Scoring!$Q$19)+IF(Data!$O172&lt;&gt;"",Scoring!$Q$20)+IF(Data!$P172&lt;&gt;"",Scoring!$Q$21)+IF(Data!$Q172&lt;&gt;"",Scoring!$Q$22)+IF(Data!$R172&lt;&gt;"",Scoring!$Q$23)+IF(Data!$S172&lt;&gt;"",Scoring!$Q$24)+IF(Data!$T172&lt;&gt;"",Scoring!$Q$25)+IF(Data!$U172&lt;&gt;"",Scoring!$Q$26)+IF(Data!$V172&lt;&gt;"",Scoring!$Q$27)+IF(Data!$W172&lt;&gt;"",Scoring!$Q$28)+IF(Data!$X172&lt;&gt;"",Scoring!$Q$29)+IF(Data!$Y172&lt;&gt;"",Scoring!$Q$30)+IF(Data!$Z172&lt;&gt;"",Scoring!$Q$31)+IF(Data!$AA172&lt;&gt;"",Scoring!$Q$32)+IF(Data!$AB172&lt;&gt;"",Scoring!$Q$33)+IF(Data!$AC172&lt;&gt;"",Scoring!$Q$34)+IF(Data!$AD172&lt;&gt;"",Scoring!$Q$35)+IF(Data!$AE172&lt;&gt;"",Scoring!$Q$36)+IF(Data!$AF172&lt;&gt;"",Scoring!$Q$37)+IF(Data!$AG172&lt;&gt;"",Scoring!$Q$38)+IF(Data!$AH172&lt;&gt;"",Scoring!$Q$39)+IF(Data!$AI172&lt;&gt;"",Scoring!$Q$40)+IF(Data!$AJ172&lt;&gt;"",Scoring!$Q$41)+IF(Data!$AK172&lt;&gt;"",Scoring!$Q$42)+IF(Data!$AL172&lt;&gt;"",Scoring!$Q$43)+IF(Data!$AM172&lt;&gt;"",Scoring!$Q$44)+IF(Data!$AN172&lt;&gt;"",Scoring!$Q$45)+IF(Data!$AO172&lt;&gt;"",Scoring!$Q$46)+IF(Data!$AP172&lt;&gt;"",Scoring!$Q$47)+IF(Data!$AQ172&lt;&gt;"",Scoring!$Q$48)+IF(Data!$AR172&lt;&gt;"",Scoring!$Q$49)+IF(Data!$AS172&lt;&gt;"",Scoring!$Q$50)+IF(Data!$AT172&lt;&gt;"",Scoring!$Q$51)+IF(Data!$AU172&lt;&gt;"",Scoring!$Q$52),"")</f>
        <v/>
      </c>
      <c r="BW172" s="183" t="str">
        <f>IF(BV172&lt;&gt;"",LOOKUP(BV172,Likelihoods!$A$7:$A$107,Likelihoods!O$7:O$107),"")</f>
        <v/>
      </c>
      <c r="BX172" s="9"/>
      <c r="BY172" s="9"/>
      <c r="BZ172" s="9"/>
      <c r="CA172" s="9"/>
      <c r="CB172" s="9"/>
      <c r="CC172" s="9"/>
      <c r="CD172" s="9"/>
      <c r="CE172" s="9"/>
      <c r="CF172" s="9"/>
      <c r="CG172" s="9"/>
      <c r="CH172" s="9"/>
      <c r="CI172" s="9"/>
      <c r="CJ172" s="9"/>
      <c r="CK172" s="9"/>
    </row>
    <row r="173" spans="1:89" ht="14.25">
      <c r="A173" s="59"/>
      <c r="B173" s="76"/>
      <c r="C173" s="77"/>
      <c r="D173" s="77"/>
      <c r="E173" s="77"/>
      <c r="F173" s="77"/>
      <c r="G173" s="77"/>
      <c r="H173" s="77"/>
      <c r="I173" s="77"/>
      <c r="J173" s="77"/>
      <c r="K173" s="77"/>
      <c r="L173" s="77"/>
      <c r="M173" s="77"/>
      <c r="N173" s="77"/>
      <c r="O173" s="77"/>
      <c r="P173" s="76"/>
      <c r="Q173" s="78"/>
      <c r="R173" s="77"/>
      <c r="S173" s="77"/>
      <c r="T173" s="77"/>
      <c r="U173" s="77"/>
      <c r="V173" s="76"/>
      <c r="W173" s="77"/>
      <c r="X173" s="78"/>
      <c r="Y173" s="77"/>
      <c r="Z173" s="77"/>
      <c r="AA173" s="77"/>
      <c r="AB173" s="77"/>
      <c r="AC173" s="77"/>
      <c r="AD173" s="77"/>
      <c r="AE173" s="77"/>
      <c r="AF173" s="76"/>
      <c r="AG173" s="77"/>
      <c r="AH173" s="77"/>
      <c r="AI173" s="77"/>
      <c r="AJ173" s="78"/>
      <c r="AK173" s="77"/>
      <c r="AL173" s="77"/>
      <c r="AM173" s="77"/>
      <c r="AN173" s="77"/>
      <c r="AO173" s="76"/>
      <c r="AP173" s="77"/>
      <c r="AQ173" s="78"/>
      <c r="AR173" s="76"/>
      <c r="AS173" s="78"/>
      <c r="AT173" s="77"/>
      <c r="AU173" s="77"/>
      <c r="AV173" s="179" t="str">
        <f>IF(AND(COUNTBLANK($B173:$O173)=13,COUNTBLANK($P173:$Q173)=1,COUNTBLANK($R173:$U173)=3,COUNTBLANK($V173:$X173)=2,COUNTBLANK($Y173:$AE173)=6,COUNTBLANK($AF173:$AJ173)=4,COUNTBLANK($AK173:AN173)=3,COUNTBLANK($AO173:$AQ173)=2,COUNTBLANK($AR173:$AS173)=1,COUNTBLANK($AT173:$AU173)=1),IF(Data!$B173&lt;&gt;"",Scoring!$D$7)+IF(Data!$C173&lt;&gt;"",Scoring!$D$8)+IF(Data!$D173&lt;&gt;"",Scoring!$D$9)+IF(Data!$E173&lt;&gt;"",Scoring!$D$10)+IF(Data!$F173&lt;&gt;"",Scoring!$D$11)+IF(Data!$G173&lt;&gt;"",Scoring!$D$12)+IF(Data!$H173&lt;&gt;"",Scoring!$D$13)+IF(Data!$I173&lt;&gt;"",Scoring!$D$14)+IF(Data!$J173&lt;&gt;"",Scoring!$D$15)+IF(Data!$K173&lt;&gt;"",Scoring!$D$16)+IF(Data!$L173&lt;&gt;"",Scoring!$D$17)+IF(Data!$M173&lt;&gt;"",Scoring!$D$18)+IF(Data!$N173&lt;&gt;"",Scoring!$D$19)+IF(Data!$O173&lt;&gt;"",Scoring!$D$20)+IF(Data!$P173&lt;&gt;"",Scoring!$D$21)+IF(Data!$Q173&lt;&gt;"",Scoring!$D$22)+IF(Data!$R173&lt;&gt;"",Scoring!$D$23)+IF(Data!$S173&lt;&gt;"",Scoring!$D$24)+IF(Data!$T173&lt;&gt;"",Scoring!$D$25)+IF(Data!$U173&lt;&gt;"",Scoring!$D$26)+IF(Data!$V173&lt;&gt;"",Scoring!$D$27)+IF(Data!$W173&lt;&gt;"",Scoring!$D$28)+IF(Data!$X173&lt;&gt;"",Scoring!$D$29)+IF(Data!$Y173&lt;&gt;"",Scoring!$D$30)+IF(Data!$Z173&lt;&gt;"",Scoring!$D$31)+IF(Data!$AA173&lt;&gt;"",Scoring!$D$32)+IF(Data!$AB173&lt;&gt;"",Scoring!$D$33)+IF(Data!$AC173&lt;&gt;"",Scoring!$D$34)+IF(Data!$AD173&lt;&gt;"",Scoring!$D$35)+IF(Data!$AE173&lt;&gt;"",Scoring!$D$36)+IF(Data!$AF173&lt;&gt;"",Scoring!$D$37)+IF(Data!$AG173&lt;&gt;"",Scoring!$D$38)+IF(Data!$AH173&lt;&gt;"",Scoring!$D$39)+IF(Data!$AI173&lt;&gt;"",Scoring!$D$40)+IF(Data!$AJ173&lt;&gt;"",Scoring!$D$41)+IF(Data!$AK173&lt;&gt;"",Scoring!$D$42)+IF(Data!$AL173&lt;&gt;"",Scoring!$D$43)+IF(Data!$AM173&lt;&gt;"",Scoring!$D$44)+IF(Data!$AN173&lt;&gt;"",Scoring!$D$45)+IF(Data!$AO173&lt;&gt;"",Scoring!$D$46)+IF(Data!$AP173&lt;&gt;"",Scoring!$D$47)+IF(Data!$AQ173&lt;&gt;"",Scoring!$D$48)+IF(Data!$AR173&lt;&gt;"",Scoring!$D$49)+IF(Data!$AS173&lt;&gt;"",Scoring!$D$50)+IF(Data!$AT173&lt;&gt;"",Scoring!$D$51)+IF(Data!$AU173&lt;&gt;"",Scoring!$D$52),"")</f>
        <v/>
      </c>
      <c r="AW173" s="180" t="str">
        <f>IF(AV173&lt;&gt;"",LOOKUP(AV173,Likelihoods!$A$7:$A$107,Likelihoods!B$7:B$107),"")</f>
        <v/>
      </c>
      <c r="AX173" s="181" t="str">
        <f>IF(AND(COUNTBLANK($B173:$O173)=13,COUNTBLANK($P173:$Q173)=1,COUNTBLANK($R173:$U173)=3,COUNTBLANK($V173:$X173)=2,COUNTBLANK($Y173:$AE173)=6,COUNTBLANK($AF173:$AJ173)=4,COUNTBLANK($AK173:AN173)=3,COUNTBLANK($AO173:$AQ173)=2,COUNTBLANK($AR173:$AS173)=1,COUNTBLANK($AT173:$AU173)=1),IF(Data!$B173&lt;&gt;"",Scoring!$E$7)+IF(Data!$C173&lt;&gt;"",Scoring!$E$8)+IF(Data!$D173&lt;&gt;"",Scoring!$E$9)+IF(Data!$E173&lt;&gt;"",Scoring!$E$10)+IF(Data!$F173&lt;&gt;"",Scoring!$E$11)+IF(Data!$G173&lt;&gt;"",Scoring!$E$12)+IF(Data!$H173&lt;&gt;"",Scoring!$E$13)+IF(Data!$I173&lt;&gt;"",Scoring!$E$14)+IF(Data!$J173&lt;&gt;"",Scoring!$E$15)+IF(Data!$K173&lt;&gt;"",Scoring!$E$16)+IF(Data!$L173&lt;&gt;"",Scoring!$E$17)+IF(Data!$M173&lt;&gt;"",Scoring!$E$18)+IF(Data!$N173&lt;&gt;"",Scoring!$E$19)+IF(Data!$O173&lt;&gt;"",Scoring!$E$20)+IF(Data!$P173&lt;&gt;"",Scoring!$E$21)+IF(Data!$Q173&lt;&gt;"",Scoring!$E$22)+IF(Data!$R173&lt;&gt;"",Scoring!$E$23)+IF(Data!$S173&lt;&gt;"",Scoring!$E$24)+IF(Data!$T173&lt;&gt;"",Scoring!$E$25)+IF(Data!$U173&lt;&gt;"",Scoring!$E$26)+IF(Data!$V173&lt;&gt;"",Scoring!$E$27)+IF(Data!$W173&lt;&gt;"",Scoring!$E$28)+IF(Data!$X173&lt;&gt;"",Scoring!$E$29)+IF(Data!$Y173&lt;&gt;"",Scoring!$E$30)+IF(Data!$Z173&lt;&gt;"",Scoring!$E$31)+IF(Data!$AA173&lt;&gt;"",Scoring!$E$32)+IF(Data!$AB173&lt;&gt;"",Scoring!$E$33)+IF(Data!$AC173&lt;&gt;"",Scoring!$E$34)+IF(Data!$AD173&lt;&gt;"",Scoring!$E$35)+IF(Data!$AE173&lt;&gt;"",Scoring!$E$36)+IF(Data!$AF173&lt;&gt;"",Scoring!$E$37)+IF(Data!$AG173&lt;&gt;"",Scoring!$E$38)+IF(Data!$AH173&lt;&gt;"",Scoring!$E$39)+IF(Data!$AI173&lt;&gt;"",Scoring!$E$40)+IF(Data!$AJ173&lt;&gt;"",Scoring!$E$41)+IF(Data!$AK173&lt;&gt;"",Scoring!$E$42)+IF(Data!$AL173&lt;&gt;"",Scoring!$E$43)+IF(Data!$AM173&lt;&gt;"",Scoring!$E$44)+IF(Data!$AN173&lt;&gt;"",Scoring!$E$45)+IF(Data!$AO173&lt;&gt;"",Scoring!$E$46)+IF(Data!$AP173&lt;&gt;"",Scoring!$E$47)+IF(Data!$AQ173&lt;&gt;"",Scoring!$E$48)+IF(Data!$AR173&lt;&gt;"",Scoring!$E$49)+IF(Data!$AS173&lt;&gt;"",Scoring!$E$50)+IF(Data!$AT173&lt;&gt;"",Scoring!$E$51)+IF(Data!$AU173&lt;&gt;"",Scoring!$E$52),"")</f>
        <v/>
      </c>
      <c r="AY173" s="180" t="str">
        <f>IF(AX173&lt;&gt;"",LOOKUP(AX173,Likelihoods!$A$7:$A$107,Likelihoods!C$7:C$107),"")</f>
        <v/>
      </c>
      <c r="AZ173" s="182" t="str">
        <f>IF(AND(COUNTBLANK($B173:$O173)=13,COUNTBLANK($P173:$Q173)=1,COUNTBLANK($R173:$U173)=3,COUNTBLANK($V173:$X173)=2,COUNTBLANK($Y173:$AE173)=6,COUNTBLANK($AF173:$AJ173)=4,COUNTBLANK($AK173:AN173)=3,COUNTBLANK($AO173:$AQ173)=2,COUNTBLANK($AR173:$AS173)=1,COUNTBLANK($AT173:$AU173)=1),IF(Data!$B173&lt;&gt;"",Scoring!$F$7)+IF(Data!$C173&lt;&gt;"",Scoring!$F$8)+IF(Data!$D173&lt;&gt;"",Scoring!$F$9)+IF(Data!$E173&lt;&gt;"",Scoring!$F$10)+IF(Data!$F173&lt;&gt;"",Scoring!$F$11)+IF(Data!$G173&lt;&gt;"",Scoring!$F$12)+IF(Data!$H173&lt;&gt;"",Scoring!$F$13)+IF(Data!$I173&lt;&gt;"",Scoring!$F$14)+IF(Data!$J173&lt;&gt;"",Scoring!$F$15)+IF(Data!$K173&lt;&gt;"",Scoring!$F$16)+IF(Data!$L173&lt;&gt;"",Scoring!$F$17)+IF(Data!$M173&lt;&gt;"",Scoring!$F$18)+IF(Data!$N173&lt;&gt;"",Scoring!$F$19)+IF(Data!$O173&lt;&gt;"",Scoring!$F$20)+IF(Data!$P173&lt;&gt;"",Scoring!$F$21)+IF(Data!$Q173&lt;&gt;"",Scoring!$F$22)+IF(Data!$R173&lt;&gt;"",Scoring!$F$23)+IF(Data!$S173&lt;&gt;"",Scoring!$F$24)+IF(Data!$T173&lt;&gt;"",Scoring!$F$25)+IF(Data!$U173&lt;&gt;"",Scoring!$F$26)+IF(Data!$V173&lt;&gt;"",Scoring!$F$27)+IF(Data!$W173&lt;&gt;"",Scoring!$F$28)+IF(Data!$X173&lt;&gt;"",Scoring!$F$29)+IF(Data!$Y173&lt;&gt;"",Scoring!$F$30)+IF(Data!$Z173&lt;&gt;"",Scoring!$F$31)+IF(Data!$AA173&lt;&gt;"",Scoring!$F$32)+IF(Data!$AB173&lt;&gt;"",Scoring!$F$33)+IF(Data!$AC173&lt;&gt;"",Scoring!$F$34)+IF(Data!$AD173&lt;&gt;"",Scoring!$F$35)+IF(Data!$AE173&lt;&gt;"",Scoring!$F$36)+IF(Data!$AF173&lt;&gt;"",Scoring!$F$37)+IF(Data!$AG173&lt;&gt;"",Scoring!$F$38)+IF(Data!$AH173&lt;&gt;"",Scoring!$F$39)+IF(Data!$AI173&lt;&gt;"",Scoring!$F$40)+IF(Data!$AJ173&lt;&gt;"",Scoring!$F$41)+IF(Data!$AK173&lt;&gt;"",Scoring!$F$42)+IF(Data!$AL173&lt;&gt;"",Scoring!$F$43)+IF(Data!$AM173&lt;&gt;"",Scoring!$F$44)+IF(Data!$AN173&lt;&gt;"",Scoring!$F$45)+IF(Data!$AO173&lt;&gt;"",Scoring!$F$46)+IF(Data!$AP173&lt;&gt;"",Scoring!$F$47)+IF(Data!$AQ173&lt;&gt;"",Scoring!$F$48)+IF(Data!$AR173&lt;&gt;"",Scoring!$F$49)+IF(Data!$AS173&lt;&gt;"",Scoring!$F$50)+IF(Data!$AT173&lt;&gt;"",Scoring!$F$51)+IF(Data!$AU173&lt;&gt;"",Scoring!$F$52),"")</f>
        <v/>
      </c>
      <c r="BA173" s="183" t="str">
        <f>IF(AZ173&lt;&gt;"",LOOKUP(AZ173,Likelihoods!$A$7:$A$107,Likelihoods!D$7:D$107),"")</f>
        <v/>
      </c>
      <c r="BB173" s="181" t="str">
        <f>IF(AND(COUNTBLANK($B173:$O173)=13,COUNTBLANK($P173:$Q173)=1,COUNTBLANK($R173:$U173)=3,COUNTBLANK($V173:$X173)=2,COUNTBLANK($Y173:$AE173)=6,COUNTBLANK($AF173:$AJ173)=4,COUNTBLANK($AK173:AN173)=3,COUNTBLANK($AO173:$AQ173)=2,COUNTBLANK($AR173:$AS173)=1,COUNTBLANK($AT173:$AU173)=1),IF(Data!$B173&lt;&gt;"",Scoring!$G$7)+IF(Data!$C173&lt;&gt;"",Scoring!$G$8)+IF(Data!$D173&lt;&gt;"",Scoring!$G$9)+IF(Data!$E173&lt;&gt;"",Scoring!$G$10)+IF(Data!$F173&lt;&gt;"",Scoring!$G$11)+IF(Data!$G173&lt;&gt;"",Scoring!$G$12)+IF(Data!$H173&lt;&gt;"",Scoring!$G$13)+IF(Data!$I173&lt;&gt;"",Scoring!$G$14)+IF(Data!$J173&lt;&gt;"",Scoring!$G$15)+IF(Data!$K173&lt;&gt;"",Scoring!$G$16)+IF(Data!$L173&lt;&gt;"",Scoring!$G$17)+IF(Data!$M173&lt;&gt;"",Scoring!$G$18)+IF(Data!$N173&lt;&gt;"",Scoring!$G$19)+IF(Data!$O173&lt;&gt;"",Scoring!$G$20)+IF(Data!$P173&lt;&gt;"",Scoring!$G$21)+IF(Data!$Q173&lt;&gt;"",Scoring!$G$22)+IF(Data!$R173&lt;&gt;"",Scoring!$G$23)+IF(Data!$S173&lt;&gt;"",Scoring!$G$24)+IF(Data!$T173&lt;&gt;"",Scoring!$G$25)+IF(Data!$U173&lt;&gt;"",Scoring!$G$26)+IF(Data!$V173&lt;&gt;"",Scoring!$G$27)+IF(Data!$W173&lt;&gt;"",Scoring!$G$28)+IF(Data!$X173&lt;&gt;"",Scoring!$G$29)+IF(Data!$Y173&lt;&gt;"",Scoring!$G$30)+IF(Data!$Z173&lt;&gt;"",Scoring!$G$31)+IF(Data!$AA173&lt;&gt;"",Scoring!$G$32)+IF(Data!$AB173&lt;&gt;"",Scoring!$G$33)+IF(Data!$AC173&lt;&gt;"",Scoring!$G$34)+IF(Data!$AD173&lt;&gt;"",Scoring!$G$35)+IF(Data!$AE173&lt;&gt;"",Scoring!$G$36)+IF(Data!$AF173&lt;&gt;"",Scoring!$G$37)+IF(Data!$AG173&lt;&gt;"",Scoring!$G$38)+IF(Data!$AH173&lt;&gt;"",Scoring!$G$39)+IF(Data!$AI173&lt;&gt;"",Scoring!$G$40)+IF(Data!$AJ173&lt;&gt;"",Scoring!$G$41)+IF(Data!$AK173&lt;&gt;"",Scoring!$G$42)+IF(Data!$AL173&lt;&gt;"",Scoring!$G$43)+IF(Data!$AM173&lt;&gt;"",Scoring!$G$44)+IF(Data!$AN173&lt;&gt;"",Scoring!$G$45)+IF(Data!$AO173&lt;&gt;"",Scoring!$G$46)+IF(Data!$AP173&lt;&gt;"",Scoring!$G$47)+IF(Data!$AQ173&lt;&gt;"",Scoring!$G$48)+IF(Data!$AR173&lt;&gt;"",Scoring!$G$49)+IF(Data!$AS173&lt;&gt;"",Scoring!$G$50)+IF(Data!$AT173&lt;&gt;"",Scoring!$G$51)+IF(Data!$AU173&lt;&gt;"",Scoring!$G$52),"")</f>
        <v/>
      </c>
      <c r="BC173" s="184" t="str">
        <f>IF(BB173&lt;&gt;"",LOOKUP(BB173,Likelihoods!$A$7:$A$107,Likelihoods!E$7:E$107),"")</f>
        <v/>
      </c>
      <c r="BD173" s="185" t="str">
        <f>IF(AND(COUNTBLANK($B173:$O173)=13,COUNTBLANK($P173:$Q173)=1,COUNTBLANK($R173:$U173)=3,COUNTBLANK($V173:$X173)=2,COUNTBLANK($Y173:$AE173)=6,COUNTBLANK($AF173:$AJ173)=4,COUNTBLANK($AK173:AN173)=3,COUNTBLANK($AO173:$AQ173)=2,COUNTBLANK($AR173:$AS173)=1,COUNTBLANK($AT173:$AU173)=1),IF(Data!$B173&lt;&gt;"",Scoring!$H$7)+IF(Data!$C173&lt;&gt;"",Scoring!$H$8)+IF(Data!$D173&lt;&gt;"",Scoring!$H$9)+IF(Data!$E173&lt;&gt;"",Scoring!$H$10)+IF(Data!$F173&lt;&gt;"",Scoring!$H$11)+IF(Data!$G173&lt;&gt;"",Scoring!$H$12)+IF(Data!$H173&lt;&gt;"",Scoring!$H$13)+IF(Data!$I173&lt;&gt;"",Scoring!$H$14)+IF(Data!$J173&lt;&gt;"",Scoring!$H$15)+IF(Data!$K173&lt;&gt;"",Scoring!$H$16)+IF(Data!$L173&lt;&gt;"",Scoring!$H$17)+IF(Data!$M173&lt;&gt;"",Scoring!$H$18)+IF(Data!$N173&lt;&gt;"",Scoring!$H$19)+IF(Data!$O173&lt;&gt;"",Scoring!$H$20)+IF(Data!$P173&lt;&gt;"",Scoring!$H$21)+IF(Data!$Q173&lt;&gt;"",Scoring!$H$22)+IF(Data!$R173&lt;&gt;"",Scoring!$H$23)+IF(Data!$S173&lt;&gt;"",Scoring!$H$24)+IF(Data!$T173&lt;&gt;"",Scoring!$H$25)+IF(Data!$U173&lt;&gt;"",Scoring!$H$26)+IF(Data!$V173&lt;&gt;"",Scoring!$H$27)+IF(Data!$W173&lt;&gt;"",Scoring!$H$28)+IF(Data!$X173&lt;&gt;"",Scoring!$H$29)+IF(Data!$Y173&lt;&gt;"",Scoring!$H$30)+IF(Data!$Z173&lt;&gt;"",Scoring!$H$31)+IF(Data!$AA173&lt;&gt;"",Scoring!$H$32)+IF(Data!$AB173&lt;&gt;"",Scoring!$H$33)+IF(Data!$AC173&lt;&gt;"",Scoring!$H$34)+IF(Data!$AD173&lt;&gt;"",Scoring!$H$35)+IF(Data!$AE173&lt;&gt;"",Scoring!$H$36)+IF(Data!$AF173&lt;&gt;"",Scoring!$H$37)+IF(Data!$AG173&lt;&gt;"",Scoring!$H$38)+IF(Data!$AH173&lt;&gt;"",Scoring!$H$39)+IF(Data!$AI173&lt;&gt;"",Scoring!$H$40)+IF(Data!$AJ173&lt;&gt;"",Scoring!$H$41)+IF(Data!$AK173&lt;&gt;"",Scoring!$H$42)+IF(Data!$AL173&lt;&gt;"",Scoring!$H$43)+IF(Data!$AM173&lt;&gt;"",Scoring!$H$44)+IF(Data!$AN173&lt;&gt;"",Scoring!$H$45)+IF(Data!$AO173&lt;&gt;"",Scoring!$H$46)+IF(Data!$AP173&lt;&gt;"",Scoring!$H$47)+IF(Data!$AQ173&lt;&gt;"",Scoring!$H$48)+IF(Data!$AR173&lt;&gt;"",Scoring!$H$49)+IF(Data!$AS173&lt;&gt;"",Scoring!$H$50)+IF(Data!$AT173&lt;&gt;"",Scoring!$H$51)+IF(Data!$AU173&lt;&gt;"",Scoring!$H$52),"")</f>
        <v/>
      </c>
      <c r="BE173" s="186" t="str">
        <f>IF(BD173&lt;&gt;"",LOOKUP(BD173,Likelihoods!$A$7:$A$107,Likelihoods!F$7:F$107),"")</f>
        <v/>
      </c>
      <c r="BF173" s="181" t="str">
        <f>IF(AND(COUNTBLANK($B173:$O173)=13,COUNTBLANK($P173:$Q173)=1,COUNTBLANK($R173:$U173)=3,COUNTBLANK($V173:$X173)=2,COUNTBLANK($Y173:$AE173)=6,COUNTBLANK($AF173:$AJ173)=4,COUNTBLANK($AK173:AN173)=3,COUNTBLANK($AO173:$AQ173)=2,COUNTBLANK($AR173:$AS173)=1,COUNTBLANK($AT173:$AU173)=1),IF(Data!$B173&lt;&gt;"",Scoring!$I$7)+IF(Data!$C173&lt;&gt;"",Scoring!$I$8)+IF(Data!$D173&lt;&gt;"",Scoring!$I$9)+IF(Data!$E173&lt;&gt;"",Scoring!$I$10)+IF(Data!$F173&lt;&gt;"",Scoring!$I$11)+IF(Data!$G173&lt;&gt;"",Scoring!$I$12)+IF(Data!$H173&lt;&gt;"",Scoring!$I$13)+IF(Data!$I173&lt;&gt;"",Scoring!$I$14)+IF(Data!$J173&lt;&gt;"",Scoring!$I$15)+IF(Data!$K173&lt;&gt;"",Scoring!$I$16)+IF(Data!$L173&lt;&gt;"",Scoring!$I$17)+IF(Data!$M173&lt;&gt;"",Scoring!$I$18)+IF(Data!$N173&lt;&gt;"",Scoring!$I$19)+IF(Data!$O173&lt;&gt;"",Scoring!$I$20)+IF(Data!$P173&lt;&gt;"",Scoring!$I$21)+IF(Data!$Q173&lt;&gt;"",Scoring!$I$22)+IF(Data!$R173&lt;&gt;"",Scoring!$I$23)+IF(Data!$S173&lt;&gt;"",Scoring!$I$24)+IF(Data!$T173&lt;&gt;"",Scoring!$I$25)+IF(Data!$U173&lt;&gt;"",Scoring!$I$26)+IF(Data!$V173&lt;&gt;"",Scoring!$I$27)+IF(Data!$W173&lt;&gt;"",Scoring!$I$28)+IF(Data!$X173&lt;&gt;"",Scoring!$I$29)+IF(Data!$Y173&lt;&gt;"",Scoring!$I$30)+IF(Data!$Z173&lt;&gt;"",Scoring!$I$31)+IF(Data!$AA173&lt;&gt;"",Scoring!$I$32)+IF(Data!$AB173&lt;&gt;"",Scoring!$I$33)+IF(Data!$AC173&lt;&gt;"",Scoring!$I$34)+IF(Data!$AD173&lt;&gt;"",Scoring!$I$35)+IF(Data!$AE173&lt;&gt;"",Scoring!$I$36)+IF(Data!$AF173&lt;&gt;"",Scoring!$I$37)+IF(Data!$AG173&lt;&gt;"",Scoring!$I$38)+IF(Data!$AH173&lt;&gt;"",Scoring!$I$39)+IF(Data!$AI173&lt;&gt;"",Scoring!$I$40)+IF(Data!$AJ173&lt;&gt;"",Scoring!$I$41)+IF(Data!$AK173&lt;&gt;"",Scoring!$I$42)+IF(Data!$AL173&lt;&gt;"",Scoring!$I$43)+IF(Data!$AM173&lt;&gt;"",Scoring!$I$44)+IF(Data!$AN173&lt;&gt;"",Scoring!$I$45)+IF(Data!$AO173&lt;&gt;"",Scoring!$I$46)+IF(Data!$AP173&lt;&gt;"",Scoring!$I$47)+IF(Data!$AQ173&lt;&gt;"",Scoring!$I$48)+IF(Data!$AR173&lt;&gt;"",Scoring!$I$49)+IF(Data!$AS173&lt;&gt;"",Scoring!$I$50)+IF(Data!$AT173&lt;&gt;"",Scoring!$I$51)+IF(Data!$AU173&lt;&gt;"",Scoring!$I$52),"")</f>
        <v/>
      </c>
      <c r="BG173" s="180" t="str">
        <f>IF(BF173&lt;&gt;"",LOOKUP(BF173,Likelihoods!$A$7:$A$107,Likelihoods!G$7:G$107),"")</f>
        <v/>
      </c>
      <c r="BH173" s="187" t="str">
        <f>IF(AND(COUNTBLANK($B173:$O173)=13,COUNTBLANK($P173:$Q173)=1,COUNTBLANK($R173:$U173)=3,COUNTBLANK($V173:$X173)=2,COUNTBLANK($Y173:$AE173)=6,COUNTBLANK($AF173:$AJ173)=4,COUNTBLANK($AK173:AN173)=3,COUNTBLANK($AO173:$AQ173)=2,COUNTBLANK($AR173:$AS173)=1,COUNTBLANK($AT173:$AU173)=1),IF(Data!$B173&lt;&gt;"",Scoring!$J$7)+IF(Data!$C173&lt;&gt;"",Scoring!$J$8)+IF(Data!$D173&lt;&gt;"",Scoring!$J$9)+IF(Data!$E173&lt;&gt;"",Scoring!$J$10)+IF(Data!$F173&lt;&gt;"",Scoring!$J$11)+IF(Data!$G173&lt;&gt;"",Scoring!$J$12)+IF(Data!$H173&lt;&gt;"",Scoring!$J$13)+IF(Data!$I173&lt;&gt;"",Scoring!$J$14)+IF(Data!$J173&lt;&gt;"",Scoring!$J$15)+IF(Data!$K173&lt;&gt;"",Scoring!$J$16)+IF(Data!$L173&lt;&gt;"",Scoring!$J$17)+IF(Data!$M173&lt;&gt;"",Scoring!$J$18)+IF(Data!$N173&lt;&gt;"",Scoring!$J$19)+IF(Data!$O173&lt;&gt;"",Scoring!$J$20)+IF(Data!$P173&lt;&gt;"",Scoring!$J$21)+IF(Data!$Q173&lt;&gt;"",Scoring!$J$22)+IF(Data!$R173&lt;&gt;"",Scoring!$J$23)+IF(Data!$S173&lt;&gt;"",Scoring!$J$24)+IF(Data!$T173&lt;&gt;"",Scoring!$J$25)+IF(Data!$U173&lt;&gt;"",Scoring!$J$26)+IF(Data!$V173&lt;&gt;"",Scoring!$J$27)+IF(Data!$W173&lt;&gt;"",Scoring!$J$28)+IF(Data!$X173&lt;&gt;"",Scoring!$J$29)+IF(Data!$Y173&lt;&gt;"",Scoring!$J$30)+IF(Data!$Z173&lt;&gt;"",Scoring!$J$31)+IF(Data!$AA173&lt;&gt;"",Scoring!$J$32)+IF(Data!$AB173&lt;&gt;"",Scoring!$J$33)+IF(Data!$AC173&lt;&gt;"",Scoring!$J$34)+IF(Data!$AD173&lt;&gt;"",Scoring!$J$35)+IF(Data!$AE173&lt;&gt;"",Scoring!$J$36)+IF(Data!$AF173&lt;&gt;"",Scoring!$J$37)+IF(Data!$AG173&lt;&gt;"",Scoring!$J$38)+IF(Data!$AH173&lt;&gt;"",Scoring!$J$39)+IF(Data!$AI173&lt;&gt;"",Scoring!$J$40)+IF(Data!$AJ173&lt;&gt;"",Scoring!$J$41)+IF(Data!$AK173&lt;&gt;"",Scoring!$J$42)+IF(Data!$AL173&lt;&gt;"",Scoring!$J$43)+IF(Data!$AM173&lt;&gt;"",Scoring!$J$44)+IF(Data!$AN173&lt;&gt;"",Scoring!$J$45)+IF(Data!$AO173&lt;&gt;"",Scoring!$J$46)+IF(Data!$AP173&lt;&gt;"",Scoring!$J$47)+IF(Data!$AQ173&lt;&gt;"",Scoring!$J$48)+IF(Data!$AR173&lt;&gt;"",Scoring!$J$49)+IF(Data!$AS173&lt;&gt;"",Scoring!$J$50)+IF(Data!$AT173&lt;&gt;"",Scoring!$J$51)+IF(Data!$AU173&lt;&gt;"",Scoring!$J$52),"")</f>
        <v/>
      </c>
      <c r="BI173" s="183" t="str">
        <f>IF(BH173&lt;&gt;"",LOOKUP(BH173,Likelihoods!$A$7:$A$107,Likelihoods!H$7:H$107),"")</f>
        <v/>
      </c>
      <c r="BJ173" s="188" t="str">
        <f>IF(AND(COUNTBLANK($B173:$O173)=13,COUNTBLANK($P173:$Q173)=1,COUNTBLANK($R173:$U173)=3,COUNTBLANK($V173:$X173)=2,COUNTBLANK($Y173:$AE173)=6,COUNTBLANK($AF173:$AJ173)=4,COUNTBLANK($AK173:AN173)=3,COUNTBLANK($AO173:$AQ173)=2,COUNTBLANK($AR173:$AS173)=1,COUNTBLANK($AT173:$AU173)=1),IF(Data!$B173&lt;&gt;"",Scoring!$K$7)+IF(Data!$C173&lt;&gt;"",Scoring!$K$8)+IF(Data!$D173&lt;&gt;"",Scoring!$K$9)+IF(Data!$E173&lt;&gt;"",Scoring!$K$10)+IF(Data!$F173&lt;&gt;"",Scoring!$K$11)+IF(Data!$G173&lt;&gt;"",Scoring!$K$12)+IF(Data!$H173&lt;&gt;"",Scoring!$K$13)+IF(Data!$I173&lt;&gt;"",Scoring!$K$14)+IF(Data!$J173&lt;&gt;"",Scoring!$K$15)+IF(Data!$K173&lt;&gt;"",Scoring!$K$16)+IF(Data!$L173&lt;&gt;"",Scoring!$K$17)+IF(Data!$M173&lt;&gt;"",Scoring!$K$18)+IF(Data!$N173&lt;&gt;"",Scoring!$K$19)+IF(Data!$O173&lt;&gt;"",Scoring!$K$20)+IF(Data!$P173&lt;&gt;"",Scoring!$K$21)+IF(Data!$Q173&lt;&gt;"",Scoring!$K$22)+IF(Data!$R173&lt;&gt;"",Scoring!$K$23)+IF(Data!$S173&lt;&gt;"",Scoring!$K$24)+IF(Data!$T173&lt;&gt;"",Scoring!$K$25)+IF(Data!$U173&lt;&gt;"",Scoring!$K$26)+IF(Data!$V173&lt;&gt;"",Scoring!$K$27)+IF(Data!$W173&lt;&gt;"",Scoring!$K$28)+IF(Data!$X173&lt;&gt;"",Scoring!$K$29)+IF(Data!$Y173&lt;&gt;"",Scoring!$K$30)+IF(Data!$Z173&lt;&gt;"",Scoring!$K$31)+IF(Data!$AA173&lt;&gt;"",Scoring!$K$32)+IF(Data!$AB173&lt;&gt;"",Scoring!$K$33)+IF(Data!$AC173&lt;&gt;"",Scoring!$K$34)+IF(Data!$AD173&lt;&gt;"",Scoring!$K$35)+IF(Data!$AE173&lt;&gt;"",Scoring!$K$36)+IF(Data!$AF173&lt;&gt;"",Scoring!$K$37)+IF(Data!$AG173&lt;&gt;"",Scoring!$K$38)+IF(Data!$AH173&lt;&gt;"",Scoring!$K$39)+IF(Data!$AI173&lt;&gt;"",Scoring!$K$40)+IF(Data!$AJ173&lt;&gt;"",Scoring!$K$41)+IF(Data!$AK173&lt;&gt;"",Scoring!$K$42)+IF(Data!$AL173&lt;&gt;"",Scoring!$K$43)+IF(Data!$AM173&lt;&gt;"",Scoring!$K$44)+IF(Data!$AN173&lt;&gt;"",Scoring!$K$45)+IF(Data!$AO173&lt;&gt;"",Scoring!$K$46)+IF(Data!$AP173&lt;&gt;"",Scoring!$K$47)+IF(Data!$AQ173&lt;&gt;"",Scoring!$K$48)+IF(Data!$AR173&lt;&gt;"",Scoring!$K$49)+IF(Data!$AS173&lt;&gt;"",Scoring!$K$50)+IF(Data!$AT173&lt;&gt;"",Scoring!$K$51)+IF(Data!$AU173&lt;&gt;"",Scoring!$K$52),"")</f>
        <v/>
      </c>
      <c r="BK173" s="184" t="str">
        <f>IF(BJ173&lt;&gt;"",LOOKUP(BJ173,Likelihoods!$A$7:$A$107,Likelihoods!I$7:I$107),"")</f>
        <v/>
      </c>
      <c r="BL173" s="187" t="str">
        <f>IF(AND(COUNTBLANK($B173:$O173)=13,COUNTBLANK($P173:$Q173)=1,COUNTBLANK($R173:$U173)=3,COUNTBLANK($V173:$X173)=2,COUNTBLANK($Y173:$AE173)=6,COUNTBLANK($AF173:$AJ173)=4,COUNTBLANK($AK173:AN173)=3,COUNTBLANK($AO173:$AQ173)=2,COUNTBLANK($AR173:$AS173)=1,COUNTBLANK($AT173:$AU173)=1),IF(Data!$B173&lt;&gt;"",Scoring!$L$7)+IF(Data!$C173&lt;&gt;"",Scoring!$L$8)+IF(Data!$D173&lt;&gt;"",Scoring!$L$9)+IF(Data!$E173&lt;&gt;"",Scoring!$L$10)+IF(Data!$F173&lt;&gt;"",Scoring!$L$11)+IF(Data!$G173&lt;&gt;"",Scoring!$L$12)+IF(Data!$H173&lt;&gt;"",Scoring!$L$13)+IF(Data!$I173&lt;&gt;"",Scoring!$L$14)+IF(Data!$J173&lt;&gt;"",Scoring!$L$15)+IF(Data!$K173&lt;&gt;"",Scoring!$L$16)+IF(Data!$L173&lt;&gt;"",Scoring!$L$17)+IF(Data!$M173&lt;&gt;"",Scoring!$L$18)+IF(Data!$N173&lt;&gt;"",Scoring!$L$19)+IF(Data!$O173&lt;&gt;"",Scoring!$L$20)+IF(Data!$P173&lt;&gt;"",Scoring!$L$21)+IF(Data!$Q173&lt;&gt;"",Scoring!$L$22)+IF(Data!$R173&lt;&gt;"",Scoring!$L$23)+IF(Data!$S173&lt;&gt;"",Scoring!$L$24)+IF(Data!$T173&lt;&gt;"",Scoring!$L$25)+IF(Data!$U173&lt;&gt;"",Scoring!$L$26)+IF(Data!$V173&lt;&gt;"",Scoring!$L$27)+IF(Data!$W173&lt;&gt;"",Scoring!$L$28)+IF(Data!$X173&lt;&gt;"",Scoring!$L$29)+IF(Data!$Y173&lt;&gt;"",Scoring!$L$30)+IF(Data!$Z173&lt;&gt;"",Scoring!$L$31)+IF(Data!$AA173&lt;&gt;"",Scoring!$L$32)+IF(Data!$AB173&lt;&gt;"",Scoring!$L$33)+IF(Data!$AC173&lt;&gt;"",Scoring!$L$34)+IF(Data!$AD173&lt;&gt;"",Scoring!$L$35)+IF(Data!$AE173&lt;&gt;"",Scoring!$L$36)+IF(Data!$AF173&lt;&gt;"",Scoring!$L$37)+IF(Data!$AG173&lt;&gt;"",Scoring!$L$38)+IF(Data!$AH173&lt;&gt;"",Scoring!$L$39)+IF(Data!$AI173&lt;&gt;"",Scoring!$L$40)+IF(Data!$AJ173&lt;&gt;"",Scoring!$L$41)+IF(Data!$AK173&lt;&gt;"",Scoring!$L$42)+IF(Data!$AL173&lt;&gt;"",Scoring!$L$43)+IF(Data!$AM173&lt;&gt;"",Scoring!$L$44)+IF(Data!$AN173&lt;&gt;"",Scoring!$L$45)+IF(Data!$AO173&lt;&gt;"",Scoring!$L$46)+IF(Data!$AP173&lt;&gt;"",Scoring!$L$47)+IF(Data!$AQ173&lt;&gt;"",Scoring!$L$48)+IF(Data!$AR173&lt;&gt;"",Scoring!$L$49)+IF(Data!$AS173&lt;&gt;"",Scoring!$L$50)+IF(Data!$AT173&lt;&gt;"",Scoring!$L$51)+IF(Data!$AU173&lt;&gt;"",Scoring!$L$52),"")</f>
        <v/>
      </c>
      <c r="BM173" s="180" t="str">
        <f>IF(BL173&lt;&gt;"",LOOKUP(BL173,Likelihoods!$A$7:$A$107,Likelihoods!J$7:J$107),"")</f>
        <v/>
      </c>
      <c r="BN173" s="181" t="str">
        <f>IF(AND(COUNTBLANK($B173:$O173)=13,COUNTBLANK($P173:$Q173)=1,COUNTBLANK($R173:$U173)=3,COUNTBLANK($V173:$X173)=2,COUNTBLANK($Y173:$AE173)=6,COUNTBLANK($AF173:$AJ173)=4,COUNTBLANK($AK173:AN173)=3,COUNTBLANK($AO173:$AQ173)=2,COUNTBLANK($AR173:$AS173)=1,COUNTBLANK($AT173:$AU173)=1),IF(Data!$B173&lt;&gt;"",Scoring!$M$7)+IF(Data!$C173&lt;&gt;"",Scoring!$M$8)+IF(Data!$D173&lt;&gt;"",Scoring!$M$9)+IF(Data!$E173&lt;&gt;"",Scoring!$M$10)+IF(Data!$F173&lt;&gt;"",Scoring!$M$11)+IF(Data!$G173&lt;&gt;"",Scoring!$M$12)+IF(Data!$H173&lt;&gt;"",Scoring!$M$13)+IF(Data!$I173&lt;&gt;"",Scoring!$M$14)+IF(Data!$J173&lt;&gt;"",Scoring!$M$15)+IF(Data!$K173&lt;&gt;"",Scoring!$M$16)+IF(Data!$L173&lt;&gt;"",Scoring!$M$17)+IF(Data!$M173&lt;&gt;"",Scoring!$M$18)+IF(Data!$N173&lt;&gt;"",Scoring!$M$19)+IF(Data!$O173&lt;&gt;"",Scoring!$M$20)+IF(Data!$P173&lt;&gt;"",Scoring!$M$21)+IF(Data!$Q173&lt;&gt;"",Scoring!$M$22)+IF(Data!$R173&lt;&gt;"",Scoring!$M$23)+IF(Data!$S173&lt;&gt;"",Scoring!$M$24)+IF(Data!$T173&lt;&gt;"",Scoring!$M$25)+IF(Data!$U173&lt;&gt;"",Scoring!$M$26)+IF(Data!$V173&lt;&gt;"",Scoring!$M$27)+IF(Data!$W173&lt;&gt;"",Scoring!$M$28)+IF(Data!$X173&lt;&gt;"",Scoring!$M$29)+IF(Data!$Y173&lt;&gt;"",Scoring!$M$30)+IF(Data!$Z173&lt;&gt;"",Scoring!$M$31)+IF(Data!$AA173&lt;&gt;"",Scoring!$M$32)+IF(Data!$AB173&lt;&gt;"",Scoring!$M$33)+IF(Data!$AC173&lt;&gt;"",Scoring!$M$34)+IF(Data!$AD173&lt;&gt;"",Scoring!$M$35)+IF(Data!$AE173&lt;&gt;"",Scoring!$M$36)+IF(Data!$AF173&lt;&gt;"",Scoring!$M$37)+IF(Data!$AG173&lt;&gt;"",Scoring!$M$38)+IF(Data!$AH173&lt;&gt;"",Scoring!$M$39)+IF(Data!$AI173&lt;&gt;"",Scoring!$M$40)+IF(Data!$AJ173&lt;&gt;"",Scoring!$M$41)+IF(Data!$AK173&lt;&gt;"",Scoring!$M$42)+IF(Data!$AL173&lt;&gt;"",Scoring!$M$43)+IF(Data!$AM173&lt;&gt;"",Scoring!$M$44)+IF(Data!$AN173&lt;&gt;"",Scoring!$M$45)+IF(Data!$AO173&lt;&gt;"",Scoring!$M$46)+IF(Data!$AP173&lt;&gt;"",Scoring!$M$47)+IF(Data!$AQ173&lt;&gt;"",Scoring!$M$48)+IF(Data!$AR173&lt;&gt;"",Scoring!$M$49)+IF(Data!$AS173&lt;&gt;"",Scoring!$M$50)+IF(Data!$AT173&lt;&gt;"",Scoring!$M$51)+IF(Data!$AU173&lt;&gt;"",Scoring!$M$52),"")</f>
        <v/>
      </c>
      <c r="BO173" s="184" t="str">
        <f>IF(BN173&lt;&gt;"",LOOKUP(BN173,Likelihoods!$A$7:$A$107,Likelihoods!K$7:K$107),"")</f>
        <v/>
      </c>
      <c r="BP173" s="179" t="str">
        <f>IF(AND(COUNTBLANK($B173:$O173)=13,COUNTBLANK($P173:$Q173)=1,COUNTBLANK($R173:$U173)=3,COUNTBLANK($V173:$X173)=2,COUNTBLANK($Y173:$AE173)=6,COUNTBLANK($AF173:$AJ173)=4,COUNTBLANK($AK173:AN173)=3,COUNTBLANK($AO173:$AQ173)=2,COUNTBLANK($AR173:$AS173)=1,COUNTBLANK($AT173:$AU173)=1),IF(Data!$B173&lt;&gt;"",Scoring!$N$7)+IF(Data!$C173&lt;&gt;"",Scoring!$N$8)+IF(Data!$D173&lt;&gt;"",Scoring!$N$9)+IF(Data!$E173&lt;&gt;"",Scoring!$N$10)+IF(Data!$F173&lt;&gt;"",Scoring!$N$11)+IF(Data!$G173&lt;&gt;"",Scoring!$N$12)+IF(Data!$H173&lt;&gt;"",Scoring!$N$13)+IF(Data!$I173&lt;&gt;"",Scoring!$N$14)+IF(Data!$J173&lt;&gt;"",Scoring!$N$15)+IF(Data!$K173&lt;&gt;"",Scoring!$N$16)+IF(Data!$L173&lt;&gt;"",Scoring!$N$17)+IF(Data!$M173&lt;&gt;"",Scoring!$N$18)+IF(Data!$N173&lt;&gt;"",Scoring!$N$19)+IF(Data!$O173&lt;&gt;"",Scoring!$N$20)+IF(Data!$P173&lt;&gt;"",Scoring!$N$21)+IF(Data!$Q173&lt;&gt;"",Scoring!$N$22)+IF(Data!$R173&lt;&gt;"",Scoring!$N$23)+IF(Data!$S173&lt;&gt;"",Scoring!$N$24)+IF(Data!$T173&lt;&gt;"",Scoring!$N$25)+IF(Data!$U173&lt;&gt;"",Scoring!$N$26)+IF(Data!$V173&lt;&gt;"",Scoring!$N$27)+IF(Data!$W173&lt;&gt;"",Scoring!$N$28)+IF(Data!$X173&lt;&gt;"",Scoring!$N$29)+IF(Data!$Y173&lt;&gt;"",Scoring!$N$30)+IF(Data!$Z173&lt;&gt;"",Scoring!$N$31)+IF(Data!$AA173&lt;&gt;"",Scoring!$N$32)+IF(Data!$AB173&lt;&gt;"",Scoring!$N$33)+IF(Data!$AC173&lt;&gt;"",Scoring!$N$34)+IF(Data!$AD173&lt;&gt;"",Scoring!$N$35)+IF(Data!$AE173&lt;&gt;"",Scoring!$N$36)+IF(Data!$AF173&lt;&gt;"",Scoring!$N$37)+IF(Data!$AG173&lt;&gt;"",Scoring!$N$38)+IF(Data!$AH173&lt;&gt;"",Scoring!$N$39)+IF(Data!$AI173&lt;&gt;"",Scoring!$N$40)+IF(Data!$AJ173&lt;&gt;"",Scoring!$N$41)+IF(Data!$AK173&lt;&gt;"",Scoring!$N$42)+IF(Data!$AL173&lt;&gt;"",Scoring!$N$43)+IF(Data!$AM173&lt;&gt;"",Scoring!$N$44)+IF(Data!$AN173&lt;&gt;"",Scoring!$N$45)+IF(Data!$AO173&lt;&gt;"",Scoring!$N$46)+IF(Data!$AP173&lt;&gt;"",Scoring!$N$47)+IF(Data!$AQ173&lt;&gt;"",Scoring!$N$48)+IF(Data!$AR173&lt;&gt;"",Scoring!$N$49)+IF(Data!$AS173&lt;&gt;"",Scoring!$N$50)+IF(Data!$AT173&lt;&gt;"",Scoring!$N$51)+IF(Data!$AU173&lt;&gt;"",Scoring!$N$52),"")</f>
        <v/>
      </c>
      <c r="BQ173" s="189" t="str">
        <f>IF(BP173&lt;&gt;"",LOOKUP(BP173,Likelihoods!$A$7:$A$107,Likelihoods!L$7:L$107),"")</f>
        <v/>
      </c>
      <c r="BR173" s="181" t="str">
        <f>IF(AND(COUNTBLANK($B173:$O173)=13,COUNTBLANK($P173:$Q173)=1,COUNTBLANK($R173:$U173)=3,COUNTBLANK($V173:$X173)=2,COUNTBLANK($Y173:$AE173)=6,COUNTBLANK($AF173:$AJ173)=4,COUNTBLANK($AK173:AN173)=3,COUNTBLANK($AO173:$AQ173)=2,COUNTBLANK($AR173:$AS173)=1,COUNTBLANK($AT173:$AU173)=1),IF(Data!$B173&lt;&gt;"",Scoring!$O$7)+IF(Data!$C173&lt;&gt;"",Scoring!$O$8)+IF(Data!$D173&lt;&gt;"",Scoring!$O$9)+IF(Data!$E173&lt;&gt;"",Scoring!$O$10)+IF(Data!$F173&lt;&gt;"",Scoring!$O$11)+IF(Data!$G173&lt;&gt;"",Scoring!$O$12)+IF(Data!$H173&lt;&gt;"",Scoring!$O$13)+IF(Data!$I173&lt;&gt;"",Scoring!$O$14)+IF(Data!$J173&lt;&gt;"",Scoring!$O$15)+IF(Data!$K173&lt;&gt;"",Scoring!$O$16)+IF(Data!$L173&lt;&gt;"",Scoring!$O$17)+IF(Data!$M173&lt;&gt;"",Scoring!$O$18)+IF(Data!$N173&lt;&gt;"",Scoring!$O$19)+IF(Data!$O173&lt;&gt;"",Scoring!$O$20)+IF(Data!$P173&lt;&gt;"",Scoring!$O$21)+IF(Data!$Q173&lt;&gt;"",Scoring!$O$22)+IF(Data!$R173&lt;&gt;"",Scoring!$O$23)+IF(Data!$S173&lt;&gt;"",Scoring!$O$24)+IF(Data!$T173&lt;&gt;"",Scoring!$O$25)+IF(Data!$U173&lt;&gt;"",Scoring!$O$26)+IF(Data!$V173&lt;&gt;"",Scoring!$O$27)+IF(Data!$W173&lt;&gt;"",Scoring!$O$28)+IF(Data!$X173&lt;&gt;"",Scoring!$O$29)+IF(Data!$Y173&lt;&gt;"",Scoring!$O$30)+IF(Data!$Z173&lt;&gt;"",Scoring!$O$31)+IF(Data!$AA173&lt;&gt;"",Scoring!$O$32)+IF(Data!$AB173&lt;&gt;"",Scoring!$O$33)+IF(Data!$AC173&lt;&gt;"",Scoring!$O$34)+IF(Data!$AD173&lt;&gt;"",Scoring!$O$35)+IF(Data!$AE173&lt;&gt;"",Scoring!$O$36)+IF(Data!$AF173&lt;&gt;"",Scoring!$O$37)+IF(Data!$AG173&lt;&gt;"",Scoring!$O$38)+IF(Data!$AH173&lt;&gt;"",Scoring!$O$39)+IF(Data!$AI173&lt;&gt;"",Scoring!$O$40)+IF(Data!$AJ173&lt;&gt;"",Scoring!$O$41)+IF(Data!$AK173&lt;&gt;"",Scoring!$O$42)+IF(Data!$AL173&lt;&gt;"",Scoring!$O$43)+IF(Data!$AM173&lt;&gt;"",Scoring!$O$44)+IF(Data!$AN173&lt;&gt;"",Scoring!$O$45)+IF(Data!$AO173&lt;&gt;"",Scoring!$O$46)+IF(Data!$AP173&lt;&gt;"",Scoring!$O$47)+IF(Data!$AQ173&lt;&gt;"",Scoring!$O$48)+IF(Data!$AR173&lt;&gt;"",Scoring!$O$49)+IF(Data!$AS173&lt;&gt;"",Scoring!$O$50)+IF(Data!$AT173&lt;&gt;"",Scoring!$O$51)+IF(Data!$AU173&lt;&gt;"",Scoring!$O$52),"")</f>
        <v/>
      </c>
      <c r="BS173" s="184" t="str">
        <f>IF(BR173&lt;&gt;"",LOOKUP(BR173,Likelihoods!$A$7:$A$107,Likelihoods!M$7:M$107),"")</f>
        <v/>
      </c>
      <c r="BT173" s="181" t="str">
        <f>IF(AND(COUNTBLANK($B173:$O173)=13,COUNTBLANK($P173:$Q173)=1,COUNTBLANK($R173:$U173)=3,COUNTBLANK($V173:$X173)=2,COUNTBLANK($Y173:$AE173)=6,COUNTBLANK($AF173:$AJ173)=4,COUNTBLANK($AK173:AN173)=3,COUNTBLANK($AO173:$AQ173)=2,COUNTBLANK($AR173:$AS173)=1,COUNTBLANK($AT173:$AU173)=1),IF(Data!$B173&lt;&gt;"",Scoring!$P$7)+IF(Data!$C173&lt;&gt;"",Scoring!$P$8)+IF(Data!$D173&lt;&gt;"",Scoring!$P$9)+IF(Data!$E173&lt;&gt;"",Scoring!$P$10)+IF(Data!$F173&lt;&gt;"",Scoring!$P$11)+IF(Data!$G173&lt;&gt;"",Scoring!$P$12)+IF(Data!$H173&lt;&gt;"",Scoring!$P$13)+IF(Data!$I173&lt;&gt;"",Scoring!$P$14)+IF(Data!$J173&lt;&gt;"",Scoring!$P$15)+IF(Data!$K173&lt;&gt;"",Scoring!$P$16)+IF(Data!$L173&lt;&gt;"",Scoring!$P$17)+IF(Data!$M173&lt;&gt;"",Scoring!$P$18)+IF(Data!$N173&lt;&gt;"",Scoring!$P$19)+IF(Data!$O173&lt;&gt;"",Scoring!$P$20)+IF(Data!$P173&lt;&gt;"",Scoring!$P$21)+IF(Data!$Q173&lt;&gt;"",Scoring!$P$22)+IF(Data!$R173&lt;&gt;"",Scoring!$P$23)+IF(Data!$S173&lt;&gt;"",Scoring!$P$24)+IF(Data!$T173&lt;&gt;"",Scoring!$P$25)+IF(Data!$U173&lt;&gt;"",Scoring!$P$26)+IF(Data!$V173&lt;&gt;"",Scoring!$P$27)+IF(Data!$W173&lt;&gt;"",Scoring!$P$28)+IF(Data!$X173&lt;&gt;"",Scoring!$P$29)+IF(Data!$Y173&lt;&gt;"",Scoring!$P$30)+IF(Data!$Z173&lt;&gt;"",Scoring!$P$31)+IF(Data!$AA173&lt;&gt;"",Scoring!$P$32)+IF(Data!$AB173&lt;&gt;"",Scoring!$P$33)+IF(Data!$AC173&lt;&gt;"",Scoring!$P$34)+IF(Data!$AD173&lt;&gt;"",Scoring!$P$35)+IF(Data!$AE173&lt;&gt;"",Scoring!$P$36)+IF(Data!$AF173&lt;&gt;"",Scoring!$P$37)+IF(Data!$AG173&lt;&gt;"",Scoring!$P$38)+IF(Data!$AH173&lt;&gt;"",Scoring!$P$39)+IF(Data!$AI173&lt;&gt;"",Scoring!$P$40)+IF(Data!$AJ173&lt;&gt;"",Scoring!$P$41)+IF(Data!$AK173&lt;&gt;"",Scoring!$P$42)+IF(Data!$AL173&lt;&gt;"",Scoring!$P$43)+IF(Data!$AM173&lt;&gt;"",Scoring!$P$44)+IF(Data!$AN173&lt;&gt;"",Scoring!$P$45)+IF(Data!$AO173&lt;&gt;"",Scoring!$P$46)+IF(Data!$AP173&lt;&gt;"",Scoring!$P$47)+IF(Data!$AQ173&lt;&gt;"",Scoring!$P$48)+IF(Data!$AR173&lt;&gt;"",Scoring!$P$49)+IF(Data!$AS173&lt;&gt;"",Scoring!$P$50)+IF(Data!$AT173&lt;&gt;"",Scoring!$P$51)+IF(Data!$AU173&lt;&gt;"",Scoring!$P$52),"")</f>
        <v/>
      </c>
      <c r="BU173" s="180" t="str">
        <f>IF(BT173&lt;&gt;"",LOOKUP(BT173,Likelihoods!$A$7:$A$107,Likelihoods!N$7:N$107),"")</f>
        <v/>
      </c>
      <c r="BV173" s="181" t="str">
        <f>IF(AND(COUNTBLANK($B173:$O173)=13,COUNTBLANK($P173:$Q173)=1,COUNTBLANK($R173:$U173)=3,COUNTBLANK($V173:$X173)=2,COUNTBLANK($Y173:$AE173)=6,COUNTBLANK($AF173:$AJ173)=4,COUNTBLANK($AK173:AN173)=3,COUNTBLANK($AO173:$AQ173)=2,COUNTBLANK($AR173:$AS173)=1,COUNTBLANK($AT173:$AU173)=1),IF(Data!$B173&lt;&gt;"",Scoring!$Q$7)+IF(Data!$C173&lt;&gt;"",Scoring!$Q$8)+IF(Data!$D173&lt;&gt;"",Scoring!$Q$9)+IF(Data!$E173&lt;&gt;"",Scoring!$Q$10)+IF(Data!$F173&lt;&gt;"",Scoring!$Q$11)+IF(Data!$G173&lt;&gt;"",Scoring!$Q$12)+IF(Data!$H173&lt;&gt;"",Scoring!$Q$13)+IF(Data!$I173&lt;&gt;"",Scoring!$Q$14)+IF(Data!$J173&lt;&gt;"",Scoring!$Q$15)+IF(Data!$K173&lt;&gt;"",Scoring!$Q$16)+IF(Data!$L173&lt;&gt;"",Scoring!$Q$17)+IF(Data!$M173&lt;&gt;"",Scoring!$Q$18)+IF(Data!$N173&lt;&gt;"",Scoring!$Q$19)+IF(Data!$O173&lt;&gt;"",Scoring!$Q$20)+IF(Data!$P173&lt;&gt;"",Scoring!$Q$21)+IF(Data!$Q173&lt;&gt;"",Scoring!$Q$22)+IF(Data!$R173&lt;&gt;"",Scoring!$Q$23)+IF(Data!$S173&lt;&gt;"",Scoring!$Q$24)+IF(Data!$T173&lt;&gt;"",Scoring!$Q$25)+IF(Data!$U173&lt;&gt;"",Scoring!$Q$26)+IF(Data!$V173&lt;&gt;"",Scoring!$Q$27)+IF(Data!$W173&lt;&gt;"",Scoring!$Q$28)+IF(Data!$X173&lt;&gt;"",Scoring!$Q$29)+IF(Data!$Y173&lt;&gt;"",Scoring!$Q$30)+IF(Data!$Z173&lt;&gt;"",Scoring!$Q$31)+IF(Data!$AA173&lt;&gt;"",Scoring!$Q$32)+IF(Data!$AB173&lt;&gt;"",Scoring!$Q$33)+IF(Data!$AC173&lt;&gt;"",Scoring!$Q$34)+IF(Data!$AD173&lt;&gt;"",Scoring!$Q$35)+IF(Data!$AE173&lt;&gt;"",Scoring!$Q$36)+IF(Data!$AF173&lt;&gt;"",Scoring!$Q$37)+IF(Data!$AG173&lt;&gt;"",Scoring!$Q$38)+IF(Data!$AH173&lt;&gt;"",Scoring!$Q$39)+IF(Data!$AI173&lt;&gt;"",Scoring!$Q$40)+IF(Data!$AJ173&lt;&gt;"",Scoring!$Q$41)+IF(Data!$AK173&lt;&gt;"",Scoring!$Q$42)+IF(Data!$AL173&lt;&gt;"",Scoring!$Q$43)+IF(Data!$AM173&lt;&gt;"",Scoring!$Q$44)+IF(Data!$AN173&lt;&gt;"",Scoring!$Q$45)+IF(Data!$AO173&lt;&gt;"",Scoring!$Q$46)+IF(Data!$AP173&lt;&gt;"",Scoring!$Q$47)+IF(Data!$AQ173&lt;&gt;"",Scoring!$Q$48)+IF(Data!$AR173&lt;&gt;"",Scoring!$Q$49)+IF(Data!$AS173&lt;&gt;"",Scoring!$Q$50)+IF(Data!$AT173&lt;&gt;"",Scoring!$Q$51)+IF(Data!$AU173&lt;&gt;"",Scoring!$Q$52),"")</f>
        <v/>
      </c>
      <c r="BW173" s="183" t="str">
        <f>IF(BV173&lt;&gt;"",LOOKUP(BV173,Likelihoods!$A$7:$A$107,Likelihoods!O$7:O$107),"")</f>
        <v/>
      </c>
      <c r="BX173" s="9"/>
      <c r="BY173" s="9"/>
      <c r="BZ173" s="9"/>
      <c r="CA173" s="9"/>
      <c r="CB173" s="9"/>
      <c r="CC173" s="9"/>
      <c r="CD173" s="9"/>
      <c r="CE173" s="9"/>
      <c r="CF173" s="9"/>
      <c r="CG173" s="9"/>
      <c r="CH173" s="9"/>
      <c r="CI173" s="9"/>
      <c r="CJ173" s="9"/>
      <c r="CK173" s="9"/>
    </row>
    <row r="174" spans="1:89" ht="14.25">
      <c r="A174" s="59"/>
      <c r="B174" s="76"/>
      <c r="C174" s="77"/>
      <c r="D174" s="77"/>
      <c r="E174" s="77"/>
      <c r="F174" s="77"/>
      <c r="G174" s="77"/>
      <c r="H174" s="77"/>
      <c r="I174" s="77"/>
      <c r="J174" s="77"/>
      <c r="K174" s="77"/>
      <c r="L174" s="77"/>
      <c r="M174" s="77"/>
      <c r="N174" s="77"/>
      <c r="O174" s="77"/>
      <c r="P174" s="76"/>
      <c r="Q174" s="78"/>
      <c r="R174" s="77"/>
      <c r="S174" s="77"/>
      <c r="T174" s="77"/>
      <c r="U174" s="77"/>
      <c r="V174" s="76"/>
      <c r="W174" s="77"/>
      <c r="X174" s="78"/>
      <c r="Y174" s="77"/>
      <c r="Z174" s="77"/>
      <c r="AA174" s="77"/>
      <c r="AB174" s="77"/>
      <c r="AC174" s="77"/>
      <c r="AD174" s="77"/>
      <c r="AE174" s="77"/>
      <c r="AF174" s="76"/>
      <c r="AG174" s="77"/>
      <c r="AH174" s="77"/>
      <c r="AI174" s="77"/>
      <c r="AJ174" s="78"/>
      <c r="AK174" s="77"/>
      <c r="AL174" s="77"/>
      <c r="AM174" s="77"/>
      <c r="AN174" s="77"/>
      <c r="AO174" s="76"/>
      <c r="AP174" s="77"/>
      <c r="AQ174" s="78"/>
      <c r="AR174" s="76"/>
      <c r="AS174" s="78"/>
      <c r="AT174" s="77"/>
      <c r="AU174" s="77"/>
      <c r="AV174" s="179" t="str">
        <f>IF(AND(COUNTBLANK($B174:$O174)=13,COUNTBLANK($P174:$Q174)=1,COUNTBLANK($R174:$U174)=3,COUNTBLANK($V174:$X174)=2,COUNTBLANK($Y174:$AE174)=6,COUNTBLANK($AF174:$AJ174)=4,COUNTBLANK($AK174:AN174)=3,COUNTBLANK($AO174:$AQ174)=2,COUNTBLANK($AR174:$AS174)=1,COUNTBLANK($AT174:$AU174)=1),IF(Data!$B174&lt;&gt;"",Scoring!$D$7)+IF(Data!$C174&lt;&gt;"",Scoring!$D$8)+IF(Data!$D174&lt;&gt;"",Scoring!$D$9)+IF(Data!$E174&lt;&gt;"",Scoring!$D$10)+IF(Data!$F174&lt;&gt;"",Scoring!$D$11)+IF(Data!$G174&lt;&gt;"",Scoring!$D$12)+IF(Data!$H174&lt;&gt;"",Scoring!$D$13)+IF(Data!$I174&lt;&gt;"",Scoring!$D$14)+IF(Data!$J174&lt;&gt;"",Scoring!$D$15)+IF(Data!$K174&lt;&gt;"",Scoring!$D$16)+IF(Data!$L174&lt;&gt;"",Scoring!$D$17)+IF(Data!$M174&lt;&gt;"",Scoring!$D$18)+IF(Data!$N174&lt;&gt;"",Scoring!$D$19)+IF(Data!$O174&lt;&gt;"",Scoring!$D$20)+IF(Data!$P174&lt;&gt;"",Scoring!$D$21)+IF(Data!$Q174&lt;&gt;"",Scoring!$D$22)+IF(Data!$R174&lt;&gt;"",Scoring!$D$23)+IF(Data!$S174&lt;&gt;"",Scoring!$D$24)+IF(Data!$T174&lt;&gt;"",Scoring!$D$25)+IF(Data!$U174&lt;&gt;"",Scoring!$D$26)+IF(Data!$V174&lt;&gt;"",Scoring!$D$27)+IF(Data!$W174&lt;&gt;"",Scoring!$D$28)+IF(Data!$X174&lt;&gt;"",Scoring!$D$29)+IF(Data!$Y174&lt;&gt;"",Scoring!$D$30)+IF(Data!$Z174&lt;&gt;"",Scoring!$D$31)+IF(Data!$AA174&lt;&gt;"",Scoring!$D$32)+IF(Data!$AB174&lt;&gt;"",Scoring!$D$33)+IF(Data!$AC174&lt;&gt;"",Scoring!$D$34)+IF(Data!$AD174&lt;&gt;"",Scoring!$D$35)+IF(Data!$AE174&lt;&gt;"",Scoring!$D$36)+IF(Data!$AF174&lt;&gt;"",Scoring!$D$37)+IF(Data!$AG174&lt;&gt;"",Scoring!$D$38)+IF(Data!$AH174&lt;&gt;"",Scoring!$D$39)+IF(Data!$AI174&lt;&gt;"",Scoring!$D$40)+IF(Data!$AJ174&lt;&gt;"",Scoring!$D$41)+IF(Data!$AK174&lt;&gt;"",Scoring!$D$42)+IF(Data!$AL174&lt;&gt;"",Scoring!$D$43)+IF(Data!$AM174&lt;&gt;"",Scoring!$D$44)+IF(Data!$AN174&lt;&gt;"",Scoring!$D$45)+IF(Data!$AO174&lt;&gt;"",Scoring!$D$46)+IF(Data!$AP174&lt;&gt;"",Scoring!$D$47)+IF(Data!$AQ174&lt;&gt;"",Scoring!$D$48)+IF(Data!$AR174&lt;&gt;"",Scoring!$D$49)+IF(Data!$AS174&lt;&gt;"",Scoring!$D$50)+IF(Data!$AT174&lt;&gt;"",Scoring!$D$51)+IF(Data!$AU174&lt;&gt;"",Scoring!$D$52),"")</f>
        <v/>
      </c>
      <c r="AW174" s="180" t="str">
        <f>IF(AV174&lt;&gt;"",LOOKUP(AV174,Likelihoods!$A$7:$A$107,Likelihoods!B$7:B$107),"")</f>
        <v/>
      </c>
      <c r="AX174" s="181" t="str">
        <f>IF(AND(COUNTBLANK($B174:$O174)=13,COUNTBLANK($P174:$Q174)=1,COUNTBLANK($R174:$U174)=3,COUNTBLANK($V174:$X174)=2,COUNTBLANK($Y174:$AE174)=6,COUNTBLANK($AF174:$AJ174)=4,COUNTBLANK($AK174:AN174)=3,COUNTBLANK($AO174:$AQ174)=2,COUNTBLANK($AR174:$AS174)=1,COUNTBLANK($AT174:$AU174)=1),IF(Data!$B174&lt;&gt;"",Scoring!$E$7)+IF(Data!$C174&lt;&gt;"",Scoring!$E$8)+IF(Data!$D174&lt;&gt;"",Scoring!$E$9)+IF(Data!$E174&lt;&gt;"",Scoring!$E$10)+IF(Data!$F174&lt;&gt;"",Scoring!$E$11)+IF(Data!$G174&lt;&gt;"",Scoring!$E$12)+IF(Data!$H174&lt;&gt;"",Scoring!$E$13)+IF(Data!$I174&lt;&gt;"",Scoring!$E$14)+IF(Data!$J174&lt;&gt;"",Scoring!$E$15)+IF(Data!$K174&lt;&gt;"",Scoring!$E$16)+IF(Data!$L174&lt;&gt;"",Scoring!$E$17)+IF(Data!$M174&lt;&gt;"",Scoring!$E$18)+IF(Data!$N174&lt;&gt;"",Scoring!$E$19)+IF(Data!$O174&lt;&gt;"",Scoring!$E$20)+IF(Data!$P174&lt;&gt;"",Scoring!$E$21)+IF(Data!$Q174&lt;&gt;"",Scoring!$E$22)+IF(Data!$R174&lt;&gt;"",Scoring!$E$23)+IF(Data!$S174&lt;&gt;"",Scoring!$E$24)+IF(Data!$T174&lt;&gt;"",Scoring!$E$25)+IF(Data!$U174&lt;&gt;"",Scoring!$E$26)+IF(Data!$V174&lt;&gt;"",Scoring!$E$27)+IF(Data!$W174&lt;&gt;"",Scoring!$E$28)+IF(Data!$X174&lt;&gt;"",Scoring!$E$29)+IF(Data!$Y174&lt;&gt;"",Scoring!$E$30)+IF(Data!$Z174&lt;&gt;"",Scoring!$E$31)+IF(Data!$AA174&lt;&gt;"",Scoring!$E$32)+IF(Data!$AB174&lt;&gt;"",Scoring!$E$33)+IF(Data!$AC174&lt;&gt;"",Scoring!$E$34)+IF(Data!$AD174&lt;&gt;"",Scoring!$E$35)+IF(Data!$AE174&lt;&gt;"",Scoring!$E$36)+IF(Data!$AF174&lt;&gt;"",Scoring!$E$37)+IF(Data!$AG174&lt;&gt;"",Scoring!$E$38)+IF(Data!$AH174&lt;&gt;"",Scoring!$E$39)+IF(Data!$AI174&lt;&gt;"",Scoring!$E$40)+IF(Data!$AJ174&lt;&gt;"",Scoring!$E$41)+IF(Data!$AK174&lt;&gt;"",Scoring!$E$42)+IF(Data!$AL174&lt;&gt;"",Scoring!$E$43)+IF(Data!$AM174&lt;&gt;"",Scoring!$E$44)+IF(Data!$AN174&lt;&gt;"",Scoring!$E$45)+IF(Data!$AO174&lt;&gt;"",Scoring!$E$46)+IF(Data!$AP174&lt;&gt;"",Scoring!$E$47)+IF(Data!$AQ174&lt;&gt;"",Scoring!$E$48)+IF(Data!$AR174&lt;&gt;"",Scoring!$E$49)+IF(Data!$AS174&lt;&gt;"",Scoring!$E$50)+IF(Data!$AT174&lt;&gt;"",Scoring!$E$51)+IF(Data!$AU174&lt;&gt;"",Scoring!$E$52),"")</f>
        <v/>
      </c>
      <c r="AY174" s="180" t="str">
        <f>IF(AX174&lt;&gt;"",LOOKUP(AX174,Likelihoods!$A$7:$A$107,Likelihoods!C$7:C$107),"")</f>
        <v/>
      </c>
      <c r="AZ174" s="182" t="str">
        <f>IF(AND(COUNTBLANK($B174:$O174)=13,COUNTBLANK($P174:$Q174)=1,COUNTBLANK($R174:$U174)=3,COUNTBLANK($V174:$X174)=2,COUNTBLANK($Y174:$AE174)=6,COUNTBLANK($AF174:$AJ174)=4,COUNTBLANK($AK174:AN174)=3,COUNTBLANK($AO174:$AQ174)=2,COUNTBLANK($AR174:$AS174)=1,COUNTBLANK($AT174:$AU174)=1),IF(Data!$B174&lt;&gt;"",Scoring!$F$7)+IF(Data!$C174&lt;&gt;"",Scoring!$F$8)+IF(Data!$D174&lt;&gt;"",Scoring!$F$9)+IF(Data!$E174&lt;&gt;"",Scoring!$F$10)+IF(Data!$F174&lt;&gt;"",Scoring!$F$11)+IF(Data!$G174&lt;&gt;"",Scoring!$F$12)+IF(Data!$H174&lt;&gt;"",Scoring!$F$13)+IF(Data!$I174&lt;&gt;"",Scoring!$F$14)+IF(Data!$J174&lt;&gt;"",Scoring!$F$15)+IF(Data!$K174&lt;&gt;"",Scoring!$F$16)+IF(Data!$L174&lt;&gt;"",Scoring!$F$17)+IF(Data!$M174&lt;&gt;"",Scoring!$F$18)+IF(Data!$N174&lt;&gt;"",Scoring!$F$19)+IF(Data!$O174&lt;&gt;"",Scoring!$F$20)+IF(Data!$P174&lt;&gt;"",Scoring!$F$21)+IF(Data!$Q174&lt;&gt;"",Scoring!$F$22)+IF(Data!$R174&lt;&gt;"",Scoring!$F$23)+IF(Data!$S174&lt;&gt;"",Scoring!$F$24)+IF(Data!$T174&lt;&gt;"",Scoring!$F$25)+IF(Data!$U174&lt;&gt;"",Scoring!$F$26)+IF(Data!$V174&lt;&gt;"",Scoring!$F$27)+IF(Data!$W174&lt;&gt;"",Scoring!$F$28)+IF(Data!$X174&lt;&gt;"",Scoring!$F$29)+IF(Data!$Y174&lt;&gt;"",Scoring!$F$30)+IF(Data!$Z174&lt;&gt;"",Scoring!$F$31)+IF(Data!$AA174&lt;&gt;"",Scoring!$F$32)+IF(Data!$AB174&lt;&gt;"",Scoring!$F$33)+IF(Data!$AC174&lt;&gt;"",Scoring!$F$34)+IF(Data!$AD174&lt;&gt;"",Scoring!$F$35)+IF(Data!$AE174&lt;&gt;"",Scoring!$F$36)+IF(Data!$AF174&lt;&gt;"",Scoring!$F$37)+IF(Data!$AG174&lt;&gt;"",Scoring!$F$38)+IF(Data!$AH174&lt;&gt;"",Scoring!$F$39)+IF(Data!$AI174&lt;&gt;"",Scoring!$F$40)+IF(Data!$AJ174&lt;&gt;"",Scoring!$F$41)+IF(Data!$AK174&lt;&gt;"",Scoring!$F$42)+IF(Data!$AL174&lt;&gt;"",Scoring!$F$43)+IF(Data!$AM174&lt;&gt;"",Scoring!$F$44)+IF(Data!$AN174&lt;&gt;"",Scoring!$F$45)+IF(Data!$AO174&lt;&gt;"",Scoring!$F$46)+IF(Data!$AP174&lt;&gt;"",Scoring!$F$47)+IF(Data!$AQ174&lt;&gt;"",Scoring!$F$48)+IF(Data!$AR174&lt;&gt;"",Scoring!$F$49)+IF(Data!$AS174&lt;&gt;"",Scoring!$F$50)+IF(Data!$AT174&lt;&gt;"",Scoring!$F$51)+IF(Data!$AU174&lt;&gt;"",Scoring!$F$52),"")</f>
        <v/>
      </c>
      <c r="BA174" s="183" t="str">
        <f>IF(AZ174&lt;&gt;"",LOOKUP(AZ174,Likelihoods!$A$7:$A$107,Likelihoods!D$7:D$107),"")</f>
        <v/>
      </c>
      <c r="BB174" s="181" t="str">
        <f>IF(AND(COUNTBLANK($B174:$O174)=13,COUNTBLANK($P174:$Q174)=1,COUNTBLANK($R174:$U174)=3,COUNTBLANK($V174:$X174)=2,COUNTBLANK($Y174:$AE174)=6,COUNTBLANK($AF174:$AJ174)=4,COUNTBLANK($AK174:AN174)=3,COUNTBLANK($AO174:$AQ174)=2,COUNTBLANK($AR174:$AS174)=1,COUNTBLANK($AT174:$AU174)=1),IF(Data!$B174&lt;&gt;"",Scoring!$G$7)+IF(Data!$C174&lt;&gt;"",Scoring!$G$8)+IF(Data!$D174&lt;&gt;"",Scoring!$G$9)+IF(Data!$E174&lt;&gt;"",Scoring!$G$10)+IF(Data!$F174&lt;&gt;"",Scoring!$G$11)+IF(Data!$G174&lt;&gt;"",Scoring!$G$12)+IF(Data!$H174&lt;&gt;"",Scoring!$G$13)+IF(Data!$I174&lt;&gt;"",Scoring!$G$14)+IF(Data!$J174&lt;&gt;"",Scoring!$G$15)+IF(Data!$K174&lt;&gt;"",Scoring!$G$16)+IF(Data!$L174&lt;&gt;"",Scoring!$G$17)+IF(Data!$M174&lt;&gt;"",Scoring!$G$18)+IF(Data!$N174&lt;&gt;"",Scoring!$G$19)+IF(Data!$O174&lt;&gt;"",Scoring!$G$20)+IF(Data!$P174&lt;&gt;"",Scoring!$G$21)+IF(Data!$Q174&lt;&gt;"",Scoring!$G$22)+IF(Data!$R174&lt;&gt;"",Scoring!$G$23)+IF(Data!$S174&lt;&gt;"",Scoring!$G$24)+IF(Data!$T174&lt;&gt;"",Scoring!$G$25)+IF(Data!$U174&lt;&gt;"",Scoring!$G$26)+IF(Data!$V174&lt;&gt;"",Scoring!$G$27)+IF(Data!$W174&lt;&gt;"",Scoring!$G$28)+IF(Data!$X174&lt;&gt;"",Scoring!$G$29)+IF(Data!$Y174&lt;&gt;"",Scoring!$G$30)+IF(Data!$Z174&lt;&gt;"",Scoring!$G$31)+IF(Data!$AA174&lt;&gt;"",Scoring!$G$32)+IF(Data!$AB174&lt;&gt;"",Scoring!$G$33)+IF(Data!$AC174&lt;&gt;"",Scoring!$G$34)+IF(Data!$AD174&lt;&gt;"",Scoring!$G$35)+IF(Data!$AE174&lt;&gt;"",Scoring!$G$36)+IF(Data!$AF174&lt;&gt;"",Scoring!$G$37)+IF(Data!$AG174&lt;&gt;"",Scoring!$G$38)+IF(Data!$AH174&lt;&gt;"",Scoring!$G$39)+IF(Data!$AI174&lt;&gt;"",Scoring!$G$40)+IF(Data!$AJ174&lt;&gt;"",Scoring!$G$41)+IF(Data!$AK174&lt;&gt;"",Scoring!$G$42)+IF(Data!$AL174&lt;&gt;"",Scoring!$G$43)+IF(Data!$AM174&lt;&gt;"",Scoring!$G$44)+IF(Data!$AN174&lt;&gt;"",Scoring!$G$45)+IF(Data!$AO174&lt;&gt;"",Scoring!$G$46)+IF(Data!$AP174&lt;&gt;"",Scoring!$G$47)+IF(Data!$AQ174&lt;&gt;"",Scoring!$G$48)+IF(Data!$AR174&lt;&gt;"",Scoring!$G$49)+IF(Data!$AS174&lt;&gt;"",Scoring!$G$50)+IF(Data!$AT174&lt;&gt;"",Scoring!$G$51)+IF(Data!$AU174&lt;&gt;"",Scoring!$G$52),"")</f>
        <v/>
      </c>
      <c r="BC174" s="184" t="str">
        <f>IF(BB174&lt;&gt;"",LOOKUP(BB174,Likelihoods!$A$7:$A$107,Likelihoods!E$7:E$107),"")</f>
        <v/>
      </c>
      <c r="BD174" s="185" t="str">
        <f>IF(AND(COUNTBLANK($B174:$O174)=13,COUNTBLANK($P174:$Q174)=1,COUNTBLANK($R174:$U174)=3,COUNTBLANK($V174:$X174)=2,COUNTBLANK($Y174:$AE174)=6,COUNTBLANK($AF174:$AJ174)=4,COUNTBLANK($AK174:AN174)=3,COUNTBLANK($AO174:$AQ174)=2,COUNTBLANK($AR174:$AS174)=1,COUNTBLANK($AT174:$AU174)=1),IF(Data!$B174&lt;&gt;"",Scoring!$H$7)+IF(Data!$C174&lt;&gt;"",Scoring!$H$8)+IF(Data!$D174&lt;&gt;"",Scoring!$H$9)+IF(Data!$E174&lt;&gt;"",Scoring!$H$10)+IF(Data!$F174&lt;&gt;"",Scoring!$H$11)+IF(Data!$G174&lt;&gt;"",Scoring!$H$12)+IF(Data!$H174&lt;&gt;"",Scoring!$H$13)+IF(Data!$I174&lt;&gt;"",Scoring!$H$14)+IF(Data!$J174&lt;&gt;"",Scoring!$H$15)+IF(Data!$K174&lt;&gt;"",Scoring!$H$16)+IF(Data!$L174&lt;&gt;"",Scoring!$H$17)+IF(Data!$M174&lt;&gt;"",Scoring!$H$18)+IF(Data!$N174&lt;&gt;"",Scoring!$H$19)+IF(Data!$O174&lt;&gt;"",Scoring!$H$20)+IF(Data!$P174&lt;&gt;"",Scoring!$H$21)+IF(Data!$Q174&lt;&gt;"",Scoring!$H$22)+IF(Data!$R174&lt;&gt;"",Scoring!$H$23)+IF(Data!$S174&lt;&gt;"",Scoring!$H$24)+IF(Data!$T174&lt;&gt;"",Scoring!$H$25)+IF(Data!$U174&lt;&gt;"",Scoring!$H$26)+IF(Data!$V174&lt;&gt;"",Scoring!$H$27)+IF(Data!$W174&lt;&gt;"",Scoring!$H$28)+IF(Data!$X174&lt;&gt;"",Scoring!$H$29)+IF(Data!$Y174&lt;&gt;"",Scoring!$H$30)+IF(Data!$Z174&lt;&gt;"",Scoring!$H$31)+IF(Data!$AA174&lt;&gt;"",Scoring!$H$32)+IF(Data!$AB174&lt;&gt;"",Scoring!$H$33)+IF(Data!$AC174&lt;&gt;"",Scoring!$H$34)+IF(Data!$AD174&lt;&gt;"",Scoring!$H$35)+IF(Data!$AE174&lt;&gt;"",Scoring!$H$36)+IF(Data!$AF174&lt;&gt;"",Scoring!$H$37)+IF(Data!$AG174&lt;&gt;"",Scoring!$H$38)+IF(Data!$AH174&lt;&gt;"",Scoring!$H$39)+IF(Data!$AI174&lt;&gt;"",Scoring!$H$40)+IF(Data!$AJ174&lt;&gt;"",Scoring!$H$41)+IF(Data!$AK174&lt;&gt;"",Scoring!$H$42)+IF(Data!$AL174&lt;&gt;"",Scoring!$H$43)+IF(Data!$AM174&lt;&gt;"",Scoring!$H$44)+IF(Data!$AN174&lt;&gt;"",Scoring!$H$45)+IF(Data!$AO174&lt;&gt;"",Scoring!$H$46)+IF(Data!$AP174&lt;&gt;"",Scoring!$H$47)+IF(Data!$AQ174&lt;&gt;"",Scoring!$H$48)+IF(Data!$AR174&lt;&gt;"",Scoring!$H$49)+IF(Data!$AS174&lt;&gt;"",Scoring!$H$50)+IF(Data!$AT174&lt;&gt;"",Scoring!$H$51)+IF(Data!$AU174&lt;&gt;"",Scoring!$H$52),"")</f>
        <v/>
      </c>
      <c r="BE174" s="186" t="str">
        <f>IF(BD174&lt;&gt;"",LOOKUP(BD174,Likelihoods!$A$7:$A$107,Likelihoods!F$7:F$107),"")</f>
        <v/>
      </c>
      <c r="BF174" s="181" t="str">
        <f>IF(AND(COUNTBLANK($B174:$O174)=13,COUNTBLANK($P174:$Q174)=1,COUNTBLANK($R174:$U174)=3,COUNTBLANK($V174:$X174)=2,COUNTBLANK($Y174:$AE174)=6,COUNTBLANK($AF174:$AJ174)=4,COUNTBLANK($AK174:AN174)=3,COUNTBLANK($AO174:$AQ174)=2,COUNTBLANK($AR174:$AS174)=1,COUNTBLANK($AT174:$AU174)=1),IF(Data!$B174&lt;&gt;"",Scoring!$I$7)+IF(Data!$C174&lt;&gt;"",Scoring!$I$8)+IF(Data!$D174&lt;&gt;"",Scoring!$I$9)+IF(Data!$E174&lt;&gt;"",Scoring!$I$10)+IF(Data!$F174&lt;&gt;"",Scoring!$I$11)+IF(Data!$G174&lt;&gt;"",Scoring!$I$12)+IF(Data!$H174&lt;&gt;"",Scoring!$I$13)+IF(Data!$I174&lt;&gt;"",Scoring!$I$14)+IF(Data!$J174&lt;&gt;"",Scoring!$I$15)+IF(Data!$K174&lt;&gt;"",Scoring!$I$16)+IF(Data!$L174&lt;&gt;"",Scoring!$I$17)+IF(Data!$M174&lt;&gt;"",Scoring!$I$18)+IF(Data!$N174&lt;&gt;"",Scoring!$I$19)+IF(Data!$O174&lt;&gt;"",Scoring!$I$20)+IF(Data!$P174&lt;&gt;"",Scoring!$I$21)+IF(Data!$Q174&lt;&gt;"",Scoring!$I$22)+IF(Data!$R174&lt;&gt;"",Scoring!$I$23)+IF(Data!$S174&lt;&gt;"",Scoring!$I$24)+IF(Data!$T174&lt;&gt;"",Scoring!$I$25)+IF(Data!$U174&lt;&gt;"",Scoring!$I$26)+IF(Data!$V174&lt;&gt;"",Scoring!$I$27)+IF(Data!$W174&lt;&gt;"",Scoring!$I$28)+IF(Data!$X174&lt;&gt;"",Scoring!$I$29)+IF(Data!$Y174&lt;&gt;"",Scoring!$I$30)+IF(Data!$Z174&lt;&gt;"",Scoring!$I$31)+IF(Data!$AA174&lt;&gt;"",Scoring!$I$32)+IF(Data!$AB174&lt;&gt;"",Scoring!$I$33)+IF(Data!$AC174&lt;&gt;"",Scoring!$I$34)+IF(Data!$AD174&lt;&gt;"",Scoring!$I$35)+IF(Data!$AE174&lt;&gt;"",Scoring!$I$36)+IF(Data!$AF174&lt;&gt;"",Scoring!$I$37)+IF(Data!$AG174&lt;&gt;"",Scoring!$I$38)+IF(Data!$AH174&lt;&gt;"",Scoring!$I$39)+IF(Data!$AI174&lt;&gt;"",Scoring!$I$40)+IF(Data!$AJ174&lt;&gt;"",Scoring!$I$41)+IF(Data!$AK174&lt;&gt;"",Scoring!$I$42)+IF(Data!$AL174&lt;&gt;"",Scoring!$I$43)+IF(Data!$AM174&lt;&gt;"",Scoring!$I$44)+IF(Data!$AN174&lt;&gt;"",Scoring!$I$45)+IF(Data!$AO174&lt;&gt;"",Scoring!$I$46)+IF(Data!$AP174&lt;&gt;"",Scoring!$I$47)+IF(Data!$AQ174&lt;&gt;"",Scoring!$I$48)+IF(Data!$AR174&lt;&gt;"",Scoring!$I$49)+IF(Data!$AS174&lt;&gt;"",Scoring!$I$50)+IF(Data!$AT174&lt;&gt;"",Scoring!$I$51)+IF(Data!$AU174&lt;&gt;"",Scoring!$I$52),"")</f>
        <v/>
      </c>
      <c r="BG174" s="180" t="str">
        <f>IF(BF174&lt;&gt;"",LOOKUP(BF174,Likelihoods!$A$7:$A$107,Likelihoods!G$7:G$107),"")</f>
        <v/>
      </c>
      <c r="BH174" s="187" t="str">
        <f>IF(AND(COUNTBLANK($B174:$O174)=13,COUNTBLANK($P174:$Q174)=1,COUNTBLANK($R174:$U174)=3,COUNTBLANK($V174:$X174)=2,COUNTBLANK($Y174:$AE174)=6,COUNTBLANK($AF174:$AJ174)=4,COUNTBLANK($AK174:AN174)=3,COUNTBLANK($AO174:$AQ174)=2,COUNTBLANK($AR174:$AS174)=1,COUNTBLANK($AT174:$AU174)=1),IF(Data!$B174&lt;&gt;"",Scoring!$J$7)+IF(Data!$C174&lt;&gt;"",Scoring!$J$8)+IF(Data!$D174&lt;&gt;"",Scoring!$J$9)+IF(Data!$E174&lt;&gt;"",Scoring!$J$10)+IF(Data!$F174&lt;&gt;"",Scoring!$J$11)+IF(Data!$G174&lt;&gt;"",Scoring!$J$12)+IF(Data!$H174&lt;&gt;"",Scoring!$J$13)+IF(Data!$I174&lt;&gt;"",Scoring!$J$14)+IF(Data!$J174&lt;&gt;"",Scoring!$J$15)+IF(Data!$K174&lt;&gt;"",Scoring!$J$16)+IF(Data!$L174&lt;&gt;"",Scoring!$J$17)+IF(Data!$M174&lt;&gt;"",Scoring!$J$18)+IF(Data!$N174&lt;&gt;"",Scoring!$J$19)+IF(Data!$O174&lt;&gt;"",Scoring!$J$20)+IF(Data!$P174&lt;&gt;"",Scoring!$J$21)+IF(Data!$Q174&lt;&gt;"",Scoring!$J$22)+IF(Data!$R174&lt;&gt;"",Scoring!$J$23)+IF(Data!$S174&lt;&gt;"",Scoring!$J$24)+IF(Data!$T174&lt;&gt;"",Scoring!$J$25)+IF(Data!$U174&lt;&gt;"",Scoring!$J$26)+IF(Data!$V174&lt;&gt;"",Scoring!$J$27)+IF(Data!$W174&lt;&gt;"",Scoring!$J$28)+IF(Data!$X174&lt;&gt;"",Scoring!$J$29)+IF(Data!$Y174&lt;&gt;"",Scoring!$J$30)+IF(Data!$Z174&lt;&gt;"",Scoring!$J$31)+IF(Data!$AA174&lt;&gt;"",Scoring!$J$32)+IF(Data!$AB174&lt;&gt;"",Scoring!$J$33)+IF(Data!$AC174&lt;&gt;"",Scoring!$J$34)+IF(Data!$AD174&lt;&gt;"",Scoring!$J$35)+IF(Data!$AE174&lt;&gt;"",Scoring!$J$36)+IF(Data!$AF174&lt;&gt;"",Scoring!$J$37)+IF(Data!$AG174&lt;&gt;"",Scoring!$J$38)+IF(Data!$AH174&lt;&gt;"",Scoring!$J$39)+IF(Data!$AI174&lt;&gt;"",Scoring!$J$40)+IF(Data!$AJ174&lt;&gt;"",Scoring!$J$41)+IF(Data!$AK174&lt;&gt;"",Scoring!$J$42)+IF(Data!$AL174&lt;&gt;"",Scoring!$J$43)+IF(Data!$AM174&lt;&gt;"",Scoring!$J$44)+IF(Data!$AN174&lt;&gt;"",Scoring!$J$45)+IF(Data!$AO174&lt;&gt;"",Scoring!$J$46)+IF(Data!$AP174&lt;&gt;"",Scoring!$J$47)+IF(Data!$AQ174&lt;&gt;"",Scoring!$J$48)+IF(Data!$AR174&lt;&gt;"",Scoring!$J$49)+IF(Data!$AS174&lt;&gt;"",Scoring!$J$50)+IF(Data!$AT174&lt;&gt;"",Scoring!$J$51)+IF(Data!$AU174&lt;&gt;"",Scoring!$J$52),"")</f>
        <v/>
      </c>
      <c r="BI174" s="183" t="str">
        <f>IF(BH174&lt;&gt;"",LOOKUP(BH174,Likelihoods!$A$7:$A$107,Likelihoods!H$7:H$107),"")</f>
        <v/>
      </c>
      <c r="BJ174" s="188" t="str">
        <f>IF(AND(COUNTBLANK($B174:$O174)=13,COUNTBLANK($P174:$Q174)=1,COUNTBLANK($R174:$U174)=3,COUNTBLANK($V174:$X174)=2,COUNTBLANK($Y174:$AE174)=6,COUNTBLANK($AF174:$AJ174)=4,COUNTBLANK($AK174:AN174)=3,COUNTBLANK($AO174:$AQ174)=2,COUNTBLANK($AR174:$AS174)=1,COUNTBLANK($AT174:$AU174)=1),IF(Data!$B174&lt;&gt;"",Scoring!$K$7)+IF(Data!$C174&lt;&gt;"",Scoring!$K$8)+IF(Data!$D174&lt;&gt;"",Scoring!$K$9)+IF(Data!$E174&lt;&gt;"",Scoring!$K$10)+IF(Data!$F174&lt;&gt;"",Scoring!$K$11)+IF(Data!$G174&lt;&gt;"",Scoring!$K$12)+IF(Data!$H174&lt;&gt;"",Scoring!$K$13)+IF(Data!$I174&lt;&gt;"",Scoring!$K$14)+IF(Data!$J174&lt;&gt;"",Scoring!$K$15)+IF(Data!$K174&lt;&gt;"",Scoring!$K$16)+IF(Data!$L174&lt;&gt;"",Scoring!$K$17)+IF(Data!$M174&lt;&gt;"",Scoring!$K$18)+IF(Data!$N174&lt;&gt;"",Scoring!$K$19)+IF(Data!$O174&lt;&gt;"",Scoring!$K$20)+IF(Data!$P174&lt;&gt;"",Scoring!$K$21)+IF(Data!$Q174&lt;&gt;"",Scoring!$K$22)+IF(Data!$R174&lt;&gt;"",Scoring!$K$23)+IF(Data!$S174&lt;&gt;"",Scoring!$K$24)+IF(Data!$T174&lt;&gt;"",Scoring!$K$25)+IF(Data!$U174&lt;&gt;"",Scoring!$K$26)+IF(Data!$V174&lt;&gt;"",Scoring!$K$27)+IF(Data!$W174&lt;&gt;"",Scoring!$K$28)+IF(Data!$X174&lt;&gt;"",Scoring!$K$29)+IF(Data!$Y174&lt;&gt;"",Scoring!$K$30)+IF(Data!$Z174&lt;&gt;"",Scoring!$K$31)+IF(Data!$AA174&lt;&gt;"",Scoring!$K$32)+IF(Data!$AB174&lt;&gt;"",Scoring!$K$33)+IF(Data!$AC174&lt;&gt;"",Scoring!$K$34)+IF(Data!$AD174&lt;&gt;"",Scoring!$K$35)+IF(Data!$AE174&lt;&gt;"",Scoring!$K$36)+IF(Data!$AF174&lt;&gt;"",Scoring!$K$37)+IF(Data!$AG174&lt;&gt;"",Scoring!$K$38)+IF(Data!$AH174&lt;&gt;"",Scoring!$K$39)+IF(Data!$AI174&lt;&gt;"",Scoring!$K$40)+IF(Data!$AJ174&lt;&gt;"",Scoring!$K$41)+IF(Data!$AK174&lt;&gt;"",Scoring!$K$42)+IF(Data!$AL174&lt;&gt;"",Scoring!$K$43)+IF(Data!$AM174&lt;&gt;"",Scoring!$K$44)+IF(Data!$AN174&lt;&gt;"",Scoring!$K$45)+IF(Data!$AO174&lt;&gt;"",Scoring!$K$46)+IF(Data!$AP174&lt;&gt;"",Scoring!$K$47)+IF(Data!$AQ174&lt;&gt;"",Scoring!$K$48)+IF(Data!$AR174&lt;&gt;"",Scoring!$K$49)+IF(Data!$AS174&lt;&gt;"",Scoring!$K$50)+IF(Data!$AT174&lt;&gt;"",Scoring!$K$51)+IF(Data!$AU174&lt;&gt;"",Scoring!$K$52),"")</f>
        <v/>
      </c>
      <c r="BK174" s="184" t="str">
        <f>IF(BJ174&lt;&gt;"",LOOKUP(BJ174,Likelihoods!$A$7:$A$107,Likelihoods!I$7:I$107),"")</f>
        <v/>
      </c>
      <c r="BL174" s="187" t="str">
        <f>IF(AND(COUNTBLANK($B174:$O174)=13,COUNTBLANK($P174:$Q174)=1,COUNTBLANK($R174:$U174)=3,COUNTBLANK($V174:$X174)=2,COUNTBLANK($Y174:$AE174)=6,COUNTBLANK($AF174:$AJ174)=4,COUNTBLANK($AK174:AN174)=3,COUNTBLANK($AO174:$AQ174)=2,COUNTBLANK($AR174:$AS174)=1,COUNTBLANK($AT174:$AU174)=1),IF(Data!$B174&lt;&gt;"",Scoring!$L$7)+IF(Data!$C174&lt;&gt;"",Scoring!$L$8)+IF(Data!$D174&lt;&gt;"",Scoring!$L$9)+IF(Data!$E174&lt;&gt;"",Scoring!$L$10)+IF(Data!$F174&lt;&gt;"",Scoring!$L$11)+IF(Data!$G174&lt;&gt;"",Scoring!$L$12)+IF(Data!$H174&lt;&gt;"",Scoring!$L$13)+IF(Data!$I174&lt;&gt;"",Scoring!$L$14)+IF(Data!$J174&lt;&gt;"",Scoring!$L$15)+IF(Data!$K174&lt;&gt;"",Scoring!$L$16)+IF(Data!$L174&lt;&gt;"",Scoring!$L$17)+IF(Data!$M174&lt;&gt;"",Scoring!$L$18)+IF(Data!$N174&lt;&gt;"",Scoring!$L$19)+IF(Data!$O174&lt;&gt;"",Scoring!$L$20)+IF(Data!$P174&lt;&gt;"",Scoring!$L$21)+IF(Data!$Q174&lt;&gt;"",Scoring!$L$22)+IF(Data!$R174&lt;&gt;"",Scoring!$L$23)+IF(Data!$S174&lt;&gt;"",Scoring!$L$24)+IF(Data!$T174&lt;&gt;"",Scoring!$L$25)+IF(Data!$U174&lt;&gt;"",Scoring!$L$26)+IF(Data!$V174&lt;&gt;"",Scoring!$L$27)+IF(Data!$W174&lt;&gt;"",Scoring!$L$28)+IF(Data!$X174&lt;&gt;"",Scoring!$L$29)+IF(Data!$Y174&lt;&gt;"",Scoring!$L$30)+IF(Data!$Z174&lt;&gt;"",Scoring!$L$31)+IF(Data!$AA174&lt;&gt;"",Scoring!$L$32)+IF(Data!$AB174&lt;&gt;"",Scoring!$L$33)+IF(Data!$AC174&lt;&gt;"",Scoring!$L$34)+IF(Data!$AD174&lt;&gt;"",Scoring!$L$35)+IF(Data!$AE174&lt;&gt;"",Scoring!$L$36)+IF(Data!$AF174&lt;&gt;"",Scoring!$L$37)+IF(Data!$AG174&lt;&gt;"",Scoring!$L$38)+IF(Data!$AH174&lt;&gt;"",Scoring!$L$39)+IF(Data!$AI174&lt;&gt;"",Scoring!$L$40)+IF(Data!$AJ174&lt;&gt;"",Scoring!$L$41)+IF(Data!$AK174&lt;&gt;"",Scoring!$L$42)+IF(Data!$AL174&lt;&gt;"",Scoring!$L$43)+IF(Data!$AM174&lt;&gt;"",Scoring!$L$44)+IF(Data!$AN174&lt;&gt;"",Scoring!$L$45)+IF(Data!$AO174&lt;&gt;"",Scoring!$L$46)+IF(Data!$AP174&lt;&gt;"",Scoring!$L$47)+IF(Data!$AQ174&lt;&gt;"",Scoring!$L$48)+IF(Data!$AR174&lt;&gt;"",Scoring!$L$49)+IF(Data!$AS174&lt;&gt;"",Scoring!$L$50)+IF(Data!$AT174&lt;&gt;"",Scoring!$L$51)+IF(Data!$AU174&lt;&gt;"",Scoring!$L$52),"")</f>
        <v/>
      </c>
      <c r="BM174" s="180" t="str">
        <f>IF(BL174&lt;&gt;"",LOOKUP(BL174,Likelihoods!$A$7:$A$107,Likelihoods!J$7:J$107),"")</f>
        <v/>
      </c>
      <c r="BN174" s="181" t="str">
        <f>IF(AND(COUNTBLANK($B174:$O174)=13,COUNTBLANK($P174:$Q174)=1,COUNTBLANK($R174:$U174)=3,COUNTBLANK($V174:$X174)=2,COUNTBLANK($Y174:$AE174)=6,COUNTBLANK($AF174:$AJ174)=4,COUNTBLANK($AK174:AN174)=3,COUNTBLANK($AO174:$AQ174)=2,COUNTBLANK($AR174:$AS174)=1,COUNTBLANK($AT174:$AU174)=1),IF(Data!$B174&lt;&gt;"",Scoring!$M$7)+IF(Data!$C174&lt;&gt;"",Scoring!$M$8)+IF(Data!$D174&lt;&gt;"",Scoring!$M$9)+IF(Data!$E174&lt;&gt;"",Scoring!$M$10)+IF(Data!$F174&lt;&gt;"",Scoring!$M$11)+IF(Data!$G174&lt;&gt;"",Scoring!$M$12)+IF(Data!$H174&lt;&gt;"",Scoring!$M$13)+IF(Data!$I174&lt;&gt;"",Scoring!$M$14)+IF(Data!$J174&lt;&gt;"",Scoring!$M$15)+IF(Data!$K174&lt;&gt;"",Scoring!$M$16)+IF(Data!$L174&lt;&gt;"",Scoring!$M$17)+IF(Data!$M174&lt;&gt;"",Scoring!$M$18)+IF(Data!$N174&lt;&gt;"",Scoring!$M$19)+IF(Data!$O174&lt;&gt;"",Scoring!$M$20)+IF(Data!$P174&lt;&gt;"",Scoring!$M$21)+IF(Data!$Q174&lt;&gt;"",Scoring!$M$22)+IF(Data!$R174&lt;&gt;"",Scoring!$M$23)+IF(Data!$S174&lt;&gt;"",Scoring!$M$24)+IF(Data!$T174&lt;&gt;"",Scoring!$M$25)+IF(Data!$U174&lt;&gt;"",Scoring!$M$26)+IF(Data!$V174&lt;&gt;"",Scoring!$M$27)+IF(Data!$W174&lt;&gt;"",Scoring!$M$28)+IF(Data!$X174&lt;&gt;"",Scoring!$M$29)+IF(Data!$Y174&lt;&gt;"",Scoring!$M$30)+IF(Data!$Z174&lt;&gt;"",Scoring!$M$31)+IF(Data!$AA174&lt;&gt;"",Scoring!$M$32)+IF(Data!$AB174&lt;&gt;"",Scoring!$M$33)+IF(Data!$AC174&lt;&gt;"",Scoring!$M$34)+IF(Data!$AD174&lt;&gt;"",Scoring!$M$35)+IF(Data!$AE174&lt;&gt;"",Scoring!$M$36)+IF(Data!$AF174&lt;&gt;"",Scoring!$M$37)+IF(Data!$AG174&lt;&gt;"",Scoring!$M$38)+IF(Data!$AH174&lt;&gt;"",Scoring!$M$39)+IF(Data!$AI174&lt;&gt;"",Scoring!$M$40)+IF(Data!$AJ174&lt;&gt;"",Scoring!$M$41)+IF(Data!$AK174&lt;&gt;"",Scoring!$M$42)+IF(Data!$AL174&lt;&gt;"",Scoring!$M$43)+IF(Data!$AM174&lt;&gt;"",Scoring!$M$44)+IF(Data!$AN174&lt;&gt;"",Scoring!$M$45)+IF(Data!$AO174&lt;&gt;"",Scoring!$M$46)+IF(Data!$AP174&lt;&gt;"",Scoring!$M$47)+IF(Data!$AQ174&lt;&gt;"",Scoring!$M$48)+IF(Data!$AR174&lt;&gt;"",Scoring!$M$49)+IF(Data!$AS174&lt;&gt;"",Scoring!$M$50)+IF(Data!$AT174&lt;&gt;"",Scoring!$M$51)+IF(Data!$AU174&lt;&gt;"",Scoring!$M$52),"")</f>
        <v/>
      </c>
      <c r="BO174" s="184" t="str">
        <f>IF(BN174&lt;&gt;"",LOOKUP(BN174,Likelihoods!$A$7:$A$107,Likelihoods!K$7:K$107),"")</f>
        <v/>
      </c>
      <c r="BP174" s="179" t="str">
        <f>IF(AND(COUNTBLANK($B174:$O174)=13,COUNTBLANK($P174:$Q174)=1,COUNTBLANK($R174:$U174)=3,COUNTBLANK($V174:$X174)=2,COUNTBLANK($Y174:$AE174)=6,COUNTBLANK($AF174:$AJ174)=4,COUNTBLANK($AK174:AN174)=3,COUNTBLANK($AO174:$AQ174)=2,COUNTBLANK($AR174:$AS174)=1,COUNTBLANK($AT174:$AU174)=1),IF(Data!$B174&lt;&gt;"",Scoring!$N$7)+IF(Data!$C174&lt;&gt;"",Scoring!$N$8)+IF(Data!$D174&lt;&gt;"",Scoring!$N$9)+IF(Data!$E174&lt;&gt;"",Scoring!$N$10)+IF(Data!$F174&lt;&gt;"",Scoring!$N$11)+IF(Data!$G174&lt;&gt;"",Scoring!$N$12)+IF(Data!$H174&lt;&gt;"",Scoring!$N$13)+IF(Data!$I174&lt;&gt;"",Scoring!$N$14)+IF(Data!$J174&lt;&gt;"",Scoring!$N$15)+IF(Data!$K174&lt;&gt;"",Scoring!$N$16)+IF(Data!$L174&lt;&gt;"",Scoring!$N$17)+IF(Data!$M174&lt;&gt;"",Scoring!$N$18)+IF(Data!$N174&lt;&gt;"",Scoring!$N$19)+IF(Data!$O174&lt;&gt;"",Scoring!$N$20)+IF(Data!$P174&lt;&gt;"",Scoring!$N$21)+IF(Data!$Q174&lt;&gt;"",Scoring!$N$22)+IF(Data!$R174&lt;&gt;"",Scoring!$N$23)+IF(Data!$S174&lt;&gt;"",Scoring!$N$24)+IF(Data!$T174&lt;&gt;"",Scoring!$N$25)+IF(Data!$U174&lt;&gt;"",Scoring!$N$26)+IF(Data!$V174&lt;&gt;"",Scoring!$N$27)+IF(Data!$W174&lt;&gt;"",Scoring!$N$28)+IF(Data!$X174&lt;&gt;"",Scoring!$N$29)+IF(Data!$Y174&lt;&gt;"",Scoring!$N$30)+IF(Data!$Z174&lt;&gt;"",Scoring!$N$31)+IF(Data!$AA174&lt;&gt;"",Scoring!$N$32)+IF(Data!$AB174&lt;&gt;"",Scoring!$N$33)+IF(Data!$AC174&lt;&gt;"",Scoring!$N$34)+IF(Data!$AD174&lt;&gt;"",Scoring!$N$35)+IF(Data!$AE174&lt;&gt;"",Scoring!$N$36)+IF(Data!$AF174&lt;&gt;"",Scoring!$N$37)+IF(Data!$AG174&lt;&gt;"",Scoring!$N$38)+IF(Data!$AH174&lt;&gt;"",Scoring!$N$39)+IF(Data!$AI174&lt;&gt;"",Scoring!$N$40)+IF(Data!$AJ174&lt;&gt;"",Scoring!$N$41)+IF(Data!$AK174&lt;&gt;"",Scoring!$N$42)+IF(Data!$AL174&lt;&gt;"",Scoring!$N$43)+IF(Data!$AM174&lt;&gt;"",Scoring!$N$44)+IF(Data!$AN174&lt;&gt;"",Scoring!$N$45)+IF(Data!$AO174&lt;&gt;"",Scoring!$N$46)+IF(Data!$AP174&lt;&gt;"",Scoring!$N$47)+IF(Data!$AQ174&lt;&gt;"",Scoring!$N$48)+IF(Data!$AR174&lt;&gt;"",Scoring!$N$49)+IF(Data!$AS174&lt;&gt;"",Scoring!$N$50)+IF(Data!$AT174&lt;&gt;"",Scoring!$N$51)+IF(Data!$AU174&lt;&gt;"",Scoring!$N$52),"")</f>
        <v/>
      </c>
      <c r="BQ174" s="189" t="str">
        <f>IF(BP174&lt;&gt;"",LOOKUP(BP174,Likelihoods!$A$7:$A$107,Likelihoods!L$7:L$107),"")</f>
        <v/>
      </c>
      <c r="BR174" s="181" t="str">
        <f>IF(AND(COUNTBLANK($B174:$O174)=13,COUNTBLANK($P174:$Q174)=1,COUNTBLANK($R174:$U174)=3,COUNTBLANK($V174:$X174)=2,COUNTBLANK($Y174:$AE174)=6,COUNTBLANK($AF174:$AJ174)=4,COUNTBLANK($AK174:AN174)=3,COUNTBLANK($AO174:$AQ174)=2,COUNTBLANK($AR174:$AS174)=1,COUNTBLANK($AT174:$AU174)=1),IF(Data!$B174&lt;&gt;"",Scoring!$O$7)+IF(Data!$C174&lt;&gt;"",Scoring!$O$8)+IF(Data!$D174&lt;&gt;"",Scoring!$O$9)+IF(Data!$E174&lt;&gt;"",Scoring!$O$10)+IF(Data!$F174&lt;&gt;"",Scoring!$O$11)+IF(Data!$G174&lt;&gt;"",Scoring!$O$12)+IF(Data!$H174&lt;&gt;"",Scoring!$O$13)+IF(Data!$I174&lt;&gt;"",Scoring!$O$14)+IF(Data!$J174&lt;&gt;"",Scoring!$O$15)+IF(Data!$K174&lt;&gt;"",Scoring!$O$16)+IF(Data!$L174&lt;&gt;"",Scoring!$O$17)+IF(Data!$M174&lt;&gt;"",Scoring!$O$18)+IF(Data!$N174&lt;&gt;"",Scoring!$O$19)+IF(Data!$O174&lt;&gt;"",Scoring!$O$20)+IF(Data!$P174&lt;&gt;"",Scoring!$O$21)+IF(Data!$Q174&lt;&gt;"",Scoring!$O$22)+IF(Data!$R174&lt;&gt;"",Scoring!$O$23)+IF(Data!$S174&lt;&gt;"",Scoring!$O$24)+IF(Data!$T174&lt;&gt;"",Scoring!$O$25)+IF(Data!$U174&lt;&gt;"",Scoring!$O$26)+IF(Data!$V174&lt;&gt;"",Scoring!$O$27)+IF(Data!$W174&lt;&gt;"",Scoring!$O$28)+IF(Data!$X174&lt;&gt;"",Scoring!$O$29)+IF(Data!$Y174&lt;&gt;"",Scoring!$O$30)+IF(Data!$Z174&lt;&gt;"",Scoring!$O$31)+IF(Data!$AA174&lt;&gt;"",Scoring!$O$32)+IF(Data!$AB174&lt;&gt;"",Scoring!$O$33)+IF(Data!$AC174&lt;&gt;"",Scoring!$O$34)+IF(Data!$AD174&lt;&gt;"",Scoring!$O$35)+IF(Data!$AE174&lt;&gt;"",Scoring!$O$36)+IF(Data!$AF174&lt;&gt;"",Scoring!$O$37)+IF(Data!$AG174&lt;&gt;"",Scoring!$O$38)+IF(Data!$AH174&lt;&gt;"",Scoring!$O$39)+IF(Data!$AI174&lt;&gt;"",Scoring!$O$40)+IF(Data!$AJ174&lt;&gt;"",Scoring!$O$41)+IF(Data!$AK174&lt;&gt;"",Scoring!$O$42)+IF(Data!$AL174&lt;&gt;"",Scoring!$O$43)+IF(Data!$AM174&lt;&gt;"",Scoring!$O$44)+IF(Data!$AN174&lt;&gt;"",Scoring!$O$45)+IF(Data!$AO174&lt;&gt;"",Scoring!$O$46)+IF(Data!$AP174&lt;&gt;"",Scoring!$O$47)+IF(Data!$AQ174&lt;&gt;"",Scoring!$O$48)+IF(Data!$AR174&lt;&gt;"",Scoring!$O$49)+IF(Data!$AS174&lt;&gt;"",Scoring!$O$50)+IF(Data!$AT174&lt;&gt;"",Scoring!$O$51)+IF(Data!$AU174&lt;&gt;"",Scoring!$O$52),"")</f>
        <v/>
      </c>
      <c r="BS174" s="184" t="str">
        <f>IF(BR174&lt;&gt;"",LOOKUP(BR174,Likelihoods!$A$7:$A$107,Likelihoods!M$7:M$107),"")</f>
        <v/>
      </c>
      <c r="BT174" s="181" t="str">
        <f>IF(AND(COUNTBLANK($B174:$O174)=13,COUNTBLANK($P174:$Q174)=1,COUNTBLANK($R174:$U174)=3,COUNTBLANK($V174:$X174)=2,COUNTBLANK($Y174:$AE174)=6,COUNTBLANK($AF174:$AJ174)=4,COUNTBLANK($AK174:AN174)=3,COUNTBLANK($AO174:$AQ174)=2,COUNTBLANK($AR174:$AS174)=1,COUNTBLANK($AT174:$AU174)=1),IF(Data!$B174&lt;&gt;"",Scoring!$P$7)+IF(Data!$C174&lt;&gt;"",Scoring!$P$8)+IF(Data!$D174&lt;&gt;"",Scoring!$P$9)+IF(Data!$E174&lt;&gt;"",Scoring!$P$10)+IF(Data!$F174&lt;&gt;"",Scoring!$P$11)+IF(Data!$G174&lt;&gt;"",Scoring!$P$12)+IF(Data!$H174&lt;&gt;"",Scoring!$P$13)+IF(Data!$I174&lt;&gt;"",Scoring!$P$14)+IF(Data!$J174&lt;&gt;"",Scoring!$P$15)+IF(Data!$K174&lt;&gt;"",Scoring!$P$16)+IF(Data!$L174&lt;&gt;"",Scoring!$P$17)+IF(Data!$M174&lt;&gt;"",Scoring!$P$18)+IF(Data!$N174&lt;&gt;"",Scoring!$P$19)+IF(Data!$O174&lt;&gt;"",Scoring!$P$20)+IF(Data!$P174&lt;&gt;"",Scoring!$P$21)+IF(Data!$Q174&lt;&gt;"",Scoring!$P$22)+IF(Data!$R174&lt;&gt;"",Scoring!$P$23)+IF(Data!$S174&lt;&gt;"",Scoring!$P$24)+IF(Data!$T174&lt;&gt;"",Scoring!$P$25)+IF(Data!$U174&lt;&gt;"",Scoring!$P$26)+IF(Data!$V174&lt;&gt;"",Scoring!$P$27)+IF(Data!$W174&lt;&gt;"",Scoring!$P$28)+IF(Data!$X174&lt;&gt;"",Scoring!$P$29)+IF(Data!$Y174&lt;&gt;"",Scoring!$P$30)+IF(Data!$Z174&lt;&gt;"",Scoring!$P$31)+IF(Data!$AA174&lt;&gt;"",Scoring!$P$32)+IF(Data!$AB174&lt;&gt;"",Scoring!$P$33)+IF(Data!$AC174&lt;&gt;"",Scoring!$P$34)+IF(Data!$AD174&lt;&gt;"",Scoring!$P$35)+IF(Data!$AE174&lt;&gt;"",Scoring!$P$36)+IF(Data!$AF174&lt;&gt;"",Scoring!$P$37)+IF(Data!$AG174&lt;&gt;"",Scoring!$P$38)+IF(Data!$AH174&lt;&gt;"",Scoring!$P$39)+IF(Data!$AI174&lt;&gt;"",Scoring!$P$40)+IF(Data!$AJ174&lt;&gt;"",Scoring!$P$41)+IF(Data!$AK174&lt;&gt;"",Scoring!$P$42)+IF(Data!$AL174&lt;&gt;"",Scoring!$P$43)+IF(Data!$AM174&lt;&gt;"",Scoring!$P$44)+IF(Data!$AN174&lt;&gt;"",Scoring!$P$45)+IF(Data!$AO174&lt;&gt;"",Scoring!$P$46)+IF(Data!$AP174&lt;&gt;"",Scoring!$P$47)+IF(Data!$AQ174&lt;&gt;"",Scoring!$P$48)+IF(Data!$AR174&lt;&gt;"",Scoring!$P$49)+IF(Data!$AS174&lt;&gt;"",Scoring!$P$50)+IF(Data!$AT174&lt;&gt;"",Scoring!$P$51)+IF(Data!$AU174&lt;&gt;"",Scoring!$P$52),"")</f>
        <v/>
      </c>
      <c r="BU174" s="180" t="str">
        <f>IF(BT174&lt;&gt;"",LOOKUP(BT174,Likelihoods!$A$7:$A$107,Likelihoods!N$7:N$107),"")</f>
        <v/>
      </c>
      <c r="BV174" s="181" t="str">
        <f>IF(AND(COUNTBLANK($B174:$O174)=13,COUNTBLANK($P174:$Q174)=1,COUNTBLANK($R174:$U174)=3,COUNTBLANK($V174:$X174)=2,COUNTBLANK($Y174:$AE174)=6,COUNTBLANK($AF174:$AJ174)=4,COUNTBLANK($AK174:AN174)=3,COUNTBLANK($AO174:$AQ174)=2,COUNTBLANK($AR174:$AS174)=1,COUNTBLANK($AT174:$AU174)=1),IF(Data!$B174&lt;&gt;"",Scoring!$Q$7)+IF(Data!$C174&lt;&gt;"",Scoring!$Q$8)+IF(Data!$D174&lt;&gt;"",Scoring!$Q$9)+IF(Data!$E174&lt;&gt;"",Scoring!$Q$10)+IF(Data!$F174&lt;&gt;"",Scoring!$Q$11)+IF(Data!$G174&lt;&gt;"",Scoring!$Q$12)+IF(Data!$H174&lt;&gt;"",Scoring!$Q$13)+IF(Data!$I174&lt;&gt;"",Scoring!$Q$14)+IF(Data!$J174&lt;&gt;"",Scoring!$Q$15)+IF(Data!$K174&lt;&gt;"",Scoring!$Q$16)+IF(Data!$L174&lt;&gt;"",Scoring!$Q$17)+IF(Data!$M174&lt;&gt;"",Scoring!$Q$18)+IF(Data!$N174&lt;&gt;"",Scoring!$Q$19)+IF(Data!$O174&lt;&gt;"",Scoring!$Q$20)+IF(Data!$P174&lt;&gt;"",Scoring!$Q$21)+IF(Data!$Q174&lt;&gt;"",Scoring!$Q$22)+IF(Data!$R174&lt;&gt;"",Scoring!$Q$23)+IF(Data!$S174&lt;&gt;"",Scoring!$Q$24)+IF(Data!$T174&lt;&gt;"",Scoring!$Q$25)+IF(Data!$U174&lt;&gt;"",Scoring!$Q$26)+IF(Data!$V174&lt;&gt;"",Scoring!$Q$27)+IF(Data!$W174&lt;&gt;"",Scoring!$Q$28)+IF(Data!$X174&lt;&gt;"",Scoring!$Q$29)+IF(Data!$Y174&lt;&gt;"",Scoring!$Q$30)+IF(Data!$Z174&lt;&gt;"",Scoring!$Q$31)+IF(Data!$AA174&lt;&gt;"",Scoring!$Q$32)+IF(Data!$AB174&lt;&gt;"",Scoring!$Q$33)+IF(Data!$AC174&lt;&gt;"",Scoring!$Q$34)+IF(Data!$AD174&lt;&gt;"",Scoring!$Q$35)+IF(Data!$AE174&lt;&gt;"",Scoring!$Q$36)+IF(Data!$AF174&lt;&gt;"",Scoring!$Q$37)+IF(Data!$AG174&lt;&gt;"",Scoring!$Q$38)+IF(Data!$AH174&lt;&gt;"",Scoring!$Q$39)+IF(Data!$AI174&lt;&gt;"",Scoring!$Q$40)+IF(Data!$AJ174&lt;&gt;"",Scoring!$Q$41)+IF(Data!$AK174&lt;&gt;"",Scoring!$Q$42)+IF(Data!$AL174&lt;&gt;"",Scoring!$Q$43)+IF(Data!$AM174&lt;&gt;"",Scoring!$Q$44)+IF(Data!$AN174&lt;&gt;"",Scoring!$Q$45)+IF(Data!$AO174&lt;&gt;"",Scoring!$Q$46)+IF(Data!$AP174&lt;&gt;"",Scoring!$Q$47)+IF(Data!$AQ174&lt;&gt;"",Scoring!$Q$48)+IF(Data!$AR174&lt;&gt;"",Scoring!$Q$49)+IF(Data!$AS174&lt;&gt;"",Scoring!$Q$50)+IF(Data!$AT174&lt;&gt;"",Scoring!$Q$51)+IF(Data!$AU174&lt;&gt;"",Scoring!$Q$52),"")</f>
        <v/>
      </c>
      <c r="BW174" s="183" t="str">
        <f>IF(BV174&lt;&gt;"",LOOKUP(BV174,Likelihoods!$A$7:$A$107,Likelihoods!O$7:O$107),"")</f>
        <v/>
      </c>
      <c r="BX174" s="9"/>
      <c r="BY174" s="9"/>
      <c r="BZ174" s="9"/>
      <c r="CA174" s="9"/>
      <c r="CB174" s="9"/>
      <c r="CC174" s="9"/>
      <c r="CD174" s="9"/>
      <c r="CE174" s="9"/>
      <c r="CF174" s="9"/>
      <c r="CG174" s="9"/>
      <c r="CH174" s="9"/>
      <c r="CI174" s="9"/>
      <c r="CJ174" s="9"/>
      <c r="CK174" s="9"/>
    </row>
    <row r="175" spans="1:89" ht="14.25">
      <c r="A175" s="59"/>
      <c r="B175" s="76"/>
      <c r="C175" s="77"/>
      <c r="D175" s="77"/>
      <c r="E175" s="77"/>
      <c r="F175" s="77"/>
      <c r="G175" s="77"/>
      <c r="H175" s="77"/>
      <c r="I175" s="77"/>
      <c r="J175" s="77"/>
      <c r="K175" s="77"/>
      <c r="L175" s="77"/>
      <c r="M175" s="77"/>
      <c r="N175" s="77"/>
      <c r="O175" s="77"/>
      <c r="P175" s="76"/>
      <c r="Q175" s="78"/>
      <c r="R175" s="77"/>
      <c r="S175" s="77"/>
      <c r="T175" s="77"/>
      <c r="U175" s="77"/>
      <c r="V175" s="76"/>
      <c r="W175" s="77"/>
      <c r="X175" s="78"/>
      <c r="Y175" s="77"/>
      <c r="Z175" s="77"/>
      <c r="AA175" s="77"/>
      <c r="AB175" s="77"/>
      <c r="AC175" s="77"/>
      <c r="AD175" s="77"/>
      <c r="AE175" s="77"/>
      <c r="AF175" s="76"/>
      <c r="AG175" s="77"/>
      <c r="AH175" s="77"/>
      <c r="AI175" s="77"/>
      <c r="AJ175" s="78"/>
      <c r="AK175" s="77"/>
      <c r="AL175" s="77"/>
      <c r="AM175" s="77"/>
      <c r="AN175" s="77"/>
      <c r="AO175" s="76"/>
      <c r="AP175" s="77"/>
      <c r="AQ175" s="78"/>
      <c r="AR175" s="76"/>
      <c r="AS175" s="78"/>
      <c r="AT175" s="77"/>
      <c r="AU175" s="77"/>
      <c r="AV175" s="179" t="str">
        <f>IF(AND(COUNTBLANK($B175:$O175)=13,COUNTBLANK($P175:$Q175)=1,COUNTBLANK($R175:$U175)=3,COUNTBLANK($V175:$X175)=2,COUNTBLANK($Y175:$AE175)=6,COUNTBLANK($AF175:$AJ175)=4,COUNTBLANK($AK175:AN175)=3,COUNTBLANK($AO175:$AQ175)=2,COUNTBLANK($AR175:$AS175)=1,COUNTBLANK($AT175:$AU175)=1),IF(Data!$B175&lt;&gt;"",Scoring!$D$7)+IF(Data!$C175&lt;&gt;"",Scoring!$D$8)+IF(Data!$D175&lt;&gt;"",Scoring!$D$9)+IF(Data!$E175&lt;&gt;"",Scoring!$D$10)+IF(Data!$F175&lt;&gt;"",Scoring!$D$11)+IF(Data!$G175&lt;&gt;"",Scoring!$D$12)+IF(Data!$H175&lt;&gt;"",Scoring!$D$13)+IF(Data!$I175&lt;&gt;"",Scoring!$D$14)+IF(Data!$J175&lt;&gt;"",Scoring!$D$15)+IF(Data!$K175&lt;&gt;"",Scoring!$D$16)+IF(Data!$L175&lt;&gt;"",Scoring!$D$17)+IF(Data!$M175&lt;&gt;"",Scoring!$D$18)+IF(Data!$N175&lt;&gt;"",Scoring!$D$19)+IF(Data!$O175&lt;&gt;"",Scoring!$D$20)+IF(Data!$P175&lt;&gt;"",Scoring!$D$21)+IF(Data!$Q175&lt;&gt;"",Scoring!$D$22)+IF(Data!$R175&lt;&gt;"",Scoring!$D$23)+IF(Data!$S175&lt;&gt;"",Scoring!$D$24)+IF(Data!$T175&lt;&gt;"",Scoring!$D$25)+IF(Data!$U175&lt;&gt;"",Scoring!$D$26)+IF(Data!$V175&lt;&gt;"",Scoring!$D$27)+IF(Data!$W175&lt;&gt;"",Scoring!$D$28)+IF(Data!$X175&lt;&gt;"",Scoring!$D$29)+IF(Data!$Y175&lt;&gt;"",Scoring!$D$30)+IF(Data!$Z175&lt;&gt;"",Scoring!$D$31)+IF(Data!$AA175&lt;&gt;"",Scoring!$D$32)+IF(Data!$AB175&lt;&gt;"",Scoring!$D$33)+IF(Data!$AC175&lt;&gt;"",Scoring!$D$34)+IF(Data!$AD175&lt;&gt;"",Scoring!$D$35)+IF(Data!$AE175&lt;&gt;"",Scoring!$D$36)+IF(Data!$AF175&lt;&gt;"",Scoring!$D$37)+IF(Data!$AG175&lt;&gt;"",Scoring!$D$38)+IF(Data!$AH175&lt;&gt;"",Scoring!$D$39)+IF(Data!$AI175&lt;&gt;"",Scoring!$D$40)+IF(Data!$AJ175&lt;&gt;"",Scoring!$D$41)+IF(Data!$AK175&lt;&gt;"",Scoring!$D$42)+IF(Data!$AL175&lt;&gt;"",Scoring!$D$43)+IF(Data!$AM175&lt;&gt;"",Scoring!$D$44)+IF(Data!$AN175&lt;&gt;"",Scoring!$D$45)+IF(Data!$AO175&lt;&gt;"",Scoring!$D$46)+IF(Data!$AP175&lt;&gt;"",Scoring!$D$47)+IF(Data!$AQ175&lt;&gt;"",Scoring!$D$48)+IF(Data!$AR175&lt;&gt;"",Scoring!$D$49)+IF(Data!$AS175&lt;&gt;"",Scoring!$D$50)+IF(Data!$AT175&lt;&gt;"",Scoring!$D$51)+IF(Data!$AU175&lt;&gt;"",Scoring!$D$52),"")</f>
        <v/>
      </c>
      <c r="AW175" s="180" t="str">
        <f>IF(AV175&lt;&gt;"",LOOKUP(AV175,Likelihoods!$A$7:$A$107,Likelihoods!B$7:B$107),"")</f>
        <v/>
      </c>
      <c r="AX175" s="181" t="str">
        <f>IF(AND(COUNTBLANK($B175:$O175)=13,COUNTBLANK($P175:$Q175)=1,COUNTBLANK($R175:$U175)=3,COUNTBLANK($V175:$X175)=2,COUNTBLANK($Y175:$AE175)=6,COUNTBLANK($AF175:$AJ175)=4,COUNTBLANK($AK175:AN175)=3,COUNTBLANK($AO175:$AQ175)=2,COUNTBLANK($AR175:$AS175)=1,COUNTBLANK($AT175:$AU175)=1),IF(Data!$B175&lt;&gt;"",Scoring!$E$7)+IF(Data!$C175&lt;&gt;"",Scoring!$E$8)+IF(Data!$D175&lt;&gt;"",Scoring!$E$9)+IF(Data!$E175&lt;&gt;"",Scoring!$E$10)+IF(Data!$F175&lt;&gt;"",Scoring!$E$11)+IF(Data!$G175&lt;&gt;"",Scoring!$E$12)+IF(Data!$H175&lt;&gt;"",Scoring!$E$13)+IF(Data!$I175&lt;&gt;"",Scoring!$E$14)+IF(Data!$J175&lt;&gt;"",Scoring!$E$15)+IF(Data!$K175&lt;&gt;"",Scoring!$E$16)+IF(Data!$L175&lt;&gt;"",Scoring!$E$17)+IF(Data!$M175&lt;&gt;"",Scoring!$E$18)+IF(Data!$N175&lt;&gt;"",Scoring!$E$19)+IF(Data!$O175&lt;&gt;"",Scoring!$E$20)+IF(Data!$P175&lt;&gt;"",Scoring!$E$21)+IF(Data!$Q175&lt;&gt;"",Scoring!$E$22)+IF(Data!$R175&lt;&gt;"",Scoring!$E$23)+IF(Data!$S175&lt;&gt;"",Scoring!$E$24)+IF(Data!$T175&lt;&gt;"",Scoring!$E$25)+IF(Data!$U175&lt;&gt;"",Scoring!$E$26)+IF(Data!$V175&lt;&gt;"",Scoring!$E$27)+IF(Data!$W175&lt;&gt;"",Scoring!$E$28)+IF(Data!$X175&lt;&gt;"",Scoring!$E$29)+IF(Data!$Y175&lt;&gt;"",Scoring!$E$30)+IF(Data!$Z175&lt;&gt;"",Scoring!$E$31)+IF(Data!$AA175&lt;&gt;"",Scoring!$E$32)+IF(Data!$AB175&lt;&gt;"",Scoring!$E$33)+IF(Data!$AC175&lt;&gt;"",Scoring!$E$34)+IF(Data!$AD175&lt;&gt;"",Scoring!$E$35)+IF(Data!$AE175&lt;&gt;"",Scoring!$E$36)+IF(Data!$AF175&lt;&gt;"",Scoring!$E$37)+IF(Data!$AG175&lt;&gt;"",Scoring!$E$38)+IF(Data!$AH175&lt;&gt;"",Scoring!$E$39)+IF(Data!$AI175&lt;&gt;"",Scoring!$E$40)+IF(Data!$AJ175&lt;&gt;"",Scoring!$E$41)+IF(Data!$AK175&lt;&gt;"",Scoring!$E$42)+IF(Data!$AL175&lt;&gt;"",Scoring!$E$43)+IF(Data!$AM175&lt;&gt;"",Scoring!$E$44)+IF(Data!$AN175&lt;&gt;"",Scoring!$E$45)+IF(Data!$AO175&lt;&gt;"",Scoring!$E$46)+IF(Data!$AP175&lt;&gt;"",Scoring!$E$47)+IF(Data!$AQ175&lt;&gt;"",Scoring!$E$48)+IF(Data!$AR175&lt;&gt;"",Scoring!$E$49)+IF(Data!$AS175&lt;&gt;"",Scoring!$E$50)+IF(Data!$AT175&lt;&gt;"",Scoring!$E$51)+IF(Data!$AU175&lt;&gt;"",Scoring!$E$52),"")</f>
        <v/>
      </c>
      <c r="AY175" s="180" t="str">
        <f>IF(AX175&lt;&gt;"",LOOKUP(AX175,Likelihoods!$A$7:$A$107,Likelihoods!C$7:C$107),"")</f>
        <v/>
      </c>
      <c r="AZ175" s="182" t="str">
        <f>IF(AND(COUNTBLANK($B175:$O175)=13,COUNTBLANK($P175:$Q175)=1,COUNTBLANK($R175:$U175)=3,COUNTBLANK($V175:$X175)=2,COUNTBLANK($Y175:$AE175)=6,COUNTBLANK($AF175:$AJ175)=4,COUNTBLANK($AK175:AN175)=3,COUNTBLANK($AO175:$AQ175)=2,COUNTBLANK($AR175:$AS175)=1,COUNTBLANK($AT175:$AU175)=1),IF(Data!$B175&lt;&gt;"",Scoring!$F$7)+IF(Data!$C175&lt;&gt;"",Scoring!$F$8)+IF(Data!$D175&lt;&gt;"",Scoring!$F$9)+IF(Data!$E175&lt;&gt;"",Scoring!$F$10)+IF(Data!$F175&lt;&gt;"",Scoring!$F$11)+IF(Data!$G175&lt;&gt;"",Scoring!$F$12)+IF(Data!$H175&lt;&gt;"",Scoring!$F$13)+IF(Data!$I175&lt;&gt;"",Scoring!$F$14)+IF(Data!$J175&lt;&gt;"",Scoring!$F$15)+IF(Data!$K175&lt;&gt;"",Scoring!$F$16)+IF(Data!$L175&lt;&gt;"",Scoring!$F$17)+IF(Data!$M175&lt;&gt;"",Scoring!$F$18)+IF(Data!$N175&lt;&gt;"",Scoring!$F$19)+IF(Data!$O175&lt;&gt;"",Scoring!$F$20)+IF(Data!$P175&lt;&gt;"",Scoring!$F$21)+IF(Data!$Q175&lt;&gt;"",Scoring!$F$22)+IF(Data!$R175&lt;&gt;"",Scoring!$F$23)+IF(Data!$S175&lt;&gt;"",Scoring!$F$24)+IF(Data!$T175&lt;&gt;"",Scoring!$F$25)+IF(Data!$U175&lt;&gt;"",Scoring!$F$26)+IF(Data!$V175&lt;&gt;"",Scoring!$F$27)+IF(Data!$W175&lt;&gt;"",Scoring!$F$28)+IF(Data!$X175&lt;&gt;"",Scoring!$F$29)+IF(Data!$Y175&lt;&gt;"",Scoring!$F$30)+IF(Data!$Z175&lt;&gt;"",Scoring!$F$31)+IF(Data!$AA175&lt;&gt;"",Scoring!$F$32)+IF(Data!$AB175&lt;&gt;"",Scoring!$F$33)+IF(Data!$AC175&lt;&gt;"",Scoring!$F$34)+IF(Data!$AD175&lt;&gt;"",Scoring!$F$35)+IF(Data!$AE175&lt;&gt;"",Scoring!$F$36)+IF(Data!$AF175&lt;&gt;"",Scoring!$F$37)+IF(Data!$AG175&lt;&gt;"",Scoring!$F$38)+IF(Data!$AH175&lt;&gt;"",Scoring!$F$39)+IF(Data!$AI175&lt;&gt;"",Scoring!$F$40)+IF(Data!$AJ175&lt;&gt;"",Scoring!$F$41)+IF(Data!$AK175&lt;&gt;"",Scoring!$F$42)+IF(Data!$AL175&lt;&gt;"",Scoring!$F$43)+IF(Data!$AM175&lt;&gt;"",Scoring!$F$44)+IF(Data!$AN175&lt;&gt;"",Scoring!$F$45)+IF(Data!$AO175&lt;&gt;"",Scoring!$F$46)+IF(Data!$AP175&lt;&gt;"",Scoring!$F$47)+IF(Data!$AQ175&lt;&gt;"",Scoring!$F$48)+IF(Data!$AR175&lt;&gt;"",Scoring!$F$49)+IF(Data!$AS175&lt;&gt;"",Scoring!$F$50)+IF(Data!$AT175&lt;&gt;"",Scoring!$F$51)+IF(Data!$AU175&lt;&gt;"",Scoring!$F$52),"")</f>
        <v/>
      </c>
      <c r="BA175" s="183" t="str">
        <f>IF(AZ175&lt;&gt;"",LOOKUP(AZ175,Likelihoods!$A$7:$A$107,Likelihoods!D$7:D$107),"")</f>
        <v/>
      </c>
      <c r="BB175" s="181" t="str">
        <f>IF(AND(COUNTBLANK($B175:$O175)=13,COUNTBLANK($P175:$Q175)=1,COUNTBLANK($R175:$U175)=3,COUNTBLANK($V175:$X175)=2,COUNTBLANK($Y175:$AE175)=6,COUNTBLANK($AF175:$AJ175)=4,COUNTBLANK($AK175:AN175)=3,COUNTBLANK($AO175:$AQ175)=2,COUNTBLANK($AR175:$AS175)=1,COUNTBLANK($AT175:$AU175)=1),IF(Data!$B175&lt;&gt;"",Scoring!$G$7)+IF(Data!$C175&lt;&gt;"",Scoring!$G$8)+IF(Data!$D175&lt;&gt;"",Scoring!$G$9)+IF(Data!$E175&lt;&gt;"",Scoring!$G$10)+IF(Data!$F175&lt;&gt;"",Scoring!$G$11)+IF(Data!$G175&lt;&gt;"",Scoring!$G$12)+IF(Data!$H175&lt;&gt;"",Scoring!$G$13)+IF(Data!$I175&lt;&gt;"",Scoring!$G$14)+IF(Data!$J175&lt;&gt;"",Scoring!$G$15)+IF(Data!$K175&lt;&gt;"",Scoring!$G$16)+IF(Data!$L175&lt;&gt;"",Scoring!$G$17)+IF(Data!$M175&lt;&gt;"",Scoring!$G$18)+IF(Data!$N175&lt;&gt;"",Scoring!$G$19)+IF(Data!$O175&lt;&gt;"",Scoring!$G$20)+IF(Data!$P175&lt;&gt;"",Scoring!$G$21)+IF(Data!$Q175&lt;&gt;"",Scoring!$G$22)+IF(Data!$R175&lt;&gt;"",Scoring!$G$23)+IF(Data!$S175&lt;&gt;"",Scoring!$G$24)+IF(Data!$T175&lt;&gt;"",Scoring!$G$25)+IF(Data!$U175&lt;&gt;"",Scoring!$G$26)+IF(Data!$V175&lt;&gt;"",Scoring!$G$27)+IF(Data!$W175&lt;&gt;"",Scoring!$G$28)+IF(Data!$X175&lt;&gt;"",Scoring!$G$29)+IF(Data!$Y175&lt;&gt;"",Scoring!$G$30)+IF(Data!$Z175&lt;&gt;"",Scoring!$G$31)+IF(Data!$AA175&lt;&gt;"",Scoring!$G$32)+IF(Data!$AB175&lt;&gt;"",Scoring!$G$33)+IF(Data!$AC175&lt;&gt;"",Scoring!$G$34)+IF(Data!$AD175&lt;&gt;"",Scoring!$G$35)+IF(Data!$AE175&lt;&gt;"",Scoring!$G$36)+IF(Data!$AF175&lt;&gt;"",Scoring!$G$37)+IF(Data!$AG175&lt;&gt;"",Scoring!$G$38)+IF(Data!$AH175&lt;&gt;"",Scoring!$G$39)+IF(Data!$AI175&lt;&gt;"",Scoring!$G$40)+IF(Data!$AJ175&lt;&gt;"",Scoring!$G$41)+IF(Data!$AK175&lt;&gt;"",Scoring!$G$42)+IF(Data!$AL175&lt;&gt;"",Scoring!$G$43)+IF(Data!$AM175&lt;&gt;"",Scoring!$G$44)+IF(Data!$AN175&lt;&gt;"",Scoring!$G$45)+IF(Data!$AO175&lt;&gt;"",Scoring!$G$46)+IF(Data!$AP175&lt;&gt;"",Scoring!$G$47)+IF(Data!$AQ175&lt;&gt;"",Scoring!$G$48)+IF(Data!$AR175&lt;&gt;"",Scoring!$G$49)+IF(Data!$AS175&lt;&gt;"",Scoring!$G$50)+IF(Data!$AT175&lt;&gt;"",Scoring!$G$51)+IF(Data!$AU175&lt;&gt;"",Scoring!$G$52),"")</f>
        <v/>
      </c>
      <c r="BC175" s="184" t="str">
        <f>IF(BB175&lt;&gt;"",LOOKUP(BB175,Likelihoods!$A$7:$A$107,Likelihoods!E$7:E$107),"")</f>
        <v/>
      </c>
      <c r="BD175" s="185" t="str">
        <f>IF(AND(COUNTBLANK($B175:$O175)=13,COUNTBLANK($P175:$Q175)=1,COUNTBLANK($R175:$U175)=3,COUNTBLANK($V175:$X175)=2,COUNTBLANK($Y175:$AE175)=6,COUNTBLANK($AF175:$AJ175)=4,COUNTBLANK($AK175:AN175)=3,COUNTBLANK($AO175:$AQ175)=2,COUNTBLANK($AR175:$AS175)=1,COUNTBLANK($AT175:$AU175)=1),IF(Data!$B175&lt;&gt;"",Scoring!$H$7)+IF(Data!$C175&lt;&gt;"",Scoring!$H$8)+IF(Data!$D175&lt;&gt;"",Scoring!$H$9)+IF(Data!$E175&lt;&gt;"",Scoring!$H$10)+IF(Data!$F175&lt;&gt;"",Scoring!$H$11)+IF(Data!$G175&lt;&gt;"",Scoring!$H$12)+IF(Data!$H175&lt;&gt;"",Scoring!$H$13)+IF(Data!$I175&lt;&gt;"",Scoring!$H$14)+IF(Data!$J175&lt;&gt;"",Scoring!$H$15)+IF(Data!$K175&lt;&gt;"",Scoring!$H$16)+IF(Data!$L175&lt;&gt;"",Scoring!$H$17)+IF(Data!$M175&lt;&gt;"",Scoring!$H$18)+IF(Data!$N175&lt;&gt;"",Scoring!$H$19)+IF(Data!$O175&lt;&gt;"",Scoring!$H$20)+IF(Data!$P175&lt;&gt;"",Scoring!$H$21)+IF(Data!$Q175&lt;&gt;"",Scoring!$H$22)+IF(Data!$R175&lt;&gt;"",Scoring!$H$23)+IF(Data!$S175&lt;&gt;"",Scoring!$H$24)+IF(Data!$T175&lt;&gt;"",Scoring!$H$25)+IF(Data!$U175&lt;&gt;"",Scoring!$H$26)+IF(Data!$V175&lt;&gt;"",Scoring!$H$27)+IF(Data!$W175&lt;&gt;"",Scoring!$H$28)+IF(Data!$X175&lt;&gt;"",Scoring!$H$29)+IF(Data!$Y175&lt;&gt;"",Scoring!$H$30)+IF(Data!$Z175&lt;&gt;"",Scoring!$H$31)+IF(Data!$AA175&lt;&gt;"",Scoring!$H$32)+IF(Data!$AB175&lt;&gt;"",Scoring!$H$33)+IF(Data!$AC175&lt;&gt;"",Scoring!$H$34)+IF(Data!$AD175&lt;&gt;"",Scoring!$H$35)+IF(Data!$AE175&lt;&gt;"",Scoring!$H$36)+IF(Data!$AF175&lt;&gt;"",Scoring!$H$37)+IF(Data!$AG175&lt;&gt;"",Scoring!$H$38)+IF(Data!$AH175&lt;&gt;"",Scoring!$H$39)+IF(Data!$AI175&lt;&gt;"",Scoring!$H$40)+IF(Data!$AJ175&lt;&gt;"",Scoring!$H$41)+IF(Data!$AK175&lt;&gt;"",Scoring!$H$42)+IF(Data!$AL175&lt;&gt;"",Scoring!$H$43)+IF(Data!$AM175&lt;&gt;"",Scoring!$H$44)+IF(Data!$AN175&lt;&gt;"",Scoring!$H$45)+IF(Data!$AO175&lt;&gt;"",Scoring!$H$46)+IF(Data!$AP175&lt;&gt;"",Scoring!$H$47)+IF(Data!$AQ175&lt;&gt;"",Scoring!$H$48)+IF(Data!$AR175&lt;&gt;"",Scoring!$H$49)+IF(Data!$AS175&lt;&gt;"",Scoring!$H$50)+IF(Data!$AT175&lt;&gt;"",Scoring!$H$51)+IF(Data!$AU175&lt;&gt;"",Scoring!$H$52),"")</f>
        <v/>
      </c>
      <c r="BE175" s="186" t="str">
        <f>IF(BD175&lt;&gt;"",LOOKUP(BD175,Likelihoods!$A$7:$A$107,Likelihoods!F$7:F$107),"")</f>
        <v/>
      </c>
      <c r="BF175" s="181" t="str">
        <f>IF(AND(COUNTBLANK($B175:$O175)=13,COUNTBLANK($P175:$Q175)=1,COUNTBLANK($R175:$U175)=3,COUNTBLANK($V175:$X175)=2,COUNTBLANK($Y175:$AE175)=6,COUNTBLANK($AF175:$AJ175)=4,COUNTBLANK($AK175:AN175)=3,COUNTBLANK($AO175:$AQ175)=2,COUNTBLANK($AR175:$AS175)=1,COUNTBLANK($AT175:$AU175)=1),IF(Data!$B175&lt;&gt;"",Scoring!$I$7)+IF(Data!$C175&lt;&gt;"",Scoring!$I$8)+IF(Data!$D175&lt;&gt;"",Scoring!$I$9)+IF(Data!$E175&lt;&gt;"",Scoring!$I$10)+IF(Data!$F175&lt;&gt;"",Scoring!$I$11)+IF(Data!$G175&lt;&gt;"",Scoring!$I$12)+IF(Data!$H175&lt;&gt;"",Scoring!$I$13)+IF(Data!$I175&lt;&gt;"",Scoring!$I$14)+IF(Data!$J175&lt;&gt;"",Scoring!$I$15)+IF(Data!$K175&lt;&gt;"",Scoring!$I$16)+IF(Data!$L175&lt;&gt;"",Scoring!$I$17)+IF(Data!$M175&lt;&gt;"",Scoring!$I$18)+IF(Data!$N175&lt;&gt;"",Scoring!$I$19)+IF(Data!$O175&lt;&gt;"",Scoring!$I$20)+IF(Data!$P175&lt;&gt;"",Scoring!$I$21)+IF(Data!$Q175&lt;&gt;"",Scoring!$I$22)+IF(Data!$R175&lt;&gt;"",Scoring!$I$23)+IF(Data!$S175&lt;&gt;"",Scoring!$I$24)+IF(Data!$T175&lt;&gt;"",Scoring!$I$25)+IF(Data!$U175&lt;&gt;"",Scoring!$I$26)+IF(Data!$V175&lt;&gt;"",Scoring!$I$27)+IF(Data!$W175&lt;&gt;"",Scoring!$I$28)+IF(Data!$X175&lt;&gt;"",Scoring!$I$29)+IF(Data!$Y175&lt;&gt;"",Scoring!$I$30)+IF(Data!$Z175&lt;&gt;"",Scoring!$I$31)+IF(Data!$AA175&lt;&gt;"",Scoring!$I$32)+IF(Data!$AB175&lt;&gt;"",Scoring!$I$33)+IF(Data!$AC175&lt;&gt;"",Scoring!$I$34)+IF(Data!$AD175&lt;&gt;"",Scoring!$I$35)+IF(Data!$AE175&lt;&gt;"",Scoring!$I$36)+IF(Data!$AF175&lt;&gt;"",Scoring!$I$37)+IF(Data!$AG175&lt;&gt;"",Scoring!$I$38)+IF(Data!$AH175&lt;&gt;"",Scoring!$I$39)+IF(Data!$AI175&lt;&gt;"",Scoring!$I$40)+IF(Data!$AJ175&lt;&gt;"",Scoring!$I$41)+IF(Data!$AK175&lt;&gt;"",Scoring!$I$42)+IF(Data!$AL175&lt;&gt;"",Scoring!$I$43)+IF(Data!$AM175&lt;&gt;"",Scoring!$I$44)+IF(Data!$AN175&lt;&gt;"",Scoring!$I$45)+IF(Data!$AO175&lt;&gt;"",Scoring!$I$46)+IF(Data!$AP175&lt;&gt;"",Scoring!$I$47)+IF(Data!$AQ175&lt;&gt;"",Scoring!$I$48)+IF(Data!$AR175&lt;&gt;"",Scoring!$I$49)+IF(Data!$AS175&lt;&gt;"",Scoring!$I$50)+IF(Data!$AT175&lt;&gt;"",Scoring!$I$51)+IF(Data!$AU175&lt;&gt;"",Scoring!$I$52),"")</f>
        <v/>
      </c>
      <c r="BG175" s="180" t="str">
        <f>IF(BF175&lt;&gt;"",LOOKUP(BF175,Likelihoods!$A$7:$A$107,Likelihoods!G$7:G$107),"")</f>
        <v/>
      </c>
      <c r="BH175" s="187" t="str">
        <f>IF(AND(COUNTBLANK($B175:$O175)=13,COUNTBLANK($P175:$Q175)=1,COUNTBLANK($R175:$U175)=3,COUNTBLANK($V175:$X175)=2,COUNTBLANK($Y175:$AE175)=6,COUNTBLANK($AF175:$AJ175)=4,COUNTBLANK($AK175:AN175)=3,COUNTBLANK($AO175:$AQ175)=2,COUNTBLANK($AR175:$AS175)=1,COUNTBLANK($AT175:$AU175)=1),IF(Data!$B175&lt;&gt;"",Scoring!$J$7)+IF(Data!$C175&lt;&gt;"",Scoring!$J$8)+IF(Data!$D175&lt;&gt;"",Scoring!$J$9)+IF(Data!$E175&lt;&gt;"",Scoring!$J$10)+IF(Data!$F175&lt;&gt;"",Scoring!$J$11)+IF(Data!$G175&lt;&gt;"",Scoring!$J$12)+IF(Data!$H175&lt;&gt;"",Scoring!$J$13)+IF(Data!$I175&lt;&gt;"",Scoring!$J$14)+IF(Data!$J175&lt;&gt;"",Scoring!$J$15)+IF(Data!$K175&lt;&gt;"",Scoring!$J$16)+IF(Data!$L175&lt;&gt;"",Scoring!$J$17)+IF(Data!$M175&lt;&gt;"",Scoring!$J$18)+IF(Data!$N175&lt;&gt;"",Scoring!$J$19)+IF(Data!$O175&lt;&gt;"",Scoring!$J$20)+IF(Data!$P175&lt;&gt;"",Scoring!$J$21)+IF(Data!$Q175&lt;&gt;"",Scoring!$J$22)+IF(Data!$R175&lt;&gt;"",Scoring!$J$23)+IF(Data!$S175&lt;&gt;"",Scoring!$J$24)+IF(Data!$T175&lt;&gt;"",Scoring!$J$25)+IF(Data!$U175&lt;&gt;"",Scoring!$J$26)+IF(Data!$V175&lt;&gt;"",Scoring!$J$27)+IF(Data!$W175&lt;&gt;"",Scoring!$J$28)+IF(Data!$X175&lt;&gt;"",Scoring!$J$29)+IF(Data!$Y175&lt;&gt;"",Scoring!$J$30)+IF(Data!$Z175&lt;&gt;"",Scoring!$J$31)+IF(Data!$AA175&lt;&gt;"",Scoring!$J$32)+IF(Data!$AB175&lt;&gt;"",Scoring!$J$33)+IF(Data!$AC175&lt;&gt;"",Scoring!$J$34)+IF(Data!$AD175&lt;&gt;"",Scoring!$J$35)+IF(Data!$AE175&lt;&gt;"",Scoring!$J$36)+IF(Data!$AF175&lt;&gt;"",Scoring!$J$37)+IF(Data!$AG175&lt;&gt;"",Scoring!$J$38)+IF(Data!$AH175&lt;&gt;"",Scoring!$J$39)+IF(Data!$AI175&lt;&gt;"",Scoring!$J$40)+IF(Data!$AJ175&lt;&gt;"",Scoring!$J$41)+IF(Data!$AK175&lt;&gt;"",Scoring!$J$42)+IF(Data!$AL175&lt;&gt;"",Scoring!$J$43)+IF(Data!$AM175&lt;&gt;"",Scoring!$J$44)+IF(Data!$AN175&lt;&gt;"",Scoring!$J$45)+IF(Data!$AO175&lt;&gt;"",Scoring!$J$46)+IF(Data!$AP175&lt;&gt;"",Scoring!$J$47)+IF(Data!$AQ175&lt;&gt;"",Scoring!$J$48)+IF(Data!$AR175&lt;&gt;"",Scoring!$J$49)+IF(Data!$AS175&lt;&gt;"",Scoring!$J$50)+IF(Data!$AT175&lt;&gt;"",Scoring!$J$51)+IF(Data!$AU175&lt;&gt;"",Scoring!$J$52),"")</f>
        <v/>
      </c>
      <c r="BI175" s="183" t="str">
        <f>IF(BH175&lt;&gt;"",LOOKUP(BH175,Likelihoods!$A$7:$A$107,Likelihoods!H$7:H$107),"")</f>
        <v/>
      </c>
      <c r="BJ175" s="188" t="str">
        <f>IF(AND(COUNTBLANK($B175:$O175)=13,COUNTBLANK($P175:$Q175)=1,COUNTBLANK($R175:$U175)=3,COUNTBLANK($V175:$X175)=2,COUNTBLANK($Y175:$AE175)=6,COUNTBLANK($AF175:$AJ175)=4,COUNTBLANK($AK175:AN175)=3,COUNTBLANK($AO175:$AQ175)=2,COUNTBLANK($AR175:$AS175)=1,COUNTBLANK($AT175:$AU175)=1),IF(Data!$B175&lt;&gt;"",Scoring!$K$7)+IF(Data!$C175&lt;&gt;"",Scoring!$K$8)+IF(Data!$D175&lt;&gt;"",Scoring!$K$9)+IF(Data!$E175&lt;&gt;"",Scoring!$K$10)+IF(Data!$F175&lt;&gt;"",Scoring!$K$11)+IF(Data!$G175&lt;&gt;"",Scoring!$K$12)+IF(Data!$H175&lt;&gt;"",Scoring!$K$13)+IF(Data!$I175&lt;&gt;"",Scoring!$K$14)+IF(Data!$J175&lt;&gt;"",Scoring!$K$15)+IF(Data!$K175&lt;&gt;"",Scoring!$K$16)+IF(Data!$L175&lt;&gt;"",Scoring!$K$17)+IF(Data!$M175&lt;&gt;"",Scoring!$K$18)+IF(Data!$N175&lt;&gt;"",Scoring!$K$19)+IF(Data!$O175&lt;&gt;"",Scoring!$K$20)+IF(Data!$P175&lt;&gt;"",Scoring!$K$21)+IF(Data!$Q175&lt;&gt;"",Scoring!$K$22)+IF(Data!$R175&lt;&gt;"",Scoring!$K$23)+IF(Data!$S175&lt;&gt;"",Scoring!$K$24)+IF(Data!$T175&lt;&gt;"",Scoring!$K$25)+IF(Data!$U175&lt;&gt;"",Scoring!$K$26)+IF(Data!$V175&lt;&gt;"",Scoring!$K$27)+IF(Data!$W175&lt;&gt;"",Scoring!$K$28)+IF(Data!$X175&lt;&gt;"",Scoring!$K$29)+IF(Data!$Y175&lt;&gt;"",Scoring!$K$30)+IF(Data!$Z175&lt;&gt;"",Scoring!$K$31)+IF(Data!$AA175&lt;&gt;"",Scoring!$K$32)+IF(Data!$AB175&lt;&gt;"",Scoring!$K$33)+IF(Data!$AC175&lt;&gt;"",Scoring!$K$34)+IF(Data!$AD175&lt;&gt;"",Scoring!$K$35)+IF(Data!$AE175&lt;&gt;"",Scoring!$K$36)+IF(Data!$AF175&lt;&gt;"",Scoring!$K$37)+IF(Data!$AG175&lt;&gt;"",Scoring!$K$38)+IF(Data!$AH175&lt;&gt;"",Scoring!$K$39)+IF(Data!$AI175&lt;&gt;"",Scoring!$K$40)+IF(Data!$AJ175&lt;&gt;"",Scoring!$K$41)+IF(Data!$AK175&lt;&gt;"",Scoring!$K$42)+IF(Data!$AL175&lt;&gt;"",Scoring!$K$43)+IF(Data!$AM175&lt;&gt;"",Scoring!$K$44)+IF(Data!$AN175&lt;&gt;"",Scoring!$K$45)+IF(Data!$AO175&lt;&gt;"",Scoring!$K$46)+IF(Data!$AP175&lt;&gt;"",Scoring!$K$47)+IF(Data!$AQ175&lt;&gt;"",Scoring!$K$48)+IF(Data!$AR175&lt;&gt;"",Scoring!$K$49)+IF(Data!$AS175&lt;&gt;"",Scoring!$K$50)+IF(Data!$AT175&lt;&gt;"",Scoring!$K$51)+IF(Data!$AU175&lt;&gt;"",Scoring!$K$52),"")</f>
        <v/>
      </c>
      <c r="BK175" s="184" t="str">
        <f>IF(BJ175&lt;&gt;"",LOOKUP(BJ175,Likelihoods!$A$7:$A$107,Likelihoods!I$7:I$107),"")</f>
        <v/>
      </c>
      <c r="BL175" s="187" t="str">
        <f>IF(AND(COUNTBLANK($B175:$O175)=13,COUNTBLANK($P175:$Q175)=1,COUNTBLANK($R175:$U175)=3,COUNTBLANK($V175:$X175)=2,COUNTBLANK($Y175:$AE175)=6,COUNTBLANK($AF175:$AJ175)=4,COUNTBLANK($AK175:AN175)=3,COUNTBLANK($AO175:$AQ175)=2,COUNTBLANK($AR175:$AS175)=1,COUNTBLANK($AT175:$AU175)=1),IF(Data!$B175&lt;&gt;"",Scoring!$L$7)+IF(Data!$C175&lt;&gt;"",Scoring!$L$8)+IF(Data!$D175&lt;&gt;"",Scoring!$L$9)+IF(Data!$E175&lt;&gt;"",Scoring!$L$10)+IF(Data!$F175&lt;&gt;"",Scoring!$L$11)+IF(Data!$G175&lt;&gt;"",Scoring!$L$12)+IF(Data!$H175&lt;&gt;"",Scoring!$L$13)+IF(Data!$I175&lt;&gt;"",Scoring!$L$14)+IF(Data!$J175&lt;&gt;"",Scoring!$L$15)+IF(Data!$K175&lt;&gt;"",Scoring!$L$16)+IF(Data!$L175&lt;&gt;"",Scoring!$L$17)+IF(Data!$M175&lt;&gt;"",Scoring!$L$18)+IF(Data!$N175&lt;&gt;"",Scoring!$L$19)+IF(Data!$O175&lt;&gt;"",Scoring!$L$20)+IF(Data!$P175&lt;&gt;"",Scoring!$L$21)+IF(Data!$Q175&lt;&gt;"",Scoring!$L$22)+IF(Data!$R175&lt;&gt;"",Scoring!$L$23)+IF(Data!$S175&lt;&gt;"",Scoring!$L$24)+IF(Data!$T175&lt;&gt;"",Scoring!$L$25)+IF(Data!$U175&lt;&gt;"",Scoring!$L$26)+IF(Data!$V175&lt;&gt;"",Scoring!$L$27)+IF(Data!$W175&lt;&gt;"",Scoring!$L$28)+IF(Data!$X175&lt;&gt;"",Scoring!$L$29)+IF(Data!$Y175&lt;&gt;"",Scoring!$L$30)+IF(Data!$Z175&lt;&gt;"",Scoring!$L$31)+IF(Data!$AA175&lt;&gt;"",Scoring!$L$32)+IF(Data!$AB175&lt;&gt;"",Scoring!$L$33)+IF(Data!$AC175&lt;&gt;"",Scoring!$L$34)+IF(Data!$AD175&lt;&gt;"",Scoring!$L$35)+IF(Data!$AE175&lt;&gt;"",Scoring!$L$36)+IF(Data!$AF175&lt;&gt;"",Scoring!$L$37)+IF(Data!$AG175&lt;&gt;"",Scoring!$L$38)+IF(Data!$AH175&lt;&gt;"",Scoring!$L$39)+IF(Data!$AI175&lt;&gt;"",Scoring!$L$40)+IF(Data!$AJ175&lt;&gt;"",Scoring!$L$41)+IF(Data!$AK175&lt;&gt;"",Scoring!$L$42)+IF(Data!$AL175&lt;&gt;"",Scoring!$L$43)+IF(Data!$AM175&lt;&gt;"",Scoring!$L$44)+IF(Data!$AN175&lt;&gt;"",Scoring!$L$45)+IF(Data!$AO175&lt;&gt;"",Scoring!$L$46)+IF(Data!$AP175&lt;&gt;"",Scoring!$L$47)+IF(Data!$AQ175&lt;&gt;"",Scoring!$L$48)+IF(Data!$AR175&lt;&gt;"",Scoring!$L$49)+IF(Data!$AS175&lt;&gt;"",Scoring!$L$50)+IF(Data!$AT175&lt;&gt;"",Scoring!$L$51)+IF(Data!$AU175&lt;&gt;"",Scoring!$L$52),"")</f>
        <v/>
      </c>
      <c r="BM175" s="180" t="str">
        <f>IF(BL175&lt;&gt;"",LOOKUP(BL175,Likelihoods!$A$7:$A$107,Likelihoods!J$7:J$107),"")</f>
        <v/>
      </c>
      <c r="BN175" s="181" t="str">
        <f>IF(AND(COUNTBLANK($B175:$O175)=13,COUNTBLANK($P175:$Q175)=1,COUNTBLANK($R175:$U175)=3,COUNTBLANK($V175:$X175)=2,COUNTBLANK($Y175:$AE175)=6,COUNTBLANK($AF175:$AJ175)=4,COUNTBLANK($AK175:AN175)=3,COUNTBLANK($AO175:$AQ175)=2,COUNTBLANK($AR175:$AS175)=1,COUNTBLANK($AT175:$AU175)=1),IF(Data!$B175&lt;&gt;"",Scoring!$M$7)+IF(Data!$C175&lt;&gt;"",Scoring!$M$8)+IF(Data!$D175&lt;&gt;"",Scoring!$M$9)+IF(Data!$E175&lt;&gt;"",Scoring!$M$10)+IF(Data!$F175&lt;&gt;"",Scoring!$M$11)+IF(Data!$G175&lt;&gt;"",Scoring!$M$12)+IF(Data!$H175&lt;&gt;"",Scoring!$M$13)+IF(Data!$I175&lt;&gt;"",Scoring!$M$14)+IF(Data!$J175&lt;&gt;"",Scoring!$M$15)+IF(Data!$K175&lt;&gt;"",Scoring!$M$16)+IF(Data!$L175&lt;&gt;"",Scoring!$M$17)+IF(Data!$M175&lt;&gt;"",Scoring!$M$18)+IF(Data!$N175&lt;&gt;"",Scoring!$M$19)+IF(Data!$O175&lt;&gt;"",Scoring!$M$20)+IF(Data!$P175&lt;&gt;"",Scoring!$M$21)+IF(Data!$Q175&lt;&gt;"",Scoring!$M$22)+IF(Data!$R175&lt;&gt;"",Scoring!$M$23)+IF(Data!$S175&lt;&gt;"",Scoring!$M$24)+IF(Data!$T175&lt;&gt;"",Scoring!$M$25)+IF(Data!$U175&lt;&gt;"",Scoring!$M$26)+IF(Data!$V175&lt;&gt;"",Scoring!$M$27)+IF(Data!$W175&lt;&gt;"",Scoring!$M$28)+IF(Data!$X175&lt;&gt;"",Scoring!$M$29)+IF(Data!$Y175&lt;&gt;"",Scoring!$M$30)+IF(Data!$Z175&lt;&gt;"",Scoring!$M$31)+IF(Data!$AA175&lt;&gt;"",Scoring!$M$32)+IF(Data!$AB175&lt;&gt;"",Scoring!$M$33)+IF(Data!$AC175&lt;&gt;"",Scoring!$M$34)+IF(Data!$AD175&lt;&gt;"",Scoring!$M$35)+IF(Data!$AE175&lt;&gt;"",Scoring!$M$36)+IF(Data!$AF175&lt;&gt;"",Scoring!$M$37)+IF(Data!$AG175&lt;&gt;"",Scoring!$M$38)+IF(Data!$AH175&lt;&gt;"",Scoring!$M$39)+IF(Data!$AI175&lt;&gt;"",Scoring!$M$40)+IF(Data!$AJ175&lt;&gt;"",Scoring!$M$41)+IF(Data!$AK175&lt;&gt;"",Scoring!$M$42)+IF(Data!$AL175&lt;&gt;"",Scoring!$M$43)+IF(Data!$AM175&lt;&gt;"",Scoring!$M$44)+IF(Data!$AN175&lt;&gt;"",Scoring!$M$45)+IF(Data!$AO175&lt;&gt;"",Scoring!$M$46)+IF(Data!$AP175&lt;&gt;"",Scoring!$M$47)+IF(Data!$AQ175&lt;&gt;"",Scoring!$M$48)+IF(Data!$AR175&lt;&gt;"",Scoring!$M$49)+IF(Data!$AS175&lt;&gt;"",Scoring!$M$50)+IF(Data!$AT175&lt;&gt;"",Scoring!$M$51)+IF(Data!$AU175&lt;&gt;"",Scoring!$M$52),"")</f>
        <v/>
      </c>
      <c r="BO175" s="184" t="str">
        <f>IF(BN175&lt;&gt;"",LOOKUP(BN175,Likelihoods!$A$7:$A$107,Likelihoods!K$7:K$107),"")</f>
        <v/>
      </c>
      <c r="BP175" s="179" t="str">
        <f>IF(AND(COUNTBLANK($B175:$O175)=13,COUNTBLANK($P175:$Q175)=1,COUNTBLANK($R175:$U175)=3,COUNTBLANK($V175:$X175)=2,COUNTBLANK($Y175:$AE175)=6,COUNTBLANK($AF175:$AJ175)=4,COUNTBLANK($AK175:AN175)=3,COUNTBLANK($AO175:$AQ175)=2,COUNTBLANK($AR175:$AS175)=1,COUNTBLANK($AT175:$AU175)=1),IF(Data!$B175&lt;&gt;"",Scoring!$N$7)+IF(Data!$C175&lt;&gt;"",Scoring!$N$8)+IF(Data!$D175&lt;&gt;"",Scoring!$N$9)+IF(Data!$E175&lt;&gt;"",Scoring!$N$10)+IF(Data!$F175&lt;&gt;"",Scoring!$N$11)+IF(Data!$G175&lt;&gt;"",Scoring!$N$12)+IF(Data!$H175&lt;&gt;"",Scoring!$N$13)+IF(Data!$I175&lt;&gt;"",Scoring!$N$14)+IF(Data!$J175&lt;&gt;"",Scoring!$N$15)+IF(Data!$K175&lt;&gt;"",Scoring!$N$16)+IF(Data!$L175&lt;&gt;"",Scoring!$N$17)+IF(Data!$M175&lt;&gt;"",Scoring!$N$18)+IF(Data!$N175&lt;&gt;"",Scoring!$N$19)+IF(Data!$O175&lt;&gt;"",Scoring!$N$20)+IF(Data!$P175&lt;&gt;"",Scoring!$N$21)+IF(Data!$Q175&lt;&gt;"",Scoring!$N$22)+IF(Data!$R175&lt;&gt;"",Scoring!$N$23)+IF(Data!$S175&lt;&gt;"",Scoring!$N$24)+IF(Data!$T175&lt;&gt;"",Scoring!$N$25)+IF(Data!$U175&lt;&gt;"",Scoring!$N$26)+IF(Data!$V175&lt;&gt;"",Scoring!$N$27)+IF(Data!$W175&lt;&gt;"",Scoring!$N$28)+IF(Data!$X175&lt;&gt;"",Scoring!$N$29)+IF(Data!$Y175&lt;&gt;"",Scoring!$N$30)+IF(Data!$Z175&lt;&gt;"",Scoring!$N$31)+IF(Data!$AA175&lt;&gt;"",Scoring!$N$32)+IF(Data!$AB175&lt;&gt;"",Scoring!$N$33)+IF(Data!$AC175&lt;&gt;"",Scoring!$N$34)+IF(Data!$AD175&lt;&gt;"",Scoring!$N$35)+IF(Data!$AE175&lt;&gt;"",Scoring!$N$36)+IF(Data!$AF175&lt;&gt;"",Scoring!$N$37)+IF(Data!$AG175&lt;&gt;"",Scoring!$N$38)+IF(Data!$AH175&lt;&gt;"",Scoring!$N$39)+IF(Data!$AI175&lt;&gt;"",Scoring!$N$40)+IF(Data!$AJ175&lt;&gt;"",Scoring!$N$41)+IF(Data!$AK175&lt;&gt;"",Scoring!$N$42)+IF(Data!$AL175&lt;&gt;"",Scoring!$N$43)+IF(Data!$AM175&lt;&gt;"",Scoring!$N$44)+IF(Data!$AN175&lt;&gt;"",Scoring!$N$45)+IF(Data!$AO175&lt;&gt;"",Scoring!$N$46)+IF(Data!$AP175&lt;&gt;"",Scoring!$N$47)+IF(Data!$AQ175&lt;&gt;"",Scoring!$N$48)+IF(Data!$AR175&lt;&gt;"",Scoring!$N$49)+IF(Data!$AS175&lt;&gt;"",Scoring!$N$50)+IF(Data!$AT175&lt;&gt;"",Scoring!$N$51)+IF(Data!$AU175&lt;&gt;"",Scoring!$N$52),"")</f>
        <v/>
      </c>
      <c r="BQ175" s="189" t="str">
        <f>IF(BP175&lt;&gt;"",LOOKUP(BP175,Likelihoods!$A$7:$A$107,Likelihoods!L$7:L$107),"")</f>
        <v/>
      </c>
      <c r="BR175" s="181" t="str">
        <f>IF(AND(COUNTBLANK($B175:$O175)=13,COUNTBLANK($P175:$Q175)=1,COUNTBLANK($R175:$U175)=3,COUNTBLANK($V175:$X175)=2,COUNTBLANK($Y175:$AE175)=6,COUNTBLANK($AF175:$AJ175)=4,COUNTBLANK($AK175:AN175)=3,COUNTBLANK($AO175:$AQ175)=2,COUNTBLANK($AR175:$AS175)=1,COUNTBLANK($AT175:$AU175)=1),IF(Data!$B175&lt;&gt;"",Scoring!$O$7)+IF(Data!$C175&lt;&gt;"",Scoring!$O$8)+IF(Data!$D175&lt;&gt;"",Scoring!$O$9)+IF(Data!$E175&lt;&gt;"",Scoring!$O$10)+IF(Data!$F175&lt;&gt;"",Scoring!$O$11)+IF(Data!$G175&lt;&gt;"",Scoring!$O$12)+IF(Data!$H175&lt;&gt;"",Scoring!$O$13)+IF(Data!$I175&lt;&gt;"",Scoring!$O$14)+IF(Data!$J175&lt;&gt;"",Scoring!$O$15)+IF(Data!$K175&lt;&gt;"",Scoring!$O$16)+IF(Data!$L175&lt;&gt;"",Scoring!$O$17)+IF(Data!$M175&lt;&gt;"",Scoring!$O$18)+IF(Data!$N175&lt;&gt;"",Scoring!$O$19)+IF(Data!$O175&lt;&gt;"",Scoring!$O$20)+IF(Data!$P175&lt;&gt;"",Scoring!$O$21)+IF(Data!$Q175&lt;&gt;"",Scoring!$O$22)+IF(Data!$R175&lt;&gt;"",Scoring!$O$23)+IF(Data!$S175&lt;&gt;"",Scoring!$O$24)+IF(Data!$T175&lt;&gt;"",Scoring!$O$25)+IF(Data!$U175&lt;&gt;"",Scoring!$O$26)+IF(Data!$V175&lt;&gt;"",Scoring!$O$27)+IF(Data!$W175&lt;&gt;"",Scoring!$O$28)+IF(Data!$X175&lt;&gt;"",Scoring!$O$29)+IF(Data!$Y175&lt;&gt;"",Scoring!$O$30)+IF(Data!$Z175&lt;&gt;"",Scoring!$O$31)+IF(Data!$AA175&lt;&gt;"",Scoring!$O$32)+IF(Data!$AB175&lt;&gt;"",Scoring!$O$33)+IF(Data!$AC175&lt;&gt;"",Scoring!$O$34)+IF(Data!$AD175&lt;&gt;"",Scoring!$O$35)+IF(Data!$AE175&lt;&gt;"",Scoring!$O$36)+IF(Data!$AF175&lt;&gt;"",Scoring!$O$37)+IF(Data!$AG175&lt;&gt;"",Scoring!$O$38)+IF(Data!$AH175&lt;&gt;"",Scoring!$O$39)+IF(Data!$AI175&lt;&gt;"",Scoring!$O$40)+IF(Data!$AJ175&lt;&gt;"",Scoring!$O$41)+IF(Data!$AK175&lt;&gt;"",Scoring!$O$42)+IF(Data!$AL175&lt;&gt;"",Scoring!$O$43)+IF(Data!$AM175&lt;&gt;"",Scoring!$O$44)+IF(Data!$AN175&lt;&gt;"",Scoring!$O$45)+IF(Data!$AO175&lt;&gt;"",Scoring!$O$46)+IF(Data!$AP175&lt;&gt;"",Scoring!$O$47)+IF(Data!$AQ175&lt;&gt;"",Scoring!$O$48)+IF(Data!$AR175&lt;&gt;"",Scoring!$O$49)+IF(Data!$AS175&lt;&gt;"",Scoring!$O$50)+IF(Data!$AT175&lt;&gt;"",Scoring!$O$51)+IF(Data!$AU175&lt;&gt;"",Scoring!$O$52),"")</f>
        <v/>
      </c>
      <c r="BS175" s="184" t="str">
        <f>IF(BR175&lt;&gt;"",LOOKUP(BR175,Likelihoods!$A$7:$A$107,Likelihoods!M$7:M$107),"")</f>
        <v/>
      </c>
      <c r="BT175" s="181" t="str">
        <f>IF(AND(COUNTBLANK($B175:$O175)=13,COUNTBLANK($P175:$Q175)=1,COUNTBLANK($R175:$U175)=3,COUNTBLANK($V175:$X175)=2,COUNTBLANK($Y175:$AE175)=6,COUNTBLANK($AF175:$AJ175)=4,COUNTBLANK($AK175:AN175)=3,COUNTBLANK($AO175:$AQ175)=2,COUNTBLANK($AR175:$AS175)=1,COUNTBLANK($AT175:$AU175)=1),IF(Data!$B175&lt;&gt;"",Scoring!$P$7)+IF(Data!$C175&lt;&gt;"",Scoring!$P$8)+IF(Data!$D175&lt;&gt;"",Scoring!$P$9)+IF(Data!$E175&lt;&gt;"",Scoring!$P$10)+IF(Data!$F175&lt;&gt;"",Scoring!$P$11)+IF(Data!$G175&lt;&gt;"",Scoring!$P$12)+IF(Data!$H175&lt;&gt;"",Scoring!$P$13)+IF(Data!$I175&lt;&gt;"",Scoring!$P$14)+IF(Data!$J175&lt;&gt;"",Scoring!$P$15)+IF(Data!$K175&lt;&gt;"",Scoring!$P$16)+IF(Data!$L175&lt;&gt;"",Scoring!$P$17)+IF(Data!$M175&lt;&gt;"",Scoring!$P$18)+IF(Data!$N175&lt;&gt;"",Scoring!$P$19)+IF(Data!$O175&lt;&gt;"",Scoring!$P$20)+IF(Data!$P175&lt;&gt;"",Scoring!$P$21)+IF(Data!$Q175&lt;&gt;"",Scoring!$P$22)+IF(Data!$R175&lt;&gt;"",Scoring!$P$23)+IF(Data!$S175&lt;&gt;"",Scoring!$P$24)+IF(Data!$T175&lt;&gt;"",Scoring!$P$25)+IF(Data!$U175&lt;&gt;"",Scoring!$P$26)+IF(Data!$V175&lt;&gt;"",Scoring!$P$27)+IF(Data!$W175&lt;&gt;"",Scoring!$P$28)+IF(Data!$X175&lt;&gt;"",Scoring!$P$29)+IF(Data!$Y175&lt;&gt;"",Scoring!$P$30)+IF(Data!$Z175&lt;&gt;"",Scoring!$P$31)+IF(Data!$AA175&lt;&gt;"",Scoring!$P$32)+IF(Data!$AB175&lt;&gt;"",Scoring!$P$33)+IF(Data!$AC175&lt;&gt;"",Scoring!$P$34)+IF(Data!$AD175&lt;&gt;"",Scoring!$P$35)+IF(Data!$AE175&lt;&gt;"",Scoring!$P$36)+IF(Data!$AF175&lt;&gt;"",Scoring!$P$37)+IF(Data!$AG175&lt;&gt;"",Scoring!$P$38)+IF(Data!$AH175&lt;&gt;"",Scoring!$P$39)+IF(Data!$AI175&lt;&gt;"",Scoring!$P$40)+IF(Data!$AJ175&lt;&gt;"",Scoring!$P$41)+IF(Data!$AK175&lt;&gt;"",Scoring!$P$42)+IF(Data!$AL175&lt;&gt;"",Scoring!$P$43)+IF(Data!$AM175&lt;&gt;"",Scoring!$P$44)+IF(Data!$AN175&lt;&gt;"",Scoring!$P$45)+IF(Data!$AO175&lt;&gt;"",Scoring!$P$46)+IF(Data!$AP175&lt;&gt;"",Scoring!$P$47)+IF(Data!$AQ175&lt;&gt;"",Scoring!$P$48)+IF(Data!$AR175&lt;&gt;"",Scoring!$P$49)+IF(Data!$AS175&lt;&gt;"",Scoring!$P$50)+IF(Data!$AT175&lt;&gt;"",Scoring!$P$51)+IF(Data!$AU175&lt;&gt;"",Scoring!$P$52),"")</f>
        <v/>
      </c>
      <c r="BU175" s="180" t="str">
        <f>IF(BT175&lt;&gt;"",LOOKUP(BT175,Likelihoods!$A$7:$A$107,Likelihoods!N$7:N$107),"")</f>
        <v/>
      </c>
      <c r="BV175" s="181" t="str">
        <f>IF(AND(COUNTBLANK($B175:$O175)=13,COUNTBLANK($P175:$Q175)=1,COUNTBLANK($R175:$U175)=3,COUNTBLANK($V175:$X175)=2,COUNTBLANK($Y175:$AE175)=6,COUNTBLANK($AF175:$AJ175)=4,COUNTBLANK($AK175:AN175)=3,COUNTBLANK($AO175:$AQ175)=2,COUNTBLANK($AR175:$AS175)=1,COUNTBLANK($AT175:$AU175)=1),IF(Data!$B175&lt;&gt;"",Scoring!$Q$7)+IF(Data!$C175&lt;&gt;"",Scoring!$Q$8)+IF(Data!$D175&lt;&gt;"",Scoring!$Q$9)+IF(Data!$E175&lt;&gt;"",Scoring!$Q$10)+IF(Data!$F175&lt;&gt;"",Scoring!$Q$11)+IF(Data!$G175&lt;&gt;"",Scoring!$Q$12)+IF(Data!$H175&lt;&gt;"",Scoring!$Q$13)+IF(Data!$I175&lt;&gt;"",Scoring!$Q$14)+IF(Data!$J175&lt;&gt;"",Scoring!$Q$15)+IF(Data!$K175&lt;&gt;"",Scoring!$Q$16)+IF(Data!$L175&lt;&gt;"",Scoring!$Q$17)+IF(Data!$M175&lt;&gt;"",Scoring!$Q$18)+IF(Data!$N175&lt;&gt;"",Scoring!$Q$19)+IF(Data!$O175&lt;&gt;"",Scoring!$Q$20)+IF(Data!$P175&lt;&gt;"",Scoring!$Q$21)+IF(Data!$Q175&lt;&gt;"",Scoring!$Q$22)+IF(Data!$R175&lt;&gt;"",Scoring!$Q$23)+IF(Data!$S175&lt;&gt;"",Scoring!$Q$24)+IF(Data!$T175&lt;&gt;"",Scoring!$Q$25)+IF(Data!$U175&lt;&gt;"",Scoring!$Q$26)+IF(Data!$V175&lt;&gt;"",Scoring!$Q$27)+IF(Data!$W175&lt;&gt;"",Scoring!$Q$28)+IF(Data!$X175&lt;&gt;"",Scoring!$Q$29)+IF(Data!$Y175&lt;&gt;"",Scoring!$Q$30)+IF(Data!$Z175&lt;&gt;"",Scoring!$Q$31)+IF(Data!$AA175&lt;&gt;"",Scoring!$Q$32)+IF(Data!$AB175&lt;&gt;"",Scoring!$Q$33)+IF(Data!$AC175&lt;&gt;"",Scoring!$Q$34)+IF(Data!$AD175&lt;&gt;"",Scoring!$Q$35)+IF(Data!$AE175&lt;&gt;"",Scoring!$Q$36)+IF(Data!$AF175&lt;&gt;"",Scoring!$Q$37)+IF(Data!$AG175&lt;&gt;"",Scoring!$Q$38)+IF(Data!$AH175&lt;&gt;"",Scoring!$Q$39)+IF(Data!$AI175&lt;&gt;"",Scoring!$Q$40)+IF(Data!$AJ175&lt;&gt;"",Scoring!$Q$41)+IF(Data!$AK175&lt;&gt;"",Scoring!$Q$42)+IF(Data!$AL175&lt;&gt;"",Scoring!$Q$43)+IF(Data!$AM175&lt;&gt;"",Scoring!$Q$44)+IF(Data!$AN175&lt;&gt;"",Scoring!$Q$45)+IF(Data!$AO175&lt;&gt;"",Scoring!$Q$46)+IF(Data!$AP175&lt;&gt;"",Scoring!$Q$47)+IF(Data!$AQ175&lt;&gt;"",Scoring!$Q$48)+IF(Data!$AR175&lt;&gt;"",Scoring!$Q$49)+IF(Data!$AS175&lt;&gt;"",Scoring!$Q$50)+IF(Data!$AT175&lt;&gt;"",Scoring!$Q$51)+IF(Data!$AU175&lt;&gt;"",Scoring!$Q$52),"")</f>
        <v/>
      </c>
      <c r="BW175" s="183" t="str">
        <f>IF(BV175&lt;&gt;"",LOOKUP(BV175,Likelihoods!$A$7:$A$107,Likelihoods!O$7:O$107),"")</f>
        <v/>
      </c>
      <c r="BX175" s="9"/>
      <c r="BY175" s="9"/>
      <c r="BZ175" s="9"/>
      <c r="CA175" s="9"/>
      <c r="CB175" s="9"/>
      <c r="CC175" s="9"/>
      <c r="CD175" s="9"/>
      <c r="CE175" s="9"/>
      <c r="CF175" s="9"/>
      <c r="CG175" s="9"/>
      <c r="CH175" s="9"/>
      <c r="CI175" s="9"/>
      <c r="CJ175" s="9"/>
      <c r="CK175" s="9"/>
    </row>
    <row r="176" spans="1:89" ht="14.25">
      <c r="A176" s="59"/>
      <c r="B176" s="76"/>
      <c r="C176" s="77"/>
      <c r="D176" s="77"/>
      <c r="E176" s="77"/>
      <c r="F176" s="77"/>
      <c r="G176" s="77"/>
      <c r="H176" s="77"/>
      <c r="I176" s="77"/>
      <c r="J176" s="77"/>
      <c r="K176" s="77"/>
      <c r="L176" s="77"/>
      <c r="M176" s="77"/>
      <c r="N176" s="77"/>
      <c r="O176" s="77"/>
      <c r="P176" s="76"/>
      <c r="Q176" s="78"/>
      <c r="R176" s="77"/>
      <c r="S176" s="77"/>
      <c r="T176" s="77"/>
      <c r="U176" s="77"/>
      <c r="V176" s="76"/>
      <c r="W176" s="77"/>
      <c r="X176" s="78"/>
      <c r="Y176" s="77"/>
      <c r="Z176" s="77"/>
      <c r="AA176" s="77"/>
      <c r="AB176" s="77"/>
      <c r="AC176" s="77"/>
      <c r="AD176" s="77"/>
      <c r="AE176" s="77"/>
      <c r="AF176" s="76"/>
      <c r="AG176" s="77"/>
      <c r="AH176" s="77"/>
      <c r="AI176" s="77"/>
      <c r="AJ176" s="78"/>
      <c r="AK176" s="77"/>
      <c r="AL176" s="77"/>
      <c r="AM176" s="77"/>
      <c r="AN176" s="77"/>
      <c r="AO176" s="76"/>
      <c r="AP176" s="77"/>
      <c r="AQ176" s="78"/>
      <c r="AR176" s="76"/>
      <c r="AS176" s="78"/>
      <c r="AT176" s="77"/>
      <c r="AU176" s="77"/>
      <c r="AV176" s="179" t="str">
        <f>IF(AND(COUNTBLANK($B176:$O176)=13,COUNTBLANK($P176:$Q176)=1,COUNTBLANK($R176:$U176)=3,COUNTBLANK($V176:$X176)=2,COUNTBLANK($Y176:$AE176)=6,COUNTBLANK($AF176:$AJ176)=4,COUNTBLANK($AK176:AN176)=3,COUNTBLANK($AO176:$AQ176)=2,COUNTBLANK($AR176:$AS176)=1,COUNTBLANK($AT176:$AU176)=1),IF(Data!$B176&lt;&gt;"",Scoring!$D$7)+IF(Data!$C176&lt;&gt;"",Scoring!$D$8)+IF(Data!$D176&lt;&gt;"",Scoring!$D$9)+IF(Data!$E176&lt;&gt;"",Scoring!$D$10)+IF(Data!$F176&lt;&gt;"",Scoring!$D$11)+IF(Data!$G176&lt;&gt;"",Scoring!$D$12)+IF(Data!$H176&lt;&gt;"",Scoring!$D$13)+IF(Data!$I176&lt;&gt;"",Scoring!$D$14)+IF(Data!$J176&lt;&gt;"",Scoring!$D$15)+IF(Data!$K176&lt;&gt;"",Scoring!$D$16)+IF(Data!$L176&lt;&gt;"",Scoring!$D$17)+IF(Data!$M176&lt;&gt;"",Scoring!$D$18)+IF(Data!$N176&lt;&gt;"",Scoring!$D$19)+IF(Data!$O176&lt;&gt;"",Scoring!$D$20)+IF(Data!$P176&lt;&gt;"",Scoring!$D$21)+IF(Data!$Q176&lt;&gt;"",Scoring!$D$22)+IF(Data!$R176&lt;&gt;"",Scoring!$D$23)+IF(Data!$S176&lt;&gt;"",Scoring!$D$24)+IF(Data!$T176&lt;&gt;"",Scoring!$D$25)+IF(Data!$U176&lt;&gt;"",Scoring!$D$26)+IF(Data!$V176&lt;&gt;"",Scoring!$D$27)+IF(Data!$W176&lt;&gt;"",Scoring!$D$28)+IF(Data!$X176&lt;&gt;"",Scoring!$D$29)+IF(Data!$Y176&lt;&gt;"",Scoring!$D$30)+IF(Data!$Z176&lt;&gt;"",Scoring!$D$31)+IF(Data!$AA176&lt;&gt;"",Scoring!$D$32)+IF(Data!$AB176&lt;&gt;"",Scoring!$D$33)+IF(Data!$AC176&lt;&gt;"",Scoring!$D$34)+IF(Data!$AD176&lt;&gt;"",Scoring!$D$35)+IF(Data!$AE176&lt;&gt;"",Scoring!$D$36)+IF(Data!$AF176&lt;&gt;"",Scoring!$D$37)+IF(Data!$AG176&lt;&gt;"",Scoring!$D$38)+IF(Data!$AH176&lt;&gt;"",Scoring!$D$39)+IF(Data!$AI176&lt;&gt;"",Scoring!$D$40)+IF(Data!$AJ176&lt;&gt;"",Scoring!$D$41)+IF(Data!$AK176&lt;&gt;"",Scoring!$D$42)+IF(Data!$AL176&lt;&gt;"",Scoring!$D$43)+IF(Data!$AM176&lt;&gt;"",Scoring!$D$44)+IF(Data!$AN176&lt;&gt;"",Scoring!$D$45)+IF(Data!$AO176&lt;&gt;"",Scoring!$D$46)+IF(Data!$AP176&lt;&gt;"",Scoring!$D$47)+IF(Data!$AQ176&lt;&gt;"",Scoring!$D$48)+IF(Data!$AR176&lt;&gt;"",Scoring!$D$49)+IF(Data!$AS176&lt;&gt;"",Scoring!$D$50)+IF(Data!$AT176&lt;&gt;"",Scoring!$D$51)+IF(Data!$AU176&lt;&gt;"",Scoring!$D$52),"")</f>
        <v/>
      </c>
      <c r="AW176" s="180" t="str">
        <f>IF(AV176&lt;&gt;"",LOOKUP(AV176,Likelihoods!$A$7:$A$107,Likelihoods!B$7:B$107),"")</f>
        <v/>
      </c>
      <c r="AX176" s="181" t="str">
        <f>IF(AND(COUNTBLANK($B176:$O176)=13,COUNTBLANK($P176:$Q176)=1,COUNTBLANK($R176:$U176)=3,COUNTBLANK($V176:$X176)=2,COUNTBLANK($Y176:$AE176)=6,COUNTBLANK($AF176:$AJ176)=4,COUNTBLANK($AK176:AN176)=3,COUNTBLANK($AO176:$AQ176)=2,COUNTBLANK($AR176:$AS176)=1,COUNTBLANK($AT176:$AU176)=1),IF(Data!$B176&lt;&gt;"",Scoring!$E$7)+IF(Data!$C176&lt;&gt;"",Scoring!$E$8)+IF(Data!$D176&lt;&gt;"",Scoring!$E$9)+IF(Data!$E176&lt;&gt;"",Scoring!$E$10)+IF(Data!$F176&lt;&gt;"",Scoring!$E$11)+IF(Data!$G176&lt;&gt;"",Scoring!$E$12)+IF(Data!$H176&lt;&gt;"",Scoring!$E$13)+IF(Data!$I176&lt;&gt;"",Scoring!$E$14)+IF(Data!$J176&lt;&gt;"",Scoring!$E$15)+IF(Data!$K176&lt;&gt;"",Scoring!$E$16)+IF(Data!$L176&lt;&gt;"",Scoring!$E$17)+IF(Data!$M176&lt;&gt;"",Scoring!$E$18)+IF(Data!$N176&lt;&gt;"",Scoring!$E$19)+IF(Data!$O176&lt;&gt;"",Scoring!$E$20)+IF(Data!$P176&lt;&gt;"",Scoring!$E$21)+IF(Data!$Q176&lt;&gt;"",Scoring!$E$22)+IF(Data!$R176&lt;&gt;"",Scoring!$E$23)+IF(Data!$S176&lt;&gt;"",Scoring!$E$24)+IF(Data!$T176&lt;&gt;"",Scoring!$E$25)+IF(Data!$U176&lt;&gt;"",Scoring!$E$26)+IF(Data!$V176&lt;&gt;"",Scoring!$E$27)+IF(Data!$W176&lt;&gt;"",Scoring!$E$28)+IF(Data!$X176&lt;&gt;"",Scoring!$E$29)+IF(Data!$Y176&lt;&gt;"",Scoring!$E$30)+IF(Data!$Z176&lt;&gt;"",Scoring!$E$31)+IF(Data!$AA176&lt;&gt;"",Scoring!$E$32)+IF(Data!$AB176&lt;&gt;"",Scoring!$E$33)+IF(Data!$AC176&lt;&gt;"",Scoring!$E$34)+IF(Data!$AD176&lt;&gt;"",Scoring!$E$35)+IF(Data!$AE176&lt;&gt;"",Scoring!$E$36)+IF(Data!$AF176&lt;&gt;"",Scoring!$E$37)+IF(Data!$AG176&lt;&gt;"",Scoring!$E$38)+IF(Data!$AH176&lt;&gt;"",Scoring!$E$39)+IF(Data!$AI176&lt;&gt;"",Scoring!$E$40)+IF(Data!$AJ176&lt;&gt;"",Scoring!$E$41)+IF(Data!$AK176&lt;&gt;"",Scoring!$E$42)+IF(Data!$AL176&lt;&gt;"",Scoring!$E$43)+IF(Data!$AM176&lt;&gt;"",Scoring!$E$44)+IF(Data!$AN176&lt;&gt;"",Scoring!$E$45)+IF(Data!$AO176&lt;&gt;"",Scoring!$E$46)+IF(Data!$AP176&lt;&gt;"",Scoring!$E$47)+IF(Data!$AQ176&lt;&gt;"",Scoring!$E$48)+IF(Data!$AR176&lt;&gt;"",Scoring!$E$49)+IF(Data!$AS176&lt;&gt;"",Scoring!$E$50)+IF(Data!$AT176&lt;&gt;"",Scoring!$E$51)+IF(Data!$AU176&lt;&gt;"",Scoring!$E$52),"")</f>
        <v/>
      </c>
      <c r="AY176" s="180" t="str">
        <f>IF(AX176&lt;&gt;"",LOOKUP(AX176,Likelihoods!$A$7:$A$107,Likelihoods!C$7:C$107),"")</f>
        <v/>
      </c>
      <c r="AZ176" s="182" t="str">
        <f>IF(AND(COUNTBLANK($B176:$O176)=13,COUNTBLANK($P176:$Q176)=1,COUNTBLANK($R176:$U176)=3,COUNTBLANK($V176:$X176)=2,COUNTBLANK($Y176:$AE176)=6,COUNTBLANK($AF176:$AJ176)=4,COUNTBLANK($AK176:AN176)=3,COUNTBLANK($AO176:$AQ176)=2,COUNTBLANK($AR176:$AS176)=1,COUNTBLANK($AT176:$AU176)=1),IF(Data!$B176&lt;&gt;"",Scoring!$F$7)+IF(Data!$C176&lt;&gt;"",Scoring!$F$8)+IF(Data!$D176&lt;&gt;"",Scoring!$F$9)+IF(Data!$E176&lt;&gt;"",Scoring!$F$10)+IF(Data!$F176&lt;&gt;"",Scoring!$F$11)+IF(Data!$G176&lt;&gt;"",Scoring!$F$12)+IF(Data!$H176&lt;&gt;"",Scoring!$F$13)+IF(Data!$I176&lt;&gt;"",Scoring!$F$14)+IF(Data!$J176&lt;&gt;"",Scoring!$F$15)+IF(Data!$K176&lt;&gt;"",Scoring!$F$16)+IF(Data!$L176&lt;&gt;"",Scoring!$F$17)+IF(Data!$M176&lt;&gt;"",Scoring!$F$18)+IF(Data!$N176&lt;&gt;"",Scoring!$F$19)+IF(Data!$O176&lt;&gt;"",Scoring!$F$20)+IF(Data!$P176&lt;&gt;"",Scoring!$F$21)+IF(Data!$Q176&lt;&gt;"",Scoring!$F$22)+IF(Data!$R176&lt;&gt;"",Scoring!$F$23)+IF(Data!$S176&lt;&gt;"",Scoring!$F$24)+IF(Data!$T176&lt;&gt;"",Scoring!$F$25)+IF(Data!$U176&lt;&gt;"",Scoring!$F$26)+IF(Data!$V176&lt;&gt;"",Scoring!$F$27)+IF(Data!$W176&lt;&gt;"",Scoring!$F$28)+IF(Data!$X176&lt;&gt;"",Scoring!$F$29)+IF(Data!$Y176&lt;&gt;"",Scoring!$F$30)+IF(Data!$Z176&lt;&gt;"",Scoring!$F$31)+IF(Data!$AA176&lt;&gt;"",Scoring!$F$32)+IF(Data!$AB176&lt;&gt;"",Scoring!$F$33)+IF(Data!$AC176&lt;&gt;"",Scoring!$F$34)+IF(Data!$AD176&lt;&gt;"",Scoring!$F$35)+IF(Data!$AE176&lt;&gt;"",Scoring!$F$36)+IF(Data!$AF176&lt;&gt;"",Scoring!$F$37)+IF(Data!$AG176&lt;&gt;"",Scoring!$F$38)+IF(Data!$AH176&lt;&gt;"",Scoring!$F$39)+IF(Data!$AI176&lt;&gt;"",Scoring!$F$40)+IF(Data!$AJ176&lt;&gt;"",Scoring!$F$41)+IF(Data!$AK176&lt;&gt;"",Scoring!$F$42)+IF(Data!$AL176&lt;&gt;"",Scoring!$F$43)+IF(Data!$AM176&lt;&gt;"",Scoring!$F$44)+IF(Data!$AN176&lt;&gt;"",Scoring!$F$45)+IF(Data!$AO176&lt;&gt;"",Scoring!$F$46)+IF(Data!$AP176&lt;&gt;"",Scoring!$F$47)+IF(Data!$AQ176&lt;&gt;"",Scoring!$F$48)+IF(Data!$AR176&lt;&gt;"",Scoring!$F$49)+IF(Data!$AS176&lt;&gt;"",Scoring!$F$50)+IF(Data!$AT176&lt;&gt;"",Scoring!$F$51)+IF(Data!$AU176&lt;&gt;"",Scoring!$F$52),"")</f>
        <v/>
      </c>
      <c r="BA176" s="183" t="str">
        <f>IF(AZ176&lt;&gt;"",LOOKUP(AZ176,Likelihoods!$A$7:$A$107,Likelihoods!D$7:D$107),"")</f>
        <v/>
      </c>
      <c r="BB176" s="181" t="str">
        <f>IF(AND(COUNTBLANK($B176:$O176)=13,COUNTBLANK($P176:$Q176)=1,COUNTBLANK($R176:$U176)=3,COUNTBLANK($V176:$X176)=2,COUNTBLANK($Y176:$AE176)=6,COUNTBLANK($AF176:$AJ176)=4,COUNTBLANK($AK176:AN176)=3,COUNTBLANK($AO176:$AQ176)=2,COUNTBLANK($AR176:$AS176)=1,COUNTBLANK($AT176:$AU176)=1),IF(Data!$B176&lt;&gt;"",Scoring!$G$7)+IF(Data!$C176&lt;&gt;"",Scoring!$G$8)+IF(Data!$D176&lt;&gt;"",Scoring!$G$9)+IF(Data!$E176&lt;&gt;"",Scoring!$G$10)+IF(Data!$F176&lt;&gt;"",Scoring!$G$11)+IF(Data!$G176&lt;&gt;"",Scoring!$G$12)+IF(Data!$H176&lt;&gt;"",Scoring!$G$13)+IF(Data!$I176&lt;&gt;"",Scoring!$G$14)+IF(Data!$J176&lt;&gt;"",Scoring!$G$15)+IF(Data!$K176&lt;&gt;"",Scoring!$G$16)+IF(Data!$L176&lt;&gt;"",Scoring!$G$17)+IF(Data!$M176&lt;&gt;"",Scoring!$G$18)+IF(Data!$N176&lt;&gt;"",Scoring!$G$19)+IF(Data!$O176&lt;&gt;"",Scoring!$G$20)+IF(Data!$P176&lt;&gt;"",Scoring!$G$21)+IF(Data!$Q176&lt;&gt;"",Scoring!$G$22)+IF(Data!$R176&lt;&gt;"",Scoring!$G$23)+IF(Data!$S176&lt;&gt;"",Scoring!$G$24)+IF(Data!$T176&lt;&gt;"",Scoring!$G$25)+IF(Data!$U176&lt;&gt;"",Scoring!$G$26)+IF(Data!$V176&lt;&gt;"",Scoring!$G$27)+IF(Data!$W176&lt;&gt;"",Scoring!$G$28)+IF(Data!$X176&lt;&gt;"",Scoring!$G$29)+IF(Data!$Y176&lt;&gt;"",Scoring!$G$30)+IF(Data!$Z176&lt;&gt;"",Scoring!$G$31)+IF(Data!$AA176&lt;&gt;"",Scoring!$G$32)+IF(Data!$AB176&lt;&gt;"",Scoring!$G$33)+IF(Data!$AC176&lt;&gt;"",Scoring!$G$34)+IF(Data!$AD176&lt;&gt;"",Scoring!$G$35)+IF(Data!$AE176&lt;&gt;"",Scoring!$G$36)+IF(Data!$AF176&lt;&gt;"",Scoring!$G$37)+IF(Data!$AG176&lt;&gt;"",Scoring!$G$38)+IF(Data!$AH176&lt;&gt;"",Scoring!$G$39)+IF(Data!$AI176&lt;&gt;"",Scoring!$G$40)+IF(Data!$AJ176&lt;&gt;"",Scoring!$G$41)+IF(Data!$AK176&lt;&gt;"",Scoring!$G$42)+IF(Data!$AL176&lt;&gt;"",Scoring!$G$43)+IF(Data!$AM176&lt;&gt;"",Scoring!$G$44)+IF(Data!$AN176&lt;&gt;"",Scoring!$G$45)+IF(Data!$AO176&lt;&gt;"",Scoring!$G$46)+IF(Data!$AP176&lt;&gt;"",Scoring!$G$47)+IF(Data!$AQ176&lt;&gt;"",Scoring!$G$48)+IF(Data!$AR176&lt;&gt;"",Scoring!$G$49)+IF(Data!$AS176&lt;&gt;"",Scoring!$G$50)+IF(Data!$AT176&lt;&gt;"",Scoring!$G$51)+IF(Data!$AU176&lt;&gt;"",Scoring!$G$52),"")</f>
        <v/>
      </c>
      <c r="BC176" s="184" t="str">
        <f>IF(BB176&lt;&gt;"",LOOKUP(BB176,Likelihoods!$A$7:$A$107,Likelihoods!E$7:E$107),"")</f>
        <v/>
      </c>
      <c r="BD176" s="185" t="str">
        <f>IF(AND(COUNTBLANK($B176:$O176)=13,COUNTBLANK($P176:$Q176)=1,COUNTBLANK($R176:$U176)=3,COUNTBLANK($V176:$X176)=2,COUNTBLANK($Y176:$AE176)=6,COUNTBLANK($AF176:$AJ176)=4,COUNTBLANK($AK176:AN176)=3,COUNTBLANK($AO176:$AQ176)=2,COUNTBLANK($AR176:$AS176)=1,COUNTBLANK($AT176:$AU176)=1),IF(Data!$B176&lt;&gt;"",Scoring!$H$7)+IF(Data!$C176&lt;&gt;"",Scoring!$H$8)+IF(Data!$D176&lt;&gt;"",Scoring!$H$9)+IF(Data!$E176&lt;&gt;"",Scoring!$H$10)+IF(Data!$F176&lt;&gt;"",Scoring!$H$11)+IF(Data!$G176&lt;&gt;"",Scoring!$H$12)+IF(Data!$H176&lt;&gt;"",Scoring!$H$13)+IF(Data!$I176&lt;&gt;"",Scoring!$H$14)+IF(Data!$J176&lt;&gt;"",Scoring!$H$15)+IF(Data!$K176&lt;&gt;"",Scoring!$H$16)+IF(Data!$L176&lt;&gt;"",Scoring!$H$17)+IF(Data!$M176&lt;&gt;"",Scoring!$H$18)+IF(Data!$N176&lt;&gt;"",Scoring!$H$19)+IF(Data!$O176&lt;&gt;"",Scoring!$H$20)+IF(Data!$P176&lt;&gt;"",Scoring!$H$21)+IF(Data!$Q176&lt;&gt;"",Scoring!$H$22)+IF(Data!$R176&lt;&gt;"",Scoring!$H$23)+IF(Data!$S176&lt;&gt;"",Scoring!$H$24)+IF(Data!$T176&lt;&gt;"",Scoring!$H$25)+IF(Data!$U176&lt;&gt;"",Scoring!$H$26)+IF(Data!$V176&lt;&gt;"",Scoring!$H$27)+IF(Data!$W176&lt;&gt;"",Scoring!$H$28)+IF(Data!$X176&lt;&gt;"",Scoring!$H$29)+IF(Data!$Y176&lt;&gt;"",Scoring!$H$30)+IF(Data!$Z176&lt;&gt;"",Scoring!$H$31)+IF(Data!$AA176&lt;&gt;"",Scoring!$H$32)+IF(Data!$AB176&lt;&gt;"",Scoring!$H$33)+IF(Data!$AC176&lt;&gt;"",Scoring!$H$34)+IF(Data!$AD176&lt;&gt;"",Scoring!$H$35)+IF(Data!$AE176&lt;&gt;"",Scoring!$H$36)+IF(Data!$AF176&lt;&gt;"",Scoring!$H$37)+IF(Data!$AG176&lt;&gt;"",Scoring!$H$38)+IF(Data!$AH176&lt;&gt;"",Scoring!$H$39)+IF(Data!$AI176&lt;&gt;"",Scoring!$H$40)+IF(Data!$AJ176&lt;&gt;"",Scoring!$H$41)+IF(Data!$AK176&lt;&gt;"",Scoring!$H$42)+IF(Data!$AL176&lt;&gt;"",Scoring!$H$43)+IF(Data!$AM176&lt;&gt;"",Scoring!$H$44)+IF(Data!$AN176&lt;&gt;"",Scoring!$H$45)+IF(Data!$AO176&lt;&gt;"",Scoring!$H$46)+IF(Data!$AP176&lt;&gt;"",Scoring!$H$47)+IF(Data!$AQ176&lt;&gt;"",Scoring!$H$48)+IF(Data!$AR176&lt;&gt;"",Scoring!$H$49)+IF(Data!$AS176&lt;&gt;"",Scoring!$H$50)+IF(Data!$AT176&lt;&gt;"",Scoring!$H$51)+IF(Data!$AU176&lt;&gt;"",Scoring!$H$52),"")</f>
        <v/>
      </c>
      <c r="BE176" s="186" t="str">
        <f>IF(BD176&lt;&gt;"",LOOKUP(BD176,Likelihoods!$A$7:$A$107,Likelihoods!F$7:F$107),"")</f>
        <v/>
      </c>
      <c r="BF176" s="181" t="str">
        <f>IF(AND(COUNTBLANK($B176:$O176)=13,COUNTBLANK($P176:$Q176)=1,COUNTBLANK($R176:$U176)=3,COUNTBLANK($V176:$X176)=2,COUNTBLANK($Y176:$AE176)=6,COUNTBLANK($AF176:$AJ176)=4,COUNTBLANK($AK176:AN176)=3,COUNTBLANK($AO176:$AQ176)=2,COUNTBLANK($AR176:$AS176)=1,COUNTBLANK($AT176:$AU176)=1),IF(Data!$B176&lt;&gt;"",Scoring!$I$7)+IF(Data!$C176&lt;&gt;"",Scoring!$I$8)+IF(Data!$D176&lt;&gt;"",Scoring!$I$9)+IF(Data!$E176&lt;&gt;"",Scoring!$I$10)+IF(Data!$F176&lt;&gt;"",Scoring!$I$11)+IF(Data!$G176&lt;&gt;"",Scoring!$I$12)+IF(Data!$H176&lt;&gt;"",Scoring!$I$13)+IF(Data!$I176&lt;&gt;"",Scoring!$I$14)+IF(Data!$J176&lt;&gt;"",Scoring!$I$15)+IF(Data!$K176&lt;&gt;"",Scoring!$I$16)+IF(Data!$L176&lt;&gt;"",Scoring!$I$17)+IF(Data!$M176&lt;&gt;"",Scoring!$I$18)+IF(Data!$N176&lt;&gt;"",Scoring!$I$19)+IF(Data!$O176&lt;&gt;"",Scoring!$I$20)+IF(Data!$P176&lt;&gt;"",Scoring!$I$21)+IF(Data!$Q176&lt;&gt;"",Scoring!$I$22)+IF(Data!$R176&lt;&gt;"",Scoring!$I$23)+IF(Data!$S176&lt;&gt;"",Scoring!$I$24)+IF(Data!$T176&lt;&gt;"",Scoring!$I$25)+IF(Data!$U176&lt;&gt;"",Scoring!$I$26)+IF(Data!$V176&lt;&gt;"",Scoring!$I$27)+IF(Data!$W176&lt;&gt;"",Scoring!$I$28)+IF(Data!$X176&lt;&gt;"",Scoring!$I$29)+IF(Data!$Y176&lt;&gt;"",Scoring!$I$30)+IF(Data!$Z176&lt;&gt;"",Scoring!$I$31)+IF(Data!$AA176&lt;&gt;"",Scoring!$I$32)+IF(Data!$AB176&lt;&gt;"",Scoring!$I$33)+IF(Data!$AC176&lt;&gt;"",Scoring!$I$34)+IF(Data!$AD176&lt;&gt;"",Scoring!$I$35)+IF(Data!$AE176&lt;&gt;"",Scoring!$I$36)+IF(Data!$AF176&lt;&gt;"",Scoring!$I$37)+IF(Data!$AG176&lt;&gt;"",Scoring!$I$38)+IF(Data!$AH176&lt;&gt;"",Scoring!$I$39)+IF(Data!$AI176&lt;&gt;"",Scoring!$I$40)+IF(Data!$AJ176&lt;&gt;"",Scoring!$I$41)+IF(Data!$AK176&lt;&gt;"",Scoring!$I$42)+IF(Data!$AL176&lt;&gt;"",Scoring!$I$43)+IF(Data!$AM176&lt;&gt;"",Scoring!$I$44)+IF(Data!$AN176&lt;&gt;"",Scoring!$I$45)+IF(Data!$AO176&lt;&gt;"",Scoring!$I$46)+IF(Data!$AP176&lt;&gt;"",Scoring!$I$47)+IF(Data!$AQ176&lt;&gt;"",Scoring!$I$48)+IF(Data!$AR176&lt;&gt;"",Scoring!$I$49)+IF(Data!$AS176&lt;&gt;"",Scoring!$I$50)+IF(Data!$AT176&lt;&gt;"",Scoring!$I$51)+IF(Data!$AU176&lt;&gt;"",Scoring!$I$52),"")</f>
        <v/>
      </c>
      <c r="BG176" s="180" t="str">
        <f>IF(BF176&lt;&gt;"",LOOKUP(BF176,Likelihoods!$A$7:$A$107,Likelihoods!G$7:G$107),"")</f>
        <v/>
      </c>
      <c r="BH176" s="187" t="str">
        <f>IF(AND(COUNTBLANK($B176:$O176)=13,COUNTBLANK($P176:$Q176)=1,COUNTBLANK($R176:$U176)=3,COUNTBLANK($V176:$X176)=2,COUNTBLANK($Y176:$AE176)=6,COUNTBLANK($AF176:$AJ176)=4,COUNTBLANK($AK176:AN176)=3,COUNTBLANK($AO176:$AQ176)=2,COUNTBLANK($AR176:$AS176)=1,COUNTBLANK($AT176:$AU176)=1),IF(Data!$B176&lt;&gt;"",Scoring!$J$7)+IF(Data!$C176&lt;&gt;"",Scoring!$J$8)+IF(Data!$D176&lt;&gt;"",Scoring!$J$9)+IF(Data!$E176&lt;&gt;"",Scoring!$J$10)+IF(Data!$F176&lt;&gt;"",Scoring!$J$11)+IF(Data!$G176&lt;&gt;"",Scoring!$J$12)+IF(Data!$H176&lt;&gt;"",Scoring!$J$13)+IF(Data!$I176&lt;&gt;"",Scoring!$J$14)+IF(Data!$J176&lt;&gt;"",Scoring!$J$15)+IF(Data!$K176&lt;&gt;"",Scoring!$J$16)+IF(Data!$L176&lt;&gt;"",Scoring!$J$17)+IF(Data!$M176&lt;&gt;"",Scoring!$J$18)+IF(Data!$N176&lt;&gt;"",Scoring!$J$19)+IF(Data!$O176&lt;&gt;"",Scoring!$J$20)+IF(Data!$P176&lt;&gt;"",Scoring!$J$21)+IF(Data!$Q176&lt;&gt;"",Scoring!$J$22)+IF(Data!$R176&lt;&gt;"",Scoring!$J$23)+IF(Data!$S176&lt;&gt;"",Scoring!$J$24)+IF(Data!$T176&lt;&gt;"",Scoring!$J$25)+IF(Data!$U176&lt;&gt;"",Scoring!$J$26)+IF(Data!$V176&lt;&gt;"",Scoring!$J$27)+IF(Data!$W176&lt;&gt;"",Scoring!$J$28)+IF(Data!$X176&lt;&gt;"",Scoring!$J$29)+IF(Data!$Y176&lt;&gt;"",Scoring!$J$30)+IF(Data!$Z176&lt;&gt;"",Scoring!$J$31)+IF(Data!$AA176&lt;&gt;"",Scoring!$J$32)+IF(Data!$AB176&lt;&gt;"",Scoring!$J$33)+IF(Data!$AC176&lt;&gt;"",Scoring!$J$34)+IF(Data!$AD176&lt;&gt;"",Scoring!$J$35)+IF(Data!$AE176&lt;&gt;"",Scoring!$J$36)+IF(Data!$AF176&lt;&gt;"",Scoring!$J$37)+IF(Data!$AG176&lt;&gt;"",Scoring!$J$38)+IF(Data!$AH176&lt;&gt;"",Scoring!$J$39)+IF(Data!$AI176&lt;&gt;"",Scoring!$J$40)+IF(Data!$AJ176&lt;&gt;"",Scoring!$J$41)+IF(Data!$AK176&lt;&gt;"",Scoring!$J$42)+IF(Data!$AL176&lt;&gt;"",Scoring!$J$43)+IF(Data!$AM176&lt;&gt;"",Scoring!$J$44)+IF(Data!$AN176&lt;&gt;"",Scoring!$J$45)+IF(Data!$AO176&lt;&gt;"",Scoring!$J$46)+IF(Data!$AP176&lt;&gt;"",Scoring!$J$47)+IF(Data!$AQ176&lt;&gt;"",Scoring!$J$48)+IF(Data!$AR176&lt;&gt;"",Scoring!$J$49)+IF(Data!$AS176&lt;&gt;"",Scoring!$J$50)+IF(Data!$AT176&lt;&gt;"",Scoring!$J$51)+IF(Data!$AU176&lt;&gt;"",Scoring!$J$52),"")</f>
        <v/>
      </c>
      <c r="BI176" s="183" t="str">
        <f>IF(BH176&lt;&gt;"",LOOKUP(BH176,Likelihoods!$A$7:$A$107,Likelihoods!H$7:H$107),"")</f>
        <v/>
      </c>
      <c r="BJ176" s="188" t="str">
        <f>IF(AND(COUNTBLANK($B176:$O176)=13,COUNTBLANK($P176:$Q176)=1,COUNTBLANK($R176:$U176)=3,COUNTBLANK($V176:$X176)=2,COUNTBLANK($Y176:$AE176)=6,COUNTBLANK($AF176:$AJ176)=4,COUNTBLANK($AK176:AN176)=3,COUNTBLANK($AO176:$AQ176)=2,COUNTBLANK($AR176:$AS176)=1,COUNTBLANK($AT176:$AU176)=1),IF(Data!$B176&lt;&gt;"",Scoring!$K$7)+IF(Data!$C176&lt;&gt;"",Scoring!$K$8)+IF(Data!$D176&lt;&gt;"",Scoring!$K$9)+IF(Data!$E176&lt;&gt;"",Scoring!$K$10)+IF(Data!$F176&lt;&gt;"",Scoring!$K$11)+IF(Data!$G176&lt;&gt;"",Scoring!$K$12)+IF(Data!$H176&lt;&gt;"",Scoring!$K$13)+IF(Data!$I176&lt;&gt;"",Scoring!$K$14)+IF(Data!$J176&lt;&gt;"",Scoring!$K$15)+IF(Data!$K176&lt;&gt;"",Scoring!$K$16)+IF(Data!$L176&lt;&gt;"",Scoring!$K$17)+IF(Data!$M176&lt;&gt;"",Scoring!$K$18)+IF(Data!$N176&lt;&gt;"",Scoring!$K$19)+IF(Data!$O176&lt;&gt;"",Scoring!$K$20)+IF(Data!$P176&lt;&gt;"",Scoring!$K$21)+IF(Data!$Q176&lt;&gt;"",Scoring!$K$22)+IF(Data!$R176&lt;&gt;"",Scoring!$K$23)+IF(Data!$S176&lt;&gt;"",Scoring!$K$24)+IF(Data!$T176&lt;&gt;"",Scoring!$K$25)+IF(Data!$U176&lt;&gt;"",Scoring!$K$26)+IF(Data!$V176&lt;&gt;"",Scoring!$K$27)+IF(Data!$W176&lt;&gt;"",Scoring!$K$28)+IF(Data!$X176&lt;&gt;"",Scoring!$K$29)+IF(Data!$Y176&lt;&gt;"",Scoring!$K$30)+IF(Data!$Z176&lt;&gt;"",Scoring!$K$31)+IF(Data!$AA176&lt;&gt;"",Scoring!$K$32)+IF(Data!$AB176&lt;&gt;"",Scoring!$K$33)+IF(Data!$AC176&lt;&gt;"",Scoring!$K$34)+IF(Data!$AD176&lt;&gt;"",Scoring!$K$35)+IF(Data!$AE176&lt;&gt;"",Scoring!$K$36)+IF(Data!$AF176&lt;&gt;"",Scoring!$K$37)+IF(Data!$AG176&lt;&gt;"",Scoring!$K$38)+IF(Data!$AH176&lt;&gt;"",Scoring!$K$39)+IF(Data!$AI176&lt;&gt;"",Scoring!$K$40)+IF(Data!$AJ176&lt;&gt;"",Scoring!$K$41)+IF(Data!$AK176&lt;&gt;"",Scoring!$K$42)+IF(Data!$AL176&lt;&gt;"",Scoring!$K$43)+IF(Data!$AM176&lt;&gt;"",Scoring!$K$44)+IF(Data!$AN176&lt;&gt;"",Scoring!$K$45)+IF(Data!$AO176&lt;&gt;"",Scoring!$K$46)+IF(Data!$AP176&lt;&gt;"",Scoring!$K$47)+IF(Data!$AQ176&lt;&gt;"",Scoring!$K$48)+IF(Data!$AR176&lt;&gt;"",Scoring!$K$49)+IF(Data!$AS176&lt;&gt;"",Scoring!$K$50)+IF(Data!$AT176&lt;&gt;"",Scoring!$K$51)+IF(Data!$AU176&lt;&gt;"",Scoring!$K$52),"")</f>
        <v/>
      </c>
      <c r="BK176" s="184" t="str">
        <f>IF(BJ176&lt;&gt;"",LOOKUP(BJ176,Likelihoods!$A$7:$A$107,Likelihoods!I$7:I$107),"")</f>
        <v/>
      </c>
      <c r="BL176" s="187" t="str">
        <f>IF(AND(COUNTBLANK($B176:$O176)=13,COUNTBLANK($P176:$Q176)=1,COUNTBLANK($R176:$U176)=3,COUNTBLANK($V176:$X176)=2,COUNTBLANK($Y176:$AE176)=6,COUNTBLANK($AF176:$AJ176)=4,COUNTBLANK($AK176:AN176)=3,COUNTBLANK($AO176:$AQ176)=2,COUNTBLANK($AR176:$AS176)=1,COUNTBLANK($AT176:$AU176)=1),IF(Data!$B176&lt;&gt;"",Scoring!$L$7)+IF(Data!$C176&lt;&gt;"",Scoring!$L$8)+IF(Data!$D176&lt;&gt;"",Scoring!$L$9)+IF(Data!$E176&lt;&gt;"",Scoring!$L$10)+IF(Data!$F176&lt;&gt;"",Scoring!$L$11)+IF(Data!$G176&lt;&gt;"",Scoring!$L$12)+IF(Data!$H176&lt;&gt;"",Scoring!$L$13)+IF(Data!$I176&lt;&gt;"",Scoring!$L$14)+IF(Data!$J176&lt;&gt;"",Scoring!$L$15)+IF(Data!$K176&lt;&gt;"",Scoring!$L$16)+IF(Data!$L176&lt;&gt;"",Scoring!$L$17)+IF(Data!$M176&lt;&gt;"",Scoring!$L$18)+IF(Data!$N176&lt;&gt;"",Scoring!$L$19)+IF(Data!$O176&lt;&gt;"",Scoring!$L$20)+IF(Data!$P176&lt;&gt;"",Scoring!$L$21)+IF(Data!$Q176&lt;&gt;"",Scoring!$L$22)+IF(Data!$R176&lt;&gt;"",Scoring!$L$23)+IF(Data!$S176&lt;&gt;"",Scoring!$L$24)+IF(Data!$T176&lt;&gt;"",Scoring!$L$25)+IF(Data!$U176&lt;&gt;"",Scoring!$L$26)+IF(Data!$V176&lt;&gt;"",Scoring!$L$27)+IF(Data!$W176&lt;&gt;"",Scoring!$L$28)+IF(Data!$X176&lt;&gt;"",Scoring!$L$29)+IF(Data!$Y176&lt;&gt;"",Scoring!$L$30)+IF(Data!$Z176&lt;&gt;"",Scoring!$L$31)+IF(Data!$AA176&lt;&gt;"",Scoring!$L$32)+IF(Data!$AB176&lt;&gt;"",Scoring!$L$33)+IF(Data!$AC176&lt;&gt;"",Scoring!$L$34)+IF(Data!$AD176&lt;&gt;"",Scoring!$L$35)+IF(Data!$AE176&lt;&gt;"",Scoring!$L$36)+IF(Data!$AF176&lt;&gt;"",Scoring!$L$37)+IF(Data!$AG176&lt;&gt;"",Scoring!$L$38)+IF(Data!$AH176&lt;&gt;"",Scoring!$L$39)+IF(Data!$AI176&lt;&gt;"",Scoring!$L$40)+IF(Data!$AJ176&lt;&gt;"",Scoring!$L$41)+IF(Data!$AK176&lt;&gt;"",Scoring!$L$42)+IF(Data!$AL176&lt;&gt;"",Scoring!$L$43)+IF(Data!$AM176&lt;&gt;"",Scoring!$L$44)+IF(Data!$AN176&lt;&gt;"",Scoring!$L$45)+IF(Data!$AO176&lt;&gt;"",Scoring!$L$46)+IF(Data!$AP176&lt;&gt;"",Scoring!$L$47)+IF(Data!$AQ176&lt;&gt;"",Scoring!$L$48)+IF(Data!$AR176&lt;&gt;"",Scoring!$L$49)+IF(Data!$AS176&lt;&gt;"",Scoring!$L$50)+IF(Data!$AT176&lt;&gt;"",Scoring!$L$51)+IF(Data!$AU176&lt;&gt;"",Scoring!$L$52),"")</f>
        <v/>
      </c>
      <c r="BM176" s="180" t="str">
        <f>IF(BL176&lt;&gt;"",LOOKUP(BL176,Likelihoods!$A$7:$A$107,Likelihoods!J$7:J$107),"")</f>
        <v/>
      </c>
      <c r="BN176" s="181" t="str">
        <f>IF(AND(COUNTBLANK($B176:$O176)=13,COUNTBLANK($P176:$Q176)=1,COUNTBLANK($R176:$U176)=3,COUNTBLANK($V176:$X176)=2,COUNTBLANK($Y176:$AE176)=6,COUNTBLANK($AF176:$AJ176)=4,COUNTBLANK($AK176:AN176)=3,COUNTBLANK($AO176:$AQ176)=2,COUNTBLANK($AR176:$AS176)=1,COUNTBLANK($AT176:$AU176)=1),IF(Data!$B176&lt;&gt;"",Scoring!$M$7)+IF(Data!$C176&lt;&gt;"",Scoring!$M$8)+IF(Data!$D176&lt;&gt;"",Scoring!$M$9)+IF(Data!$E176&lt;&gt;"",Scoring!$M$10)+IF(Data!$F176&lt;&gt;"",Scoring!$M$11)+IF(Data!$G176&lt;&gt;"",Scoring!$M$12)+IF(Data!$H176&lt;&gt;"",Scoring!$M$13)+IF(Data!$I176&lt;&gt;"",Scoring!$M$14)+IF(Data!$J176&lt;&gt;"",Scoring!$M$15)+IF(Data!$K176&lt;&gt;"",Scoring!$M$16)+IF(Data!$L176&lt;&gt;"",Scoring!$M$17)+IF(Data!$M176&lt;&gt;"",Scoring!$M$18)+IF(Data!$N176&lt;&gt;"",Scoring!$M$19)+IF(Data!$O176&lt;&gt;"",Scoring!$M$20)+IF(Data!$P176&lt;&gt;"",Scoring!$M$21)+IF(Data!$Q176&lt;&gt;"",Scoring!$M$22)+IF(Data!$R176&lt;&gt;"",Scoring!$M$23)+IF(Data!$S176&lt;&gt;"",Scoring!$M$24)+IF(Data!$T176&lt;&gt;"",Scoring!$M$25)+IF(Data!$U176&lt;&gt;"",Scoring!$M$26)+IF(Data!$V176&lt;&gt;"",Scoring!$M$27)+IF(Data!$W176&lt;&gt;"",Scoring!$M$28)+IF(Data!$X176&lt;&gt;"",Scoring!$M$29)+IF(Data!$Y176&lt;&gt;"",Scoring!$M$30)+IF(Data!$Z176&lt;&gt;"",Scoring!$M$31)+IF(Data!$AA176&lt;&gt;"",Scoring!$M$32)+IF(Data!$AB176&lt;&gt;"",Scoring!$M$33)+IF(Data!$AC176&lt;&gt;"",Scoring!$M$34)+IF(Data!$AD176&lt;&gt;"",Scoring!$M$35)+IF(Data!$AE176&lt;&gt;"",Scoring!$M$36)+IF(Data!$AF176&lt;&gt;"",Scoring!$M$37)+IF(Data!$AG176&lt;&gt;"",Scoring!$M$38)+IF(Data!$AH176&lt;&gt;"",Scoring!$M$39)+IF(Data!$AI176&lt;&gt;"",Scoring!$M$40)+IF(Data!$AJ176&lt;&gt;"",Scoring!$M$41)+IF(Data!$AK176&lt;&gt;"",Scoring!$M$42)+IF(Data!$AL176&lt;&gt;"",Scoring!$M$43)+IF(Data!$AM176&lt;&gt;"",Scoring!$M$44)+IF(Data!$AN176&lt;&gt;"",Scoring!$M$45)+IF(Data!$AO176&lt;&gt;"",Scoring!$M$46)+IF(Data!$AP176&lt;&gt;"",Scoring!$M$47)+IF(Data!$AQ176&lt;&gt;"",Scoring!$M$48)+IF(Data!$AR176&lt;&gt;"",Scoring!$M$49)+IF(Data!$AS176&lt;&gt;"",Scoring!$M$50)+IF(Data!$AT176&lt;&gt;"",Scoring!$M$51)+IF(Data!$AU176&lt;&gt;"",Scoring!$M$52),"")</f>
        <v/>
      </c>
      <c r="BO176" s="184" t="str">
        <f>IF(BN176&lt;&gt;"",LOOKUP(BN176,Likelihoods!$A$7:$A$107,Likelihoods!K$7:K$107),"")</f>
        <v/>
      </c>
      <c r="BP176" s="179" t="str">
        <f>IF(AND(COUNTBLANK($B176:$O176)=13,COUNTBLANK($P176:$Q176)=1,COUNTBLANK($R176:$U176)=3,COUNTBLANK($V176:$X176)=2,COUNTBLANK($Y176:$AE176)=6,COUNTBLANK($AF176:$AJ176)=4,COUNTBLANK($AK176:AN176)=3,COUNTBLANK($AO176:$AQ176)=2,COUNTBLANK($AR176:$AS176)=1,COUNTBLANK($AT176:$AU176)=1),IF(Data!$B176&lt;&gt;"",Scoring!$N$7)+IF(Data!$C176&lt;&gt;"",Scoring!$N$8)+IF(Data!$D176&lt;&gt;"",Scoring!$N$9)+IF(Data!$E176&lt;&gt;"",Scoring!$N$10)+IF(Data!$F176&lt;&gt;"",Scoring!$N$11)+IF(Data!$G176&lt;&gt;"",Scoring!$N$12)+IF(Data!$H176&lt;&gt;"",Scoring!$N$13)+IF(Data!$I176&lt;&gt;"",Scoring!$N$14)+IF(Data!$J176&lt;&gt;"",Scoring!$N$15)+IF(Data!$K176&lt;&gt;"",Scoring!$N$16)+IF(Data!$L176&lt;&gt;"",Scoring!$N$17)+IF(Data!$M176&lt;&gt;"",Scoring!$N$18)+IF(Data!$N176&lt;&gt;"",Scoring!$N$19)+IF(Data!$O176&lt;&gt;"",Scoring!$N$20)+IF(Data!$P176&lt;&gt;"",Scoring!$N$21)+IF(Data!$Q176&lt;&gt;"",Scoring!$N$22)+IF(Data!$R176&lt;&gt;"",Scoring!$N$23)+IF(Data!$S176&lt;&gt;"",Scoring!$N$24)+IF(Data!$T176&lt;&gt;"",Scoring!$N$25)+IF(Data!$U176&lt;&gt;"",Scoring!$N$26)+IF(Data!$V176&lt;&gt;"",Scoring!$N$27)+IF(Data!$W176&lt;&gt;"",Scoring!$N$28)+IF(Data!$X176&lt;&gt;"",Scoring!$N$29)+IF(Data!$Y176&lt;&gt;"",Scoring!$N$30)+IF(Data!$Z176&lt;&gt;"",Scoring!$N$31)+IF(Data!$AA176&lt;&gt;"",Scoring!$N$32)+IF(Data!$AB176&lt;&gt;"",Scoring!$N$33)+IF(Data!$AC176&lt;&gt;"",Scoring!$N$34)+IF(Data!$AD176&lt;&gt;"",Scoring!$N$35)+IF(Data!$AE176&lt;&gt;"",Scoring!$N$36)+IF(Data!$AF176&lt;&gt;"",Scoring!$N$37)+IF(Data!$AG176&lt;&gt;"",Scoring!$N$38)+IF(Data!$AH176&lt;&gt;"",Scoring!$N$39)+IF(Data!$AI176&lt;&gt;"",Scoring!$N$40)+IF(Data!$AJ176&lt;&gt;"",Scoring!$N$41)+IF(Data!$AK176&lt;&gt;"",Scoring!$N$42)+IF(Data!$AL176&lt;&gt;"",Scoring!$N$43)+IF(Data!$AM176&lt;&gt;"",Scoring!$N$44)+IF(Data!$AN176&lt;&gt;"",Scoring!$N$45)+IF(Data!$AO176&lt;&gt;"",Scoring!$N$46)+IF(Data!$AP176&lt;&gt;"",Scoring!$N$47)+IF(Data!$AQ176&lt;&gt;"",Scoring!$N$48)+IF(Data!$AR176&lt;&gt;"",Scoring!$N$49)+IF(Data!$AS176&lt;&gt;"",Scoring!$N$50)+IF(Data!$AT176&lt;&gt;"",Scoring!$N$51)+IF(Data!$AU176&lt;&gt;"",Scoring!$N$52),"")</f>
        <v/>
      </c>
      <c r="BQ176" s="189" t="str">
        <f>IF(BP176&lt;&gt;"",LOOKUP(BP176,Likelihoods!$A$7:$A$107,Likelihoods!L$7:L$107),"")</f>
        <v/>
      </c>
      <c r="BR176" s="181" t="str">
        <f>IF(AND(COUNTBLANK($B176:$O176)=13,COUNTBLANK($P176:$Q176)=1,COUNTBLANK($R176:$U176)=3,COUNTBLANK($V176:$X176)=2,COUNTBLANK($Y176:$AE176)=6,COUNTBLANK($AF176:$AJ176)=4,COUNTBLANK($AK176:AN176)=3,COUNTBLANK($AO176:$AQ176)=2,COUNTBLANK($AR176:$AS176)=1,COUNTBLANK($AT176:$AU176)=1),IF(Data!$B176&lt;&gt;"",Scoring!$O$7)+IF(Data!$C176&lt;&gt;"",Scoring!$O$8)+IF(Data!$D176&lt;&gt;"",Scoring!$O$9)+IF(Data!$E176&lt;&gt;"",Scoring!$O$10)+IF(Data!$F176&lt;&gt;"",Scoring!$O$11)+IF(Data!$G176&lt;&gt;"",Scoring!$O$12)+IF(Data!$H176&lt;&gt;"",Scoring!$O$13)+IF(Data!$I176&lt;&gt;"",Scoring!$O$14)+IF(Data!$J176&lt;&gt;"",Scoring!$O$15)+IF(Data!$K176&lt;&gt;"",Scoring!$O$16)+IF(Data!$L176&lt;&gt;"",Scoring!$O$17)+IF(Data!$M176&lt;&gt;"",Scoring!$O$18)+IF(Data!$N176&lt;&gt;"",Scoring!$O$19)+IF(Data!$O176&lt;&gt;"",Scoring!$O$20)+IF(Data!$P176&lt;&gt;"",Scoring!$O$21)+IF(Data!$Q176&lt;&gt;"",Scoring!$O$22)+IF(Data!$R176&lt;&gt;"",Scoring!$O$23)+IF(Data!$S176&lt;&gt;"",Scoring!$O$24)+IF(Data!$T176&lt;&gt;"",Scoring!$O$25)+IF(Data!$U176&lt;&gt;"",Scoring!$O$26)+IF(Data!$V176&lt;&gt;"",Scoring!$O$27)+IF(Data!$W176&lt;&gt;"",Scoring!$O$28)+IF(Data!$X176&lt;&gt;"",Scoring!$O$29)+IF(Data!$Y176&lt;&gt;"",Scoring!$O$30)+IF(Data!$Z176&lt;&gt;"",Scoring!$O$31)+IF(Data!$AA176&lt;&gt;"",Scoring!$O$32)+IF(Data!$AB176&lt;&gt;"",Scoring!$O$33)+IF(Data!$AC176&lt;&gt;"",Scoring!$O$34)+IF(Data!$AD176&lt;&gt;"",Scoring!$O$35)+IF(Data!$AE176&lt;&gt;"",Scoring!$O$36)+IF(Data!$AF176&lt;&gt;"",Scoring!$O$37)+IF(Data!$AG176&lt;&gt;"",Scoring!$O$38)+IF(Data!$AH176&lt;&gt;"",Scoring!$O$39)+IF(Data!$AI176&lt;&gt;"",Scoring!$O$40)+IF(Data!$AJ176&lt;&gt;"",Scoring!$O$41)+IF(Data!$AK176&lt;&gt;"",Scoring!$O$42)+IF(Data!$AL176&lt;&gt;"",Scoring!$O$43)+IF(Data!$AM176&lt;&gt;"",Scoring!$O$44)+IF(Data!$AN176&lt;&gt;"",Scoring!$O$45)+IF(Data!$AO176&lt;&gt;"",Scoring!$O$46)+IF(Data!$AP176&lt;&gt;"",Scoring!$O$47)+IF(Data!$AQ176&lt;&gt;"",Scoring!$O$48)+IF(Data!$AR176&lt;&gt;"",Scoring!$O$49)+IF(Data!$AS176&lt;&gt;"",Scoring!$O$50)+IF(Data!$AT176&lt;&gt;"",Scoring!$O$51)+IF(Data!$AU176&lt;&gt;"",Scoring!$O$52),"")</f>
        <v/>
      </c>
      <c r="BS176" s="184" t="str">
        <f>IF(BR176&lt;&gt;"",LOOKUP(BR176,Likelihoods!$A$7:$A$107,Likelihoods!M$7:M$107),"")</f>
        <v/>
      </c>
      <c r="BT176" s="181" t="str">
        <f>IF(AND(COUNTBLANK($B176:$O176)=13,COUNTBLANK($P176:$Q176)=1,COUNTBLANK($R176:$U176)=3,COUNTBLANK($V176:$X176)=2,COUNTBLANK($Y176:$AE176)=6,COUNTBLANK($AF176:$AJ176)=4,COUNTBLANK($AK176:AN176)=3,COUNTBLANK($AO176:$AQ176)=2,COUNTBLANK($AR176:$AS176)=1,COUNTBLANK($AT176:$AU176)=1),IF(Data!$B176&lt;&gt;"",Scoring!$P$7)+IF(Data!$C176&lt;&gt;"",Scoring!$P$8)+IF(Data!$D176&lt;&gt;"",Scoring!$P$9)+IF(Data!$E176&lt;&gt;"",Scoring!$P$10)+IF(Data!$F176&lt;&gt;"",Scoring!$P$11)+IF(Data!$G176&lt;&gt;"",Scoring!$P$12)+IF(Data!$H176&lt;&gt;"",Scoring!$P$13)+IF(Data!$I176&lt;&gt;"",Scoring!$P$14)+IF(Data!$J176&lt;&gt;"",Scoring!$P$15)+IF(Data!$K176&lt;&gt;"",Scoring!$P$16)+IF(Data!$L176&lt;&gt;"",Scoring!$P$17)+IF(Data!$M176&lt;&gt;"",Scoring!$P$18)+IF(Data!$N176&lt;&gt;"",Scoring!$P$19)+IF(Data!$O176&lt;&gt;"",Scoring!$P$20)+IF(Data!$P176&lt;&gt;"",Scoring!$P$21)+IF(Data!$Q176&lt;&gt;"",Scoring!$P$22)+IF(Data!$R176&lt;&gt;"",Scoring!$P$23)+IF(Data!$S176&lt;&gt;"",Scoring!$P$24)+IF(Data!$T176&lt;&gt;"",Scoring!$P$25)+IF(Data!$U176&lt;&gt;"",Scoring!$P$26)+IF(Data!$V176&lt;&gt;"",Scoring!$P$27)+IF(Data!$W176&lt;&gt;"",Scoring!$P$28)+IF(Data!$X176&lt;&gt;"",Scoring!$P$29)+IF(Data!$Y176&lt;&gt;"",Scoring!$P$30)+IF(Data!$Z176&lt;&gt;"",Scoring!$P$31)+IF(Data!$AA176&lt;&gt;"",Scoring!$P$32)+IF(Data!$AB176&lt;&gt;"",Scoring!$P$33)+IF(Data!$AC176&lt;&gt;"",Scoring!$P$34)+IF(Data!$AD176&lt;&gt;"",Scoring!$P$35)+IF(Data!$AE176&lt;&gt;"",Scoring!$P$36)+IF(Data!$AF176&lt;&gt;"",Scoring!$P$37)+IF(Data!$AG176&lt;&gt;"",Scoring!$P$38)+IF(Data!$AH176&lt;&gt;"",Scoring!$P$39)+IF(Data!$AI176&lt;&gt;"",Scoring!$P$40)+IF(Data!$AJ176&lt;&gt;"",Scoring!$P$41)+IF(Data!$AK176&lt;&gt;"",Scoring!$P$42)+IF(Data!$AL176&lt;&gt;"",Scoring!$P$43)+IF(Data!$AM176&lt;&gt;"",Scoring!$P$44)+IF(Data!$AN176&lt;&gt;"",Scoring!$P$45)+IF(Data!$AO176&lt;&gt;"",Scoring!$P$46)+IF(Data!$AP176&lt;&gt;"",Scoring!$P$47)+IF(Data!$AQ176&lt;&gt;"",Scoring!$P$48)+IF(Data!$AR176&lt;&gt;"",Scoring!$P$49)+IF(Data!$AS176&lt;&gt;"",Scoring!$P$50)+IF(Data!$AT176&lt;&gt;"",Scoring!$P$51)+IF(Data!$AU176&lt;&gt;"",Scoring!$P$52),"")</f>
        <v/>
      </c>
      <c r="BU176" s="180" t="str">
        <f>IF(BT176&lt;&gt;"",LOOKUP(BT176,Likelihoods!$A$7:$A$107,Likelihoods!N$7:N$107),"")</f>
        <v/>
      </c>
      <c r="BV176" s="181" t="str">
        <f>IF(AND(COUNTBLANK($B176:$O176)=13,COUNTBLANK($P176:$Q176)=1,COUNTBLANK($R176:$U176)=3,COUNTBLANK($V176:$X176)=2,COUNTBLANK($Y176:$AE176)=6,COUNTBLANK($AF176:$AJ176)=4,COUNTBLANK($AK176:AN176)=3,COUNTBLANK($AO176:$AQ176)=2,COUNTBLANK($AR176:$AS176)=1,COUNTBLANK($AT176:$AU176)=1),IF(Data!$B176&lt;&gt;"",Scoring!$Q$7)+IF(Data!$C176&lt;&gt;"",Scoring!$Q$8)+IF(Data!$D176&lt;&gt;"",Scoring!$Q$9)+IF(Data!$E176&lt;&gt;"",Scoring!$Q$10)+IF(Data!$F176&lt;&gt;"",Scoring!$Q$11)+IF(Data!$G176&lt;&gt;"",Scoring!$Q$12)+IF(Data!$H176&lt;&gt;"",Scoring!$Q$13)+IF(Data!$I176&lt;&gt;"",Scoring!$Q$14)+IF(Data!$J176&lt;&gt;"",Scoring!$Q$15)+IF(Data!$K176&lt;&gt;"",Scoring!$Q$16)+IF(Data!$L176&lt;&gt;"",Scoring!$Q$17)+IF(Data!$M176&lt;&gt;"",Scoring!$Q$18)+IF(Data!$N176&lt;&gt;"",Scoring!$Q$19)+IF(Data!$O176&lt;&gt;"",Scoring!$Q$20)+IF(Data!$P176&lt;&gt;"",Scoring!$Q$21)+IF(Data!$Q176&lt;&gt;"",Scoring!$Q$22)+IF(Data!$R176&lt;&gt;"",Scoring!$Q$23)+IF(Data!$S176&lt;&gt;"",Scoring!$Q$24)+IF(Data!$T176&lt;&gt;"",Scoring!$Q$25)+IF(Data!$U176&lt;&gt;"",Scoring!$Q$26)+IF(Data!$V176&lt;&gt;"",Scoring!$Q$27)+IF(Data!$W176&lt;&gt;"",Scoring!$Q$28)+IF(Data!$X176&lt;&gt;"",Scoring!$Q$29)+IF(Data!$Y176&lt;&gt;"",Scoring!$Q$30)+IF(Data!$Z176&lt;&gt;"",Scoring!$Q$31)+IF(Data!$AA176&lt;&gt;"",Scoring!$Q$32)+IF(Data!$AB176&lt;&gt;"",Scoring!$Q$33)+IF(Data!$AC176&lt;&gt;"",Scoring!$Q$34)+IF(Data!$AD176&lt;&gt;"",Scoring!$Q$35)+IF(Data!$AE176&lt;&gt;"",Scoring!$Q$36)+IF(Data!$AF176&lt;&gt;"",Scoring!$Q$37)+IF(Data!$AG176&lt;&gt;"",Scoring!$Q$38)+IF(Data!$AH176&lt;&gt;"",Scoring!$Q$39)+IF(Data!$AI176&lt;&gt;"",Scoring!$Q$40)+IF(Data!$AJ176&lt;&gt;"",Scoring!$Q$41)+IF(Data!$AK176&lt;&gt;"",Scoring!$Q$42)+IF(Data!$AL176&lt;&gt;"",Scoring!$Q$43)+IF(Data!$AM176&lt;&gt;"",Scoring!$Q$44)+IF(Data!$AN176&lt;&gt;"",Scoring!$Q$45)+IF(Data!$AO176&lt;&gt;"",Scoring!$Q$46)+IF(Data!$AP176&lt;&gt;"",Scoring!$Q$47)+IF(Data!$AQ176&lt;&gt;"",Scoring!$Q$48)+IF(Data!$AR176&lt;&gt;"",Scoring!$Q$49)+IF(Data!$AS176&lt;&gt;"",Scoring!$Q$50)+IF(Data!$AT176&lt;&gt;"",Scoring!$Q$51)+IF(Data!$AU176&lt;&gt;"",Scoring!$Q$52),"")</f>
        <v/>
      </c>
      <c r="BW176" s="183" t="str">
        <f>IF(BV176&lt;&gt;"",LOOKUP(BV176,Likelihoods!$A$7:$A$107,Likelihoods!O$7:O$107),"")</f>
        <v/>
      </c>
      <c r="BX176" s="9"/>
      <c r="BY176" s="9"/>
      <c r="BZ176" s="9"/>
      <c r="CA176" s="9"/>
      <c r="CB176" s="9"/>
      <c r="CC176" s="9"/>
      <c r="CD176" s="9"/>
      <c r="CE176" s="9"/>
      <c r="CF176" s="9"/>
      <c r="CG176" s="9"/>
      <c r="CH176" s="9"/>
      <c r="CI176" s="9"/>
      <c r="CJ176" s="9"/>
      <c r="CK176" s="9"/>
    </row>
    <row r="177" spans="1:89" ht="14.25">
      <c r="A177" s="59"/>
      <c r="B177" s="76"/>
      <c r="C177" s="77"/>
      <c r="D177" s="77"/>
      <c r="E177" s="77"/>
      <c r="F177" s="77"/>
      <c r="G177" s="77"/>
      <c r="H177" s="77"/>
      <c r="I177" s="77"/>
      <c r="J177" s="77"/>
      <c r="K177" s="77"/>
      <c r="L177" s="77"/>
      <c r="M177" s="77"/>
      <c r="N177" s="77"/>
      <c r="O177" s="77"/>
      <c r="P177" s="76"/>
      <c r="Q177" s="78"/>
      <c r="R177" s="77"/>
      <c r="S177" s="77"/>
      <c r="T177" s="77"/>
      <c r="U177" s="77"/>
      <c r="V177" s="76"/>
      <c r="W177" s="77"/>
      <c r="X177" s="78"/>
      <c r="Y177" s="77"/>
      <c r="Z177" s="77"/>
      <c r="AA177" s="77"/>
      <c r="AB177" s="77"/>
      <c r="AC177" s="77"/>
      <c r="AD177" s="77"/>
      <c r="AE177" s="77"/>
      <c r="AF177" s="76"/>
      <c r="AG177" s="77"/>
      <c r="AH177" s="77"/>
      <c r="AI177" s="77"/>
      <c r="AJ177" s="78"/>
      <c r="AK177" s="77"/>
      <c r="AL177" s="77"/>
      <c r="AM177" s="77"/>
      <c r="AN177" s="77"/>
      <c r="AO177" s="76"/>
      <c r="AP177" s="77"/>
      <c r="AQ177" s="78"/>
      <c r="AR177" s="76"/>
      <c r="AS177" s="78"/>
      <c r="AT177" s="77"/>
      <c r="AU177" s="77"/>
      <c r="AV177" s="179" t="str">
        <f>IF(AND(COUNTBLANK($B177:$O177)=13,COUNTBLANK($P177:$Q177)=1,COUNTBLANK($R177:$U177)=3,COUNTBLANK($V177:$X177)=2,COUNTBLANK($Y177:$AE177)=6,COUNTBLANK($AF177:$AJ177)=4,COUNTBLANK($AK177:AN177)=3,COUNTBLANK($AO177:$AQ177)=2,COUNTBLANK($AR177:$AS177)=1,COUNTBLANK($AT177:$AU177)=1),IF(Data!$B177&lt;&gt;"",Scoring!$D$7)+IF(Data!$C177&lt;&gt;"",Scoring!$D$8)+IF(Data!$D177&lt;&gt;"",Scoring!$D$9)+IF(Data!$E177&lt;&gt;"",Scoring!$D$10)+IF(Data!$F177&lt;&gt;"",Scoring!$D$11)+IF(Data!$G177&lt;&gt;"",Scoring!$D$12)+IF(Data!$H177&lt;&gt;"",Scoring!$D$13)+IF(Data!$I177&lt;&gt;"",Scoring!$D$14)+IF(Data!$J177&lt;&gt;"",Scoring!$D$15)+IF(Data!$K177&lt;&gt;"",Scoring!$D$16)+IF(Data!$L177&lt;&gt;"",Scoring!$D$17)+IF(Data!$M177&lt;&gt;"",Scoring!$D$18)+IF(Data!$N177&lt;&gt;"",Scoring!$D$19)+IF(Data!$O177&lt;&gt;"",Scoring!$D$20)+IF(Data!$P177&lt;&gt;"",Scoring!$D$21)+IF(Data!$Q177&lt;&gt;"",Scoring!$D$22)+IF(Data!$R177&lt;&gt;"",Scoring!$D$23)+IF(Data!$S177&lt;&gt;"",Scoring!$D$24)+IF(Data!$T177&lt;&gt;"",Scoring!$D$25)+IF(Data!$U177&lt;&gt;"",Scoring!$D$26)+IF(Data!$V177&lt;&gt;"",Scoring!$D$27)+IF(Data!$W177&lt;&gt;"",Scoring!$D$28)+IF(Data!$X177&lt;&gt;"",Scoring!$D$29)+IF(Data!$Y177&lt;&gt;"",Scoring!$D$30)+IF(Data!$Z177&lt;&gt;"",Scoring!$D$31)+IF(Data!$AA177&lt;&gt;"",Scoring!$D$32)+IF(Data!$AB177&lt;&gt;"",Scoring!$D$33)+IF(Data!$AC177&lt;&gt;"",Scoring!$D$34)+IF(Data!$AD177&lt;&gt;"",Scoring!$D$35)+IF(Data!$AE177&lt;&gt;"",Scoring!$D$36)+IF(Data!$AF177&lt;&gt;"",Scoring!$D$37)+IF(Data!$AG177&lt;&gt;"",Scoring!$D$38)+IF(Data!$AH177&lt;&gt;"",Scoring!$D$39)+IF(Data!$AI177&lt;&gt;"",Scoring!$D$40)+IF(Data!$AJ177&lt;&gt;"",Scoring!$D$41)+IF(Data!$AK177&lt;&gt;"",Scoring!$D$42)+IF(Data!$AL177&lt;&gt;"",Scoring!$D$43)+IF(Data!$AM177&lt;&gt;"",Scoring!$D$44)+IF(Data!$AN177&lt;&gt;"",Scoring!$D$45)+IF(Data!$AO177&lt;&gt;"",Scoring!$D$46)+IF(Data!$AP177&lt;&gt;"",Scoring!$D$47)+IF(Data!$AQ177&lt;&gt;"",Scoring!$D$48)+IF(Data!$AR177&lt;&gt;"",Scoring!$D$49)+IF(Data!$AS177&lt;&gt;"",Scoring!$D$50)+IF(Data!$AT177&lt;&gt;"",Scoring!$D$51)+IF(Data!$AU177&lt;&gt;"",Scoring!$D$52),"")</f>
        <v/>
      </c>
      <c r="AW177" s="180" t="str">
        <f>IF(AV177&lt;&gt;"",LOOKUP(AV177,Likelihoods!$A$7:$A$107,Likelihoods!B$7:B$107),"")</f>
        <v/>
      </c>
      <c r="AX177" s="181" t="str">
        <f>IF(AND(COUNTBLANK($B177:$O177)=13,COUNTBLANK($P177:$Q177)=1,COUNTBLANK($R177:$U177)=3,COUNTBLANK($V177:$X177)=2,COUNTBLANK($Y177:$AE177)=6,COUNTBLANK($AF177:$AJ177)=4,COUNTBLANK($AK177:AN177)=3,COUNTBLANK($AO177:$AQ177)=2,COUNTBLANK($AR177:$AS177)=1,COUNTBLANK($AT177:$AU177)=1),IF(Data!$B177&lt;&gt;"",Scoring!$E$7)+IF(Data!$C177&lt;&gt;"",Scoring!$E$8)+IF(Data!$D177&lt;&gt;"",Scoring!$E$9)+IF(Data!$E177&lt;&gt;"",Scoring!$E$10)+IF(Data!$F177&lt;&gt;"",Scoring!$E$11)+IF(Data!$G177&lt;&gt;"",Scoring!$E$12)+IF(Data!$H177&lt;&gt;"",Scoring!$E$13)+IF(Data!$I177&lt;&gt;"",Scoring!$E$14)+IF(Data!$J177&lt;&gt;"",Scoring!$E$15)+IF(Data!$K177&lt;&gt;"",Scoring!$E$16)+IF(Data!$L177&lt;&gt;"",Scoring!$E$17)+IF(Data!$M177&lt;&gt;"",Scoring!$E$18)+IF(Data!$N177&lt;&gt;"",Scoring!$E$19)+IF(Data!$O177&lt;&gt;"",Scoring!$E$20)+IF(Data!$P177&lt;&gt;"",Scoring!$E$21)+IF(Data!$Q177&lt;&gt;"",Scoring!$E$22)+IF(Data!$R177&lt;&gt;"",Scoring!$E$23)+IF(Data!$S177&lt;&gt;"",Scoring!$E$24)+IF(Data!$T177&lt;&gt;"",Scoring!$E$25)+IF(Data!$U177&lt;&gt;"",Scoring!$E$26)+IF(Data!$V177&lt;&gt;"",Scoring!$E$27)+IF(Data!$W177&lt;&gt;"",Scoring!$E$28)+IF(Data!$X177&lt;&gt;"",Scoring!$E$29)+IF(Data!$Y177&lt;&gt;"",Scoring!$E$30)+IF(Data!$Z177&lt;&gt;"",Scoring!$E$31)+IF(Data!$AA177&lt;&gt;"",Scoring!$E$32)+IF(Data!$AB177&lt;&gt;"",Scoring!$E$33)+IF(Data!$AC177&lt;&gt;"",Scoring!$E$34)+IF(Data!$AD177&lt;&gt;"",Scoring!$E$35)+IF(Data!$AE177&lt;&gt;"",Scoring!$E$36)+IF(Data!$AF177&lt;&gt;"",Scoring!$E$37)+IF(Data!$AG177&lt;&gt;"",Scoring!$E$38)+IF(Data!$AH177&lt;&gt;"",Scoring!$E$39)+IF(Data!$AI177&lt;&gt;"",Scoring!$E$40)+IF(Data!$AJ177&lt;&gt;"",Scoring!$E$41)+IF(Data!$AK177&lt;&gt;"",Scoring!$E$42)+IF(Data!$AL177&lt;&gt;"",Scoring!$E$43)+IF(Data!$AM177&lt;&gt;"",Scoring!$E$44)+IF(Data!$AN177&lt;&gt;"",Scoring!$E$45)+IF(Data!$AO177&lt;&gt;"",Scoring!$E$46)+IF(Data!$AP177&lt;&gt;"",Scoring!$E$47)+IF(Data!$AQ177&lt;&gt;"",Scoring!$E$48)+IF(Data!$AR177&lt;&gt;"",Scoring!$E$49)+IF(Data!$AS177&lt;&gt;"",Scoring!$E$50)+IF(Data!$AT177&lt;&gt;"",Scoring!$E$51)+IF(Data!$AU177&lt;&gt;"",Scoring!$E$52),"")</f>
        <v/>
      </c>
      <c r="AY177" s="180" t="str">
        <f>IF(AX177&lt;&gt;"",LOOKUP(AX177,Likelihoods!$A$7:$A$107,Likelihoods!C$7:C$107),"")</f>
        <v/>
      </c>
      <c r="AZ177" s="182" t="str">
        <f>IF(AND(COUNTBLANK($B177:$O177)=13,COUNTBLANK($P177:$Q177)=1,COUNTBLANK($R177:$U177)=3,COUNTBLANK($V177:$X177)=2,COUNTBLANK($Y177:$AE177)=6,COUNTBLANK($AF177:$AJ177)=4,COUNTBLANK($AK177:AN177)=3,COUNTBLANK($AO177:$AQ177)=2,COUNTBLANK($AR177:$AS177)=1,COUNTBLANK($AT177:$AU177)=1),IF(Data!$B177&lt;&gt;"",Scoring!$F$7)+IF(Data!$C177&lt;&gt;"",Scoring!$F$8)+IF(Data!$D177&lt;&gt;"",Scoring!$F$9)+IF(Data!$E177&lt;&gt;"",Scoring!$F$10)+IF(Data!$F177&lt;&gt;"",Scoring!$F$11)+IF(Data!$G177&lt;&gt;"",Scoring!$F$12)+IF(Data!$H177&lt;&gt;"",Scoring!$F$13)+IF(Data!$I177&lt;&gt;"",Scoring!$F$14)+IF(Data!$J177&lt;&gt;"",Scoring!$F$15)+IF(Data!$K177&lt;&gt;"",Scoring!$F$16)+IF(Data!$L177&lt;&gt;"",Scoring!$F$17)+IF(Data!$M177&lt;&gt;"",Scoring!$F$18)+IF(Data!$N177&lt;&gt;"",Scoring!$F$19)+IF(Data!$O177&lt;&gt;"",Scoring!$F$20)+IF(Data!$P177&lt;&gt;"",Scoring!$F$21)+IF(Data!$Q177&lt;&gt;"",Scoring!$F$22)+IF(Data!$R177&lt;&gt;"",Scoring!$F$23)+IF(Data!$S177&lt;&gt;"",Scoring!$F$24)+IF(Data!$T177&lt;&gt;"",Scoring!$F$25)+IF(Data!$U177&lt;&gt;"",Scoring!$F$26)+IF(Data!$V177&lt;&gt;"",Scoring!$F$27)+IF(Data!$W177&lt;&gt;"",Scoring!$F$28)+IF(Data!$X177&lt;&gt;"",Scoring!$F$29)+IF(Data!$Y177&lt;&gt;"",Scoring!$F$30)+IF(Data!$Z177&lt;&gt;"",Scoring!$F$31)+IF(Data!$AA177&lt;&gt;"",Scoring!$F$32)+IF(Data!$AB177&lt;&gt;"",Scoring!$F$33)+IF(Data!$AC177&lt;&gt;"",Scoring!$F$34)+IF(Data!$AD177&lt;&gt;"",Scoring!$F$35)+IF(Data!$AE177&lt;&gt;"",Scoring!$F$36)+IF(Data!$AF177&lt;&gt;"",Scoring!$F$37)+IF(Data!$AG177&lt;&gt;"",Scoring!$F$38)+IF(Data!$AH177&lt;&gt;"",Scoring!$F$39)+IF(Data!$AI177&lt;&gt;"",Scoring!$F$40)+IF(Data!$AJ177&lt;&gt;"",Scoring!$F$41)+IF(Data!$AK177&lt;&gt;"",Scoring!$F$42)+IF(Data!$AL177&lt;&gt;"",Scoring!$F$43)+IF(Data!$AM177&lt;&gt;"",Scoring!$F$44)+IF(Data!$AN177&lt;&gt;"",Scoring!$F$45)+IF(Data!$AO177&lt;&gt;"",Scoring!$F$46)+IF(Data!$AP177&lt;&gt;"",Scoring!$F$47)+IF(Data!$AQ177&lt;&gt;"",Scoring!$F$48)+IF(Data!$AR177&lt;&gt;"",Scoring!$F$49)+IF(Data!$AS177&lt;&gt;"",Scoring!$F$50)+IF(Data!$AT177&lt;&gt;"",Scoring!$F$51)+IF(Data!$AU177&lt;&gt;"",Scoring!$F$52),"")</f>
        <v/>
      </c>
      <c r="BA177" s="183" t="str">
        <f>IF(AZ177&lt;&gt;"",LOOKUP(AZ177,Likelihoods!$A$7:$A$107,Likelihoods!D$7:D$107),"")</f>
        <v/>
      </c>
      <c r="BB177" s="181" t="str">
        <f>IF(AND(COUNTBLANK($B177:$O177)=13,COUNTBLANK($P177:$Q177)=1,COUNTBLANK($R177:$U177)=3,COUNTBLANK($V177:$X177)=2,COUNTBLANK($Y177:$AE177)=6,COUNTBLANK($AF177:$AJ177)=4,COUNTBLANK($AK177:AN177)=3,COUNTBLANK($AO177:$AQ177)=2,COUNTBLANK($AR177:$AS177)=1,COUNTBLANK($AT177:$AU177)=1),IF(Data!$B177&lt;&gt;"",Scoring!$G$7)+IF(Data!$C177&lt;&gt;"",Scoring!$G$8)+IF(Data!$D177&lt;&gt;"",Scoring!$G$9)+IF(Data!$E177&lt;&gt;"",Scoring!$G$10)+IF(Data!$F177&lt;&gt;"",Scoring!$G$11)+IF(Data!$G177&lt;&gt;"",Scoring!$G$12)+IF(Data!$H177&lt;&gt;"",Scoring!$G$13)+IF(Data!$I177&lt;&gt;"",Scoring!$G$14)+IF(Data!$J177&lt;&gt;"",Scoring!$G$15)+IF(Data!$K177&lt;&gt;"",Scoring!$G$16)+IF(Data!$L177&lt;&gt;"",Scoring!$G$17)+IF(Data!$M177&lt;&gt;"",Scoring!$G$18)+IF(Data!$N177&lt;&gt;"",Scoring!$G$19)+IF(Data!$O177&lt;&gt;"",Scoring!$G$20)+IF(Data!$P177&lt;&gt;"",Scoring!$G$21)+IF(Data!$Q177&lt;&gt;"",Scoring!$G$22)+IF(Data!$R177&lt;&gt;"",Scoring!$G$23)+IF(Data!$S177&lt;&gt;"",Scoring!$G$24)+IF(Data!$T177&lt;&gt;"",Scoring!$G$25)+IF(Data!$U177&lt;&gt;"",Scoring!$G$26)+IF(Data!$V177&lt;&gt;"",Scoring!$G$27)+IF(Data!$W177&lt;&gt;"",Scoring!$G$28)+IF(Data!$X177&lt;&gt;"",Scoring!$G$29)+IF(Data!$Y177&lt;&gt;"",Scoring!$G$30)+IF(Data!$Z177&lt;&gt;"",Scoring!$G$31)+IF(Data!$AA177&lt;&gt;"",Scoring!$G$32)+IF(Data!$AB177&lt;&gt;"",Scoring!$G$33)+IF(Data!$AC177&lt;&gt;"",Scoring!$G$34)+IF(Data!$AD177&lt;&gt;"",Scoring!$G$35)+IF(Data!$AE177&lt;&gt;"",Scoring!$G$36)+IF(Data!$AF177&lt;&gt;"",Scoring!$G$37)+IF(Data!$AG177&lt;&gt;"",Scoring!$G$38)+IF(Data!$AH177&lt;&gt;"",Scoring!$G$39)+IF(Data!$AI177&lt;&gt;"",Scoring!$G$40)+IF(Data!$AJ177&lt;&gt;"",Scoring!$G$41)+IF(Data!$AK177&lt;&gt;"",Scoring!$G$42)+IF(Data!$AL177&lt;&gt;"",Scoring!$G$43)+IF(Data!$AM177&lt;&gt;"",Scoring!$G$44)+IF(Data!$AN177&lt;&gt;"",Scoring!$G$45)+IF(Data!$AO177&lt;&gt;"",Scoring!$G$46)+IF(Data!$AP177&lt;&gt;"",Scoring!$G$47)+IF(Data!$AQ177&lt;&gt;"",Scoring!$G$48)+IF(Data!$AR177&lt;&gt;"",Scoring!$G$49)+IF(Data!$AS177&lt;&gt;"",Scoring!$G$50)+IF(Data!$AT177&lt;&gt;"",Scoring!$G$51)+IF(Data!$AU177&lt;&gt;"",Scoring!$G$52),"")</f>
        <v/>
      </c>
      <c r="BC177" s="184" t="str">
        <f>IF(BB177&lt;&gt;"",LOOKUP(BB177,Likelihoods!$A$7:$A$107,Likelihoods!E$7:E$107),"")</f>
        <v/>
      </c>
      <c r="BD177" s="185" t="str">
        <f>IF(AND(COUNTBLANK($B177:$O177)=13,COUNTBLANK($P177:$Q177)=1,COUNTBLANK($R177:$U177)=3,COUNTBLANK($V177:$X177)=2,COUNTBLANK($Y177:$AE177)=6,COUNTBLANK($AF177:$AJ177)=4,COUNTBLANK($AK177:AN177)=3,COUNTBLANK($AO177:$AQ177)=2,COUNTBLANK($AR177:$AS177)=1,COUNTBLANK($AT177:$AU177)=1),IF(Data!$B177&lt;&gt;"",Scoring!$H$7)+IF(Data!$C177&lt;&gt;"",Scoring!$H$8)+IF(Data!$D177&lt;&gt;"",Scoring!$H$9)+IF(Data!$E177&lt;&gt;"",Scoring!$H$10)+IF(Data!$F177&lt;&gt;"",Scoring!$H$11)+IF(Data!$G177&lt;&gt;"",Scoring!$H$12)+IF(Data!$H177&lt;&gt;"",Scoring!$H$13)+IF(Data!$I177&lt;&gt;"",Scoring!$H$14)+IF(Data!$J177&lt;&gt;"",Scoring!$H$15)+IF(Data!$K177&lt;&gt;"",Scoring!$H$16)+IF(Data!$L177&lt;&gt;"",Scoring!$H$17)+IF(Data!$M177&lt;&gt;"",Scoring!$H$18)+IF(Data!$N177&lt;&gt;"",Scoring!$H$19)+IF(Data!$O177&lt;&gt;"",Scoring!$H$20)+IF(Data!$P177&lt;&gt;"",Scoring!$H$21)+IF(Data!$Q177&lt;&gt;"",Scoring!$H$22)+IF(Data!$R177&lt;&gt;"",Scoring!$H$23)+IF(Data!$S177&lt;&gt;"",Scoring!$H$24)+IF(Data!$T177&lt;&gt;"",Scoring!$H$25)+IF(Data!$U177&lt;&gt;"",Scoring!$H$26)+IF(Data!$V177&lt;&gt;"",Scoring!$H$27)+IF(Data!$W177&lt;&gt;"",Scoring!$H$28)+IF(Data!$X177&lt;&gt;"",Scoring!$H$29)+IF(Data!$Y177&lt;&gt;"",Scoring!$H$30)+IF(Data!$Z177&lt;&gt;"",Scoring!$H$31)+IF(Data!$AA177&lt;&gt;"",Scoring!$H$32)+IF(Data!$AB177&lt;&gt;"",Scoring!$H$33)+IF(Data!$AC177&lt;&gt;"",Scoring!$H$34)+IF(Data!$AD177&lt;&gt;"",Scoring!$H$35)+IF(Data!$AE177&lt;&gt;"",Scoring!$H$36)+IF(Data!$AF177&lt;&gt;"",Scoring!$H$37)+IF(Data!$AG177&lt;&gt;"",Scoring!$H$38)+IF(Data!$AH177&lt;&gt;"",Scoring!$H$39)+IF(Data!$AI177&lt;&gt;"",Scoring!$H$40)+IF(Data!$AJ177&lt;&gt;"",Scoring!$H$41)+IF(Data!$AK177&lt;&gt;"",Scoring!$H$42)+IF(Data!$AL177&lt;&gt;"",Scoring!$H$43)+IF(Data!$AM177&lt;&gt;"",Scoring!$H$44)+IF(Data!$AN177&lt;&gt;"",Scoring!$H$45)+IF(Data!$AO177&lt;&gt;"",Scoring!$H$46)+IF(Data!$AP177&lt;&gt;"",Scoring!$H$47)+IF(Data!$AQ177&lt;&gt;"",Scoring!$H$48)+IF(Data!$AR177&lt;&gt;"",Scoring!$H$49)+IF(Data!$AS177&lt;&gt;"",Scoring!$H$50)+IF(Data!$AT177&lt;&gt;"",Scoring!$H$51)+IF(Data!$AU177&lt;&gt;"",Scoring!$H$52),"")</f>
        <v/>
      </c>
      <c r="BE177" s="186" t="str">
        <f>IF(BD177&lt;&gt;"",LOOKUP(BD177,Likelihoods!$A$7:$A$107,Likelihoods!F$7:F$107),"")</f>
        <v/>
      </c>
      <c r="BF177" s="181" t="str">
        <f>IF(AND(COUNTBLANK($B177:$O177)=13,COUNTBLANK($P177:$Q177)=1,COUNTBLANK($R177:$U177)=3,COUNTBLANK($V177:$X177)=2,COUNTBLANK($Y177:$AE177)=6,COUNTBLANK($AF177:$AJ177)=4,COUNTBLANK($AK177:AN177)=3,COUNTBLANK($AO177:$AQ177)=2,COUNTBLANK($AR177:$AS177)=1,COUNTBLANK($AT177:$AU177)=1),IF(Data!$B177&lt;&gt;"",Scoring!$I$7)+IF(Data!$C177&lt;&gt;"",Scoring!$I$8)+IF(Data!$D177&lt;&gt;"",Scoring!$I$9)+IF(Data!$E177&lt;&gt;"",Scoring!$I$10)+IF(Data!$F177&lt;&gt;"",Scoring!$I$11)+IF(Data!$G177&lt;&gt;"",Scoring!$I$12)+IF(Data!$H177&lt;&gt;"",Scoring!$I$13)+IF(Data!$I177&lt;&gt;"",Scoring!$I$14)+IF(Data!$J177&lt;&gt;"",Scoring!$I$15)+IF(Data!$K177&lt;&gt;"",Scoring!$I$16)+IF(Data!$L177&lt;&gt;"",Scoring!$I$17)+IF(Data!$M177&lt;&gt;"",Scoring!$I$18)+IF(Data!$N177&lt;&gt;"",Scoring!$I$19)+IF(Data!$O177&lt;&gt;"",Scoring!$I$20)+IF(Data!$P177&lt;&gt;"",Scoring!$I$21)+IF(Data!$Q177&lt;&gt;"",Scoring!$I$22)+IF(Data!$R177&lt;&gt;"",Scoring!$I$23)+IF(Data!$S177&lt;&gt;"",Scoring!$I$24)+IF(Data!$T177&lt;&gt;"",Scoring!$I$25)+IF(Data!$U177&lt;&gt;"",Scoring!$I$26)+IF(Data!$V177&lt;&gt;"",Scoring!$I$27)+IF(Data!$W177&lt;&gt;"",Scoring!$I$28)+IF(Data!$X177&lt;&gt;"",Scoring!$I$29)+IF(Data!$Y177&lt;&gt;"",Scoring!$I$30)+IF(Data!$Z177&lt;&gt;"",Scoring!$I$31)+IF(Data!$AA177&lt;&gt;"",Scoring!$I$32)+IF(Data!$AB177&lt;&gt;"",Scoring!$I$33)+IF(Data!$AC177&lt;&gt;"",Scoring!$I$34)+IF(Data!$AD177&lt;&gt;"",Scoring!$I$35)+IF(Data!$AE177&lt;&gt;"",Scoring!$I$36)+IF(Data!$AF177&lt;&gt;"",Scoring!$I$37)+IF(Data!$AG177&lt;&gt;"",Scoring!$I$38)+IF(Data!$AH177&lt;&gt;"",Scoring!$I$39)+IF(Data!$AI177&lt;&gt;"",Scoring!$I$40)+IF(Data!$AJ177&lt;&gt;"",Scoring!$I$41)+IF(Data!$AK177&lt;&gt;"",Scoring!$I$42)+IF(Data!$AL177&lt;&gt;"",Scoring!$I$43)+IF(Data!$AM177&lt;&gt;"",Scoring!$I$44)+IF(Data!$AN177&lt;&gt;"",Scoring!$I$45)+IF(Data!$AO177&lt;&gt;"",Scoring!$I$46)+IF(Data!$AP177&lt;&gt;"",Scoring!$I$47)+IF(Data!$AQ177&lt;&gt;"",Scoring!$I$48)+IF(Data!$AR177&lt;&gt;"",Scoring!$I$49)+IF(Data!$AS177&lt;&gt;"",Scoring!$I$50)+IF(Data!$AT177&lt;&gt;"",Scoring!$I$51)+IF(Data!$AU177&lt;&gt;"",Scoring!$I$52),"")</f>
        <v/>
      </c>
      <c r="BG177" s="180" t="str">
        <f>IF(BF177&lt;&gt;"",LOOKUP(BF177,Likelihoods!$A$7:$A$107,Likelihoods!G$7:G$107),"")</f>
        <v/>
      </c>
      <c r="BH177" s="187" t="str">
        <f>IF(AND(COUNTBLANK($B177:$O177)=13,COUNTBLANK($P177:$Q177)=1,COUNTBLANK($R177:$U177)=3,COUNTBLANK($V177:$X177)=2,COUNTBLANK($Y177:$AE177)=6,COUNTBLANK($AF177:$AJ177)=4,COUNTBLANK($AK177:AN177)=3,COUNTBLANK($AO177:$AQ177)=2,COUNTBLANK($AR177:$AS177)=1,COUNTBLANK($AT177:$AU177)=1),IF(Data!$B177&lt;&gt;"",Scoring!$J$7)+IF(Data!$C177&lt;&gt;"",Scoring!$J$8)+IF(Data!$D177&lt;&gt;"",Scoring!$J$9)+IF(Data!$E177&lt;&gt;"",Scoring!$J$10)+IF(Data!$F177&lt;&gt;"",Scoring!$J$11)+IF(Data!$G177&lt;&gt;"",Scoring!$J$12)+IF(Data!$H177&lt;&gt;"",Scoring!$J$13)+IF(Data!$I177&lt;&gt;"",Scoring!$J$14)+IF(Data!$J177&lt;&gt;"",Scoring!$J$15)+IF(Data!$K177&lt;&gt;"",Scoring!$J$16)+IF(Data!$L177&lt;&gt;"",Scoring!$J$17)+IF(Data!$M177&lt;&gt;"",Scoring!$J$18)+IF(Data!$N177&lt;&gt;"",Scoring!$J$19)+IF(Data!$O177&lt;&gt;"",Scoring!$J$20)+IF(Data!$P177&lt;&gt;"",Scoring!$J$21)+IF(Data!$Q177&lt;&gt;"",Scoring!$J$22)+IF(Data!$R177&lt;&gt;"",Scoring!$J$23)+IF(Data!$S177&lt;&gt;"",Scoring!$J$24)+IF(Data!$T177&lt;&gt;"",Scoring!$J$25)+IF(Data!$U177&lt;&gt;"",Scoring!$J$26)+IF(Data!$V177&lt;&gt;"",Scoring!$J$27)+IF(Data!$W177&lt;&gt;"",Scoring!$J$28)+IF(Data!$X177&lt;&gt;"",Scoring!$J$29)+IF(Data!$Y177&lt;&gt;"",Scoring!$J$30)+IF(Data!$Z177&lt;&gt;"",Scoring!$J$31)+IF(Data!$AA177&lt;&gt;"",Scoring!$J$32)+IF(Data!$AB177&lt;&gt;"",Scoring!$J$33)+IF(Data!$AC177&lt;&gt;"",Scoring!$J$34)+IF(Data!$AD177&lt;&gt;"",Scoring!$J$35)+IF(Data!$AE177&lt;&gt;"",Scoring!$J$36)+IF(Data!$AF177&lt;&gt;"",Scoring!$J$37)+IF(Data!$AG177&lt;&gt;"",Scoring!$J$38)+IF(Data!$AH177&lt;&gt;"",Scoring!$J$39)+IF(Data!$AI177&lt;&gt;"",Scoring!$J$40)+IF(Data!$AJ177&lt;&gt;"",Scoring!$J$41)+IF(Data!$AK177&lt;&gt;"",Scoring!$J$42)+IF(Data!$AL177&lt;&gt;"",Scoring!$J$43)+IF(Data!$AM177&lt;&gt;"",Scoring!$J$44)+IF(Data!$AN177&lt;&gt;"",Scoring!$J$45)+IF(Data!$AO177&lt;&gt;"",Scoring!$J$46)+IF(Data!$AP177&lt;&gt;"",Scoring!$J$47)+IF(Data!$AQ177&lt;&gt;"",Scoring!$J$48)+IF(Data!$AR177&lt;&gt;"",Scoring!$J$49)+IF(Data!$AS177&lt;&gt;"",Scoring!$J$50)+IF(Data!$AT177&lt;&gt;"",Scoring!$J$51)+IF(Data!$AU177&lt;&gt;"",Scoring!$J$52),"")</f>
        <v/>
      </c>
      <c r="BI177" s="183" t="str">
        <f>IF(BH177&lt;&gt;"",LOOKUP(BH177,Likelihoods!$A$7:$A$107,Likelihoods!H$7:H$107),"")</f>
        <v/>
      </c>
      <c r="BJ177" s="188" t="str">
        <f>IF(AND(COUNTBLANK($B177:$O177)=13,COUNTBLANK($P177:$Q177)=1,COUNTBLANK($R177:$U177)=3,COUNTBLANK($V177:$X177)=2,COUNTBLANK($Y177:$AE177)=6,COUNTBLANK($AF177:$AJ177)=4,COUNTBLANK($AK177:AN177)=3,COUNTBLANK($AO177:$AQ177)=2,COUNTBLANK($AR177:$AS177)=1,COUNTBLANK($AT177:$AU177)=1),IF(Data!$B177&lt;&gt;"",Scoring!$K$7)+IF(Data!$C177&lt;&gt;"",Scoring!$K$8)+IF(Data!$D177&lt;&gt;"",Scoring!$K$9)+IF(Data!$E177&lt;&gt;"",Scoring!$K$10)+IF(Data!$F177&lt;&gt;"",Scoring!$K$11)+IF(Data!$G177&lt;&gt;"",Scoring!$K$12)+IF(Data!$H177&lt;&gt;"",Scoring!$K$13)+IF(Data!$I177&lt;&gt;"",Scoring!$K$14)+IF(Data!$J177&lt;&gt;"",Scoring!$K$15)+IF(Data!$K177&lt;&gt;"",Scoring!$K$16)+IF(Data!$L177&lt;&gt;"",Scoring!$K$17)+IF(Data!$M177&lt;&gt;"",Scoring!$K$18)+IF(Data!$N177&lt;&gt;"",Scoring!$K$19)+IF(Data!$O177&lt;&gt;"",Scoring!$K$20)+IF(Data!$P177&lt;&gt;"",Scoring!$K$21)+IF(Data!$Q177&lt;&gt;"",Scoring!$K$22)+IF(Data!$R177&lt;&gt;"",Scoring!$K$23)+IF(Data!$S177&lt;&gt;"",Scoring!$K$24)+IF(Data!$T177&lt;&gt;"",Scoring!$K$25)+IF(Data!$U177&lt;&gt;"",Scoring!$K$26)+IF(Data!$V177&lt;&gt;"",Scoring!$K$27)+IF(Data!$W177&lt;&gt;"",Scoring!$K$28)+IF(Data!$X177&lt;&gt;"",Scoring!$K$29)+IF(Data!$Y177&lt;&gt;"",Scoring!$K$30)+IF(Data!$Z177&lt;&gt;"",Scoring!$K$31)+IF(Data!$AA177&lt;&gt;"",Scoring!$K$32)+IF(Data!$AB177&lt;&gt;"",Scoring!$K$33)+IF(Data!$AC177&lt;&gt;"",Scoring!$K$34)+IF(Data!$AD177&lt;&gt;"",Scoring!$K$35)+IF(Data!$AE177&lt;&gt;"",Scoring!$K$36)+IF(Data!$AF177&lt;&gt;"",Scoring!$K$37)+IF(Data!$AG177&lt;&gt;"",Scoring!$K$38)+IF(Data!$AH177&lt;&gt;"",Scoring!$K$39)+IF(Data!$AI177&lt;&gt;"",Scoring!$K$40)+IF(Data!$AJ177&lt;&gt;"",Scoring!$K$41)+IF(Data!$AK177&lt;&gt;"",Scoring!$K$42)+IF(Data!$AL177&lt;&gt;"",Scoring!$K$43)+IF(Data!$AM177&lt;&gt;"",Scoring!$K$44)+IF(Data!$AN177&lt;&gt;"",Scoring!$K$45)+IF(Data!$AO177&lt;&gt;"",Scoring!$K$46)+IF(Data!$AP177&lt;&gt;"",Scoring!$K$47)+IF(Data!$AQ177&lt;&gt;"",Scoring!$K$48)+IF(Data!$AR177&lt;&gt;"",Scoring!$K$49)+IF(Data!$AS177&lt;&gt;"",Scoring!$K$50)+IF(Data!$AT177&lt;&gt;"",Scoring!$K$51)+IF(Data!$AU177&lt;&gt;"",Scoring!$K$52),"")</f>
        <v/>
      </c>
      <c r="BK177" s="184" t="str">
        <f>IF(BJ177&lt;&gt;"",LOOKUP(BJ177,Likelihoods!$A$7:$A$107,Likelihoods!I$7:I$107),"")</f>
        <v/>
      </c>
      <c r="BL177" s="187" t="str">
        <f>IF(AND(COUNTBLANK($B177:$O177)=13,COUNTBLANK($P177:$Q177)=1,COUNTBLANK($R177:$U177)=3,COUNTBLANK($V177:$X177)=2,COUNTBLANK($Y177:$AE177)=6,COUNTBLANK($AF177:$AJ177)=4,COUNTBLANK($AK177:AN177)=3,COUNTBLANK($AO177:$AQ177)=2,COUNTBLANK($AR177:$AS177)=1,COUNTBLANK($AT177:$AU177)=1),IF(Data!$B177&lt;&gt;"",Scoring!$L$7)+IF(Data!$C177&lt;&gt;"",Scoring!$L$8)+IF(Data!$D177&lt;&gt;"",Scoring!$L$9)+IF(Data!$E177&lt;&gt;"",Scoring!$L$10)+IF(Data!$F177&lt;&gt;"",Scoring!$L$11)+IF(Data!$G177&lt;&gt;"",Scoring!$L$12)+IF(Data!$H177&lt;&gt;"",Scoring!$L$13)+IF(Data!$I177&lt;&gt;"",Scoring!$L$14)+IF(Data!$J177&lt;&gt;"",Scoring!$L$15)+IF(Data!$K177&lt;&gt;"",Scoring!$L$16)+IF(Data!$L177&lt;&gt;"",Scoring!$L$17)+IF(Data!$M177&lt;&gt;"",Scoring!$L$18)+IF(Data!$N177&lt;&gt;"",Scoring!$L$19)+IF(Data!$O177&lt;&gt;"",Scoring!$L$20)+IF(Data!$P177&lt;&gt;"",Scoring!$L$21)+IF(Data!$Q177&lt;&gt;"",Scoring!$L$22)+IF(Data!$R177&lt;&gt;"",Scoring!$L$23)+IF(Data!$S177&lt;&gt;"",Scoring!$L$24)+IF(Data!$T177&lt;&gt;"",Scoring!$L$25)+IF(Data!$U177&lt;&gt;"",Scoring!$L$26)+IF(Data!$V177&lt;&gt;"",Scoring!$L$27)+IF(Data!$W177&lt;&gt;"",Scoring!$L$28)+IF(Data!$X177&lt;&gt;"",Scoring!$L$29)+IF(Data!$Y177&lt;&gt;"",Scoring!$L$30)+IF(Data!$Z177&lt;&gt;"",Scoring!$L$31)+IF(Data!$AA177&lt;&gt;"",Scoring!$L$32)+IF(Data!$AB177&lt;&gt;"",Scoring!$L$33)+IF(Data!$AC177&lt;&gt;"",Scoring!$L$34)+IF(Data!$AD177&lt;&gt;"",Scoring!$L$35)+IF(Data!$AE177&lt;&gt;"",Scoring!$L$36)+IF(Data!$AF177&lt;&gt;"",Scoring!$L$37)+IF(Data!$AG177&lt;&gt;"",Scoring!$L$38)+IF(Data!$AH177&lt;&gt;"",Scoring!$L$39)+IF(Data!$AI177&lt;&gt;"",Scoring!$L$40)+IF(Data!$AJ177&lt;&gt;"",Scoring!$L$41)+IF(Data!$AK177&lt;&gt;"",Scoring!$L$42)+IF(Data!$AL177&lt;&gt;"",Scoring!$L$43)+IF(Data!$AM177&lt;&gt;"",Scoring!$L$44)+IF(Data!$AN177&lt;&gt;"",Scoring!$L$45)+IF(Data!$AO177&lt;&gt;"",Scoring!$L$46)+IF(Data!$AP177&lt;&gt;"",Scoring!$L$47)+IF(Data!$AQ177&lt;&gt;"",Scoring!$L$48)+IF(Data!$AR177&lt;&gt;"",Scoring!$L$49)+IF(Data!$AS177&lt;&gt;"",Scoring!$L$50)+IF(Data!$AT177&lt;&gt;"",Scoring!$L$51)+IF(Data!$AU177&lt;&gt;"",Scoring!$L$52),"")</f>
        <v/>
      </c>
      <c r="BM177" s="180" t="str">
        <f>IF(BL177&lt;&gt;"",LOOKUP(BL177,Likelihoods!$A$7:$A$107,Likelihoods!J$7:J$107),"")</f>
        <v/>
      </c>
      <c r="BN177" s="181" t="str">
        <f>IF(AND(COUNTBLANK($B177:$O177)=13,COUNTBLANK($P177:$Q177)=1,COUNTBLANK($R177:$U177)=3,COUNTBLANK($V177:$X177)=2,COUNTBLANK($Y177:$AE177)=6,COUNTBLANK($AF177:$AJ177)=4,COUNTBLANK($AK177:AN177)=3,COUNTBLANK($AO177:$AQ177)=2,COUNTBLANK($AR177:$AS177)=1,COUNTBLANK($AT177:$AU177)=1),IF(Data!$B177&lt;&gt;"",Scoring!$M$7)+IF(Data!$C177&lt;&gt;"",Scoring!$M$8)+IF(Data!$D177&lt;&gt;"",Scoring!$M$9)+IF(Data!$E177&lt;&gt;"",Scoring!$M$10)+IF(Data!$F177&lt;&gt;"",Scoring!$M$11)+IF(Data!$G177&lt;&gt;"",Scoring!$M$12)+IF(Data!$H177&lt;&gt;"",Scoring!$M$13)+IF(Data!$I177&lt;&gt;"",Scoring!$M$14)+IF(Data!$J177&lt;&gt;"",Scoring!$M$15)+IF(Data!$K177&lt;&gt;"",Scoring!$M$16)+IF(Data!$L177&lt;&gt;"",Scoring!$M$17)+IF(Data!$M177&lt;&gt;"",Scoring!$M$18)+IF(Data!$N177&lt;&gt;"",Scoring!$M$19)+IF(Data!$O177&lt;&gt;"",Scoring!$M$20)+IF(Data!$P177&lt;&gt;"",Scoring!$M$21)+IF(Data!$Q177&lt;&gt;"",Scoring!$M$22)+IF(Data!$R177&lt;&gt;"",Scoring!$M$23)+IF(Data!$S177&lt;&gt;"",Scoring!$M$24)+IF(Data!$T177&lt;&gt;"",Scoring!$M$25)+IF(Data!$U177&lt;&gt;"",Scoring!$M$26)+IF(Data!$V177&lt;&gt;"",Scoring!$M$27)+IF(Data!$W177&lt;&gt;"",Scoring!$M$28)+IF(Data!$X177&lt;&gt;"",Scoring!$M$29)+IF(Data!$Y177&lt;&gt;"",Scoring!$M$30)+IF(Data!$Z177&lt;&gt;"",Scoring!$M$31)+IF(Data!$AA177&lt;&gt;"",Scoring!$M$32)+IF(Data!$AB177&lt;&gt;"",Scoring!$M$33)+IF(Data!$AC177&lt;&gt;"",Scoring!$M$34)+IF(Data!$AD177&lt;&gt;"",Scoring!$M$35)+IF(Data!$AE177&lt;&gt;"",Scoring!$M$36)+IF(Data!$AF177&lt;&gt;"",Scoring!$M$37)+IF(Data!$AG177&lt;&gt;"",Scoring!$M$38)+IF(Data!$AH177&lt;&gt;"",Scoring!$M$39)+IF(Data!$AI177&lt;&gt;"",Scoring!$M$40)+IF(Data!$AJ177&lt;&gt;"",Scoring!$M$41)+IF(Data!$AK177&lt;&gt;"",Scoring!$M$42)+IF(Data!$AL177&lt;&gt;"",Scoring!$M$43)+IF(Data!$AM177&lt;&gt;"",Scoring!$M$44)+IF(Data!$AN177&lt;&gt;"",Scoring!$M$45)+IF(Data!$AO177&lt;&gt;"",Scoring!$M$46)+IF(Data!$AP177&lt;&gt;"",Scoring!$M$47)+IF(Data!$AQ177&lt;&gt;"",Scoring!$M$48)+IF(Data!$AR177&lt;&gt;"",Scoring!$M$49)+IF(Data!$AS177&lt;&gt;"",Scoring!$M$50)+IF(Data!$AT177&lt;&gt;"",Scoring!$M$51)+IF(Data!$AU177&lt;&gt;"",Scoring!$M$52),"")</f>
        <v/>
      </c>
      <c r="BO177" s="184" t="str">
        <f>IF(BN177&lt;&gt;"",LOOKUP(BN177,Likelihoods!$A$7:$A$107,Likelihoods!K$7:K$107),"")</f>
        <v/>
      </c>
      <c r="BP177" s="179" t="str">
        <f>IF(AND(COUNTBLANK($B177:$O177)=13,COUNTBLANK($P177:$Q177)=1,COUNTBLANK($R177:$U177)=3,COUNTBLANK($V177:$X177)=2,COUNTBLANK($Y177:$AE177)=6,COUNTBLANK($AF177:$AJ177)=4,COUNTBLANK($AK177:AN177)=3,COUNTBLANK($AO177:$AQ177)=2,COUNTBLANK($AR177:$AS177)=1,COUNTBLANK($AT177:$AU177)=1),IF(Data!$B177&lt;&gt;"",Scoring!$N$7)+IF(Data!$C177&lt;&gt;"",Scoring!$N$8)+IF(Data!$D177&lt;&gt;"",Scoring!$N$9)+IF(Data!$E177&lt;&gt;"",Scoring!$N$10)+IF(Data!$F177&lt;&gt;"",Scoring!$N$11)+IF(Data!$G177&lt;&gt;"",Scoring!$N$12)+IF(Data!$H177&lt;&gt;"",Scoring!$N$13)+IF(Data!$I177&lt;&gt;"",Scoring!$N$14)+IF(Data!$J177&lt;&gt;"",Scoring!$N$15)+IF(Data!$K177&lt;&gt;"",Scoring!$N$16)+IF(Data!$L177&lt;&gt;"",Scoring!$N$17)+IF(Data!$M177&lt;&gt;"",Scoring!$N$18)+IF(Data!$N177&lt;&gt;"",Scoring!$N$19)+IF(Data!$O177&lt;&gt;"",Scoring!$N$20)+IF(Data!$P177&lt;&gt;"",Scoring!$N$21)+IF(Data!$Q177&lt;&gt;"",Scoring!$N$22)+IF(Data!$R177&lt;&gt;"",Scoring!$N$23)+IF(Data!$S177&lt;&gt;"",Scoring!$N$24)+IF(Data!$T177&lt;&gt;"",Scoring!$N$25)+IF(Data!$U177&lt;&gt;"",Scoring!$N$26)+IF(Data!$V177&lt;&gt;"",Scoring!$N$27)+IF(Data!$W177&lt;&gt;"",Scoring!$N$28)+IF(Data!$X177&lt;&gt;"",Scoring!$N$29)+IF(Data!$Y177&lt;&gt;"",Scoring!$N$30)+IF(Data!$Z177&lt;&gt;"",Scoring!$N$31)+IF(Data!$AA177&lt;&gt;"",Scoring!$N$32)+IF(Data!$AB177&lt;&gt;"",Scoring!$N$33)+IF(Data!$AC177&lt;&gt;"",Scoring!$N$34)+IF(Data!$AD177&lt;&gt;"",Scoring!$N$35)+IF(Data!$AE177&lt;&gt;"",Scoring!$N$36)+IF(Data!$AF177&lt;&gt;"",Scoring!$N$37)+IF(Data!$AG177&lt;&gt;"",Scoring!$N$38)+IF(Data!$AH177&lt;&gt;"",Scoring!$N$39)+IF(Data!$AI177&lt;&gt;"",Scoring!$N$40)+IF(Data!$AJ177&lt;&gt;"",Scoring!$N$41)+IF(Data!$AK177&lt;&gt;"",Scoring!$N$42)+IF(Data!$AL177&lt;&gt;"",Scoring!$N$43)+IF(Data!$AM177&lt;&gt;"",Scoring!$N$44)+IF(Data!$AN177&lt;&gt;"",Scoring!$N$45)+IF(Data!$AO177&lt;&gt;"",Scoring!$N$46)+IF(Data!$AP177&lt;&gt;"",Scoring!$N$47)+IF(Data!$AQ177&lt;&gt;"",Scoring!$N$48)+IF(Data!$AR177&lt;&gt;"",Scoring!$N$49)+IF(Data!$AS177&lt;&gt;"",Scoring!$N$50)+IF(Data!$AT177&lt;&gt;"",Scoring!$N$51)+IF(Data!$AU177&lt;&gt;"",Scoring!$N$52),"")</f>
        <v/>
      </c>
      <c r="BQ177" s="189" t="str">
        <f>IF(BP177&lt;&gt;"",LOOKUP(BP177,Likelihoods!$A$7:$A$107,Likelihoods!L$7:L$107),"")</f>
        <v/>
      </c>
      <c r="BR177" s="181" t="str">
        <f>IF(AND(COUNTBLANK($B177:$O177)=13,COUNTBLANK($P177:$Q177)=1,COUNTBLANK($R177:$U177)=3,COUNTBLANK($V177:$X177)=2,COUNTBLANK($Y177:$AE177)=6,COUNTBLANK($AF177:$AJ177)=4,COUNTBLANK($AK177:AN177)=3,COUNTBLANK($AO177:$AQ177)=2,COUNTBLANK($AR177:$AS177)=1,COUNTBLANK($AT177:$AU177)=1),IF(Data!$B177&lt;&gt;"",Scoring!$O$7)+IF(Data!$C177&lt;&gt;"",Scoring!$O$8)+IF(Data!$D177&lt;&gt;"",Scoring!$O$9)+IF(Data!$E177&lt;&gt;"",Scoring!$O$10)+IF(Data!$F177&lt;&gt;"",Scoring!$O$11)+IF(Data!$G177&lt;&gt;"",Scoring!$O$12)+IF(Data!$H177&lt;&gt;"",Scoring!$O$13)+IF(Data!$I177&lt;&gt;"",Scoring!$O$14)+IF(Data!$J177&lt;&gt;"",Scoring!$O$15)+IF(Data!$K177&lt;&gt;"",Scoring!$O$16)+IF(Data!$L177&lt;&gt;"",Scoring!$O$17)+IF(Data!$M177&lt;&gt;"",Scoring!$O$18)+IF(Data!$N177&lt;&gt;"",Scoring!$O$19)+IF(Data!$O177&lt;&gt;"",Scoring!$O$20)+IF(Data!$P177&lt;&gt;"",Scoring!$O$21)+IF(Data!$Q177&lt;&gt;"",Scoring!$O$22)+IF(Data!$R177&lt;&gt;"",Scoring!$O$23)+IF(Data!$S177&lt;&gt;"",Scoring!$O$24)+IF(Data!$T177&lt;&gt;"",Scoring!$O$25)+IF(Data!$U177&lt;&gt;"",Scoring!$O$26)+IF(Data!$V177&lt;&gt;"",Scoring!$O$27)+IF(Data!$W177&lt;&gt;"",Scoring!$O$28)+IF(Data!$X177&lt;&gt;"",Scoring!$O$29)+IF(Data!$Y177&lt;&gt;"",Scoring!$O$30)+IF(Data!$Z177&lt;&gt;"",Scoring!$O$31)+IF(Data!$AA177&lt;&gt;"",Scoring!$O$32)+IF(Data!$AB177&lt;&gt;"",Scoring!$O$33)+IF(Data!$AC177&lt;&gt;"",Scoring!$O$34)+IF(Data!$AD177&lt;&gt;"",Scoring!$O$35)+IF(Data!$AE177&lt;&gt;"",Scoring!$O$36)+IF(Data!$AF177&lt;&gt;"",Scoring!$O$37)+IF(Data!$AG177&lt;&gt;"",Scoring!$O$38)+IF(Data!$AH177&lt;&gt;"",Scoring!$O$39)+IF(Data!$AI177&lt;&gt;"",Scoring!$O$40)+IF(Data!$AJ177&lt;&gt;"",Scoring!$O$41)+IF(Data!$AK177&lt;&gt;"",Scoring!$O$42)+IF(Data!$AL177&lt;&gt;"",Scoring!$O$43)+IF(Data!$AM177&lt;&gt;"",Scoring!$O$44)+IF(Data!$AN177&lt;&gt;"",Scoring!$O$45)+IF(Data!$AO177&lt;&gt;"",Scoring!$O$46)+IF(Data!$AP177&lt;&gt;"",Scoring!$O$47)+IF(Data!$AQ177&lt;&gt;"",Scoring!$O$48)+IF(Data!$AR177&lt;&gt;"",Scoring!$O$49)+IF(Data!$AS177&lt;&gt;"",Scoring!$O$50)+IF(Data!$AT177&lt;&gt;"",Scoring!$O$51)+IF(Data!$AU177&lt;&gt;"",Scoring!$O$52),"")</f>
        <v/>
      </c>
      <c r="BS177" s="184" t="str">
        <f>IF(BR177&lt;&gt;"",LOOKUP(BR177,Likelihoods!$A$7:$A$107,Likelihoods!M$7:M$107),"")</f>
        <v/>
      </c>
      <c r="BT177" s="181" t="str">
        <f>IF(AND(COUNTBLANK($B177:$O177)=13,COUNTBLANK($P177:$Q177)=1,COUNTBLANK($R177:$U177)=3,COUNTBLANK($V177:$X177)=2,COUNTBLANK($Y177:$AE177)=6,COUNTBLANK($AF177:$AJ177)=4,COUNTBLANK($AK177:AN177)=3,COUNTBLANK($AO177:$AQ177)=2,COUNTBLANK($AR177:$AS177)=1,COUNTBLANK($AT177:$AU177)=1),IF(Data!$B177&lt;&gt;"",Scoring!$P$7)+IF(Data!$C177&lt;&gt;"",Scoring!$P$8)+IF(Data!$D177&lt;&gt;"",Scoring!$P$9)+IF(Data!$E177&lt;&gt;"",Scoring!$P$10)+IF(Data!$F177&lt;&gt;"",Scoring!$P$11)+IF(Data!$G177&lt;&gt;"",Scoring!$P$12)+IF(Data!$H177&lt;&gt;"",Scoring!$P$13)+IF(Data!$I177&lt;&gt;"",Scoring!$P$14)+IF(Data!$J177&lt;&gt;"",Scoring!$P$15)+IF(Data!$K177&lt;&gt;"",Scoring!$P$16)+IF(Data!$L177&lt;&gt;"",Scoring!$P$17)+IF(Data!$M177&lt;&gt;"",Scoring!$P$18)+IF(Data!$N177&lt;&gt;"",Scoring!$P$19)+IF(Data!$O177&lt;&gt;"",Scoring!$P$20)+IF(Data!$P177&lt;&gt;"",Scoring!$P$21)+IF(Data!$Q177&lt;&gt;"",Scoring!$P$22)+IF(Data!$R177&lt;&gt;"",Scoring!$P$23)+IF(Data!$S177&lt;&gt;"",Scoring!$P$24)+IF(Data!$T177&lt;&gt;"",Scoring!$P$25)+IF(Data!$U177&lt;&gt;"",Scoring!$P$26)+IF(Data!$V177&lt;&gt;"",Scoring!$P$27)+IF(Data!$W177&lt;&gt;"",Scoring!$P$28)+IF(Data!$X177&lt;&gt;"",Scoring!$P$29)+IF(Data!$Y177&lt;&gt;"",Scoring!$P$30)+IF(Data!$Z177&lt;&gt;"",Scoring!$P$31)+IF(Data!$AA177&lt;&gt;"",Scoring!$P$32)+IF(Data!$AB177&lt;&gt;"",Scoring!$P$33)+IF(Data!$AC177&lt;&gt;"",Scoring!$P$34)+IF(Data!$AD177&lt;&gt;"",Scoring!$P$35)+IF(Data!$AE177&lt;&gt;"",Scoring!$P$36)+IF(Data!$AF177&lt;&gt;"",Scoring!$P$37)+IF(Data!$AG177&lt;&gt;"",Scoring!$P$38)+IF(Data!$AH177&lt;&gt;"",Scoring!$P$39)+IF(Data!$AI177&lt;&gt;"",Scoring!$P$40)+IF(Data!$AJ177&lt;&gt;"",Scoring!$P$41)+IF(Data!$AK177&lt;&gt;"",Scoring!$P$42)+IF(Data!$AL177&lt;&gt;"",Scoring!$P$43)+IF(Data!$AM177&lt;&gt;"",Scoring!$P$44)+IF(Data!$AN177&lt;&gt;"",Scoring!$P$45)+IF(Data!$AO177&lt;&gt;"",Scoring!$P$46)+IF(Data!$AP177&lt;&gt;"",Scoring!$P$47)+IF(Data!$AQ177&lt;&gt;"",Scoring!$P$48)+IF(Data!$AR177&lt;&gt;"",Scoring!$P$49)+IF(Data!$AS177&lt;&gt;"",Scoring!$P$50)+IF(Data!$AT177&lt;&gt;"",Scoring!$P$51)+IF(Data!$AU177&lt;&gt;"",Scoring!$P$52),"")</f>
        <v/>
      </c>
      <c r="BU177" s="180" t="str">
        <f>IF(BT177&lt;&gt;"",LOOKUP(BT177,Likelihoods!$A$7:$A$107,Likelihoods!N$7:N$107),"")</f>
        <v/>
      </c>
      <c r="BV177" s="181" t="str">
        <f>IF(AND(COUNTBLANK($B177:$O177)=13,COUNTBLANK($P177:$Q177)=1,COUNTBLANK($R177:$U177)=3,COUNTBLANK($V177:$X177)=2,COUNTBLANK($Y177:$AE177)=6,COUNTBLANK($AF177:$AJ177)=4,COUNTBLANK($AK177:AN177)=3,COUNTBLANK($AO177:$AQ177)=2,COUNTBLANK($AR177:$AS177)=1,COUNTBLANK($AT177:$AU177)=1),IF(Data!$B177&lt;&gt;"",Scoring!$Q$7)+IF(Data!$C177&lt;&gt;"",Scoring!$Q$8)+IF(Data!$D177&lt;&gt;"",Scoring!$Q$9)+IF(Data!$E177&lt;&gt;"",Scoring!$Q$10)+IF(Data!$F177&lt;&gt;"",Scoring!$Q$11)+IF(Data!$G177&lt;&gt;"",Scoring!$Q$12)+IF(Data!$H177&lt;&gt;"",Scoring!$Q$13)+IF(Data!$I177&lt;&gt;"",Scoring!$Q$14)+IF(Data!$J177&lt;&gt;"",Scoring!$Q$15)+IF(Data!$K177&lt;&gt;"",Scoring!$Q$16)+IF(Data!$L177&lt;&gt;"",Scoring!$Q$17)+IF(Data!$M177&lt;&gt;"",Scoring!$Q$18)+IF(Data!$N177&lt;&gt;"",Scoring!$Q$19)+IF(Data!$O177&lt;&gt;"",Scoring!$Q$20)+IF(Data!$P177&lt;&gt;"",Scoring!$Q$21)+IF(Data!$Q177&lt;&gt;"",Scoring!$Q$22)+IF(Data!$R177&lt;&gt;"",Scoring!$Q$23)+IF(Data!$S177&lt;&gt;"",Scoring!$Q$24)+IF(Data!$T177&lt;&gt;"",Scoring!$Q$25)+IF(Data!$U177&lt;&gt;"",Scoring!$Q$26)+IF(Data!$V177&lt;&gt;"",Scoring!$Q$27)+IF(Data!$W177&lt;&gt;"",Scoring!$Q$28)+IF(Data!$X177&lt;&gt;"",Scoring!$Q$29)+IF(Data!$Y177&lt;&gt;"",Scoring!$Q$30)+IF(Data!$Z177&lt;&gt;"",Scoring!$Q$31)+IF(Data!$AA177&lt;&gt;"",Scoring!$Q$32)+IF(Data!$AB177&lt;&gt;"",Scoring!$Q$33)+IF(Data!$AC177&lt;&gt;"",Scoring!$Q$34)+IF(Data!$AD177&lt;&gt;"",Scoring!$Q$35)+IF(Data!$AE177&lt;&gt;"",Scoring!$Q$36)+IF(Data!$AF177&lt;&gt;"",Scoring!$Q$37)+IF(Data!$AG177&lt;&gt;"",Scoring!$Q$38)+IF(Data!$AH177&lt;&gt;"",Scoring!$Q$39)+IF(Data!$AI177&lt;&gt;"",Scoring!$Q$40)+IF(Data!$AJ177&lt;&gt;"",Scoring!$Q$41)+IF(Data!$AK177&lt;&gt;"",Scoring!$Q$42)+IF(Data!$AL177&lt;&gt;"",Scoring!$Q$43)+IF(Data!$AM177&lt;&gt;"",Scoring!$Q$44)+IF(Data!$AN177&lt;&gt;"",Scoring!$Q$45)+IF(Data!$AO177&lt;&gt;"",Scoring!$Q$46)+IF(Data!$AP177&lt;&gt;"",Scoring!$Q$47)+IF(Data!$AQ177&lt;&gt;"",Scoring!$Q$48)+IF(Data!$AR177&lt;&gt;"",Scoring!$Q$49)+IF(Data!$AS177&lt;&gt;"",Scoring!$Q$50)+IF(Data!$AT177&lt;&gt;"",Scoring!$Q$51)+IF(Data!$AU177&lt;&gt;"",Scoring!$Q$52),"")</f>
        <v/>
      </c>
      <c r="BW177" s="183" t="str">
        <f>IF(BV177&lt;&gt;"",LOOKUP(BV177,Likelihoods!$A$7:$A$107,Likelihoods!O$7:O$107),"")</f>
        <v/>
      </c>
      <c r="BX177" s="9"/>
      <c r="BY177" s="9"/>
      <c r="BZ177" s="9"/>
      <c r="CA177" s="9"/>
      <c r="CB177" s="9"/>
      <c r="CC177" s="9"/>
      <c r="CD177" s="9"/>
      <c r="CE177" s="9"/>
      <c r="CF177" s="9"/>
      <c r="CG177" s="9"/>
      <c r="CH177" s="9"/>
      <c r="CI177" s="9"/>
      <c r="CJ177" s="9"/>
      <c r="CK177" s="9"/>
    </row>
    <row r="178" spans="1:89" ht="14.25">
      <c r="A178" s="59"/>
      <c r="B178" s="76"/>
      <c r="C178" s="77"/>
      <c r="D178" s="77"/>
      <c r="E178" s="77"/>
      <c r="F178" s="77"/>
      <c r="G178" s="77"/>
      <c r="H178" s="77"/>
      <c r="I178" s="77"/>
      <c r="J178" s="77"/>
      <c r="K178" s="77"/>
      <c r="L178" s="77"/>
      <c r="M178" s="77"/>
      <c r="N178" s="77"/>
      <c r="O178" s="77"/>
      <c r="P178" s="76"/>
      <c r="Q178" s="78"/>
      <c r="R178" s="77"/>
      <c r="S178" s="77"/>
      <c r="T178" s="77"/>
      <c r="U178" s="77"/>
      <c r="V178" s="76"/>
      <c r="W178" s="77"/>
      <c r="X178" s="78"/>
      <c r="Y178" s="77"/>
      <c r="Z178" s="77"/>
      <c r="AA178" s="77"/>
      <c r="AB178" s="77"/>
      <c r="AC178" s="77"/>
      <c r="AD178" s="77"/>
      <c r="AE178" s="77"/>
      <c r="AF178" s="76"/>
      <c r="AG178" s="77"/>
      <c r="AH178" s="77"/>
      <c r="AI178" s="77"/>
      <c r="AJ178" s="78"/>
      <c r="AK178" s="77"/>
      <c r="AL178" s="77"/>
      <c r="AM178" s="77"/>
      <c r="AN178" s="77"/>
      <c r="AO178" s="76"/>
      <c r="AP178" s="77"/>
      <c r="AQ178" s="78"/>
      <c r="AR178" s="76"/>
      <c r="AS178" s="78"/>
      <c r="AT178" s="77"/>
      <c r="AU178" s="77"/>
      <c r="AV178" s="179" t="str">
        <f>IF(AND(COUNTBLANK($B178:$O178)=13,COUNTBLANK($P178:$Q178)=1,COUNTBLANK($R178:$U178)=3,COUNTBLANK($V178:$X178)=2,COUNTBLANK($Y178:$AE178)=6,COUNTBLANK($AF178:$AJ178)=4,COUNTBLANK($AK178:AN178)=3,COUNTBLANK($AO178:$AQ178)=2,COUNTBLANK($AR178:$AS178)=1,COUNTBLANK($AT178:$AU178)=1),IF(Data!$B178&lt;&gt;"",Scoring!$D$7)+IF(Data!$C178&lt;&gt;"",Scoring!$D$8)+IF(Data!$D178&lt;&gt;"",Scoring!$D$9)+IF(Data!$E178&lt;&gt;"",Scoring!$D$10)+IF(Data!$F178&lt;&gt;"",Scoring!$D$11)+IF(Data!$G178&lt;&gt;"",Scoring!$D$12)+IF(Data!$H178&lt;&gt;"",Scoring!$D$13)+IF(Data!$I178&lt;&gt;"",Scoring!$D$14)+IF(Data!$J178&lt;&gt;"",Scoring!$D$15)+IF(Data!$K178&lt;&gt;"",Scoring!$D$16)+IF(Data!$L178&lt;&gt;"",Scoring!$D$17)+IF(Data!$M178&lt;&gt;"",Scoring!$D$18)+IF(Data!$N178&lt;&gt;"",Scoring!$D$19)+IF(Data!$O178&lt;&gt;"",Scoring!$D$20)+IF(Data!$P178&lt;&gt;"",Scoring!$D$21)+IF(Data!$Q178&lt;&gt;"",Scoring!$D$22)+IF(Data!$R178&lt;&gt;"",Scoring!$D$23)+IF(Data!$S178&lt;&gt;"",Scoring!$D$24)+IF(Data!$T178&lt;&gt;"",Scoring!$D$25)+IF(Data!$U178&lt;&gt;"",Scoring!$D$26)+IF(Data!$V178&lt;&gt;"",Scoring!$D$27)+IF(Data!$W178&lt;&gt;"",Scoring!$D$28)+IF(Data!$X178&lt;&gt;"",Scoring!$D$29)+IF(Data!$Y178&lt;&gt;"",Scoring!$D$30)+IF(Data!$Z178&lt;&gt;"",Scoring!$D$31)+IF(Data!$AA178&lt;&gt;"",Scoring!$D$32)+IF(Data!$AB178&lt;&gt;"",Scoring!$D$33)+IF(Data!$AC178&lt;&gt;"",Scoring!$D$34)+IF(Data!$AD178&lt;&gt;"",Scoring!$D$35)+IF(Data!$AE178&lt;&gt;"",Scoring!$D$36)+IF(Data!$AF178&lt;&gt;"",Scoring!$D$37)+IF(Data!$AG178&lt;&gt;"",Scoring!$D$38)+IF(Data!$AH178&lt;&gt;"",Scoring!$D$39)+IF(Data!$AI178&lt;&gt;"",Scoring!$D$40)+IF(Data!$AJ178&lt;&gt;"",Scoring!$D$41)+IF(Data!$AK178&lt;&gt;"",Scoring!$D$42)+IF(Data!$AL178&lt;&gt;"",Scoring!$D$43)+IF(Data!$AM178&lt;&gt;"",Scoring!$D$44)+IF(Data!$AN178&lt;&gt;"",Scoring!$D$45)+IF(Data!$AO178&lt;&gt;"",Scoring!$D$46)+IF(Data!$AP178&lt;&gt;"",Scoring!$D$47)+IF(Data!$AQ178&lt;&gt;"",Scoring!$D$48)+IF(Data!$AR178&lt;&gt;"",Scoring!$D$49)+IF(Data!$AS178&lt;&gt;"",Scoring!$D$50)+IF(Data!$AT178&lt;&gt;"",Scoring!$D$51)+IF(Data!$AU178&lt;&gt;"",Scoring!$D$52),"")</f>
        <v/>
      </c>
      <c r="AW178" s="180" t="str">
        <f>IF(AV178&lt;&gt;"",LOOKUP(AV178,Likelihoods!$A$7:$A$107,Likelihoods!B$7:B$107),"")</f>
        <v/>
      </c>
      <c r="AX178" s="181" t="str">
        <f>IF(AND(COUNTBLANK($B178:$O178)=13,COUNTBLANK($P178:$Q178)=1,COUNTBLANK($R178:$U178)=3,COUNTBLANK($V178:$X178)=2,COUNTBLANK($Y178:$AE178)=6,COUNTBLANK($AF178:$AJ178)=4,COUNTBLANK($AK178:AN178)=3,COUNTBLANK($AO178:$AQ178)=2,COUNTBLANK($AR178:$AS178)=1,COUNTBLANK($AT178:$AU178)=1),IF(Data!$B178&lt;&gt;"",Scoring!$E$7)+IF(Data!$C178&lt;&gt;"",Scoring!$E$8)+IF(Data!$D178&lt;&gt;"",Scoring!$E$9)+IF(Data!$E178&lt;&gt;"",Scoring!$E$10)+IF(Data!$F178&lt;&gt;"",Scoring!$E$11)+IF(Data!$G178&lt;&gt;"",Scoring!$E$12)+IF(Data!$H178&lt;&gt;"",Scoring!$E$13)+IF(Data!$I178&lt;&gt;"",Scoring!$E$14)+IF(Data!$J178&lt;&gt;"",Scoring!$E$15)+IF(Data!$K178&lt;&gt;"",Scoring!$E$16)+IF(Data!$L178&lt;&gt;"",Scoring!$E$17)+IF(Data!$M178&lt;&gt;"",Scoring!$E$18)+IF(Data!$N178&lt;&gt;"",Scoring!$E$19)+IF(Data!$O178&lt;&gt;"",Scoring!$E$20)+IF(Data!$P178&lt;&gt;"",Scoring!$E$21)+IF(Data!$Q178&lt;&gt;"",Scoring!$E$22)+IF(Data!$R178&lt;&gt;"",Scoring!$E$23)+IF(Data!$S178&lt;&gt;"",Scoring!$E$24)+IF(Data!$T178&lt;&gt;"",Scoring!$E$25)+IF(Data!$U178&lt;&gt;"",Scoring!$E$26)+IF(Data!$V178&lt;&gt;"",Scoring!$E$27)+IF(Data!$W178&lt;&gt;"",Scoring!$E$28)+IF(Data!$X178&lt;&gt;"",Scoring!$E$29)+IF(Data!$Y178&lt;&gt;"",Scoring!$E$30)+IF(Data!$Z178&lt;&gt;"",Scoring!$E$31)+IF(Data!$AA178&lt;&gt;"",Scoring!$E$32)+IF(Data!$AB178&lt;&gt;"",Scoring!$E$33)+IF(Data!$AC178&lt;&gt;"",Scoring!$E$34)+IF(Data!$AD178&lt;&gt;"",Scoring!$E$35)+IF(Data!$AE178&lt;&gt;"",Scoring!$E$36)+IF(Data!$AF178&lt;&gt;"",Scoring!$E$37)+IF(Data!$AG178&lt;&gt;"",Scoring!$E$38)+IF(Data!$AH178&lt;&gt;"",Scoring!$E$39)+IF(Data!$AI178&lt;&gt;"",Scoring!$E$40)+IF(Data!$AJ178&lt;&gt;"",Scoring!$E$41)+IF(Data!$AK178&lt;&gt;"",Scoring!$E$42)+IF(Data!$AL178&lt;&gt;"",Scoring!$E$43)+IF(Data!$AM178&lt;&gt;"",Scoring!$E$44)+IF(Data!$AN178&lt;&gt;"",Scoring!$E$45)+IF(Data!$AO178&lt;&gt;"",Scoring!$E$46)+IF(Data!$AP178&lt;&gt;"",Scoring!$E$47)+IF(Data!$AQ178&lt;&gt;"",Scoring!$E$48)+IF(Data!$AR178&lt;&gt;"",Scoring!$E$49)+IF(Data!$AS178&lt;&gt;"",Scoring!$E$50)+IF(Data!$AT178&lt;&gt;"",Scoring!$E$51)+IF(Data!$AU178&lt;&gt;"",Scoring!$E$52),"")</f>
        <v/>
      </c>
      <c r="AY178" s="180" t="str">
        <f>IF(AX178&lt;&gt;"",LOOKUP(AX178,Likelihoods!$A$7:$A$107,Likelihoods!C$7:C$107),"")</f>
        <v/>
      </c>
      <c r="AZ178" s="182" t="str">
        <f>IF(AND(COUNTBLANK($B178:$O178)=13,COUNTBLANK($P178:$Q178)=1,COUNTBLANK($R178:$U178)=3,COUNTBLANK($V178:$X178)=2,COUNTBLANK($Y178:$AE178)=6,COUNTBLANK($AF178:$AJ178)=4,COUNTBLANK($AK178:AN178)=3,COUNTBLANK($AO178:$AQ178)=2,COUNTBLANK($AR178:$AS178)=1,COUNTBLANK($AT178:$AU178)=1),IF(Data!$B178&lt;&gt;"",Scoring!$F$7)+IF(Data!$C178&lt;&gt;"",Scoring!$F$8)+IF(Data!$D178&lt;&gt;"",Scoring!$F$9)+IF(Data!$E178&lt;&gt;"",Scoring!$F$10)+IF(Data!$F178&lt;&gt;"",Scoring!$F$11)+IF(Data!$G178&lt;&gt;"",Scoring!$F$12)+IF(Data!$H178&lt;&gt;"",Scoring!$F$13)+IF(Data!$I178&lt;&gt;"",Scoring!$F$14)+IF(Data!$J178&lt;&gt;"",Scoring!$F$15)+IF(Data!$K178&lt;&gt;"",Scoring!$F$16)+IF(Data!$L178&lt;&gt;"",Scoring!$F$17)+IF(Data!$M178&lt;&gt;"",Scoring!$F$18)+IF(Data!$N178&lt;&gt;"",Scoring!$F$19)+IF(Data!$O178&lt;&gt;"",Scoring!$F$20)+IF(Data!$P178&lt;&gt;"",Scoring!$F$21)+IF(Data!$Q178&lt;&gt;"",Scoring!$F$22)+IF(Data!$R178&lt;&gt;"",Scoring!$F$23)+IF(Data!$S178&lt;&gt;"",Scoring!$F$24)+IF(Data!$T178&lt;&gt;"",Scoring!$F$25)+IF(Data!$U178&lt;&gt;"",Scoring!$F$26)+IF(Data!$V178&lt;&gt;"",Scoring!$F$27)+IF(Data!$W178&lt;&gt;"",Scoring!$F$28)+IF(Data!$X178&lt;&gt;"",Scoring!$F$29)+IF(Data!$Y178&lt;&gt;"",Scoring!$F$30)+IF(Data!$Z178&lt;&gt;"",Scoring!$F$31)+IF(Data!$AA178&lt;&gt;"",Scoring!$F$32)+IF(Data!$AB178&lt;&gt;"",Scoring!$F$33)+IF(Data!$AC178&lt;&gt;"",Scoring!$F$34)+IF(Data!$AD178&lt;&gt;"",Scoring!$F$35)+IF(Data!$AE178&lt;&gt;"",Scoring!$F$36)+IF(Data!$AF178&lt;&gt;"",Scoring!$F$37)+IF(Data!$AG178&lt;&gt;"",Scoring!$F$38)+IF(Data!$AH178&lt;&gt;"",Scoring!$F$39)+IF(Data!$AI178&lt;&gt;"",Scoring!$F$40)+IF(Data!$AJ178&lt;&gt;"",Scoring!$F$41)+IF(Data!$AK178&lt;&gt;"",Scoring!$F$42)+IF(Data!$AL178&lt;&gt;"",Scoring!$F$43)+IF(Data!$AM178&lt;&gt;"",Scoring!$F$44)+IF(Data!$AN178&lt;&gt;"",Scoring!$F$45)+IF(Data!$AO178&lt;&gt;"",Scoring!$F$46)+IF(Data!$AP178&lt;&gt;"",Scoring!$F$47)+IF(Data!$AQ178&lt;&gt;"",Scoring!$F$48)+IF(Data!$AR178&lt;&gt;"",Scoring!$F$49)+IF(Data!$AS178&lt;&gt;"",Scoring!$F$50)+IF(Data!$AT178&lt;&gt;"",Scoring!$F$51)+IF(Data!$AU178&lt;&gt;"",Scoring!$F$52),"")</f>
        <v/>
      </c>
      <c r="BA178" s="183" t="str">
        <f>IF(AZ178&lt;&gt;"",LOOKUP(AZ178,Likelihoods!$A$7:$A$107,Likelihoods!D$7:D$107),"")</f>
        <v/>
      </c>
      <c r="BB178" s="181" t="str">
        <f>IF(AND(COUNTBLANK($B178:$O178)=13,COUNTBLANK($P178:$Q178)=1,COUNTBLANK($R178:$U178)=3,COUNTBLANK($V178:$X178)=2,COUNTBLANK($Y178:$AE178)=6,COUNTBLANK($AF178:$AJ178)=4,COUNTBLANK($AK178:AN178)=3,COUNTBLANK($AO178:$AQ178)=2,COUNTBLANK($AR178:$AS178)=1,COUNTBLANK($AT178:$AU178)=1),IF(Data!$B178&lt;&gt;"",Scoring!$G$7)+IF(Data!$C178&lt;&gt;"",Scoring!$G$8)+IF(Data!$D178&lt;&gt;"",Scoring!$G$9)+IF(Data!$E178&lt;&gt;"",Scoring!$G$10)+IF(Data!$F178&lt;&gt;"",Scoring!$G$11)+IF(Data!$G178&lt;&gt;"",Scoring!$G$12)+IF(Data!$H178&lt;&gt;"",Scoring!$G$13)+IF(Data!$I178&lt;&gt;"",Scoring!$G$14)+IF(Data!$J178&lt;&gt;"",Scoring!$G$15)+IF(Data!$K178&lt;&gt;"",Scoring!$G$16)+IF(Data!$L178&lt;&gt;"",Scoring!$G$17)+IF(Data!$M178&lt;&gt;"",Scoring!$G$18)+IF(Data!$N178&lt;&gt;"",Scoring!$G$19)+IF(Data!$O178&lt;&gt;"",Scoring!$G$20)+IF(Data!$P178&lt;&gt;"",Scoring!$G$21)+IF(Data!$Q178&lt;&gt;"",Scoring!$G$22)+IF(Data!$R178&lt;&gt;"",Scoring!$G$23)+IF(Data!$S178&lt;&gt;"",Scoring!$G$24)+IF(Data!$T178&lt;&gt;"",Scoring!$G$25)+IF(Data!$U178&lt;&gt;"",Scoring!$G$26)+IF(Data!$V178&lt;&gt;"",Scoring!$G$27)+IF(Data!$W178&lt;&gt;"",Scoring!$G$28)+IF(Data!$X178&lt;&gt;"",Scoring!$G$29)+IF(Data!$Y178&lt;&gt;"",Scoring!$G$30)+IF(Data!$Z178&lt;&gt;"",Scoring!$G$31)+IF(Data!$AA178&lt;&gt;"",Scoring!$G$32)+IF(Data!$AB178&lt;&gt;"",Scoring!$G$33)+IF(Data!$AC178&lt;&gt;"",Scoring!$G$34)+IF(Data!$AD178&lt;&gt;"",Scoring!$G$35)+IF(Data!$AE178&lt;&gt;"",Scoring!$G$36)+IF(Data!$AF178&lt;&gt;"",Scoring!$G$37)+IF(Data!$AG178&lt;&gt;"",Scoring!$G$38)+IF(Data!$AH178&lt;&gt;"",Scoring!$G$39)+IF(Data!$AI178&lt;&gt;"",Scoring!$G$40)+IF(Data!$AJ178&lt;&gt;"",Scoring!$G$41)+IF(Data!$AK178&lt;&gt;"",Scoring!$G$42)+IF(Data!$AL178&lt;&gt;"",Scoring!$G$43)+IF(Data!$AM178&lt;&gt;"",Scoring!$G$44)+IF(Data!$AN178&lt;&gt;"",Scoring!$G$45)+IF(Data!$AO178&lt;&gt;"",Scoring!$G$46)+IF(Data!$AP178&lt;&gt;"",Scoring!$G$47)+IF(Data!$AQ178&lt;&gt;"",Scoring!$G$48)+IF(Data!$AR178&lt;&gt;"",Scoring!$G$49)+IF(Data!$AS178&lt;&gt;"",Scoring!$G$50)+IF(Data!$AT178&lt;&gt;"",Scoring!$G$51)+IF(Data!$AU178&lt;&gt;"",Scoring!$G$52),"")</f>
        <v/>
      </c>
      <c r="BC178" s="184" t="str">
        <f>IF(BB178&lt;&gt;"",LOOKUP(BB178,Likelihoods!$A$7:$A$107,Likelihoods!E$7:E$107),"")</f>
        <v/>
      </c>
      <c r="BD178" s="185" t="str">
        <f>IF(AND(COUNTBLANK($B178:$O178)=13,COUNTBLANK($P178:$Q178)=1,COUNTBLANK($R178:$U178)=3,COUNTBLANK($V178:$X178)=2,COUNTBLANK($Y178:$AE178)=6,COUNTBLANK($AF178:$AJ178)=4,COUNTBLANK($AK178:AN178)=3,COUNTBLANK($AO178:$AQ178)=2,COUNTBLANK($AR178:$AS178)=1,COUNTBLANK($AT178:$AU178)=1),IF(Data!$B178&lt;&gt;"",Scoring!$H$7)+IF(Data!$C178&lt;&gt;"",Scoring!$H$8)+IF(Data!$D178&lt;&gt;"",Scoring!$H$9)+IF(Data!$E178&lt;&gt;"",Scoring!$H$10)+IF(Data!$F178&lt;&gt;"",Scoring!$H$11)+IF(Data!$G178&lt;&gt;"",Scoring!$H$12)+IF(Data!$H178&lt;&gt;"",Scoring!$H$13)+IF(Data!$I178&lt;&gt;"",Scoring!$H$14)+IF(Data!$J178&lt;&gt;"",Scoring!$H$15)+IF(Data!$K178&lt;&gt;"",Scoring!$H$16)+IF(Data!$L178&lt;&gt;"",Scoring!$H$17)+IF(Data!$M178&lt;&gt;"",Scoring!$H$18)+IF(Data!$N178&lt;&gt;"",Scoring!$H$19)+IF(Data!$O178&lt;&gt;"",Scoring!$H$20)+IF(Data!$P178&lt;&gt;"",Scoring!$H$21)+IF(Data!$Q178&lt;&gt;"",Scoring!$H$22)+IF(Data!$R178&lt;&gt;"",Scoring!$H$23)+IF(Data!$S178&lt;&gt;"",Scoring!$H$24)+IF(Data!$T178&lt;&gt;"",Scoring!$H$25)+IF(Data!$U178&lt;&gt;"",Scoring!$H$26)+IF(Data!$V178&lt;&gt;"",Scoring!$H$27)+IF(Data!$W178&lt;&gt;"",Scoring!$H$28)+IF(Data!$X178&lt;&gt;"",Scoring!$H$29)+IF(Data!$Y178&lt;&gt;"",Scoring!$H$30)+IF(Data!$Z178&lt;&gt;"",Scoring!$H$31)+IF(Data!$AA178&lt;&gt;"",Scoring!$H$32)+IF(Data!$AB178&lt;&gt;"",Scoring!$H$33)+IF(Data!$AC178&lt;&gt;"",Scoring!$H$34)+IF(Data!$AD178&lt;&gt;"",Scoring!$H$35)+IF(Data!$AE178&lt;&gt;"",Scoring!$H$36)+IF(Data!$AF178&lt;&gt;"",Scoring!$H$37)+IF(Data!$AG178&lt;&gt;"",Scoring!$H$38)+IF(Data!$AH178&lt;&gt;"",Scoring!$H$39)+IF(Data!$AI178&lt;&gt;"",Scoring!$H$40)+IF(Data!$AJ178&lt;&gt;"",Scoring!$H$41)+IF(Data!$AK178&lt;&gt;"",Scoring!$H$42)+IF(Data!$AL178&lt;&gt;"",Scoring!$H$43)+IF(Data!$AM178&lt;&gt;"",Scoring!$H$44)+IF(Data!$AN178&lt;&gt;"",Scoring!$H$45)+IF(Data!$AO178&lt;&gt;"",Scoring!$H$46)+IF(Data!$AP178&lt;&gt;"",Scoring!$H$47)+IF(Data!$AQ178&lt;&gt;"",Scoring!$H$48)+IF(Data!$AR178&lt;&gt;"",Scoring!$H$49)+IF(Data!$AS178&lt;&gt;"",Scoring!$H$50)+IF(Data!$AT178&lt;&gt;"",Scoring!$H$51)+IF(Data!$AU178&lt;&gt;"",Scoring!$H$52),"")</f>
        <v/>
      </c>
      <c r="BE178" s="186" t="str">
        <f>IF(BD178&lt;&gt;"",LOOKUP(BD178,Likelihoods!$A$7:$A$107,Likelihoods!F$7:F$107),"")</f>
        <v/>
      </c>
      <c r="BF178" s="181" t="str">
        <f>IF(AND(COUNTBLANK($B178:$O178)=13,COUNTBLANK($P178:$Q178)=1,COUNTBLANK($R178:$U178)=3,COUNTBLANK($V178:$X178)=2,COUNTBLANK($Y178:$AE178)=6,COUNTBLANK($AF178:$AJ178)=4,COUNTBLANK($AK178:AN178)=3,COUNTBLANK($AO178:$AQ178)=2,COUNTBLANK($AR178:$AS178)=1,COUNTBLANK($AT178:$AU178)=1),IF(Data!$B178&lt;&gt;"",Scoring!$I$7)+IF(Data!$C178&lt;&gt;"",Scoring!$I$8)+IF(Data!$D178&lt;&gt;"",Scoring!$I$9)+IF(Data!$E178&lt;&gt;"",Scoring!$I$10)+IF(Data!$F178&lt;&gt;"",Scoring!$I$11)+IF(Data!$G178&lt;&gt;"",Scoring!$I$12)+IF(Data!$H178&lt;&gt;"",Scoring!$I$13)+IF(Data!$I178&lt;&gt;"",Scoring!$I$14)+IF(Data!$J178&lt;&gt;"",Scoring!$I$15)+IF(Data!$K178&lt;&gt;"",Scoring!$I$16)+IF(Data!$L178&lt;&gt;"",Scoring!$I$17)+IF(Data!$M178&lt;&gt;"",Scoring!$I$18)+IF(Data!$N178&lt;&gt;"",Scoring!$I$19)+IF(Data!$O178&lt;&gt;"",Scoring!$I$20)+IF(Data!$P178&lt;&gt;"",Scoring!$I$21)+IF(Data!$Q178&lt;&gt;"",Scoring!$I$22)+IF(Data!$R178&lt;&gt;"",Scoring!$I$23)+IF(Data!$S178&lt;&gt;"",Scoring!$I$24)+IF(Data!$T178&lt;&gt;"",Scoring!$I$25)+IF(Data!$U178&lt;&gt;"",Scoring!$I$26)+IF(Data!$V178&lt;&gt;"",Scoring!$I$27)+IF(Data!$W178&lt;&gt;"",Scoring!$I$28)+IF(Data!$X178&lt;&gt;"",Scoring!$I$29)+IF(Data!$Y178&lt;&gt;"",Scoring!$I$30)+IF(Data!$Z178&lt;&gt;"",Scoring!$I$31)+IF(Data!$AA178&lt;&gt;"",Scoring!$I$32)+IF(Data!$AB178&lt;&gt;"",Scoring!$I$33)+IF(Data!$AC178&lt;&gt;"",Scoring!$I$34)+IF(Data!$AD178&lt;&gt;"",Scoring!$I$35)+IF(Data!$AE178&lt;&gt;"",Scoring!$I$36)+IF(Data!$AF178&lt;&gt;"",Scoring!$I$37)+IF(Data!$AG178&lt;&gt;"",Scoring!$I$38)+IF(Data!$AH178&lt;&gt;"",Scoring!$I$39)+IF(Data!$AI178&lt;&gt;"",Scoring!$I$40)+IF(Data!$AJ178&lt;&gt;"",Scoring!$I$41)+IF(Data!$AK178&lt;&gt;"",Scoring!$I$42)+IF(Data!$AL178&lt;&gt;"",Scoring!$I$43)+IF(Data!$AM178&lt;&gt;"",Scoring!$I$44)+IF(Data!$AN178&lt;&gt;"",Scoring!$I$45)+IF(Data!$AO178&lt;&gt;"",Scoring!$I$46)+IF(Data!$AP178&lt;&gt;"",Scoring!$I$47)+IF(Data!$AQ178&lt;&gt;"",Scoring!$I$48)+IF(Data!$AR178&lt;&gt;"",Scoring!$I$49)+IF(Data!$AS178&lt;&gt;"",Scoring!$I$50)+IF(Data!$AT178&lt;&gt;"",Scoring!$I$51)+IF(Data!$AU178&lt;&gt;"",Scoring!$I$52),"")</f>
        <v/>
      </c>
      <c r="BG178" s="180" t="str">
        <f>IF(BF178&lt;&gt;"",LOOKUP(BF178,Likelihoods!$A$7:$A$107,Likelihoods!G$7:G$107),"")</f>
        <v/>
      </c>
      <c r="BH178" s="187" t="str">
        <f>IF(AND(COUNTBLANK($B178:$O178)=13,COUNTBLANK($P178:$Q178)=1,COUNTBLANK($R178:$U178)=3,COUNTBLANK($V178:$X178)=2,COUNTBLANK($Y178:$AE178)=6,COUNTBLANK($AF178:$AJ178)=4,COUNTBLANK($AK178:AN178)=3,COUNTBLANK($AO178:$AQ178)=2,COUNTBLANK($AR178:$AS178)=1,COUNTBLANK($AT178:$AU178)=1),IF(Data!$B178&lt;&gt;"",Scoring!$J$7)+IF(Data!$C178&lt;&gt;"",Scoring!$J$8)+IF(Data!$D178&lt;&gt;"",Scoring!$J$9)+IF(Data!$E178&lt;&gt;"",Scoring!$J$10)+IF(Data!$F178&lt;&gt;"",Scoring!$J$11)+IF(Data!$G178&lt;&gt;"",Scoring!$J$12)+IF(Data!$H178&lt;&gt;"",Scoring!$J$13)+IF(Data!$I178&lt;&gt;"",Scoring!$J$14)+IF(Data!$J178&lt;&gt;"",Scoring!$J$15)+IF(Data!$K178&lt;&gt;"",Scoring!$J$16)+IF(Data!$L178&lt;&gt;"",Scoring!$J$17)+IF(Data!$M178&lt;&gt;"",Scoring!$J$18)+IF(Data!$N178&lt;&gt;"",Scoring!$J$19)+IF(Data!$O178&lt;&gt;"",Scoring!$J$20)+IF(Data!$P178&lt;&gt;"",Scoring!$J$21)+IF(Data!$Q178&lt;&gt;"",Scoring!$J$22)+IF(Data!$R178&lt;&gt;"",Scoring!$J$23)+IF(Data!$S178&lt;&gt;"",Scoring!$J$24)+IF(Data!$T178&lt;&gt;"",Scoring!$J$25)+IF(Data!$U178&lt;&gt;"",Scoring!$J$26)+IF(Data!$V178&lt;&gt;"",Scoring!$J$27)+IF(Data!$W178&lt;&gt;"",Scoring!$J$28)+IF(Data!$X178&lt;&gt;"",Scoring!$J$29)+IF(Data!$Y178&lt;&gt;"",Scoring!$J$30)+IF(Data!$Z178&lt;&gt;"",Scoring!$J$31)+IF(Data!$AA178&lt;&gt;"",Scoring!$J$32)+IF(Data!$AB178&lt;&gt;"",Scoring!$J$33)+IF(Data!$AC178&lt;&gt;"",Scoring!$J$34)+IF(Data!$AD178&lt;&gt;"",Scoring!$J$35)+IF(Data!$AE178&lt;&gt;"",Scoring!$J$36)+IF(Data!$AF178&lt;&gt;"",Scoring!$J$37)+IF(Data!$AG178&lt;&gt;"",Scoring!$J$38)+IF(Data!$AH178&lt;&gt;"",Scoring!$J$39)+IF(Data!$AI178&lt;&gt;"",Scoring!$J$40)+IF(Data!$AJ178&lt;&gt;"",Scoring!$J$41)+IF(Data!$AK178&lt;&gt;"",Scoring!$J$42)+IF(Data!$AL178&lt;&gt;"",Scoring!$J$43)+IF(Data!$AM178&lt;&gt;"",Scoring!$J$44)+IF(Data!$AN178&lt;&gt;"",Scoring!$J$45)+IF(Data!$AO178&lt;&gt;"",Scoring!$J$46)+IF(Data!$AP178&lt;&gt;"",Scoring!$J$47)+IF(Data!$AQ178&lt;&gt;"",Scoring!$J$48)+IF(Data!$AR178&lt;&gt;"",Scoring!$J$49)+IF(Data!$AS178&lt;&gt;"",Scoring!$J$50)+IF(Data!$AT178&lt;&gt;"",Scoring!$J$51)+IF(Data!$AU178&lt;&gt;"",Scoring!$J$52),"")</f>
        <v/>
      </c>
      <c r="BI178" s="183" t="str">
        <f>IF(BH178&lt;&gt;"",LOOKUP(BH178,Likelihoods!$A$7:$A$107,Likelihoods!H$7:H$107),"")</f>
        <v/>
      </c>
      <c r="BJ178" s="188" t="str">
        <f>IF(AND(COUNTBLANK($B178:$O178)=13,COUNTBLANK($P178:$Q178)=1,COUNTBLANK($R178:$U178)=3,COUNTBLANK($V178:$X178)=2,COUNTBLANK($Y178:$AE178)=6,COUNTBLANK($AF178:$AJ178)=4,COUNTBLANK($AK178:AN178)=3,COUNTBLANK($AO178:$AQ178)=2,COUNTBLANK($AR178:$AS178)=1,COUNTBLANK($AT178:$AU178)=1),IF(Data!$B178&lt;&gt;"",Scoring!$K$7)+IF(Data!$C178&lt;&gt;"",Scoring!$K$8)+IF(Data!$D178&lt;&gt;"",Scoring!$K$9)+IF(Data!$E178&lt;&gt;"",Scoring!$K$10)+IF(Data!$F178&lt;&gt;"",Scoring!$K$11)+IF(Data!$G178&lt;&gt;"",Scoring!$K$12)+IF(Data!$H178&lt;&gt;"",Scoring!$K$13)+IF(Data!$I178&lt;&gt;"",Scoring!$K$14)+IF(Data!$J178&lt;&gt;"",Scoring!$K$15)+IF(Data!$K178&lt;&gt;"",Scoring!$K$16)+IF(Data!$L178&lt;&gt;"",Scoring!$K$17)+IF(Data!$M178&lt;&gt;"",Scoring!$K$18)+IF(Data!$N178&lt;&gt;"",Scoring!$K$19)+IF(Data!$O178&lt;&gt;"",Scoring!$K$20)+IF(Data!$P178&lt;&gt;"",Scoring!$K$21)+IF(Data!$Q178&lt;&gt;"",Scoring!$K$22)+IF(Data!$R178&lt;&gt;"",Scoring!$K$23)+IF(Data!$S178&lt;&gt;"",Scoring!$K$24)+IF(Data!$T178&lt;&gt;"",Scoring!$K$25)+IF(Data!$U178&lt;&gt;"",Scoring!$K$26)+IF(Data!$V178&lt;&gt;"",Scoring!$K$27)+IF(Data!$W178&lt;&gt;"",Scoring!$K$28)+IF(Data!$X178&lt;&gt;"",Scoring!$K$29)+IF(Data!$Y178&lt;&gt;"",Scoring!$K$30)+IF(Data!$Z178&lt;&gt;"",Scoring!$K$31)+IF(Data!$AA178&lt;&gt;"",Scoring!$K$32)+IF(Data!$AB178&lt;&gt;"",Scoring!$K$33)+IF(Data!$AC178&lt;&gt;"",Scoring!$K$34)+IF(Data!$AD178&lt;&gt;"",Scoring!$K$35)+IF(Data!$AE178&lt;&gt;"",Scoring!$K$36)+IF(Data!$AF178&lt;&gt;"",Scoring!$K$37)+IF(Data!$AG178&lt;&gt;"",Scoring!$K$38)+IF(Data!$AH178&lt;&gt;"",Scoring!$K$39)+IF(Data!$AI178&lt;&gt;"",Scoring!$K$40)+IF(Data!$AJ178&lt;&gt;"",Scoring!$K$41)+IF(Data!$AK178&lt;&gt;"",Scoring!$K$42)+IF(Data!$AL178&lt;&gt;"",Scoring!$K$43)+IF(Data!$AM178&lt;&gt;"",Scoring!$K$44)+IF(Data!$AN178&lt;&gt;"",Scoring!$K$45)+IF(Data!$AO178&lt;&gt;"",Scoring!$K$46)+IF(Data!$AP178&lt;&gt;"",Scoring!$K$47)+IF(Data!$AQ178&lt;&gt;"",Scoring!$K$48)+IF(Data!$AR178&lt;&gt;"",Scoring!$K$49)+IF(Data!$AS178&lt;&gt;"",Scoring!$K$50)+IF(Data!$AT178&lt;&gt;"",Scoring!$K$51)+IF(Data!$AU178&lt;&gt;"",Scoring!$K$52),"")</f>
        <v/>
      </c>
      <c r="BK178" s="184" t="str">
        <f>IF(BJ178&lt;&gt;"",LOOKUP(BJ178,Likelihoods!$A$7:$A$107,Likelihoods!I$7:I$107),"")</f>
        <v/>
      </c>
      <c r="BL178" s="187" t="str">
        <f>IF(AND(COUNTBLANK($B178:$O178)=13,COUNTBLANK($P178:$Q178)=1,COUNTBLANK($R178:$U178)=3,COUNTBLANK($V178:$X178)=2,COUNTBLANK($Y178:$AE178)=6,COUNTBLANK($AF178:$AJ178)=4,COUNTBLANK($AK178:AN178)=3,COUNTBLANK($AO178:$AQ178)=2,COUNTBLANK($AR178:$AS178)=1,COUNTBLANK($AT178:$AU178)=1),IF(Data!$B178&lt;&gt;"",Scoring!$L$7)+IF(Data!$C178&lt;&gt;"",Scoring!$L$8)+IF(Data!$D178&lt;&gt;"",Scoring!$L$9)+IF(Data!$E178&lt;&gt;"",Scoring!$L$10)+IF(Data!$F178&lt;&gt;"",Scoring!$L$11)+IF(Data!$G178&lt;&gt;"",Scoring!$L$12)+IF(Data!$H178&lt;&gt;"",Scoring!$L$13)+IF(Data!$I178&lt;&gt;"",Scoring!$L$14)+IF(Data!$J178&lt;&gt;"",Scoring!$L$15)+IF(Data!$K178&lt;&gt;"",Scoring!$L$16)+IF(Data!$L178&lt;&gt;"",Scoring!$L$17)+IF(Data!$M178&lt;&gt;"",Scoring!$L$18)+IF(Data!$N178&lt;&gt;"",Scoring!$L$19)+IF(Data!$O178&lt;&gt;"",Scoring!$L$20)+IF(Data!$P178&lt;&gt;"",Scoring!$L$21)+IF(Data!$Q178&lt;&gt;"",Scoring!$L$22)+IF(Data!$R178&lt;&gt;"",Scoring!$L$23)+IF(Data!$S178&lt;&gt;"",Scoring!$L$24)+IF(Data!$T178&lt;&gt;"",Scoring!$L$25)+IF(Data!$U178&lt;&gt;"",Scoring!$L$26)+IF(Data!$V178&lt;&gt;"",Scoring!$L$27)+IF(Data!$W178&lt;&gt;"",Scoring!$L$28)+IF(Data!$X178&lt;&gt;"",Scoring!$L$29)+IF(Data!$Y178&lt;&gt;"",Scoring!$L$30)+IF(Data!$Z178&lt;&gt;"",Scoring!$L$31)+IF(Data!$AA178&lt;&gt;"",Scoring!$L$32)+IF(Data!$AB178&lt;&gt;"",Scoring!$L$33)+IF(Data!$AC178&lt;&gt;"",Scoring!$L$34)+IF(Data!$AD178&lt;&gt;"",Scoring!$L$35)+IF(Data!$AE178&lt;&gt;"",Scoring!$L$36)+IF(Data!$AF178&lt;&gt;"",Scoring!$L$37)+IF(Data!$AG178&lt;&gt;"",Scoring!$L$38)+IF(Data!$AH178&lt;&gt;"",Scoring!$L$39)+IF(Data!$AI178&lt;&gt;"",Scoring!$L$40)+IF(Data!$AJ178&lt;&gt;"",Scoring!$L$41)+IF(Data!$AK178&lt;&gt;"",Scoring!$L$42)+IF(Data!$AL178&lt;&gt;"",Scoring!$L$43)+IF(Data!$AM178&lt;&gt;"",Scoring!$L$44)+IF(Data!$AN178&lt;&gt;"",Scoring!$L$45)+IF(Data!$AO178&lt;&gt;"",Scoring!$L$46)+IF(Data!$AP178&lt;&gt;"",Scoring!$L$47)+IF(Data!$AQ178&lt;&gt;"",Scoring!$L$48)+IF(Data!$AR178&lt;&gt;"",Scoring!$L$49)+IF(Data!$AS178&lt;&gt;"",Scoring!$L$50)+IF(Data!$AT178&lt;&gt;"",Scoring!$L$51)+IF(Data!$AU178&lt;&gt;"",Scoring!$L$52),"")</f>
        <v/>
      </c>
      <c r="BM178" s="180" t="str">
        <f>IF(BL178&lt;&gt;"",LOOKUP(BL178,Likelihoods!$A$7:$A$107,Likelihoods!J$7:J$107),"")</f>
        <v/>
      </c>
      <c r="BN178" s="181" t="str">
        <f>IF(AND(COUNTBLANK($B178:$O178)=13,COUNTBLANK($P178:$Q178)=1,COUNTBLANK($R178:$U178)=3,COUNTBLANK($V178:$X178)=2,COUNTBLANK($Y178:$AE178)=6,COUNTBLANK($AF178:$AJ178)=4,COUNTBLANK($AK178:AN178)=3,COUNTBLANK($AO178:$AQ178)=2,COUNTBLANK($AR178:$AS178)=1,COUNTBLANK($AT178:$AU178)=1),IF(Data!$B178&lt;&gt;"",Scoring!$M$7)+IF(Data!$C178&lt;&gt;"",Scoring!$M$8)+IF(Data!$D178&lt;&gt;"",Scoring!$M$9)+IF(Data!$E178&lt;&gt;"",Scoring!$M$10)+IF(Data!$F178&lt;&gt;"",Scoring!$M$11)+IF(Data!$G178&lt;&gt;"",Scoring!$M$12)+IF(Data!$H178&lt;&gt;"",Scoring!$M$13)+IF(Data!$I178&lt;&gt;"",Scoring!$M$14)+IF(Data!$J178&lt;&gt;"",Scoring!$M$15)+IF(Data!$K178&lt;&gt;"",Scoring!$M$16)+IF(Data!$L178&lt;&gt;"",Scoring!$M$17)+IF(Data!$M178&lt;&gt;"",Scoring!$M$18)+IF(Data!$N178&lt;&gt;"",Scoring!$M$19)+IF(Data!$O178&lt;&gt;"",Scoring!$M$20)+IF(Data!$P178&lt;&gt;"",Scoring!$M$21)+IF(Data!$Q178&lt;&gt;"",Scoring!$M$22)+IF(Data!$R178&lt;&gt;"",Scoring!$M$23)+IF(Data!$S178&lt;&gt;"",Scoring!$M$24)+IF(Data!$T178&lt;&gt;"",Scoring!$M$25)+IF(Data!$U178&lt;&gt;"",Scoring!$M$26)+IF(Data!$V178&lt;&gt;"",Scoring!$M$27)+IF(Data!$W178&lt;&gt;"",Scoring!$M$28)+IF(Data!$X178&lt;&gt;"",Scoring!$M$29)+IF(Data!$Y178&lt;&gt;"",Scoring!$M$30)+IF(Data!$Z178&lt;&gt;"",Scoring!$M$31)+IF(Data!$AA178&lt;&gt;"",Scoring!$M$32)+IF(Data!$AB178&lt;&gt;"",Scoring!$M$33)+IF(Data!$AC178&lt;&gt;"",Scoring!$M$34)+IF(Data!$AD178&lt;&gt;"",Scoring!$M$35)+IF(Data!$AE178&lt;&gt;"",Scoring!$M$36)+IF(Data!$AF178&lt;&gt;"",Scoring!$M$37)+IF(Data!$AG178&lt;&gt;"",Scoring!$M$38)+IF(Data!$AH178&lt;&gt;"",Scoring!$M$39)+IF(Data!$AI178&lt;&gt;"",Scoring!$M$40)+IF(Data!$AJ178&lt;&gt;"",Scoring!$M$41)+IF(Data!$AK178&lt;&gt;"",Scoring!$M$42)+IF(Data!$AL178&lt;&gt;"",Scoring!$M$43)+IF(Data!$AM178&lt;&gt;"",Scoring!$M$44)+IF(Data!$AN178&lt;&gt;"",Scoring!$M$45)+IF(Data!$AO178&lt;&gt;"",Scoring!$M$46)+IF(Data!$AP178&lt;&gt;"",Scoring!$M$47)+IF(Data!$AQ178&lt;&gt;"",Scoring!$M$48)+IF(Data!$AR178&lt;&gt;"",Scoring!$M$49)+IF(Data!$AS178&lt;&gt;"",Scoring!$M$50)+IF(Data!$AT178&lt;&gt;"",Scoring!$M$51)+IF(Data!$AU178&lt;&gt;"",Scoring!$M$52),"")</f>
        <v/>
      </c>
      <c r="BO178" s="184" t="str">
        <f>IF(BN178&lt;&gt;"",LOOKUP(BN178,Likelihoods!$A$7:$A$107,Likelihoods!K$7:K$107),"")</f>
        <v/>
      </c>
      <c r="BP178" s="179" t="str">
        <f>IF(AND(COUNTBLANK($B178:$O178)=13,COUNTBLANK($P178:$Q178)=1,COUNTBLANK($R178:$U178)=3,COUNTBLANK($V178:$X178)=2,COUNTBLANK($Y178:$AE178)=6,COUNTBLANK($AF178:$AJ178)=4,COUNTBLANK($AK178:AN178)=3,COUNTBLANK($AO178:$AQ178)=2,COUNTBLANK($AR178:$AS178)=1,COUNTBLANK($AT178:$AU178)=1),IF(Data!$B178&lt;&gt;"",Scoring!$N$7)+IF(Data!$C178&lt;&gt;"",Scoring!$N$8)+IF(Data!$D178&lt;&gt;"",Scoring!$N$9)+IF(Data!$E178&lt;&gt;"",Scoring!$N$10)+IF(Data!$F178&lt;&gt;"",Scoring!$N$11)+IF(Data!$G178&lt;&gt;"",Scoring!$N$12)+IF(Data!$H178&lt;&gt;"",Scoring!$N$13)+IF(Data!$I178&lt;&gt;"",Scoring!$N$14)+IF(Data!$J178&lt;&gt;"",Scoring!$N$15)+IF(Data!$K178&lt;&gt;"",Scoring!$N$16)+IF(Data!$L178&lt;&gt;"",Scoring!$N$17)+IF(Data!$M178&lt;&gt;"",Scoring!$N$18)+IF(Data!$N178&lt;&gt;"",Scoring!$N$19)+IF(Data!$O178&lt;&gt;"",Scoring!$N$20)+IF(Data!$P178&lt;&gt;"",Scoring!$N$21)+IF(Data!$Q178&lt;&gt;"",Scoring!$N$22)+IF(Data!$R178&lt;&gt;"",Scoring!$N$23)+IF(Data!$S178&lt;&gt;"",Scoring!$N$24)+IF(Data!$T178&lt;&gt;"",Scoring!$N$25)+IF(Data!$U178&lt;&gt;"",Scoring!$N$26)+IF(Data!$V178&lt;&gt;"",Scoring!$N$27)+IF(Data!$W178&lt;&gt;"",Scoring!$N$28)+IF(Data!$X178&lt;&gt;"",Scoring!$N$29)+IF(Data!$Y178&lt;&gt;"",Scoring!$N$30)+IF(Data!$Z178&lt;&gt;"",Scoring!$N$31)+IF(Data!$AA178&lt;&gt;"",Scoring!$N$32)+IF(Data!$AB178&lt;&gt;"",Scoring!$N$33)+IF(Data!$AC178&lt;&gt;"",Scoring!$N$34)+IF(Data!$AD178&lt;&gt;"",Scoring!$N$35)+IF(Data!$AE178&lt;&gt;"",Scoring!$N$36)+IF(Data!$AF178&lt;&gt;"",Scoring!$N$37)+IF(Data!$AG178&lt;&gt;"",Scoring!$N$38)+IF(Data!$AH178&lt;&gt;"",Scoring!$N$39)+IF(Data!$AI178&lt;&gt;"",Scoring!$N$40)+IF(Data!$AJ178&lt;&gt;"",Scoring!$N$41)+IF(Data!$AK178&lt;&gt;"",Scoring!$N$42)+IF(Data!$AL178&lt;&gt;"",Scoring!$N$43)+IF(Data!$AM178&lt;&gt;"",Scoring!$N$44)+IF(Data!$AN178&lt;&gt;"",Scoring!$N$45)+IF(Data!$AO178&lt;&gt;"",Scoring!$N$46)+IF(Data!$AP178&lt;&gt;"",Scoring!$N$47)+IF(Data!$AQ178&lt;&gt;"",Scoring!$N$48)+IF(Data!$AR178&lt;&gt;"",Scoring!$N$49)+IF(Data!$AS178&lt;&gt;"",Scoring!$N$50)+IF(Data!$AT178&lt;&gt;"",Scoring!$N$51)+IF(Data!$AU178&lt;&gt;"",Scoring!$N$52),"")</f>
        <v/>
      </c>
      <c r="BQ178" s="189" t="str">
        <f>IF(BP178&lt;&gt;"",LOOKUP(BP178,Likelihoods!$A$7:$A$107,Likelihoods!L$7:L$107),"")</f>
        <v/>
      </c>
      <c r="BR178" s="181" t="str">
        <f>IF(AND(COUNTBLANK($B178:$O178)=13,COUNTBLANK($P178:$Q178)=1,COUNTBLANK($R178:$U178)=3,COUNTBLANK($V178:$X178)=2,COUNTBLANK($Y178:$AE178)=6,COUNTBLANK($AF178:$AJ178)=4,COUNTBLANK($AK178:AN178)=3,COUNTBLANK($AO178:$AQ178)=2,COUNTBLANK($AR178:$AS178)=1,COUNTBLANK($AT178:$AU178)=1),IF(Data!$B178&lt;&gt;"",Scoring!$O$7)+IF(Data!$C178&lt;&gt;"",Scoring!$O$8)+IF(Data!$D178&lt;&gt;"",Scoring!$O$9)+IF(Data!$E178&lt;&gt;"",Scoring!$O$10)+IF(Data!$F178&lt;&gt;"",Scoring!$O$11)+IF(Data!$G178&lt;&gt;"",Scoring!$O$12)+IF(Data!$H178&lt;&gt;"",Scoring!$O$13)+IF(Data!$I178&lt;&gt;"",Scoring!$O$14)+IF(Data!$J178&lt;&gt;"",Scoring!$O$15)+IF(Data!$K178&lt;&gt;"",Scoring!$O$16)+IF(Data!$L178&lt;&gt;"",Scoring!$O$17)+IF(Data!$M178&lt;&gt;"",Scoring!$O$18)+IF(Data!$N178&lt;&gt;"",Scoring!$O$19)+IF(Data!$O178&lt;&gt;"",Scoring!$O$20)+IF(Data!$P178&lt;&gt;"",Scoring!$O$21)+IF(Data!$Q178&lt;&gt;"",Scoring!$O$22)+IF(Data!$R178&lt;&gt;"",Scoring!$O$23)+IF(Data!$S178&lt;&gt;"",Scoring!$O$24)+IF(Data!$T178&lt;&gt;"",Scoring!$O$25)+IF(Data!$U178&lt;&gt;"",Scoring!$O$26)+IF(Data!$V178&lt;&gt;"",Scoring!$O$27)+IF(Data!$W178&lt;&gt;"",Scoring!$O$28)+IF(Data!$X178&lt;&gt;"",Scoring!$O$29)+IF(Data!$Y178&lt;&gt;"",Scoring!$O$30)+IF(Data!$Z178&lt;&gt;"",Scoring!$O$31)+IF(Data!$AA178&lt;&gt;"",Scoring!$O$32)+IF(Data!$AB178&lt;&gt;"",Scoring!$O$33)+IF(Data!$AC178&lt;&gt;"",Scoring!$O$34)+IF(Data!$AD178&lt;&gt;"",Scoring!$O$35)+IF(Data!$AE178&lt;&gt;"",Scoring!$O$36)+IF(Data!$AF178&lt;&gt;"",Scoring!$O$37)+IF(Data!$AG178&lt;&gt;"",Scoring!$O$38)+IF(Data!$AH178&lt;&gt;"",Scoring!$O$39)+IF(Data!$AI178&lt;&gt;"",Scoring!$O$40)+IF(Data!$AJ178&lt;&gt;"",Scoring!$O$41)+IF(Data!$AK178&lt;&gt;"",Scoring!$O$42)+IF(Data!$AL178&lt;&gt;"",Scoring!$O$43)+IF(Data!$AM178&lt;&gt;"",Scoring!$O$44)+IF(Data!$AN178&lt;&gt;"",Scoring!$O$45)+IF(Data!$AO178&lt;&gt;"",Scoring!$O$46)+IF(Data!$AP178&lt;&gt;"",Scoring!$O$47)+IF(Data!$AQ178&lt;&gt;"",Scoring!$O$48)+IF(Data!$AR178&lt;&gt;"",Scoring!$O$49)+IF(Data!$AS178&lt;&gt;"",Scoring!$O$50)+IF(Data!$AT178&lt;&gt;"",Scoring!$O$51)+IF(Data!$AU178&lt;&gt;"",Scoring!$O$52),"")</f>
        <v/>
      </c>
      <c r="BS178" s="184" t="str">
        <f>IF(BR178&lt;&gt;"",LOOKUP(BR178,Likelihoods!$A$7:$A$107,Likelihoods!M$7:M$107),"")</f>
        <v/>
      </c>
      <c r="BT178" s="181" t="str">
        <f>IF(AND(COUNTBLANK($B178:$O178)=13,COUNTBLANK($P178:$Q178)=1,COUNTBLANK($R178:$U178)=3,COUNTBLANK($V178:$X178)=2,COUNTBLANK($Y178:$AE178)=6,COUNTBLANK($AF178:$AJ178)=4,COUNTBLANK($AK178:AN178)=3,COUNTBLANK($AO178:$AQ178)=2,COUNTBLANK($AR178:$AS178)=1,COUNTBLANK($AT178:$AU178)=1),IF(Data!$B178&lt;&gt;"",Scoring!$P$7)+IF(Data!$C178&lt;&gt;"",Scoring!$P$8)+IF(Data!$D178&lt;&gt;"",Scoring!$P$9)+IF(Data!$E178&lt;&gt;"",Scoring!$P$10)+IF(Data!$F178&lt;&gt;"",Scoring!$P$11)+IF(Data!$G178&lt;&gt;"",Scoring!$P$12)+IF(Data!$H178&lt;&gt;"",Scoring!$P$13)+IF(Data!$I178&lt;&gt;"",Scoring!$P$14)+IF(Data!$J178&lt;&gt;"",Scoring!$P$15)+IF(Data!$K178&lt;&gt;"",Scoring!$P$16)+IF(Data!$L178&lt;&gt;"",Scoring!$P$17)+IF(Data!$M178&lt;&gt;"",Scoring!$P$18)+IF(Data!$N178&lt;&gt;"",Scoring!$P$19)+IF(Data!$O178&lt;&gt;"",Scoring!$P$20)+IF(Data!$P178&lt;&gt;"",Scoring!$P$21)+IF(Data!$Q178&lt;&gt;"",Scoring!$P$22)+IF(Data!$R178&lt;&gt;"",Scoring!$P$23)+IF(Data!$S178&lt;&gt;"",Scoring!$P$24)+IF(Data!$T178&lt;&gt;"",Scoring!$P$25)+IF(Data!$U178&lt;&gt;"",Scoring!$P$26)+IF(Data!$V178&lt;&gt;"",Scoring!$P$27)+IF(Data!$W178&lt;&gt;"",Scoring!$P$28)+IF(Data!$X178&lt;&gt;"",Scoring!$P$29)+IF(Data!$Y178&lt;&gt;"",Scoring!$P$30)+IF(Data!$Z178&lt;&gt;"",Scoring!$P$31)+IF(Data!$AA178&lt;&gt;"",Scoring!$P$32)+IF(Data!$AB178&lt;&gt;"",Scoring!$P$33)+IF(Data!$AC178&lt;&gt;"",Scoring!$P$34)+IF(Data!$AD178&lt;&gt;"",Scoring!$P$35)+IF(Data!$AE178&lt;&gt;"",Scoring!$P$36)+IF(Data!$AF178&lt;&gt;"",Scoring!$P$37)+IF(Data!$AG178&lt;&gt;"",Scoring!$P$38)+IF(Data!$AH178&lt;&gt;"",Scoring!$P$39)+IF(Data!$AI178&lt;&gt;"",Scoring!$P$40)+IF(Data!$AJ178&lt;&gt;"",Scoring!$P$41)+IF(Data!$AK178&lt;&gt;"",Scoring!$P$42)+IF(Data!$AL178&lt;&gt;"",Scoring!$P$43)+IF(Data!$AM178&lt;&gt;"",Scoring!$P$44)+IF(Data!$AN178&lt;&gt;"",Scoring!$P$45)+IF(Data!$AO178&lt;&gt;"",Scoring!$P$46)+IF(Data!$AP178&lt;&gt;"",Scoring!$P$47)+IF(Data!$AQ178&lt;&gt;"",Scoring!$P$48)+IF(Data!$AR178&lt;&gt;"",Scoring!$P$49)+IF(Data!$AS178&lt;&gt;"",Scoring!$P$50)+IF(Data!$AT178&lt;&gt;"",Scoring!$P$51)+IF(Data!$AU178&lt;&gt;"",Scoring!$P$52),"")</f>
        <v/>
      </c>
      <c r="BU178" s="180" t="str">
        <f>IF(BT178&lt;&gt;"",LOOKUP(BT178,Likelihoods!$A$7:$A$107,Likelihoods!N$7:N$107),"")</f>
        <v/>
      </c>
      <c r="BV178" s="181" t="str">
        <f>IF(AND(COUNTBLANK($B178:$O178)=13,COUNTBLANK($P178:$Q178)=1,COUNTBLANK($R178:$U178)=3,COUNTBLANK($V178:$X178)=2,COUNTBLANK($Y178:$AE178)=6,COUNTBLANK($AF178:$AJ178)=4,COUNTBLANK($AK178:AN178)=3,COUNTBLANK($AO178:$AQ178)=2,COUNTBLANK($AR178:$AS178)=1,COUNTBLANK($AT178:$AU178)=1),IF(Data!$B178&lt;&gt;"",Scoring!$Q$7)+IF(Data!$C178&lt;&gt;"",Scoring!$Q$8)+IF(Data!$D178&lt;&gt;"",Scoring!$Q$9)+IF(Data!$E178&lt;&gt;"",Scoring!$Q$10)+IF(Data!$F178&lt;&gt;"",Scoring!$Q$11)+IF(Data!$G178&lt;&gt;"",Scoring!$Q$12)+IF(Data!$H178&lt;&gt;"",Scoring!$Q$13)+IF(Data!$I178&lt;&gt;"",Scoring!$Q$14)+IF(Data!$J178&lt;&gt;"",Scoring!$Q$15)+IF(Data!$K178&lt;&gt;"",Scoring!$Q$16)+IF(Data!$L178&lt;&gt;"",Scoring!$Q$17)+IF(Data!$M178&lt;&gt;"",Scoring!$Q$18)+IF(Data!$N178&lt;&gt;"",Scoring!$Q$19)+IF(Data!$O178&lt;&gt;"",Scoring!$Q$20)+IF(Data!$P178&lt;&gt;"",Scoring!$Q$21)+IF(Data!$Q178&lt;&gt;"",Scoring!$Q$22)+IF(Data!$R178&lt;&gt;"",Scoring!$Q$23)+IF(Data!$S178&lt;&gt;"",Scoring!$Q$24)+IF(Data!$T178&lt;&gt;"",Scoring!$Q$25)+IF(Data!$U178&lt;&gt;"",Scoring!$Q$26)+IF(Data!$V178&lt;&gt;"",Scoring!$Q$27)+IF(Data!$W178&lt;&gt;"",Scoring!$Q$28)+IF(Data!$X178&lt;&gt;"",Scoring!$Q$29)+IF(Data!$Y178&lt;&gt;"",Scoring!$Q$30)+IF(Data!$Z178&lt;&gt;"",Scoring!$Q$31)+IF(Data!$AA178&lt;&gt;"",Scoring!$Q$32)+IF(Data!$AB178&lt;&gt;"",Scoring!$Q$33)+IF(Data!$AC178&lt;&gt;"",Scoring!$Q$34)+IF(Data!$AD178&lt;&gt;"",Scoring!$Q$35)+IF(Data!$AE178&lt;&gt;"",Scoring!$Q$36)+IF(Data!$AF178&lt;&gt;"",Scoring!$Q$37)+IF(Data!$AG178&lt;&gt;"",Scoring!$Q$38)+IF(Data!$AH178&lt;&gt;"",Scoring!$Q$39)+IF(Data!$AI178&lt;&gt;"",Scoring!$Q$40)+IF(Data!$AJ178&lt;&gt;"",Scoring!$Q$41)+IF(Data!$AK178&lt;&gt;"",Scoring!$Q$42)+IF(Data!$AL178&lt;&gt;"",Scoring!$Q$43)+IF(Data!$AM178&lt;&gt;"",Scoring!$Q$44)+IF(Data!$AN178&lt;&gt;"",Scoring!$Q$45)+IF(Data!$AO178&lt;&gt;"",Scoring!$Q$46)+IF(Data!$AP178&lt;&gt;"",Scoring!$Q$47)+IF(Data!$AQ178&lt;&gt;"",Scoring!$Q$48)+IF(Data!$AR178&lt;&gt;"",Scoring!$Q$49)+IF(Data!$AS178&lt;&gt;"",Scoring!$Q$50)+IF(Data!$AT178&lt;&gt;"",Scoring!$Q$51)+IF(Data!$AU178&lt;&gt;"",Scoring!$Q$52),"")</f>
        <v/>
      </c>
      <c r="BW178" s="183" t="str">
        <f>IF(BV178&lt;&gt;"",LOOKUP(BV178,Likelihoods!$A$7:$A$107,Likelihoods!O$7:O$107),"")</f>
        <v/>
      </c>
      <c r="BX178" s="9"/>
      <c r="BY178" s="9"/>
      <c r="BZ178" s="9"/>
      <c r="CA178" s="9"/>
      <c r="CB178" s="9"/>
      <c r="CC178" s="9"/>
      <c r="CD178" s="9"/>
      <c r="CE178" s="9"/>
      <c r="CF178" s="9"/>
      <c r="CG178" s="9"/>
      <c r="CH178" s="9"/>
      <c r="CI178" s="9"/>
      <c r="CJ178" s="9"/>
      <c r="CK178" s="9"/>
    </row>
    <row r="179" spans="1:89" ht="14.25">
      <c r="A179" s="59"/>
      <c r="B179" s="76"/>
      <c r="C179" s="77"/>
      <c r="D179" s="77"/>
      <c r="E179" s="77"/>
      <c r="F179" s="77"/>
      <c r="G179" s="77"/>
      <c r="H179" s="77"/>
      <c r="I179" s="77"/>
      <c r="J179" s="77"/>
      <c r="K179" s="77"/>
      <c r="L179" s="77"/>
      <c r="M179" s="77"/>
      <c r="N179" s="77"/>
      <c r="O179" s="77"/>
      <c r="P179" s="76"/>
      <c r="Q179" s="78"/>
      <c r="R179" s="77"/>
      <c r="S179" s="77"/>
      <c r="T179" s="77"/>
      <c r="U179" s="77"/>
      <c r="V179" s="76"/>
      <c r="W179" s="77"/>
      <c r="X179" s="78"/>
      <c r="Y179" s="77"/>
      <c r="Z179" s="77"/>
      <c r="AA179" s="77"/>
      <c r="AB179" s="77"/>
      <c r="AC179" s="77"/>
      <c r="AD179" s="77"/>
      <c r="AE179" s="77"/>
      <c r="AF179" s="76"/>
      <c r="AG179" s="77"/>
      <c r="AH179" s="77"/>
      <c r="AI179" s="77"/>
      <c r="AJ179" s="78"/>
      <c r="AK179" s="77"/>
      <c r="AL179" s="77"/>
      <c r="AM179" s="77"/>
      <c r="AN179" s="77"/>
      <c r="AO179" s="76"/>
      <c r="AP179" s="77"/>
      <c r="AQ179" s="78"/>
      <c r="AR179" s="76"/>
      <c r="AS179" s="78"/>
      <c r="AT179" s="77"/>
      <c r="AU179" s="77"/>
      <c r="AV179" s="179" t="str">
        <f>IF(AND(COUNTBLANK($B179:$O179)=13,COUNTBLANK($P179:$Q179)=1,COUNTBLANK($R179:$U179)=3,COUNTBLANK($V179:$X179)=2,COUNTBLANK($Y179:$AE179)=6,COUNTBLANK($AF179:$AJ179)=4,COUNTBLANK($AK179:AN179)=3,COUNTBLANK($AO179:$AQ179)=2,COUNTBLANK($AR179:$AS179)=1,COUNTBLANK($AT179:$AU179)=1),IF(Data!$B179&lt;&gt;"",Scoring!$D$7)+IF(Data!$C179&lt;&gt;"",Scoring!$D$8)+IF(Data!$D179&lt;&gt;"",Scoring!$D$9)+IF(Data!$E179&lt;&gt;"",Scoring!$D$10)+IF(Data!$F179&lt;&gt;"",Scoring!$D$11)+IF(Data!$G179&lt;&gt;"",Scoring!$D$12)+IF(Data!$H179&lt;&gt;"",Scoring!$D$13)+IF(Data!$I179&lt;&gt;"",Scoring!$D$14)+IF(Data!$J179&lt;&gt;"",Scoring!$D$15)+IF(Data!$K179&lt;&gt;"",Scoring!$D$16)+IF(Data!$L179&lt;&gt;"",Scoring!$D$17)+IF(Data!$M179&lt;&gt;"",Scoring!$D$18)+IF(Data!$N179&lt;&gt;"",Scoring!$D$19)+IF(Data!$O179&lt;&gt;"",Scoring!$D$20)+IF(Data!$P179&lt;&gt;"",Scoring!$D$21)+IF(Data!$Q179&lt;&gt;"",Scoring!$D$22)+IF(Data!$R179&lt;&gt;"",Scoring!$D$23)+IF(Data!$S179&lt;&gt;"",Scoring!$D$24)+IF(Data!$T179&lt;&gt;"",Scoring!$D$25)+IF(Data!$U179&lt;&gt;"",Scoring!$D$26)+IF(Data!$V179&lt;&gt;"",Scoring!$D$27)+IF(Data!$W179&lt;&gt;"",Scoring!$D$28)+IF(Data!$X179&lt;&gt;"",Scoring!$D$29)+IF(Data!$Y179&lt;&gt;"",Scoring!$D$30)+IF(Data!$Z179&lt;&gt;"",Scoring!$D$31)+IF(Data!$AA179&lt;&gt;"",Scoring!$D$32)+IF(Data!$AB179&lt;&gt;"",Scoring!$D$33)+IF(Data!$AC179&lt;&gt;"",Scoring!$D$34)+IF(Data!$AD179&lt;&gt;"",Scoring!$D$35)+IF(Data!$AE179&lt;&gt;"",Scoring!$D$36)+IF(Data!$AF179&lt;&gt;"",Scoring!$D$37)+IF(Data!$AG179&lt;&gt;"",Scoring!$D$38)+IF(Data!$AH179&lt;&gt;"",Scoring!$D$39)+IF(Data!$AI179&lt;&gt;"",Scoring!$D$40)+IF(Data!$AJ179&lt;&gt;"",Scoring!$D$41)+IF(Data!$AK179&lt;&gt;"",Scoring!$D$42)+IF(Data!$AL179&lt;&gt;"",Scoring!$D$43)+IF(Data!$AM179&lt;&gt;"",Scoring!$D$44)+IF(Data!$AN179&lt;&gt;"",Scoring!$D$45)+IF(Data!$AO179&lt;&gt;"",Scoring!$D$46)+IF(Data!$AP179&lt;&gt;"",Scoring!$D$47)+IF(Data!$AQ179&lt;&gt;"",Scoring!$D$48)+IF(Data!$AR179&lt;&gt;"",Scoring!$D$49)+IF(Data!$AS179&lt;&gt;"",Scoring!$D$50)+IF(Data!$AT179&lt;&gt;"",Scoring!$D$51)+IF(Data!$AU179&lt;&gt;"",Scoring!$D$52),"")</f>
        <v/>
      </c>
      <c r="AW179" s="180" t="str">
        <f>IF(AV179&lt;&gt;"",LOOKUP(AV179,Likelihoods!$A$7:$A$107,Likelihoods!B$7:B$107),"")</f>
        <v/>
      </c>
      <c r="AX179" s="181" t="str">
        <f>IF(AND(COUNTBLANK($B179:$O179)=13,COUNTBLANK($P179:$Q179)=1,COUNTBLANK($R179:$U179)=3,COUNTBLANK($V179:$X179)=2,COUNTBLANK($Y179:$AE179)=6,COUNTBLANK($AF179:$AJ179)=4,COUNTBLANK($AK179:AN179)=3,COUNTBLANK($AO179:$AQ179)=2,COUNTBLANK($AR179:$AS179)=1,COUNTBLANK($AT179:$AU179)=1),IF(Data!$B179&lt;&gt;"",Scoring!$E$7)+IF(Data!$C179&lt;&gt;"",Scoring!$E$8)+IF(Data!$D179&lt;&gt;"",Scoring!$E$9)+IF(Data!$E179&lt;&gt;"",Scoring!$E$10)+IF(Data!$F179&lt;&gt;"",Scoring!$E$11)+IF(Data!$G179&lt;&gt;"",Scoring!$E$12)+IF(Data!$H179&lt;&gt;"",Scoring!$E$13)+IF(Data!$I179&lt;&gt;"",Scoring!$E$14)+IF(Data!$J179&lt;&gt;"",Scoring!$E$15)+IF(Data!$K179&lt;&gt;"",Scoring!$E$16)+IF(Data!$L179&lt;&gt;"",Scoring!$E$17)+IF(Data!$M179&lt;&gt;"",Scoring!$E$18)+IF(Data!$N179&lt;&gt;"",Scoring!$E$19)+IF(Data!$O179&lt;&gt;"",Scoring!$E$20)+IF(Data!$P179&lt;&gt;"",Scoring!$E$21)+IF(Data!$Q179&lt;&gt;"",Scoring!$E$22)+IF(Data!$R179&lt;&gt;"",Scoring!$E$23)+IF(Data!$S179&lt;&gt;"",Scoring!$E$24)+IF(Data!$T179&lt;&gt;"",Scoring!$E$25)+IF(Data!$U179&lt;&gt;"",Scoring!$E$26)+IF(Data!$V179&lt;&gt;"",Scoring!$E$27)+IF(Data!$W179&lt;&gt;"",Scoring!$E$28)+IF(Data!$X179&lt;&gt;"",Scoring!$E$29)+IF(Data!$Y179&lt;&gt;"",Scoring!$E$30)+IF(Data!$Z179&lt;&gt;"",Scoring!$E$31)+IF(Data!$AA179&lt;&gt;"",Scoring!$E$32)+IF(Data!$AB179&lt;&gt;"",Scoring!$E$33)+IF(Data!$AC179&lt;&gt;"",Scoring!$E$34)+IF(Data!$AD179&lt;&gt;"",Scoring!$E$35)+IF(Data!$AE179&lt;&gt;"",Scoring!$E$36)+IF(Data!$AF179&lt;&gt;"",Scoring!$E$37)+IF(Data!$AG179&lt;&gt;"",Scoring!$E$38)+IF(Data!$AH179&lt;&gt;"",Scoring!$E$39)+IF(Data!$AI179&lt;&gt;"",Scoring!$E$40)+IF(Data!$AJ179&lt;&gt;"",Scoring!$E$41)+IF(Data!$AK179&lt;&gt;"",Scoring!$E$42)+IF(Data!$AL179&lt;&gt;"",Scoring!$E$43)+IF(Data!$AM179&lt;&gt;"",Scoring!$E$44)+IF(Data!$AN179&lt;&gt;"",Scoring!$E$45)+IF(Data!$AO179&lt;&gt;"",Scoring!$E$46)+IF(Data!$AP179&lt;&gt;"",Scoring!$E$47)+IF(Data!$AQ179&lt;&gt;"",Scoring!$E$48)+IF(Data!$AR179&lt;&gt;"",Scoring!$E$49)+IF(Data!$AS179&lt;&gt;"",Scoring!$E$50)+IF(Data!$AT179&lt;&gt;"",Scoring!$E$51)+IF(Data!$AU179&lt;&gt;"",Scoring!$E$52),"")</f>
        <v/>
      </c>
      <c r="AY179" s="180" t="str">
        <f>IF(AX179&lt;&gt;"",LOOKUP(AX179,Likelihoods!$A$7:$A$107,Likelihoods!C$7:C$107),"")</f>
        <v/>
      </c>
      <c r="AZ179" s="182" t="str">
        <f>IF(AND(COUNTBLANK($B179:$O179)=13,COUNTBLANK($P179:$Q179)=1,COUNTBLANK($R179:$U179)=3,COUNTBLANK($V179:$X179)=2,COUNTBLANK($Y179:$AE179)=6,COUNTBLANK($AF179:$AJ179)=4,COUNTBLANK($AK179:AN179)=3,COUNTBLANK($AO179:$AQ179)=2,COUNTBLANK($AR179:$AS179)=1,COUNTBLANK($AT179:$AU179)=1),IF(Data!$B179&lt;&gt;"",Scoring!$F$7)+IF(Data!$C179&lt;&gt;"",Scoring!$F$8)+IF(Data!$D179&lt;&gt;"",Scoring!$F$9)+IF(Data!$E179&lt;&gt;"",Scoring!$F$10)+IF(Data!$F179&lt;&gt;"",Scoring!$F$11)+IF(Data!$G179&lt;&gt;"",Scoring!$F$12)+IF(Data!$H179&lt;&gt;"",Scoring!$F$13)+IF(Data!$I179&lt;&gt;"",Scoring!$F$14)+IF(Data!$J179&lt;&gt;"",Scoring!$F$15)+IF(Data!$K179&lt;&gt;"",Scoring!$F$16)+IF(Data!$L179&lt;&gt;"",Scoring!$F$17)+IF(Data!$M179&lt;&gt;"",Scoring!$F$18)+IF(Data!$N179&lt;&gt;"",Scoring!$F$19)+IF(Data!$O179&lt;&gt;"",Scoring!$F$20)+IF(Data!$P179&lt;&gt;"",Scoring!$F$21)+IF(Data!$Q179&lt;&gt;"",Scoring!$F$22)+IF(Data!$R179&lt;&gt;"",Scoring!$F$23)+IF(Data!$S179&lt;&gt;"",Scoring!$F$24)+IF(Data!$T179&lt;&gt;"",Scoring!$F$25)+IF(Data!$U179&lt;&gt;"",Scoring!$F$26)+IF(Data!$V179&lt;&gt;"",Scoring!$F$27)+IF(Data!$W179&lt;&gt;"",Scoring!$F$28)+IF(Data!$X179&lt;&gt;"",Scoring!$F$29)+IF(Data!$Y179&lt;&gt;"",Scoring!$F$30)+IF(Data!$Z179&lt;&gt;"",Scoring!$F$31)+IF(Data!$AA179&lt;&gt;"",Scoring!$F$32)+IF(Data!$AB179&lt;&gt;"",Scoring!$F$33)+IF(Data!$AC179&lt;&gt;"",Scoring!$F$34)+IF(Data!$AD179&lt;&gt;"",Scoring!$F$35)+IF(Data!$AE179&lt;&gt;"",Scoring!$F$36)+IF(Data!$AF179&lt;&gt;"",Scoring!$F$37)+IF(Data!$AG179&lt;&gt;"",Scoring!$F$38)+IF(Data!$AH179&lt;&gt;"",Scoring!$F$39)+IF(Data!$AI179&lt;&gt;"",Scoring!$F$40)+IF(Data!$AJ179&lt;&gt;"",Scoring!$F$41)+IF(Data!$AK179&lt;&gt;"",Scoring!$F$42)+IF(Data!$AL179&lt;&gt;"",Scoring!$F$43)+IF(Data!$AM179&lt;&gt;"",Scoring!$F$44)+IF(Data!$AN179&lt;&gt;"",Scoring!$F$45)+IF(Data!$AO179&lt;&gt;"",Scoring!$F$46)+IF(Data!$AP179&lt;&gt;"",Scoring!$F$47)+IF(Data!$AQ179&lt;&gt;"",Scoring!$F$48)+IF(Data!$AR179&lt;&gt;"",Scoring!$F$49)+IF(Data!$AS179&lt;&gt;"",Scoring!$F$50)+IF(Data!$AT179&lt;&gt;"",Scoring!$F$51)+IF(Data!$AU179&lt;&gt;"",Scoring!$F$52),"")</f>
        <v/>
      </c>
      <c r="BA179" s="183" t="str">
        <f>IF(AZ179&lt;&gt;"",LOOKUP(AZ179,Likelihoods!$A$7:$A$107,Likelihoods!D$7:D$107),"")</f>
        <v/>
      </c>
      <c r="BB179" s="181" t="str">
        <f>IF(AND(COUNTBLANK($B179:$O179)=13,COUNTBLANK($P179:$Q179)=1,COUNTBLANK($R179:$U179)=3,COUNTBLANK($V179:$X179)=2,COUNTBLANK($Y179:$AE179)=6,COUNTBLANK($AF179:$AJ179)=4,COUNTBLANK($AK179:AN179)=3,COUNTBLANK($AO179:$AQ179)=2,COUNTBLANK($AR179:$AS179)=1,COUNTBLANK($AT179:$AU179)=1),IF(Data!$B179&lt;&gt;"",Scoring!$G$7)+IF(Data!$C179&lt;&gt;"",Scoring!$G$8)+IF(Data!$D179&lt;&gt;"",Scoring!$G$9)+IF(Data!$E179&lt;&gt;"",Scoring!$G$10)+IF(Data!$F179&lt;&gt;"",Scoring!$G$11)+IF(Data!$G179&lt;&gt;"",Scoring!$G$12)+IF(Data!$H179&lt;&gt;"",Scoring!$G$13)+IF(Data!$I179&lt;&gt;"",Scoring!$G$14)+IF(Data!$J179&lt;&gt;"",Scoring!$G$15)+IF(Data!$K179&lt;&gt;"",Scoring!$G$16)+IF(Data!$L179&lt;&gt;"",Scoring!$G$17)+IF(Data!$M179&lt;&gt;"",Scoring!$G$18)+IF(Data!$N179&lt;&gt;"",Scoring!$G$19)+IF(Data!$O179&lt;&gt;"",Scoring!$G$20)+IF(Data!$P179&lt;&gt;"",Scoring!$G$21)+IF(Data!$Q179&lt;&gt;"",Scoring!$G$22)+IF(Data!$R179&lt;&gt;"",Scoring!$G$23)+IF(Data!$S179&lt;&gt;"",Scoring!$G$24)+IF(Data!$T179&lt;&gt;"",Scoring!$G$25)+IF(Data!$U179&lt;&gt;"",Scoring!$G$26)+IF(Data!$V179&lt;&gt;"",Scoring!$G$27)+IF(Data!$W179&lt;&gt;"",Scoring!$G$28)+IF(Data!$X179&lt;&gt;"",Scoring!$G$29)+IF(Data!$Y179&lt;&gt;"",Scoring!$G$30)+IF(Data!$Z179&lt;&gt;"",Scoring!$G$31)+IF(Data!$AA179&lt;&gt;"",Scoring!$G$32)+IF(Data!$AB179&lt;&gt;"",Scoring!$G$33)+IF(Data!$AC179&lt;&gt;"",Scoring!$G$34)+IF(Data!$AD179&lt;&gt;"",Scoring!$G$35)+IF(Data!$AE179&lt;&gt;"",Scoring!$G$36)+IF(Data!$AF179&lt;&gt;"",Scoring!$G$37)+IF(Data!$AG179&lt;&gt;"",Scoring!$G$38)+IF(Data!$AH179&lt;&gt;"",Scoring!$G$39)+IF(Data!$AI179&lt;&gt;"",Scoring!$G$40)+IF(Data!$AJ179&lt;&gt;"",Scoring!$G$41)+IF(Data!$AK179&lt;&gt;"",Scoring!$G$42)+IF(Data!$AL179&lt;&gt;"",Scoring!$G$43)+IF(Data!$AM179&lt;&gt;"",Scoring!$G$44)+IF(Data!$AN179&lt;&gt;"",Scoring!$G$45)+IF(Data!$AO179&lt;&gt;"",Scoring!$G$46)+IF(Data!$AP179&lt;&gt;"",Scoring!$G$47)+IF(Data!$AQ179&lt;&gt;"",Scoring!$G$48)+IF(Data!$AR179&lt;&gt;"",Scoring!$G$49)+IF(Data!$AS179&lt;&gt;"",Scoring!$G$50)+IF(Data!$AT179&lt;&gt;"",Scoring!$G$51)+IF(Data!$AU179&lt;&gt;"",Scoring!$G$52),"")</f>
        <v/>
      </c>
      <c r="BC179" s="184" t="str">
        <f>IF(BB179&lt;&gt;"",LOOKUP(BB179,Likelihoods!$A$7:$A$107,Likelihoods!E$7:E$107),"")</f>
        <v/>
      </c>
      <c r="BD179" s="185" t="str">
        <f>IF(AND(COUNTBLANK($B179:$O179)=13,COUNTBLANK($P179:$Q179)=1,COUNTBLANK($R179:$U179)=3,COUNTBLANK($V179:$X179)=2,COUNTBLANK($Y179:$AE179)=6,COUNTBLANK($AF179:$AJ179)=4,COUNTBLANK($AK179:AN179)=3,COUNTBLANK($AO179:$AQ179)=2,COUNTBLANK($AR179:$AS179)=1,COUNTBLANK($AT179:$AU179)=1),IF(Data!$B179&lt;&gt;"",Scoring!$H$7)+IF(Data!$C179&lt;&gt;"",Scoring!$H$8)+IF(Data!$D179&lt;&gt;"",Scoring!$H$9)+IF(Data!$E179&lt;&gt;"",Scoring!$H$10)+IF(Data!$F179&lt;&gt;"",Scoring!$H$11)+IF(Data!$G179&lt;&gt;"",Scoring!$H$12)+IF(Data!$H179&lt;&gt;"",Scoring!$H$13)+IF(Data!$I179&lt;&gt;"",Scoring!$H$14)+IF(Data!$J179&lt;&gt;"",Scoring!$H$15)+IF(Data!$K179&lt;&gt;"",Scoring!$H$16)+IF(Data!$L179&lt;&gt;"",Scoring!$H$17)+IF(Data!$M179&lt;&gt;"",Scoring!$H$18)+IF(Data!$N179&lt;&gt;"",Scoring!$H$19)+IF(Data!$O179&lt;&gt;"",Scoring!$H$20)+IF(Data!$P179&lt;&gt;"",Scoring!$H$21)+IF(Data!$Q179&lt;&gt;"",Scoring!$H$22)+IF(Data!$R179&lt;&gt;"",Scoring!$H$23)+IF(Data!$S179&lt;&gt;"",Scoring!$H$24)+IF(Data!$T179&lt;&gt;"",Scoring!$H$25)+IF(Data!$U179&lt;&gt;"",Scoring!$H$26)+IF(Data!$V179&lt;&gt;"",Scoring!$H$27)+IF(Data!$W179&lt;&gt;"",Scoring!$H$28)+IF(Data!$X179&lt;&gt;"",Scoring!$H$29)+IF(Data!$Y179&lt;&gt;"",Scoring!$H$30)+IF(Data!$Z179&lt;&gt;"",Scoring!$H$31)+IF(Data!$AA179&lt;&gt;"",Scoring!$H$32)+IF(Data!$AB179&lt;&gt;"",Scoring!$H$33)+IF(Data!$AC179&lt;&gt;"",Scoring!$H$34)+IF(Data!$AD179&lt;&gt;"",Scoring!$H$35)+IF(Data!$AE179&lt;&gt;"",Scoring!$H$36)+IF(Data!$AF179&lt;&gt;"",Scoring!$H$37)+IF(Data!$AG179&lt;&gt;"",Scoring!$H$38)+IF(Data!$AH179&lt;&gt;"",Scoring!$H$39)+IF(Data!$AI179&lt;&gt;"",Scoring!$H$40)+IF(Data!$AJ179&lt;&gt;"",Scoring!$H$41)+IF(Data!$AK179&lt;&gt;"",Scoring!$H$42)+IF(Data!$AL179&lt;&gt;"",Scoring!$H$43)+IF(Data!$AM179&lt;&gt;"",Scoring!$H$44)+IF(Data!$AN179&lt;&gt;"",Scoring!$H$45)+IF(Data!$AO179&lt;&gt;"",Scoring!$H$46)+IF(Data!$AP179&lt;&gt;"",Scoring!$H$47)+IF(Data!$AQ179&lt;&gt;"",Scoring!$H$48)+IF(Data!$AR179&lt;&gt;"",Scoring!$H$49)+IF(Data!$AS179&lt;&gt;"",Scoring!$H$50)+IF(Data!$AT179&lt;&gt;"",Scoring!$H$51)+IF(Data!$AU179&lt;&gt;"",Scoring!$H$52),"")</f>
        <v/>
      </c>
      <c r="BE179" s="186" t="str">
        <f>IF(BD179&lt;&gt;"",LOOKUP(BD179,Likelihoods!$A$7:$A$107,Likelihoods!F$7:F$107),"")</f>
        <v/>
      </c>
      <c r="BF179" s="181" t="str">
        <f>IF(AND(COUNTBLANK($B179:$O179)=13,COUNTBLANK($P179:$Q179)=1,COUNTBLANK($R179:$U179)=3,COUNTBLANK($V179:$X179)=2,COUNTBLANK($Y179:$AE179)=6,COUNTBLANK($AF179:$AJ179)=4,COUNTBLANK($AK179:AN179)=3,COUNTBLANK($AO179:$AQ179)=2,COUNTBLANK($AR179:$AS179)=1,COUNTBLANK($AT179:$AU179)=1),IF(Data!$B179&lt;&gt;"",Scoring!$I$7)+IF(Data!$C179&lt;&gt;"",Scoring!$I$8)+IF(Data!$D179&lt;&gt;"",Scoring!$I$9)+IF(Data!$E179&lt;&gt;"",Scoring!$I$10)+IF(Data!$F179&lt;&gt;"",Scoring!$I$11)+IF(Data!$G179&lt;&gt;"",Scoring!$I$12)+IF(Data!$H179&lt;&gt;"",Scoring!$I$13)+IF(Data!$I179&lt;&gt;"",Scoring!$I$14)+IF(Data!$J179&lt;&gt;"",Scoring!$I$15)+IF(Data!$K179&lt;&gt;"",Scoring!$I$16)+IF(Data!$L179&lt;&gt;"",Scoring!$I$17)+IF(Data!$M179&lt;&gt;"",Scoring!$I$18)+IF(Data!$N179&lt;&gt;"",Scoring!$I$19)+IF(Data!$O179&lt;&gt;"",Scoring!$I$20)+IF(Data!$P179&lt;&gt;"",Scoring!$I$21)+IF(Data!$Q179&lt;&gt;"",Scoring!$I$22)+IF(Data!$R179&lt;&gt;"",Scoring!$I$23)+IF(Data!$S179&lt;&gt;"",Scoring!$I$24)+IF(Data!$T179&lt;&gt;"",Scoring!$I$25)+IF(Data!$U179&lt;&gt;"",Scoring!$I$26)+IF(Data!$V179&lt;&gt;"",Scoring!$I$27)+IF(Data!$W179&lt;&gt;"",Scoring!$I$28)+IF(Data!$X179&lt;&gt;"",Scoring!$I$29)+IF(Data!$Y179&lt;&gt;"",Scoring!$I$30)+IF(Data!$Z179&lt;&gt;"",Scoring!$I$31)+IF(Data!$AA179&lt;&gt;"",Scoring!$I$32)+IF(Data!$AB179&lt;&gt;"",Scoring!$I$33)+IF(Data!$AC179&lt;&gt;"",Scoring!$I$34)+IF(Data!$AD179&lt;&gt;"",Scoring!$I$35)+IF(Data!$AE179&lt;&gt;"",Scoring!$I$36)+IF(Data!$AF179&lt;&gt;"",Scoring!$I$37)+IF(Data!$AG179&lt;&gt;"",Scoring!$I$38)+IF(Data!$AH179&lt;&gt;"",Scoring!$I$39)+IF(Data!$AI179&lt;&gt;"",Scoring!$I$40)+IF(Data!$AJ179&lt;&gt;"",Scoring!$I$41)+IF(Data!$AK179&lt;&gt;"",Scoring!$I$42)+IF(Data!$AL179&lt;&gt;"",Scoring!$I$43)+IF(Data!$AM179&lt;&gt;"",Scoring!$I$44)+IF(Data!$AN179&lt;&gt;"",Scoring!$I$45)+IF(Data!$AO179&lt;&gt;"",Scoring!$I$46)+IF(Data!$AP179&lt;&gt;"",Scoring!$I$47)+IF(Data!$AQ179&lt;&gt;"",Scoring!$I$48)+IF(Data!$AR179&lt;&gt;"",Scoring!$I$49)+IF(Data!$AS179&lt;&gt;"",Scoring!$I$50)+IF(Data!$AT179&lt;&gt;"",Scoring!$I$51)+IF(Data!$AU179&lt;&gt;"",Scoring!$I$52),"")</f>
        <v/>
      </c>
      <c r="BG179" s="180" t="str">
        <f>IF(BF179&lt;&gt;"",LOOKUP(BF179,Likelihoods!$A$7:$A$107,Likelihoods!G$7:G$107),"")</f>
        <v/>
      </c>
      <c r="BH179" s="187" t="str">
        <f>IF(AND(COUNTBLANK($B179:$O179)=13,COUNTBLANK($P179:$Q179)=1,COUNTBLANK($R179:$U179)=3,COUNTBLANK($V179:$X179)=2,COUNTBLANK($Y179:$AE179)=6,COUNTBLANK($AF179:$AJ179)=4,COUNTBLANK($AK179:AN179)=3,COUNTBLANK($AO179:$AQ179)=2,COUNTBLANK($AR179:$AS179)=1,COUNTBLANK($AT179:$AU179)=1),IF(Data!$B179&lt;&gt;"",Scoring!$J$7)+IF(Data!$C179&lt;&gt;"",Scoring!$J$8)+IF(Data!$D179&lt;&gt;"",Scoring!$J$9)+IF(Data!$E179&lt;&gt;"",Scoring!$J$10)+IF(Data!$F179&lt;&gt;"",Scoring!$J$11)+IF(Data!$G179&lt;&gt;"",Scoring!$J$12)+IF(Data!$H179&lt;&gt;"",Scoring!$J$13)+IF(Data!$I179&lt;&gt;"",Scoring!$J$14)+IF(Data!$J179&lt;&gt;"",Scoring!$J$15)+IF(Data!$K179&lt;&gt;"",Scoring!$J$16)+IF(Data!$L179&lt;&gt;"",Scoring!$J$17)+IF(Data!$M179&lt;&gt;"",Scoring!$J$18)+IF(Data!$N179&lt;&gt;"",Scoring!$J$19)+IF(Data!$O179&lt;&gt;"",Scoring!$J$20)+IF(Data!$P179&lt;&gt;"",Scoring!$J$21)+IF(Data!$Q179&lt;&gt;"",Scoring!$J$22)+IF(Data!$R179&lt;&gt;"",Scoring!$J$23)+IF(Data!$S179&lt;&gt;"",Scoring!$J$24)+IF(Data!$T179&lt;&gt;"",Scoring!$J$25)+IF(Data!$U179&lt;&gt;"",Scoring!$J$26)+IF(Data!$V179&lt;&gt;"",Scoring!$J$27)+IF(Data!$W179&lt;&gt;"",Scoring!$J$28)+IF(Data!$X179&lt;&gt;"",Scoring!$J$29)+IF(Data!$Y179&lt;&gt;"",Scoring!$J$30)+IF(Data!$Z179&lt;&gt;"",Scoring!$J$31)+IF(Data!$AA179&lt;&gt;"",Scoring!$J$32)+IF(Data!$AB179&lt;&gt;"",Scoring!$J$33)+IF(Data!$AC179&lt;&gt;"",Scoring!$J$34)+IF(Data!$AD179&lt;&gt;"",Scoring!$J$35)+IF(Data!$AE179&lt;&gt;"",Scoring!$J$36)+IF(Data!$AF179&lt;&gt;"",Scoring!$J$37)+IF(Data!$AG179&lt;&gt;"",Scoring!$J$38)+IF(Data!$AH179&lt;&gt;"",Scoring!$J$39)+IF(Data!$AI179&lt;&gt;"",Scoring!$J$40)+IF(Data!$AJ179&lt;&gt;"",Scoring!$J$41)+IF(Data!$AK179&lt;&gt;"",Scoring!$J$42)+IF(Data!$AL179&lt;&gt;"",Scoring!$J$43)+IF(Data!$AM179&lt;&gt;"",Scoring!$J$44)+IF(Data!$AN179&lt;&gt;"",Scoring!$J$45)+IF(Data!$AO179&lt;&gt;"",Scoring!$J$46)+IF(Data!$AP179&lt;&gt;"",Scoring!$J$47)+IF(Data!$AQ179&lt;&gt;"",Scoring!$J$48)+IF(Data!$AR179&lt;&gt;"",Scoring!$J$49)+IF(Data!$AS179&lt;&gt;"",Scoring!$J$50)+IF(Data!$AT179&lt;&gt;"",Scoring!$J$51)+IF(Data!$AU179&lt;&gt;"",Scoring!$J$52),"")</f>
        <v/>
      </c>
      <c r="BI179" s="183" t="str">
        <f>IF(BH179&lt;&gt;"",LOOKUP(BH179,Likelihoods!$A$7:$A$107,Likelihoods!H$7:H$107),"")</f>
        <v/>
      </c>
      <c r="BJ179" s="188" t="str">
        <f>IF(AND(COUNTBLANK($B179:$O179)=13,COUNTBLANK($P179:$Q179)=1,COUNTBLANK($R179:$U179)=3,COUNTBLANK($V179:$X179)=2,COUNTBLANK($Y179:$AE179)=6,COUNTBLANK($AF179:$AJ179)=4,COUNTBLANK($AK179:AN179)=3,COUNTBLANK($AO179:$AQ179)=2,COUNTBLANK($AR179:$AS179)=1,COUNTBLANK($AT179:$AU179)=1),IF(Data!$B179&lt;&gt;"",Scoring!$K$7)+IF(Data!$C179&lt;&gt;"",Scoring!$K$8)+IF(Data!$D179&lt;&gt;"",Scoring!$K$9)+IF(Data!$E179&lt;&gt;"",Scoring!$K$10)+IF(Data!$F179&lt;&gt;"",Scoring!$K$11)+IF(Data!$G179&lt;&gt;"",Scoring!$K$12)+IF(Data!$H179&lt;&gt;"",Scoring!$K$13)+IF(Data!$I179&lt;&gt;"",Scoring!$K$14)+IF(Data!$J179&lt;&gt;"",Scoring!$K$15)+IF(Data!$K179&lt;&gt;"",Scoring!$K$16)+IF(Data!$L179&lt;&gt;"",Scoring!$K$17)+IF(Data!$M179&lt;&gt;"",Scoring!$K$18)+IF(Data!$N179&lt;&gt;"",Scoring!$K$19)+IF(Data!$O179&lt;&gt;"",Scoring!$K$20)+IF(Data!$P179&lt;&gt;"",Scoring!$K$21)+IF(Data!$Q179&lt;&gt;"",Scoring!$K$22)+IF(Data!$R179&lt;&gt;"",Scoring!$K$23)+IF(Data!$S179&lt;&gt;"",Scoring!$K$24)+IF(Data!$T179&lt;&gt;"",Scoring!$K$25)+IF(Data!$U179&lt;&gt;"",Scoring!$K$26)+IF(Data!$V179&lt;&gt;"",Scoring!$K$27)+IF(Data!$W179&lt;&gt;"",Scoring!$K$28)+IF(Data!$X179&lt;&gt;"",Scoring!$K$29)+IF(Data!$Y179&lt;&gt;"",Scoring!$K$30)+IF(Data!$Z179&lt;&gt;"",Scoring!$K$31)+IF(Data!$AA179&lt;&gt;"",Scoring!$K$32)+IF(Data!$AB179&lt;&gt;"",Scoring!$K$33)+IF(Data!$AC179&lt;&gt;"",Scoring!$K$34)+IF(Data!$AD179&lt;&gt;"",Scoring!$K$35)+IF(Data!$AE179&lt;&gt;"",Scoring!$K$36)+IF(Data!$AF179&lt;&gt;"",Scoring!$K$37)+IF(Data!$AG179&lt;&gt;"",Scoring!$K$38)+IF(Data!$AH179&lt;&gt;"",Scoring!$K$39)+IF(Data!$AI179&lt;&gt;"",Scoring!$K$40)+IF(Data!$AJ179&lt;&gt;"",Scoring!$K$41)+IF(Data!$AK179&lt;&gt;"",Scoring!$K$42)+IF(Data!$AL179&lt;&gt;"",Scoring!$K$43)+IF(Data!$AM179&lt;&gt;"",Scoring!$K$44)+IF(Data!$AN179&lt;&gt;"",Scoring!$K$45)+IF(Data!$AO179&lt;&gt;"",Scoring!$K$46)+IF(Data!$AP179&lt;&gt;"",Scoring!$K$47)+IF(Data!$AQ179&lt;&gt;"",Scoring!$K$48)+IF(Data!$AR179&lt;&gt;"",Scoring!$K$49)+IF(Data!$AS179&lt;&gt;"",Scoring!$K$50)+IF(Data!$AT179&lt;&gt;"",Scoring!$K$51)+IF(Data!$AU179&lt;&gt;"",Scoring!$K$52),"")</f>
        <v/>
      </c>
      <c r="BK179" s="184" t="str">
        <f>IF(BJ179&lt;&gt;"",LOOKUP(BJ179,Likelihoods!$A$7:$A$107,Likelihoods!I$7:I$107),"")</f>
        <v/>
      </c>
      <c r="BL179" s="187" t="str">
        <f>IF(AND(COUNTBLANK($B179:$O179)=13,COUNTBLANK($P179:$Q179)=1,COUNTBLANK($R179:$U179)=3,COUNTBLANK($V179:$X179)=2,COUNTBLANK($Y179:$AE179)=6,COUNTBLANK($AF179:$AJ179)=4,COUNTBLANK($AK179:AN179)=3,COUNTBLANK($AO179:$AQ179)=2,COUNTBLANK($AR179:$AS179)=1,COUNTBLANK($AT179:$AU179)=1),IF(Data!$B179&lt;&gt;"",Scoring!$L$7)+IF(Data!$C179&lt;&gt;"",Scoring!$L$8)+IF(Data!$D179&lt;&gt;"",Scoring!$L$9)+IF(Data!$E179&lt;&gt;"",Scoring!$L$10)+IF(Data!$F179&lt;&gt;"",Scoring!$L$11)+IF(Data!$G179&lt;&gt;"",Scoring!$L$12)+IF(Data!$H179&lt;&gt;"",Scoring!$L$13)+IF(Data!$I179&lt;&gt;"",Scoring!$L$14)+IF(Data!$J179&lt;&gt;"",Scoring!$L$15)+IF(Data!$K179&lt;&gt;"",Scoring!$L$16)+IF(Data!$L179&lt;&gt;"",Scoring!$L$17)+IF(Data!$M179&lt;&gt;"",Scoring!$L$18)+IF(Data!$N179&lt;&gt;"",Scoring!$L$19)+IF(Data!$O179&lt;&gt;"",Scoring!$L$20)+IF(Data!$P179&lt;&gt;"",Scoring!$L$21)+IF(Data!$Q179&lt;&gt;"",Scoring!$L$22)+IF(Data!$R179&lt;&gt;"",Scoring!$L$23)+IF(Data!$S179&lt;&gt;"",Scoring!$L$24)+IF(Data!$T179&lt;&gt;"",Scoring!$L$25)+IF(Data!$U179&lt;&gt;"",Scoring!$L$26)+IF(Data!$V179&lt;&gt;"",Scoring!$L$27)+IF(Data!$W179&lt;&gt;"",Scoring!$L$28)+IF(Data!$X179&lt;&gt;"",Scoring!$L$29)+IF(Data!$Y179&lt;&gt;"",Scoring!$L$30)+IF(Data!$Z179&lt;&gt;"",Scoring!$L$31)+IF(Data!$AA179&lt;&gt;"",Scoring!$L$32)+IF(Data!$AB179&lt;&gt;"",Scoring!$L$33)+IF(Data!$AC179&lt;&gt;"",Scoring!$L$34)+IF(Data!$AD179&lt;&gt;"",Scoring!$L$35)+IF(Data!$AE179&lt;&gt;"",Scoring!$L$36)+IF(Data!$AF179&lt;&gt;"",Scoring!$L$37)+IF(Data!$AG179&lt;&gt;"",Scoring!$L$38)+IF(Data!$AH179&lt;&gt;"",Scoring!$L$39)+IF(Data!$AI179&lt;&gt;"",Scoring!$L$40)+IF(Data!$AJ179&lt;&gt;"",Scoring!$L$41)+IF(Data!$AK179&lt;&gt;"",Scoring!$L$42)+IF(Data!$AL179&lt;&gt;"",Scoring!$L$43)+IF(Data!$AM179&lt;&gt;"",Scoring!$L$44)+IF(Data!$AN179&lt;&gt;"",Scoring!$L$45)+IF(Data!$AO179&lt;&gt;"",Scoring!$L$46)+IF(Data!$AP179&lt;&gt;"",Scoring!$L$47)+IF(Data!$AQ179&lt;&gt;"",Scoring!$L$48)+IF(Data!$AR179&lt;&gt;"",Scoring!$L$49)+IF(Data!$AS179&lt;&gt;"",Scoring!$L$50)+IF(Data!$AT179&lt;&gt;"",Scoring!$L$51)+IF(Data!$AU179&lt;&gt;"",Scoring!$L$52),"")</f>
        <v/>
      </c>
      <c r="BM179" s="180" t="str">
        <f>IF(BL179&lt;&gt;"",LOOKUP(BL179,Likelihoods!$A$7:$A$107,Likelihoods!J$7:J$107),"")</f>
        <v/>
      </c>
      <c r="BN179" s="181" t="str">
        <f>IF(AND(COUNTBLANK($B179:$O179)=13,COUNTBLANK($P179:$Q179)=1,COUNTBLANK($R179:$U179)=3,COUNTBLANK($V179:$X179)=2,COUNTBLANK($Y179:$AE179)=6,COUNTBLANK($AF179:$AJ179)=4,COUNTBLANK($AK179:AN179)=3,COUNTBLANK($AO179:$AQ179)=2,COUNTBLANK($AR179:$AS179)=1,COUNTBLANK($AT179:$AU179)=1),IF(Data!$B179&lt;&gt;"",Scoring!$M$7)+IF(Data!$C179&lt;&gt;"",Scoring!$M$8)+IF(Data!$D179&lt;&gt;"",Scoring!$M$9)+IF(Data!$E179&lt;&gt;"",Scoring!$M$10)+IF(Data!$F179&lt;&gt;"",Scoring!$M$11)+IF(Data!$G179&lt;&gt;"",Scoring!$M$12)+IF(Data!$H179&lt;&gt;"",Scoring!$M$13)+IF(Data!$I179&lt;&gt;"",Scoring!$M$14)+IF(Data!$J179&lt;&gt;"",Scoring!$M$15)+IF(Data!$K179&lt;&gt;"",Scoring!$M$16)+IF(Data!$L179&lt;&gt;"",Scoring!$M$17)+IF(Data!$M179&lt;&gt;"",Scoring!$M$18)+IF(Data!$N179&lt;&gt;"",Scoring!$M$19)+IF(Data!$O179&lt;&gt;"",Scoring!$M$20)+IF(Data!$P179&lt;&gt;"",Scoring!$M$21)+IF(Data!$Q179&lt;&gt;"",Scoring!$M$22)+IF(Data!$R179&lt;&gt;"",Scoring!$M$23)+IF(Data!$S179&lt;&gt;"",Scoring!$M$24)+IF(Data!$T179&lt;&gt;"",Scoring!$M$25)+IF(Data!$U179&lt;&gt;"",Scoring!$M$26)+IF(Data!$V179&lt;&gt;"",Scoring!$M$27)+IF(Data!$W179&lt;&gt;"",Scoring!$M$28)+IF(Data!$X179&lt;&gt;"",Scoring!$M$29)+IF(Data!$Y179&lt;&gt;"",Scoring!$M$30)+IF(Data!$Z179&lt;&gt;"",Scoring!$M$31)+IF(Data!$AA179&lt;&gt;"",Scoring!$M$32)+IF(Data!$AB179&lt;&gt;"",Scoring!$M$33)+IF(Data!$AC179&lt;&gt;"",Scoring!$M$34)+IF(Data!$AD179&lt;&gt;"",Scoring!$M$35)+IF(Data!$AE179&lt;&gt;"",Scoring!$M$36)+IF(Data!$AF179&lt;&gt;"",Scoring!$M$37)+IF(Data!$AG179&lt;&gt;"",Scoring!$M$38)+IF(Data!$AH179&lt;&gt;"",Scoring!$M$39)+IF(Data!$AI179&lt;&gt;"",Scoring!$M$40)+IF(Data!$AJ179&lt;&gt;"",Scoring!$M$41)+IF(Data!$AK179&lt;&gt;"",Scoring!$M$42)+IF(Data!$AL179&lt;&gt;"",Scoring!$M$43)+IF(Data!$AM179&lt;&gt;"",Scoring!$M$44)+IF(Data!$AN179&lt;&gt;"",Scoring!$M$45)+IF(Data!$AO179&lt;&gt;"",Scoring!$M$46)+IF(Data!$AP179&lt;&gt;"",Scoring!$M$47)+IF(Data!$AQ179&lt;&gt;"",Scoring!$M$48)+IF(Data!$AR179&lt;&gt;"",Scoring!$M$49)+IF(Data!$AS179&lt;&gt;"",Scoring!$M$50)+IF(Data!$AT179&lt;&gt;"",Scoring!$M$51)+IF(Data!$AU179&lt;&gt;"",Scoring!$M$52),"")</f>
        <v/>
      </c>
      <c r="BO179" s="184" t="str">
        <f>IF(BN179&lt;&gt;"",LOOKUP(BN179,Likelihoods!$A$7:$A$107,Likelihoods!K$7:K$107),"")</f>
        <v/>
      </c>
      <c r="BP179" s="179" t="str">
        <f>IF(AND(COUNTBLANK($B179:$O179)=13,COUNTBLANK($P179:$Q179)=1,COUNTBLANK($R179:$U179)=3,COUNTBLANK($V179:$X179)=2,COUNTBLANK($Y179:$AE179)=6,COUNTBLANK($AF179:$AJ179)=4,COUNTBLANK($AK179:AN179)=3,COUNTBLANK($AO179:$AQ179)=2,COUNTBLANK($AR179:$AS179)=1,COUNTBLANK($AT179:$AU179)=1),IF(Data!$B179&lt;&gt;"",Scoring!$N$7)+IF(Data!$C179&lt;&gt;"",Scoring!$N$8)+IF(Data!$D179&lt;&gt;"",Scoring!$N$9)+IF(Data!$E179&lt;&gt;"",Scoring!$N$10)+IF(Data!$F179&lt;&gt;"",Scoring!$N$11)+IF(Data!$G179&lt;&gt;"",Scoring!$N$12)+IF(Data!$H179&lt;&gt;"",Scoring!$N$13)+IF(Data!$I179&lt;&gt;"",Scoring!$N$14)+IF(Data!$J179&lt;&gt;"",Scoring!$N$15)+IF(Data!$K179&lt;&gt;"",Scoring!$N$16)+IF(Data!$L179&lt;&gt;"",Scoring!$N$17)+IF(Data!$M179&lt;&gt;"",Scoring!$N$18)+IF(Data!$N179&lt;&gt;"",Scoring!$N$19)+IF(Data!$O179&lt;&gt;"",Scoring!$N$20)+IF(Data!$P179&lt;&gt;"",Scoring!$N$21)+IF(Data!$Q179&lt;&gt;"",Scoring!$N$22)+IF(Data!$R179&lt;&gt;"",Scoring!$N$23)+IF(Data!$S179&lt;&gt;"",Scoring!$N$24)+IF(Data!$T179&lt;&gt;"",Scoring!$N$25)+IF(Data!$U179&lt;&gt;"",Scoring!$N$26)+IF(Data!$V179&lt;&gt;"",Scoring!$N$27)+IF(Data!$W179&lt;&gt;"",Scoring!$N$28)+IF(Data!$X179&lt;&gt;"",Scoring!$N$29)+IF(Data!$Y179&lt;&gt;"",Scoring!$N$30)+IF(Data!$Z179&lt;&gt;"",Scoring!$N$31)+IF(Data!$AA179&lt;&gt;"",Scoring!$N$32)+IF(Data!$AB179&lt;&gt;"",Scoring!$N$33)+IF(Data!$AC179&lt;&gt;"",Scoring!$N$34)+IF(Data!$AD179&lt;&gt;"",Scoring!$N$35)+IF(Data!$AE179&lt;&gt;"",Scoring!$N$36)+IF(Data!$AF179&lt;&gt;"",Scoring!$N$37)+IF(Data!$AG179&lt;&gt;"",Scoring!$N$38)+IF(Data!$AH179&lt;&gt;"",Scoring!$N$39)+IF(Data!$AI179&lt;&gt;"",Scoring!$N$40)+IF(Data!$AJ179&lt;&gt;"",Scoring!$N$41)+IF(Data!$AK179&lt;&gt;"",Scoring!$N$42)+IF(Data!$AL179&lt;&gt;"",Scoring!$N$43)+IF(Data!$AM179&lt;&gt;"",Scoring!$N$44)+IF(Data!$AN179&lt;&gt;"",Scoring!$N$45)+IF(Data!$AO179&lt;&gt;"",Scoring!$N$46)+IF(Data!$AP179&lt;&gt;"",Scoring!$N$47)+IF(Data!$AQ179&lt;&gt;"",Scoring!$N$48)+IF(Data!$AR179&lt;&gt;"",Scoring!$N$49)+IF(Data!$AS179&lt;&gt;"",Scoring!$N$50)+IF(Data!$AT179&lt;&gt;"",Scoring!$N$51)+IF(Data!$AU179&lt;&gt;"",Scoring!$N$52),"")</f>
        <v/>
      </c>
      <c r="BQ179" s="189" t="str">
        <f>IF(BP179&lt;&gt;"",LOOKUP(BP179,Likelihoods!$A$7:$A$107,Likelihoods!L$7:L$107),"")</f>
        <v/>
      </c>
      <c r="BR179" s="181" t="str">
        <f>IF(AND(COUNTBLANK($B179:$O179)=13,COUNTBLANK($P179:$Q179)=1,COUNTBLANK($R179:$U179)=3,COUNTBLANK($V179:$X179)=2,COUNTBLANK($Y179:$AE179)=6,COUNTBLANK($AF179:$AJ179)=4,COUNTBLANK($AK179:AN179)=3,COUNTBLANK($AO179:$AQ179)=2,COUNTBLANK($AR179:$AS179)=1,COUNTBLANK($AT179:$AU179)=1),IF(Data!$B179&lt;&gt;"",Scoring!$O$7)+IF(Data!$C179&lt;&gt;"",Scoring!$O$8)+IF(Data!$D179&lt;&gt;"",Scoring!$O$9)+IF(Data!$E179&lt;&gt;"",Scoring!$O$10)+IF(Data!$F179&lt;&gt;"",Scoring!$O$11)+IF(Data!$G179&lt;&gt;"",Scoring!$O$12)+IF(Data!$H179&lt;&gt;"",Scoring!$O$13)+IF(Data!$I179&lt;&gt;"",Scoring!$O$14)+IF(Data!$J179&lt;&gt;"",Scoring!$O$15)+IF(Data!$K179&lt;&gt;"",Scoring!$O$16)+IF(Data!$L179&lt;&gt;"",Scoring!$O$17)+IF(Data!$M179&lt;&gt;"",Scoring!$O$18)+IF(Data!$N179&lt;&gt;"",Scoring!$O$19)+IF(Data!$O179&lt;&gt;"",Scoring!$O$20)+IF(Data!$P179&lt;&gt;"",Scoring!$O$21)+IF(Data!$Q179&lt;&gt;"",Scoring!$O$22)+IF(Data!$R179&lt;&gt;"",Scoring!$O$23)+IF(Data!$S179&lt;&gt;"",Scoring!$O$24)+IF(Data!$T179&lt;&gt;"",Scoring!$O$25)+IF(Data!$U179&lt;&gt;"",Scoring!$O$26)+IF(Data!$V179&lt;&gt;"",Scoring!$O$27)+IF(Data!$W179&lt;&gt;"",Scoring!$O$28)+IF(Data!$X179&lt;&gt;"",Scoring!$O$29)+IF(Data!$Y179&lt;&gt;"",Scoring!$O$30)+IF(Data!$Z179&lt;&gt;"",Scoring!$O$31)+IF(Data!$AA179&lt;&gt;"",Scoring!$O$32)+IF(Data!$AB179&lt;&gt;"",Scoring!$O$33)+IF(Data!$AC179&lt;&gt;"",Scoring!$O$34)+IF(Data!$AD179&lt;&gt;"",Scoring!$O$35)+IF(Data!$AE179&lt;&gt;"",Scoring!$O$36)+IF(Data!$AF179&lt;&gt;"",Scoring!$O$37)+IF(Data!$AG179&lt;&gt;"",Scoring!$O$38)+IF(Data!$AH179&lt;&gt;"",Scoring!$O$39)+IF(Data!$AI179&lt;&gt;"",Scoring!$O$40)+IF(Data!$AJ179&lt;&gt;"",Scoring!$O$41)+IF(Data!$AK179&lt;&gt;"",Scoring!$O$42)+IF(Data!$AL179&lt;&gt;"",Scoring!$O$43)+IF(Data!$AM179&lt;&gt;"",Scoring!$O$44)+IF(Data!$AN179&lt;&gt;"",Scoring!$O$45)+IF(Data!$AO179&lt;&gt;"",Scoring!$O$46)+IF(Data!$AP179&lt;&gt;"",Scoring!$O$47)+IF(Data!$AQ179&lt;&gt;"",Scoring!$O$48)+IF(Data!$AR179&lt;&gt;"",Scoring!$O$49)+IF(Data!$AS179&lt;&gt;"",Scoring!$O$50)+IF(Data!$AT179&lt;&gt;"",Scoring!$O$51)+IF(Data!$AU179&lt;&gt;"",Scoring!$O$52),"")</f>
        <v/>
      </c>
      <c r="BS179" s="184" t="str">
        <f>IF(BR179&lt;&gt;"",LOOKUP(BR179,Likelihoods!$A$7:$A$107,Likelihoods!M$7:M$107),"")</f>
        <v/>
      </c>
      <c r="BT179" s="181" t="str">
        <f>IF(AND(COUNTBLANK($B179:$O179)=13,COUNTBLANK($P179:$Q179)=1,COUNTBLANK($R179:$U179)=3,COUNTBLANK($V179:$X179)=2,COUNTBLANK($Y179:$AE179)=6,COUNTBLANK($AF179:$AJ179)=4,COUNTBLANK($AK179:AN179)=3,COUNTBLANK($AO179:$AQ179)=2,COUNTBLANK($AR179:$AS179)=1,COUNTBLANK($AT179:$AU179)=1),IF(Data!$B179&lt;&gt;"",Scoring!$P$7)+IF(Data!$C179&lt;&gt;"",Scoring!$P$8)+IF(Data!$D179&lt;&gt;"",Scoring!$P$9)+IF(Data!$E179&lt;&gt;"",Scoring!$P$10)+IF(Data!$F179&lt;&gt;"",Scoring!$P$11)+IF(Data!$G179&lt;&gt;"",Scoring!$P$12)+IF(Data!$H179&lt;&gt;"",Scoring!$P$13)+IF(Data!$I179&lt;&gt;"",Scoring!$P$14)+IF(Data!$J179&lt;&gt;"",Scoring!$P$15)+IF(Data!$K179&lt;&gt;"",Scoring!$P$16)+IF(Data!$L179&lt;&gt;"",Scoring!$P$17)+IF(Data!$M179&lt;&gt;"",Scoring!$P$18)+IF(Data!$N179&lt;&gt;"",Scoring!$P$19)+IF(Data!$O179&lt;&gt;"",Scoring!$P$20)+IF(Data!$P179&lt;&gt;"",Scoring!$P$21)+IF(Data!$Q179&lt;&gt;"",Scoring!$P$22)+IF(Data!$R179&lt;&gt;"",Scoring!$P$23)+IF(Data!$S179&lt;&gt;"",Scoring!$P$24)+IF(Data!$T179&lt;&gt;"",Scoring!$P$25)+IF(Data!$U179&lt;&gt;"",Scoring!$P$26)+IF(Data!$V179&lt;&gt;"",Scoring!$P$27)+IF(Data!$W179&lt;&gt;"",Scoring!$P$28)+IF(Data!$X179&lt;&gt;"",Scoring!$P$29)+IF(Data!$Y179&lt;&gt;"",Scoring!$P$30)+IF(Data!$Z179&lt;&gt;"",Scoring!$P$31)+IF(Data!$AA179&lt;&gt;"",Scoring!$P$32)+IF(Data!$AB179&lt;&gt;"",Scoring!$P$33)+IF(Data!$AC179&lt;&gt;"",Scoring!$P$34)+IF(Data!$AD179&lt;&gt;"",Scoring!$P$35)+IF(Data!$AE179&lt;&gt;"",Scoring!$P$36)+IF(Data!$AF179&lt;&gt;"",Scoring!$P$37)+IF(Data!$AG179&lt;&gt;"",Scoring!$P$38)+IF(Data!$AH179&lt;&gt;"",Scoring!$P$39)+IF(Data!$AI179&lt;&gt;"",Scoring!$P$40)+IF(Data!$AJ179&lt;&gt;"",Scoring!$P$41)+IF(Data!$AK179&lt;&gt;"",Scoring!$P$42)+IF(Data!$AL179&lt;&gt;"",Scoring!$P$43)+IF(Data!$AM179&lt;&gt;"",Scoring!$P$44)+IF(Data!$AN179&lt;&gt;"",Scoring!$P$45)+IF(Data!$AO179&lt;&gt;"",Scoring!$P$46)+IF(Data!$AP179&lt;&gt;"",Scoring!$P$47)+IF(Data!$AQ179&lt;&gt;"",Scoring!$P$48)+IF(Data!$AR179&lt;&gt;"",Scoring!$P$49)+IF(Data!$AS179&lt;&gt;"",Scoring!$P$50)+IF(Data!$AT179&lt;&gt;"",Scoring!$P$51)+IF(Data!$AU179&lt;&gt;"",Scoring!$P$52),"")</f>
        <v/>
      </c>
      <c r="BU179" s="180" t="str">
        <f>IF(BT179&lt;&gt;"",LOOKUP(BT179,Likelihoods!$A$7:$A$107,Likelihoods!N$7:N$107),"")</f>
        <v/>
      </c>
      <c r="BV179" s="181" t="str">
        <f>IF(AND(COUNTBLANK($B179:$O179)=13,COUNTBLANK($P179:$Q179)=1,COUNTBLANK($R179:$U179)=3,COUNTBLANK($V179:$X179)=2,COUNTBLANK($Y179:$AE179)=6,COUNTBLANK($AF179:$AJ179)=4,COUNTBLANK($AK179:AN179)=3,COUNTBLANK($AO179:$AQ179)=2,COUNTBLANK($AR179:$AS179)=1,COUNTBLANK($AT179:$AU179)=1),IF(Data!$B179&lt;&gt;"",Scoring!$Q$7)+IF(Data!$C179&lt;&gt;"",Scoring!$Q$8)+IF(Data!$D179&lt;&gt;"",Scoring!$Q$9)+IF(Data!$E179&lt;&gt;"",Scoring!$Q$10)+IF(Data!$F179&lt;&gt;"",Scoring!$Q$11)+IF(Data!$G179&lt;&gt;"",Scoring!$Q$12)+IF(Data!$H179&lt;&gt;"",Scoring!$Q$13)+IF(Data!$I179&lt;&gt;"",Scoring!$Q$14)+IF(Data!$J179&lt;&gt;"",Scoring!$Q$15)+IF(Data!$K179&lt;&gt;"",Scoring!$Q$16)+IF(Data!$L179&lt;&gt;"",Scoring!$Q$17)+IF(Data!$M179&lt;&gt;"",Scoring!$Q$18)+IF(Data!$N179&lt;&gt;"",Scoring!$Q$19)+IF(Data!$O179&lt;&gt;"",Scoring!$Q$20)+IF(Data!$P179&lt;&gt;"",Scoring!$Q$21)+IF(Data!$Q179&lt;&gt;"",Scoring!$Q$22)+IF(Data!$R179&lt;&gt;"",Scoring!$Q$23)+IF(Data!$S179&lt;&gt;"",Scoring!$Q$24)+IF(Data!$T179&lt;&gt;"",Scoring!$Q$25)+IF(Data!$U179&lt;&gt;"",Scoring!$Q$26)+IF(Data!$V179&lt;&gt;"",Scoring!$Q$27)+IF(Data!$W179&lt;&gt;"",Scoring!$Q$28)+IF(Data!$X179&lt;&gt;"",Scoring!$Q$29)+IF(Data!$Y179&lt;&gt;"",Scoring!$Q$30)+IF(Data!$Z179&lt;&gt;"",Scoring!$Q$31)+IF(Data!$AA179&lt;&gt;"",Scoring!$Q$32)+IF(Data!$AB179&lt;&gt;"",Scoring!$Q$33)+IF(Data!$AC179&lt;&gt;"",Scoring!$Q$34)+IF(Data!$AD179&lt;&gt;"",Scoring!$Q$35)+IF(Data!$AE179&lt;&gt;"",Scoring!$Q$36)+IF(Data!$AF179&lt;&gt;"",Scoring!$Q$37)+IF(Data!$AG179&lt;&gt;"",Scoring!$Q$38)+IF(Data!$AH179&lt;&gt;"",Scoring!$Q$39)+IF(Data!$AI179&lt;&gt;"",Scoring!$Q$40)+IF(Data!$AJ179&lt;&gt;"",Scoring!$Q$41)+IF(Data!$AK179&lt;&gt;"",Scoring!$Q$42)+IF(Data!$AL179&lt;&gt;"",Scoring!$Q$43)+IF(Data!$AM179&lt;&gt;"",Scoring!$Q$44)+IF(Data!$AN179&lt;&gt;"",Scoring!$Q$45)+IF(Data!$AO179&lt;&gt;"",Scoring!$Q$46)+IF(Data!$AP179&lt;&gt;"",Scoring!$Q$47)+IF(Data!$AQ179&lt;&gt;"",Scoring!$Q$48)+IF(Data!$AR179&lt;&gt;"",Scoring!$Q$49)+IF(Data!$AS179&lt;&gt;"",Scoring!$Q$50)+IF(Data!$AT179&lt;&gt;"",Scoring!$Q$51)+IF(Data!$AU179&lt;&gt;"",Scoring!$Q$52),"")</f>
        <v/>
      </c>
      <c r="BW179" s="183" t="str">
        <f>IF(BV179&lt;&gt;"",LOOKUP(BV179,Likelihoods!$A$7:$A$107,Likelihoods!O$7:O$107),"")</f>
        <v/>
      </c>
      <c r="BX179" s="9"/>
      <c r="BY179" s="9"/>
      <c r="BZ179" s="9"/>
      <c r="CA179" s="9"/>
      <c r="CB179" s="9"/>
      <c r="CC179" s="9"/>
      <c r="CD179" s="9"/>
      <c r="CE179" s="9"/>
      <c r="CF179" s="9"/>
      <c r="CG179" s="9"/>
      <c r="CH179" s="9"/>
      <c r="CI179" s="9"/>
      <c r="CJ179" s="9"/>
      <c r="CK179" s="9"/>
    </row>
    <row r="180" spans="1:89" ht="14.25">
      <c r="A180" s="59"/>
      <c r="B180" s="76"/>
      <c r="C180" s="77"/>
      <c r="D180" s="77"/>
      <c r="E180" s="77"/>
      <c r="F180" s="77"/>
      <c r="G180" s="77"/>
      <c r="H180" s="77"/>
      <c r="I180" s="77"/>
      <c r="J180" s="77"/>
      <c r="K180" s="77"/>
      <c r="L180" s="77"/>
      <c r="M180" s="77"/>
      <c r="N180" s="77"/>
      <c r="O180" s="77"/>
      <c r="P180" s="76"/>
      <c r="Q180" s="78"/>
      <c r="R180" s="77"/>
      <c r="S180" s="77"/>
      <c r="T180" s="77"/>
      <c r="U180" s="77"/>
      <c r="V180" s="76"/>
      <c r="W180" s="77"/>
      <c r="X180" s="78"/>
      <c r="Y180" s="77"/>
      <c r="Z180" s="77"/>
      <c r="AA180" s="77"/>
      <c r="AB180" s="77"/>
      <c r="AC180" s="77"/>
      <c r="AD180" s="77"/>
      <c r="AE180" s="77"/>
      <c r="AF180" s="76"/>
      <c r="AG180" s="77"/>
      <c r="AH180" s="77"/>
      <c r="AI180" s="77"/>
      <c r="AJ180" s="78"/>
      <c r="AK180" s="77"/>
      <c r="AL180" s="77"/>
      <c r="AM180" s="77"/>
      <c r="AN180" s="77"/>
      <c r="AO180" s="76"/>
      <c r="AP180" s="77"/>
      <c r="AQ180" s="78"/>
      <c r="AR180" s="76"/>
      <c r="AS180" s="78"/>
      <c r="AT180" s="77"/>
      <c r="AU180" s="77"/>
      <c r="AV180" s="179" t="str">
        <f>IF(AND(COUNTBLANK($B180:$O180)=13,COUNTBLANK($P180:$Q180)=1,COUNTBLANK($R180:$U180)=3,COUNTBLANK($V180:$X180)=2,COUNTBLANK($Y180:$AE180)=6,COUNTBLANK($AF180:$AJ180)=4,COUNTBLANK($AK180:AN180)=3,COUNTBLANK($AO180:$AQ180)=2,COUNTBLANK($AR180:$AS180)=1,COUNTBLANK($AT180:$AU180)=1),IF(Data!$B180&lt;&gt;"",Scoring!$D$7)+IF(Data!$C180&lt;&gt;"",Scoring!$D$8)+IF(Data!$D180&lt;&gt;"",Scoring!$D$9)+IF(Data!$E180&lt;&gt;"",Scoring!$D$10)+IF(Data!$F180&lt;&gt;"",Scoring!$D$11)+IF(Data!$G180&lt;&gt;"",Scoring!$D$12)+IF(Data!$H180&lt;&gt;"",Scoring!$D$13)+IF(Data!$I180&lt;&gt;"",Scoring!$D$14)+IF(Data!$J180&lt;&gt;"",Scoring!$D$15)+IF(Data!$K180&lt;&gt;"",Scoring!$D$16)+IF(Data!$L180&lt;&gt;"",Scoring!$D$17)+IF(Data!$M180&lt;&gt;"",Scoring!$D$18)+IF(Data!$N180&lt;&gt;"",Scoring!$D$19)+IF(Data!$O180&lt;&gt;"",Scoring!$D$20)+IF(Data!$P180&lt;&gt;"",Scoring!$D$21)+IF(Data!$Q180&lt;&gt;"",Scoring!$D$22)+IF(Data!$R180&lt;&gt;"",Scoring!$D$23)+IF(Data!$S180&lt;&gt;"",Scoring!$D$24)+IF(Data!$T180&lt;&gt;"",Scoring!$D$25)+IF(Data!$U180&lt;&gt;"",Scoring!$D$26)+IF(Data!$V180&lt;&gt;"",Scoring!$D$27)+IF(Data!$W180&lt;&gt;"",Scoring!$D$28)+IF(Data!$X180&lt;&gt;"",Scoring!$D$29)+IF(Data!$Y180&lt;&gt;"",Scoring!$D$30)+IF(Data!$Z180&lt;&gt;"",Scoring!$D$31)+IF(Data!$AA180&lt;&gt;"",Scoring!$D$32)+IF(Data!$AB180&lt;&gt;"",Scoring!$D$33)+IF(Data!$AC180&lt;&gt;"",Scoring!$D$34)+IF(Data!$AD180&lt;&gt;"",Scoring!$D$35)+IF(Data!$AE180&lt;&gt;"",Scoring!$D$36)+IF(Data!$AF180&lt;&gt;"",Scoring!$D$37)+IF(Data!$AG180&lt;&gt;"",Scoring!$D$38)+IF(Data!$AH180&lt;&gt;"",Scoring!$D$39)+IF(Data!$AI180&lt;&gt;"",Scoring!$D$40)+IF(Data!$AJ180&lt;&gt;"",Scoring!$D$41)+IF(Data!$AK180&lt;&gt;"",Scoring!$D$42)+IF(Data!$AL180&lt;&gt;"",Scoring!$D$43)+IF(Data!$AM180&lt;&gt;"",Scoring!$D$44)+IF(Data!$AN180&lt;&gt;"",Scoring!$D$45)+IF(Data!$AO180&lt;&gt;"",Scoring!$D$46)+IF(Data!$AP180&lt;&gt;"",Scoring!$D$47)+IF(Data!$AQ180&lt;&gt;"",Scoring!$D$48)+IF(Data!$AR180&lt;&gt;"",Scoring!$D$49)+IF(Data!$AS180&lt;&gt;"",Scoring!$D$50)+IF(Data!$AT180&lt;&gt;"",Scoring!$D$51)+IF(Data!$AU180&lt;&gt;"",Scoring!$D$52),"")</f>
        <v/>
      </c>
      <c r="AW180" s="180" t="str">
        <f>IF(AV180&lt;&gt;"",LOOKUP(AV180,Likelihoods!$A$7:$A$107,Likelihoods!B$7:B$107),"")</f>
        <v/>
      </c>
      <c r="AX180" s="181" t="str">
        <f>IF(AND(COUNTBLANK($B180:$O180)=13,COUNTBLANK($P180:$Q180)=1,COUNTBLANK($R180:$U180)=3,COUNTBLANK($V180:$X180)=2,COUNTBLANK($Y180:$AE180)=6,COUNTBLANK($AF180:$AJ180)=4,COUNTBLANK($AK180:AN180)=3,COUNTBLANK($AO180:$AQ180)=2,COUNTBLANK($AR180:$AS180)=1,COUNTBLANK($AT180:$AU180)=1),IF(Data!$B180&lt;&gt;"",Scoring!$E$7)+IF(Data!$C180&lt;&gt;"",Scoring!$E$8)+IF(Data!$D180&lt;&gt;"",Scoring!$E$9)+IF(Data!$E180&lt;&gt;"",Scoring!$E$10)+IF(Data!$F180&lt;&gt;"",Scoring!$E$11)+IF(Data!$G180&lt;&gt;"",Scoring!$E$12)+IF(Data!$H180&lt;&gt;"",Scoring!$E$13)+IF(Data!$I180&lt;&gt;"",Scoring!$E$14)+IF(Data!$J180&lt;&gt;"",Scoring!$E$15)+IF(Data!$K180&lt;&gt;"",Scoring!$E$16)+IF(Data!$L180&lt;&gt;"",Scoring!$E$17)+IF(Data!$M180&lt;&gt;"",Scoring!$E$18)+IF(Data!$N180&lt;&gt;"",Scoring!$E$19)+IF(Data!$O180&lt;&gt;"",Scoring!$E$20)+IF(Data!$P180&lt;&gt;"",Scoring!$E$21)+IF(Data!$Q180&lt;&gt;"",Scoring!$E$22)+IF(Data!$R180&lt;&gt;"",Scoring!$E$23)+IF(Data!$S180&lt;&gt;"",Scoring!$E$24)+IF(Data!$T180&lt;&gt;"",Scoring!$E$25)+IF(Data!$U180&lt;&gt;"",Scoring!$E$26)+IF(Data!$V180&lt;&gt;"",Scoring!$E$27)+IF(Data!$W180&lt;&gt;"",Scoring!$E$28)+IF(Data!$X180&lt;&gt;"",Scoring!$E$29)+IF(Data!$Y180&lt;&gt;"",Scoring!$E$30)+IF(Data!$Z180&lt;&gt;"",Scoring!$E$31)+IF(Data!$AA180&lt;&gt;"",Scoring!$E$32)+IF(Data!$AB180&lt;&gt;"",Scoring!$E$33)+IF(Data!$AC180&lt;&gt;"",Scoring!$E$34)+IF(Data!$AD180&lt;&gt;"",Scoring!$E$35)+IF(Data!$AE180&lt;&gt;"",Scoring!$E$36)+IF(Data!$AF180&lt;&gt;"",Scoring!$E$37)+IF(Data!$AG180&lt;&gt;"",Scoring!$E$38)+IF(Data!$AH180&lt;&gt;"",Scoring!$E$39)+IF(Data!$AI180&lt;&gt;"",Scoring!$E$40)+IF(Data!$AJ180&lt;&gt;"",Scoring!$E$41)+IF(Data!$AK180&lt;&gt;"",Scoring!$E$42)+IF(Data!$AL180&lt;&gt;"",Scoring!$E$43)+IF(Data!$AM180&lt;&gt;"",Scoring!$E$44)+IF(Data!$AN180&lt;&gt;"",Scoring!$E$45)+IF(Data!$AO180&lt;&gt;"",Scoring!$E$46)+IF(Data!$AP180&lt;&gt;"",Scoring!$E$47)+IF(Data!$AQ180&lt;&gt;"",Scoring!$E$48)+IF(Data!$AR180&lt;&gt;"",Scoring!$E$49)+IF(Data!$AS180&lt;&gt;"",Scoring!$E$50)+IF(Data!$AT180&lt;&gt;"",Scoring!$E$51)+IF(Data!$AU180&lt;&gt;"",Scoring!$E$52),"")</f>
        <v/>
      </c>
      <c r="AY180" s="180" t="str">
        <f>IF(AX180&lt;&gt;"",LOOKUP(AX180,Likelihoods!$A$7:$A$107,Likelihoods!C$7:C$107),"")</f>
        <v/>
      </c>
      <c r="AZ180" s="182" t="str">
        <f>IF(AND(COUNTBLANK($B180:$O180)=13,COUNTBLANK($P180:$Q180)=1,COUNTBLANK($R180:$U180)=3,COUNTBLANK($V180:$X180)=2,COUNTBLANK($Y180:$AE180)=6,COUNTBLANK($AF180:$AJ180)=4,COUNTBLANK($AK180:AN180)=3,COUNTBLANK($AO180:$AQ180)=2,COUNTBLANK($AR180:$AS180)=1,COUNTBLANK($AT180:$AU180)=1),IF(Data!$B180&lt;&gt;"",Scoring!$F$7)+IF(Data!$C180&lt;&gt;"",Scoring!$F$8)+IF(Data!$D180&lt;&gt;"",Scoring!$F$9)+IF(Data!$E180&lt;&gt;"",Scoring!$F$10)+IF(Data!$F180&lt;&gt;"",Scoring!$F$11)+IF(Data!$G180&lt;&gt;"",Scoring!$F$12)+IF(Data!$H180&lt;&gt;"",Scoring!$F$13)+IF(Data!$I180&lt;&gt;"",Scoring!$F$14)+IF(Data!$J180&lt;&gt;"",Scoring!$F$15)+IF(Data!$K180&lt;&gt;"",Scoring!$F$16)+IF(Data!$L180&lt;&gt;"",Scoring!$F$17)+IF(Data!$M180&lt;&gt;"",Scoring!$F$18)+IF(Data!$N180&lt;&gt;"",Scoring!$F$19)+IF(Data!$O180&lt;&gt;"",Scoring!$F$20)+IF(Data!$P180&lt;&gt;"",Scoring!$F$21)+IF(Data!$Q180&lt;&gt;"",Scoring!$F$22)+IF(Data!$R180&lt;&gt;"",Scoring!$F$23)+IF(Data!$S180&lt;&gt;"",Scoring!$F$24)+IF(Data!$T180&lt;&gt;"",Scoring!$F$25)+IF(Data!$U180&lt;&gt;"",Scoring!$F$26)+IF(Data!$V180&lt;&gt;"",Scoring!$F$27)+IF(Data!$W180&lt;&gt;"",Scoring!$F$28)+IF(Data!$X180&lt;&gt;"",Scoring!$F$29)+IF(Data!$Y180&lt;&gt;"",Scoring!$F$30)+IF(Data!$Z180&lt;&gt;"",Scoring!$F$31)+IF(Data!$AA180&lt;&gt;"",Scoring!$F$32)+IF(Data!$AB180&lt;&gt;"",Scoring!$F$33)+IF(Data!$AC180&lt;&gt;"",Scoring!$F$34)+IF(Data!$AD180&lt;&gt;"",Scoring!$F$35)+IF(Data!$AE180&lt;&gt;"",Scoring!$F$36)+IF(Data!$AF180&lt;&gt;"",Scoring!$F$37)+IF(Data!$AG180&lt;&gt;"",Scoring!$F$38)+IF(Data!$AH180&lt;&gt;"",Scoring!$F$39)+IF(Data!$AI180&lt;&gt;"",Scoring!$F$40)+IF(Data!$AJ180&lt;&gt;"",Scoring!$F$41)+IF(Data!$AK180&lt;&gt;"",Scoring!$F$42)+IF(Data!$AL180&lt;&gt;"",Scoring!$F$43)+IF(Data!$AM180&lt;&gt;"",Scoring!$F$44)+IF(Data!$AN180&lt;&gt;"",Scoring!$F$45)+IF(Data!$AO180&lt;&gt;"",Scoring!$F$46)+IF(Data!$AP180&lt;&gt;"",Scoring!$F$47)+IF(Data!$AQ180&lt;&gt;"",Scoring!$F$48)+IF(Data!$AR180&lt;&gt;"",Scoring!$F$49)+IF(Data!$AS180&lt;&gt;"",Scoring!$F$50)+IF(Data!$AT180&lt;&gt;"",Scoring!$F$51)+IF(Data!$AU180&lt;&gt;"",Scoring!$F$52),"")</f>
        <v/>
      </c>
      <c r="BA180" s="183" t="str">
        <f>IF(AZ180&lt;&gt;"",LOOKUP(AZ180,Likelihoods!$A$7:$A$107,Likelihoods!D$7:D$107),"")</f>
        <v/>
      </c>
      <c r="BB180" s="181" t="str">
        <f>IF(AND(COUNTBLANK($B180:$O180)=13,COUNTBLANK($P180:$Q180)=1,COUNTBLANK($R180:$U180)=3,COUNTBLANK($V180:$X180)=2,COUNTBLANK($Y180:$AE180)=6,COUNTBLANK($AF180:$AJ180)=4,COUNTBLANK($AK180:AN180)=3,COUNTBLANK($AO180:$AQ180)=2,COUNTBLANK($AR180:$AS180)=1,COUNTBLANK($AT180:$AU180)=1),IF(Data!$B180&lt;&gt;"",Scoring!$G$7)+IF(Data!$C180&lt;&gt;"",Scoring!$G$8)+IF(Data!$D180&lt;&gt;"",Scoring!$G$9)+IF(Data!$E180&lt;&gt;"",Scoring!$G$10)+IF(Data!$F180&lt;&gt;"",Scoring!$G$11)+IF(Data!$G180&lt;&gt;"",Scoring!$G$12)+IF(Data!$H180&lt;&gt;"",Scoring!$G$13)+IF(Data!$I180&lt;&gt;"",Scoring!$G$14)+IF(Data!$J180&lt;&gt;"",Scoring!$G$15)+IF(Data!$K180&lt;&gt;"",Scoring!$G$16)+IF(Data!$L180&lt;&gt;"",Scoring!$G$17)+IF(Data!$M180&lt;&gt;"",Scoring!$G$18)+IF(Data!$N180&lt;&gt;"",Scoring!$G$19)+IF(Data!$O180&lt;&gt;"",Scoring!$G$20)+IF(Data!$P180&lt;&gt;"",Scoring!$G$21)+IF(Data!$Q180&lt;&gt;"",Scoring!$G$22)+IF(Data!$R180&lt;&gt;"",Scoring!$G$23)+IF(Data!$S180&lt;&gt;"",Scoring!$G$24)+IF(Data!$T180&lt;&gt;"",Scoring!$G$25)+IF(Data!$U180&lt;&gt;"",Scoring!$G$26)+IF(Data!$V180&lt;&gt;"",Scoring!$G$27)+IF(Data!$W180&lt;&gt;"",Scoring!$G$28)+IF(Data!$X180&lt;&gt;"",Scoring!$G$29)+IF(Data!$Y180&lt;&gt;"",Scoring!$G$30)+IF(Data!$Z180&lt;&gt;"",Scoring!$G$31)+IF(Data!$AA180&lt;&gt;"",Scoring!$G$32)+IF(Data!$AB180&lt;&gt;"",Scoring!$G$33)+IF(Data!$AC180&lt;&gt;"",Scoring!$G$34)+IF(Data!$AD180&lt;&gt;"",Scoring!$G$35)+IF(Data!$AE180&lt;&gt;"",Scoring!$G$36)+IF(Data!$AF180&lt;&gt;"",Scoring!$G$37)+IF(Data!$AG180&lt;&gt;"",Scoring!$G$38)+IF(Data!$AH180&lt;&gt;"",Scoring!$G$39)+IF(Data!$AI180&lt;&gt;"",Scoring!$G$40)+IF(Data!$AJ180&lt;&gt;"",Scoring!$G$41)+IF(Data!$AK180&lt;&gt;"",Scoring!$G$42)+IF(Data!$AL180&lt;&gt;"",Scoring!$G$43)+IF(Data!$AM180&lt;&gt;"",Scoring!$G$44)+IF(Data!$AN180&lt;&gt;"",Scoring!$G$45)+IF(Data!$AO180&lt;&gt;"",Scoring!$G$46)+IF(Data!$AP180&lt;&gt;"",Scoring!$G$47)+IF(Data!$AQ180&lt;&gt;"",Scoring!$G$48)+IF(Data!$AR180&lt;&gt;"",Scoring!$G$49)+IF(Data!$AS180&lt;&gt;"",Scoring!$G$50)+IF(Data!$AT180&lt;&gt;"",Scoring!$G$51)+IF(Data!$AU180&lt;&gt;"",Scoring!$G$52),"")</f>
        <v/>
      </c>
      <c r="BC180" s="184" t="str">
        <f>IF(BB180&lt;&gt;"",LOOKUP(BB180,Likelihoods!$A$7:$A$107,Likelihoods!E$7:E$107),"")</f>
        <v/>
      </c>
      <c r="BD180" s="185" t="str">
        <f>IF(AND(COUNTBLANK($B180:$O180)=13,COUNTBLANK($P180:$Q180)=1,COUNTBLANK($R180:$U180)=3,COUNTBLANK($V180:$X180)=2,COUNTBLANK($Y180:$AE180)=6,COUNTBLANK($AF180:$AJ180)=4,COUNTBLANK($AK180:AN180)=3,COUNTBLANK($AO180:$AQ180)=2,COUNTBLANK($AR180:$AS180)=1,COUNTBLANK($AT180:$AU180)=1),IF(Data!$B180&lt;&gt;"",Scoring!$H$7)+IF(Data!$C180&lt;&gt;"",Scoring!$H$8)+IF(Data!$D180&lt;&gt;"",Scoring!$H$9)+IF(Data!$E180&lt;&gt;"",Scoring!$H$10)+IF(Data!$F180&lt;&gt;"",Scoring!$H$11)+IF(Data!$G180&lt;&gt;"",Scoring!$H$12)+IF(Data!$H180&lt;&gt;"",Scoring!$H$13)+IF(Data!$I180&lt;&gt;"",Scoring!$H$14)+IF(Data!$J180&lt;&gt;"",Scoring!$H$15)+IF(Data!$K180&lt;&gt;"",Scoring!$H$16)+IF(Data!$L180&lt;&gt;"",Scoring!$H$17)+IF(Data!$M180&lt;&gt;"",Scoring!$H$18)+IF(Data!$N180&lt;&gt;"",Scoring!$H$19)+IF(Data!$O180&lt;&gt;"",Scoring!$H$20)+IF(Data!$P180&lt;&gt;"",Scoring!$H$21)+IF(Data!$Q180&lt;&gt;"",Scoring!$H$22)+IF(Data!$R180&lt;&gt;"",Scoring!$H$23)+IF(Data!$S180&lt;&gt;"",Scoring!$H$24)+IF(Data!$T180&lt;&gt;"",Scoring!$H$25)+IF(Data!$U180&lt;&gt;"",Scoring!$H$26)+IF(Data!$V180&lt;&gt;"",Scoring!$H$27)+IF(Data!$W180&lt;&gt;"",Scoring!$H$28)+IF(Data!$X180&lt;&gt;"",Scoring!$H$29)+IF(Data!$Y180&lt;&gt;"",Scoring!$H$30)+IF(Data!$Z180&lt;&gt;"",Scoring!$H$31)+IF(Data!$AA180&lt;&gt;"",Scoring!$H$32)+IF(Data!$AB180&lt;&gt;"",Scoring!$H$33)+IF(Data!$AC180&lt;&gt;"",Scoring!$H$34)+IF(Data!$AD180&lt;&gt;"",Scoring!$H$35)+IF(Data!$AE180&lt;&gt;"",Scoring!$H$36)+IF(Data!$AF180&lt;&gt;"",Scoring!$H$37)+IF(Data!$AG180&lt;&gt;"",Scoring!$H$38)+IF(Data!$AH180&lt;&gt;"",Scoring!$H$39)+IF(Data!$AI180&lt;&gt;"",Scoring!$H$40)+IF(Data!$AJ180&lt;&gt;"",Scoring!$H$41)+IF(Data!$AK180&lt;&gt;"",Scoring!$H$42)+IF(Data!$AL180&lt;&gt;"",Scoring!$H$43)+IF(Data!$AM180&lt;&gt;"",Scoring!$H$44)+IF(Data!$AN180&lt;&gt;"",Scoring!$H$45)+IF(Data!$AO180&lt;&gt;"",Scoring!$H$46)+IF(Data!$AP180&lt;&gt;"",Scoring!$H$47)+IF(Data!$AQ180&lt;&gt;"",Scoring!$H$48)+IF(Data!$AR180&lt;&gt;"",Scoring!$H$49)+IF(Data!$AS180&lt;&gt;"",Scoring!$H$50)+IF(Data!$AT180&lt;&gt;"",Scoring!$H$51)+IF(Data!$AU180&lt;&gt;"",Scoring!$H$52),"")</f>
        <v/>
      </c>
      <c r="BE180" s="186" t="str">
        <f>IF(BD180&lt;&gt;"",LOOKUP(BD180,Likelihoods!$A$7:$A$107,Likelihoods!F$7:F$107),"")</f>
        <v/>
      </c>
      <c r="BF180" s="181" t="str">
        <f>IF(AND(COUNTBLANK($B180:$O180)=13,COUNTBLANK($P180:$Q180)=1,COUNTBLANK($R180:$U180)=3,COUNTBLANK($V180:$X180)=2,COUNTBLANK($Y180:$AE180)=6,COUNTBLANK($AF180:$AJ180)=4,COUNTBLANK($AK180:AN180)=3,COUNTBLANK($AO180:$AQ180)=2,COUNTBLANK($AR180:$AS180)=1,COUNTBLANK($AT180:$AU180)=1),IF(Data!$B180&lt;&gt;"",Scoring!$I$7)+IF(Data!$C180&lt;&gt;"",Scoring!$I$8)+IF(Data!$D180&lt;&gt;"",Scoring!$I$9)+IF(Data!$E180&lt;&gt;"",Scoring!$I$10)+IF(Data!$F180&lt;&gt;"",Scoring!$I$11)+IF(Data!$G180&lt;&gt;"",Scoring!$I$12)+IF(Data!$H180&lt;&gt;"",Scoring!$I$13)+IF(Data!$I180&lt;&gt;"",Scoring!$I$14)+IF(Data!$J180&lt;&gt;"",Scoring!$I$15)+IF(Data!$K180&lt;&gt;"",Scoring!$I$16)+IF(Data!$L180&lt;&gt;"",Scoring!$I$17)+IF(Data!$M180&lt;&gt;"",Scoring!$I$18)+IF(Data!$N180&lt;&gt;"",Scoring!$I$19)+IF(Data!$O180&lt;&gt;"",Scoring!$I$20)+IF(Data!$P180&lt;&gt;"",Scoring!$I$21)+IF(Data!$Q180&lt;&gt;"",Scoring!$I$22)+IF(Data!$R180&lt;&gt;"",Scoring!$I$23)+IF(Data!$S180&lt;&gt;"",Scoring!$I$24)+IF(Data!$T180&lt;&gt;"",Scoring!$I$25)+IF(Data!$U180&lt;&gt;"",Scoring!$I$26)+IF(Data!$V180&lt;&gt;"",Scoring!$I$27)+IF(Data!$W180&lt;&gt;"",Scoring!$I$28)+IF(Data!$X180&lt;&gt;"",Scoring!$I$29)+IF(Data!$Y180&lt;&gt;"",Scoring!$I$30)+IF(Data!$Z180&lt;&gt;"",Scoring!$I$31)+IF(Data!$AA180&lt;&gt;"",Scoring!$I$32)+IF(Data!$AB180&lt;&gt;"",Scoring!$I$33)+IF(Data!$AC180&lt;&gt;"",Scoring!$I$34)+IF(Data!$AD180&lt;&gt;"",Scoring!$I$35)+IF(Data!$AE180&lt;&gt;"",Scoring!$I$36)+IF(Data!$AF180&lt;&gt;"",Scoring!$I$37)+IF(Data!$AG180&lt;&gt;"",Scoring!$I$38)+IF(Data!$AH180&lt;&gt;"",Scoring!$I$39)+IF(Data!$AI180&lt;&gt;"",Scoring!$I$40)+IF(Data!$AJ180&lt;&gt;"",Scoring!$I$41)+IF(Data!$AK180&lt;&gt;"",Scoring!$I$42)+IF(Data!$AL180&lt;&gt;"",Scoring!$I$43)+IF(Data!$AM180&lt;&gt;"",Scoring!$I$44)+IF(Data!$AN180&lt;&gt;"",Scoring!$I$45)+IF(Data!$AO180&lt;&gt;"",Scoring!$I$46)+IF(Data!$AP180&lt;&gt;"",Scoring!$I$47)+IF(Data!$AQ180&lt;&gt;"",Scoring!$I$48)+IF(Data!$AR180&lt;&gt;"",Scoring!$I$49)+IF(Data!$AS180&lt;&gt;"",Scoring!$I$50)+IF(Data!$AT180&lt;&gt;"",Scoring!$I$51)+IF(Data!$AU180&lt;&gt;"",Scoring!$I$52),"")</f>
        <v/>
      </c>
      <c r="BG180" s="180" t="str">
        <f>IF(BF180&lt;&gt;"",LOOKUP(BF180,Likelihoods!$A$7:$A$107,Likelihoods!G$7:G$107),"")</f>
        <v/>
      </c>
      <c r="BH180" s="187" t="str">
        <f>IF(AND(COUNTBLANK($B180:$O180)=13,COUNTBLANK($P180:$Q180)=1,COUNTBLANK($R180:$U180)=3,COUNTBLANK($V180:$X180)=2,COUNTBLANK($Y180:$AE180)=6,COUNTBLANK($AF180:$AJ180)=4,COUNTBLANK($AK180:AN180)=3,COUNTBLANK($AO180:$AQ180)=2,COUNTBLANK($AR180:$AS180)=1,COUNTBLANK($AT180:$AU180)=1),IF(Data!$B180&lt;&gt;"",Scoring!$J$7)+IF(Data!$C180&lt;&gt;"",Scoring!$J$8)+IF(Data!$D180&lt;&gt;"",Scoring!$J$9)+IF(Data!$E180&lt;&gt;"",Scoring!$J$10)+IF(Data!$F180&lt;&gt;"",Scoring!$J$11)+IF(Data!$G180&lt;&gt;"",Scoring!$J$12)+IF(Data!$H180&lt;&gt;"",Scoring!$J$13)+IF(Data!$I180&lt;&gt;"",Scoring!$J$14)+IF(Data!$J180&lt;&gt;"",Scoring!$J$15)+IF(Data!$K180&lt;&gt;"",Scoring!$J$16)+IF(Data!$L180&lt;&gt;"",Scoring!$J$17)+IF(Data!$M180&lt;&gt;"",Scoring!$J$18)+IF(Data!$N180&lt;&gt;"",Scoring!$J$19)+IF(Data!$O180&lt;&gt;"",Scoring!$J$20)+IF(Data!$P180&lt;&gt;"",Scoring!$J$21)+IF(Data!$Q180&lt;&gt;"",Scoring!$J$22)+IF(Data!$R180&lt;&gt;"",Scoring!$J$23)+IF(Data!$S180&lt;&gt;"",Scoring!$J$24)+IF(Data!$T180&lt;&gt;"",Scoring!$J$25)+IF(Data!$U180&lt;&gt;"",Scoring!$J$26)+IF(Data!$V180&lt;&gt;"",Scoring!$J$27)+IF(Data!$W180&lt;&gt;"",Scoring!$J$28)+IF(Data!$X180&lt;&gt;"",Scoring!$J$29)+IF(Data!$Y180&lt;&gt;"",Scoring!$J$30)+IF(Data!$Z180&lt;&gt;"",Scoring!$J$31)+IF(Data!$AA180&lt;&gt;"",Scoring!$J$32)+IF(Data!$AB180&lt;&gt;"",Scoring!$J$33)+IF(Data!$AC180&lt;&gt;"",Scoring!$J$34)+IF(Data!$AD180&lt;&gt;"",Scoring!$J$35)+IF(Data!$AE180&lt;&gt;"",Scoring!$J$36)+IF(Data!$AF180&lt;&gt;"",Scoring!$J$37)+IF(Data!$AG180&lt;&gt;"",Scoring!$J$38)+IF(Data!$AH180&lt;&gt;"",Scoring!$J$39)+IF(Data!$AI180&lt;&gt;"",Scoring!$J$40)+IF(Data!$AJ180&lt;&gt;"",Scoring!$J$41)+IF(Data!$AK180&lt;&gt;"",Scoring!$J$42)+IF(Data!$AL180&lt;&gt;"",Scoring!$J$43)+IF(Data!$AM180&lt;&gt;"",Scoring!$J$44)+IF(Data!$AN180&lt;&gt;"",Scoring!$J$45)+IF(Data!$AO180&lt;&gt;"",Scoring!$J$46)+IF(Data!$AP180&lt;&gt;"",Scoring!$J$47)+IF(Data!$AQ180&lt;&gt;"",Scoring!$J$48)+IF(Data!$AR180&lt;&gt;"",Scoring!$J$49)+IF(Data!$AS180&lt;&gt;"",Scoring!$J$50)+IF(Data!$AT180&lt;&gt;"",Scoring!$J$51)+IF(Data!$AU180&lt;&gt;"",Scoring!$J$52),"")</f>
        <v/>
      </c>
      <c r="BI180" s="183" t="str">
        <f>IF(BH180&lt;&gt;"",LOOKUP(BH180,Likelihoods!$A$7:$A$107,Likelihoods!H$7:H$107),"")</f>
        <v/>
      </c>
      <c r="BJ180" s="188" t="str">
        <f>IF(AND(COUNTBLANK($B180:$O180)=13,COUNTBLANK($P180:$Q180)=1,COUNTBLANK($R180:$U180)=3,COUNTBLANK($V180:$X180)=2,COUNTBLANK($Y180:$AE180)=6,COUNTBLANK($AF180:$AJ180)=4,COUNTBLANK($AK180:AN180)=3,COUNTBLANK($AO180:$AQ180)=2,COUNTBLANK($AR180:$AS180)=1,COUNTBLANK($AT180:$AU180)=1),IF(Data!$B180&lt;&gt;"",Scoring!$K$7)+IF(Data!$C180&lt;&gt;"",Scoring!$K$8)+IF(Data!$D180&lt;&gt;"",Scoring!$K$9)+IF(Data!$E180&lt;&gt;"",Scoring!$K$10)+IF(Data!$F180&lt;&gt;"",Scoring!$K$11)+IF(Data!$G180&lt;&gt;"",Scoring!$K$12)+IF(Data!$H180&lt;&gt;"",Scoring!$K$13)+IF(Data!$I180&lt;&gt;"",Scoring!$K$14)+IF(Data!$J180&lt;&gt;"",Scoring!$K$15)+IF(Data!$K180&lt;&gt;"",Scoring!$K$16)+IF(Data!$L180&lt;&gt;"",Scoring!$K$17)+IF(Data!$M180&lt;&gt;"",Scoring!$K$18)+IF(Data!$N180&lt;&gt;"",Scoring!$K$19)+IF(Data!$O180&lt;&gt;"",Scoring!$K$20)+IF(Data!$P180&lt;&gt;"",Scoring!$K$21)+IF(Data!$Q180&lt;&gt;"",Scoring!$K$22)+IF(Data!$R180&lt;&gt;"",Scoring!$K$23)+IF(Data!$S180&lt;&gt;"",Scoring!$K$24)+IF(Data!$T180&lt;&gt;"",Scoring!$K$25)+IF(Data!$U180&lt;&gt;"",Scoring!$K$26)+IF(Data!$V180&lt;&gt;"",Scoring!$K$27)+IF(Data!$W180&lt;&gt;"",Scoring!$K$28)+IF(Data!$X180&lt;&gt;"",Scoring!$K$29)+IF(Data!$Y180&lt;&gt;"",Scoring!$K$30)+IF(Data!$Z180&lt;&gt;"",Scoring!$K$31)+IF(Data!$AA180&lt;&gt;"",Scoring!$K$32)+IF(Data!$AB180&lt;&gt;"",Scoring!$K$33)+IF(Data!$AC180&lt;&gt;"",Scoring!$K$34)+IF(Data!$AD180&lt;&gt;"",Scoring!$K$35)+IF(Data!$AE180&lt;&gt;"",Scoring!$K$36)+IF(Data!$AF180&lt;&gt;"",Scoring!$K$37)+IF(Data!$AG180&lt;&gt;"",Scoring!$K$38)+IF(Data!$AH180&lt;&gt;"",Scoring!$K$39)+IF(Data!$AI180&lt;&gt;"",Scoring!$K$40)+IF(Data!$AJ180&lt;&gt;"",Scoring!$K$41)+IF(Data!$AK180&lt;&gt;"",Scoring!$K$42)+IF(Data!$AL180&lt;&gt;"",Scoring!$K$43)+IF(Data!$AM180&lt;&gt;"",Scoring!$K$44)+IF(Data!$AN180&lt;&gt;"",Scoring!$K$45)+IF(Data!$AO180&lt;&gt;"",Scoring!$K$46)+IF(Data!$AP180&lt;&gt;"",Scoring!$K$47)+IF(Data!$AQ180&lt;&gt;"",Scoring!$K$48)+IF(Data!$AR180&lt;&gt;"",Scoring!$K$49)+IF(Data!$AS180&lt;&gt;"",Scoring!$K$50)+IF(Data!$AT180&lt;&gt;"",Scoring!$K$51)+IF(Data!$AU180&lt;&gt;"",Scoring!$K$52),"")</f>
        <v/>
      </c>
      <c r="BK180" s="184" t="str">
        <f>IF(BJ180&lt;&gt;"",LOOKUP(BJ180,Likelihoods!$A$7:$A$107,Likelihoods!I$7:I$107),"")</f>
        <v/>
      </c>
      <c r="BL180" s="187" t="str">
        <f>IF(AND(COUNTBLANK($B180:$O180)=13,COUNTBLANK($P180:$Q180)=1,COUNTBLANK($R180:$U180)=3,COUNTBLANK($V180:$X180)=2,COUNTBLANK($Y180:$AE180)=6,COUNTBLANK($AF180:$AJ180)=4,COUNTBLANK($AK180:AN180)=3,COUNTBLANK($AO180:$AQ180)=2,COUNTBLANK($AR180:$AS180)=1,COUNTBLANK($AT180:$AU180)=1),IF(Data!$B180&lt;&gt;"",Scoring!$L$7)+IF(Data!$C180&lt;&gt;"",Scoring!$L$8)+IF(Data!$D180&lt;&gt;"",Scoring!$L$9)+IF(Data!$E180&lt;&gt;"",Scoring!$L$10)+IF(Data!$F180&lt;&gt;"",Scoring!$L$11)+IF(Data!$G180&lt;&gt;"",Scoring!$L$12)+IF(Data!$H180&lt;&gt;"",Scoring!$L$13)+IF(Data!$I180&lt;&gt;"",Scoring!$L$14)+IF(Data!$J180&lt;&gt;"",Scoring!$L$15)+IF(Data!$K180&lt;&gt;"",Scoring!$L$16)+IF(Data!$L180&lt;&gt;"",Scoring!$L$17)+IF(Data!$M180&lt;&gt;"",Scoring!$L$18)+IF(Data!$N180&lt;&gt;"",Scoring!$L$19)+IF(Data!$O180&lt;&gt;"",Scoring!$L$20)+IF(Data!$P180&lt;&gt;"",Scoring!$L$21)+IF(Data!$Q180&lt;&gt;"",Scoring!$L$22)+IF(Data!$R180&lt;&gt;"",Scoring!$L$23)+IF(Data!$S180&lt;&gt;"",Scoring!$L$24)+IF(Data!$T180&lt;&gt;"",Scoring!$L$25)+IF(Data!$U180&lt;&gt;"",Scoring!$L$26)+IF(Data!$V180&lt;&gt;"",Scoring!$L$27)+IF(Data!$W180&lt;&gt;"",Scoring!$L$28)+IF(Data!$X180&lt;&gt;"",Scoring!$L$29)+IF(Data!$Y180&lt;&gt;"",Scoring!$L$30)+IF(Data!$Z180&lt;&gt;"",Scoring!$L$31)+IF(Data!$AA180&lt;&gt;"",Scoring!$L$32)+IF(Data!$AB180&lt;&gt;"",Scoring!$L$33)+IF(Data!$AC180&lt;&gt;"",Scoring!$L$34)+IF(Data!$AD180&lt;&gt;"",Scoring!$L$35)+IF(Data!$AE180&lt;&gt;"",Scoring!$L$36)+IF(Data!$AF180&lt;&gt;"",Scoring!$L$37)+IF(Data!$AG180&lt;&gt;"",Scoring!$L$38)+IF(Data!$AH180&lt;&gt;"",Scoring!$L$39)+IF(Data!$AI180&lt;&gt;"",Scoring!$L$40)+IF(Data!$AJ180&lt;&gt;"",Scoring!$L$41)+IF(Data!$AK180&lt;&gt;"",Scoring!$L$42)+IF(Data!$AL180&lt;&gt;"",Scoring!$L$43)+IF(Data!$AM180&lt;&gt;"",Scoring!$L$44)+IF(Data!$AN180&lt;&gt;"",Scoring!$L$45)+IF(Data!$AO180&lt;&gt;"",Scoring!$L$46)+IF(Data!$AP180&lt;&gt;"",Scoring!$L$47)+IF(Data!$AQ180&lt;&gt;"",Scoring!$L$48)+IF(Data!$AR180&lt;&gt;"",Scoring!$L$49)+IF(Data!$AS180&lt;&gt;"",Scoring!$L$50)+IF(Data!$AT180&lt;&gt;"",Scoring!$L$51)+IF(Data!$AU180&lt;&gt;"",Scoring!$L$52),"")</f>
        <v/>
      </c>
      <c r="BM180" s="180" t="str">
        <f>IF(BL180&lt;&gt;"",LOOKUP(BL180,Likelihoods!$A$7:$A$107,Likelihoods!J$7:J$107),"")</f>
        <v/>
      </c>
      <c r="BN180" s="181" t="str">
        <f>IF(AND(COUNTBLANK($B180:$O180)=13,COUNTBLANK($P180:$Q180)=1,COUNTBLANK($R180:$U180)=3,COUNTBLANK($V180:$X180)=2,COUNTBLANK($Y180:$AE180)=6,COUNTBLANK($AF180:$AJ180)=4,COUNTBLANK($AK180:AN180)=3,COUNTBLANK($AO180:$AQ180)=2,COUNTBLANK($AR180:$AS180)=1,COUNTBLANK($AT180:$AU180)=1),IF(Data!$B180&lt;&gt;"",Scoring!$M$7)+IF(Data!$C180&lt;&gt;"",Scoring!$M$8)+IF(Data!$D180&lt;&gt;"",Scoring!$M$9)+IF(Data!$E180&lt;&gt;"",Scoring!$M$10)+IF(Data!$F180&lt;&gt;"",Scoring!$M$11)+IF(Data!$G180&lt;&gt;"",Scoring!$M$12)+IF(Data!$H180&lt;&gt;"",Scoring!$M$13)+IF(Data!$I180&lt;&gt;"",Scoring!$M$14)+IF(Data!$J180&lt;&gt;"",Scoring!$M$15)+IF(Data!$K180&lt;&gt;"",Scoring!$M$16)+IF(Data!$L180&lt;&gt;"",Scoring!$M$17)+IF(Data!$M180&lt;&gt;"",Scoring!$M$18)+IF(Data!$N180&lt;&gt;"",Scoring!$M$19)+IF(Data!$O180&lt;&gt;"",Scoring!$M$20)+IF(Data!$P180&lt;&gt;"",Scoring!$M$21)+IF(Data!$Q180&lt;&gt;"",Scoring!$M$22)+IF(Data!$R180&lt;&gt;"",Scoring!$M$23)+IF(Data!$S180&lt;&gt;"",Scoring!$M$24)+IF(Data!$T180&lt;&gt;"",Scoring!$M$25)+IF(Data!$U180&lt;&gt;"",Scoring!$M$26)+IF(Data!$V180&lt;&gt;"",Scoring!$M$27)+IF(Data!$W180&lt;&gt;"",Scoring!$M$28)+IF(Data!$X180&lt;&gt;"",Scoring!$M$29)+IF(Data!$Y180&lt;&gt;"",Scoring!$M$30)+IF(Data!$Z180&lt;&gt;"",Scoring!$M$31)+IF(Data!$AA180&lt;&gt;"",Scoring!$M$32)+IF(Data!$AB180&lt;&gt;"",Scoring!$M$33)+IF(Data!$AC180&lt;&gt;"",Scoring!$M$34)+IF(Data!$AD180&lt;&gt;"",Scoring!$M$35)+IF(Data!$AE180&lt;&gt;"",Scoring!$M$36)+IF(Data!$AF180&lt;&gt;"",Scoring!$M$37)+IF(Data!$AG180&lt;&gt;"",Scoring!$M$38)+IF(Data!$AH180&lt;&gt;"",Scoring!$M$39)+IF(Data!$AI180&lt;&gt;"",Scoring!$M$40)+IF(Data!$AJ180&lt;&gt;"",Scoring!$M$41)+IF(Data!$AK180&lt;&gt;"",Scoring!$M$42)+IF(Data!$AL180&lt;&gt;"",Scoring!$M$43)+IF(Data!$AM180&lt;&gt;"",Scoring!$M$44)+IF(Data!$AN180&lt;&gt;"",Scoring!$M$45)+IF(Data!$AO180&lt;&gt;"",Scoring!$M$46)+IF(Data!$AP180&lt;&gt;"",Scoring!$M$47)+IF(Data!$AQ180&lt;&gt;"",Scoring!$M$48)+IF(Data!$AR180&lt;&gt;"",Scoring!$M$49)+IF(Data!$AS180&lt;&gt;"",Scoring!$M$50)+IF(Data!$AT180&lt;&gt;"",Scoring!$M$51)+IF(Data!$AU180&lt;&gt;"",Scoring!$M$52),"")</f>
        <v/>
      </c>
      <c r="BO180" s="184" t="str">
        <f>IF(BN180&lt;&gt;"",LOOKUP(BN180,Likelihoods!$A$7:$A$107,Likelihoods!K$7:K$107),"")</f>
        <v/>
      </c>
      <c r="BP180" s="179" t="str">
        <f>IF(AND(COUNTBLANK($B180:$O180)=13,COUNTBLANK($P180:$Q180)=1,COUNTBLANK($R180:$U180)=3,COUNTBLANK($V180:$X180)=2,COUNTBLANK($Y180:$AE180)=6,COUNTBLANK($AF180:$AJ180)=4,COUNTBLANK($AK180:AN180)=3,COUNTBLANK($AO180:$AQ180)=2,COUNTBLANK($AR180:$AS180)=1,COUNTBLANK($AT180:$AU180)=1),IF(Data!$B180&lt;&gt;"",Scoring!$N$7)+IF(Data!$C180&lt;&gt;"",Scoring!$N$8)+IF(Data!$D180&lt;&gt;"",Scoring!$N$9)+IF(Data!$E180&lt;&gt;"",Scoring!$N$10)+IF(Data!$F180&lt;&gt;"",Scoring!$N$11)+IF(Data!$G180&lt;&gt;"",Scoring!$N$12)+IF(Data!$H180&lt;&gt;"",Scoring!$N$13)+IF(Data!$I180&lt;&gt;"",Scoring!$N$14)+IF(Data!$J180&lt;&gt;"",Scoring!$N$15)+IF(Data!$K180&lt;&gt;"",Scoring!$N$16)+IF(Data!$L180&lt;&gt;"",Scoring!$N$17)+IF(Data!$M180&lt;&gt;"",Scoring!$N$18)+IF(Data!$N180&lt;&gt;"",Scoring!$N$19)+IF(Data!$O180&lt;&gt;"",Scoring!$N$20)+IF(Data!$P180&lt;&gt;"",Scoring!$N$21)+IF(Data!$Q180&lt;&gt;"",Scoring!$N$22)+IF(Data!$R180&lt;&gt;"",Scoring!$N$23)+IF(Data!$S180&lt;&gt;"",Scoring!$N$24)+IF(Data!$T180&lt;&gt;"",Scoring!$N$25)+IF(Data!$U180&lt;&gt;"",Scoring!$N$26)+IF(Data!$V180&lt;&gt;"",Scoring!$N$27)+IF(Data!$W180&lt;&gt;"",Scoring!$N$28)+IF(Data!$X180&lt;&gt;"",Scoring!$N$29)+IF(Data!$Y180&lt;&gt;"",Scoring!$N$30)+IF(Data!$Z180&lt;&gt;"",Scoring!$N$31)+IF(Data!$AA180&lt;&gt;"",Scoring!$N$32)+IF(Data!$AB180&lt;&gt;"",Scoring!$N$33)+IF(Data!$AC180&lt;&gt;"",Scoring!$N$34)+IF(Data!$AD180&lt;&gt;"",Scoring!$N$35)+IF(Data!$AE180&lt;&gt;"",Scoring!$N$36)+IF(Data!$AF180&lt;&gt;"",Scoring!$N$37)+IF(Data!$AG180&lt;&gt;"",Scoring!$N$38)+IF(Data!$AH180&lt;&gt;"",Scoring!$N$39)+IF(Data!$AI180&lt;&gt;"",Scoring!$N$40)+IF(Data!$AJ180&lt;&gt;"",Scoring!$N$41)+IF(Data!$AK180&lt;&gt;"",Scoring!$N$42)+IF(Data!$AL180&lt;&gt;"",Scoring!$N$43)+IF(Data!$AM180&lt;&gt;"",Scoring!$N$44)+IF(Data!$AN180&lt;&gt;"",Scoring!$N$45)+IF(Data!$AO180&lt;&gt;"",Scoring!$N$46)+IF(Data!$AP180&lt;&gt;"",Scoring!$N$47)+IF(Data!$AQ180&lt;&gt;"",Scoring!$N$48)+IF(Data!$AR180&lt;&gt;"",Scoring!$N$49)+IF(Data!$AS180&lt;&gt;"",Scoring!$N$50)+IF(Data!$AT180&lt;&gt;"",Scoring!$N$51)+IF(Data!$AU180&lt;&gt;"",Scoring!$N$52),"")</f>
        <v/>
      </c>
      <c r="BQ180" s="189" t="str">
        <f>IF(BP180&lt;&gt;"",LOOKUP(BP180,Likelihoods!$A$7:$A$107,Likelihoods!L$7:L$107),"")</f>
        <v/>
      </c>
      <c r="BR180" s="181" t="str">
        <f>IF(AND(COUNTBLANK($B180:$O180)=13,COUNTBLANK($P180:$Q180)=1,COUNTBLANK($R180:$U180)=3,COUNTBLANK($V180:$X180)=2,COUNTBLANK($Y180:$AE180)=6,COUNTBLANK($AF180:$AJ180)=4,COUNTBLANK($AK180:AN180)=3,COUNTBLANK($AO180:$AQ180)=2,COUNTBLANK($AR180:$AS180)=1,COUNTBLANK($AT180:$AU180)=1),IF(Data!$B180&lt;&gt;"",Scoring!$O$7)+IF(Data!$C180&lt;&gt;"",Scoring!$O$8)+IF(Data!$D180&lt;&gt;"",Scoring!$O$9)+IF(Data!$E180&lt;&gt;"",Scoring!$O$10)+IF(Data!$F180&lt;&gt;"",Scoring!$O$11)+IF(Data!$G180&lt;&gt;"",Scoring!$O$12)+IF(Data!$H180&lt;&gt;"",Scoring!$O$13)+IF(Data!$I180&lt;&gt;"",Scoring!$O$14)+IF(Data!$J180&lt;&gt;"",Scoring!$O$15)+IF(Data!$K180&lt;&gt;"",Scoring!$O$16)+IF(Data!$L180&lt;&gt;"",Scoring!$O$17)+IF(Data!$M180&lt;&gt;"",Scoring!$O$18)+IF(Data!$N180&lt;&gt;"",Scoring!$O$19)+IF(Data!$O180&lt;&gt;"",Scoring!$O$20)+IF(Data!$P180&lt;&gt;"",Scoring!$O$21)+IF(Data!$Q180&lt;&gt;"",Scoring!$O$22)+IF(Data!$R180&lt;&gt;"",Scoring!$O$23)+IF(Data!$S180&lt;&gt;"",Scoring!$O$24)+IF(Data!$T180&lt;&gt;"",Scoring!$O$25)+IF(Data!$U180&lt;&gt;"",Scoring!$O$26)+IF(Data!$V180&lt;&gt;"",Scoring!$O$27)+IF(Data!$W180&lt;&gt;"",Scoring!$O$28)+IF(Data!$X180&lt;&gt;"",Scoring!$O$29)+IF(Data!$Y180&lt;&gt;"",Scoring!$O$30)+IF(Data!$Z180&lt;&gt;"",Scoring!$O$31)+IF(Data!$AA180&lt;&gt;"",Scoring!$O$32)+IF(Data!$AB180&lt;&gt;"",Scoring!$O$33)+IF(Data!$AC180&lt;&gt;"",Scoring!$O$34)+IF(Data!$AD180&lt;&gt;"",Scoring!$O$35)+IF(Data!$AE180&lt;&gt;"",Scoring!$O$36)+IF(Data!$AF180&lt;&gt;"",Scoring!$O$37)+IF(Data!$AG180&lt;&gt;"",Scoring!$O$38)+IF(Data!$AH180&lt;&gt;"",Scoring!$O$39)+IF(Data!$AI180&lt;&gt;"",Scoring!$O$40)+IF(Data!$AJ180&lt;&gt;"",Scoring!$O$41)+IF(Data!$AK180&lt;&gt;"",Scoring!$O$42)+IF(Data!$AL180&lt;&gt;"",Scoring!$O$43)+IF(Data!$AM180&lt;&gt;"",Scoring!$O$44)+IF(Data!$AN180&lt;&gt;"",Scoring!$O$45)+IF(Data!$AO180&lt;&gt;"",Scoring!$O$46)+IF(Data!$AP180&lt;&gt;"",Scoring!$O$47)+IF(Data!$AQ180&lt;&gt;"",Scoring!$O$48)+IF(Data!$AR180&lt;&gt;"",Scoring!$O$49)+IF(Data!$AS180&lt;&gt;"",Scoring!$O$50)+IF(Data!$AT180&lt;&gt;"",Scoring!$O$51)+IF(Data!$AU180&lt;&gt;"",Scoring!$O$52),"")</f>
        <v/>
      </c>
      <c r="BS180" s="184" t="str">
        <f>IF(BR180&lt;&gt;"",LOOKUP(BR180,Likelihoods!$A$7:$A$107,Likelihoods!M$7:M$107),"")</f>
        <v/>
      </c>
      <c r="BT180" s="181" t="str">
        <f>IF(AND(COUNTBLANK($B180:$O180)=13,COUNTBLANK($P180:$Q180)=1,COUNTBLANK($R180:$U180)=3,COUNTBLANK($V180:$X180)=2,COUNTBLANK($Y180:$AE180)=6,COUNTBLANK($AF180:$AJ180)=4,COUNTBLANK($AK180:AN180)=3,COUNTBLANK($AO180:$AQ180)=2,COUNTBLANK($AR180:$AS180)=1,COUNTBLANK($AT180:$AU180)=1),IF(Data!$B180&lt;&gt;"",Scoring!$P$7)+IF(Data!$C180&lt;&gt;"",Scoring!$P$8)+IF(Data!$D180&lt;&gt;"",Scoring!$P$9)+IF(Data!$E180&lt;&gt;"",Scoring!$P$10)+IF(Data!$F180&lt;&gt;"",Scoring!$P$11)+IF(Data!$G180&lt;&gt;"",Scoring!$P$12)+IF(Data!$H180&lt;&gt;"",Scoring!$P$13)+IF(Data!$I180&lt;&gt;"",Scoring!$P$14)+IF(Data!$J180&lt;&gt;"",Scoring!$P$15)+IF(Data!$K180&lt;&gt;"",Scoring!$P$16)+IF(Data!$L180&lt;&gt;"",Scoring!$P$17)+IF(Data!$M180&lt;&gt;"",Scoring!$P$18)+IF(Data!$N180&lt;&gt;"",Scoring!$P$19)+IF(Data!$O180&lt;&gt;"",Scoring!$P$20)+IF(Data!$P180&lt;&gt;"",Scoring!$P$21)+IF(Data!$Q180&lt;&gt;"",Scoring!$P$22)+IF(Data!$R180&lt;&gt;"",Scoring!$P$23)+IF(Data!$S180&lt;&gt;"",Scoring!$P$24)+IF(Data!$T180&lt;&gt;"",Scoring!$P$25)+IF(Data!$U180&lt;&gt;"",Scoring!$P$26)+IF(Data!$V180&lt;&gt;"",Scoring!$P$27)+IF(Data!$W180&lt;&gt;"",Scoring!$P$28)+IF(Data!$X180&lt;&gt;"",Scoring!$P$29)+IF(Data!$Y180&lt;&gt;"",Scoring!$P$30)+IF(Data!$Z180&lt;&gt;"",Scoring!$P$31)+IF(Data!$AA180&lt;&gt;"",Scoring!$P$32)+IF(Data!$AB180&lt;&gt;"",Scoring!$P$33)+IF(Data!$AC180&lt;&gt;"",Scoring!$P$34)+IF(Data!$AD180&lt;&gt;"",Scoring!$P$35)+IF(Data!$AE180&lt;&gt;"",Scoring!$P$36)+IF(Data!$AF180&lt;&gt;"",Scoring!$P$37)+IF(Data!$AG180&lt;&gt;"",Scoring!$P$38)+IF(Data!$AH180&lt;&gt;"",Scoring!$P$39)+IF(Data!$AI180&lt;&gt;"",Scoring!$P$40)+IF(Data!$AJ180&lt;&gt;"",Scoring!$P$41)+IF(Data!$AK180&lt;&gt;"",Scoring!$P$42)+IF(Data!$AL180&lt;&gt;"",Scoring!$P$43)+IF(Data!$AM180&lt;&gt;"",Scoring!$P$44)+IF(Data!$AN180&lt;&gt;"",Scoring!$P$45)+IF(Data!$AO180&lt;&gt;"",Scoring!$P$46)+IF(Data!$AP180&lt;&gt;"",Scoring!$P$47)+IF(Data!$AQ180&lt;&gt;"",Scoring!$P$48)+IF(Data!$AR180&lt;&gt;"",Scoring!$P$49)+IF(Data!$AS180&lt;&gt;"",Scoring!$P$50)+IF(Data!$AT180&lt;&gt;"",Scoring!$P$51)+IF(Data!$AU180&lt;&gt;"",Scoring!$P$52),"")</f>
        <v/>
      </c>
      <c r="BU180" s="180" t="str">
        <f>IF(BT180&lt;&gt;"",LOOKUP(BT180,Likelihoods!$A$7:$A$107,Likelihoods!N$7:N$107),"")</f>
        <v/>
      </c>
      <c r="BV180" s="181" t="str">
        <f>IF(AND(COUNTBLANK($B180:$O180)=13,COUNTBLANK($P180:$Q180)=1,COUNTBLANK($R180:$U180)=3,COUNTBLANK($V180:$X180)=2,COUNTBLANK($Y180:$AE180)=6,COUNTBLANK($AF180:$AJ180)=4,COUNTBLANK($AK180:AN180)=3,COUNTBLANK($AO180:$AQ180)=2,COUNTBLANK($AR180:$AS180)=1,COUNTBLANK($AT180:$AU180)=1),IF(Data!$B180&lt;&gt;"",Scoring!$Q$7)+IF(Data!$C180&lt;&gt;"",Scoring!$Q$8)+IF(Data!$D180&lt;&gt;"",Scoring!$Q$9)+IF(Data!$E180&lt;&gt;"",Scoring!$Q$10)+IF(Data!$F180&lt;&gt;"",Scoring!$Q$11)+IF(Data!$G180&lt;&gt;"",Scoring!$Q$12)+IF(Data!$H180&lt;&gt;"",Scoring!$Q$13)+IF(Data!$I180&lt;&gt;"",Scoring!$Q$14)+IF(Data!$J180&lt;&gt;"",Scoring!$Q$15)+IF(Data!$K180&lt;&gt;"",Scoring!$Q$16)+IF(Data!$L180&lt;&gt;"",Scoring!$Q$17)+IF(Data!$M180&lt;&gt;"",Scoring!$Q$18)+IF(Data!$N180&lt;&gt;"",Scoring!$Q$19)+IF(Data!$O180&lt;&gt;"",Scoring!$Q$20)+IF(Data!$P180&lt;&gt;"",Scoring!$Q$21)+IF(Data!$Q180&lt;&gt;"",Scoring!$Q$22)+IF(Data!$R180&lt;&gt;"",Scoring!$Q$23)+IF(Data!$S180&lt;&gt;"",Scoring!$Q$24)+IF(Data!$T180&lt;&gt;"",Scoring!$Q$25)+IF(Data!$U180&lt;&gt;"",Scoring!$Q$26)+IF(Data!$V180&lt;&gt;"",Scoring!$Q$27)+IF(Data!$W180&lt;&gt;"",Scoring!$Q$28)+IF(Data!$X180&lt;&gt;"",Scoring!$Q$29)+IF(Data!$Y180&lt;&gt;"",Scoring!$Q$30)+IF(Data!$Z180&lt;&gt;"",Scoring!$Q$31)+IF(Data!$AA180&lt;&gt;"",Scoring!$Q$32)+IF(Data!$AB180&lt;&gt;"",Scoring!$Q$33)+IF(Data!$AC180&lt;&gt;"",Scoring!$Q$34)+IF(Data!$AD180&lt;&gt;"",Scoring!$Q$35)+IF(Data!$AE180&lt;&gt;"",Scoring!$Q$36)+IF(Data!$AF180&lt;&gt;"",Scoring!$Q$37)+IF(Data!$AG180&lt;&gt;"",Scoring!$Q$38)+IF(Data!$AH180&lt;&gt;"",Scoring!$Q$39)+IF(Data!$AI180&lt;&gt;"",Scoring!$Q$40)+IF(Data!$AJ180&lt;&gt;"",Scoring!$Q$41)+IF(Data!$AK180&lt;&gt;"",Scoring!$Q$42)+IF(Data!$AL180&lt;&gt;"",Scoring!$Q$43)+IF(Data!$AM180&lt;&gt;"",Scoring!$Q$44)+IF(Data!$AN180&lt;&gt;"",Scoring!$Q$45)+IF(Data!$AO180&lt;&gt;"",Scoring!$Q$46)+IF(Data!$AP180&lt;&gt;"",Scoring!$Q$47)+IF(Data!$AQ180&lt;&gt;"",Scoring!$Q$48)+IF(Data!$AR180&lt;&gt;"",Scoring!$Q$49)+IF(Data!$AS180&lt;&gt;"",Scoring!$Q$50)+IF(Data!$AT180&lt;&gt;"",Scoring!$Q$51)+IF(Data!$AU180&lt;&gt;"",Scoring!$Q$52),"")</f>
        <v/>
      </c>
      <c r="BW180" s="183" t="str">
        <f>IF(BV180&lt;&gt;"",LOOKUP(BV180,Likelihoods!$A$7:$A$107,Likelihoods!O$7:O$107),"")</f>
        <v/>
      </c>
      <c r="BX180" s="9"/>
      <c r="BY180" s="9"/>
      <c r="BZ180" s="9"/>
      <c r="CA180" s="9"/>
      <c r="CB180" s="9"/>
      <c r="CC180" s="9"/>
      <c r="CD180" s="9"/>
      <c r="CE180" s="9"/>
      <c r="CF180" s="9"/>
      <c r="CG180" s="9"/>
      <c r="CH180" s="9"/>
      <c r="CI180" s="9"/>
      <c r="CJ180" s="9"/>
      <c r="CK180" s="9"/>
    </row>
    <row r="181" spans="1:89" ht="14.25">
      <c r="A181" s="59"/>
      <c r="B181" s="76"/>
      <c r="C181" s="77"/>
      <c r="D181" s="77"/>
      <c r="E181" s="77"/>
      <c r="F181" s="77"/>
      <c r="G181" s="77"/>
      <c r="H181" s="77"/>
      <c r="I181" s="77"/>
      <c r="J181" s="77"/>
      <c r="K181" s="77"/>
      <c r="L181" s="77"/>
      <c r="M181" s="77"/>
      <c r="N181" s="77"/>
      <c r="O181" s="77"/>
      <c r="P181" s="76"/>
      <c r="Q181" s="78"/>
      <c r="R181" s="77"/>
      <c r="S181" s="77"/>
      <c r="T181" s="77"/>
      <c r="U181" s="77"/>
      <c r="V181" s="76"/>
      <c r="W181" s="77"/>
      <c r="X181" s="78"/>
      <c r="Y181" s="77"/>
      <c r="Z181" s="77"/>
      <c r="AA181" s="77"/>
      <c r="AB181" s="77"/>
      <c r="AC181" s="77"/>
      <c r="AD181" s="77"/>
      <c r="AE181" s="77"/>
      <c r="AF181" s="76"/>
      <c r="AG181" s="77"/>
      <c r="AH181" s="77"/>
      <c r="AI181" s="77"/>
      <c r="AJ181" s="78"/>
      <c r="AK181" s="77"/>
      <c r="AL181" s="77"/>
      <c r="AM181" s="77"/>
      <c r="AN181" s="77"/>
      <c r="AO181" s="76"/>
      <c r="AP181" s="77"/>
      <c r="AQ181" s="78"/>
      <c r="AR181" s="76"/>
      <c r="AS181" s="78"/>
      <c r="AT181" s="77"/>
      <c r="AU181" s="77"/>
      <c r="AV181" s="179" t="str">
        <f>IF(AND(COUNTBLANK($B181:$O181)=13,COUNTBLANK($P181:$Q181)=1,COUNTBLANK($R181:$U181)=3,COUNTBLANK($V181:$X181)=2,COUNTBLANK($Y181:$AE181)=6,COUNTBLANK($AF181:$AJ181)=4,COUNTBLANK($AK181:AN181)=3,COUNTBLANK($AO181:$AQ181)=2,COUNTBLANK($AR181:$AS181)=1,COUNTBLANK($AT181:$AU181)=1),IF(Data!$B181&lt;&gt;"",Scoring!$D$7)+IF(Data!$C181&lt;&gt;"",Scoring!$D$8)+IF(Data!$D181&lt;&gt;"",Scoring!$D$9)+IF(Data!$E181&lt;&gt;"",Scoring!$D$10)+IF(Data!$F181&lt;&gt;"",Scoring!$D$11)+IF(Data!$G181&lt;&gt;"",Scoring!$D$12)+IF(Data!$H181&lt;&gt;"",Scoring!$D$13)+IF(Data!$I181&lt;&gt;"",Scoring!$D$14)+IF(Data!$J181&lt;&gt;"",Scoring!$D$15)+IF(Data!$K181&lt;&gt;"",Scoring!$D$16)+IF(Data!$L181&lt;&gt;"",Scoring!$D$17)+IF(Data!$M181&lt;&gt;"",Scoring!$D$18)+IF(Data!$N181&lt;&gt;"",Scoring!$D$19)+IF(Data!$O181&lt;&gt;"",Scoring!$D$20)+IF(Data!$P181&lt;&gt;"",Scoring!$D$21)+IF(Data!$Q181&lt;&gt;"",Scoring!$D$22)+IF(Data!$R181&lt;&gt;"",Scoring!$D$23)+IF(Data!$S181&lt;&gt;"",Scoring!$D$24)+IF(Data!$T181&lt;&gt;"",Scoring!$D$25)+IF(Data!$U181&lt;&gt;"",Scoring!$D$26)+IF(Data!$V181&lt;&gt;"",Scoring!$D$27)+IF(Data!$W181&lt;&gt;"",Scoring!$D$28)+IF(Data!$X181&lt;&gt;"",Scoring!$D$29)+IF(Data!$Y181&lt;&gt;"",Scoring!$D$30)+IF(Data!$Z181&lt;&gt;"",Scoring!$D$31)+IF(Data!$AA181&lt;&gt;"",Scoring!$D$32)+IF(Data!$AB181&lt;&gt;"",Scoring!$D$33)+IF(Data!$AC181&lt;&gt;"",Scoring!$D$34)+IF(Data!$AD181&lt;&gt;"",Scoring!$D$35)+IF(Data!$AE181&lt;&gt;"",Scoring!$D$36)+IF(Data!$AF181&lt;&gt;"",Scoring!$D$37)+IF(Data!$AG181&lt;&gt;"",Scoring!$D$38)+IF(Data!$AH181&lt;&gt;"",Scoring!$D$39)+IF(Data!$AI181&lt;&gt;"",Scoring!$D$40)+IF(Data!$AJ181&lt;&gt;"",Scoring!$D$41)+IF(Data!$AK181&lt;&gt;"",Scoring!$D$42)+IF(Data!$AL181&lt;&gt;"",Scoring!$D$43)+IF(Data!$AM181&lt;&gt;"",Scoring!$D$44)+IF(Data!$AN181&lt;&gt;"",Scoring!$D$45)+IF(Data!$AO181&lt;&gt;"",Scoring!$D$46)+IF(Data!$AP181&lt;&gt;"",Scoring!$D$47)+IF(Data!$AQ181&lt;&gt;"",Scoring!$D$48)+IF(Data!$AR181&lt;&gt;"",Scoring!$D$49)+IF(Data!$AS181&lt;&gt;"",Scoring!$D$50)+IF(Data!$AT181&lt;&gt;"",Scoring!$D$51)+IF(Data!$AU181&lt;&gt;"",Scoring!$D$52),"")</f>
        <v/>
      </c>
      <c r="AW181" s="180" t="str">
        <f>IF(AV181&lt;&gt;"",LOOKUP(AV181,Likelihoods!$A$7:$A$107,Likelihoods!B$7:B$107),"")</f>
        <v/>
      </c>
      <c r="AX181" s="181" t="str">
        <f>IF(AND(COUNTBLANK($B181:$O181)=13,COUNTBLANK($P181:$Q181)=1,COUNTBLANK($R181:$U181)=3,COUNTBLANK($V181:$X181)=2,COUNTBLANK($Y181:$AE181)=6,COUNTBLANK($AF181:$AJ181)=4,COUNTBLANK($AK181:AN181)=3,COUNTBLANK($AO181:$AQ181)=2,COUNTBLANK($AR181:$AS181)=1,COUNTBLANK($AT181:$AU181)=1),IF(Data!$B181&lt;&gt;"",Scoring!$E$7)+IF(Data!$C181&lt;&gt;"",Scoring!$E$8)+IF(Data!$D181&lt;&gt;"",Scoring!$E$9)+IF(Data!$E181&lt;&gt;"",Scoring!$E$10)+IF(Data!$F181&lt;&gt;"",Scoring!$E$11)+IF(Data!$G181&lt;&gt;"",Scoring!$E$12)+IF(Data!$H181&lt;&gt;"",Scoring!$E$13)+IF(Data!$I181&lt;&gt;"",Scoring!$E$14)+IF(Data!$J181&lt;&gt;"",Scoring!$E$15)+IF(Data!$K181&lt;&gt;"",Scoring!$E$16)+IF(Data!$L181&lt;&gt;"",Scoring!$E$17)+IF(Data!$M181&lt;&gt;"",Scoring!$E$18)+IF(Data!$N181&lt;&gt;"",Scoring!$E$19)+IF(Data!$O181&lt;&gt;"",Scoring!$E$20)+IF(Data!$P181&lt;&gt;"",Scoring!$E$21)+IF(Data!$Q181&lt;&gt;"",Scoring!$E$22)+IF(Data!$R181&lt;&gt;"",Scoring!$E$23)+IF(Data!$S181&lt;&gt;"",Scoring!$E$24)+IF(Data!$T181&lt;&gt;"",Scoring!$E$25)+IF(Data!$U181&lt;&gt;"",Scoring!$E$26)+IF(Data!$V181&lt;&gt;"",Scoring!$E$27)+IF(Data!$W181&lt;&gt;"",Scoring!$E$28)+IF(Data!$X181&lt;&gt;"",Scoring!$E$29)+IF(Data!$Y181&lt;&gt;"",Scoring!$E$30)+IF(Data!$Z181&lt;&gt;"",Scoring!$E$31)+IF(Data!$AA181&lt;&gt;"",Scoring!$E$32)+IF(Data!$AB181&lt;&gt;"",Scoring!$E$33)+IF(Data!$AC181&lt;&gt;"",Scoring!$E$34)+IF(Data!$AD181&lt;&gt;"",Scoring!$E$35)+IF(Data!$AE181&lt;&gt;"",Scoring!$E$36)+IF(Data!$AF181&lt;&gt;"",Scoring!$E$37)+IF(Data!$AG181&lt;&gt;"",Scoring!$E$38)+IF(Data!$AH181&lt;&gt;"",Scoring!$E$39)+IF(Data!$AI181&lt;&gt;"",Scoring!$E$40)+IF(Data!$AJ181&lt;&gt;"",Scoring!$E$41)+IF(Data!$AK181&lt;&gt;"",Scoring!$E$42)+IF(Data!$AL181&lt;&gt;"",Scoring!$E$43)+IF(Data!$AM181&lt;&gt;"",Scoring!$E$44)+IF(Data!$AN181&lt;&gt;"",Scoring!$E$45)+IF(Data!$AO181&lt;&gt;"",Scoring!$E$46)+IF(Data!$AP181&lt;&gt;"",Scoring!$E$47)+IF(Data!$AQ181&lt;&gt;"",Scoring!$E$48)+IF(Data!$AR181&lt;&gt;"",Scoring!$E$49)+IF(Data!$AS181&lt;&gt;"",Scoring!$E$50)+IF(Data!$AT181&lt;&gt;"",Scoring!$E$51)+IF(Data!$AU181&lt;&gt;"",Scoring!$E$52),"")</f>
        <v/>
      </c>
      <c r="AY181" s="180" t="str">
        <f>IF(AX181&lt;&gt;"",LOOKUP(AX181,Likelihoods!$A$7:$A$107,Likelihoods!C$7:C$107),"")</f>
        <v/>
      </c>
      <c r="AZ181" s="182" t="str">
        <f>IF(AND(COUNTBLANK($B181:$O181)=13,COUNTBLANK($P181:$Q181)=1,COUNTBLANK($R181:$U181)=3,COUNTBLANK($V181:$X181)=2,COUNTBLANK($Y181:$AE181)=6,COUNTBLANK($AF181:$AJ181)=4,COUNTBLANK($AK181:AN181)=3,COUNTBLANK($AO181:$AQ181)=2,COUNTBLANK($AR181:$AS181)=1,COUNTBLANK($AT181:$AU181)=1),IF(Data!$B181&lt;&gt;"",Scoring!$F$7)+IF(Data!$C181&lt;&gt;"",Scoring!$F$8)+IF(Data!$D181&lt;&gt;"",Scoring!$F$9)+IF(Data!$E181&lt;&gt;"",Scoring!$F$10)+IF(Data!$F181&lt;&gt;"",Scoring!$F$11)+IF(Data!$G181&lt;&gt;"",Scoring!$F$12)+IF(Data!$H181&lt;&gt;"",Scoring!$F$13)+IF(Data!$I181&lt;&gt;"",Scoring!$F$14)+IF(Data!$J181&lt;&gt;"",Scoring!$F$15)+IF(Data!$K181&lt;&gt;"",Scoring!$F$16)+IF(Data!$L181&lt;&gt;"",Scoring!$F$17)+IF(Data!$M181&lt;&gt;"",Scoring!$F$18)+IF(Data!$N181&lt;&gt;"",Scoring!$F$19)+IF(Data!$O181&lt;&gt;"",Scoring!$F$20)+IF(Data!$P181&lt;&gt;"",Scoring!$F$21)+IF(Data!$Q181&lt;&gt;"",Scoring!$F$22)+IF(Data!$R181&lt;&gt;"",Scoring!$F$23)+IF(Data!$S181&lt;&gt;"",Scoring!$F$24)+IF(Data!$T181&lt;&gt;"",Scoring!$F$25)+IF(Data!$U181&lt;&gt;"",Scoring!$F$26)+IF(Data!$V181&lt;&gt;"",Scoring!$F$27)+IF(Data!$W181&lt;&gt;"",Scoring!$F$28)+IF(Data!$X181&lt;&gt;"",Scoring!$F$29)+IF(Data!$Y181&lt;&gt;"",Scoring!$F$30)+IF(Data!$Z181&lt;&gt;"",Scoring!$F$31)+IF(Data!$AA181&lt;&gt;"",Scoring!$F$32)+IF(Data!$AB181&lt;&gt;"",Scoring!$F$33)+IF(Data!$AC181&lt;&gt;"",Scoring!$F$34)+IF(Data!$AD181&lt;&gt;"",Scoring!$F$35)+IF(Data!$AE181&lt;&gt;"",Scoring!$F$36)+IF(Data!$AF181&lt;&gt;"",Scoring!$F$37)+IF(Data!$AG181&lt;&gt;"",Scoring!$F$38)+IF(Data!$AH181&lt;&gt;"",Scoring!$F$39)+IF(Data!$AI181&lt;&gt;"",Scoring!$F$40)+IF(Data!$AJ181&lt;&gt;"",Scoring!$F$41)+IF(Data!$AK181&lt;&gt;"",Scoring!$F$42)+IF(Data!$AL181&lt;&gt;"",Scoring!$F$43)+IF(Data!$AM181&lt;&gt;"",Scoring!$F$44)+IF(Data!$AN181&lt;&gt;"",Scoring!$F$45)+IF(Data!$AO181&lt;&gt;"",Scoring!$F$46)+IF(Data!$AP181&lt;&gt;"",Scoring!$F$47)+IF(Data!$AQ181&lt;&gt;"",Scoring!$F$48)+IF(Data!$AR181&lt;&gt;"",Scoring!$F$49)+IF(Data!$AS181&lt;&gt;"",Scoring!$F$50)+IF(Data!$AT181&lt;&gt;"",Scoring!$F$51)+IF(Data!$AU181&lt;&gt;"",Scoring!$F$52),"")</f>
        <v/>
      </c>
      <c r="BA181" s="183" t="str">
        <f>IF(AZ181&lt;&gt;"",LOOKUP(AZ181,Likelihoods!$A$7:$A$107,Likelihoods!D$7:D$107),"")</f>
        <v/>
      </c>
      <c r="BB181" s="181" t="str">
        <f>IF(AND(COUNTBLANK($B181:$O181)=13,COUNTBLANK($P181:$Q181)=1,COUNTBLANK($R181:$U181)=3,COUNTBLANK($V181:$X181)=2,COUNTBLANK($Y181:$AE181)=6,COUNTBLANK($AF181:$AJ181)=4,COUNTBLANK($AK181:AN181)=3,COUNTBLANK($AO181:$AQ181)=2,COUNTBLANK($AR181:$AS181)=1,COUNTBLANK($AT181:$AU181)=1),IF(Data!$B181&lt;&gt;"",Scoring!$G$7)+IF(Data!$C181&lt;&gt;"",Scoring!$G$8)+IF(Data!$D181&lt;&gt;"",Scoring!$G$9)+IF(Data!$E181&lt;&gt;"",Scoring!$G$10)+IF(Data!$F181&lt;&gt;"",Scoring!$G$11)+IF(Data!$G181&lt;&gt;"",Scoring!$G$12)+IF(Data!$H181&lt;&gt;"",Scoring!$G$13)+IF(Data!$I181&lt;&gt;"",Scoring!$G$14)+IF(Data!$J181&lt;&gt;"",Scoring!$G$15)+IF(Data!$K181&lt;&gt;"",Scoring!$G$16)+IF(Data!$L181&lt;&gt;"",Scoring!$G$17)+IF(Data!$M181&lt;&gt;"",Scoring!$G$18)+IF(Data!$N181&lt;&gt;"",Scoring!$G$19)+IF(Data!$O181&lt;&gt;"",Scoring!$G$20)+IF(Data!$P181&lt;&gt;"",Scoring!$G$21)+IF(Data!$Q181&lt;&gt;"",Scoring!$G$22)+IF(Data!$R181&lt;&gt;"",Scoring!$G$23)+IF(Data!$S181&lt;&gt;"",Scoring!$G$24)+IF(Data!$T181&lt;&gt;"",Scoring!$G$25)+IF(Data!$U181&lt;&gt;"",Scoring!$G$26)+IF(Data!$V181&lt;&gt;"",Scoring!$G$27)+IF(Data!$W181&lt;&gt;"",Scoring!$G$28)+IF(Data!$X181&lt;&gt;"",Scoring!$G$29)+IF(Data!$Y181&lt;&gt;"",Scoring!$G$30)+IF(Data!$Z181&lt;&gt;"",Scoring!$G$31)+IF(Data!$AA181&lt;&gt;"",Scoring!$G$32)+IF(Data!$AB181&lt;&gt;"",Scoring!$G$33)+IF(Data!$AC181&lt;&gt;"",Scoring!$G$34)+IF(Data!$AD181&lt;&gt;"",Scoring!$G$35)+IF(Data!$AE181&lt;&gt;"",Scoring!$G$36)+IF(Data!$AF181&lt;&gt;"",Scoring!$G$37)+IF(Data!$AG181&lt;&gt;"",Scoring!$G$38)+IF(Data!$AH181&lt;&gt;"",Scoring!$G$39)+IF(Data!$AI181&lt;&gt;"",Scoring!$G$40)+IF(Data!$AJ181&lt;&gt;"",Scoring!$G$41)+IF(Data!$AK181&lt;&gt;"",Scoring!$G$42)+IF(Data!$AL181&lt;&gt;"",Scoring!$G$43)+IF(Data!$AM181&lt;&gt;"",Scoring!$G$44)+IF(Data!$AN181&lt;&gt;"",Scoring!$G$45)+IF(Data!$AO181&lt;&gt;"",Scoring!$G$46)+IF(Data!$AP181&lt;&gt;"",Scoring!$G$47)+IF(Data!$AQ181&lt;&gt;"",Scoring!$G$48)+IF(Data!$AR181&lt;&gt;"",Scoring!$G$49)+IF(Data!$AS181&lt;&gt;"",Scoring!$G$50)+IF(Data!$AT181&lt;&gt;"",Scoring!$G$51)+IF(Data!$AU181&lt;&gt;"",Scoring!$G$52),"")</f>
        <v/>
      </c>
      <c r="BC181" s="184" t="str">
        <f>IF(BB181&lt;&gt;"",LOOKUP(BB181,Likelihoods!$A$7:$A$107,Likelihoods!E$7:E$107),"")</f>
        <v/>
      </c>
      <c r="BD181" s="185" t="str">
        <f>IF(AND(COUNTBLANK($B181:$O181)=13,COUNTBLANK($P181:$Q181)=1,COUNTBLANK($R181:$U181)=3,COUNTBLANK($V181:$X181)=2,COUNTBLANK($Y181:$AE181)=6,COUNTBLANK($AF181:$AJ181)=4,COUNTBLANK($AK181:AN181)=3,COUNTBLANK($AO181:$AQ181)=2,COUNTBLANK($AR181:$AS181)=1,COUNTBLANK($AT181:$AU181)=1),IF(Data!$B181&lt;&gt;"",Scoring!$H$7)+IF(Data!$C181&lt;&gt;"",Scoring!$H$8)+IF(Data!$D181&lt;&gt;"",Scoring!$H$9)+IF(Data!$E181&lt;&gt;"",Scoring!$H$10)+IF(Data!$F181&lt;&gt;"",Scoring!$H$11)+IF(Data!$G181&lt;&gt;"",Scoring!$H$12)+IF(Data!$H181&lt;&gt;"",Scoring!$H$13)+IF(Data!$I181&lt;&gt;"",Scoring!$H$14)+IF(Data!$J181&lt;&gt;"",Scoring!$H$15)+IF(Data!$K181&lt;&gt;"",Scoring!$H$16)+IF(Data!$L181&lt;&gt;"",Scoring!$H$17)+IF(Data!$M181&lt;&gt;"",Scoring!$H$18)+IF(Data!$N181&lt;&gt;"",Scoring!$H$19)+IF(Data!$O181&lt;&gt;"",Scoring!$H$20)+IF(Data!$P181&lt;&gt;"",Scoring!$H$21)+IF(Data!$Q181&lt;&gt;"",Scoring!$H$22)+IF(Data!$R181&lt;&gt;"",Scoring!$H$23)+IF(Data!$S181&lt;&gt;"",Scoring!$H$24)+IF(Data!$T181&lt;&gt;"",Scoring!$H$25)+IF(Data!$U181&lt;&gt;"",Scoring!$H$26)+IF(Data!$V181&lt;&gt;"",Scoring!$H$27)+IF(Data!$W181&lt;&gt;"",Scoring!$H$28)+IF(Data!$X181&lt;&gt;"",Scoring!$H$29)+IF(Data!$Y181&lt;&gt;"",Scoring!$H$30)+IF(Data!$Z181&lt;&gt;"",Scoring!$H$31)+IF(Data!$AA181&lt;&gt;"",Scoring!$H$32)+IF(Data!$AB181&lt;&gt;"",Scoring!$H$33)+IF(Data!$AC181&lt;&gt;"",Scoring!$H$34)+IF(Data!$AD181&lt;&gt;"",Scoring!$H$35)+IF(Data!$AE181&lt;&gt;"",Scoring!$H$36)+IF(Data!$AF181&lt;&gt;"",Scoring!$H$37)+IF(Data!$AG181&lt;&gt;"",Scoring!$H$38)+IF(Data!$AH181&lt;&gt;"",Scoring!$H$39)+IF(Data!$AI181&lt;&gt;"",Scoring!$H$40)+IF(Data!$AJ181&lt;&gt;"",Scoring!$H$41)+IF(Data!$AK181&lt;&gt;"",Scoring!$H$42)+IF(Data!$AL181&lt;&gt;"",Scoring!$H$43)+IF(Data!$AM181&lt;&gt;"",Scoring!$H$44)+IF(Data!$AN181&lt;&gt;"",Scoring!$H$45)+IF(Data!$AO181&lt;&gt;"",Scoring!$H$46)+IF(Data!$AP181&lt;&gt;"",Scoring!$H$47)+IF(Data!$AQ181&lt;&gt;"",Scoring!$H$48)+IF(Data!$AR181&lt;&gt;"",Scoring!$H$49)+IF(Data!$AS181&lt;&gt;"",Scoring!$H$50)+IF(Data!$AT181&lt;&gt;"",Scoring!$H$51)+IF(Data!$AU181&lt;&gt;"",Scoring!$H$52),"")</f>
        <v/>
      </c>
      <c r="BE181" s="186" t="str">
        <f>IF(BD181&lt;&gt;"",LOOKUP(BD181,Likelihoods!$A$7:$A$107,Likelihoods!F$7:F$107),"")</f>
        <v/>
      </c>
      <c r="BF181" s="181" t="str">
        <f>IF(AND(COUNTBLANK($B181:$O181)=13,COUNTBLANK($P181:$Q181)=1,COUNTBLANK($R181:$U181)=3,COUNTBLANK($V181:$X181)=2,COUNTBLANK($Y181:$AE181)=6,COUNTBLANK($AF181:$AJ181)=4,COUNTBLANK($AK181:AN181)=3,COUNTBLANK($AO181:$AQ181)=2,COUNTBLANK($AR181:$AS181)=1,COUNTBLANK($AT181:$AU181)=1),IF(Data!$B181&lt;&gt;"",Scoring!$I$7)+IF(Data!$C181&lt;&gt;"",Scoring!$I$8)+IF(Data!$D181&lt;&gt;"",Scoring!$I$9)+IF(Data!$E181&lt;&gt;"",Scoring!$I$10)+IF(Data!$F181&lt;&gt;"",Scoring!$I$11)+IF(Data!$G181&lt;&gt;"",Scoring!$I$12)+IF(Data!$H181&lt;&gt;"",Scoring!$I$13)+IF(Data!$I181&lt;&gt;"",Scoring!$I$14)+IF(Data!$J181&lt;&gt;"",Scoring!$I$15)+IF(Data!$K181&lt;&gt;"",Scoring!$I$16)+IF(Data!$L181&lt;&gt;"",Scoring!$I$17)+IF(Data!$M181&lt;&gt;"",Scoring!$I$18)+IF(Data!$N181&lt;&gt;"",Scoring!$I$19)+IF(Data!$O181&lt;&gt;"",Scoring!$I$20)+IF(Data!$P181&lt;&gt;"",Scoring!$I$21)+IF(Data!$Q181&lt;&gt;"",Scoring!$I$22)+IF(Data!$R181&lt;&gt;"",Scoring!$I$23)+IF(Data!$S181&lt;&gt;"",Scoring!$I$24)+IF(Data!$T181&lt;&gt;"",Scoring!$I$25)+IF(Data!$U181&lt;&gt;"",Scoring!$I$26)+IF(Data!$V181&lt;&gt;"",Scoring!$I$27)+IF(Data!$W181&lt;&gt;"",Scoring!$I$28)+IF(Data!$X181&lt;&gt;"",Scoring!$I$29)+IF(Data!$Y181&lt;&gt;"",Scoring!$I$30)+IF(Data!$Z181&lt;&gt;"",Scoring!$I$31)+IF(Data!$AA181&lt;&gt;"",Scoring!$I$32)+IF(Data!$AB181&lt;&gt;"",Scoring!$I$33)+IF(Data!$AC181&lt;&gt;"",Scoring!$I$34)+IF(Data!$AD181&lt;&gt;"",Scoring!$I$35)+IF(Data!$AE181&lt;&gt;"",Scoring!$I$36)+IF(Data!$AF181&lt;&gt;"",Scoring!$I$37)+IF(Data!$AG181&lt;&gt;"",Scoring!$I$38)+IF(Data!$AH181&lt;&gt;"",Scoring!$I$39)+IF(Data!$AI181&lt;&gt;"",Scoring!$I$40)+IF(Data!$AJ181&lt;&gt;"",Scoring!$I$41)+IF(Data!$AK181&lt;&gt;"",Scoring!$I$42)+IF(Data!$AL181&lt;&gt;"",Scoring!$I$43)+IF(Data!$AM181&lt;&gt;"",Scoring!$I$44)+IF(Data!$AN181&lt;&gt;"",Scoring!$I$45)+IF(Data!$AO181&lt;&gt;"",Scoring!$I$46)+IF(Data!$AP181&lt;&gt;"",Scoring!$I$47)+IF(Data!$AQ181&lt;&gt;"",Scoring!$I$48)+IF(Data!$AR181&lt;&gt;"",Scoring!$I$49)+IF(Data!$AS181&lt;&gt;"",Scoring!$I$50)+IF(Data!$AT181&lt;&gt;"",Scoring!$I$51)+IF(Data!$AU181&lt;&gt;"",Scoring!$I$52),"")</f>
        <v/>
      </c>
      <c r="BG181" s="180" t="str">
        <f>IF(BF181&lt;&gt;"",LOOKUP(BF181,Likelihoods!$A$7:$A$107,Likelihoods!G$7:G$107),"")</f>
        <v/>
      </c>
      <c r="BH181" s="187" t="str">
        <f>IF(AND(COUNTBLANK($B181:$O181)=13,COUNTBLANK($P181:$Q181)=1,COUNTBLANK($R181:$U181)=3,COUNTBLANK($V181:$X181)=2,COUNTBLANK($Y181:$AE181)=6,COUNTBLANK($AF181:$AJ181)=4,COUNTBLANK($AK181:AN181)=3,COUNTBLANK($AO181:$AQ181)=2,COUNTBLANK($AR181:$AS181)=1,COUNTBLANK($AT181:$AU181)=1),IF(Data!$B181&lt;&gt;"",Scoring!$J$7)+IF(Data!$C181&lt;&gt;"",Scoring!$J$8)+IF(Data!$D181&lt;&gt;"",Scoring!$J$9)+IF(Data!$E181&lt;&gt;"",Scoring!$J$10)+IF(Data!$F181&lt;&gt;"",Scoring!$J$11)+IF(Data!$G181&lt;&gt;"",Scoring!$J$12)+IF(Data!$H181&lt;&gt;"",Scoring!$J$13)+IF(Data!$I181&lt;&gt;"",Scoring!$J$14)+IF(Data!$J181&lt;&gt;"",Scoring!$J$15)+IF(Data!$K181&lt;&gt;"",Scoring!$J$16)+IF(Data!$L181&lt;&gt;"",Scoring!$J$17)+IF(Data!$M181&lt;&gt;"",Scoring!$J$18)+IF(Data!$N181&lt;&gt;"",Scoring!$J$19)+IF(Data!$O181&lt;&gt;"",Scoring!$J$20)+IF(Data!$P181&lt;&gt;"",Scoring!$J$21)+IF(Data!$Q181&lt;&gt;"",Scoring!$J$22)+IF(Data!$R181&lt;&gt;"",Scoring!$J$23)+IF(Data!$S181&lt;&gt;"",Scoring!$J$24)+IF(Data!$T181&lt;&gt;"",Scoring!$J$25)+IF(Data!$U181&lt;&gt;"",Scoring!$J$26)+IF(Data!$V181&lt;&gt;"",Scoring!$J$27)+IF(Data!$W181&lt;&gt;"",Scoring!$J$28)+IF(Data!$X181&lt;&gt;"",Scoring!$J$29)+IF(Data!$Y181&lt;&gt;"",Scoring!$J$30)+IF(Data!$Z181&lt;&gt;"",Scoring!$J$31)+IF(Data!$AA181&lt;&gt;"",Scoring!$J$32)+IF(Data!$AB181&lt;&gt;"",Scoring!$J$33)+IF(Data!$AC181&lt;&gt;"",Scoring!$J$34)+IF(Data!$AD181&lt;&gt;"",Scoring!$J$35)+IF(Data!$AE181&lt;&gt;"",Scoring!$J$36)+IF(Data!$AF181&lt;&gt;"",Scoring!$J$37)+IF(Data!$AG181&lt;&gt;"",Scoring!$J$38)+IF(Data!$AH181&lt;&gt;"",Scoring!$J$39)+IF(Data!$AI181&lt;&gt;"",Scoring!$J$40)+IF(Data!$AJ181&lt;&gt;"",Scoring!$J$41)+IF(Data!$AK181&lt;&gt;"",Scoring!$J$42)+IF(Data!$AL181&lt;&gt;"",Scoring!$J$43)+IF(Data!$AM181&lt;&gt;"",Scoring!$J$44)+IF(Data!$AN181&lt;&gt;"",Scoring!$J$45)+IF(Data!$AO181&lt;&gt;"",Scoring!$J$46)+IF(Data!$AP181&lt;&gt;"",Scoring!$J$47)+IF(Data!$AQ181&lt;&gt;"",Scoring!$J$48)+IF(Data!$AR181&lt;&gt;"",Scoring!$J$49)+IF(Data!$AS181&lt;&gt;"",Scoring!$J$50)+IF(Data!$AT181&lt;&gt;"",Scoring!$J$51)+IF(Data!$AU181&lt;&gt;"",Scoring!$J$52),"")</f>
        <v/>
      </c>
      <c r="BI181" s="183" t="str">
        <f>IF(BH181&lt;&gt;"",LOOKUP(BH181,Likelihoods!$A$7:$A$107,Likelihoods!H$7:H$107),"")</f>
        <v/>
      </c>
      <c r="BJ181" s="188" t="str">
        <f>IF(AND(COUNTBLANK($B181:$O181)=13,COUNTBLANK($P181:$Q181)=1,COUNTBLANK($R181:$U181)=3,COUNTBLANK($V181:$X181)=2,COUNTBLANK($Y181:$AE181)=6,COUNTBLANK($AF181:$AJ181)=4,COUNTBLANK($AK181:AN181)=3,COUNTBLANK($AO181:$AQ181)=2,COUNTBLANK($AR181:$AS181)=1,COUNTBLANK($AT181:$AU181)=1),IF(Data!$B181&lt;&gt;"",Scoring!$K$7)+IF(Data!$C181&lt;&gt;"",Scoring!$K$8)+IF(Data!$D181&lt;&gt;"",Scoring!$K$9)+IF(Data!$E181&lt;&gt;"",Scoring!$K$10)+IF(Data!$F181&lt;&gt;"",Scoring!$K$11)+IF(Data!$G181&lt;&gt;"",Scoring!$K$12)+IF(Data!$H181&lt;&gt;"",Scoring!$K$13)+IF(Data!$I181&lt;&gt;"",Scoring!$K$14)+IF(Data!$J181&lt;&gt;"",Scoring!$K$15)+IF(Data!$K181&lt;&gt;"",Scoring!$K$16)+IF(Data!$L181&lt;&gt;"",Scoring!$K$17)+IF(Data!$M181&lt;&gt;"",Scoring!$K$18)+IF(Data!$N181&lt;&gt;"",Scoring!$K$19)+IF(Data!$O181&lt;&gt;"",Scoring!$K$20)+IF(Data!$P181&lt;&gt;"",Scoring!$K$21)+IF(Data!$Q181&lt;&gt;"",Scoring!$K$22)+IF(Data!$R181&lt;&gt;"",Scoring!$K$23)+IF(Data!$S181&lt;&gt;"",Scoring!$K$24)+IF(Data!$T181&lt;&gt;"",Scoring!$K$25)+IF(Data!$U181&lt;&gt;"",Scoring!$K$26)+IF(Data!$V181&lt;&gt;"",Scoring!$K$27)+IF(Data!$W181&lt;&gt;"",Scoring!$K$28)+IF(Data!$X181&lt;&gt;"",Scoring!$K$29)+IF(Data!$Y181&lt;&gt;"",Scoring!$K$30)+IF(Data!$Z181&lt;&gt;"",Scoring!$K$31)+IF(Data!$AA181&lt;&gt;"",Scoring!$K$32)+IF(Data!$AB181&lt;&gt;"",Scoring!$K$33)+IF(Data!$AC181&lt;&gt;"",Scoring!$K$34)+IF(Data!$AD181&lt;&gt;"",Scoring!$K$35)+IF(Data!$AE181&lt;&gt;"",Scoring!$K$36)+IF(Data!$AF181&lt;&gt;"",Scoring!$K$37)+IF(Data!$AG181&lt;&gt;"",Scoring!$K$38)+IF(Data!$AH181&lt;&gt;"",Scoring!$K$39)+IF(Data!$AI181&lt;&gt;"",Scoring!$K$40)+IF(Data!$AJ181&lt;&gt;"",Scoring!$K$41)+IF(Data!$AK181&lt;&gt;"",Scoring!$K$42)+IF(Data!$AL181&lt;&gt;"",Scoring!$K$43)+IF(Data!$AM181&lt;&gt;"",Scoring!$K$44)+IF(Data!$AN181&lt;&gt;"",Scoring!$K$45)+IF(Data!$AO181&lt;&gt;"",Scoring!$K$46)+IF(Data!$AP181&lt;&gt;"",Scoring!$K$47)+IF(Data!$AQ181&lt;&gt;"",Scoring!$K$48)+IF(Data!$AR181&lt;&gt;"",Scoring!$K$49)+IF(Data!$AS181&lt;&gt;"",Scoring!$K$50)+IF(Data!$AT181&lt;&gt;"",Scoring!$K$51)+IF(Data!$AU181&lt;&gt;"",Scoring!$K$52),"")</f>
        <v/>
      </c>
      <c r="BK181" s="184" t="str">
        <f>IF(BJ181&lt;&gt;"",LOOKUP(BJ181,Likelihoods!$A$7:$A$107,Likelihoods!I$7:I$107),"")</f>
        <v/>
      </c>
      <c r="BL181" s="187" t="str">
        <f>IF(AND(COUNTBLANK($B181:$O181)=13,COUNTBLANK($P181:$Q181)=1,COUNTBLANK($R181:$U181)=3,COUNTBLANK($V181:$X181)=2,COUNTBLANK($Y181:$AE181)=6,COUNTBLANK($AF181:$AJ181)=4,COUNTBLANK($AK181:AN181)=3,COUNTBLANK($AO181:$AQ181)=2,COUNTBLANK($AR181:$AS181)=1,COUNTBLANK($AT181:$AU181)=1),IF(Data!$B181&lt;&gt;"",Scoring!$L$7)+IF(Data!$C181&lt;&gt;"",Scoring!$L$8)+IF(Data!$D181&lt;&gt;"",Scoring!$L$9)+IF(Data!$E181&lt;&gt;"",Scoring!$L$10)+IF(Data!$F181&lt;&gt;"",Scoring!$L$11)+IF(Data!$G181&lt;&gt;"",Scoring!$L$12)+IF(Data!$H181&lt;&gt;"",Scoring!$L$13)+IF(Data!$I181&lt;&gt;"",Scoring!$L$14)+IF(Data!$J181&lt;&gt;"",Scoring!$L$15)+IF(Data!$K181&lt;&gt;"",Scoring!$L$16)+IF(Data!$L181&lt;&gt;"",Scoring!$L$17)+IF(Data!$M181&lt;&gt;"",Scoring!$L$18)+IF(Data!$N181&lt;&gt;"",Scoring!$L$19)+IF(Data!$O181&lt;&gt;"",Scoring!$L$20)+IF(Data!$P181&lt;&gt;"",Scoring!$L$21)+IF(Data!$Q181&lt;&gt;"",Scoring!$L$22)+IF(Data!$R181&lt;&gt;"",Scoring!$L$23)+IF(Data!$S181&lt;&gt;"",Scoring!$L$24)+IF(Data!$T181&lt;&gt;"",Scoring!$L$25)+IF(Data!$U181&lt;&gt;"",Scoring!$L$26)+IF(Data!$V181&lt;&gt;"",Scoring!$L$27)+IF(Data!$W181&lt;&gt;"",Scoring!$L$28)+IF(Data!$X181&lt;&gt;"",Scoring!$L$29)+IF(Data!$Y181&lt;&gt;"",Scoring!$L$30)+IF(Data!$Z181&lt;&gt;"",Scoring!$L$31)+IF(Data!$AA181&lt;&gt;"",Scoring!$L$32)+IF(Data!$AB181&lt;&gt;"",Scoring!$L$33)+IF(Data!$AC181&lt;&gt;"",Scoring!$L$34)+IF(Data!$AD181&lt;&gt;"",Scoring!$L$35)+IF(Data!$AE181&lt;&gt;"",Scoring!$L$36)+IF(Data!$AF181&lt;&gt;"",Scoring!$L$37)+IF(Data!$AG181&lt;&gt;"",Scoring!$L$38)+IF(Data!$AH181&lt;&gt;"",Scoring!$L$39)+IF(Data!$AI181&lt;&gt;"",Scoring!$L$40)+IF(Data!$AJ181&lt;&gt;"",Scoring!$L$41)+IF(Data!$AK181&lt;&gt;"",Scoring!$L$42)+IF(Data!$AL181&lt;&gt;"",Scoring!$L$43)+IF(Data!$AM181&lt;&gt;"",Scoring!$L$44)+IF(Data!$AN181&lt;&gt;"",Scoring!$L$45)+IF(Data!$AO181&lt;&gt;"",Scoring!$L$46)+IF(Data!$AP181&lt;&gt;"",Scoring!$L$47)+IF(Data!$AQ181&lt;&gt;"",Scoring!$L$48)+IF(Data!$AR181&lt;&gt;"",Scoring!$L$49)+IF(Data!$AS181&lt;&gt;"",Scoring!$L$50)+IF(Data!$AT181&lt;&gt;"",Scoring!$L$51)+IF(Data!$AU181&lt;&gt;"",Scoring!$L$52),"")</f>
        <v/>
      </c>
      <c r="BM181" s="180" t="str">
        <f>IF(BL181&lt;&gt;"",LOOKUP(BL181,Likelihoods!$A$7:$A$107,Likelihoods!J$7:J$107),"")</f>
        <v/>
      </c>
      <c r="BN181" s="181" t="str">
        <f>IF(AND(COUNTBLANK($B181:$O181)=13,COUNTBLANK($P181:$Q181)=1,COUNTBLANK($R181:$U181)=3,COUNTBLANK($V181:$X181)=2,COUNTBLANK($Y181:$AE181)=6,COUNTBLANK($AF181:$AJ181)=4,COUNTBLANK($AK181:AN181)=3,COUNTBLANK($AO181:$AQ181)=2,COUNTBLANK($AR181:$AS181)=1,COUNTBLANK($AT181:$AU181)=1),IF(Data!$B181&lt;&gt;"",Scoring!$M$7)+IF(Data!$C181&lt;&gt;"",Scoring!$M$8)+IF(Data!$D181&lt;&gt;"",Scoring!$M$9)+IF(Data!$E181&lt;&gt;"",Scoring!$M$10)+IF(Data!$F181&lt;&gt;"",Scoring!$M$11)+IF(Data!$G181&lt;&gt;"",Scoring!$M$12)+IF(Data!$H181&lt;&gt;"",Scoring!$M$13)+IF(Data!$I181&lt;&gt;"",Scoring!$M$14)+IF(Data!$J181&lt;&gt;"",Scoring!$M$15)+IF(Data!$K181&lt;&gt;"",Scoring!$M$16)+IF(Data!$L181&lt;&gt;"",Scoring!$M$17)+IF(Data!$M181&lt;&gt;"",Scoring!$M$18)+IF(Data!$N181&lt;&gt;"",Scoring!$M$19)+IF(Data!$O181&lt;&gt;"",Scoring!$M$20)+IF(Data!$P181&lt;&gt;"",Scoring!$M$21)+IF(Data!$Q181&lt;&gt;"",Scoring!$M$22)+IF(Data!$R181&lt;&gt;"",Scoring!$M$23)+IF(Data!$S181&lt;&gt;"",Scoring!$M$24)+IF(Data!$T181&lt;&gt;"",Scoring!$M$25)+IF(Data!$U181&lt;&gt;"",Scoring!$M$26)+IF(Data!$V181&lt;&gt;"",Scoring!$M$27)+IF(Data!$W181&lt;&gt;"",Scoring!$M$28)+IF(Data!$X181&lt;&gt;"",Scoring!$M$29)+IF(Data!$Y181&lt;&gt;"",Scoring!$M$30)+IF(Data!$Z181&lt;&gt;"",Scoring!$M$31)+IF(Data!$AA181&lt;&gt;"",Scoring!$M$32)+IF(Data!$AB181&lt;&gt;"",Scoring!$M$33)+IF(Data!$AC181&lt;&gt;"",Scoring!$M$34)+IF(Data!$AD181&lt;&gt;"",Scoring!$M$35)+IF(Data!$AE181&lt;&gt;"",Scoring!$M$36)+IF(Data!$AF181&lt;&gt;"",Scoring!$M$37)+IF(Data!$AG181&lt;&gt;"",Scoring!$M$38)+IF(Data!$AH181&lt;&gt;"",Scoring!$M$39)+IF(Data!$AI181&lt;&gt;"",Scoring!$M$40)+IF(Data!$AJ181&lt;&gt;"",Scoring!$M$41)+IF(Data!$AK181&lt;&gt;"",Scoring!$M$42)+IF(Data!$AL181&lt;&gt;"",Scoring!$M$43)+IF(Data!$AM181&lt;&gt;"",Scoring!$M$44)+IF(Data!$AN181&lt;&gt;"",Scoring!$M$45)+IF(Data!$AO181&lt;&gt;"",Scoring!$M$46)+IF(Data!$AP181&lt;&gt;"",Scoring!$M$47)+IF(Data!$AQ181&lt;&gt;"",Scoring!$M$48)+IF(Data!$AR181&lt;&gt;"",Scoring!$M$49)+IF(Data!$AS181&lt;&gt;"",Scoring!$M$50)+IF(Data!$AT181&lt;&gt;"",Scoring!$M$51)+IF(Data!$AU181&lt;&gt;"",Scoring!$M$52),"")</f>
        <v/>
      </c>
      <c r="BO181" s="184" t="str">
        <f>IF(BN181&lt;&gt;"",LOOKUP(BN181,Likelihoods!$A$7:$A$107,Likelihoods!K$7:K$107),"")</f>
        <v/>
      </c>
      <c r="BP181" s="179" t="str">
        <f>IF(AND(COUNTBLANK($B181:$O181)=13,COUNTBLANK($P181:$Q181)=1,COUNTBLANK($R181:$U181)=3,COUNTBLANK($V181:$X181)=2,COUNTBLANK($Y181:$AE181)=6,COUNTBLANK($AF181:$AJ181)=4,COUNTBLANK($AK181:AN181)=3,COUNTBLANK($AO181:$AQ181)=2,COUNTBLANK($AR181:$AS181)=1,COUNTBLANK($AT181:$AU181)=1),IF(Data!$B181&lt;&gt;"",Scoring!$N$7)+IF(Data!$C181&lt;&gt;"",Scoring!$N$8)+IF(Data!$D181&lt;&gt;"",Scoring!$N$9)+IF(Data!$E181&lt;&gt;"",Scoring!$N$10)+IF(Data!$F181&lt;&gt;"",Scoring!$N$11)+IF(Data!$G181&lt;&gt;"",Scoring!$N$12)+IF(Data!$H181&lt;&gt;"",Scoring!$N$13)+IF(Data!$I181&lt;&gt;"",Scoring!$N$14)+IF(Data!$J181&lt;&gt;"",Scoring!$N$15)+IF(Data!$K181&lt;&gt;"",Scoring!$N$16)+IF(Data!$L181&lt;&gt;"",Scoring!$N$17)+IF(Data!$M181&lt;&gt;"",Scoring!$N$18)+IF(Data!$N181&lt;&gt;"",Scoring!$N$19)+IF(Data!$O181&lt;&gt;"",Scoring!$N$20)+IF(Data!$P181&lt;&gt;"",Scoring!$N$21)+IF(Data!$Q181&lt;&gt;"",Scoring!$N$22)+IF(Data!$R181&lt;&gt;"",Scoring!$N$23)+IF(Data!$S181&lt;&gt;"",Scoring!$N$24)+IF(Data!$T181&lt;&gt;"",Scoring!$N$25)+IF(Data!$U181&lt;&gt;"",Scoring!$N$26)+IF(Data!$V181&lt;&gt;"",Scoring!$N$27)+IF(Data!$W181&lt;&gt;"",Scoring!$N$28)+IF(Data!$X181&lt;&gt;"",Scoring!$N$29)+IF(Data!$Y181&lt;&gt;"",Scoring!$N$30)+IF(Data!$Z181&lt;&gt;"",Scoring!$N$31)+IF(Data!$AA181&lt;&gt;"",Scoring!$N$32)+IF(Data!$AB181&lt;&gt;"",Scoring!$N$33)+IF(Data!$AC181&lt;&gt;"",Scoring!$N$34)+IF(Data!$AD181&lt;&gt;"",Scoring!$N$35)+IF(Data!$AE181&lt;&gt;"",Scoring!$N$36)+IF(Data!$AF181&lt;&gt;"",Scoring!$N$37)+IF(Data!$AG181&lt;&gt;"",Scoring!$N$38)+IF(Data!$AH181&lt;&gt;"",Scoring!$N$39)+IF(Data!$AI181&lt;&gt;"",Scoring!$N$40)+IF(Data!$AJ181&lt;&gt;"",Scoring!$N$41)+IF(Data!$AK181&lt;&gt;"",Scoring!$N$42)+IF(Data!$AL181&lt;&gt;"",Scoring!$N$43)+IF(Data!$AM181&lt;&gt;"",Scoring!$N$44)+IF(Data!$AN181&lt;&gt;"",Scoring!$N$45)+IF(Data!$AO181&lt;&gt;"",Scoring!$N$46)+IF(Data!$AP181&lt;&gt;"",Scoring!$N$47)+IF(Data!$AQ181&lt;&gt;"",Scoring!$N$48)+IF(Data!$AR181&lt;&gt;"",Scoring!$N$49)+IF(Data!$AS181&lt;&gt;"",Scoring!$N$50)+IF(Data!$AT181&lt;&gt;"",Scoring!$N$51)+IF(Data!$AU181&lt;&gt;"",Scoring!$N$52),"")</f>
        <v/>
      </c>
      <c r="BQ181" s="189" t="str">
        <f>IF(BP181&lt;&gt;"",LOOKUP(BP181,Likelihoods!$A$7:$A$107,Likelihoods!L$7:L$107),"")</f>
        <v/>
      </c>
      <c r="BR181" s="181" t="str">
        <f>IF(AND(COUNTBLANK($B181:$O181)=13,COUNTBLANK($P181:$Q181)=1,COUNTBLANK($R181:$U181)=3,COUNTBLANK($V181:$X181)=2,COUNTBLANK($Y181:$AE181)=6,COUNTBLANK($AF181:$AJ181)=4,COUNTBLANK($AK181:AN181)=3,COUNTBLANK($AO181:$AQ181)=2,COUNTBLANK($AR181:$AS181)=1,COUNTBLANK($AT181:$AU181)=1),IF(Data!$B181&lt;&gt;"",Scoring!$O$7)+IF(Data!$C181&lt;&gt;"",Scoring!$O$8)+IF(Data!$D181&lt;&gt;"",Scoring!$O$9)+IF(Data!$E181&lt;&gt;"",Scoring!$O$10)+IF(Data!$F181&lt;&gt;"",Scoring!$O$11)+IF(Data!$G181&lt;&gt;"",Scoring!$O$12)+IF(Data!$H181&lt;&gt;"",Scoring!$O$13)+IF(Data!$I181&lt;&gt;"",Scoring!$O$14)+IF(Data!$J181&lt;&gt;"",Scoring!$O$15)+IF(Data!$K181&lt;&gt;"",Scoring!$O$16)+IF(Data!$L181&lt;&gt;"",Scoring!$O$17)+IF(Data!$M181&lt;&gt;"",Scoring!$O$18)+IF(Data!$N181&lt;&gt;"",Scoring!$O$19)+IF(Data!$O181&lt;&gt;"",Scoring!$O$20)+IF(Data!$P181&lt;&gt;"",Scoring!$O$21)+IF(Data!$Q181&lt;&gt;"",Scoring!$O$22)+IF(Data!$R181&lt;&gt;"",Scoring!$O$23)+IF(Data!$S181&lt;&gt;"",Scoring!$O$24)+IF(Data!$T181&lt;&gt;"",Scoring!$O$25)+IF(Data!$U181&lt;&gt;"",Scoring!$O$26)+IF(Data!$V181&lt;&gt;"",Scoring!$O$27)+IF(Data!$W181&lt;&gt;"",Scoring!$O$28)+IF(Data!$X181&lt;&gt;"",Scoring!$O$29)+IF(Data!$Y181&lt;&gt;"",Scoring!$O$30)+IF(Data!$Z181&lt;&gt;"",Scoring!$O$31)+IF(Data!$AA181&lt;&gt;"",Scoring!$O$32)+IF(Data!$AB181&lt;&gt;"",Scoring!$O$33)+IF(Data!$AC181&lt;&gt;"",Scoring!$O$34)+IF(Data!$AD181&lt;&gt;"",Scoring!$O$35)+IF(Data!$AE181&lt;&gt;"",Scoring!$O$36)+IF(Data!$AF181&lt;&gt;"",Scoring!$O$37)+IF(Data!$AG181&lt;&gt;"",Scoring!$O$38)+IF(Data!$AH181&lt;&gt;"",Scoring!$O$39)+IF(Data!$AI181&lt;&gt;"",Scoring!$O$40)+IF(Data!$AJ181&lt;&gt;"",Scoring!$O$41)+IF(Data!$AK181&lt;&gt;"",Scoring!$O$42)+IF(Data!$AL181&lt;&gt;"",Scoring!$O$43)+IF(Data!$AM181&lt;&gt;"",Scoring!$O$44)+IF(Data!$AN181&lt;&gt;"",Scoring!$O$45)+IF(Data!$AO181&lt;&gt;"",Scoring!$O$46)+IF(Data!$AP181&lt;&gt;"",Scoring!$O$47)+IF(Data!$AQ181&lt;&gt;"",Scoring!$O$48)+IF(Data!$AR181&lt;&gt;"",Scoring!$O$49)+IF(Data!$AS181&lt;&gt;"",Scoring!$O$50)+IF(Data!$AT181&lt;&gt;"",Scoring!$O$51)+IF(Data!$AU181&lt;&gt;"",Scoring!$O$52),"")</f>
        <v/>
      </c>
      <c r="BS181" s="184" t="str">
        <f>IF(BR181&lt;&gt;"",LOOKUP(BR181,Likelihoods!$A$7:$A$107,Likelihoods!M$7:M$107),"")</f>
        <v/>
      </c>
      <c r="BT181" s="181" t="str">
        <f>IF(AND(COUNTBLANK($B181:$O181)=13,COUNTBLANK($P181:$Q181)=1,COUNTBLANK($R181:$U181)=3,COUNTBLANK($V181:$X181)=2,COUNTBLANK($Y181:$AE181)=6,COUNTBLANK($AF181:$AJ181)=4,COUNTBLANK($AK181:AN181)=3,COUNTBLANK($AO181:$AQ181)=2,COUNTBLANK($AR181:$AS181)=1,COUNTBLANK($AT181:$AU181)=1),IF(Data!$B181&lt;&gt;"",Scoring!$P$7)+IF(Data!$C181&lt;&gt;"",Scoring!$P$8)+IF(Data!$D181&lt;&gt;"",Scoring!$P$9)+IF(Data!$E181&lt;&gt;"",Scoring!$P$10)+IF(Data!$F181&lt;&gt;"",Scoring!$P$11)+IF(Data!$G181&lt;&gt;"",Scoring!$P$12)+IF(Data!$H181&lt;&gt;"",Scoring!$P$13)+IF(Data!$I181&lt;&gt;"",Scoring!$P$14)+IF(Data!$J181&lt;&gt;"",Scoring!$P$15)+IF(Data!$K181&lt;&gt;"",Scoring!$P$16)+IF(Data!$L181&lt;&gt;"",Scoring!$P$17)+IF(Data!$M181&lt;&gt;"",Scoring!$P$18)+IF(Data!$N181&lt;&gt;"",Scoring!$P$19)+IF(Data!$O181&lt;&gt;"",Scoring!$P$20)+IF(Data!$P181&lt;&gt;"",Scoring!$P$21)+IF(Data!$Q181&lt;&gt;"",Scoring!$P$22)+IF(Data!$R181&lt;&gt;"",Scoring!$P$23)+IF(Data!$S181&lt;&gt;"",Scoring!$P$24)+IF(Data!$T181&lt;&gt;"",Scoring!$P$25)+IF(Data!$U181&lt;&gt;"",Scoring!$P$26)+IF(Data!$V181&lt;&gt;"",Scoring!$P$27)+IF(Data!$W181&lt;&gt;"",Scoring!$P$28)+IF(Data!$X181&lt;&gt;"",Scoring!$P$29)+IF(Data!$Y181&lt;&gt;"",Scoring!$P$30)+IF(Data!$Z181&lt;&gt;"",Scoring!$P$31)+IF(Data!$AA181&lt;&gt;"",Scoring!$P$32)+IF(Data!$AB181&lt;&gt;"",Scoring!$P$33)+IF(Data!$AC181&lt;&gt;"",Scoring!$P$34)+IF(Data!$AD181&lt;&gt;"",Scoring!$P$35)+IF(Data!$AE181&lt;&gt;"",Scoring!$P$36)+IF(Data!$AF181&lt;&gt;"",Scoring!$P$37)+IF(Data!$AG181&lt;&gt;"",Scoring!$P$38)+IF(Data!$AH181&lt;&gt;"",Scoring!$P$39)+IF(Data!$AI181&lt;&gt;"",Scoring!$P$40)+IF(Data!$AJ181&lt;&gt;"",Scoring!$P$41)+IF(Data!$AK181&lt;&gt;"",Scoring!$P$42)+IF(Data!$AL181&lt;&gt;"",Scoring!$P$43)+IF(Data!$AM181&lt;&gt;"",Scoring!$P$44)+IF(Data!$AN181&lt;&gt;"",Scoring!$P$45)+IF(Data!$AO181&lt;&gt;"",Scoring!$P$46)+IF(Data!$AP181&lt;&gt;"",Scoring!$P$47)+IF(Data!$AQ181&lt;&gt;"",Scoring!$P$48)+IF(Data!$AR181&lt;&gt;"",Scoring!$P$49)+IF(Data!$AS181&lt;&gt;"",Scoring!$P$50)+IF(Data!$AT181&lt;&gt;"",Scoring!$P$51)+IF(Data!$AU181&lt;&gt;"",Scoring!$P$52),"")</f>
        <v/>
      </c>
      <c r="BU181" s="180" t="str">
        <f>IF(BT181&lt;&gt;"",LOOKUP(BT181,Likelihoods!$A$7:$A$107,Likelihoods!N$7:N$107),"")</f>
        <v/>
      </c>
      <c r="BV181" s="181" t="str">
        <f>IF(AND(COUNTBLANK($B181:$O181)=13,COUNTBLANK($P181:$Q181)=1,COUNTBLANK($R181:$U181)=3,COUNTBLANK($V181:$X181)=2,COUNTBLANK($Y181:$AE181)=6,COUNTBLANK($AF181:$AJ181)=4,COUNTBLANK($AK181:AN181)=3,COUNTBLANK($AO181:$AQ181)=2,COUNTBLANK($AR181:$AS181)=1,COUNTBLANK($AT181:$AU181)=1),IF(Data!$B181&lt;&gt;"",Scoring!$Q$7)+IF(Data!$C181&lt;&gt;"",Scoring!$Q$8)+IF(Data!$D181&lt;&gt;"",Scoring!$Q$9)+IF(Data!$E181&lt;&gt;"",Scoring!$Q$10)+IF(Data!$F181&lt;&gt;"",Scoring!$Q$11)+IF(Data!$G181&lt;&gt;"",Scoring!$Q$12)+IF(Data!$H181&lt;&gt;"",Scoring!$Q$13)+IF(Data!$I181&lt;&gt;"",Scoring!$Q$14)+IF(Data!$J181&lt;&gt;"",Scoring!$Q$15)+IF(Data!$K181&lt;&gt;"",Scoring!$Q$16)+IF(Data!$L181&lt;&gt;"",Scoring!$Q$17)+IF(Data!$M181&lt;&gt;"",Scoring!$Q$18)+IF(Data!$N181&lt;&gt;"",Scoring!$Q$19)+IF(Data!$O181&lt;&gt;"",Scoring!$Q$20)+IF(Data!$P181&lt;&gt;"",Scoring!$Q$21)+IF(Data!$Q181&lt;&gt;"",Scoring!$Q$22)+IF(Data!$R181&lt;&gt;"",Scoring!$Q$23)+IF(Data!$S181&lt;&gt;"",Scoring!$Q$24)+IF(Data!$T181&lt;&gt;"",Scoring!$Q$25)+IF(Data!$U181&lt;&gt;"",Scoring!$Q$26)+IF(Data!$V181&lt;&gt;"",Scoring!$Q$27)+IF(Data!$W181&lt;&gt;"",Scoring!$Q$28)+IF(Data!$X181&lt;&gt;"",Scoring!$Q$29)+IF(Data!$Y181&lt;&gt;"",Scoring!$Q$30)+IF(Data!$Z181&lt;&gt;"",Scoring!$Q$31)+IF(Data!$AA181&lt;&gt;"",Scoring!$Q$32)+IF(Data!$AB181&lt;&gt;"",Scoring!$Q$33)+IF(Data!$AC181&lt;&gt;"",Scoring!$Q$34)+IF(Data!$AD181&lt;&gt;"",Scoring!$Q$35)+IF(Data!$AE181&lt;&gt;"",Scoring!$Q$36)+IF(Data!$AF181&lt;&gt;"",Scoring!$Q$37)+IF(Data!$AG181&lt;&gt;"",Scoring!$Q$38)+IF(Data!$AH181&lt;&gt;"",Scoring!$Q$39)+IF(Data!$AI181&lt;&gt;"",Scoring!$Q$40)+IF(Data!$AJ181&lt;&gt;"",Scoring!$Q$41)+IF(Data!$AK181&lt;&gt;"",Scoring!$Q$42)+IF(Data!$AL181&lt;&gt;"",Scoring!$Q$43)+IF(Data!$AM181&lt;&gt;"",Scoring!$Q$44)+IF(Data!$AN181&lt;&gt;"",Scoring!$Q$45)+IF(Data!$AO181&lt;&gt;"",Scoring!$Q$46)+IF(Data!$AP181&lt;&gt;"",Scoring!$Q$47)+IF(Data!$AQ181&lt;&gt;"",Scoring!$Q$48)+IF(Data!$AR181&lt;&gt;"",Scoring!$Q$49)+IF(Data!$AS181&lt;&gt;"",Scoring!$Q$50)+IF(Data!$AT181&lt;&gt;"",Scoring!$Q$51)+IF(Data!$AU181&lt;&gt;"",Scoring!$Q$52),"")</f>
        <v/>
      </c>
      <c r="BW181" s="183" t="str">
        <f>IF(BV181&lt;&gt;"",LOOKUP(BV181,Likelihoods!$A$7:$A$107,Likelihoods!O$7:O$107),"")</f>
        <v/>
      </c>
      <c r="BX181" s="9"/>
      <c r="BY181" s="9"/>
      <c r="BZ181" s="9"/>
      <c r="CA181" s="9"/>
      <c r="CB181" s="9"/>
      <c r="CC181" s="9"/>
      <c r="CD181" s="9"/>
      <c r="CE181" s="9"/>
      <c r="CF181" s="9"/>
      <c r="CG181" s="9"/>
      <c r="CH181" s="9"/>
      <c r="CI181" s="9"/>
      <c r="CJ181" s="9"/>
      <c r="CK181" s="9"/>
    </row>
    <row r="182" spans="1:89" ht="14.25">
      <c r="A182" s="59"/>
      <c r="B182" s="76"/>
      <c r="C182" s="77"/>
      <c r="D182" s="77"/>
      <c r="E182" s="77"/>
      <c r="F182" s="77"/>
      <c r="G182" s="77"/>
      <c r="H182" s="77"/>
      <c r="I182" s="77"/>
      <c r="J182" s="77"/>
      <c r="K182" s="77"/>
      <c r="L182" s="77"/>
      <c r="M182" s="77"/>
      <c r="N182" s="77"/>
      <c r="O182" s="77"/>
      <c r="P182" s="76"/>
      <c r="Q182" s="78"/>
      <c r="R182" s="77"/>
      <c r="S182" s="77"/>
      <c r="T182" s="77"/>
      <c r="U182" s="77"/>
      <c r="V182" s="76"/>
      <c r="W182" s="77"/>
      <c r="X182" s="78"/>
      <c r="Y182" s="77"/>
      <c r="Z182" s="77"/>
      <c r="AA182" s="77"/>
      <c r="AB182" s="77"/>
      <c r="AC182" s="77"/>
      <c r="AD182" s="77"/>
      <c r="AE182" s="77"/>
      <c r="AF182" s="76"/>
      <c r="AG182" s="77"/>
      <c r="AH182" s="77"/>
      <c r="AI182" s="77"/>
      <c r="AJ182" s="78"/>
      <c r="AK182" s="77"/>
      <c r="AL182" s="77"/>
      <c r="AM182" s="77"/>
      <c r="AN182" s="77"/>
      <c r="AO182" s="76"/>
      <c r="AP182" s="77"/>
      <c r="AQ182" s="78"/>
      <c r="AR182" s="76"/>
      <c r="AS182" s="78"/>
      <c r="AT182" s="77"/>
      <c r="AU182" s="77"/>
      <c r="AV182" s="179" t="str">
        <f>IF(AND(COUNTBLANK($B182:$O182)=13,COUNTBLANK($P182:$Q182)=1,COUNTBLANK($R182:$U182)=3,COUNTBLANK($V182:$X182)=2,COUNTBLANK($Y182:$AE182)=6,COUNTBLANK($AF182:$AJ182)=4,COUNTBLANK($AK182:AN182)=3,COUNTBLANK($AO182:$AQ182)=2,COUNTBLANK($AR182:$AS182)=1,COUNTBLANK($AT182:$AU182)=1),IF(Data!$B182&lt;&gt;"",Scoring!$D$7)+IF(Data!$C182&lt;&gt;"",Scoring!$D$8)+IF(Data!$D182&lt;&gt;"",Scoring!$D$9)+IF(Data!$E182&lt;&gt;"",Scoring!$D$10)+IF(Data!$F182&lt;&gt;"",Scoring!$D$11)+IF(Data!$G182&lt;&gt;"",Scoring!$D$12)+IF(Data!$H182&lt;&gt;"",Scoring!$D$13)+IF(Data!$I182&lt;&gt;"",Scoring!$D$14)+IF(Data!$J182&lt;&gt;"",Scoring!$D$15)+IF(Data!$K182&lt;&gt;"",Scoring!$D$16)+IF(Data!$L182&lt;&gt;"",Scoring!$D$17)+IF(Data!$M182&lt;&gt;"",Scoring!$D$18)+IF(Data!$N182&lt;&gt;"",Scoring!$D$19)+IF(Data!$O182&lt;&gt;"",Scoring!$D$20)+IF(Data!$P182&lt;&gt;"",Scoring!$D$21)+IF(Data!$Q182&lt;&gt;"",Scoring!$D$22)+IF(Data!$R182&lt;&gt;"",Scoring!$D$23)+IF(Data!$S182&lt;&gt;"",Scoring!$D$24)+IF(Data!$T182&lt;&gt;"",Scoring!$D$25)+IF(Data!$U182&lt;&gt;"",Scoring!$D$26)+IF(Data!$V182&lt;&gt;"",Scoring!$D$27)+IF(Data!$W182&lt;&gt;"",Scoring!$D$28)+IF(Data!$X182&lt;&gt;"",Scoring!$D$29)+IF(Data!$Y182&lt;&gt;"",Scoring!$D$30)+IF(Data!$Z182&lt;&gt;"",Scoring!$D$31)+IF(Data!$AA182&lt;&gt;"",Scoring!$D$32)+IF(Data!$AB182&lt;&gt;"",Scoring!$D$33)+IF(Data!$AC182&lt;&gt;"",Scoring!$D$34)+IF(Data!$AD182&lt;&gt;"",Scoring!$D$35)+IF(Data!$AE182&lt;&gt;"",Scoring!$D$36)+IF(Data!$AF182&lt;&gt;"",Scoring!$D$37)+IF(Data!$AG182&lt;&gt;"",Scoring!$D$38)+IF(Data!$AH182&lt;&gt;"",Scoring!$D$39)+IF(Data!$AI182&lt;&gt;"",Scoring!$D$40)+IF(Data!$AJ182&lt;&gt;"",Scoring!$D$41)+IF(Data!$AK182&lt;&gt;"",Scoring!$D$42)+IF(Data!$AL182&lt;&gt;"",Scoring!$D$43)+IF(Data!$AM182&lt;&gt;"",Scoring!$D$44)+IF(Data!$AN182&lt;&gt;"",Scoring!$D$45)+IF(Data!$AO182&lt;&gt;"",Scoring!$D$46)+IF(Data!$AP182&lt;&gt;"",Scoring!$D$47)+IF(Data!$AQ182&lt;&gt;"",Scoring!$D$48)+IF(Data!$AR182&lt;&gt;"",Scoring!$D$49)+IF(Data!$AS182&lt;&gt;"",Scoring!$D$50)+IF(Data!$AT182&lt;&gt;"",Scoring!$D$51)+IF(Data!$AU182&lt;&gt;"",Scoring!$D$52),"")</f>
        <v/>
      </c>
      <c r="AW182" s="180" t="str">
        <f>IF(AV182&lt;&gt;"",LOOKUP(AV182,Likelihoods!$A$7:$A$107,Likelihoods!B$7:B$107),"")</f>
        <v/>
      </c>
      <c r="AX182" s="181" t="str">
        <f>IF(AND(COUNTBLANK($B182:$O182)=13,COUNTBLANK($P182:$Q182)=1,COUNTBLANK($R182:$U182)=3,COUNTBLANK($V182:$X182)=2,COUNTBLANK($Y182:$AE182)=6,COUNTBLANK($AF182:$AJ182)=4,COUNTBLANK($AK182:AN182)=3,COUNTBLANK($AO182:$AQ182)=2,COUNTBLANK($AR182:$AS182)=1,COUNTBLANK($AT182:$AU182)=1),IF(Data!$B182&lt;&gt;"",Scoring!$E$7)+IF(Data!$C182&lt;&gt;"",Scoring!$E$8)+IF(Data!$D182&lt;&gt;"",Scoring!$E$9)+IF(Data!$E182&lt;&gt;"",Scoring!$E$10)+IF(Data!$F182&lt;&gt;"",Scoring!$E$11)+IF(Data!$G182&lt;&gt;"",Scoring!$E$12)+IF(Data!$H182&lt;&gt;"",Scoring!$E$13)+IF(Data!$I182&lt;&gt;"",Scoring!$E$14)+IF(Data!$J182&lt;&gt;"",Scoring!$E$15)+IF(Data!$K182&lt;&gt;"",Scoring!$E$16)+IF(Data!$L182&lt;&gt;"",Scoring!$E$17)+IF(Data!$M182&lt;&gt;"",Scoring!$E$18)+IF(Data!$N182&lt;&gt;"",Scoring!$E$19)+IF(Data!$O182&lt;&gt;"",Scoring!$E$20)+IF(Data!$P182&lt;&gt;"",Scoring!$E$21)+IF(Data!$Q182&lt;&gt;"",Scoring!$E$22)+IF(Data!$R182&lt;&gt;"",Scoring!$E$23)+IF(Data!$S182&lt;&gt;"",Scoring!$E$24)+IF(Data!$T182&lt;&gt;"",Scoring!$E$25)+IF(Data!$U182&lt;&gt;"",Scoring!$E$26)+IF(Data!$V182&lt;&gt;"",Scoring!$E$27)+IF(Data!$W182&lt;&gt;"",Scoring!$E$28)+IF(Data!$X182&lt;&gt;"",Scoring!$E$29)+IF(Data!$Y182&lt;&gt;"",Scoring!$E$30)+IF(Data!$Z182&lt;&gt;"",Scoring!$E$31)+IF(Data!$AA182&lt;&gt;"",Scoring!$E$32)+IF(Data!$AB182&lt;&gt;"",Scoring!$E$33)+IF(Data!$AC182&lt;&gt;"",Scoring!$E$34)+IF(Data!$AD182&lt;&gt;"",Scoring!$E$35)+IF(Data!$AE182&lt;&gt;"",Scoring!$E$36)+IF(Data!$AF182&lt;&gt;"",Scoring!$E$37)+IF(Data!$AG182&lt;&gt;"",Scoring!$E$38)+IF(Data!$AH182&lt;&gt;"",Scoring!$E$39)+IF(Data!$AI182&lt;&gt;"",Scoring!$E$40)+IF(Data!$AJ182&lt;&gt;"",Scoring!$E$41)+IF(Data!$AK182&lt;&gt;"",Scoring!$E$42)+IF(Data!$AL182&lt;&gt;"",Scoring!$E$43)+IF(Data!$AM182&lt;&gt;"",Scoring!$E$44)+IF(Data!$AN182&lt;&gt;"",Scoring!$E$45)+IF(Data!$AO182&lt;&gt;"",Scoring!$E$46)+IF(Data!$AP182&lt;&gt;"",Scoring!$E$47)+IF(Data!$AQ182&lt;&gt;"",Scoring!$E$48)+IF(Data!$AR182&lt;&gt;"",Scoring!$E$49)+IF(Data!$AS182&lt;&gt;"",Scoring!$E$50)+IF(Data!$AT182&lt;&gt;"",Scoring!$E$51)+IF(Data!$AU182&lt;&gt;"",Scoring!$E$52),"")</f>
        <v/>
      </c>
      <c r="AY182" s="180" t="str">
        <f>IF(AX182&lt;&gt;"",LOOKUP(AX182,Likelihoods!$A$7:$A$107,Likelihoods!C$7:C$107),"")</f>
        <v/>
      </c>
      <c r="AZ182" s="182" t="str">
        <f>IF(AND(COUNTBLANK($B182:$O182)=13,COUNTBLANK($P182:$Q182)=1,COUNTBLANK($R182:$U182)=3,COUNTBLANK($V182:$X182)=2,COUNTBLANK($Y182:$AE182)=6,COUNTBLANK($AF182:$AJ182)=4,COUNTBLANK($AK182:AN182)=3,COUNTBLANK($AO182:$AQ182)=2,COUNTBLANK($AR182:$AS182)=1,COUNTBLANK($AT182:$AU182)=1),IF(Data!$B182&lt;&gt;"",Scoring!$F$7)+IF(Data!$C182&lt;&gt;"",Scoring!$F$8)+IF(Data!$D182&lt;&gt;"",Scoring!$F$9)+IF(Data!$E182&lt;&gt;"",Scoring!$F$10)+IF(Data!$F182&lt;&gt;"",Scoring!$F$11)+IF(Data!$G182&lt;&gt;"",Scoring!$F$12)+IF(Data!$H182&lt;&gt;"",Scoring!$F$13)+IF(Data!$I182&lt;&gt;"",Scoring!$F$14)+IF(Data!$J182&lt;&gt;"",Scoring!$F$15)+IF(Data!$K182&lt;&gt;"",Scoring!$F$16)+IF(Data!$L182&lt;&gt;"",Scoring!$F$17)+IF(Data!$M182&lt;&gt;"",Scoring!$F$18)+IF(Data!$N182&lt;&gt;"",Scoring!$F$19)+IF(Data!$O182&lt;&gt;"",Scoring!$F$20)+IF(Data!$P182&lt;&gt;"",Scoring!$F$21)+IF(Data!$Q182&lt;&gt;"",Scoring!$F$22)+IF(Data!$R182&lt;&gt;"",Scoring!$F$23)+IF(Data!$S182&lt;&gt;"",Scoring!$F$24)+IF(Data!$T182&lt;&gt;"",Scoring!$F$25)+IF(Data!$U182&lt;&gt;"",Scoring!$F$26)+IF(Data!$V182&lt;&gt;"",Scoring!$F$27)+IF(Data!$W182&lt;&gt;"",Scoring!$F$28)+IF(Data!$X182&lt;&gt;"",Scoring!$F$29)+IF(Data!$Y182&lt;&gt;"",Scoring!$F$30)+IF(Data!$Z182&lt;&gt;"",Scoring!$F$31)+IF(Data!$AA182&lt;&gt;"",Scoring!$F$32)+IF(Data!$AB182&lt;&gt;"",Scoring!$F$33)+IF(Data!$AC182&lt;&gt;"",Scoring!$F$34)+IF(Data!$AD182&lt;&gt;"",Scoring!$F$35)+IF(Data!$AE182&lt;&gt;"",Scoring!$F$36)+IF(Data!$AF182&lt;&gt;"",Scoring!$F$37)+IF(Data!$AG182&lt;&gt;"",Scoring!$F$38)+IF(Data!$AH182&lt;&gt;"",Scoring!$F$39)+IF(Data!$AI182&lt;&gt;"",Scoring!$F$40)+IF(Data!$AJ182&lt;&gt;"",Scoring!$F$41)+IF(Data!$AK182&lt;&gt;"",Scoring!$F$42)+IF(Data!$AL182&lt;&gt;"",Scoring!$F$43)+IF(Data!$AM182&lt;&gt;"",Scoring!$F$44)+IF(Data!$AN182&lt;&gt;"",Scoring!$F$45)+IF(Data!$AO182&lt;&gt;"",Scoring!$F$46)+IF(Data!$AP182&lt;&gt;"",Scoring!$F$47)+IF(Data!$AQ182&lt;&gt;"",Scoring!$F$48)+IF(Data!$AR182&lt;&gt;"",Scoring!$F$49)+IF(Data!$AS182&lt;&gt;"",Scoring!$F$50)+IF(Data!$AT182&lt;&gt;"",Scoring!$F$51)+IF(Data!$AU182&lt;&gt;"",Scoring!$F$52),"")</f>
        <v/>
      </c>
      <c r="BA182" s="183" t="str">
        <f>IF(AZ182&lt;&gt;"",LOOKUP(AZ182,Likelihoods!$A$7:$A$107,Likelihoods!D$7:D$107),"")</f>
        <v/>
      </c>
      <c r="BB182" s="181" t="str">
        <f>IF(AND(COUNTBLANK($B182:$O182)=13,COUNTBLANK($P182:$Q182)=1,COUNTBLANK($R182:$U182)=3,COUNTBLANK($V182:$X182)=2,COUNTBLANK($Y182:$AE182)=6,COUNTBLANK($AF182:$AJ182)=4,COUNTBLANK($AK182:AN182)=3,COUNTBLANK($AO182:$AQ182)=2,COUNTBLANK($AR182:$AS182)=1,COUNTBLANK($AT182:$AU182)=1),IF(Data!$B182&lt;&gt;"",Scoring!$G$7)+IF(Data!$C182&lt;&gt;"",Scoring!$G$8)+IF(Data!$D182&lt;&gt;"",Scoring!$G$9)+IF(Data!$E182&lt;&gt;"",Scoring!$G$10)+IF(Data!$F182&lt;&gt;"",Scoring!$G$11)+IF(Data!$G182&lt;&gt;"",Scoring!$G$12)+IF(Data!$H182&lt;&gt;"",Scoring!$G$13)+IF(Data!$I182&lt;&gt;"",Scoring!$G$14)+IF(Data!$J182&lt;&gt;"",Scoring!$G$15)+IF(Data!$K182&lt;&gt;"",Scoring!$G$16)+IF(Data!$L182&lt;&gt;"",Scoring!$G$17)+IF(Data!$M182&lt;&gt;"",Scoring!$G$18)+IF(Data!$N182&lt;&gt;"",Scoring!$G$19)+IF(Data!$O182&lt;&gt;"",Scoring!$G$20)+IF(Data!$P182&lt;&gt;"",Scoring!$G$21)+IF(Data!$Q182&lt;&gt;"",Scoring!$G$22)+IF(Data!$R182&lt;&gt;"",Scoring!$G$23)+IF(Data!$S182&lt;&gt;"",Scoring!$G$24)+IF(Data!$T182&lt;&gt;"",Scoring!$G$25)+IF(Data!$U182&lt;&gt;"",Scoring!$G$26)+IF(Data!$V182&lt;&gt;"",Scoring!$G$27)+IF(Data!$W182&lt;&gt;"",Scoring!$G$28)+IF(Data!$X182&lt;&gt;"",Scoring!$G$29)+IF(Data!$Y182&lt;&gt;"",Scoring!$G$30)+IF(Data!$Z182&lt;&gt;"",Scoring!$G$31)+IF(Data!$AA182&lt;&gt;"",Scoring!$G$32)+IF(Data!$AB182&lt;&gt;"",Scoring!$G$33)+IF(Data!$AC182&lt;&gt;"",Scoring!$G$34)+IF(Data!$AD182&lt;&gt;"",Scoring!$G$35)+IF(Data!$AE182&lt;&gt;"",Scoring!$G$36)+IF(Data!$AF182&lt;&gt;"",Scoring!$G$37)+IF(Data!$AG182&lt;&gt;"",Scoring!$G$38)+IF(Data!$AH182&lt;&gt;"",Scoring!$G$39)+IF(Data!$AI182&lt;&gt;"",Scoring!$G$40)+IF(Data!$AJ182&lt;&gt;"",Scoring!$G$41)+IF(Data!$AK182&lt;&gt;"",Scoring!$G$42)+IF(Data!$AL182&lt;&gt;"",Scoring!$G$43)+IF(Data!$AM182&lt;&gt;"",Scoring!$G$44)+IF(Data!$AN182&lt;&gt;"",Scoring!$G$45)+IF(Data!$AO182&lt;&gt;"",Scoring!$G$46)+IF(Data!$AP182&lt;&gt;"",Scoring!$G$47)+IF(Data!$AQ182&lt;&gt;"",Scoring!$G$48)+IF(Data!$AR182&lt;&gt;"",Scoring!$G$49)+IF(Data!$AS182&lt;&gt;"",Scoring!$G$50)+IF(Data!$AT182&lt;&gt;"",Scoring!$G$51)+IF(Data!$AU182&lt;&gt;"",Scoring!$G$52),"")</f>
        <v/>
      </c>
      <c r="BC182" s="184" t="str">
        <f>IF(BB182&lt;&gt;"",LOOKUP(BB182,Likelihoods!$A$7:$A$107,Likelihoods!E$7:E$107),"")</f>
        <v/>
      </c>
      <c r="BD182" s="185" t="str">
        <f>IF(AND(COUNTBLANK($B182:$O182)=13,COUNTBLANK($P182:$Q182)=1,COUNTBLANK($R182:$U182)=3,COUNTBLANK($V182:$X182)=2,COUNTBLANK($Y182:$AE182)=6,COUNTBLANK($AF182:$AJ182)=4,COUNTBLANK($AK182:AN182)=3,COUNTBLANK($AO182:$AQ182)=2,COUNTBLANK($AR182:$AS182)=1,COUNTBLANK($AT182:$AU182)=1),IF(Data!$B182&lt;&gt;"",Scoring!$H$7)+IF(Data!$C182&lt;&gt;"",Scoring!$H$8)+IF(Data!$D182&lt;&gt;"",Scoring!$H$9)+IF(Data!$E182&lt;&gt;"",Scoring!$H$10)+IF(Data!$F182&lt;&gt;"",Scoring!$H$11)+IF(Data!$G182&lt;&gt;"",Scoring!$H$12)+IF(Data!$H182&lt;&gt;"",Scoring!$H$13)+IF(Data!$I182&lt;&gt;"",Scoring!$H$14)+IF(Data!$J182&lt;&gt;"",Scoring!$H$15)+IF(Data!$K182&lt;&gt;"",Scoring!$H$16)+IF(Data!$L182&lt;&gt;"",Scoring!$H$17)+IF(Data!$M182&lt;&gt;"",Scoring!$H$18)+IF(Data!$N182&lt;&gt;"",Scoring!$H$19)+IF(Data!$O182&lt;&gt;"",Scoring!$H$20)+IF(Data!$P182&lt;&gt;"",Scoring!$H$21)+IF(Data!$Q182&lt;&gt;"",Scoring!$H$22)+IF(Data!$R182&lt;&gt;"",Scoring!$H$23)+IF(Data!$S182&lt;&gt;"",Scoring!$H$24)+IF(Data!$T182&lt;&gt;"",Scoring!$H$25)+IF(Data!$U182&lt;&gt;"",Scoring!$H$26)+IF(Data!$V182&lt;&gt;"",Scoring!$H$27)+IF(Data!$W182&lt;&gt;"",Scoring!$H$28)+IF(Data!$X182&lt;&gt;"",Scoring!$H$29)+IF(Data!$Y182&lt;&gt;"",Scoring!$H$30)+IF(Data!$Z182&lt;&gt;"",Scoring!$H$31)+IF(Data!$AA182&lt;&gt;"",Scoring!$H$32)+IF(Data!$AB182&lt;&gt;"",Scoring!$H$33)+IF(Data!$AC182&lt;&gt;"",Scoring!$H$34)+IF(Data!$AD182&lt;&gt;"",Scoring!$H$35)+IF(Data!$AE182&lt;&gt;"",Scoring!$H$36)+IF(Data!$AF182&lt;&gt;"",Scoring!$H$37)+IF(Data!$AG182&lt;&gt;"",Scoring!$H$38)+IF(Data!$AH182&lt;&gt;"",Scoring!$H$39)+IF(Data!$AI182&lt;&gt;"",Scoring!$H$40)+IF(Data!$AJ182&lt;&gt;"",Scoring!$H$41)+IF(Data!$AK182&lt;&gt;"",Scoring!$H$42)+IF(Data!$AL182&lt;&gt;"",Scoring!$H$43)+IF(Data!$AM182&lt;&gt;"",Scoring!$H$44)+IF(Data!$AN182&lt;&gt;"",Scoring!$H$45)+IF(Data!$AO182&lt;&gt;"",Scoring!$H$46)+IF(Data!$AP182&lt;&gt;"",Scoring!$H$47)+IF(Data!$AQ182&lt;&gt;"",Scoring!$H$48)+IF(Data!$AR182&lt;&gt;"",Scoring!$H$49)+IF(Data!$AS182&lt;&gt;"",Scoring!$H$50)+IF(Data!$AT182&lt;&gt;"",Scoring!$H$51)+IF(Data!$AU182&lt;&gt;"",Scoring!$H$52),"")</f>
        <v/>
      </c>
      <c r="BE182" s="186" t="str">
        <f>IF(BD182&lt;&gt;"",LOOKUP(BD182,Likelihoods!$A$7:$A$107,Likelihoods!F$7:F$107),"")</f>
        <v/>
      </c>
      <c r="BF182" s="181" t="str">
        <f>IF(AND(COUNTBLANK($B182:$O182)=13,COUNTBLANK($P182:$Q182)=1,COUNTBLANK($R182:$U182)=3,COUNTBLANK($V182:$X182)=2,COUNTBLANK($Y182:$AE182)=6,COUNTBLANK($AF182:$AJ182)=4,COUNTBLANK($AK182:AN182)=3,COUNTBLANK($AO182:$AQ182)=2,COUNTBLANK($AR182:$AS182)=1,COUNTBLANK($AT182:$AU182)=1),IF(Data!$B182&lt;&gt;"",Scoring!$I$7)+IF(Data!$C182&lt;&gt;"",Scoring!$I$8)+IF(Data!$D182&lt;&gt;"",Scoring!$I$9)+IF(Data!$E182&lt;&gt;"",Scoring!$I$10)+IF(Data!$F182&lt;&gt;"",Scoring!$I$11)+IF(Data!$G182&lt;&gt;"",Scoring!$I$12)+IF(Data!$H182&lt;&gt;"",Scoring!$I$13)+IF(Data!$I182&lt;&gt;"",Scoring!$I$14)+IF(Data!$J182&lt;&gt;"",Scoring!$I$15)+IF(Data!$K182&lt;&gt;"",Scoring!$I$16)+IF(Data!$L182&lt;&gt;"",Scoring!$I$17)+IF(Data!$M182&lt;&gt;"",Scoring!$I$18)+IF(Data!$N182&lt;&gt;"",Scoring!$I$19)+IF(Data!$O182&lt;&gt;"",Scoring!$I$20)+IF(Data!$P182&lt;&gt;"",Scoring!$I$21)+IF(Data!$Q182&lt;&gt;"",Scoring!$I$22)+IF(Data!$R182&lt;&gt;"",Scoring!$I$23)+IF(Data!$S182&lt;&gt;"",Scoring!$I$24)+IF(Data!$T182&lt;&gt;"",Scoring!$I$25)+IF(Data!$U182&lt;&gt;"",Scoring!$I$26)+IF(Data!$V182&lt;&gt;"",Scoring!$I$27)+IF(Data!$W182&lt;&gt;"",Scoring!$I$28)+IF(Data!$X182&lt;&gt;"",Scoring!$I$29)+IF(Data!$Y182&lt;&gt;"",Scoring!$I$30)+IF(Data!$Z182&lt;&gt;"",Scoring!$I$31)+IF(Data!$AA182&lt;&gt;"",Scoring!$I$32)+IF(Data!$AB182&lt;&gt;"",Scoring!$I$33)+IF(Data!$AC182&lt;&gt;"",Scoring!$I$34)+IF(Data!$AD182&lt;&gt;"",Scoring!$I$35)+IF(Data!$AE182&lt;&gt;"",Scoring!$I$36)+IF(Data!$AF182&lt;&gt;"",Scoring!$I$37)+IF(Data!$AG182&lt;&gt;"",Scoring!$I$38)+IF(Data!$AH182&lt;&gt;"",Scoring!$I$39)+IF(Data!$AI182&lt;&gt;"",Scoring!$I$40)+IF(Data!$AJ182&lt;&gt;"",Scoring!$I$41)+IF(Data!$AK182&lt;&gt;"",Scoring!$I$42)+IF(Data!$AL182&lt;&gt;"",Scoring!$I$43)+IF(Data!$AM182&lt;&gt;"",Scoring!$I$44)+IF(Data!$AN182&lt;&gt;"",Scoring!$I$45)+IF(Data!$AO182&lt;&gt;"",Scoring!$I$46)+IF(Data!$AP182&lt;&gt;"",Scoring!$I$47)+IF(Data!$AQ182&lt;&gt;"",Scoring!$I$48)+IF(Data!$AR182&lt;&gt;"",Scoring!$I$49)+IF(Data!$AS182&lt;&gt;"",Scoring!$I$50)+IF(Data!$AT182&lt;&gt;"",Scoring!$I$51)+IF(Data!$AU182&lt;&gt;"",Scoring!$I$52),"")</f>
        <v/>
      </c>
      <c r="BG182" s="180" t="str">
        <f>IF(BF182&lt;&gt;"",LOOKUP(BF182,Likelihoods!$A$7:$A$107,Likelihoods!G$7:G$107),"")</f>
        <v/>
      </c>
      <c r="BH182" s="187" t="str">
        <f>IF(AND(COUNTBLANK($B182:$O182)=13,COUNTBLANK($P182:$Q182)=1,COUNTBLANK($R182:$U182)=3,COUNTBLANK($V182:$X182)=2,COUNTBLANK($Y182:$AE182)=6,COUNTBLANK($AF182:$AJ182)=4,COUNTBLANK($AK182:AN182)=3,COUNTBLANK($AO182:$AQ182)=2,COUNTBLANK($AR182:$AS182)=1,COUNTBLANK($AT182:$AU182)=1),IF(Data!$B182&lt;&gt;"",Scoring!$J$7)+IF(Data!$C182&lt;&gt;"",Scoring!$J$8)+IF(Data!$D182&lt;&gt;"",Scoring!$J$9)+IF(Data!$E182&lt;&gt;"",Scoring!$J$10)+IF(Data!$F182&lt;&gt;"",Scoring!$J$11)+IF(Data!$G182&lt;&gt;"",Scoring!$J$12)+IF(Data!$H182&lt;&gt;"",Scoring!$J$13)+IF(Data!$I182&lt;&gt;"",Scoring!$J$14)+IF(Data!$J182&lt;&gt;"",Scoring!$J$15)+IF(Data!$K182&lt;&gt;"",Scoring!$J$16)+IF(Data!$L182&lt;&gt;"",Scoring!$J$17)+IF(Data!$M182&lt;&gt;"",Scoring!$J$18)+IF(Data!$N182&lt;&gt;"",Scoring!$J$19)+IF(Data!$O182&lt;&gt;"",Scoring!$J$20)+IF(Data!$P182&lt;&gt;"",Scoring!$J$21)+IF(Data!$Q182&lt;&gt;"",Scoring!$J$22)+IF(Data!$R182&lt;&gt;"",Scoring!$J$23)+IF(Data!$S182&lt;&gt;"",Scoring!$J$24)+IF(Data!$T182&lt;&gt;"",Scoring!$J$25)+IF(Data!$U182&lt;&gt;"",Scoring!$J$26)+IF(Data!$V182&lt;&gt;"",Scoring!$J$27)+IF(Data!$W182&lt;&gt;"",Scoring!$J$28)+IF(Data!$X182&lt;&gt;"",Scoring!$J$29)+IF(Data!$Y182&lt;&gt;"",Scoring!$J$30)+IF(Data!$Z182&lt;&gt;"",Scoring!$J$31)+IF(Data!$AA182&lt;&gt;"",Scoring!$J$32)+IF(Data!$AB182&lt;&gt;"",Scoring!$J$33)+IF(Data!$AC182&lt;&gt;"",Scoring!$J$34)+IF(Data!$AD182&lt;&gt;"",Scoring!$J$35)+IF(Data!$AE182&lt;&gt;"",Scoring!$J$36)+IF(Data!$AF182&lt;&gt;"",Scoring!$J$37)+IF(Data!$AG182&lt;&gt;"",Scoring!$J$38)+IF(Data!$AH182&lt;&gt;"",Scoring!$J$39)+IF(Data!$AI182&lt;&gt;"",Scoring!$J$40)+IF(Data!$AJ182&lt;&gt;"",Scoring!$J$41)+IF(Data!$AK182&lt;&gt;"",Scoring!$J$42)+IF(Data!$AL182&lt;&gt;"",Scoring!$J$43)+IF(Data!$AM182&lt;&gt;"",Scoring!$J$44)+IF(Data!$AN182&lt;&gt;"",Scoring!$J$45)+IF(Data!$AO182&lt;&gt;"",Scoring!$J$46)+IF(Data!$AP182&lt;&gt;"",Scoring!$J$47)+IF(Data!$AQ182&lt;&gt;"",Scoring!$J$48)+IF(Data!$AR182&lt;&gt;"",Scoring!$J$49)+IF(Data!$AS182&lt;&gt;"",Scoring!$J$50)+IF(Data!$AT182&lt;&gt;"",Scoring!$J$51)+IF(Data!$AU182&lt;&gt;"",Scoring!$J$52),"")</f>
        <v/>
      </c>
      <c r="BI182" s="183" t="str">
        <f>IF(BH182&lt;&gt;"",LOOKUP(BH182,Likelihoods!$A$7:$A$107,Likelihoods!H$7:H$107),"")</f>
        <v/>
      </c>
      <c r="BJ182" s="188" t="str">
        <f>IF(AND(COUNTBLANK($B182:$O182)=13,COUNTBLANK($P182:$Q182)=1,COUNTBLANK($R182:$U182)=3,COUNTBLANK($V182:$X182)=2,COUNTBLANK($Y182:$AE182)=6,COUNTBLANK($AF182:$AJ182)=4,COUNTBLANK($AK182:AN182)=3,COUNTBLANK($AO182:$AQ182)=2,COUNTBLANK($AR182:$AS182)=1,COUNTBLANK($AT182:$AU182)=1),IF(Data!$B182&lt;&gt;"",Scoring!$K$7)+IF(Data!$C182&lt;&gt;"",Scoring!$K$8)+IF(Data!$D182&lt;&gt;"",Scoring!$K$9)+IF(Data!$E182&lt;&gt;"",Scoring!$K$10)+IF(Data!$F182&lt;&gt;"",Scoring!$K$11)+IF(Data!$G182&lt;&gt;"",Scoring!$K$12)+IF(Data!$H182&lt;&gt;"",Scoring!$K$13)+IF(Data!$I182&lt;&gt;"",Scoring!$K$14)+IF(Data!$J182&lt;&gt;"",Scoring!$K$15)+IF(Data!$K182&lt;&gt;"",Scoring!$K$16)+IF(Data!$L182&lt;&gt;"",Scoring!$K$17)+IF(Data!$M182&lt;&gt;"",Scoring!$K$18)+IF(Data!$N182&lt;&gt;"",Scoring!$K$19)+IF(Data!$O182&lt;&gt;"",Scoring!$K$20)+IF(Data!$P182&lt;&gt;"",Scoring!$K$21)+IF(Data!$Q182&lt;&gt;"",Scoring!$K$22)+IF(Data!$R182&lt;&gt;"",Scoring!$K$23)+IF(Data!$S182&lt;&gt;"",Scoring!$K$24)+IF(Data!$T182&lt;&gt;"",Scoring!$K$25)+IF(Data!$U182&lt;&gt;"",Scoring!$K$26)+IF(Data!$V182&lt;&gt;"",Scoring!$K$27)+IF(Data!$W182&lt;&gt;"",Scoring!$K$28)+IF(Data!$X182&lt;&gt;"",Scoring!$K$29)+IF(Data!$Y182&lt;&gt;"",Scoring!$K$30)+IF(Data!$Z182&lt;&gt;"",Scoring!$K$31)+IF(Data!$AA182&lt;&gt;"",Scoring!$K$32)+IF(Data!$AB182&lt;&gt;"",Scoring!$K$33)+IF(Data!$AC182&lt;&gt;"",Scoring!$K$34)+IF(Data!$AD182&lt;&gt;"",Scoring!$K$35)+IF(Data!$AE182&lt;&gt;"",Scoring!$K$36)+IF(Data!$AF182&lt;&gt;"",Scoring!$K$37)+IF(Data!$AG182&lt;&gt;"",Scoring!$K$38)+IF(Data!$AH182&lt;&gt;"",Scoring!$K$39)+IF(Data!$AI182&lt;&gt;"",Scoring!$K$40)+IF(Data!$AJ182&lt;&gt;"",Scoring!$K$41)+IF(Data!$AK182&lt;&gt;"",Scoring!$K$42)+IF(Data!$AL182&lt;&gt;"",Scoring!$K$43)+IF(Data!$AM182&lt;&gt;"",Scoring!$K$44)+IF(Data!$AN182&lt;&gt;"",Scoring!$K$45)+IF(Data!$AO182&lt;&gt;"",Scoring!$K$46)+IF(Data!$AP182&lt;&gt;"",Scoring!$K$47)+IF(Data!$AQ182&lt;&gt;"",Scoring!$K$48)+IF(Data!$AR182&lt;&gt;"",Scoring!$K$49)+IF(Data!$AS182&lt;&gt;"",Scoring!$K$50)+IF(Data!$AT182&lt;&gt;"",Scoring!$K$51)+IF(Data!$AU182&lt;&gt;"",Scoring!$K$52),"")</f>
        <v/>
      </c>
      <c r="BK182" s="184" t="str">
        <f>IF(BJ182&lt;&gt;"",LOOKUP(BJ182,Likelihoods!$A$7:$A$107,Likelihoods!I$7:I$107),"")</f>
        <v/>
      </c>
      <c r="BL182" s="187" t="str">
        <f>IF(AND(COUNTBLANK($B182:$O182)=13,COUNTBLANK($P182:$Q182)=1,COUNTBLANK($R182:$U182)=3,COUNTBLANK($V182:$X182)=2,COUNTBLANK($Y182:$AE182)=6,COUNTBLANK($AF182:$AJ182)=4,COUNTBLANK($AK182:AN182)=3,COUNTBLANK($AO182:$AQ182)=2,COUNTBLANK($AR182:$AS182)=1,COUNTBLANK($AT182:$AU182)=1),IF(Data!$B182&lt;&gt;"",Scoring!$L$7)+IF(Data!$C182&lt;&gt;"",Scoring!$L$8)+IF(Data!$D182&lt;&gt;"",Scoring!$L$9)+IF(Data!$E182&lt;&gt;"",Scoring!$L$10)+IF(Data!$F182&lt;&gt;"",Scoring!$L$11)+IF(Data!$G182&lt;&gt;"",Scoring!$L$12)+IF(Data!$H182&lt;&gt;"",Scoring!$L$13)+IF(Data!$I182&lt;&gt;"",Scoring!$L$14)+IF(Data!$J182&lt;&gt;"",Scoring!$L$15)+IF(Data!$K182&lt;&gt;"",Scoring!$L$16)+IF(Data!$L182&lt;&gt;"",Scoring!$L$17)+IF(Data!$M182&lt;&gt;"",Scoring!$L$18)+IF(Data!$N182&lt;&gt;"",Scoring!$L$19)+IF(Data!$O182&lt;&gt;"",Scoring!$L$20)+IF(Data!$P182&lt;&gt;"",Scoring!$L$21)+IF(Data!$Q182&lt;&gt;"",Scoring!$L$22)+IF(Data!$R182&lt;&gt;"",Scoring!$L$23)+IF(Data!$S182&lt;&gt;"",Scoring!$L$24)+IF(Data!$T182&lt;&gt;"",Scoring!$L$25)+IF(Data!$U182&lt;&gt;"",Scoring!$L$26)+IF(Data!$V182&lt;&gt;"",Scoring!$L$27)+IF(Data!$W182&lt;&gt;"",Scoring!$L$28)+IF(Data!$X182&lt;&gt;"",Scoring!$L$29)+IF(Data!$Y182&lt;&gt;"",Scoring!$L$30)+IF(Data!$Z182&lt;&gt;"",Scoring!$L$31)+IF(Data!$AA182&lt;&gt;"",Scoring!$L$32)+IF(Data!$AB182&lt;&gt;"",Scoring!$L$33)+IF(Data!$AC182&lt;&gt;"",Scoring!$L$34)+IF(Data!$AD182&lt;&gt;"",Scoring!$L$35)+IF(Data!$AE182&lt;&gt;"",Scoring!$L$36)+IF(Data!$AF182&lt;&gt;"",Scoring!$L$37)+IF(Data!$AG182&lt;&gt;"",Scoring!$L$38)+IF(Data!$AH182&lt;&gt;"",Scoring!$L$39)+IF(Data!$AI182&lt;&gt;"",Scoring!$L$40)+IF(Data!$AJ182&lt;&gt;"",Scoring!$L$41)+IF(Data!$AK182&lt;&gt;"",Scoring!$L$42)+IF(Data!$AL182&lt;&gt;"",Scoring!$L$43)+IF(Data!$AM182&lt;&gt;"",Scoring!$L$44)+IF(Data!$AN182&lt;&gt;"",Scoring!$L$45)+IF(Data!$AO182&lt;&gt;"",Scoring!$L$46)+IF(Data!$AP182&lt;&gt;"",Scoring!$L$47)+IF(Data!$AQ182&lt;&gt;"",Scoring!$L$48)+IF(Data!$AR182&lt;&gt;"",Scoring!$L$49)+IF(Data!$AS182&lt;&gt;"",Scoring!$L$50)+IF(Data!$AT182&lt;&gt;"",Scoring!$L$51)+IF(Data!$AU182&lt;&gt;"",Scoring!$L$52),"")</f>
        <v/>
      </c>
      <c r="BM182" s="180" t="str">
        <f>IF(BL182&lt;&gt;"",LOOKUP(BL182,Likelihoods!$A$7:$A$107,Likelihoods!J$7:J$107),"")</f>
        <v/>
      </c>
      <c r="BN182" s="181" t="str">
        <f>IF(AND(COUNTBLANK($B182:$O182)=13,COUNTBLANK($P182:$Q182)=1,COUNTBLANK($R182:$U182)=3,COUNTBLANK($V182:$X182)=2,COUNTBLANK($Y182:$AE182)=6,COUNTBLANK($AF182:$AJ182)=4,COUNTBLANK($AK182:AN182)=3,COUNTBLANK($AO182:$AQ182)=2,COUNTBLANK($AR182:$AS182)=1,COUNTBLANK($AT182:$AU182)=1),IF(Data!$B182&lt;&gt;"",Scoring!$M$7)+IF(Data!$C182&lt;&gt;"",Scoring!$M$8)+IF(Data!$D182&lt;&gt;"",Scoring!$M$9)+IF(Data!$E182&lt;&gt;"",Scoring!$M$10)+IF(Data!$F182&lt;&gt;"",Scoring!$M$11)+IF(Data!$G182&lt;&gt;"",Scoring!$M$12)+IF(Data!$H182&lt;&gt;"",Scoring!$M$13)+IF(Data!$I182&lt;&gt;"",Scoring!$M$14)+IF(Data!$J182&lt;&gt;"",Scoring!$M$15)+IF(Data!$K182&lt;&gt;"",Scoring!$M$16)+IF(Data!$L182&lt;&gt;"",Scoring!$M$17)+IF(Data!$M182&lt;&gt;"",Scoring!$M$18)+IF(Data!$N182&lt;&gt;"",Scoring!$M$19)+IF(Data!$O182&lt;&gt;"",Scoring!$M$20)+IF(Data!$P182&lt;&gt;"",Scoring!$M$21)+IF(Data!$Q182&lt;&gt;"",Scoring!$M$22)+IF(Data!$R182&lt;&gt;"",Scoring!$M$23)+IF(Data!$S182&lt;&gt;"",Scoring!$M$24)+IF(Data!$T182&lt;&gt;"",Scoring!$M$25)+IF(Data!$U182&lt;&gt;"",Scoring!$M$26)+IF(Data!$V182&lt;&gt;"",Scoring!$M$27)+IF(Data!$W182&lt;&gt;"",Scoring!$M$28)+IF(Data!$X182&lt;&gt;"",Scoring!$M$29)+IF(Data!$Y182&lt;&gt;"",Scoring!$M$30)+IF(Data!$Z182&lt;&gt;"",Scoring!$M$31)+IF(Data!$AA182&lt;&gt;"",Scoring!$M$32)+IF(Data!$AB182&lt;&gt;"",Scoring!$M$33)+IF(Data!$AC182&lt;&gt;"",Scoring!$M$34)+IF(Data!$AD182&lt;&gt;"",Scoring!$M$35)+IF(Data!$AE182&lt;&gt;"",Scoring!$M$36)+IF(Data!$AF182&lt;&gt;"",Scoring!$M$37)+IF(Data!$AG182&lt;&gt;"",Scoring!$M$38)+IF(Data!$AH182&lt;&gt;"",Scoring!$M$39)+IF(Data!$AI182&lt;&gt;"",Scoring!$M$40)+IF(Data!$AJ182&lt;&gt;"",Scoring!$M$41)+IF(Data!$AK182&lt;&gt;"",Scoring!$M$42)+IF(Data!$AL182&lt;&gt;"",Scoring!$M$43)+IF(Data!$AM182&lt;&gt;"",Scoring!$M$44)+IF(Data!$AN182&lt;&gt;"",Scoring!$M$45)+IF(Data!$AO182&lt;&gt;"",Scoring!$M$46)+IF(Data!$AP182&lt;&gt;"",Scoring!$M$47)+IF(Data!$AQ182&lt;&gt;"",Scoring!$M$48)+IF(Data!$AR182&lt;&gt;"",Scoring!$M$49)+IF(Data!$AS182&lt;&gt;"",Scoring!$M$50)+IF(Data!$AT182&lt;&gt;"",Scoring!$M$51)+IF(Data!$AU182&lt;&gt;"",Scoring!$M$52),"")</f>
        <v/>
      </c>
      <c r="BO182" s="184" t="str">
        <f>IF(BN182&lt;&gt;"",LOOKUP(BN182,Likelihoods!$A$7:$A$107,Likelihoods!K$7:K$107),"")</f>
        <v/>
      </c>
      <c r="BP182" s="179" t="str">
        <f>IF(AND(COUNTBLANK($B182:$O182)=13,COUNTBLANK($P182:$Q182)=1,COUNTBLANK($R182:$U182)=3,COUNTBLANK($V182:$X182)=2,COUNTBLANK($Y182:$AE182)=6,COUNTBLANK($AF182:$AJ182)=4,COUNTBLANK($AK182:AN182)=3,COUNTBLANK($AO182:$AQ182)=2,COUNTBLANK($AR182:$AS182)=1,COUNTBLANK($AT182:$AU182)=1),IF(Data!$B182&lt;&gt;"",Scoring!$N$7)+IF(Data!$C182&lt;&gt;"",Scoring!$N$8)+IF(Data!$D182&lt;&gt;"",Scoring!$N$9)+IF(Data!$E182&lt;&gt;"",Scoring!$N$10)+IF(Data!$F182&lt;&gt;"",Scoring!$N$11)+IF(Data!$G182&lt;&gt;"",Scoring!$N$12)+IF(Data!$H182&lt;&gt;"",Scoring!$N$13)+IF(Data!$I182&lt;&gt;"",Scoring!$N$14)+IF(Data!$J182&lt;&gt;"",Scoring!$N$15)+IF(Data!$K182&lt;&gt;"",Scoring!$N$16)+IF(Data!$L182&lt;&gt;"",Scoring!$N$17)+IF(Data!$M182&lt;&gt;"",Scoring!$N$18)+IF(Data!$N182&lt;&gt;"",Scoring!$N$19)+IF(Data!$O182&lt;&gt;"",Scoring!$N$20)+IF(Data!$P182&lt;&gt;"",Scoring!$N$21)+IF(Data!$Q182&lt;&gt;"",Scoring!$N$22)+IF(Data!$R182&lt;&gt;"",Scoring!$N$23)+IF(Data!$S182&lt;&gt;"",Scoring!$N$24)+IF(Data!$T182&lt;&gt;"",Scoring!$N$25)+IF(Data!$U182&lt;&gt;"",Scoring!$N$26)+IF(Data!$V182&lt;&gt;"",Scoring!$N$27)+IF(Data!$W182&lt;&gt;"",Scoring!$N$28)+IF(Data!$X182&lt;&gt;"",Scoring!$N$29)+IF(Data!$Y182&lt;&gt;"",Scoring!$N$30)+IF(Data!$Z182&lt;&gt;"",Scoring!$N$31)+IF(Data!$AA182&lt;&gt;"",Scoring!$N$32)+IF(Data!$AB182&lt;&gt;"",Scoring!$N$33)+IF(Data!$AC182&lt;&gt;"",Scoring!$N$34)+IF(Data!$AD182&lt;&gt;"",Scoring!$N$35)+IF(Data!$AE182&lt;&gt;"",Scoring!$N$36)+IF(Data!$AF182&lt;&gt;"",Scoring!$N$37)+IF(Data!$AG182&lt;&gt;"",Scoring!$N$38)+IF(Data!$AH182&lt;&gt;"",Scoring!$N$39)+IF(Data!$AI182&lt;&gt;"",Scoring!$N$40)+IF(Data!$AJ182&lt;&gt;"",Scoring!$N$41)+IF(Data!$AK182&lt;&gt;"",Scoring!$N$42)+IF(Data!$AL182&lt;&gt;"",Scoring!$N$43)+IF(Data!$AM182&lt;&gt;"",Scoring!$N$44)+IF(Data!$AN182&lt;&gt;"",Scoring!$N$45)+IF(Data!$AO182&lt;&gt;"",Scoring!$N$46)+IF(Data!$AP182&lt;&gt;"",Scoring!$N$47)+IF(Data!$AQ182&lt;&gt;"",Scoring!$N$48)+IF(Data!$AR182&lt;&gt;"",Scoring!$N$49)+IF(Data!$AS182&lt;&gt;"",Scoring!$N$50)+IF(Data!$AT182&lt;&gt;"",Scoring!$N$51)+IF(Data!$AU182&lt;&gt;"",Scoring!$N$52),"")</f>
        <v/>
      </c>
      <c r="BQ182" s="189" t="str">
        <f>IF(BP182&lt;&gt;"",LOOKUP(BP182,Likelihoods!$A$7:$A$107,Likelihoods!L$7:L$107),"")</f>
        <v/>
      </c>
      <c r="BR182" s="181" t="str">
        <f>IF(AND(COUNTBLANK($B182:$O182)=13,COUNTBLANK($P182:$Q182)=1,COUNTBLANK($R182:$U182)=3,COUNTBLANK($V182:$X182)=2,COUNTBLANK($Y182:$AE182)=6,COUNTBLANK($AF182:$AJ182)=4,COUNTBLANK($AK182:AN182)=3,COUNTBLANK($AO182:$AQ182)=2,COUNTBLANK($AR182:$AS182)=1,COUNTBLANK($AT182:$AU182)=1),IF(Data!$B182&lt;&gt;"",Scoring!$O$7)+IF(Data!$C182&lt;&gt;"",Scoring!$O$8)+IF(Data!$D182&lt;&gt;"",Scoring!$O$9)+IF(Data!$E182&lt;&gt;"",Scoring!$O$10)+IF(Data!$F182&lt;&gt;"",Scoring!$O$11)+IF(Data!$G182&lt;&gt;"",Scoring!$O$12)+IF(Data!$H182&lt;&gt;"",Scoring!$O$13)+IF(Data!$I182&lt;&gt;"",Scoring!$O$14)+IF(Data!$J182&lt;&gt;"",Scoring!$O$15)+IF(Data!$K182&lt;&gt;"",Scoring!$O$16)+IF(Data!$L182&lt;&gt;"",Scoring!$O$17)+IF(Data!$M182&lt;&gt;"",Scoring!$O$18)+IF(Data!$N182&lt;&gt;"",Scoring!$O$19)+IF(Data!$O182&lt;&gt;"",Scoring!$O$20)+IF(Data!$P182&lt;&gt;"",Scoring!$O$21)+IF(Data!$Q182&lt;&gt;"",Scoring!$O$22)+IF(Data!$R182&lt;&gt;"",Scoring!$O$23)+IF(Data!$S182&lt;&gt;"",Scoring!$O$24)+IF(Data!$T182&lt;&gt;"",Scoring!$O$25)+IF(Data!$U182&lt;&gt;"",Scoring!$O$26)+IF(Data!$V182&lt;&gt;"",Scoring!$O$27)+IF(Data!$W182&lt;&gt;"",Scoring!$O$28)+IF(Data!$X182&lt;&gt;"",Scoring!$O$29)+IF(Data!$Y182&lt;&gt;"",Scoring!$O$30)+IF(Data!$Z182&lt;&gt;"",Scoring!$O$31)+IF(Data!$AA182&lt;&gt;"",Scoring!$O$32)+IF(Data!$AB182&lt;&gt;"",Scoring!$O$33)+IF(Data!$AC182&lt;&gt;"",Scoring!$O$34)+IF(Data!$AD182&lt;&gt;"",Scoring!$O$35)+IF(Data!$AE182&lt;&gt;"",Scoring!$O$36)+IF(Data!$AF182&lt;&gt;"",Scoring!$O$37)+IF(Data!$AG182&lt;&gt;"",Scoring!$O$38)+IF(Data!$AH182&lt;&gt;"",Scoring!$O$39)+IF(Data!$AI182&lt;&gt;"",Scoring!$O$40)+IF(Data!$AJ182&lt;&gt;"",Scoring!$O$41)+IF(Data!$AK182&lt;&gt;"",Scoring!$O$42)+IF(Data!$AL182&lt;&gt;"",Scoring!$O$43)+IF(Data!$AM182&lt;&gt;"",Scoring!$O$44)+IF(Data!$AN182&lt;&gt;"",Scoring!$O$45)+IF(Data!$AO182&lt;&gt;"",Scoring!$O$46)+IF(Data!$AP182&lt;&gt;"",Scoring!$O$47)+IF(Data!$AQ182&lt;&gt;"",Scoring!$O$48)+IF(Data!$AR182&lt;&gt;"",Scoring!$O$49)+IF(Data!$AS182&lt;&gt;"",Scoring!$O$50)+IF(Data!$AT182&lt;&gt;"",Scoring!$O$51)+IF(Data!$AU182&lt;&gt;"",Scoring!$O$52),"")</f>
        <v/>
      </c>
      <c r="BS182" s="184" t="str">
        <f>IF(BR182&lt;&gt;"",LOOKUP(BR182,Likelihoods!$A$7:$A$107,Likelihoods!M$7:M$107),"")</f>
        <v/>
      </c>
      <c r="BT182" s="181" t="str">
        <f>IF(AND(COUNTBLANK($B182:$O182)=13,COUNTBLANK($P182:$Q182)=1,COUNTBLANK($R182:$U182)=3,COUNTBLANK($V182:$X182)=2,COUNTBLANK($Y182:$AE182)=6,COUNTBLANK($AF182:$AJ182)=4,COUNTBLANK($AK182:AN182)=3,COUNTBLANK($AO182:$AQ182)=2,COUNTBLANK($AR182:$AS182)=1,COUNTBLANK($AT182:$AU182)=1),IF(Data!$B182&lt;&gt;"",Scoring!$P$7)+IF(Data!$C182&lt;&gt;"",Scoring!$P$8)+IF(Data!$D182&lt;&gt;"",Scoring!$P$9)+IF(Data!$E182&lt;&gt;"",Scoring!$P$10)+IF(Data!$F182&lt;&gt;"",Scoring!$P$11)+IF(Data!$G182&lt;&gt;"",Scoring!$P$12)+IF(Data!$H182&lt;&gt;"",Scoring!$P$13)+IF(Data!$I182&lt;&gt;"",Scoring!$P$14)+IF(Data!$J182&lt;&gt;"",Scoring!$P$15)+IF(Data!$K182&lt;&gt;"",Scoring!$P$16)+IF(Data!$L182&lt;&gt;"",Scoring!$P$17)+IF(Data!$M182&lt;&gt;"",Scoring!$P$18)+IF(Data!$N182&lt;&gt;"",Scoring!$P$19)+IF(Data!$O182&lt;&gt;"",Scoring!$P$20)+IF(Data!$P182&lt;&gt;"",Scoring!$P$21)+IF(Data!$Q182&lt;&gt;"",Scoring!$P$22)+IF(Data!$R182&lt;&gt;"",Scoring!$P$23)+IF(Data!$S182&lt;&gt;"",Scoring!$P$24)+IF(Data!$T182&lt;&gt;"",Scoring!$P$25)+IF(Data!$U182&lt;&gt;"",Scoring!$P$26)+IF(Data!$V182&lt;&gt;"",Scoring!$P$27)+IF(Data!$W182&lt;&gt;"",Scoring!$P$28)+IF(Data!$X182&lt;&gt;"",Scoring!$P$29)+IF(Data!$Y182&lt;&gt;"",Scoring!$P$30)+IF(Data!$Z182&lt;&gt;"",Scoring!$P$31)+IF(Data!$AA182&lt;&gt;"",Scoring!$P$32)+IF(Data!$AB182&lt;&gt;"",Scoring!$P$33)+IF(Data!$AC182&lt;&gt;"",Scoring!$P$34)+IF(Data!$AD182&lt;&gt;"",Scoring!$P$35)+IF(Data!$AE182&lt;&gt;"",Scoring!$P$36)+IF(Data!$AF182&lt;&gt;"",Scoring!$P$37)+IF(Data!$AG182&lt;&gt;"",Scoring!$P$38)+IF(Data!$AH182&lt;&gt;"",Scoring!$P$39)+IF(Data!$AI182&lt;&gt;"",Scoring!$P$40)+IF(Data!$AJ182&lt;&gt;"",Scoring!$P$41)+IF(Data!$AK182&lt;&gt;"",Scoring!$P$42)+IF(Data!$AL182&lt;&gt;"",Scoring!$P$43)+IF(Data!$AM182&lt;&gt;"",Scoring!$P$44)+IF(Data!$AN182&lt;&gt;"",Scoring!$P$45)+IF(Data!$AO182&lt;&gt;"",Scoring!$P$46)+IF(Data!$AP182&lt;&gt;"",Scoring!$P$47)+IF(Data!$AQ182&lt;&gt;"",Scoring!$P$48)+IF(Data!$AR182&lt;&gt;"",Scoring!$P$49)+IF(Data!$AS182&lt;&gt;"",Scoring!$P$50)+IF(Data!$AT182&lt;&gt;"",Scoring!$P$51)+IF(Data!$AU182&lt;&gt;"",Scoring!$P$52),"")</f>
        <v/>
      </c>
      <c r="BU182" s="180" t="str">
        <f>IF(BT182&lt;&gt;"",LOOKUP(BT182,Likelihoods!$A$7:$A$107,Likelihoods!N$7:N$107),"")</f>
        <v/>
      </c>
      <c r="BV182" s="181" t="str">
        <f>IF(AND(COUNTBLANK($B182:$O182)=13,COUNTBLANK($P182:$Q182)=1,COUNTBLANK($R182:$U182)=3,COUNTBLANK($V182:$X182)=2,COUNTBLANK($Y182:$AE182)=6,COUNTBLANK($AF182:$AJ182)=4,COUNTBLANK($AK182:AN182)=3,COUNTBLANK($AO182:$AQ182)=2,COUNTBLANK($AR182:$AS182)=1,COUNTBLANK($AT182:$AU182)=1),IF(Data!$B182&lt;&gt;"",Scoring!$Q$7)+IF(Data!$C182&lt;&gt;"",Scoring!$Q$8)+IF(Data!$D182&lt;&gt;"",Scoring!$Q$9)+IF(Data!$E182&lt;&gt;"",Scoring!$Q$10)+IF(Data!$F182&lt;&gt;"",Scoring!$Q$11)+IF(Data!$G182&lt;&gt;"",Scoring!$Q$12)+IF(Data!$H182&lt;&gt;"",Scoring!$Q$13)+IF(Data!$I182&lt;&gt;"",Scoring!$Q$14)+IF(Data!$J182&lt;&gt;"",Scoring!$Q$15)+IF(Data!$K182&lt;&gt;"",Scoring!$Q$16)+IF(Data!$L182&lt;&gt;"",Scoring!$Q$17)+IF(Data!$M182&lt;&gt;"",Scoring!$Q$18)+IF(Data!$N182&lt;&gt;"",Scoring!$Q$19)+IF(Data!$O182&lt;&gt;"",Scoring!$Q$20)+IF(Data!$P182&lt;&gt;"",Scoring!$Q$21)+IF(Data!$Q182&lt;&gt;"",Scoring!$Q$22)+IF(Data!$R182&lt;&gt;"",Scoring!$Q$23)+IF(Data!$S182&lt;&gt;"",Scoring!$Q$24)+IF(Data!$T182&lt;&gt;"",Scoring!$Q$25)+IF(Data!$U182&lt;&gt;"",Scoring!$Q$26)+IF(Data!$V182&lt;&gt;"",Scoring!$Q$27)+IF(Data!$W182&lt;&gt;"",Scoring!$Q$28)+IF(Data!$X182&lt;&gt;"",Scoring!$Q$29)+IF(Data!$Y182&lt;&gt;"",Scoring!$Q$30)+IF(Data!$Z182&lt;&gt;"",Scoring!$Q$31)+IF(Data!$AA182&lt;&gt;"",Scoring!$Q$32)+IF(Data!$AB182&lt;&gt;"",Scoring!$Q$33)+IF(Data!$AC182&lt;&gt;"",Scoring!$Q$34)+IF(Data!$AD182&lt;&gt;"",Scoring!$Q$35)+IF(Data!$AE182&lt;&gt;"",Scoring!$Q$36)+IF(Data!$AF182&lt;&gt;"",Scoring!$Q$37)+IF(Data!$AG182&lt;&gt;"",Scoring!$Q$38)+IF(Data!$AH182&lt;&gt;"",Scoring!$Q$39)+IF(Data!$AI182&lt;&gt;"",Scoring!$Q$40)+IF(Data!$AJ182&lt;&gt;"",Scoring!$Q$41)+IF(Data!$AK182&lt;&gt;"",Scoring!$Q$42)+IF(Data!$AL182&lt;&gt;"",Scoring!$Q$43)+IF(Data!$AM182&lt;&gt;"",Scoring!$Q$44)+IF(Data!$AN182&lt;&gt;"",Scoring!$Q$45)+IF(Data!$AO182&lt;&gt;"",Scoring!$Q$46)+IF(Data!$AP182&lt;&gt;"",Scoring!$Q$47)+IF(Data!$AQ182&lt;&gt;"",Scoring!$Q$48)+IF(Data!$AR182&lt;&gt;"",Scoring!$Q$49)+IF(Data!$AS182&lt;&gt;"",Scoring!$Q$50)+IF(Data!$AT182&lt;&gt;"",Scoring!$Q$51)+IF(Data!$AU182&lt;&gt;"",Scoring!$Q$52),"")</f>
        <v/>
      </c>
      <c r="BW182" s="183" t="str">
        <f>IF(BV182&lt;&gt;"",LOOKUP(BV182,Likelihoods!$A$7:$A$107,Likelihoods!O$7:O$107),"")</f>
        <v/>
      </c>
      <c r="BX182" s="9"/>
      <c r="BY182" s="9"/>
      <c r="BZ182" s="9"/>
      <c r="CA182" s="9"/>
      <c r="CB182" s="9"/>
      <c r="CC182" s="9"/>
      <c r="CD182" s="9"/>
      <c r="CE182" s="9"/>
      <c r="CF182" s="9"/>
      <c r="CG182" s="9"/>
      <c r="CH182" s="9"/>
      <c r="CI182" s="9"/>
      <c r="CJ182" s="9"/>
      <c r="CK182" s="9"/>
    </row>
    <row r="183" spans="1:89" ht="14.25">
      <c r="A183" s="59"/>
      <c r="B183" s="76"/>
      <c r="C183" s="77"/>
      <c r="D183" s="77"/>
      <c r="E183" s="77"/>
      <c r="F183" s="77"/>
      <c r="G183" s="77"/>
      <c r="H183" s="77"/>
      <c r="I183" s="77"/>
      <c r="J183" s="77"/>
      <c r="K183" s="77"/>
      <c r="L183" s="77"/>
      <c r="M183" s="77"/>
      <c r="N183" s="77"/>
      <c r="O183" s="77"/>
      <c r="P183" s="76"/>
      <c r="Q183" s="78"/>
      <c r="R183" s="77"/>
      <c r="S183" s="77"/>
      <c r="T183" s="77"/>
      <c r="U183" s="77"/>
      <c r="V183" s="76"/>
      <c r="W183" s="77"/>
      <c r="X183" s="78"/>
      <c r="Y183" s="77"/>
      <c r="Z183" s="77"/>
      <c r="AA183" s="77"/>
      <c r="AB183" s="77"/>
      <c r="AC183" s="77"/>
      <c r="AD183" s="77"/>
      <c r="AE183" s="77"/>
      <c r="AF183" s="76"/>
      <c r="AG183" s="77"/>
      <c r="AH183" s="77"/>
      <c r="AI183" s="77"/>
      <c r="AJ183" s="78"/>
      <c r="AK183" s="77"/>
      <c r="AL183" s="77"/>
      <c r="AM183" s="77"/>
      <c r="AN183" s="77"/>
      <c r="AO183" s="76"/>
      <c r="AP183" s="77"/>
      <c r="AQ183" s="78"/>
      <c r="AR183" s="76"/>
      <c r="AS183" s="78"/>
      <c r="AT183" s="77"/>
      <c r="AU183" s="77"/>
      <c r="AV183" s="179" t="str">
        <f>IF(AND(COUNTBLANK($B183:$O183)=13,COUNTBLANK($P183:$Q183)=1,COUNTBLANK($R183:$U183)=3,COUNTBLANK($V183:$X183)=2,COUNTBLANK($Y183:$AE183)=6,COUNTBLANK($AF183:$AJ183)=4,COUNTBLANK($AK183:AN183)=3,COUNTBLANK($AO183:$AQ183)=2,COUNTBLANK($AR183:$AS183)=1,COUNTBLANK($AT183:$AU183)=1),IF(Data!$B183&lt;&gt;"",Scoring!$D$7)+IF(Data!$C183&lt;&gt;"",Scoring!$D$8)+IF(Data!$D183&lt;&gt;"",Scoring!$D$9)+IF(Data!$E183&lt;&gt;"",Scoring!$D$10)+IF(Data!$F183&lt;&gt;"",Scoring!$D$11)+IF(Data!$G183&lt;&gt;"",Scoring!$D$12)+IF(Data!$H183&lt;&gt;"",Scoring!$D$13)+IF(Data!$I183&lt;&gt;"",Scoring!$D$14)+IF(Data!$J183&lt;&gt;"",Scoring!$D$15)+IF(Data!$K183&lt;&gt;"",Scoring!$D$16)+IF(Data!$L183&lt;&gt;"",Scoring!$D$17)+IF(Data!$M183&lt;&gt;"",Scoring!$D$18)+IF(Data!$N183&lt;&gt;"",Scoring!$D$19)+IF(Data!$O183&lt;&gt;"",Scoring!$D$20)+IF(Data!$P183&lt;&gt;"",Scoring!$D$21)+IF(Data!$Q183&lt;&gt;"",Scoring!$D$22)+IF(Data!$R183&lt;&gt;"",Scoring!$D$23)+IF(Data!$S183&lt;&gt;"",Scoring!$D$24)+IF(Data!$T183&lt;&gt;"",Scoring!$D$25)+IF(Data!$U183&lt;&gt;"",Scoring!$D$26)+IF(Data!$V183&lt;&gt;"",Scoring!$D$27)+IF(Data!$W183&lt;&gt;"",Scoring!$D$28)+IF(Data!$X183&lt;&gt;"",Scoring!$D$29)+IF(Data!$Y183&lt;&gt;"",Scoring!$D$30)+IF(Data!$Z183&lt;&gt;"",Scoring!$D$31)+IF(Data!$AA183&lt;&gt;"",Scoring!$D$32)+IF(Data!$AB183&lt;&gt;"",Scoring!$D$33)+IF(Data!$AC183&lt;&gt;"",Scoring!$D$34)+IF(Data!$AD183&lt;&gt;"",Scoring!$D$35)+IF(Data!$AE183&lt;&gt;"",Scoring!$D$36)+IF(Data!$AF183&lt;&gt;"",Scoring!$D$37)+IF(Data!$AG183&lt;&gt;"",Scoring!$D$38)+IF(Data!$AH183&lt;&gt;"",Scoring!$D$39)+IF(Data!$AI183&lt;&gt;"",Scoring!$D$40)+IF(Data!$AJ183&lt;&gt;"",Scoring!$D$41)+IF(Data!$AK183&lt;&gt;"",Scoring!$D$42)+IF(Data!$AL183&lt;&gt;"",Scoring!$D$43)+IF(Data!$AM183&lt;&gt;"",Scoring!$D$44)+IF(Data!$AN183&lt;&gt;"",Scoring!$D$45)+IF(Data!$AO183&lt;&gt;"",Scoring!$D$46)+IF(Data!$AP183&lt;&gt;"",Scoring!$D$47)+IF(Data!$AQ183&lt;&gt;"",Scoring!$D$48)+IF(Data!$AR183&lt;&gt;"",Scoring!$D$49)+IF(Data!$AS183&lt;&gt;"",Scoring!$D$50)+IF(Data!$AT183&lt;&gt;"",Scoring!$D$51)+IF(Data!$AU183&lt;&gt;"",Scoring!$D$52),"")</f>
        <v/>
      </c>
      <c r="AW183" s="180" t="str">
        <f>IF(AV183&lt;&gt;"",LOOKUP(AV183,Likelihoods!$A$7:$A$107,Likelihoods!B$7:B$107),"")</f>
        <v/>
      </c>
      <c r="AX183" s="181" t="str">
        <f>IF(AND(COUNTBLANK($B183:$O183)=13,COUNTBLANK($P183:$Q183)=1,COUNTBLANK($R183:$U183)=3,COUNTBLANK($V183:$X183)=2,COUNTBLANK($Y183:$AE183)=6,COUNTBLANK($AF183:$AJ183)=4,COUNTBLANK($AK183:AN183)=3,COUNTBLANK($AO183:$AQ183)=2,COUNTBLANK($AR183:$AS183)=1,COUNTBLANK($AT183:$AU183)=1),IF(Data!$B183&lt;&gt;"",Scoring!$E$7)+IF(Data!$C183&lt;&gt;"",Scoring!$E$8)+IF(Data!$D183&lt;&gt;"",Scoring!$E$9)+IF(Data!$E183&lt;&gt;"",Scoring!$E$10)+IF(Data!$F183&lt;&gt;"",Scoring!$E$11)+IF(Data!$G183&lt;&gt;"",Scoring!$E$12)+IF(Data!$H183&lt;&gt;"",Scoring!$E$13)+IF(Data!$I183&lt;&gt;"",Scoring!$E$14)+IF(Data!$J183&lt;&gt;"",Scoring!$E$15)+IF(Data!$K183&lt;&gt;"",Scoring!$E$16)+IF(Data!$L183&lt;&gt;"",Scoring!$E$17)+IF(Data!$M183&lt;&gt;"",Scoring!$E$18)+IF(Data!$N183&lt;&gt;"",Scoring!$E$19)+IF(Data!$O183&lt;&gt;"",Scoring!$E$20)+IF(Data!$P183&lt;&gt;"",Scoring!$E$21)+IF(Data!$Q183&lt;&gt;"",Scoring!$E$22)+IF(Data!$R183&lt;&gt;"",Scoring!$E$23)+IF(Data!$S183&lt;&gt;"",Scoring!$E$24)+IF(Data!$T183&lt;&gt;"",Scoring!$E$25)+IF(Data!$U183&lt;&gt;"",Scoring!$E$26)+IF(Data!$V183&lt;&gt;"",Scoring!$E$27)+IF(Data!$W183&lt;&gt;"",Scoring!$E$28)+IF(Data!$X183&lt;&gt;"",Scoring!$E$29)+IF(Data!$Y183&lt;&gt;"",Scoring!$E$30)+IF(Data!$Z183&lt;&gt;"",Scoring!$E$31)+IF(Data!$AA183&lt;&gt;"",Scoring!$E$32)+IF(Data!$AB183&lt;&gt;"",Scoring!$E$33)+IF(Data!$AC183&lt;&gt;"",Scoring!$E$34)+IF(Data!$AD183&lt;&gt;"",Scoring!$E$35)+IF(Data!$AE183&lt;&gt;"",Scoring!$E$36)+IF(Data!$AF183&lt;&gt;"",Scoring!$E$37)+IF(Data!$AG183&lt;&gt;"",Scoring!$E$38)+IF(Data!$AH183&lt;&gt;"",Scoring!$E$39)+IF(Data!$AI183&lt;&gt;"",Scoring!$E$40)+IF(Data!$AJ183&lt;&gt;"",Scoring!$E$41)+IF(Data!$AK183&lt;&gt;"",Scoring!$E$42)+IF(Data!$AL183&lt;&gt;"",Scoring!$E$43)+IF(Data!$AM183&lt;&gt;"",Scoring!$E$44)+IF(Data!$AN183&lt;&gt;"",Scoring!$E$45)+IF(Data!$AO183&lt;&gt;"",Scoring!$E$46)+IF(Data!$AP183&lt;&gt;"",Scoring!$E$47)+IF(Data!$AQ183&lt;&gt;"",Scoring!$E$48)+IF(Data!$AR183&lt;&gt;"",Scoring!$E$49)+IF(Data!$AS183&lt;&gt;"",Scoring!$E$50)+IF(Data!$AT183&lt;&gt;"",Scoring!$E$51)+IF(Data!$AU183&lt;&gt;"",Scoring!$E$52),"")</f>
        <v/>
      </c>
      <c r="AY183" s="180" t="str">
        <f>IF(AX183&lt;&gt;"",LOOKUP(AX183,Likelihoods!$A$7:$A$107,Likelihoods!C$7:C$107),"")</f>
        <v/>
      </c>
      <c r="AZ183" s="182" t="str">
        <f>IF(AND(COUNTBLANK($B183:$O183)=13,COUNTBLANK($P183:$Q183)=1,COUNTBLANK($R183:$U183)=3,COUNTBLANK($V183:$X183)=2,COUNTBLANK($Y183:$AE183)=6,COUNTBLANK($AF183:$AJ183)=4,COUNTBLANK($AK183:AN183)=3,COUNTBLANK($AO183:$AQ183)=2,COUNTBLANK($AR183:$AS183)=1,COUNTBLANK($AT183:$AU183)=1),IF(Data!$B183&lt;&gt;"",Scoring!$F$7)+IF(Data!$C183&lt;&gt;"",Scoring!$F$8)+IF(Data!$D183&lt;&gt;"",Scoring!$F$9)+IF(Data!$E183&lt;&gt;"",Scoring!$F$10)+IF(Data!$F183&lt;&gt;"",Scoring!$F$11)+IF(Data!$G183&lt;&gt;"",Scoring!$F$12)+IF(Data!$H183&lt;&gt;"",Scoring!$F$13)+IF(Data!$I183&lt;&gt;"",Scoring!$F$14)+IF(Data!$J183&lt;&gt;"",Scoring!$F$15)+IF(Data!$K183&lt;&gt;"",Scoring!$F$16)+IF(Data!$L183&lt;&gt;"",Scoring!$F$17)+IF(Data!$M183&lt;&gt;"",Scoring!$F$18)+IF(Data!$N183&lt;&gt;"",Scoring!$F$19)+IF(Data!$O183&lt;&gt;"",Scoring!$F$20)+IF(Data!$P183&lt;&gt;"",Scoring!$F$21)+IF(Data!$Q183&lt;&gt;"",Scoring!$F$22)+IF(Data!$R183&lt;&gt;"",Scoring!$F$23)+IF(Data!$S183&lt;&gt;"",Scoring!$F$24)+IF(Data!$T183&lt;&gt;"",Scoring!$F$25)+IF(Data!$U183&lt;&gt;"",Scoring!$F$26)+IF(Data!$V183&lt;&gt;"",Scoring!$F$27)+IF(Data!$W183&lt;&gt;"",Scoring!$F$28)+IF(Data!$X183&lt;&gt;"",Scoring!$F$29)+IF(Data!$Y183&lt;&gt;"",Scoring!$F$30)+IF(Data!$Z183&lt;&gt;"",Scoring!$F$31)+IF(Data!$AA183&lt;&gt;"",Scoring!$F$32)+IF(Data!$AB183&lt;&gt;"",Scoring!$F$33)+IF(Data!$AC183&lt;&gt;"",Scoring!$F$34)+IF(Data!$AD183&lt;&gt;"",Scoring!$F$35)+IF(Data!$AE183&lt;&gt;"",Scoring!$F$36)+IF(Data!$AF183&lt;&gt;"",Scoring!$F$37)+IF(Data!$AG183&lt;&gt;"",Scoring!$F$38)+IF(Data!$AH183&lt;&gt;"",Scoring!$F$39)+IF(Data!$AI183&lt;&gt;"",Scoring!$F$40)+IF(Data!$AJ183&lt;&gt;"",Scoring!$F$41)+IF(Data!$AK183&lt;&gt;"",Scoring!$F$42)+IF(Data!$AL183&lt;&gt;"",Scoring!$F$43)+IF(Data!$AM183&lt;&gt;"",Scoring!$F$44)+IF(Data!$AN183&lt;&gt;"",Scoring!$F$45)+IF(Data!$AO183&lt;&gt;"",Scoring!$F$46)+IF(Data!$AP183&lt;&gt;"",Scoring!$F$47)+IF(Data!$AQ183&lt;&gt;"",Scoring!$F$48)+IF(Data!$AR183&lt;&gt;"",Scoring!$F$49)+IF(Data!$AS183&lt;&gt;"",Scoring!$F$50)+IF(Data!$AT183&lt;&gt;"",Scoring!$F$51)+IF(Data!$AU183&lt;&gt;"",Scoring!$F$52),"")</f>
        <v/>
      </c>
      <c r="BA183" s="183" t="str">
        <f>IF(AZ183&lt;&gt;"",LOOKUP(AZ183,Likelihoods!$A$7:$A$107,Likelihoods!D$7:D$107),"")</f>
        <v/>
      </c>
      <c r="BB183" s="181" t="str">
        <f>IF(AND(COUNTBLANK($B183:$O183)=13,COUNTBLANK($P183:$Q183)=1,COUNTBLANK($R183:$U183)=3,COUNTBLANK($V183:$X183)=2,COUNTBLANK($Y183:$AE183)=6,COUNTBLANK($AF183:$AJ183)=4,COUNTBLANK($AK183:AN183)=3,COUNTBLANK($AO183:$AQ183)=2,COUNTBLANK($AR183:$AS183)=1,COUNTBLANK($AT183:$AU183)=1),IF(Data!$B183&lt;&gt;"",Scoring!$G$7)+IF(Data!$C183&lt;&gt;"",Scoring!$G$8)+IF(Data!$D183&lt;&gt;"",Scoring!$G$9)+IF(Data!$E183&lt;&gt;"",Scoring!$G$10)+IF(Data!$F183&lt;&gt;"",Scoring!$G$11)+IF(Data!$G183&lt;&gt;"",Scoring!$G$12)+IF(Data!$H183&lt;&gt;"",Scoring!$G$13)+IF(Data!$I183&lt;&gt;"",Scoring!$G$14)+IF(Data!$J183&lt;&gt;"",Scoring!$G$15)+IF(Data!$K183&lt;&gt;"",Scoring!$G$16)+IF(Data!$L183&lt;&gt;"",Scoring!$G$17)+IF(Data!$M183&lt;&gt;"",Scoring!$G$18)+IF(Data!$N183&lt;&gt;"",Scoring!$G$19)+IF(Data!$O183&lt;&gt;"",Scoring!$G$20)+IF(Data!$P183&lt;&gt;"",Scoring!$G$21)+IF(Data!$Q183&lt;&gt;"",Scoring!$G$22)+IF(Data!$R183&lt;&gt;"",Scoring!$G$23)+IF(Data!$S183&lt;&gt;"",Scoring!$G$24)+IF(Data!$T183&lt;&gt;"",Scoring!$G$25)+IF(Data!$U183&lt;&gt;"",Scoring!$G$26)+IF(Data!$V183&lt;&gt;"",Scoring!$G$27)+IF(Data!$W183&lt;&gt;"",Scoring!$G$28)+IF(Data!$X183&lt;&gt;"",Scoring!$G$29)+IF(Data!$Y183&lt;&gt;"",Scoring!$G$30)+IF(Data!$Z183&lt;&gt;"",Scoring!$G$31)+IF(Data!$AA183&lt;&gt;"",Scoring!$G$32)+IF(Data!$AB183&lt;&gt;"",Scoring!$G$33)+IF(Data!$AC183&lt;&gt;"",Scoring!$G$34)+IF(Data!$AD183&lt;&gt;"",Scoring!$G$35)+IF(Data!$AE183&lt;&gt;"",Scoring!$G$36)+IF(Data!$AF183&lt;&gt;"",Scoring!$G$37)+IF(Data!$AG183&lt;&gt;"",Scoring!$G$38)+IF(Data!$AH183&lt;&gt;"",Scoring!$G$39)+IF(Data!$AI183&lt;&gt;"",Scoring!$G$40)+IF(Data!$AJ183&lt;&gt;"",Scoring!$G$41)+IF(Data!$AK183&lt;&gt;"",Scoring!$G$42)+IF(Data!$AL183&lt;&gt;"",Scoring!$G$43)+IF(Data!$AM183&lt;&gt;"",Scoring!$G$44)+IF(Data!$AN183&lt;&gt;"",Scoring!$G$45)+IF(Data!$AO183&lt;&gt;"",Scoring!$G$46)+IF(Data!$AP183&lt;&gt;"",Scoring!$G$47)+IF(Data!$AQ183&lt;&gt;"",Scoring!$G$48)+IF(Data!$AR183&lt;&gt;"",Scoring!$G$49)+IF(Data!$AS183&lt;&gt;"",Scoring!$G$50)+IF(Data!$AT183&lt;&gt;"",Scoring!$G$51)+IF(Data!$AU183&lt;&gt;"",Scoring!$G$52),"")</f>
        <v/>
      </c>
      <c r="BC183" s="184" t="str">
        <f>IF(BB183&lt;&gt;"",LOOKUP(BB183,Likelihoods!$A$7:$A$107,Likelihoods!E$7:E$107),"")</f>
        <v/>
      </c>
      <c r="BD183" s="185" t="str">
        <f>IF(AND(COUNTBLANK($B183:$O183)=13,COUNTBLANK($P183:$Q183)=1,COUNTBLANK($R183:$U183)=3,COUNTBLANK($V183:$X183)=2,COUNTBLANK($Y183:$AE183)=6,COUNTBLANK($AF183:$AJ183)=4,COUNTBLANK($AK183:AN183)=3,COUNTBLANK($AO183:$AQ183)=2,COUNTBLANK($AR183:$AS183)=1,COUNTBLANK($AT183:$AU183)=1),IF(Data!$B183&lt;&gt;"",Scoring!$H$7)+IF(Data!$C183&lt;&gt;"",Scoring!$H$8)+IF(Data!$D183&lt;&gt;"",Scoring!$H$9)+IF(Data!$E183&lt;&gt;"",Scoring!$H$10)+IF(Data!$F183&lt;&gt;"",Scoring!$H$11)+IF(Data!$G183&lt;&gt;"",Scoring!$H$12)+IF(Data!$H183&lt;&gt;"",Scoring!$H$13)+IF(Data!$I183&lt;&gt;"",Scoring!$H$14)+IF(Data!$J183&lt;&gt;"",Scoring!$H$15)+IF(Data!$K183&lt;&gt;"",Scoring!$H$16)+IF(Data!$L183&lt;&gt;"",Scoring!$H$17)+IF(Data!$M183&lt;&gt;"",Scoring!$H$18)+IF(Data!$N183&lt;&gt;"",Scoring!$H$19)+IF(Data!$O183&lt;&gt;"",Scoring!$H$20)+IF(Data!$P183&lt;&gt;"",Scoring!$H$21)+IF(Data!$Q183&lt;&gt;"",Scoring!$H$22)+IF(Data!$R183&lt;&gt;"",Scoring!$H$23)+IF(Data!$S183&lt;&gt;"",Scoring!$H$24)+IF(Data!$T183&lt;&gt;"",Scoring!$H$25)+IF(Data!$U183&lt;&gt;"",Scoring!$H$26)+IF(Data!$V183&lt;&gt;"",Scoring!$H$27)+IF(Data!$W183&lt;&gt;"",Scoring!$H$28)+IF(Data!$X183&lt;&gt;"",Scoring!$H$29)+IF(Data!$Y183&lt;&gt;"",Scoring!$H$30)+IF(Data!$Z183&lt;&gt;"",Scoring!$H$31)+IF(Data!$AA183&lt;&gt;"",Scoring!$H$32)+IF(Data!$AB183&lt;&gt;"",Scoring!$H$33)+IF(Data!$AC183&lt;&gt;"",Scoring!$H$34)+IF(Data!$AD183&lt;&gt;"",Scoring!$H$35)+IF(Data!$AE183&lt;&gt;"",Scoring!$H$36)+IF(Data!$AF183&lt;&gt;"",Scoring!$H$37)+IF(Data!$AG183&lt;&gt;"",Scoring!$H$38)+IF(Data!$AH183&lt;&gt;"",Scoring!$H$39)+IF(Data!$AI183&lt;&gt;"",Scoring!$H$40)+IF(Data!$AJ183&lt;&gt;"",Scoring!$H$41)+IF(Data!$AK183&lt;&gt;"",Scoring!$H$42)+IF(Data!$AL183&lt;&gt;"",Scoring!$H$43)+IF(Data!$AM183&lt;&gt;"",Scoring!$H$44)+IF(Data!$AN183&lt;&gt;"",Scoring!$H$45)+IF(Data!$AO183&lt;&gt;"",Scoring!$H$46)+IF(Data!$AP183&lt;&gt;"",Scoring!$H$47)+IF(Data!$AQ183&lt;&gt;"",Scoring!$H$48)+IF(Data!$AR183&lt;&gt;"",Scoring!$H$49)+IF(Data!$AS183&lt;&gt;"",Scoring!$H$50)+IF(Data!$AT183&lt;&gt;"",Scoring!$H$51)+IF(Data!$AU183&lt;&gt;"",Scoring!$H$52),"")</f>
        <v/>
      </c>
      <c r="BE183" s="186" t="str">
        <f>IF(BD183&lt;&gt;"",LOOKUP(BD183,Likelihoods!$A$7:$A$107,Likelihoods!F$7:F$107),"")</f>
        <v/>
      </c>
      <c r="BF183" s="181" t="str">
        <f>IF(AND(COUNTBLANK($B183:$O183)=13,COUNTBLANK($P183:$Q183)=1,COUNTBLANK($R183:$U183)=3,COUNTBLANK($V183:$X183)=2,COUNTBLANK($Y183:$AE183)=6,COUNTBLANK($AF183:$AJ183)=4,COUNTBLANK($AK183:AN183)=3,COUNTBLANK($AO183:$AQ183)=2,COUNTBLANK($AR183:$AS183)=1,COUNTBLANK($AT183:$AU183)=1),IF(Data!$B183&lt;&gt;"",Scoring!$I$7)+IF(Data!$C183&lt;&gt;"",Scoring!$I$8)+IF(Data!$D183&lt;&gt;"",Scoring!$I$9)+IF(Data!$E183&lt;&gt;"",Scoring!$I$10)+IF(Data!$F183&lt;&gt;"",Scoring!$I$11)+IF(Data!$G183&lt;&gt;"",Scoring!$I$12)+IF(Data!$H183&lt;&gt;"",Scoring!$I$13)+IF(Data!$I183&lt;&gt;"",Scoring!$I$14)+IF(Data!$J183&lt;&gt;"",Scoring!$I$15)+IF(Data!$K183&lt;&gt;"",Scoring!$I$16)+IF(Data!$L183&lt;&gt;"",Scoring!$I$17)+IF(Data!$M183&lt;&gt;"",Scoring!$I$18)+IF(Data!$N183&lt;&gt;"",Scoring!$I$19)+IF(Data!$O183&lt;&gt;"",Scoring!$I$20)+IF(Data!$P183&lt;&gt;"",Scoring!$I$21)+IF(Data!$Q183&lt;&gt;"",Scoring!$I$22)+IF(Data!$R183&lt;&gt;"",Scoring!$I$23)+IF(Data!$S183&lt;&gt;"",Scoring!$I$24)+IF(Data!$T183&lt;&gt;"",Scoring!$I$25)+IF(Data!$U183&lt;&gt;"",Scoring!$I$26)+IF(Data!$V183&lt;&gt;"",Scoring!$I$27)+IF(Data!$W183&lt;&gt;"",Scoring!$I$28)+IF(Data!$X183&lt;&gt;"",Scoring!$I$29)+IF(Data!$Y183&lt;&gt;"",Scoring!$I$30)+IF(Data!$Z183&lt;&gt;"",Scoring!$I$31)+IF(Data!$AA183&lt;&gt;"",Scoring!$I$32)+IF(Data!$AB183&lt;&gt;"",Scoring!$I$33)+IF(Data!$AC183&lt;&gt;"",Scoring!$I$34)+IF(Data!$AD183&lt;&gt;"",Scoring!$I$35)+IF(Data!$AE183&lt;&gt;"",Scoring!$I$36)+IF(Data!$AF183&lt;&gt;"",Scoring!$I$37)+IF(Data!$AG183&lt;&gt;"",Scoring!$I$38)+IF(Data!$AH183&lt;&gt;"",Scoring!$I$39)+IF(Data!$AI183&lt;&gt;"",Scoring!$I$40)+IF(Data!$AJ183&lt;&gt;"",Scoring!$I$41)+IF(Data!$AK183&lt;&gt;"",Scoring!$I$42)+IF(Data!$AL183&lt;&gt;"",Scoring!$I$43)+IF(Data!$AM183&lt;&gt;"",Scoring!$I$44)+IF(Data!$AN183&lt;&gt;"",Scoring!$I$45)+IF(Data!$AO183&lt;&gt;"",Scoring!$I$46)+IF(Data!$AP183&lt;&gt;"",Scoring!$I$47)+IF(Data!$AQ183&lt;&gt;"",Scoring!$I$48)+IF(Data!$AR183&lt;&gt;"",Scoring!$I$49)+IF(Data!$AS183&lt;&gt;"",Scoring!$I$50)+IF(Data!$AT183&lt;&gt;"",Scoring!$I$51)+IF(Data!$AU183&lt;&gt;"",Scoring!$I$52),"")</f>
        <v/>
      </c>
      <c r="BG183" s="180" t="str">
        <f>IF(BF183&lt;&gt;"",LOOKUP(BF183,Likelihoods!$A$7:$A$107,Likelihoods!G$7:G$107),"")</f>
        <v/>
      </c>
      <c r="BH183" s="187" t="str">
        <f>IF(AND(COUNTBLANK($B183:$O183)=13,COUNTBLANK($P183:$Q183)=1,COUNTBLANK($R183:$U183)=3,COUNTBLANK($V183:$X183)=2,COUNTBLANK($Y183:$AE183)=6,COUNTBLANK($AF183:$AJ183)=4,COUNTBLANK($AK183:AN183)=3,COUNTBLANK($AO183:$AQ183)=2,COUNTBLANK($AR183:$AS183)=1,COUNTBLANK($AT183:$AU183)=1),IF(Data!$B183&lt;&gt;"",Scoring!$J$7)+IF(Data!$C183&lt;&gt;"",Scoring!$J$8)+IF(Data!$D183&lt;&gt;"",Scoring!$J$9)+IF(Data!$E183&lt;&gt;"",Scoring!$J$10)+IF(Data!$F183&lt;&gt;"",Scoring!$J$11)+IF(Data!$G183&lt;&gt;"",Scoring!$J$12)+IF(Data!$H183&lt;&gt;"",Scoring!$J$13)+IF(Data!$I183&lt;&gt;"",Scoring!$J$14)+IF(Data!$J183&lt;&gt;"",Scoring!$J$15)+IF(Data!$K183&lt;&gt;"",Scoring!$J$16)+IF(Data!$L183&lt;&gt;"",Scoring!$J$17)+IF(Data!$M183&lt;&gt;"",Scoring!$J$18)+IF(Data!$N183&lt;&gt;"",Scoring!$J$19)+IF(Data!$O183&lt;&gt;"",Scoring!$J$20)+IF(Data!$P183&lt;&gt;"",Scoring!$J$21)+IF(Data!$Q183&lt;&gt;"",Scoring!$J$22)+IF(Data!$R183&lt;&gt;"",Scoring!$J$23)+IF(Data!$S183&lt;&gt;"",Scoring!$J$24)+IF(Data!$T183&lt;&gt;"",Scoring!$J$25)+IF(Data!$U183&lt;&gt;"",Scoring!$J$26)+IF(Data!$V183&lt;&gt;"",Scoring!$J$27)+IF(Data!$W183&lt;&gt;"",Scoring!$J$28)+IF(Data!$X183&lt;&gt;"",Scoring!$J$29)+IF(Data!$Y183&lt;&gt;"",Scoring!$J$30)+IF(Data!$Z183&lt;&gt;"",Scoring!$J$31)+IF(Data!$AA183&lt;&gt;"",Scoring!$J$32)+IF(Data!$AB183&lt;&gt;"",Scoring!$J$33)+IF(Data!$AC183&lt;&gt;"",Scoring!$J$34)+IF(Data!$AD183&lt;&gt;"",Scoring!$J$35)+IF(Data!$AE183&lt;&gt;"",Scoring!$J$36)+IF(Data!$AF183&lt;&gt;"",Scoring!$J$37)+IF(Data!$AG183&lt;&gt;"",Scoring!$J$38)+IF(Data!$AH183&lt;&gt;"",Scoring!$J$39)+IF(Data!$AI183&lt;&gt;"",Scoring!$J$40)+IF(Data!$AJ183&lt;&gt;"",Scoring!$J$41)+IF(Data!$AK183&lt;&gt;"",Scoring!$J$42)+IF(Data!$AL183&lt;&gt;"",Scoring!$J$43)+IF(Data!$AM183&lt;&gt;"",Scoring!$J$44)+IF(Data!$AN183&lt;&gt;"",Scoring!$J$45)+IF(Data!$AO183&lt;&gt;"",Scoring!$J$46)+IF(Data!$AP183&lt;&gt;"",Scoring!$J$47)+IF(Data!$AQ183&lt;&gt;"",Scoring!$J$48)+IF(Data!$AR183&lt;&gt;"",Scoring!$J$49)+IF(Data!$AS183&lt;&gt;"",Scoring!$J$50)+IF(Data!$AT183&lt;&gt;"",Scoring!$J$51)+IF(Data!$AU183&lt;&gt;"",Scoring!$J$52),"")</f>
        <v/>
      </c>
      <c r="BI183" s="183" t="str">
        <f>IF(BH183&lt;&gt;"",LOOKUP(BH183,Likelihoods!$A$7:$A$107,Likelihoods!H$7:H$107),"")</f>
        <v/>
      </c>
      <c r="BJ183" s="188" t="str">
        <f>IF(AND(COUNTBLANK($B183:$O183)=13,COUNTBLANK($P183:$Q183)=1,COUNTBLANK($R183:$U183)=3,COUNTBLANK($V183:$X183)=2,COUNTBLANK($Y183:$AE183)=6,COUNTBLANK($AF183:$AJ183)=4,COUNTBLANK($AK183:AN183)=3,COUNTBLANK($AO183:$AQ183)=2,COUNTBLANK($AR183:$AS183)=1,COUNTBLANK($AT183:$AU183)=1),IF(Data!$B183&lt;&gt;"",Scoring!$K$7)+IF(Data!$C183&lt;&gt;"",Scoring!$K$8)+IF(Data!$D183&lt;&gt;"",Scoring!$K$9)+IF(Data!$E183&lt;&gt;"",Scoring!$K$10)+IF(Data!$F183&lt;&gt;"",Scoring!$K$11)+IF(Data!$G183&lt;&gt;"",Scoring!$K$12)+IF(Data!$H183&lt;&gt;"",Scoring!$K$13)+IF(Data!$I183&lt;&gt;"",Scoring!$K$14)+IF(Data!$J183&lt;&gt;"",Scoring!$K$15)+IF(Data!$K183&lt;&gt;"",Scoring!$K$16)+IF(Data!$L183&lt;&gt;"",Scoring!$K$17)+IF(Data!$M183&lt;&gt;"",Scoring!$K$18)+IF(Data!$N183&lt;&gt;"",Scoring!$K$19)+IF(Data!$O183&lt;&gt;"",Scoring!$K$20)+IF(Data!$P183&lt;&gt;"",Scoring!$K$21)+IF(Data!$Q183&lt;&gt;"",Scoring!$K$22)+IF(Data!$R183&lt;&gt;"",Scoring!$K$23)+IF(Data!$S183&lt;&gt;"",Scoring!$K$24)+IF(Data!$T183&lt;&gt;"",Scoring!$K$25)+IF(Data!$U183&lt;&gt;"",Scoring!$K$26)+IF(Data!$V183&lt;&gt;"",Scoring!$K$27)+IF(Data!$W183&lt;&gt;"",Scoring!$K$28)+IF(Data!$X183&lt;&gt;"",Scoring!$K$29)+IF(Data!$Y183&lt;&gt;"",Scoring!$K$30)+IF(Data!$Z183&lt;&gt;"",Scoring!$K$31)+IF(Data!$AA183&lt;&gt;"",Scoring!$K$32)+IF(Data!$AB183&lt;&gt;"",Scoring!$K$33)+IF(Data!$AC183&lt;&gt;"",Scoring!$K$34)+IF(Data!$AD183&lt;&gt;"",Scoring!$K$35)+IF(Data!$AE183&lt;&gt;"",Scoring!$K$36)+IF(Data!$AF183&lt;&gt;"",Scoring!$K$37)+IF(Data!$AG183&lt;&gt;"",Scoring!$K$38)+IF(Data!$AH183&lt;&gt;"",Scoring!$K$39)+IF(Data!$AI183&lt;&gt;"",Scoring!$K$40)+IF(Data!$AJ183&lt;&gt;"",Scoring!$K$41)+IF(Data!$AK183&lt;&gt;"",Scoring!$K$42)+IF(Data!$AL183&lt;&gt;"",Scoring!$K$43)+IF(Data!$AM183&lt;&gt;"",Scoring!$K$44)+IF(Data!$AN183&lt;&gt;"",Scoring!$K$45)+IF(Data!$AO183&lt;&gt;"",Scoring!$K$46)+IF(Data!$AP183&lt;&gt;"",Scoring!$K$47)+IF(Data!$AQ183&lt;&gt;"",Scoring!$K$48)+IF(Data!$AR183&lt;&gt;"",Scoring!$K$49)+IF(Data!$AS183&lt;&gt;"",Scoring!$K$50)+IF(Data!$AT183&lt;&gt;"",Scoring!$K$51)+IF(Data!$AU183&lt;&gt;"",Scoring!$K$52),"")</f>
        <v/>
      </c>
      <c r="BK183" s="184" t="str">
        <f>IF(BJ183&lt;&gt;"",LOOKUP(BJ183,Likelihoods!$A$7:$A$107,Likelihoods!I$7:I$107),"")</f>
        <v/>
      </c>
      <c r="BL183" s="187" t="str">
        <f>IF(AND(COUNTBLANK($B183:$O183)=13,COUNTBLANK($P183:$Q183)=1,COUNTBLANK($R183:$U183)=3,COUNTBLANK($V183:$X183)=2,COUNTBLANK($Y183:$AE183)=6,COUNTBLANK($AF183:$AJ183)=4,COUNTBLANK($AK183:AN183)=3,COUNTBLANK($AO183:$AQ183)=2,COUNTBLANK($AR183:$AS183)=1,COUNTBLANK($AT183:$AU183)=1),IF(Data!$B183&lt;&gt;"",Scoring!$L$7)+IF(Data!$C183&lt;&gt;"",Scoring!$L$8)+IF(Data!$D183&lt;&gt;"",Scoring!$L$9)+IF(Data!$E183&lt;&gt;"",Scoring!$L$10)+IF(Data!$F183&lt;&gt;"",Scoring!$L$11)+IF(Data!$G183&lt;&gt;"",Scoring!$L$12)+IF(Data!$H183&lt;&gt;"",Scoring!$L$13)+IF(Data!$I183&lt;&gt;"",Scoring!$L$14)+IF(Data!$J183&lt;&gt;"",Scoring!$L$15)+IF(Data!$K183&lt;&gt;"",Scoring!$L$16)+IF(Data!$L183&lt;&gt;"",Scoring!$L$17)+IF(Data!$M183&lt;&gt;"",Scoring!$L$18)+IF(Data!$N183&lt;&gt;"",Scoring!$L$19)+IF(Data!$O183&lt;&gt;"",Scoring!$L$20)+IF(Data!$P183&lt;&gt;"",Scoring!$L$21)+IF(Data!$Q183&lt;&gt;"",Scoring!$L$22)+IF(Data!$R183&lt;&gt;"",Scoring!$L$23)+IF(Data!$S183&lt;&gt;"",Scoring!$L$24)+IF(Data!$T183&lt;&gt;"",Scoring!$L$25)+IF(Data!$U183&lt;&gt;"",Scoring!$L$26)+IF(Data!$V183&lt;&gt;"",Scoring!$L$27)+IF(Data!$W183&lt;&gt;"",Scoring!$L$28)+IF(Data!$X183&lt;&gt;"",Scoring!$L$29)+IF(Data!$Y183&lt;&gt;"",Scoring!$L$30)+IF(Data!$Z183&lt;&gt;"",Scoring!$L$31)+IF(Data!$AA183&lt;&gt;"",Scoring!$L$32)+IF(Data!$AB183&lt;&gt;"",Scoring!$L$33)+IF(Data!$AC183&lt;&gt;"",Scoring!$L$34)+IF(Data!$AD183&lt;&gt;"",Scoring!$L$35)+IF(Data!$AE183&lt;&gt;"",Scoring!$L$36)+IF(Data!$AF183&lt;&gt;"",Scoring!$L$37)+IF(Data!$AG183&lt;&gt;"",Scoring!$L$38)+IF(Data!$AH183&lt;&gt;"",Scoring!$L$39)+IF(Data!$AI183&lt;&gt;"",Scoring!$L$40)+IF(Data!$AJ183&lt;&gt;"",Scoring!$L$41)+IF(Data!$AK183&lt;&gt;"",Scoring!$L$42)+IF(Data!$AL183&lt;&gt;"",Scoring!$L$43)+IF(Data!$AM183&lt;&gt;"",Scoring!$L$44)+IF(Data!$AN183&lt;&gt;"",Scoring!$L$45)+IF(Data!$AO183&lt;&gt;"",Scoring!$L$46)+IF(Data!$AP183&lt;&gt;"",Scoring!$L$47)+IF(Data!$AQ183&lt;&gt;"",Scoring!$L$48)+IF(Data!$AR183&lt;&gt;"",Scoring!$L$49)+IF(Data!$AS183&lt;&gt;"",Scoring!$L$50)+IF(Data!$AT183&lt;&gt;"",Scoring!$L$51)+IF(Data!$AU183&lt;&gt;"",Scoring!$L$52),"")</f>
        <v/>
      </c>
      <c r="BM183" s="180" t="str">
        <f>IF(BL183&lt;&gt;"",LOOKUP(BL183,Likelihoods!$A$7:$A$107,Likelihoods!J$7:J$107),"")</f>
        <v/>
      </c>
      <c r="BN183" s="181" t="str">
        <f>IF(AND(COUNTBLANK($B183:$O183)=13,COUNTBLANK($P183:$Q183)=1,COUNTBLANK($R183:$U183)=3,COUNTBLANK($V183:$X183)=2,COUNTBLANK($Y183:$AE183)=6,COUNTBLANK($AF183:$AJ183)=4,COUNTBLANK($AK183:AN183)=3,COUNTBLANK($AO183:$AQ183)=2,COUNTBLANK($AR183:$AS183)=1,COUNTBLANK($AT183:$AU183)=1),IF(Data!$B183&lt;&gt;"",Scoring!$M$7)+IF(Data!$C183&lt;&gt;"",Scoring!$M$8)+IF(Data!$D183&lt;&gt;"",Scoring!$M$9)+IF(Data!$E183&lt;&gt;"",Scoring!$M$10)+IF(Data!$F183&lt;&gt;"",Scoring!$M$11)+IF(Data!$G183&lt;&gt;"",Scoring!$M$12)+IF(Data!$H183&lt;&gt;"",Scoring!$M$13)+IF(Data!$I183&lt;&gt;"",Scoring!$M$14)+IF(Data!$J183&lt;&gt;"",Scoring!$M$15)+IF(Data!$K183&lt;&gt;"",Scoring!$M$16)+IF(Data!$L183&lt;&gt;"",Scoring!$M$17)+IF(Data!$M183&lt;&gt;"",Scoring!$M$18)+IF(Data!$N183&lt;&gt;"",Scoring!$M$19)+IF(Data!$O183&lt;&gt;"",Scoring!$M$20)+IF(Data!$P183&lt;&gt;"",Scoring!$M$21)+IF(Data!$Q183&lt;&gt;"",Scoring!$M$22)+IF(Data!$R183&lt;&gt;"",Scoring!$M$23)+IF(Data!$S183&lt;&gt;"",Scoring!$M$24)+IF(Data!$T183&lt;&gt;"",Scoring!$M$25)+IF(Data!$U183&lt;&gt;"",Scoring!$M$26)+IF(Data!$V183&lt;&gt;"",Scoring!$M$27)+IF(Data!$W183&lt;&gt;"",Scoring!$M$28)+IF(Data!$X183&lt;&gt;"",Scoring!$M$29)+IF(Data!$Y183&lt;&gt;"",Scoring!$M$30)+IF(Data!$Z183&lt;&gt;"",Scoring!$M$31)+IF(Data!$AA183&lt;&gt;"",Scoring!$M$32)+IF(Data!$AB183&lt;&gt;"",Scoring!$M$33)+IF(Data!$AC183&lt;&gt;"",Scoring!$M$34)+IF(Data!$AD183&lt;&gt;"",Scoring!$M$35)+IF(Data!$AE183&lt;&gt;"",Scoring!$M$36)+IF(Data!$AF183&lt;&gt;"",Scoring!$M$37)+IF(Data!$AG183&lt;&gt;"",Scoring!$M$38)+IF(Data!$AH183&lt;&gt;"",Scoring!$M$39)+IF(Data!$AI183&lt;&gt;"",Scoring!$M$40)+IF(Data!$AJ183&lt;&gt;"",Scoring!$M$41)+IF(Data!$AK183&lt;&gt;"",Scoring!$M$42)+IF(Data!$AL183&lt;&gt;"",Scoring!$M$43)+IF(Data!$AM183&lt;&gt;"",Scoring!$M$44)+IF(Data!$AN183&lt;&gt;"",Scoring!$M$45)+IF(Data!$AO183&lt;&gt;"",Scoring!$M$46)+IF(Data!$AP183&lt;&gt;"",Scoring!$M$47)+IF(Data!$AQ183&lt;&gt;"",Scoring!$M$48)+IF(Data!$AR183&lt;&gt;"",Scoring!$M$49)+IF(Data!$AS183&lt;&gt;"",Scoring!$M$50)+IF(Data!$AT183&lt;&gt;"",Scoring!$M$51)+IF(Data!$AU183&lt;&gt;"",Scoring!$M$52),"")</f>
        <v/>
      </c>
      <c r="BO183" s="184" t="str">
        <f>IF(BN183&lt;&gt;"",LOOKUP(BN183,Likelihoods!$A$7:$A$107,Likelihoods!K$7:K$107),"")</f>
        <v/>
      </c>
      <c r="BP183" s="179" t="str">
        <f>IF(AND(COUNTBLANK($B183:$O183)=13,COUNTBLANK($P183:$Q183)=1,COUNTBLANK($R183:$U183)=3,COUNTBLANK($V183:$X183)=2,COUNTBLANK($Y183:$AE183)=6,COUNTBLANK($AF183:$AJ183)=4,COUNTBLANK($AK183:AN183)=3,COUNTBLANK($AO183:$AQ183)=2,COUNTBLANK($AR183:$AS183)=1,COUNTBLANK($AT183:$AU183)=1),IF(Data!$B183&lt;&gt;"",Scoring!$N$7)+IF(Data!$C183&lt;&gt;"",Scoring!$N$8)+IF(Data!$D183&lt;&gt;"",Scoring!$N$9)+IF(Data!$E183&lt;&gt;"",Scoring!$N$10)+IF(Data!$F183&lt;&gt;"",Scoring!$N$11)+IF(Data!$G183&lt;&gt;"",Scoring!$N$12)+IF(Data!$H183&lt;&gt;"",Scoring!$N$13)+IF(Data!$I183&lt;&gt;"",Scoring!$N$14)+IF(Data!$J183&lt;&gt;"",Scoring!$N$15)+IF(Data!$K183&lt;&gt;"",Scoring!$N$16)+IF(Data!$L183&lt;&gt;"",Scoring!$N$17)+IF(Data!$M183&lt;&gt;"",Scoring!$N$18)+IF(Data!$N183&lt;&gt;"",Scoring!$N$19)+IF(Data!$O183&lt;&gt;"",Scoring!$N$20)+IF(Data!$P183&lt;&gt;"",Scoring!$N$21)+IF(Data!$Q183&lt;&gt;"",Scoring!$N$22)+IF(Data!$R183&lt;&gt;"",Scoring!$N$23)+IF(Data!$S183&lt;&gt;"",Scoring!$N$24)+IF(Data!$T183&lt;&gt;"",Scoring!$N$25)+IF(Data!$U183&lt;&gt;"",Scoring!$N$26)+IF(Data!$V183&lt;&gt;"",Scoring!$N$27)+IF(Data!$W183&lt;&gt;"",Scoring!$N$28)+IF(Data!$X183&lt;&gt;"",Scoring!$N$29)+IF(Data!$Y183&lt;&gt;"",Scoring!$N$30)+IF(Data!$Z183&lt;&gt;"",Scoring!$N$31)+IF(Data!$AA183&lt;&gt;"",Scoring!$N$32)+IF(Data!$AB183&lt;&gt;"",Scoring!$N$33)+IF(Data!$AC183&lt;&gt;"",Scoring!$N$34)+IF(Data!$AD183&lt;&gt;"",Scoring!$N$35)+IF(Data!$AE183&lt;&gt;"",Scoring!$N$36)+IF(Data!$AF183&lt;&gt;"",Scoring!$N$37)+IF(Data!$AG183&lt;&gt;"",Scoring!$N$38)+IF(Data!$AH183&lt;&gt;"",Scoring!$N$39)+IF(Data!$AI183&lt;&gt;"",Scoring!$N$40)+IF(Data!$AJ183&lt;&gt;"",Scoring!$N$41)+IF(Data!$AK183&lt;&gt;"",Scoring!$N$42)+IF(Data!$AL183&lt;&gt;"",Scoring!$N$43)+IF(Data!$AM183&lt;&gt;"",Scoring!$N$44)+IF(Data!$AN183&lt;&gt;"",Scoring!$N$45)+IF(Data!$AO183&lt;&gt;"",Scoring!$N$46)+IF(Data!$AP183&lt;&gt;"",Scoring!$N$47)+IF(Data!$AQ183&lt;&gt;"",Scoring!$N$48)+IF(Data!$AR183&lt;&gt;"",Scoring!$N$49)+IF(Data!$AS183&lt;&gt;"",Scoring!$N$50)+IF(Data!$AT183&lt;&gt;"",Scoring!$N$51)+IF(Data!$AU183&lt;&gt;"",Scoring!$N$52),"")</f>
        <v/>
      </c>
      <c r="BQ183" s="189" t="str">
        <f>IF(BP183&lt;&gt;"",LOOKUP(BP183,Likelihoods!$A$7:$A$107,Likelihoods!L$7:L$107),"")</f>
        <v/>
      </c>
      <c r="BR183" s="181" t="str">
        <f>IF(AND(COUNTBLANK($B183:$O183)=13,COUNTBLANK($P183:$Q183)=1,COUNTBLANK($R183:$U183)=3,COUNTBLANK($V183:$X183)=2,COUNTBLANK($Y183:$AE183)=6,COUNTBLANK($AF183:$AJ183)=4,COUNTBLANK($AK183:AN183)=3,COUNTBLANK($AO183:$AQ183)=2,COUNTBLANK($AR183:$AS183)=1,COUNTBLANK($AT183:$AU183)=1),IF(Data!$B183&lt;&gt;"",Scoring!$O$7)+IF(Data!$C183&lt;&gt;"",Scoring!$O$8)+IF(Data!$D183&lt;&gt;"",Scoring!$O$9)+IF(Data!$E183&lt;&gt;"",Scoring!$O$10)+IF(Data!$F183&lt;&gt;"",Scoring!$O$11)+IF(Data!$G183&lt;&gt;"",Scoring!$O$12)+IF(Data!$H183&lt;&gt;"",Scoring!$O$13)+IF(Data!$I183&lt;&gt;"",Scoring!$O$14)+IF(Data!$J183&lt;&gt;"",Scoring!$O$15)+IF(Data!$K183&lt;&gt;"",Scoring!$O$16)+IF(Data!$L183&lt;&gt;"",Scoring!$O$17)+IF(Data!$M183&lt;&gt;"",Scoring!$O$18)+IF(Data!$N183&lt;&gt;"",Scoring!$O$19)+IF(Data!$O183&lt;&gt;"",Scoring!$O$20)+IF(Data!$P183&lt;&gt;"",Scoring!$O$21)+IF(Data!$Q183&lt;&gt;"",Scoring!$O$22)+IF(Data!$R183&lt;&gt;"",Scoring!$O$23)+IF(Data!$S183&lt;&gt;"",Scoring!$O$24)+IF(Data!$T183&lt;&gt;"",Scoring!$O$25)+IF(Data!$U183&lt;&gt;"",Scoring!$O$26)+IF(Data!$V183&lt;&gt;"",Scoring!$O$27)+IF(Data!$W183&lt;&gt;"",Scoring!$O$28)+IF(Data!$X183&lt;&gt;"",Scoring!$O$29)+IF(Data!$Y183&lt;&gt;"",Scoring!$O$30)+IF(Data!$Z183&lt;&gt;"",Scoring!$O$31)+IF(Data!$AA183&lt;&gt;"",Scoring!$O$32)+IF(Data!$AB183&lt;&gt;"",Scoring!$O$33)+IF(Data!$AC183&lt;&gt;"",Scoring!$O$34)+IF(Data!$AD183&lt;&gt;"",Scoring!$O$35)+IF(Data!$AE183&lt;&gt;"",Scoring!$O$36)+IF(Data!$AF183&lt;&gt;"",Scoring!$O$37)+IF(Data!$AG183&lt;&gt;"",Scoring!$O$38)+IF(Data!$AH183&lt;&gt;"",Scoring!$O$39)+IF(Data!$AI183&lt;&gt;"",Scoring!$O$40)+IF(Data!$AJ183&lt;&gt;"",Scoring!$O$41)+IF(Data!$AK183&lt;&gt;"",Scoring!$O$42)+IF(Data!$AL183&lt;&gt;"",Scoring!$O$43)+IF(Data!$AM183&lt;&gt;"",Scoring!$O$44)+IF(Data!$AN183&lt;&gt;"",Scoring!$O$45)+IF(Data!$AO183&lt;&gt;"",Scoring!$O$46)+IF(Data!$AP183&lt;&gt;"",Scoring!$O$47)+IF(Data!$AQ183&lt;&gt;"",Scoring!$O$48)+IF(Data!$AR183&lt;&gt;"",Scoring!$O$49)+IF(Data!$AS183&lt;&gt;"",Scoring!$O$50)+IF(Data!$AT183&lt;&gt;"",Scoring!$O$51)+IF(Data!$AU183&lt;&gt;"",Scoring!$O$52),"")</f>
        <v/>
      </c>
      <c r="BS183" s="184" t="str">
        <f>IF(BR183&lt;&gt;"",LOOKUP(BR183,Likelihoods!$A$7:$A$107,Likelihoods!M$7:M$107),"")</f>
        <v/>
      </c>
      <c r="BT183" s="181" t="str">
        <f>IF(AND(COUNTBLANK($B183:$O183)=13,COUNTBLANK($P183:$Q183)=1,COUNTBLANK($R183:$U183)=3,COUNTBLANK($V183:$X183)=2,COUNTBLANK($Y183:$AE183)=6,COUNTBLANK($AF183:$AJ183)=4,COUNTBLANK($AK183:AN183)=3,COUNTBLANK($AO183:$AQ183)=2,COUNTBLANK($AR183:$AS183)=1,COUNTBLANK($AT183:$AU183)=1),IF(Data!$B183&lt;&gt;"",Scoring!$P$7)+IF(Data!$C183&lt;&gt;"",Scoring!$P$8)+IF(Data!$D183&lt;&gt;"",Scoring!$P$9)+IF(Data!$E183&lt;&gt;"",Scoring!$P$10)+IF(Data!$F183&lt;&gt;"",Scoring!$P$11)+IF(Data!$G183&lt;&gt;"",Scoring!$P$12)+IF(Data!$H183&lt;&gt;"",Scoring!$P$13)+IF(Data!$I183&lt;&gt;"",Scoring!$P$14)+IF(Data!$J183&lt;&gt;"",Scoring!$P$15)+IF(Data!$K183&lt;&gt;"",Scoring!$P$16)+IF(Data!$L183&lt;&gt;"",Scoring!$P$17)+IF(Data!$M183&lt;&gt;"",Scoring!$P$18)+IF(Data!$N183&lt;&gt;"",Scoring!$P$19)+IF(Data!$O183&lt;&gt;"",Scoring!$P$20)+IF(Data!$P183&lt;&gt;"",Scoring!$P$21)+IF(Data!$Q183&lt;&gt;"",Scoring!$P$22)+IF(Data!$R183&lt;&gt;"",Scoring!$P$23)+IF(Data!$S183&lt;&gt;"",Scoring!$P$24)+IF(Data!$T183&lt;&gt;"",Scoring!$P$25)+IF(Data!$U183&lt;&gt;"",Scoring!$P$26)+IF(Data!$V183&lt;&gt;"",Scoring!$P$27)+IF(Data!$W183&lt;&gt;"",Scoring!$P$28)+IF(Data!$X183&lt;&gt;"",Scoring!$P$29)+IF(Data!$Y183&lt;&gt;"",Scoring!$P$30)+IF(Data!$Z183&lt;&gt;"",Scoring!$P$31)+IF(Data!$AA183&lt;&gt;"",Scoring!$P$32)+IF(Data!$AB183&lt;&gt;"",Scoring!$P$33)+IF(Data!$AC183&lt;&gt;"",Scoring!$P$34)+IF(Data!$AD183&lt;&gt;"",Scoring!$P$35)+IF(Data!$AE183&lt;&gt;"",Scoring!$P$36)+IF(Data!$AF183&lt;&gt;"",Scoring!$P$37)+IF(Data!$AG183&lt;&gt;"",Scoring!$P$38)+IF(Data!$AH183&lt;&gt;"",Scoring!$P$39)+IF(Data!$AI183&lt;&gt;"",Scoring!$P$40)+IF(Data!$AJ183&lt;&gt;"",Scoring!$P$41)+IF(Data!$AK183&lt;&gt;"",Scoring!$P$42)+IF(Data!$AL183&lt;&gt;"",Scoring!$P$43)+IF(Data!$AM183&lt;&gt;"",Scoring!$P$44)+IF(Data!$AN183&lt;&gt;"",Scoring!$P$45)+IF(Data!$AO183&lt;&gt;"",Scoring!$P$46)+IF(Data!$AP183&lt;&gt;"",Scoring!$P$47)+IF(Data!$AQ183&lt;&gt;"",Scoring!$P$48)+IF(Data!$AR183&lt;&gt;"",Scoring!$P$49)+IF(Data!$AS183&lt;&gt;"",Scoring!$P$50)+IF(Data!$AT183&lt;&gt;"",Scoring!$P$51)+IF(Data!$AU183&lt;&gt;"",Scoring!$P$52),"")</f>
        <v/>
      </c>
      <c r="BU183" s="180" t="str">
        <f>IF(BT183&lt;&gt;"",LOOKUP(BT183,Likelihoods!$A$7:$A$107,Likelihoods!N$7:N$107),"")</f>
        <v/>
      </c>
      <c r="BV183" s="181" t="str">
        <f>IF(AND(COUNTBLANK($B183:$O183)=13,COUNTBLANK($P183:$Q183)=1,COUNTBLANK($R183:$U183)=3,COUNTBLANK($V183:$X183)=2,COUNTBLANK($Y183:$AE183)=6,COUNTBLANK($AF183:$AJ183)=4,COUNTBLANK($AK183:AN183)=3,COUNTBLANK($AO183:$AQ183)=2,COUNTBLANK($AR183:$AS183)=1,COUNTBLANK($AT183:$AU183)=1),IF(Data!$B183&lt;&gt;"",Scoring!$Q$7)+IF(Data!$C183&lt;&gt;"",Scoring!$Q$8)+IF(Data!$D183&lt;&gt;"",Scoring!$Q$9)+IF(Data!$E183&lt;&gt;"",Scoring!$Q$10)+IF(Data!$F183&lt;&gt;"",Scoring!$Q$11)+IF(Data!$G183&lt;&gt;"",Scoring!$Q$12)+IF(Data!$H183&lt;&gt;"",Scoring!$Q$13)+IF(Data!$I183&lt;&gt;"",Scoring!$Q$14)+IF(Data!$J183&lt;&gt;"",Scoring!$Q$15)+IF(Data!$K183&lt;&gt;"",Scoring!$Q$16)+IF(Data!$L183&lt;&gt;"",Scoring!$Q$17)+IF(Data!$M183&lt;&gt;"",Scoring!$Q$18)+IF(Data!$N183&lt;&gt;"",Scoring!$Q$19)+IF(Data!$O183&lt;&gt;"",Scoring!$Q$20)+IF(Data!$P183&lt;&gt;"",Scoring!$Q$21)+IF(Data!$Q183&lt;&gt;"",Scoring!$Q$22)+IF(Data!$R183&lt;&gt;"",Scoring!$Q$23)+IF(Data!$S183&lt;&gt;"",Scoring!$Q$24)+IF(Data!$T183&lt;&gt;"",Scoring!$Q$25)+IF(Data!$U183&lt;&gt;"",Scoring!$Q$26)+IF(Data!$V183&lt;&gt;"",Scoring!$Q$27)+IF(Data!$W183&lt;&gt;"",Scoring!$Q$28)+IF(Data!$X183&lt;&gt;"",Scoring!$Q$29)+IF(Data!$Y183&lt;&gt;"",Scoring!$Q$30)+IF(Data!$Z183&lt;&gt;"",Scoring!$Q$31)+IF(Data!$AA183&lt;&gt;"",Scoring!$Q$32)+IF(Data!$AB183&lt;&gt;"",Scoring!$Q$33)+IF(Data!$AC183&lt;&gt;"",Scoring!$Q$34)+IF(Data!$AD183&lt;&gt;"",Scoring!$Q$35)+IF(Data!$AE183&lt;&gt;"",Scoring!$Q$36)+IF(Data!$AF183&lt;&gt;"",Scoring!$Q$37)+IF(Data!$AG183&lt;&gt;"",Scoring!$Q$38)+IF(Data!$AH183&lt;&gt;"",Scoring!$Q$39)+IF(Data!$AI183&lt;&gt;"",Scoring!$Q$40)+IF(Data!$AJ183&lt;&gt;"",Scoring!$Q$41)+IF(Data!$AK183&lt;&gt;"",Scoring!$Q$42)+IF(Data!$AL183&lt;&gt;"",Scoring!$Q$43)+IF(Data!$AM183&lt;&gt;"",Scoring!$Q$44)+IF(Data!$AN183&lt;&gt;"",Scoring!$Q$45)+IF(Data!$AO183&lt;&gt;"",Scoring!$Q$46)+IF(Data!$AP183&lt;&gt;"",Scoring!$Q$47)+IF(Data!$AQ183&lt;&gt;"",Scoring!$Q$48)+IF(Data!$AR183&lt;&gt;"",Scoring!$Q$49)+IF(Data!$AS183&lt;&gt;"",Scoring!$Q$50)+IF(Data!$AT183&lt;&gt;"",Scoring!$Q$51)+IF(Data!$AU183&lt;&gt;"",Scoring!$Q$52),"")</f>
        <v/>
      </c>
      <c r="BW183" s="183" t="str">
        <f>IF(BV183&lt;&gt;"",LOOKUP(BV183,Likelihoods!$A$7:$A$107,Likelihoods!O$7:O$107),"")</f>
        <v/>
      </c>
      <c r="BX183" s="9"/>
      <c r="BY183" s="9"/>
      <c r="BZ183" s="9"/>
      <c r="CA183" s="9"/>
      <c r="CB183" s="9"/>
      <c r="CC183" s="9"/>
      <c r="CD183" s="9"/>
      <c r="CE183" s="9"/>
      <c r="CF183" s="9"/>
      <c r="CG183" s="9"/>
      <c r="CH183" s="9"/>
      <c r="CI183" s="9"/>
      <c r="CJ183" s="9"/>
      <c r="CK183" s="9"/>
    </row>
    <row r="184" spans="1:89" ht="14.25">
      <c r="A184" s="59"/>
      <c r="B184" s="76"/>
      <c r="C184" s="77"/>
      <c r="D184" s="77"/>
      <c r="E184" s="77"/>
      <c r="F184" s="77"/>
      <c r="G184" s="77"/>
      <c r="H184" s="77"/>
      <c r="I184" s="77"/>
      <c r="J184" s="77"/>
      <c r="K184" s="77"/>
      <c r="L184" s="77"/>
      <c r="M184" s="77"/>
      <c r="N184" s="77"/>
      <c r="O184" s="77"/>
      <c r="P184" s="76"/>
      <c r="Q184" s="78"/>
      <c r="R184" s="77"/>
      <c r="S184" s="77"/>
      <c r="T184" s="77"/>
      <c r="U184" s="77"/>
      <c r="V184" s="76"/>
      <c r="W184" s="77"/>
      <c r="X184" s="78"/>
      <c r="Y184" s="77"/>
      <c r="Z184" s="77"/>
      <c r="AA184" s="77"/>
      <c r="AB184" s="77"/>
      <c r="AC184" s="77"/>
      <c r="AD184" s="77"/>
      <c r="AE184" s="77"/>
      <c r="AF184" s="76"/>
      <c r="AG184" s="77"/>
      <c r="AH184" s="77"/>
      <c r="AI184" s="77"/>
      <c r="AJ184" s="78"/>
      <c r="AK184" s="77"/>
      <c r="AL184" s="77"/>
      <c r="AM184" s="77"/>
      <c r="AN184" s="77"/>
      <c r="AO184" s="76"/>
      <c r="AP184" s="77"/>
      <c r="AQ184" s="78"/>
      <c r="AR184" s="76"/>
      <c r="AS184" s="78"/>
      <c r="AT184" s="77"/>
      <c r="AU184" s="77"/>
      <c r="AV184" s="179" t="str">
        <f>IF(AND(COUNTBLANK($B184:$O184)=13,COUNTBLANK($P184:$Q184)=1,COUNTBLANK($R184:$U184)=3,COUNTBLANK($V184:$X184)=2,COUNTBLANK($Y184:$AE184)=6,COUNTBLANK($AF184:$AJ184)=4,COUNTBLANK($AK184:AN184)=3,COUNTBLANK($AO184:$AQ184)=2,COUNTBLANK($AR184:$AS184)=1,COUNTBLANK($AT184:$AU184)=1),IF(Data!$B184&lt;&gt;"",Scoring!$D$7)+IF(Data!$C184&lt;&gt;"",Scoring!$D$8)+IF(Data!$D184&lt;&gt;"",Scoring!$D$9)+IF(Data!$E184&lt;&gt;"",Scoring!$D$10)+IF(Data!$F184&lt;&gt;"",Scoring!$D$11)+IF(Data!$G184&lt;&gt;"",Scoring!$D$12)+IF(Data!$H184&lt;&gt;"",Scoring!$D$13)+IF(Data!$I184&lt;&gt;"",Scoring!$D$14)+IF(Data!$J184&lt;&gt;"",Scoring!$D$15)+IF(Data!$K184&lt;&gt;"",Scoring!$D$16)+IF(Data!$L184&lt;&gt;"",Scoring!$D$17)+IF(Data!$M184&lt;&gt;"",Scoring!$D$18)+IF(Data!$N184&lt;&gt;"",Scoring!$D$19)+IF(Data!$O184&lt;&gt;"",Scoring!$D$20)+IF(Data!$P184&lt;&gt;"",Scoring!$D$21)+IF(Data!$Q184&lt;&gt;"",Scoring!$D$22)+IF(Data!$R184&lt;&gt;"",Scoring!$D$23)+IF(Data!$S184&lt;&gt;"",Scoring!$D$24)+IF(Data!$T184&lt;&gt;"",Scoring!$D$25)+IF(Data!$U184&lt;&gt;"",Scoring!$D$26)+IF(Data!$V184&lt;&gt;"",Scoring!$D$27)+IF(Data!$W184&lt;&gt;"",Scoring!$D$28)+IF(Data!$X184&lt;&gt;"",Scoring!$D$29)+IF(Data!$Y184&lt;&gt;"",Scoring!$D$30)+IF(Data!$Z184&lt;&gt;"",Scoring!$D$31)+IF(Data!$AA184&lt;&gt;"",Scoring!$D$32)+IF(Data!$AB184&lt;&gt;"",Scoring!$D$33)+IF(Data!$AC184&lt;&gt;"",Scoring!$D$34)+IF(Data!$AD184&lt;&gt;"",Scoring!$D$35)+IF(Data!$AE184&lt;&gt;"",Scoring!$D$36)+IF(Data!$AF184&lt;&gt;"",Scoring!$D$37)+IF(Data!$AG184&lt;&gt;"",Scoring!$D$38)+IF(Data!$AH184&lt;&gt;"",Scoring!$D$39)+IF(Data!$AI184&lt;&gt;"",Scoring!$D$40)+IF(Data!$AJ184&lt;&gt;"",Scoring!$D$41)+IF(Data!$AK184&lt;&gt;"",Scoring!$D$42)+IF(Data!$AL184&lt;&gt;"",Scoring!$D$43)+IF(Data!$AM184&lt;&gt;"",Scoring!$D$44)+IF(Data!$AN184&lt;&gt;"",Scoring!$D$45)+IF(Data!$AO184&lt;&gt;"",Scoring!$D$46)+IF(Data!$AP184&lt;&gt;"",Scoring!$D$47)+IF(Data!$AQ184&lt;&gt;"",Scoring!$D$48)+IF(Data!$AR184&lt;&gt;"",Scoring!$D$49)+IF(Data!$AS184&lt;&gt;"",Scoring!$D$50)+IF(Data!$AT184&lt;&gt;"",Scoring!$D$51)+IF(Data!$AU184&lt;&gt;"",Scoring!$D$52),"")</f>
        <v/>
      </c>
      <c r="AW184" s="180" t="str">
        <f>IF(AV184&lt;&gt;"",LOOKUP(AV184,Likelihoods!$A$7:$A$107,Likelihoods!B$7:B$107),"")</f>
        <v/>
      </c>
      <c r="AX184" s="181" t="str">
        <f>IF(AND(COUNTBLANK($B184:$O184)=13,COUNTBLANK($P184:$Q184)=1,COUNTBLANK($R184:$U184)=3,COUNTBLANK($V184:$X184)=2,COUNTBLANK($Y184:$AE184)=6,COUNTBLANK($AF184:$AJ184)=4,COUNTBLANK($AK184:AN184)=3,COUNTBLANK($AO184:$AQ184)=2,COUNTBLANK($AR184:$AS184)=1,COUNTBLANK($AT184:$AU184)=1),IF(Data!$B184&lt;&gt;"",Scoring!$E$7)+IF(Data!$C184&lt;&gt;"",Scoring!$E$8)+IF(Data!$D184&lt;&gt;"",Scoring!$E$9)+IF(Data!$E184&lt;&gt;"",Scoring!$E$10)+IF(Data!$F184&lt;&gt;"",Scoring!$E$11)+IF(Data!$G184&lt;&gt;"",Scoring!$E$12)+IF(Data!$H184&lt;&gt;"",Scoring!$E$13)+IF(Data!$I184&lt;&gt;"",Scoring!$E$14)+IF(Data!$J184&lt;&gt;"",Scoring!$E$15)+IF(Data!$K184&lt;&gt;"",Scoring!$E$16)+IF(Data!$L184&lt;&gt;"",Scoring!$E$17)+IF(Data!$M184&lt;&gt;"",Scoring!$E$18)+IF(Data!$N184&lt;&gt;"",Scoring!$E$19)+IF(Data!$O184&lt;&gt;"",Scoring!$E$20)+IF(Data!$P184&lt;&gt;"",Scoring!$E$21)+IF(Data!$Q184&lt;&gt;"",Scoring!$E$22)+IF(Data!$R184&lt;&gt;"",Scoring!$E$23)+IF(Data!$S184&lt;&gt;"",Scoring!$E$24)+IF(Data!$T184&lt;&gt;"",Scoring!$E$25)+IF(Data!$U184&lt;&gt;"",Scoring!$E$26)+IF(Data!$V184&lt;&gt;"",Scoring!$E$27)+IF(Data!$W184&lt;&gt;"",Scoring!$E$28)+IF(Data!$X184&lt;&gt;"",Scoring!$E$29)+IF(Data!$Y184&lt;&gt;"",Scoring!$E$30)+IF(Data!$Z184&lt;&gt;"",Scoring!$E$31)+IF(Data!$AA184&lt;&gt;"",Scoring!$E$32)+IF(Data!$AB184&lt;&gt;"",Scoring!$E$33)+IF(Data!$AC184&lt;&gt;"",Scoring!$E$34)+IF(Data!$AD184&lt;&gt;"",Scoring!$E$35)+IF(Data!$AE184&lt;&gt;"",Scoring!$E$36)+IF(Data!$AF184&lt;&gt;"",Scoring!$E$37)+IF(Data!$AG184&lt;&gt;"",Scoring!$E$38)+IF(Data!$AH184&lt;&gt;"",Scoring!$E$39)+IF(Data!$AI184&lt;&gt;"",Scoring!$E$40)+IF(Data!$AJ184&lt;&gt;"",Scoring!$E$41)+IF(Data!$AK184&lt;&gt;"",Scoring!$E$42)+IF(Data!$AL184&lt;&gt;"",Scoring!$E$43)+IF(Data!$AM184&lt;&gt;"",Scoring!$E$44)+IF(Data!$AN184&lt;&gt;"",Scoring!$E$45)+IF(Data!$AO184&lt;&gt;"",Scoring!$E$46)+IF(Data!$AP184&lt;&gt;"",Scoring!$E$47)+IF(Data!$AQ184&lt;&gt;"",Scoring!$E$48)+IF(Data!$AR184&lt;&gt;"",Scoring!$E$49)+IF(Data!$AS184&lt;&gt;"",Scoring!$E$50)+IF(Data!$AT184&lt;&gt;"",Scoring!$E$51)+IF(Data!$AU184&lt;&gt;"",Scoring!$E$52),"")</f>
        <v/>
      </c>
      <c r="AY184" s="180" t="str">
        <f>IF(AX184&lt;&gt;"",LOOKUP(AX184,Likelihoods!$A$7:$A$107,Likelihoods!C$7:C$107),"")</f>
        <v/>
      </c>
      <c r="AZ184" s="182" t="str">
        <f>IF(AND(COUNTBLANK($B184:$O184)=13,COUNTBLANK($P184:$Q184)=1,COUNTBLANK($R184:$U184)=3,COUNTBLANK($V184:$X184)=2,COUNTBLANK($Y184:$AE184)=6,COUNTBLANK($AF184:$AJ184)=4,COUNTBLANK($AK184:AN184)=3,COUNTBLANK($AO184:$AQ184)=2,COUNTBLANK($AR184:$AS184)=1,COUNTBLANK($AT184:$AU184)=1),IF(Data!$B184&lt;&gt;"",Scoring!$F$7)+IF(Data!$C184&lt;&gt;"",Scoring!$F$8)+IF(Data!$D184&lt;&gt;"",Scoring!$F$9)+IF(Data!$E184&lt;&gt;"",Scoring!$F$10)+IF(Data!$F184&lt;&gt;"",Scoring!$F$11)+IF(Data!$G184&lt;&gt;"",Scoring!$F$12)+IF(Data!$H184&lt;&gt;"",Scoring!$F$13)+IF(Data!$I184&lt;&gt;"",Scoring!$F$14)+IF(Data!$J184&lt;&gt;"",Scoring!$F$15)+IF(Data!$K184&lt;&gt;"",Scoring!$F$16)+IF(Data!$L184&lt;&gt;"",Scoring!$F$17)+IF(Data!$M184&lt;&gt;"",Scoring!$F$18)+IF(Data!$N184&lt;&gt;"",Scoring!$F$19)+IF(Data!$O184&lt;&gt;"",Scoring!$F$20)+IF(Data!$P184&lt;&gt;"",Scoring!$F$21)+IF(Data!$Q184&lt;&gt;"",Scoring!$F$22)+IF(Data!$R184&lt;&gt;"",Scoring!$F$23)+IF(Data!$S184&lt;&gt;"",Scoring!$F$24)+IF(Data!$T184&lt;&gt;"",Scoring!$F$25)+IF(Data!$U184&lt;&gt;"",Scoring!$F$26)+IF(Data!$V184&lt;&gt;"",Scoring!$F$27)+IF(Data!$W184&lt;&gt;"",Scoring!$F$28)+IF(Data!$X184&lt;&gt;"",Scoring!$F$29)+IF(Data!$Y184&lt;&gt;"",Scoring!$F$30)+IF(Data!$Z184&lt;&gt;"",Scoring!$F$31)+IF(Data!$AA184&lt;&gt;"",Scoring!$F$32)+IF(Data!$AB184&lt;&gt;"",Scoring!$F$33)+IF(Data!$AC184&lt;&gt;"",Scoring!$F$34)+IF(Data!$AD184&lt;&gt;"",Scoring!$F$35)+IF(Data!$AE184&lt;&gt;"",Scoring!$F$36)+IF(Data!$AF184&lt;&gt;"",Scoring!$F$37)+IF(Data!$AG184&lt;&gt;"",Scoring!$F$38)+IF(Data!$AH184&lt;&gt;"",Scoring!$F$39)+IF(Data!$AI184&lt;&gt;"",Scoring!$F$40)+IF(Data!$AJ184&lt;&gt;"",Scoring!$F$41)+IF(Data!$AK184&lt;&gt;"",Scoring!$F$42)+IF(Data!$AL184&lt;&gt;"",Scoring!$F$43)+IF(Data!$AM184&lt;&gt;"",Scoring!$F$44)+IF(Data!$AN184&lt;&gt;"",Scoring!$F$45)+IF(Data!$AO184&lt;&gt;"",Scoring!$F$46)+IF(Data!$AP184&lt;&gt;"",Scoring!$F$47)+IF(Data!$AQ184&lt;&gt;"",Scoring!$F$48)+IF(Data!$AR184&lt;&gt;"",Scoring!$F$49)+IF(Data!$AS184&lt;&gt;"",Scoring!$F$50)+IF(Data!$AT184&lt;&gt;"",Scoring!$F$51)+IF(Data!$AU184&lt;&gt;"",Scoring!$F$52),"")</f>
        <v/>
      </c>
      <c r="BA184" s="183" t="str">
        <f>IF(AZ184&lt;&gt;"",LOOKUP(AZ184,Likelihoods!$A$7:$A$107,Likelihoods!D$7:D$107),"")</f>
        <v/>
      </c>
      <c r="BB184" s="181" t="str">
        <f>IF(AND(COUNTBLANK($B184:$O184)=13,COUNTBLANK($P184:$Q184)=1,COUNTBLANK($R184:$U184)=3,COUNTBLANK($V184:$X184)=2,COUNTBLANK($Y184:$AE184)=6,COUNTBLANK($AF184:$AJ184)=4,COUNTBLANK($AK184:AN184)=3,COUNTBLANK($AO184:$AQ184)=2,COUNTBLANK($AR184:$AS184)=1,COUNTBLANK($AT184:$AU184)=1),IF(Data!$B184&lt;&gt;"",Scoring!$G$7)+IF(Data!$C184&lt;&gt;"",Scoring!$G$8)+IF(Data!$D184&lt;&gt;"",Scoring!$G$9)+IF(Data!$E184&lt;&gt;"",Scoring!$G$10)+IF(Data!$F184&lt;&gt;"",Scoring!$G$11)+IF(Data!$G184&lt;&gt;"",Scoring!$G$12)+IF(Data!$H184&lt;&gt;"",Scoring!$G$13)+IF(Data!$I184&lt;&gt;"",Scoring!$G$14)+IF(Data!$J184&lt;&gt;"",Scoring!$G$15)+IF(Data!$K184&lt;&gt;"",Scoring!$G$16)+IF(Data!$L184&lt;&gt;"",Scoring!$G$17)+IF(Data!$M184&lt;&gt;"",Scoring!$G$18)+IF(Data!$N184&lt;&gt;"",Scoring!$G$19)+IF(Data!$O184&lt;&gt;"",Scoring!$G$20)+IF(Data!$P184&lt;&gt;"",Scoring!$G$21)+IF(Data!$Q184&lt;&gt;"",Scoring!$G$22)+IF(Data!$R184&lt;&gt;"",Scoring!$G$23)+IF(Data!$S184&lt;&gt;"",Scoring!$G$24)+IF(Data!$T184&lt;&gt;"",Scoring!$G$25)+IF(Data!$U184&lt;&gt;"",Scoring!$G$26)+IF(Data!$V184&lt;&gt;"",Scoring!$G$27)+IF(Data!$W184&lt;&gt;"",Scoring!$G$28)+IF(Data!$X184&lt;&gt;"",Scoring!$G$29)+IF(Data!$Y184&lt;&gt;"",Scoring!$G$30)+IF(Data!$Z184&lt;&gt;"",Scoring!$G$31)+IF(Data!$AA184&lt;&gt;"",Scoring!$G$32)+IF(Data!$AB184&lt;&gt;"",Scoring!$G$33)+IF(Data!$AC184&lt;&gt;"",Scoring!$G$34)+IF(Data!$AD184&lt;&gt;"",Scoring!$G$35)+IF(Data!$AE184&lt;&gt;"",Scoring!$G$36)+IF(Data!$AF184&lt;&gt;"",Scoring!$G$37)+IF(Data!$AG184&lt;&gt;"",Scoring!$G$38)+IF(Data!$AH184&lt;&gt;"",Scoring!$G$39)+IF(Data!$AI184&lt;&gt;"",Scoring!$G$40)+IF(Data!$AJ184&lt;&gt;"",Scoring!$G$41)+IF(Data!$AK184&lt;&gt;"",Scoring!$G$42)+IF(Data!$AL184&lt;&gt;"",Scoring!$G$43)+IF(Data!$AM184&lt;&gt;"",Scoring!$G$44)+IF(Data!$AN184&lt;&gt;"",Scoring!$G$45)+IF(Data!$AO184&lt;&gt;"",Scoring!$G$46)+IF(Data!$AP184&lt;&gt;"",Scoring!$G$47)+IF(Data!$AQ184&lt;&gt;"",Scoring!$G$48)+IF(Data!$AR184&lt;&gt;"",Scoring!$G$49)+IF(Data!$AS184&lt;&gt;"",Scoring!$G$50)+IF(Data!$AT184&lt;&gt;"",Scoring!$G$51)+IF(Data!$AU184&lt;&gt;"",Scoring!$G$52),"")</f>
        <v/>
      </c>
      <c r="BC184" s="184" t="str">
        <f>IF(BB184&lt;&gt;"",LOOKUP(BB184,Likelihoods!$A$7:$A$107,Likelihoods!E$7:E$107),"")</f>
        <v/>
      </c>
      <c r="BD184" s="185" t="str">
        <f>IF(AND(COUNTBLANK($B184:$O184)=13,COUNTBLANK($P184:$Q184)=1,COUNTBLANK($R184:$U184)=3,COUNTBLANK($V184:$X184)=2,COUNTBLANK($Y184:$AE184)=6,COUNTBLANK($AF184:$AJ184)=4,COUNTBLANK($AK184:AN184)=3,COUNTBLANK($AO184:$AQ184)=2,COUNTBLANK($AR184:$AS184)=1,COUNTBLANK($AT184:$AU184)=1),IF(Data!$B184&lt;&gt;"",Scoring!$H$7)+IF(Data!$C184&lt;&gt;"",Scoring!$H$8)+IF(Data!$D184&lt;&gt;"",Scoring!$H$9)+IF(Data!$E184&lt;&gt;"",Scoring!$H$10)+IF(Data!$F184&lt;&gt;"",Scoring!$H$11)+IF(Data!$G184&lt;&gt;"",Scoring!$H$12)+IF(Data!$H184&lt;&gt;"",Scoring!$H$13)+IF(Data!$I184&lt;&gt;"",Scoring!$H$14)+IF(Data!$J184&lt;&gt;"",Scoring!$H$15)+IF(Data!$K184&lt;&gt;"",Scoring!$H$16)+IF(Data!$L184&lt;&gt;"",Scoring!$H$17)+IF(Data!$M184&lt;&gt;"",Scoring!$H$18)+IF(Data!$N184&lt;&gt;"",Scoring!$H$19)+IF(Data!$O184&lt;&gt;"",Scoring!$H$20)+IF(Data!$P184&lt;&gt;"",Scoring!$H$21)+IF(Data!$Q184&lt;&gt;"",Scoring!$H$22)+IF(Data!$R184&lt;&gt;"",Scoring!$H$23)+IF(Data!$S184&lt;&gt;"",Scoring!$H$24)+IF(Data!$T184&lt;&gt;"",Scoring!$H$25)+IF(Data!$U184&lt;&gt;"",Scoring!$H$26)+IF(Data!$V184&lt;&gt;"",Scoring!$H$27)+IF(Data!$W184&lt;&gt;"",Scoring!$H$28)+IF(Data!$X184&lt;&gt;"",Scoring!$H$29)+IF(Data!$Y184&lt;&gt;"",Scoring!$H$30)+IF(Data!$Z184&lt;&gt;"",Scoring!$H$31)+IF(Data!$AA184&lt;&gt;"",Scoring!$H$32)+IF(Data!$AB184&lt;&gt;"",Scoring!$H$33)+IF(Data!$AC184&lt;&gt;"",Scoring!$H$34)+IF(Data!$AD184&lt;&gt;"",Scoring!$H$35)+IF(Data!$AE184&lt;&gt;"",Scoring!$H$36)+IF(Data!$AF184&lt;&gt;"",Scoring!$H$37)+IF(Data!$AG184&lt;&gt;"",Scoring!$H$38)+IF(Data!$AH184&lt;&gt;"",Scoring!$H$39)+IF(Data!$AI184&lt;&gt;"",Scoring!$H$40)+IF(Data!$AJ184&lt;&gt;"",Scoring!$H$41)+IF(Data!$AK184&lt;&gt;"",Scoring!$H$42)+IF(Data!$AL184&lt;&gt;"",Scoring!$H$43)+IF(Data!$AM184&lt;&gt;"",Scoring!$H$44)+IF(Data!$AN184&lt;&gt;"",Scoring!$H$45)+IF(Data!$AO184&lt;&gt;"",Scoring!$H$46)+IF(Data!$AP184&lt;&gt;"",Scoring!$H$47)+IF(Data!$AQ184&lt;&gt;"",Scoring!$H$48)+IF(Data!$AR184&lt;&gt;"",Scoring!$H$49)+IF(Data!$AS184&lt;&gt;"",Scoring!$H$50)+IF(Data!$AT184&lt;&gt;"",Scoring!$H$51)+IF(Data!$AU184&lt;&gt;"",Scoring!$H$52),"")</f>
        <v/>
      </c>
      <c r="BE184" s="186" t="str">
        <f>IF(BD184&lt;&gt;"",LOOKUP(BD184,Likelihoods!$A$7:$A$107,Likelihoods!F$7:F$107),"")</f>
        <v/>
      </c>
      <c r="BF184" s="181" t="str">
        <f>IF(AND(COUNTBLANK($B184:$O184)=13,COUNTBLANK($P184:$Q184)=1,COUNTBLANK($R184:$U184)=3,COUNTBLANK($V184:$X184)=2,COUNTBLANK($Y184:$AE184)=6,COUNTBLANK($AF184:$AJ184)=4,COUNTBLANK($AK184:AN184)=3,COUNTBLANK($AO184:$AQ184)=2,COUNTBLANK($AR184:$AS184)=1,COUNTBLANK($AT184:$AU184)=1),IF(Data!$B184&lt;&gt;"",Scoring!$I$7)+IF(Data!$C184&lt;&gt;"",Scoring!$I$8)+IF(Data!$D184&lt;&gt;"",Scoring!$I$9)+IF(Data!$E184&lt;&gt;"",Scoring!$I$10)+IF(Data!$F184&lt;&gt;"",Scoring!$I$11)+IF(Data!$G184&lt;&gt;"",Scoring!$I$12)+IF(Data!$H184&lt;&gt;"",Scoring!$I$13)+IF(Data!$I184&lt;&gt;"",Scoring!$I$14)+IF(Data!$J184&lt;&gt;"",Scoring!$I$15)+IF(Data!$K184&lt;&gt;"",Scoring!$I$16)+IF(Data!$L184&lt;&gt;"",Scoring!$I$17)+IF(Data!$M184&lt;&gt;"",Scoring!$I$18)+IF(Data!$N184&lt;&gt;"",Scoring!$I$19)+IF(Data!$O184&lt;&gt;"",Scoring!$I$20)+IF(Data!$P184&lt;&gt;"",Scoring!$I$21)+IF(Data!$Q184&lt;&gt;"",Scoring!$I$22)+IF(Data!$R184&lt;&gt;"",Scoring!$I$23)+IF(Data!$S184&lt;&gt;"",Scoring!$I$24)+IF(Data!$T184&lt;&gt;"",Scoring!$I$25)+IF(Data!$U184&lt;&gt;"",Scoring!$I$26)+IF(Data!$V184&lt;&gt;"",Scoring!$I$27)+IF(Data!$W184&lt;&gt;"",Scoring!$I$28)+IF(Data!$X184&lt;&gt;"",Scoring!$I$29)+IF(Data!$Y184&lt;&gt;"",Scoring!$I$30)+IF(Data!$Z184&lt;&gt;"",Scoring!$I$31)+IF(Data!$AA184&lt;&gt;"",Scoring!$I$32)+IF(Data!$AB184&lt;&gt;"",Scoring!$I$33)+IF(Data!$AC184&lt;&gt;"",Scoring!$I$34)+IF(Data!$AD184&lt;&gt;"",Scoring!$I$35)+IF(Data!$AE184&lt;&gt;"",Scoring!$I$36)+IF(Data!$AF184&lt;&gt;"",Scoring!$I$37)+IF(Data!$AG184&lt;&gt;"",Scoring!$I$38)+IF(Data!$AH184&lt;&gt;"",Scoring!$I$39)+IF(Data!$AI184&lt;&gt;"",Scoring!$I$40)+IF(Data!$AJ184&lt;&gt;"",Scoring!$I$41)+IF(Data!$AK184&lt;&gt;"",Scoring!$I$42)+IF(Data!$AL184&lt;&gt;"",Scoring!$I$43)+IF(Data!$AM184&lt;&gt;"",Scoring!$I$44)+IF(Data!$AN184&lt;&gt;"",Scoring!$I$45)+IF(Data!$AO184&lt;&gt;"",Scoring!$I$46)+IF(Data!$AP184&lt;&gt;"",Scoring!$I$47)+IF(Data!$AQ184&lt;&gt;"",Scoring!$I$48)+IF(Data!$AR184&lt;&gt;"",Scoring!$I$49)+IF(Data!$AS184&lt;&gt;"",Scoring!$I$50)+IF(Data!$AT184&lt;&gt;"",Scoring!$I$51)+IF(Data!$AU184&lt;&gt;"",Scoring!$I$52),"")</f>
        <v/>
      </c>
      <c r="BG184" s="180" t="str">
        <f>IF(BF184&lt;&gt;"",LOOKUP(BF184,Likelihoods!$A$7:$A$107,Likelihoods!G$7:G$107),"")</f>
        <v/>
      </c>
      <c r="BH184" s="187" t="str">
        <f>IF(AND(COUNTBLANK($B184:$O184)=13,COUNTBLANK($P184:$Q184)=1,COUNTBLANK($R184:$U184)=3,COUNTBLANK($V184:$X184)=2,COUNTBLANK($Y184:$AE184)=6,COUNTBLANK($AF184:$AJ184)=4,COUNTBLANK($AK184:AN184)=3,COUNTBLANK($AO184:$AQ184)=2,COUNTBLANK($AR184:$AS184)=1,COUNTBLANK($AT184:$AU184)=1),IF(Data!$B184&lt;&gt;"",Scoring!$J$7)+IF(Data!$C184&lt;&gt;"",Scoring!$J$8)+IF(Data!$D184&lt;&gt;"",Scoring!$J$9)+IF(Data!$E184&lt;&gt;"",Scoring!$J$10)+IF(Data!$F184&lt;&gt;"",Scoring!$J$11)+IF(Data!$G184&lt;&gt;"",Scoring!$J$12)+IF(Data!$H184&lt;&gt;"",Scoring!$J$13)+IF(Data!$I184&lt;&gt;"",Scoring!$J$14)+IF(Data!$J184&lt;&gt;"",Scoring!$J$15)+IF(Data!$K184&lt;&gt;"",Scoring!$J$16)+IF(Data!$L184&lt;&gt;"",Scoring!$J$17)+IF(Data!$M184&lt;&gt;"",Scoring!$J$18)+IF(Data!$N184&lt;&gt;"",Scoring!$J$19)+IF(Data!$O184&lt;&gt;"",Scoring!$J$20)+IF(Data!$P184&lt;&gt;"",Scoring!$J$21)+IF(Data!$Q184&lt;&gt;"",Scoring!$J$22)+IF(Data!$R184&lt;&gt;"",Scoring!$J$23)+IF(Data!$S184&lt;&gt;"",Scoring!$J$24)+IF(Data!$T184&lt;&gt;"",Scoring!$J$25)+IF(Data!$U184&lt;&gt;"",Scoring!$J$26)+IF(Data!$V184&lt;&gt;"",Scoring!$J$27)+IF(Data!$W184&lt;&gt;"",Scoring!$J$28)+IF(Data!$X184&lt;&gt;"",Scoring!$J$29)+IF(Data!$Y184&lt;&gt;"",Scoring!$J$30)+IF(Data!$Z184&lt;&gt;"",Scoring!$J$31)+IF(Data!$AA184&lt;&gt;"",Scoring!$J$32)+IF(Data!$AB184&lt;&gt;"",Scoring!$J$33)+IF(Data!$AC184&lt;&gt;"",Scoring!$J$34)+IF(Data!$AD184&lt;&gt;"",Scoring!$J$35)+IF(Data!$AE184&lt;&gt;"",Scoring!$J$36)+IF(Data!$AF184&lt;&gt;"",Scoring!$J$37)+IF(Data!$AG184&lt;&gt;"",Scoring!$J$38)+IF(Data!$AH184&lt;&gt;"",Scoring!$J$39)+IF(Data!$AI184&lt;&gt;"",Scoring!$J$40)+IF(Data!$AJ184&lt;&gt;"",Scoring!$J$41)+IF(Data!$AK184&lt;&gt;"",Scoring!$J$42)+IF(Data!$AL184&lt;&gt;"",Scoring!$J$43)+IF(Data!$AM184&lt;&gt;"",Scoring!$J$44)+IF(Data!$AN184&lt;&gt;"",Scoring!$J$45)+IF(Data!$AO184&lt;&gt;"",Scoring!$J$46)+IF(Data!$AP184&lt;&gt;"",Scoring!$J$47)+IF(Data!$AQ184&lt;&gt;"",Scoring!$J$48)+IF(Data!$AR184&lt;&gt;"",Scoring!$J$49)+IF(Data!$AS184&lt;&gt;"",Scoring!$J$50)+IF(Data!$AT184&lt;&gt;"",Scoring!$J$51)+IF(Data!$AU184&lt;&gt;"",Scoring!$J$52),"")</f>
        <v/>
      </c>
      <c r="BI184" s="183" t="str">
        <f>IF(BH184&lt;&gt;"",LOOKUP(BH184,Likelihoods!$A$7:$A$107,Likelihoods!H$7:H$107),"")</f>
        <v/>
      </c>
      <c r="BJ184" s="188" t="str">
        <f>IF(AND(COUNTBLANK($B184:$O184)=13,COUNTBLANK($P184:$Q184)=1,COUNTBLANK($R184:$U184)=3,COUNTBLANK($V184:$X184)=2,COUNTBLANK($Y184:$AE184)=6,COUNTBLANK($AF184:$AJ184)=4,COUNTBLANK($AK184:AN184)=3,COUNTBLANK($AO184:$AQ184)=2,COUNTBLANK($AR184:$AS184)=1,COUNTBLANK($AT184:$AU184)=1),IF(Data!$B184&lt;&gt;"",Scoring!$K$7)+IF(Data!$C184&lt;&gt;"",Scoring!$K$8)+IF(Data!$D184&lt;&gt;"",Scoring!$K$9)+IF(Data!$E184&lt;&gt;"",Scoring!$K$10)+IF(Data!$F184&lt;&gt;"",Scoring!$K$11)+IF(Data!$G184&lt;&gt;"",Scoring!$K$12)+IF(Data!$H184&lt;&gt;"",Scoring!$K$13)+IF(Data!$I184&lt;&gt;"",Scoring!$K$14)+IF(Data!$J184&lt;&gt;"",Scoring!$K$15)+IF(Data!$K184&lt;&gt;"",Scoring!$K$16)+IF(Data!$L184&lt;&gt;"",Scoring!$K$17)+IF(Data!$M184&lt;&gt;"",Scoring!$K$18)+IF(Data!$N184&lt;&gt;"",Scoring!$K$19)+IF(Data!$O184&lt;&gt;"",Scoring!$K$20)+IF(Data!$P184&lt;&gt;"",Scoring!$K$21)+IF(Data!$Q184&lt;&gt;"",Scoring!$K$22)+IF(Data!$R184&lt;&gt;"",Scoring!$K$23)+IF(Data!$S184&lt;&gt;"",Scoring!$K$24)+IF(Data!$T184&lt;&gt;"",Scoring!$K$25)+IF(Data!$U184&lt;&gt;"",Scoring!$K$26)+IF(Data!$V184&lt;&gt;"",Scoring!$K$27)+IF(Data!$W184&lt;&gt;"",Scoring!$K$28)+IF(Data!$X184&lt;&gt;"",Scoring!$K$29)+IF(Data!$Y184&lt;&gt;"",Scoring!$K$30)+IF(Data!$Z184&lt;&gt;"",Scoring!$K$31)+IF(Data!$AA184&lt;&gt;"",Scoring!$K$32)+IF(Data!$AB184&lt;&gt;"",Scoring!$K$33)+IF(Data!$AC184&lt;&gt;"",Scoring!$K$34)+IF(Data!$AD184&lt;&gt;"",Scoring!$K$35)+IF(Data!$AE184&lt;&gt;"",Scoring!$K$36)+IF(Data!$AF184&lt;&gt;"",Scoring!$K$37)+IF(Data!$AG184&lt;&gt;"",Scoring!$K$38)+IF(Data!$AH184&lt;&gt;"",Scoring!$K$39)+IF(Data!$AI184&lt;&gt;"",Scoring!$K$40)+IF(Data!$AJ184&lt;&gt;"",Scoring!$K$41)+IF(Data!$AK184&lt;&gt;"",Scoring!$K$42)+IF(Data!$AL184&lt;&gt;"",Scoring!$K$43)+IF(Data!$AM184&lt;&gt;"",Scoring!$K$44)+IF(Data!$AN184&lt;&gt;"",Scoring!$K$45)+IF(Data!$AO184&lt;&gt;"",Scoring!$K$46)+IF(Data!$AP184&lt;&gt;"",Scoring!$K$47)+IF(Data!$AQ184&lt;&gt;"",Scoring!$K$48)+IF(Data!$AR184&lt;&gt;"",Scoring!$K$49)+IF(Data!$AS184&lt;&gt;"",Scoring!$K$50)+IF(Data!$AT184&lt;&gt;"",Scoring!$K$51)+IF(Data!$AU184&lt;&gt;"",Scoring!$K$52),"")</f>
        <v/>
      </c>
      <c r="BK184" s="184" t="str">
        <f>IF(BJ184&lt;&gt;"",LOOKUP(BJ184,Likelihoods!$A$7:$A$107,Likelihoods!I$7:I$107),"")</f>
        <v/>
      </c>
      <c r="BL184" s="187" t="str">
        <f>IF(AND(COUNTBLANK($B184:$O184)=13,COUNTBLANK($P184:$Q184)=1,COUNTBLANK($R184:$U184)=3,COUNTBLANK($V184:$X184)=2,COUNTBLANK($Y184:$AE184)=6,COUNTBLANK($AF184:$AJ184)=4,COUNTBLANK($AK184:AN184)=3,COUNTBLANK($AO184:$AQ184)=2,COUNTBLANK($AR184:$AS184)=1,COUNTBLANK($AT184:$AU184)=1),IF(Data!$B184&lt;&gt;"",Scoring!$L$7)+IF(Data!$C184&lt;&gt;"",Scoring!$L$8)+IF(Data!$D184&lt;&gt;"",Scoring!$L$9)+IF(Data!$E184&lt;&gt;"",Scoring!$L$10)+IF(Data!$F184&lt;&gt;"",Scoring!$L$11)+IF(Data!$G184&lt;&gt;"",Scoring!$L$12)+IF(Data!$H184&lt;&gt;"",Scoring!$L$13)+IF(Data!$I184&lt;&gt;"",Scoring!$L$14)+IF(Data!$J184&lt;&gt;"",Scoring!$L$15)+IF(Data!$K184&lt;&gt;"",Scoring!$L$16)+IF(Data!$L184&lt;&gt;"",Scoring!$L$17)+IF(Data!$M184&lt;&gt;"",Scoring!$L$18)+IF(Data!$N184&lt;&gt;"",Scoring!$L$19)+IF(Data!$O184&lt;&gt;"",Scoring!$L$20)+IF(Data!$P184&lt;&gt;"",Scoring!$L$21)+IF(Data!$Q184&lt;&gt;"",Scoring!$L$22)+IF(Data!$R184&lt;&gt;"",Scoring!$L$23)+IF(Data!$S184&lt;&gt;"",Scoring!$L$24)+IF(Data!$T184&lt;&gt;"",Scoring!$L$25)+IF(Data!$U184&lt;&gt;"",Scoring!$L$26)+IF(Data!$V184&lt;&gt;"",Scoring!$L$27)+IF(Data!$W184&lt;&gt;"",Scoring!$L$28)+IF(Data!$X184&lt;&gt;"",Scoring!$L$29)+IF(Data!$Y184&lt;&gt;"",Scoring!$L$30)+IF(Data!$Z184&lt;&gt;"",Scoring!$L$31)+IF(Data!$AA184&lt;&gt;"",Scoring!$L$32)+IF(Data!$AB184&lt;&gt;"",Scoring!$L$33)+IF(Data!$AC184&lt;&gt;"",Scoring!$L$34)+IF(Data!$AD184&lt;&gt;"",Scoring!$L$35)+IF(Data!$AE184&lt;&gt;"",Scoring!$L$36)+IF(Data!$AF184&lt;&gt;"",Scoring!$L$37)+IF(Data!$AG184&lt;&gt;"",Scoring!$L$38)+IF(Data!$AH184&lt;&gt;"",Scoring!$L$39)+IF(Data!$AI184&lt;&gt;"",Scoring!$L$40)+IF(Data!$AJ184&lt;&gt;"",Scoring!$L$41)+IF(Data!$AK184&lt;&gt;"",Scoring!$L$42)+IF(Data!$AL184&lt;&gt;"",Scoring!$L$43)+IF(Data!$AM184&lt;&gt;"",Scoring!$L$44)+IF(Data!$AN184&lt;&gt;"",Scoring!$L$45)+IF(Data!$AO184&lt;&gt;"",Scoring!$L$46)+IF(Data!$AP184&lt;&gt;"",Scoring!$L$47)+IF(Data!$AQ184&lt;&gt;"",Scoring!$L$48)+IF(Data!$AR184&lt;&gt;"",Scoring!$L$49)+IF(Data!$AS184&lt;&gt;"",Scoring!$L$50)+IF(Data!$AT184&lt;&gt;"",Scoring!$L$51)+IF(Data!$AU184&lt;&gt;"",Scoring!$L$52),"")</f>
        <v/>
      </c>
      <c r="BM184" s="180" t="str">
        <f>IF(BL184&lt;&gt;"",LOOKUP(BL184,Likelihoods!$A$7:$A$107,Likelihoods!J$7:J$107),"")</f>
        <v/>
      </c>
      <c r="BN184" s="181" t="str">
        <f>IF(AND(COUNTBLANK($B184:$O184)=13,COUNTBLANK($P184:$Q184)=1,COUNTBLANK($R184:$U184)=3,COUNTBLANK($V184:$X184)=2,COUNTBLANK($Y184:$AE184)=6,COUNTBLANK($AF184:$AJ184)=4,COUNTBLANK($AK184:AN184)=3,COUNTBLANK($AO184:$AQ184)=2,COUNTBLANK($AR184:$AS184)=1,COUNTBLANK($AT184:$AU184)=1),IF(Data!$B184&lt;&gt;"",Scoring!$M$7)+IF(Data!$C184&lt;&gt;"",Scoring!$M$8)+IF(Data!$D184&lt;&gt;"",Scoring!$M$9)+IF(Data!$E184&lt;&gt;"",Scoring!$M$10)+IF(Data!$F184&lt;&gt;"",Scoring!$M$11)+IF(Data!$G184&lt;&gt;"",Scoring!$M$12)+IF(Data!$H184&lt;&gt;"",Scoring!$M$13)+IF(Data!$I184&lt;&gt;"",Scoring!$M$14)+IF(Data!$J184&lt;&gt;"",Scoring!$M$15)+IF(Data!$K184&lt;&gt;"",Scoring!$M$16)+IF(Data!$L184&lt;&gt;"",Scoring!$M$17)+IF(Data!$M184&lt;&gt;"",Scoring!$M$18)+IF(Data!$N184&lt;&gt;"",Scoring!$M$19)+IF(Data!$O184&lt;&gt;"",Scoring!$M$20)+IF(Data!$P184&lt;&gt;"",Scoring!$M$21)+IF(Data!$Q184&lt;&gt;"",Scoring!$M$22)+IF(Data!$R184&lt;&gt;"",Scoring!$M$23)+IF(Data!$S184&lt;&gt;"",Scoring!$M$24)+IF(Data!$T184&lt;&gt;"",Scoring!$M$25)+IF(Data!$U184&lt;&gt;"",Scoring!$M$26)+IF(Data!$V184&lt;&gt;"",Scoring!$M$27)+IF(Data!$W184&lt;&gt;"",Scoring!$M$28)+IF(Data!$X184&lt;&gt;"",Scoring!$M$29)+IF(Data!$Y184&lt;&gt;"",Scoring!$M$30)+IF(Data!$Z184&lt;&gt;"",Scoring!$M$31)+IF(Data!$AA184&lt;&gt;"",Scoring!$M$32)+IF(Data!$AB184&lt;&gt;"",Scoring!$M$33)+IF(Data!$AC184&lt;&gt;"",Scoring!$M$34)+IF(Data!$AD184&lt;&gt;"",Scoring!$M$35)+IF(Data!$AE184&lt;&gt;"",Scoring!$M$36)+IF(Data!$AF184&lt;&gt;"",Scoring!$M$37)+IF(Data!$AG184&lt;&gt;"",Scoring!$M$38)+IF(Data!$AH184&lt;&gt;"",Scoring!$M$39)+IF(Data!$AI184&lt;&gt;"",Scoring!$M$40)+IF(Data!$AJ184&lt;&gt;"",Scoring!$M$41)+IF(Data!$AK184&lt;&gt;"",Scoring!$M$42)+IF(Data!$AL184&lt;&gt;"",Scoring!$M$43)+IF(Data!$AM184&lt;&gt;"",Scoring!$M$44)+IF(Data!$AN184&lt;&gt;"",Scoring!$M$45)+IF(Data!$AO184&lt;&gt;"",Scoring!$M$46)+IF(Data!$AP184&lt;&gt;"",Scoring!$M$47)+IF(Data!$AQ184&lt;&gt;"",Scoring!$M$48)+IF(Data!$AR184&lt;&gt;"",Scoring!$M$49)+IF(Data!$AS184&lt;&gt;"",Scoring!$M$50)+IF(Data!$AT184&lt;&gt;"",Scoring!$M$51)+IF(Data!$AU184&lt;&gt;"",Scoring!$M$52),"")</f>
        <v/>
      </c>
      <c r="BO184" s="184" t="str">
        <f>IF(BN184&lt;&gt;"",LOOKUP(BN184,Likelihoods!$A$7:$A$107,Likelihoods!K$7:K$107),"")</f>
        <v/>
      </c>
      <c r="BP184" s="179" t="str">
        <f>IF(AND(COUNTBLANK($B184:$O184)=13,COUNTBLANK($P184:$Q184)=1,COUNTBLANK($R184:$U184)=3,COUNTBLANK($V184:$X184)=2,COUNTBLANK($Y184:$AE184)=6,COUNTBLANK($AF184:$AJ184)=4,COUNTBLANK($AK184:AN184)=3,COUNTBLANK($AO184:$AQ184)=2,COUNTBLANK($AR184:$AS184)=1,COUNTBLANK($AT184:$AU184)=1),IF(Data!$B184&lt;&gt;"",Scoring!$N$7)+IF(Data!$C184&lt;&gt;"",Scoring!$N$8)+IF(Data!$D184&lt;&gt;"",Scoring!$N$9)+IF(Data!$E184&lt;&gt;"",Scoring!$N$10)+IF(Data!$F184&lt;&gt;"",Scoring!$N$11)+IF(Data!$G184&lt;&gt;"",Scoring!$N$12)+IF(Data!$H184&lt;&gt;"",Scoring!$N$13)+IF(Data!$I184&lt;&gt;"",Scoring!$N$14)+IF(Data!$J184&lt;&gt;"",Scoring!$N$15)+IF(Data!$K184&lt;&gt;"",Scoring!$N$16)+IF(Data!$L184&lt;&gt;"",Scoring!$N$17)+IF(Data!$M184&lt;&gt;"",Scoring!$N$18)+IF(Data!$N184&lt;&gt;"",Scoring!$N$19)+IF(Data!$O184&lt;&gt;"",Scoring!$N$20)+IF(Data!$P184&lt;&gt;"",Scoring!$N$21)+IF(Data!$Q184&lt;&gt;"",Scoring!$N$22)+IF(Data!$R184&lt;&gt;"",Scoring!$N$23)+IF(Data!$S184&lt;&gt;"",Scoring!$N$24)+IF(Data!$T184&lt;&gt;"",Scoring!$N$25)+IF(Data!$U184&lt;&gt;"",Scoring!$N$26)+IF(Data!$V184&lt;&gt;"",Scoring!$N$27)+IF(Data!$W184&lt;&gt;"",Scoring!$N$28)+IF(Data!$X184&lt;&gt;"",Scoring!$N$29)+IF(Data!$Y184&lt;&gt;"",Scoring!$N$30)+IF(Data!$Z184&lt;&gt;"",Scoring!$N$31)+IF(Data!$AA184&lt;&gt;"",Scoring!$N$32)+IF(Data!$AB184&lt;&gt;"",Scoring!$N$33)+IF(Data!$AC184&lt;&gt;"",Scoring!$N$34)+IF(Data!$AD184&lt;&gt;"",Scoring!$N$35)+IF(Data!$AE184&lt;&gt;"",Scoring!$N$36)+IF(Data!$AF184&lt;&gt;"",Scoring!$N$37)+IF(Data!$AG184&lt;&gt;"",Scoring!$N$38)+IF(Data!$AH184&lt;&gt;"",Scoring!$N$39)+IF(Data!$AI184&lt;&gt;"",Scoring!$N$40)+IF(Data!$AJ184&lt;&gt;"",Scoring!$N$41)+IF(Data!$AK184&lt;&gt;"",Scoring!$N$42)+IF(Data!$AL184&lt;&gt;"",Scoring!$N$43)+IF(Data!$AM184&lt;&gt;"",Scoring!$N$44)+IF(Data!$AN184&lt;&gt;"",Scoring!$N$45)+IF(Data!$AO184&lt;&gt;"",Scoring!$N$46)+IF(Data!$AP184&lt;&gt;"",Scoring!$N$47)+IF(Data!$AQ184&lt;&gt;"",Scoring!$N$48)+IF(Data!$AR184&lt;&gt;"",Scoring!$N$49)+IF(Data!$AS184&lt;&gt;"",Scoring!$N$50)+IF(Data!$AT184&lt;&gt;"",Scoring!$N$51)+IF(Data!$AU184&lt;&gt;"",Scoring!$N$52),"")</f>
        <v/>
      </c>
      <c r="BQ184" s="189" t="str">
        <f>IF(BP184&lt;&gt;"",LOOKUP(BP184,Likelihoods!$A$7:$A$107,Likelihoods!L$7:L$107),"")</f>
        <v/>
      </c>
      <c r="BR184" s="181" t="str">
        <f>IF(AND(COUNTBLANK($B184:$O184)=13,COUNTBLANK($P184:$Q184)=1,COUNTBLANK($R184:$U184)=3,COUNTBLANK($V184:$X184)=2,COUNTBLANK($Y184:$AE184)=6,COUNTBLANK($AF184:$AJ184)=4,COUNTBLANK($AK184:AN184)=3,COUNTBLANK($AO184:$AQ184)=2,COUNTBLANK($AR184:$AS184)=1,COUNTBLANK($AT184:$AU184)=1),IF(Data!$B184&lt;&gt;"",Scoring!$O$7)+IF(Data!$C184&lt;&gt;"",Scoring!$O$8)+IF(Data!$D184&lt;&gt;"",Scoring!$O$9)+IF(Data!$E184&lt;&gt;"",Scoring!$O$10)+IF(Data!$F184&lt;&gt;"",Scoring!$O$11)+IF(Data!$G184&lt;&gt;"",Scoring!$O$12)+IF(Data!$H184&lt;&gt;"",Scoring!$O$13)+IF(Data!$I184&lt;&gt;"",Scoring!$O$14)+IF(Data!$J184&lt;&gt;"",Scoring!$O$15)+IF(Data!$K184&lt;&gt;"",Scoring!$O$16)+IF(Data!$L184&lt;&gt;"",Scoring!$O$17)+IF(Data!$M184&lt;&gt;"",Scoring!$O$18)+IF(Data!$N184&lt;&gt;"",Scoring!$O$19)+IF(Data!$O184&lt;&gt;"",Scoring!$O$20)+IF(Data!$P184&lt;&gt;"",Scoring!$O$21)+IF(Data!$Q184&lt;&gt;"",Scoring!$O$22)+IF(Data!$R184&lt;&gt;"",Scoring!$O$23)+IF(Data!$S184&lt;&gt;"",Scoring!$O$24)+IF(Data!$T184&lt;&gt;"",Scoring!$O$25)+IF(Data!$U184&lt;&gt;"",Scoring!$O$26)+IF(Data!$V184&lt;&gt;"",Scoring!$O$27)+IF(Data!$W184&lt;&gt;"",Scoring!$O$28)+IF(Data!$X184&lt;&gt;"",Scoring!$O$29)+IF(Data!$Y184&lt;&gt;"",Scoring!$O$30)+IF(Data!$Z184&lt;&gt;"",Scoring!$O$31)+IF(Data!$AA184&lt;&gt;"",Scoring!$O$32)+IF(Data!$AB184&lt;&gt;"",Scoring!$O$33)+IF(Data!$AC184&lt;&gt;"",Scoring!$O$34)+IF(Data!$AD184&lt;&gt;"",Scoring!$O$35)+IF(Data!$AE184&lt;&gt;"",Scoring!$O$36)+IF(Data!$AF184&lt;&gt;"",Scoring!$O$37)+IF(Data!$AG184&lt;&gt;"",Scoring!$O$38)+IF(Data!$AH184&lt;&gt;"",Scoring!$O$39)+IF(Data!$AI184&lt;&gt;"",Scoring!$O$40)+IF(Data!$AJ184&lt;&gt;"",Scoring!$O$41)+IF(Data!$AK184&lt;&gt;"",Scoring!$O$42)+IF(Data!$AL184&lt;&gt;"",Scoring!$O$43)+IF(Data!$AM184&lt;&gt;"",Scoring!$O$44)+IF(Data!$AN184&lt;&gt;"",Scoring!$O$45)+IF(Data!$AO184&lt;&gt;"",Scoring!$O$46)+IF(Data!$AP184&lt;&gt;"",Scoring!$O$47)+IF(Data!$AQ184&lt;&gt;"",Scoring!$O$48)+IF(Data!$AR184&lt;&gt;"",Scoring!$O$49)+IF(Data!$AS184&lt;&gt;"",Scoring!$O$50)+IF(Data!$AT184&lt;&gt;"",Scoring!$O$51)+IF(Data!$AU184&lt;&gt;"",Scoring!$O$52),"")</f>
        <v/>
      </c>
      <c r="BS184" s="184" t="str">
        <f>IF(BR184&lt;&gt;"",LOOKUP(BR184,Likelihoods!$A$7:$A$107,Likelihoods!M$7:M$107),"")</f>
        <v/>
      </c>
      <c r="BT184" s="181" t="str">
        <f>IF(AND(COUNTBLANK($B184:$O184)=13,COUNTBLANK($P184:$Q184)=1,COUNTBLANK($R184:$U184)=3,COUNTBLANK($V184:$X184)=2,COUNTBLANK($Y184:$AE184)=6,COUNTBLANK($AF184:$AJ184)=4,COUNTBLANK($AK184:AN184)=3,COUNTBLANK($AO184:$AQ184)=2,COUNTBLANK($AR184:$AS184)=1,COUNTBLANK($AT184:$AU184)=1),IF(Data!$B184&lt;&gt;"",Scoring!$P$7)+IF(Data!$C184&lt;&gt;"",Scoring!$P$8)+IF(Data!$D184&lt;&gt;"",Scoring!$P$9)+IF(Data!$E184&lt;&gt;"",Scoring!$P$10)+IF(Data!$F184&lt;&gt;"",Scoring!$P$11)+IF(Data!$G184&lt;&gt;"",Scoring!$P$12)+IF(Data!$H184&lt;&gt;"",Scoring!$P$13)+IF(Data!$I184&lt;&gt;"",Scoring!$P$14)+IF(Data!$J184&lt;&gt;"",Scoring!$P$15)+IF(Data!$K184&lt;&gt;"",Scoring!$P$16)+IF(Data!$L184&lt;&gt;"",Scoring!$P$17)+IF(Data!$M184&lt;&gt;"",Scoring!$P$18)+IF(Data!$N184&lt;&gt;"",Scoring!$P$19)+IF(Data!$O184&lt;&gt;"",Scoring!$P$20)+IF(Data!$P184&lt;&gt;"",Scoring!$P$21)+IF(Data!$Q184&lt;&gt;"",Scoring!$P$22)+IF(Data!$R184&lt;&gt;"",Scoring!$P$23)+IF(Data!$S184&lt;&gt;"",Scoring!$P$24)+IF(Data!$T184&lt;&gt;"",Scoring!$P$25)+IF(Data!$U184&lt;&gt;"",Scoring!$P$26)+IF(Data!$V184&lt;&gt;"",Scoring!$P$27)+IF(Data!$W184&lt;&gt;"",Scoring!$P$28)+IF(Data!$X184&lt;&gt;"",Scoring!$P$29)+IF(Data!$Y184&lt;&gt;"",Scoring!$P$30)+IF(Data!$Z184&lt;&gt;"",Scoring!$P$31)+IF(Data!$AA184&lt;&gt;"",Scoring!$P$32)+IF(Data!$AB184&lt;&gt;"",Scoring!$P$33)+IF(Data!$AC184&lt;&gt;"",Scoring!$P$34)+IF(Data!$AD184&lt;&gt;"",Scoring!$P$35)+IF(Data!$AE184&lt;&gt;"",Scoring!$P$36)+IF(Data!$AF184&lt;&gt;"",Scoring!$P$37)+IF(Data!$AG184&lt;&gt;"",Scoring!$P$38)+IF(Data!$AH184&lt;&gt;"",Scoring!$P$39)+IF(Data!$AI184&lt;&gt;"",Scoring!$P$40)+IF(Data!$AJ184&lt;&gt;"",Scoring!$P$41)+IF(Data!$AK184&lt;&gt;"",Scoring!$P$42)+IF(Data!$AL184&lt;&gt;"",Scoring!$P$43)+IF(Data!$AM184&lt;&gt;"",Scoring!$P$44)+IF(Data!$AN184&lt;&gt;"",Scoring!$P$45)+IF(Data!$AO184&lt;&gt;"",Scoring!$P$46)+IF(Data!$AP184&lt;&gt;"",Scoring!$P$47)+IF(Data!$AQ184&lt;&gt;"",Scoring!$P$48)+IF(Data!$AR184&lt;&gt;"",Scoring!$P$49)+IF(Data!$AS184&lt;&gt;"",Scoring!$P$50)+IF(Data!$AT184&lt;&gt;"",Scoring!$P$51)+IF(Data!$AU184&lt;&gt;"",Scoring!$P$52),"")</f>
        <v/>
      </c>
      <c r="BU184" s="180" t="str">
        <f>IF(BT184&lt;&gt;"",LOOKUP(BT184,Likelihoods!$A$7:$A$107,Likelihoods!N$7:N$107),"")</f>
        <v/>
      </c>
      <c r="BV184" s="181" t="str">
        <f>IF(AND(COUNTBLANK($B184:$O184)=13,COUNTBLANK($P184:$Q184)=1,COUNTBLANK($R184:$U184)=3,COUNTBLANK($V184:$X184)=2,COUNTBLANK($Y184:$AE184)=6,COUNTBLANK($AF184:$AJ184)=4,COUNTBLANK($AK184:AN184)=3,COUNTBLANK($AO184:$AQ184)=2,COUNTBLANK($AR184:$AS184)=1,COUNTBLANK($AT184:$AU184)=1),IF(Data!$B184&lt;&gt;"",Scoring!$Q$7)+IF(Data!$C184&lt;&gt;"",Scoring!$Q$8)+IF(Data!$D184&lt;&gt;"",Scoring!$Q$9)+IF(Data!$E184&lt;&gt;"",Scoring!$Q$10)+IF(Data!$F184&lt;&gt;"",Scoring!$Q$11)+IF(Data!$G184&lt;&gt;"",Scoring!$Q$12)+IF(Data!$H184&lt;&gt;"",Scoring!$Q$13)+IF(Data!$I184&lt;&gt;"",Scoring!$Q$14)+IF(Data!$J184&lt;&gt;"",Scoring!$Q$15)+IF(Data!$K184&lt;&gt;"",Scoring!$Q$16)+IF(Data!$L184&lt;&gt;"",Scoring!$Q$17)+IF(Data!$M184&lt;&gt;"",Scoring!$Q$18)+IF(Data!$N184&lt;&gt;"",Scoring!$Q$19)+IF(Data!$O184&lt;&gt;"",Scoring!$Q$20)+IF(Data!$P184&lt;&gt;"",Scoring!$Q$21)+IF(Data!$Q184&lt;&gt;"",Scoring!$Q$22)+IF(Data!$R184&lt;&gt;"",Scoring!$Q$23)+IF(Data!$S184&lt;&gt;"",Scoring!$Q$24)+IF(Data!$T184&lt;&gt;"",Scoring!$Q$25)+IF(Data!$U184&lt;&gt;"",Scoring!$Q$26)+IF(Data!$V184&lt;&gt;"",Scoring!$Q$27)+IF(Data!$W184&lt;&gt;"",Scoring!$Q$28)+IF(Data!$X184&lt;&gt;"",Scoring!$Q$29)+IF(Data!$Y184&lt;&gt;"",Scoring!$Q$30)+IF(Data!$Z184&lt;&gt;"",Scoring!$Q$31)+IF(Data!$AA184&lt;&gt;"",Scoring!$Q$32)+IF(Data!$AB184&lt;&gt;"",Scoring!$Q$33)+IF(Data!$AC184&lt;&gt;"",Scoring!$Q$34)+IF(Data!$AD184&lt;&gt;"",Scoring!$Q$35)+IF(Data!$AE184&lt;&gt;"",Scoring!$Q$36)+IF(Data!$AF184&lt;&gt;"",Scoring!$Q$37)+IF(Data!$AG184&lt;&gt;"",Scoring!$Q$38)+IF(Data!$AH184&lt;&gt;"",Scoring!$Q$39)+IF(Data!$AI184&lt;&gt;"",Scoring!$Q$40)+IF(Data!$AJ184&lt;&gt;"",Scoring!$Q$41)+IF(Data!$AK184&lt;&gt;"",Scoring!$Q$42)+IF(Data!$AL184&lt;&gt;"",Scoring!$Q$43)+IF(Data!$AM184&lt;&gt;"",Scoring!$Q$44)+IF(Data!$AN184&lt;&gt;"",Scoring!$Q$45)+IF(Data!$AO184&lt;&gt;"",Scoring!$Q$46)+IF(Data!$AP184&lt;&gt;"",Scoring!$Q$47)+IF(Data!$AQ184&lt;&gt;"",Scoring!$Q$48)+IF(Data!$AR184&lt;&gt;"",Scoring!$Q$49)+IF(Data!$AS184&lt;&gt;"",Scoring!$Q$50)+IF(Data!$AT184&lt;&gt;"",Scoring!$Q$51)+IF(Data!$AU184&lt;&gt;"",Scoring!$Q$52),"")</f>
        <v/>
      </c>
      <c r="BW184" s="183" t="str">
        <f>IF(BV184&lt;&gt;"",LOOKUP(BV184,Likelihoods!$A$7:$A$107,Likelihoods!O$7:O$107),"")</f>
        <v/>
      </c>
      <c r="BX184" s="9"/>
      <c r="BY184" s="9"/>
      <c r="BZ184" s="9"/>
      <c r="CA184" s="9"/>
      <c r="CB184" s="9"/>
      <c r="CC184" s="9"/>
      <c r="CD184" s="9"/>
      <c r="CE184" s="9"/>
      <c r="CF184" s="9"/>
      <c r="CG184" s="9"/>
      <c r="CH184" s="9"/>
      <c r="CI184" s="9"/>
      <c r="CJ184" s="9"/>
      <c r="CK184" s="9"/>
    </row>
    <row r="185" spans="1:89" ht="14.25">
      <c r="A185" s="59"/>
      <c r="B185" s="76"/>
      <c r="C185" s="77"/>
      <c r="D185" s="77"/>
      <c r="E185" s="77"/>
      <c r="F185" s="77"/>
      <c r="G185" s="77"/>
      <c r="H185" s="77"/>
      <c r="I185" s="77"/>
      <c r="J185" s="77"/>
      <c r="K185" s="77"/>
      <c r="L185" s="77"/>
      <c r="M185" s="77"/>
      <c r="N185" s="77"/>
      <c r="O185" s="77"/>
      <c r="P185" s="76"/>
      <c r="Q185" s="78"/>
      <c r="R185" s="77"/>
      <c r="S185" s="77"/>
      <c r="T185" s="77"/>
      <c r="U185" s="77"/>
      <c r="V185" s="76"/>
      <c r="W185" s="77"/>
      <c r="X185" s="78"/>
      <c r="Y185" s="77"/>
      <c r="Z185" s="77"/>
      <c r="AA185" s="77"/>
      <c r="AB185" s="77"/>
      <c r="AC185" s="77"/>
      <c r="AD185" s="77"/>
      <c r="AE185" s="77"/>
      <c r="AF185" s="76"/>
      <c r="AG185" s="77"/>
      <c r="AH185" s="77"/>
      <c r="AI185" s="77"/>
      <c r="AJ185" s="78"/>
      <c r="AK185" s="77"/>
      <c r="AL185" s="77"/>
      <c r="AM185" s="77"/>
      <c r="AN185" s="77"/>
      <c r="AO185" s="76"/>
      <c r="AP185" s="77"/>
      <c r="AQ185" s="78"/>
      <c r="AR185" s="76"/>
      <c r="AS185" s="78"/>
      <c r="AT185" s="77"/>
      <c r="AU185" s="77"/>
      <c r="AV185" s="179" t="str">
        <f>IF(AND(COUNTBLANK($B185:$O185)=13,COUNTBLANK($P185:$Q185)=1,COUNTBLANK($R185:$U185)=3,COUNTBLANK($V185:$X185)=2,COUNTBLANK($Y185:$AE185)=6,COUNTBLANK($AF185:$AJ185)=4,COUNTBLANK($AK185:AN185)=3,COUNTBLANK($AO185:$AQ185)=2,COUNTBLANK($AR185:$AS185)=1,COUNTBLANK($AT185:$AU185)=1),IF(Data!$B185&lt;&gt;"",Scoring!$D$7)+IF(Data!$C185&lt;&gt;"",Scoring!$D$8)+IF(Data!$D185&lt;&gt;"",Scoring!$D$9)+IF(Data!$E185&lt;&gt;"",Scoring!$D$10)+IF(Data!$F185&lt;&gt;"",Scoring!$D$11)+IF(Data!$G185&lt;&gt;"",Scoring!$D$12)+IF(Data!$H185&lt;&gt;"",Scoring!$D$13)+IF(Data!$I185&lt;&gt;"",Scoring!$D$14)+IF(Data!$J185&lt;&gt;"",Scoring!$D$15)+IF(Data!$K185&lt;&gt;"",Scoring!$D$16)+IF(Data!$L185&lt;&gt;"",Scoring!$D$17)+IF(Data!$M185&lt;&gt;"",Scoring!$D$18)+IF(Data!$N185&lt;&gt;"",Scoring!$D$19)+IF(Data!$O185&lt;&gt;"",Scoring!$D$20)+IF(Data!$P185&lt;&gt;"",Scoring!$D$21)+IF(Data!$Q185&lt;&gt;"",Scoring!$D$22)+IF(Data!$R185&lt;&gt;"",Scoring!$D$23)+IF(Data!$S185&lt;&gt;"",Scoring!$D$24)+IF(Data!$T185&lt;&gt;"",Scoring!$D$25)+IF(Data!$U185&lt;&gt;"",Scoring!$D$26)+IF(Data!$V185&lt;&gt;"",Scoring!$D$27)+IF(Data!$W185&lt;&gt;"",Scoring!$D$28)+IF(Data!$X185&lt;&gt;"",Scoring!$D$29)+IF(Data!$Y185&lt;&gt;"",Scoring!$D$30)+IF(Data!$Z185&lt;&gt;"",Scoring!$D$31)+IF(Data!$AA185&lt;&gt;"",Scoring!$D$32)+IF(Data!$AB185&lt;&gt;"",Scoring!$D$33)+IF(Data!$AC185&lt;&gt;"",Scoring!$D$34)+IF(Data!$AD185&lt;&gt;"",Scoring!$D$35)+IF(Data!$AE185&lt;&gt;"",Scoring!$D$36)+IF(Data!$AF185&lt;&gt;"",Scoring!$D$37)+IF(Data!$AG185&lt;&gt;"",Scoring!$D$38)+IF(Data!$AH185&lt;&gt;"",Scoring!$D$39)+IF(Data!$AI185&lt;&gt;"",Scoring!$D$40)+IF(Data!$AJ185&lt;&gt;"",Scoring!$D$41)+IF(Data!$AK185&lt;&gt;"",Scoring!$D$42)+IF(Data!$AL185&lt;&gt;"",Scoring!$D$43)+IF(Data!$AM185&lt;&gt;"",Scoring!$D$44)+IF(Data!$AN185&lt;&gt;"",Scoring!$D$45)+IF(Data!$AO185&lt;&gt;"",Scoring!$D$46)+IF(Data!$AP185&lt;&gt;"",Scoring!$D$47)+IF(Data!$AQ185&lt;&gt;"",Scoring!$D$48)+IF(Data!$AR185&lt;&gt;"",Scoring!$D$49)+IF(Data!$AS185&lt;&gt;"",Scoring!$D$50)+IF(Data!$AT185&lt;&gt;"",Scoring!$D$51)+IF(Data!$AU185&lt;&gt;"",Scoring!$D$52),"")</f>
        <v/>
      </c>
      <c r="AW185" s="180" t="str">
        <f>IF(AV185&lt;&gt;"",LOOKUP(AV185,Likelihoods!$A$7:$A$107,Likelihoods!B$7:B$107),"")</f>
        <v/>
      </c>
      <c r="AX185" s="181" t="str">
        <f>IF(AND(COUNTBLANK($B185:$O185)=13,COUNTBLANK($P185:$Q185)=1,COUNTBLANK($R185:$U185)=3,COUNTBLANK($V185:$X185)=2,COUNTBLANK($Y185:$AE185)=6,COUNTBLANK($AF185:$AJ185)=4,COUNTBLANK($AK185:AN185)=3,COUNTBLANK($AO185:$AQ185)=2,COUNTBLANK($AR185:$AS185)=1,COUNTBLANK($AT185:$AU185)=1),IF(Data!$B185&lt;&gt;"",Scoring!$E$7)+IF(Data!$C185&lt;&gt;"",Scoring!$E$8)+IF(Data!$D185&lt;&gt;"",Scoring!$E$9)+IF(Data!$E185&lt;&gt;"",Scoring!$E$10)+IF(Data!$F185&lt;&gt;"",Scoring!$E$11)+IF(Data!$G185&lt;&gt;"",Scoring!$E$12)+IF(Data!$H185&lt;&gt;"",Scoring!$E$13)+IF(Data!$I185&lt;&gt;"",Scoring!$E$14)+IF(Data!$J185&lt;&gt;"",Scoring!$E$15)+IF(Data!$K185&lt;&gt;"",Scoring!$E$16)+IF(Data!$L185&lt;&gt;"",Scoring!$E$17)+IF(Data!$M185&lt;&gt;"",Scoring!$E$18)+IF(Data!$N185&lt;&gt;"",Scoring!$E$19)+IF(Data!$O185&lt;&gt;"",Scoring!$E$20)+IF(Data!$P185&lt;&gt;"",Scoring!$E$21)+IF(Data!$Q185&lt;&gt;"",Scoring!$E$22)+IF(Data!$R185&lt;&gt;"",Scoring!$E$23)+IF(Data!$S185&lt;&gt;"",Scoring!$E$24)+IF(Data!$T185&lt;&gt;"",Scoring!$E$25)+IF(Data!$U185&lt;&gt;"",Scoring!$E$26)+IF(Data!$V185&lt;&gt;"",Scoring!$E$27)+IF(Data!$W185&lt;&gt;"",Scoring!$E$28)+IF(Data!$X185&lt;&gt;"",Scoring!$E$29)+IF(Data!$Y185&lt;&gt;"",Scoring!$E$30)+IF(Data!$Z185&lt;&gt;"",Scoring!$E$31)+IF(Data!$AA185&lt;&gt;"",Scoring!$E$32)+IF(Data!$AB185&lt;&gt;"",Scoring!$E$33)+IF(Data!$AC185&lt;&gt;"",Scoring!$E$34)+IF(Data!$AD185&lt;&gt;"",Scoring!$E$35)+IF(Data!$AE185&lt;&gt;"",Scoring!$E$36)+IF(Data!$AF185&lt;&gt;"",Scoring!$E$37)+IF(Data!$AG185&lt;&gt;"",Scoring!$E$38)+IF(Data!$AH185&lt;&gt;"",Scoring!$E$39)+IF(Data!$AI185&lt;&gt;"",Scoring!$E$40)+IF(Data!$AJ185&lt;&gt;"",Scoring!$E$41)+IF(Data!$AK185&lt;&gt;"",Scoring!$E$42)+IF(Data!$AL185&lt;&gt;"",Scoring!$E$43)+IF(Data!$AM185&lt;&gt;"",Scoring!$E$44)+IF(Data!$AN185&lt;&gt;"",Scoring!$E$45)+IF(Data!$AO185&lt;&gt;"",Scoring!$E$46)+IF(Data!$AP185&lt;&gt;"",Scoring!$E$47)+IF(Data!$AQ185&lt;&gt;"",Scoring!$E$48)+IF(Data!$AR185&lt;&gt;"",Scoring!$E$49)+IF(Data!$AS185&lt;&gt;"",Scoring!$E$50)+IF(Data!$AT185&lt;&gt;"",Scoring!$E$51)+IF(Data!$AU185&lt;&gt;"",Scoring!$E$52),"")</f>
        <v/>
      </c>
      <c r="AY185" s="180" t="str">
        <f>IF(AX185&lt;&gt;"",LOOKUP(AX185,Likelihoods!$A$7:$A$107,Likelihoods!C$7:C$107),"")</f>
        <v/>
      </c>
      <c r="AZ185" s="182" t="str">
        <f>IF(AND(COUNTBLANK($B185:$O185)=13,COUNTBLANK($P185:$Q185)=1,COUNTBLANK($R185:$U185)=3,COUNTBLANK($V185:$X185)=2,COUNTBLANK($Y185:$AE185)=6,COUNTBLANK($AF185:$AJ185)=4,COUNTBLANK($AK185:AN185)=3,COUNTBLANK($AO185:$AQ185)=2,COUNTBLANK($AR185:$AS185)=1,COUNTBLANK($AT185:$AU185)=1),IF(Data!$B185&lt;&gt;"",Scoring!$F$7)+IF(Data!$C185&lt;&gt;"",Scoring!$F$8)+IF(Data!$D185&lt;&gt;"",Scoring!$F$9)+IF(Data!$E185&lt;&gt;"",Scoring!$F$10)+IF(Data!$F185&lt;&gt;"",Scoring!$F$11)+IF(Data!$G185&lt;&gt;"",Scoring!$F$12)+IF(Data!$H185&lt;&gt;"",Scoring!$F$13)+IF(Data!$I185&lt;&gt;"",Scoring!$F$14)+IF(Data!$J185&lt;&gt;"",Scoring!$F$15)+IF(Data!$K185&lt;&gt;"",Scoring!$F$16)+IF(Data!$L185&lt;&gt;"",Scoring!$F$17)+IF(Data!$M185&lt;&gt;"",Scoring!$F$18)+IF(Data!$N185&lt;&gt;"",Scoring!$F$19)+IF(Data!$O185&lt;&gt;"",Scoring!$F$20)+IF(Data!$P185&lt;&gt;"",Scoring!$F$21)+IF(Data!$Q185&lt;&gt;"",Scoring!$F$22)+IF(Data!$R185&lt;&gt;"",Scoring!$F$23)+IF(Data!$S185&lt;&gt;"",Scoring!$F$24)+IF(Data!$T185&lt;&gt;"",Scoring!$F$25)+IF(Data!$U185&lt;&gt;"",Scoring!$F$26)+IF(Data!$V185&lt;&gt;"",Scoring!$F$27)+IF(Data!$W185&lt;&gt;"",Scoring!$F$28)+IF(Data!$X185&lt;&gt;"",Scoring!$F$29)+IF(Data!$Y185&lt;&gt;"",Scoring!$F$30)+IF(Data!$Z185&lt;&gt;"",Scoring!$F$31)+IF(Data!$AA185&lt;&gt;"",Scoring!$F$32)+IF(Data!$AB185&lt;&gt;"",Scoring!$F$33)+IF(Data!$AC185&lt;&gt;"",Scoring!$F$34)+IF(Data!$AD185&lt;&gt;"",Scoring!$F$35)+IF(Data!$AE185&lt;&gt;"",Scoring!$F$36)+IF(Data!$AF185&lt;&gt;"",Scoring!$F$37)+IF(Data!$AG185&lt;&gt;"",Scoring!$F$38)+IF(Data!$AH185&lt;&gt;"",Scoring!$F$39)+IF(Data!$AI185&lt;&gt;"",Scoring!$F$40)+IF(Data!$AJ185&lt;&gt;"",Scoring!$F$41)+IF(Data!$AK185&lt;&gt;"",Scoring!$F$42)+IF(Data!$AL185&lt;&gt;"",Scoring!$F$43)+IF(Data!$AM185&lt;&gt;"",Scoring!$F$44)+IF(Data!$AN185&lt;&gt;"",Scoring!$F$45)+IF(Data!$AO185&lt;&gt;"",Scoring!$F$46)+IF(Data!$AP185&lt;&gt;"",Scoring!$F$47)+IF(Data!$AQ185&lt;&gt;"",Scoring!$F$48)+IF(Data!$AR185&lt;&gt;"",Scoring!$F$49)+IF(Data!$AS185&lt;&gt;"",Scoring!$F$50)+IF(Data!$AT185&lt;&gt;"",Scoring!$F$51)+IF(Data!$AU185&lt;&gt;"",Scoring!$F$52),"")</f>
        <v/>
      </c>
      <c r="BA185" s="183" t="str">
        <f>IF(AZ185&lt;&gt;"",LOOKUP(AZ185,Likelihoods!$A$7:$A$107,Likelihoods!D$7:D$107),"")</f>
        <v/>
      </c>
      <c r="BB185" s="181" t="str">
        <f>IF(AND(COUNTBLANK($B185:$O185)=13,COUNTBLANK($P185:$Q185)=1,COUNTBLANK($R185:$U185)=3,COUNTBLANK($V185:$X185)=2,COUNTBLANK($Y185:$AE185)=6,COUNTBLANK($AF185:$AJ185)=4,COUNTBLANK($AK185:AN185)=3,COUNTBLANK($AO185:$AQ185)=2,COUNTBLANK($AR185:$AS185)=1,COUNTBLANK($AT185:$AU185)=1),IF(Data!$B185&lt;&gt;"",Scoring!$G$7)+IF(Data!$C185&lt;&gt;"",Scoring!$G$8)+IF(Data!$D185&lt;&gt;"",Scoring!$G$9)+IF(Data!$E185&lt;&gt;"",Scoring!$G$10)+IF(Data!$F185&lt;&gt;"",Scoring!$G$11)+IF(Data!$G185&lt;&gt;"",Scoring!$G$12)+IF(Data!$H185&lt;&gt;"",Scoring!$G$13)+IF(Data!$I185&lt;&gt;"",Scoring!$G$14)+IF(Data!$J185&lt;&gt;"",Scoring!$G$15)+IF(Data!$K185&lt;&gt;"",Scoring!$G$16)+IF(Data!$L185&lt;&gt;"",Scoring!$G$17)+IF(Data!$M185&lt;&gt;"",Scoring!$G$18)+IF(Data!$N185&lt;&gt;"",Scoring!$G$19)+IF(Data!$O185&lt;&gt;"",Scoring!$G$20)+IF(Data!$P185&lt;&gt;"",Scoring!$G$21)+IF(Data!$Q185&lt;&gt;"",Scoring!$G$22)+IF(Data!$R185&lt;&gt;"",Scoring!$G$23)+IF(Data!$S185&lt;&gt;"",Scoring!$G$24)+IF(Data!$T185&lt;&gt;"",Scoring!$G$25)+IF(Data!$U185&lt;&gt;"",Scoring!$G$26)+IF(Data!$V185&lt;&gt;"",Scoring!$G$27)+IF(Data!$W185&lt;&gt;"",Scoring!$G$28)+IF(Data!$X185&lt;&gt;"",Scoring!$G$29)+IF(Data!$Y185&lt;&gt;"",Scoring!$G$30)+IF(Data!$Z185&lt;&gt;"",Scoring!$G$31)+IF(Data!$AA185&lt;&gt;"",Scoring!$G$32)+IF(Data!$AB185&lt;&gt;"",Scoring!$G$33)+IF(Data!$AC185&lt;&gt;"",Scoring!$G$34)+IF(Data!$AD185&lt;&gt;"",Scoring!$G$35)+IF(Data!$AE185&lt;&gt;"",Scoring!$G$36)+IF(Data!$AF185&lt;&gt;"",Scoring!$G$37)+IF(Data!$AG185&lt;&gt;"",Scoring!$G$38)+IF(Data!$AH185&lt;&gt;"",Scoring!$G$39)+IF(Data!$AI185&lt;&gt;"",Scoring!$G$40)+IF(Data!$AJ185&lt;&gt;"",Scoring!$G$41)+IF(Data!$AK185&lt;&gt;"",Scoring!$G$42)+IF(Data!$AL185&lt;&gt;"",Scoring!$G$43)+IF(Data!$AM185&lt;&gt;"",Scoring!$G$44)+IF(Data!$AN185&lt;&gt;"",Scoring!$G$45)+IF(Data!$AO185&lt;&gt;"",Scoring!$G$46)+IF(Data!$AP185&lt;&gt;"",Scoring!$G$47)+IF(Data!$AQ185&lt;&gt;"",Scoring!$G$48)+IF(Data!$AR185&lt;&gt;"",Scoring!$G$49)+IF(Data!$AS185&lt;&gt;"",Scoring!$G$50)+IF(Data!$AT185&lt;&gt;"",Scoring!$G$51)+IF(Data!$AU185&lt;&gt;"",Scoring!$G$52),"")</f>
        <v/>
      </c>
      <c r="BC185" s="184" t="str">
        <f>IF(BB185&lt;&gt;"",LOOKUP(BB185,Likelihoods!$A$7:$A$107,Likelihoods!E$7:E$107),"")</f>
        <v/>
      </c>
      <c r="BD185" s="185" t="str">
        <f>IF(AND(COUNTBLANK($B185:$O185)=13,COUNTBLANK($P185:$Q185)=1,COUNTBLANK($R185:$U185)=3,COUNTBLANK($V185:$X185)=2,COUNTBLANK($Y185:$AE185)=6,COUNTBLANK($AF185:$AJ185)=4,COUNTBLANK($AK185:AN185)=3,COUNTBLANK($AO185:$AQ185)=2,COUNTBLANK($AR185:$AS185)=1,COUNTBLANK($AT185:$AU185)=1),IF(Data!$B185&lt;&gt;"",Scoring!$H$7)+IF(Data!$C185&lt;&gt;"",Scoring!$H$8)+IF(Data!$D185&lt;&gt;"",Scoring!$H$9)+IF(Data!$E185&lt;&gt;"",Scoring!$H$10)+IF(Data!$F185&lt;&gt;"",Scoring!$H$11)+IF(Data!$G185&lt;&gt;"",Scoring!$H$12)+IF(Data!$H185&lt;&gt;"",Scoring!$H$13)+IF(Data!$I185&lt;&gt;"",Scoring!$H$14)+IF(Data!$J185&lt;&gt;"",Scoring!$H$15)+IF(Data!$K185&lt;&gt;"",Scoring!$H$16)+IF(Data!$L185&lt;&gt;"",Scoring!$H$17)+IF(Data!$M185&lt;&gt;"",Scoring!$H$18)+IF(Data!$N185&lt;&gt;"",Scoring!$H$19)+IF(Data!$O185&lt;&gt;"",Scoring!$H$20)+IF(Data!$P185&lt;&gt;"",Scoring!$H$21)+IF(Data!$Q185&lt;&gt;"",Scoring!$H$22)+IF(Data!$R185&lt;&gt;"",Scoring!$H$23)+IF(Data!$S185&lt;&gt;"",Scoring!$H$24)+IF(Data!$T185&lt;&gt;"",Scoring!$H$25)+IF(Data!$U185&lt;&gt;"",Scoring!$H$26)+IF(Data!$V185&lt;&gt;"",Scoring!$H$27)+IF(Data!$W185&lt;&gt;"",Scoring!$H$28)+IF(Data!$X185&lt;&gt;"",Scoring!$H$29)+IF(Data!$Y185&lt;&gt;"",Scoring!$H$30)+IF(Data!$Z185&lt;&gt;"",Scoring!$H$31)+IF(Data!$AA185&lt;&gt;"",Scoring!$H$32)+IF(Data!$AB185&lt;&gt;"",Scoring!$H$33)+IF(Data!$AC185&lt;&gt;"",Scoring!$H$34)+IF(Data!$AD185&lt;&gt;"",Scoring!$H$35)+IF(Data!$AE185&lt;&gt;"",Scoring!$H$36)+IF(Data!$AF185&lt;&gt;"",Scoring!$H$37)+IF(Data!$AG185&lt;&gt;"",Scoring!$H$38)+IF(Data!$AH185&lt;&gt;"",Scoring!$H$39)+IF(Data!$AI185&lt;&gt;"",Scoring!$H$40)+IF(Data!$AJ185&lt;&gt;"",Scoring!$H$41)+IF(Data!$AK185&lt;&gt;"",Scoring!$H$42)+IF(Data!$AL185&lt;&gt;"",Scoring!$H$43)+IF(Data!$AM185&lt;&gt;"",Scoring!$H$44)+IF(Data!$AN185&lt;&gt;"",Scoring!$H$45)+IF(Data!$AO185&lt;&gt;"",Scoring!$H$46)+IF(Data!$AP185&lt;&gt;"",Scoring!$H$47)+IF(Data!$AQ185&lt;&gt;"",Scoring!$H$48)+IF(Data!$AR185&lt;&gt;"",Scoring!$H$49)+IF(Data!$AS185&lt;&gt;"",Scoring!$H$50)+IF(Data!$AT185&lt;&gt;"",Scoring!$H$51)+IF(Data!$AU185&lt;&gt;"",Scoring!$H$52),"")</f>
        <v/>
      </c>
      <c r="BE185" s="186" t="str">
        <f>IF(BD185&lt;&gt;"",LOOKUP(BD185,Likelihoods!$A$7:$A$107,Likelihoods!F$7:F$107),"")</f>
        <v/>
      </c>
      <c r="BF185" s="181" t="str">
        <f>IF(AND(COUNTBLANK($B185:$O185)=13,COUNTBLANK($P185:$Q185)=1,COUNTBLANK($R185:$U185)=3,COUNTBLANK($V185:$X185)=2,COUNTBLANK($Y185:$AE185)=6,COUNTBLANK($AF185:$AJ185)=4,COUNTBLANK($AK185:AN185)=3,COUNTBLANK($AO185:$AQ185)=2,COUNTBLANK($AR185:$AS185)=1,COUNTBLANK($AT185:$AU185)=1),IF(Data!$B185&lt;&gt;"",Scoring!$I$7)+IF(Data!$C185&lt;&gt;"",Scoring!$I$8)+IF(Data!$D185&lt;&gt;"",Scoring!$I$9)+IF(Data!$E185&lt;&gt;"",Scoring!$I$10)+IF(Data!$F185&lt;&gt;"",Scoring!$I$11)+IF(Data!$G185&lt;&gt;"",Scoring!$I$12)+IF(Data!$H185&lt;&gt;"",Scoring!$I$13)+IF(Data!$I185&lt;&gt;"",Scoring!$I$14)+IF(Data!$J185&lt;&gt;"",Scoring!$I$15)+IF(Data!$K185&lt;&gt;"",Scoring!$I$16)+IF(Data!$L185&lt;&gt;"",Scoring!$I$17)+IF(Data!$M185&lt;&gt;"",Scoring!$I$18)+IF(Data!$N185&lt;&gt;"",Scoring!$I$19)+IF(Data!$O185&lt;&gt;"",Scoring!$I$20)+IF(Data!$P185&lt;&gt;"",Scoring!$I$21)+IF(Data!$Q185&lt;&gt;"",Scoring!$I$22)+IF(Data!$R185&lt;&gt;"",Scoring!$I$23)+IF(Data!$S185&lt;&gt;"",Scoring!$I$24)+IF(Data!$T185&lt;&gt;"",Scoring!$I$25)+IF(Data!$U185&lt;&gt;"",Scoring!$I$26)+IF(Data!$V185&lt;&gt;"",Scoring!$I$27)+IF(Data!$W185&lt;&gt;"",Scoring!$I$28)+IF(Data!$X185&lt;&gt;"",Scoring!$I$29)+IF(Data!$Y185&lt;&gt;"",Scoring!$I$30)+IF(Data!$Z185&lt;&gt;"",Scoring!$I$31)+IF(Data!$AA185&lt;&gt;"",Scoring!$I$32)+IF(Data!$AB185&lt;&gt;"",Scoring!$I$33)+IF(Data!$AC185&lt;&gt;"",Scoring!$I$34)+IF(Data!$AD185&lt;&gt;"",Scoring!$I$35)+IF(Data!$AE185&lt;&gt;"",Scoring!$I$36)+IF(Data!$AF185&lt;&gt;"",Scoring!$I$37)+IF(Data!$AG185&lt;&gt;"",Scoring!$I$38)+IF(Data!$AH185&lt;&gt;"",Scoring!$I$39)+IF(Data!$AI185&lt;&gt;"",Scoring!$I$40)+IF(Data!$AJ185&lt;&gt;"",Scoring!$I$41)+IF(Data!$AK185&lt;&gt;"",Scoring!$I$42)+IF(Data!$AL185&lt;&gt;"",Scoring!$I$43)+IF(Data!$AM185&lt;&gt;"",Scoring!$I$44)+IF(Data!$AN185&lt;&gt;"",Scoring!$I$45)+IF(Data!$AO185&lt;&gt;"",Scoring!$I$46)+IF(Data!$AP185&lt;&gt;"",Scoring!$I$47)+IF(Data!$AQ185&lt;&gt;"",Scoring!$I$48)+IF(Data!$AR185&lt;&gt;"",Scoring!$I$49)+IF(Data!$AS185&lt;&gt;"",Scoring!$I$50)+IF(Data!$AT185&lt;&gt;"",Scoring!$I$51)+IF(Data!$AU185&lt;&gt;"",Scoring!$I$52),"")</f>
        <v/>
      </c>
      <c r="BG185" s="180" t="str">
        <f>IF(BF185&lt;&gt;"",LOOKUP(BF185,Likelihoods!$A$7:$A$107,Likelihoods!G$7:G$107),"")</f>
        <v/>
      </c>
      <c r="BH185" s="187" t="str">
        <f>IF(AND(COUNTBLANK($B185:$O185)=13,COUNTBLANK($P185:$Q185)=1,COUNTBLANK($R185:$U185)=3,COUNTBLANK($V185:$X185)=2,COUNTBLANK($Y185:$AE185)=6,COUNTBLANK($AF185:$AJ185)=4,COUNTBLANK($AK185:AN185)=3,COUNTBLANK($AO185:$AQ185)=2,COUNTBLANK($AR185:$AS185)=1,COUNTBLANK($AT185:$AU185)=1),IF(Data!$B185&lt;&gt;"",Scoring!$J$7)+IF(Data!$C185&lt;&gt;"",Scoring!$J$8)+IF(Data!$D185&lt;&gt;"",Scoring!$J$9)+IF(Data!$E185&lt;&gt;"",Scoring!$J$10)+IF(Data!$F185&lt;&gt;"",Scoring!$J$11)+IF(Data!$G185&lt;&gt;"",Scoring!$J$12)+IF(Data!$H185&lt;&gt;"",Scoring!$J$13)+IF(Data!$I185&lt;&gt;"",Scoring!$J$14)+IF(Data!$J185&lt;&gt;"",Scoring!$J$15)+IF(Data!$K185&lt;&gt;"",Scoring!$J$16)+IF(Data!$L185&lt;&gt;"",Scoring!$J$17)+IF(Data!$M185&lt;&gt;"",Scoring!$J$18)+IF(Data!$N185&lt;&gt;"",Scoring!$J$19)+IF(Data!$O185&lt;&gt;"",Scoring!$J$20)+IF(Data!$P185&lt;&gt;"",Scoring!$J$21)+IF(Data!$Q185&lt;&gt;"",Scoring!$J$22)+IF(Data!$R185&lt;&gt;"",Scoring!$J$23)+IF(Data!$S185&lt;&gt;"",Scoring!$J$24)+IF(Data!$T185&lt;&gt;"",Scoring!$J$25)+IF(Data!$U185&lt;&gt;"",Scoring!$J$26)+IF(Data!$V185&lt;&gt;"",Scoring!$J$27)+IF(Data!$W185&lt;&gt;"",Scoring!$J$28)+IF(Data!$X185&lt;&gt;"",Scoring!$J$29)+IF(Data!$Y185&lt;&gt;"",Scoring!$J$30)+IF(Data!$Z185&lt;&gt;"",Scoring!$J$31)+IF(Data!$AA185&lt;&gt;"",Scoring!$J$32)+IF(Data!$AB185&lt;&gt;"",Scoring!$J$33)+IF(Data!$AC185&lt;&gt;"",Scoring!$J$34)+IF(Data!$AD185&lt;&gt;"",Scoring!$J$35)+IF(Data!$AE185&lt;&gt;"",Scoring!$J$36)+IF(Data!$AF185&lt;&gt;"",Scoring!$J$37)+IF(Data!$AG185&lt;&gt;"",Scoring!$J$38)+IF(Data!$AH185&lt;&gt;"",Scoring!$J$39)+IF(Data!$AI185&lt;&gt;"",Scoring!$J$40)+IF(Data!$AJ185&lt;&gt;"",Scoring!$J$41)+IF(Data!$AK185&lt;&gt;"",Scoring!$J$42)+IF(Data!$AL185&lt;&gt;"",Scoring!$J$43)+IF(Data!$AM185&lt;&gt;"",Scoring!$J$44)+IF(Data!$AN185&lt;&gt;"",Scoring!$J$45)+IF(Data!$AO185&lt;&gt;"",Scoring!$J$46)+IF(Data!$AP185&lt;&gt;"",Scoring!$J$47)+IF(Data!$AQ185&lt;&gt;"",Scoring!$J$48)+IF(Data!$AR185&lt;&gt;"",Scoring!$J$49)+IF(Data!$AS185&lt;&gt;"",Scoring!$J$50)+IF(Data!$AT185&lt;&gt;"",Scoring!$J$51)+IF(Data!$AU185&lt;&gt;"",Scoring!$J$52),"")</f>
        <v/>
      </c>
      <c r="BI185" s="183" t="str">
        <f>IF(BH185&lt;&gt;"",LOOKUP(BH185,Likelihoods!$A$7:$A$107,Likelihoods!H$7:H$107),"")</f>
        <v/>
      </c>
      <c r="BJ185" s="188" t="str">
        <f>IF(AND(COUNTBLANK($B185:$O185)=13,COUNTBLANK($P185:$Q185)=1,COUNTBLANK($R185:$U185)=3,COUNTBLANK($V185:$X185)=2,COUNTBLANK($Y185:$AE185)=6,COUNTBLANK($AF185:$AJ185)=4,COUNTBLANK($AK185:AN185)=3,COUNTBLANK($AO185:$AQ185)=2,COUNTBLANK($AR185:$AS185)=1,COUNTBLANK($AT185:$AU185)=1),IF(Data!$B185&lt;&gt;"",Scoring!$K$7)+IF(Data!$C185&lt;&gt;"",Scoring!$K$8)+IF(Data!$D185&lt;&gt;"",Scoring!$K$9)+IF(Data!$E185&lt;&gt;"",Scoring!$K$10)+IF(Data!$F185&lt;&gt;"",Scoring!$K$11)+IF(Data!$G185&lt;&gt;"",Scoring!$K$12)+IF(Data!$H185&lt;&gt;"",Scoring!$K$13)+IF(Data!$I185&lt;&gt;"",Scoring!$K$14)+IF(Data!$J185&lt;&gt;"",Scoring!$K$15)+IF(Data!$K185&lt;&gt;"",Scoring!$K$16)+IF(Data!$L185&lt;&gt;"",Scoring!$K$17)+IF(Data!$M185&lt;&gt;"",Scoring!$K$18)+IF(Data!$N185&lt;&gt;"",Scoring!$K$19)+IF(Data!$O185&lt;&gt;"",Scoring!$K$20)+IF(Data!$P185&lt;&gt;"",Scoring!$K$21)+IF(Data!$Q185&lt;&gt;"",Scoring!$K$22)+IF(Data!$R185&lt;&gt;"",Scoring!$K$23)+IF(Data!$S185&lt;&gt;"",Scoring!$K$24)+IF(Data!$T185&lt;&gt;"",Scoring!$K$25)+IF(Data!$U185&lt;&gt;"",Scoring!$K$26)+IF(Data!$V185&lt;&gt;"",Scoring!$K$27)+IF(Data!$W185&lt;&gt;"",Scoring!$K$28)+IF(Data!$X185&lt;&gt;"",Scoring!$K$29)+IF(Data!$Y185&lt;&gt;"",Scoring!$K$30)+IF(Data!$Z185&lt;&gt;"",Scoring!$K$31)+IF(Data!$AA185&lt;&gt;"",Scoring!$K$32)+IF(Data!$AB185&lt;&gt;"",Scoring!$K$33)+IF(Data!$AC185&lt;&gt;"",Scoring!$K$34)+IF(Data!$AD185&lt;&gt;"",Scoring!$K$35)+IF(Data!$AE185&lt;&gt;"",Scoring!$K$36)+IF(Data!$AF185&lt;&gt;"",Scoring!$K$37)+IF(Data!$AG185&lt;&gt;"",Scoring!$K$38)+IF(Data!$AH185&lt;&gt;"",Scoring!$K$39)+IF(Data!$AI185&lt;&gt;"",Scoring!$K$40)+IF(Data!$AJ185&lt;&gt;"",Scoring!$K$41)+IF(Data!$AK185&lt;&gt;"",Scoring!$K$42)+IF(Data!$AL185&lt;&gt;"",Scoring!$K$43)+IF(Data!$AM185&lt;&gt;"",Scoring!$K$44)+IF(Data!$AN185&lt;&gt;"",Scoring!$K$45)+IF(Data!$AO185&lt;&gt;"",Scoring!$K$46)+IF(Data!$AP185&lt;&gt;"",Scoring!$K$47)+IF(Data!$AQ185&lt;&gt;"",Scoring!$K$48)+IF(Data!$AR185&lt;&gt;"",Scoring!$K$49)+IF(Data!$AS185&lt;&gt;"",Scoring!$K$50)+IF(Data!$AT185&lt;&gt;"",Scoring!$K$51)+IF(Data!$AU185&lt;&gt;"",Scoring!$K$52),"")</f>
        <v/>
      </c>
      <c r="BK185" s="184" t="str">
        <f>IF(BJ185&lt;&gt;"",LOOKUP(BJ185,Likelihoods!$A$7:$A$107,Likelihoods!I$7:I$107),"")</f>
        <v/>
      </c>
      <c r="BL185" s="187" t="str">
        <f>IF(AND(COUNTBLANK($B185:$O185)=13,COUNTBLANK($P185:$Q185)=1,COUNTBLANK($R185:$U185)=3,COUNTBLANK($V185:$X185)=2,COUNTBLANK($Y185:$AE185)=6,COUNTBLANK($AF185:$AJ185)=4,COUNTBLANK($AK185:AN185)=3,COUNTBLANK($AO185:$AQ185)=2,COUNTBLANK($AR185:$AS185)=1,COUNTBLANK($AT185:$AU185)=1),IF(Data!$B185&lt;&gt;"",Scoring!$L$7)+IF(Data!$C185&lt;&gt;"",Scoring!$L$8)+IF(Data!$D185&lt;&gt;"",Scoring!$L$9)+IF(Data!$E185&lt;&gt;"",Scoring!$L$10)+IF(Data!$F185&lt;&gt;"",Scoring!$L$11)+IF(Data!$G185&lt;&gt;"",Scoring!$L$12)+IF(Data!$H185&lt;&gt;"",Scoring!$L$13)+IF(Data!$I185&lt;&gt;"",Scoring!$L$14)+IF(Data!$J185&lt;&gt;"",Scoring!$L$15)+IF(Data!$K185&lt;&gt;"",Scoring!$L$16)+IF(Data!$L185&lt;&gt;"",Scoring!$L$17)+IF(Data!$M185&lt;&gt;"",Scoring!$L$18)+IF(Data!$N185&lt;&gt;"",Scoring!$L$19)+IF(Data!$O185&lt;&gt;"",Scoring!$L$20)+IF(Data!$P185&lt;&gt;"",Scoring!$L$21)+IF(Data!$Q185&lt;&gt;"",Scoring!$L$22)+IF(Data!$R185&lt;&gt;"",Scoring!$L$23)+IF(Data!$S185&lt;&gt;"",Scoring!$L$24)+IF(Data!$T185&lt;&gt;"",Scoring!$L$25)+IF(Data!$U185&lt;&gt;"",Scoring!$L$26)+IF(Data!$V185&lt;&gt;"",Scoring!$L$27)+IF(Data!$W185&lt;&gt;"",Scoring!$L$28)+IF(Data!$X185&lt;&gt;"",Scoring!$L$29)+IF(Data!$Y185&lt;&gt;"",Scoring!$L$30)+IF(Data!$Z185&lt;&gt;"",Scoring!$L$31)+IF(Data!$AA185&lt;&gt;"",Scoring!$L$32)+IF(Data!$AB185&lt;&gt;"",Scoring!$L$33)+IF(Data!$AC185&lt;&gt;"",Scoring!$L$34)+IF(Data!$AD185&lt;&gt;"",Scoring!$L$35)+IF(Data!$AE185&lt;&gt;"",Scoring!$L$36)+IF(Data!$AF185&lt;&gt;"",Scoring!$L$37)+IF(Data!$AG185&lt;&gt;"",Scoring!$L$38)+IF(Data!$AH185&lt;&gt;"",Scoring!$L$39)+IF(Data!$AI185&lt;&gt;"",Scoring!$L$40)+IF(Data!$AJ185&lt;&gt;"",Scoring!$L$41)+IF(Data!$AK185&lt;&gt;"",Scoring!$L$42)+IF(Data!$AL185&lt;&gt;"",Scoring!$L$43)+IF(Data!$AM185&lt;&gt;"",Scoring!$L$44)+IF(Data!$AN185&lt;&gt;"",Scoring!$L$45)+IF(Data!$AO185&lt;&gt;"",Scoring!$L$46)+IF(Data!$AP185&lt;&gt;"",Scoring!$L$47)+IF(Data!$AQ185&lt;&gt;"",Scoring!$L$48)+IF(Data!$AR185&lt;&gt;"",Scoring!$L$49)+IF(Data!$AS185&lt;&gt;"",Scoring!$L$50)+IF(Data!$AT185&lt;&gt;"",Scoring!$L$51)+IF(Data!$AU185&lt;&gt;"",Scoring!$L$52),"")</f>
        <v/>
      </c>
      <c r="BM185" s="180" t="str">
        <f>IF(BL185&lt;&gt;"",LOOKUP(BL185,Likelihoods!$A$7:$A$107,Likelihoods!J$7:J$107),"")</f>
        <v/>
      </c>
      <c r="BN185" s="181" t="str">
        <f>IF(AND(COUNTBLANK($B185:$O185)=13,COUNTBLANK($P185:$Q185)=1,COUNTBLANK($R185:$U185)=3,COUNTBLANK($V185:$X185)=2,COUNTBLANK($Y185:$AE185)=6,COUNTBLANK($AF185:$AJ185)=4,COUNTBLANK($AK185:AN185)=3,COUNTBLANK($AO185:$AQ185)=2,COUNTBLANK($AR185:$AS185)=1,COUNTBLANK($AT185:$AU185)=1),IF(Data!$B185&lt;&gt;"",Scoring!$M$7)+IF(Data!$C185&lt;&gt;"",Scoring!$M$8)+IF(Data!$D185&lt;&gt;"",Scoring!$M$9)+IF(Data!$E185&lt;&gt;"",Scoring!$M$10)+IF(Data!$F185&lt;&gt;"",Scoring!$M$11)+IF(Data!$G185&lt;&gt;"",Scoring!$M$12)+IF(Data!$H185&lt;&gt;"",Scoring!$M$13)+IF(Data!$I185&lt;&gt;"",Scoring!$M$14)+IF(Data!$J185&lt;&gt;"",Scoring!$M$15)+IF(Data!$K185&lt;&gt;"",Scoring!$M$16)+IF(Data!$L185&lt;&gt;"",Scoring!$M$17)+IF(Data!$M185&lt;&gt;"",Scoring!$M$18)+IF(Data!$N185&lt;&gt;"",Scoring!$M$19)+IF(Data!$O185&lt;&gt;"",Scoring!$M$20)+IF(Data!$P185&lt;&gt;"",Scoring!$M$21)+IF(Data!$Q185&lt;&gt;"",Scoring!$M$22)+IF(Data!$R185&lt;&gt;"",Scoring!$M$23)+IF(Data!$S185&lt;&gt;"",Scoring!$M$24)+IF(Data!$T185&lt;&gt;"",Scoring!$M$25)+IF(Data!$U185&lt;&gt;"",Scoring!$M$26)+IF(Data!$V185&lt;&gt;"",Scoring!$M$27)+IF(Data!$W185&lt;&gt;"",Scoring!$M$28)+IF(Data!$X185&lt;&gt;"",Scoring!$M$29)+IF(Data!$Y185&lt;&gt;"",Scoring!$M$30)+IF(Data!$Z185&lt;&gt;"",Scoring!$M$31)+IF(Data!$AA185&lt;&gt;"",Scoring!$M$32)+IF(Data!$AB185&lt;&gt;"",Scoring!$M$33)+IF(Data!$AC185&lt;&gt;"",Scoring!$M$34)+IF(Data!$AD185&lt;&gt;"",Scoring!$M$35)+IF(Data!$AE185&lt;&gt;"",Scoring!$M$36)+IF(Data!$AF185&lt;&gt;"",Scoring!$M$37)+IF(Data!$AG185&lt;&gt;"",Scoring!$M$38)+IF(Data!$AH185&lt;&gt;"",Scoring!$M$39)+IF(Data!$AI185&lt;&gt;"",Scoring!$M$40)+IF(Data!$AJ185&lt;&gt;"",Scoring!$M$41)+IF(Data!$AK185&lt;&gt;"",Scoring!$M$42)+IF(Data!$AL185&lt;&gt;"",Scoring!$M$43)+IF(Data!$AM185&lt;&gt;"",Scoring!$M$44)+IF(Data!$AN185&lt;&gt;"",Scoring!$M$45)+IF(Data!$AO185&lt;&gt;"",Scoring!$M$46)+IF(Data!$AP185&lt;&gt;"",Scoring!$M$47)+IF(Data!$AQ185&lt;&gt;"",Scoring!$M$48)+IF(Data!$AR185&lt;&gt;"",Scoring!$M$49)+IF(Data!$AS185&lt;&gt;"",Scoring!$M$50)+IF(Data!$AT185&lt;&gt;"",Scoring!$M$51)+IF(Data!$AU185&lt;&gt;"",Scoring!$M$52),"")</f>
        <v/>
      </c>
      <c r="BO185" s="184" t="str">
        <f>IF(BN185&lt;&gt;"",LOOKUP(BN185,Likelihoods!$A$7:$A$107,Likelihoods!K$7:K$107),"")</f>
        <v/>
      </c>
      <c r="BP185" s="179" t="str">
        <f>IF(AND(COUNTBLANK($B185:$O185)=13,COUNTBLANK($P185:$Q185)=1,COUNTBLANK($R185:$U185)=3,COUNTBLANK($V185:$X185)=2,COUNTBLANK($Y185:$AE185)=6,COUNTBLANK($AF185:$AJ185)=4,COUNTBLANK($AK185:AN185)=3,COUNTBLANK($AO185:$AQ185)=2,COUNTBLANK($AR185:$AS185)=1,COUNTBLANK($AT185:$AU185)=1),IF(Data!$B185&lt;&gt;"",Scoring!$N$7)+IF(Data!$C185&lt;&gt;"",Scoring!$N$8)+IF(Data!$D185&lt;&gt;"",Scoring!$N$9)+IF(Data!$E185&lt;&gt;"",Scoring!$N$10)+IF(Data!$F185&lt;&gt;"",Scoring!$N$11)+IF(Data!$G185&lt;&gt;"",Scoring!$N$12)+IF(Data!$H185&lt;&gt;"",Scoring!$N$13)+IF(Data!$I185&lt;&gt;"",Scoring!$N$14)+IF(Data!$J185&lt;&gt;"",Scoring!$N$15)+IF(Data!$K185&lt;&gt;"",Scoring!$N$16)+IF(Data!$L185&lt;&gt;"",Scoring!$N$17)+IF(Data!$M185&lt;&gt;"",Scoring!$N$18)+IF(Data!$N185&lt;&gt;"",Scoring!$N$19)+IF(Data!$O185&lt;&gt;"",Scoring!$N$20)+IF(Data!$P185&lt;&gt;"",Scoring!$N$21)+IF(Data!$Q185&lt;&gt;"",Scoring!$N$22)+IF(Data!$R185&lt;&gt;"",Scoring!$N$23)+IF(Data!$S185&lt;&gt;"",Scoring!$N$24)+IF(Data!$T185&lt;&gt;"",Scoring!$N$25)+IF(Data!$U185&lt;&gt;"",Scoring!$N$26)+IF(Data!$V185&lt;&gt;"",Scoring!$N$27)+IF(Data!$W185&lt;&gt;"",Scoring!$N$28)+IF(Data!$X185&lt;&gt;"",Scoring!$N$29)+IF(Data!$Y185&lt;&gt;"",Scoring!$N$30)+IF(Data!$Z185&lt;&gt;"",Scoring!$N$31)+IF(Data!$AA185&lt;&gt;"",Scoring!$N$32)+IF(Data!$AB185&lt;&gt;"",Scoring!$N$33)+IF(Data!$AC185&lt;&gt;"",Scoring!$N$34)+IF(Data!$AD185&lt;&gt;"",Scoring!$N$35)+IF(Data!$AE185&lt;&gt;"",Scoring!$N$36)+IF(Data!$AF185&lt;&gt;"",Scoring!$N$37)+IF(Data!$AG185&lt;&gt;"",Scoring!$N$38)+IF(Data!$AH185&lt;&gt;"",Scoring!$N$39)+IF(Data!$AI185&lt;&gt;"",Scoring!$N$40)+IF(Data!$AJ185&lt;&gt;"",Scoring!$N$41)+IF(Data!$AK185&lt;&gt;"",Scoring!$N$42)+IF(Data!$AL185&lt;&gt;"",Scoring!$N$43)+IF(Data!$AM185&lt;&gt;"",Scoring!$N$44)+IF(Data!$AN185&lt;&gt;"",Scoring!$N$45)+IF(Data!$AO185&lt;&gt;"",Scoring!$N$46)+IF(Data!$AP185&lt;&gt;"",Scoring!$N$47)+IF(Data!$AQ185&lt;&gt;"",Scoring!$N$48)+IF(Data!$AR185&lt;&gt;"",Scoring!$N$49)+IF(Data!$AS185&lt;&gt;"",Scoring!$N$50)+IF(Data!$AT185&lt;&gt;"",Scoring!$N$51)+IF(Data!$AU185&lt;&gt;"",Scoring!$N$52),"")</f>
        <v/>
      </c>
      <c r="BQ185" s="189" t="str">
        <f>IF(BP185&lt;&gt;"",LOOKUP(BP185,Likelihoods!$A$7:$A$107,Likelihoods!L$7:L$107),"")</f>
        <v/>
      </c>
      <c r="BR185" s="181" t="str">
        <f>IF(AND(COUNTBLANK($B185:$O185)=13,COUNTBLANK($P185:$Q185)=1,COUNTBLANK($R185:$U185)=3,COUNTBLANK($V185:$X185)=2,COUNTBLANK($Y185:$AE185)=6,COUNTBLANK($AF185:$AJ185)=4,COUNTBLANK($AK185:AN185)=3,COUNTBLANK($AO185:$AQ185)=2,COUNTBLANK($AR185:$AS185)=1,COUNTBLANK($AT185:$AU185)=1),IF(Data!$B185&lt;&gt;"",Scoring!$O$7)+IF(Data!$C185&lt;&gt;"",Scoring!$O$8)+IF(Data!$D185&lt;&gt;"",Scoring!$O$9)+IF(Data!$E185&lt;&gt;"",Scoring!$O$10)+IF(Data!$F185&lt;&gt;"",Scoring!$O$11)+IF(Data!$G185&lt;&gt;"",Scoring!$O$12)+IF(Data!$H185&lt;&gt;"",Scoring!$O$13)+IF(Data!$I185&lt;&gt;"",Scoring!$O$14)+IF(Data!$J185&lt;&gt;"",Scoring!$O$15)+IF(Data!$K185&lt;&gt;"",Scoring!$O$16)+IF(Data!$L185&lt;&gt;"",Scoring!$O$17)+IF(Data!$M185&lt;&gt;"",Scoring!$O$18)+IF(Data!$N185&lt;&gt;"",Scoring!$O$19)+IF(Data!$O185&lt;&gt;"",Scoring!$O$20)+IF(Data!$P185&lt;&gt;"",Scoring!$O$21)+IF(Data!$Q185&lt;&gt;"",Scoring!$O$22)+IF(Data!$R185&lt;&gt;"",Scoring!$O$23)+IF(Data!$S185&lt;&gt;"",Scoring!$O$24)+IF(Data!$T185&lt;&gt;"",Scoring!$O$25)+IF(Data!$U185&lt;&gt;"",Scoring!$O$26)+IF(Data!$V185&lt;&gt;"",Scoring!$O$27)+IF(Data!$W185&lt;&gt;"",Scoring!$O$28)+IF(Data!$X185&lt;&gt;"",Scoring!$O$29)+IF(Data!$Y185&lt;&gt;"",Scoring!$O$30)+IF(Data!$Z185&lt;&gt;"",Scoring!$O$31)+IF(Data!$AA185&lt;&gt;"",Scoring!$O$32)+IF(Data!$AB185&lt;&gt;"",Scoring!$O$33)+IF(Data!$AC185&lt;&gt;"",Scoring!$O$34)+IF(Data!$AD185&lt;&gt;"",Scoring!$O$35)+IF(Data!$AE185&lt;&gt;"",Scoring!$O$36)+IF(Data!$AF185&lt;&gt;"",Scoring!$O$37)+IF(Data!$AG185&lt;&gt;"",Scoring!$O$38)+IF(Data!$AH185&lt;&gt;"",Scoring!$O$39)+IF(Data!$AI185&lt;&gt;"",Scoring!$O$40)+IF(Data!$AJ185&lt;&gt;"",Scoring!$O$41)+IF(Data!$AK185&lt;&gt;"",Scoring!$O$42)+IF(Data!$AL185&lt;&gt;"",Scoring!$O$43)+IF(Data!$AM185&lt;&gt;"",Scoring!$O$44)+IF(Data!$AN185&lt;&gt;"",Scoring!$O$45)+IF(Data!$AO185&lt;&gt;"",Scoring!$O$46)+IF(Data!$AP185&lt;&gt;"",Scoring!$O$47)+IF(Data!$AQ185&lt;&gt;"",Scoring!$O$48)+IF(Data!$AR185&lt;&gt;"",Scoring!$O$49)+IF(Data!$AS185&lt;&gt;"",Scoring!$O$50)+IF(Data!$AT185&lt;&gt;"",Scoring!$O$51)+IF(Data!$AU185&lt;&gt;"",Scoring!$O$52),"")</f>
        <v/>
      </c>
      <c r="BS185" s="184" t="str">
        <f>IF(BR185&lt;&gt;"",LOOKUP(BR185,Likelihoods!$A$7:$A$107,Likelihoods!M$7:M$107),"")</f>
        <v/>
      </c>
      <c r="BT185" s="181" t="str">
        <f>IF(AND(COUNTBLANK($B185:$O185)=13,COUNTBLANK($P185:$Q185)=1,COUNTBLANK($R185:$U185)=3,COUNTBLANK($V185:$X185)=2,COUNTBLANK($Y185:$AE185)=6,COUNTBLANK($AF185:$AJ185)=4,COUNTBLANK($AK185:AN185)=3,COUNTBLANK($AO185:$AQ185)=2,COUNTBLANK($AR185:$AS185)=1,COUNTBLANK($AT185:$AU185)=1),IF(Data!$B185&lt;&gt;"",Scoring!$P$7)+IF(Data!$C185&lt;&gt;"",Scoring!$P$8)+IF(Data!$D185&lt;&gt;"",Scoring!$P$9)+IF(Data!$E185&lt;&gt;"",Scoring!$P$10)+IF(Data!$F185&lt;&gt;"",Scoring!$P$11)+IF(Data!$G185&lt;&gt;"",Scoring!$P$12)+IF(Data!$H185&lt;&gt;"",Scoring!$P$13)+IF(Data!$I185&lt;&gt;"",Scoring!$P$14)+IF(Data!$J185&lt;&gt;"",Scoring!$P$15)+IF(Data!$K185&lt;&gt;"",Scoring!$P$16)+IF(Data!$L185&lt;&gt;"",Scoring!$P$17)+IF(Data!$M185&lt;&gt;"",Scoring!$P$18)+IF(Data!$N185&lt;&gt;"",Scoring!$P$19)+IF(Data!$O185&lt;&gt;"",Scoring!$P$20)+IF(Data!$P185&lt;&gt;"",Scoring!$P$21)+IF(Data!$Q185&lt;&gt;"",Scoring!$P$22)+IF(Data!$R185&lt;&gt;"",Scoring!$P$23)+IF(Data!$S185&lt;&gt;"",Scoring!$P$24)+IF(Data!$T185&lt;&gt;"",Scoring!$P$25)+IF(Data!$U185&lt;&gt;"",Scoring!$P$26)+IF(Data!$V185&lt;&gt;"",Scoring!$P$27)+IF(Data!$W185&lt;&gt;"",Scoring!$P$28)+IF(Data!$X185&lt;&gt;"",Scoring!$P$29)+IF(Data!$Y185&lt;&gt;"",Scoring!$P$30)+IF(Data!$Z185&lt;&gt;"",Scoring!$P$31)+IF(Data!$AA185&lt;&gt;"",Scoring!$P$32)+IF(Data!$AB185&lt;&gt;"",Scoring!$P$33)+IF(Data!$AC185&lt;&gt;"",Scoring!$P$34)+IF(Data!$AD185&lt;&gt;"",Scoring!$P$35)+IF(Data!$AE185&lt;&gt;"",Scoring!$P$36)+IF(Data!$AF185&lt;&gt;"",Scoring!$P$37)+IF(Data!$AG185&lt;&gt;"",Scoring!$P$38)+IF(Data!$AH185&lt;&gt;"",Scoring!$P$39)+IF(Data!$AI185&lt;&gt;"",Scoring!$P$40)+IF(Data!$AJ185&lt;&gt;"",Scoring!$P$41)+IF(Data!$AK185&lt;&gt;"",Scoring!$P$42)+IF(Data!$AL185&lt;&gt;"",Scoring!$P$43)+IF(Data!$AM185&lt;&gt;"",Scoring!$P$44)+IF(Data!$AN185&lt;&gt;"",Scoring!$P$45)+IF(Data!$AO185&lt;&gt;"",Scoring!$P$46)+IF(Data!$AP185&lt;&gt;"",Scoring!$P$47)+IF(Data!$AQ185&lt;&gt;"",Scoring!$P$48)+IF(Data!$AR185&lt;&gt;"",Scoring!$P$49)+IF(Data!$AS185&lt;&gt;"",Scoring!$P$50)+IF(Data!$AT185&lt;&gt;"",Scoring!$P$51)+IF(Data!$AU185&lt;&gt;"",Scoring!$P$52),"")</f>
        <v/>
      </c>
      <c r="BU185" s="180" t="str">
        <f>IF(BT185&lt;&gt;"",LOOKUP(BT185,Likelihoods!$A$7:$A$107,Likelihoods!N$7:N$107),"")</f>
        <v/>
      </c>
      <c r="BV185" s="181" t="str">
        <f>IF(AND(COUNTBLANK($B185:$O185)=13,COUNTBLANK($P185:$Q185)=1,COUNTBLANK($R185:$U185)=3,COUNTBLANK($V185:$X185)=2,COUNTBLANK($Y185:$AE185)=6,COUNTBLANK($AF185:$AJ185)=4,COUNTBLANK($AK185:AN185)=3,COUNTBLANK($AO185:$AQ185)=2,COUNTBLANK($AR185:$AS185)=1,COUNTBLANK($AT185:$AU185)=1),IF(Data!$B185&lt;&gt;"",Scoring!$Q$7)+IF(Data!$C185&lt;&gt;"",Scoring!$Q$8)+IF(Data!$D185&lt;&gt;"",Scoring!$Q$9)+IF(Data!$E185&lt;&gt;"",Scoring!$Q$10)+IF(Data!$F185&lt;&gt;"",Scoring!$Q$11)+IF(Data!$G185&lt;&gt;"",Scoring!$Q$12)+IF(Data!$H185&lt;&gt;"",Scoring!$Q$13)+IF(Data!$I185&lt;&gt;"",Scoring!$Q$14)+IF(Data!$J185&lt;&gt;"",Scoring!$Q$15)+IF(Data!$K185&lt;&gt;"",Scoring!$Q$16)+IF(Data!$L185&lt;&gt;"",Scoring!$Q$17)+IF(Data!$M185&lt;&gt;"",Scoring!$Q$18)+IF(Data!$N185&lt;&gt;"",Scoring!$Q$19)+IF(Data!$O185&lt;&gt;"",Scoring!$Q$20)+IF(Data!$P185&lt;&gt;"",Scoring!$Q$21)+IF(Data!$Q185&lt;&gt;"",Scoring!$Q$22)+IF(Data!$R185&lt;&gt;"",Scoring!$Q$23)+IF(Data!$S185&lt;&gt;"",Scoring!$Q$24)+IF(Data!$T185&lt;&gt;"",Scoring!$Q$25)+IF(Data!$U185&lt;&gt;"",Scoring!$Q$26)+IF(Data!$V185&lt;&gt;"",Scoring!$Q$27)+IF(Data!$W185&lt;&gt;"",Scoring!$Q$28)+IF(Data!$X185&lt;&gt;"",Scoring!$Q$29)+IF(Data!$Y185&lt;&gt;"",Scoring!$Q$30)+IF(Data!$Z185&lt;&gt;"",Scoring!$Q$31)+IF(Data!$AA185&lt;&gt;"",Scoring!$Q$32)+IF(Data!$AB185&lt;&gt;"",Scoring!$Q$33)+IF(Data!$AC185&lt;&gt;"",Scoring!$Q$34)+IF(Data!$AD185&lt;&gt;"",Scoring!$Q$35)+IF(Data!$AE185&lt;&gt;"",Scoring!$Q$36)+IF(Data!$AF185&lt;&gt;"",Scoring!$Q$37)+IF(Data!$AG185&lt;&gt;"",Scoring!$Q$38)+IF(Data!$AH185&lt;&gt;"",Scoring!$Q$39)+IF(Data!$AI185&lt;&gt;"",Scoring!$Q$40)+IF(Data!$AJ185&lt;&gt;"",Scoring!$Q$41)+IF(Data!$AK185&lt;&gt;"",Scoring!$Q$42)+IF(Data!$AL185&lt;&gt;"",Scoring!$Q$43)+IF(Data!$AM185&lt;&gt;"",Scoring!$Q$44)+IF(Data!$AN185&lt;&gt;"",Scoring!$Q$45)+IF(Data!$AO185&lt;&gt;"",Scoring!$Q$46)+IF(Data!$AP185&lt;&gt;"",Scoring!$Q$47)+IF(Data!$AQ185&lt;&gt;"",Scoring!$Q$48)+IF(Data!$AR185&lt;&gt;"",Scoring!$Q$49)+IF(Data!$AS185&lt;&gt;"",Scoring!$Q$50)+IF(Data!$AT185&lt;&gt;"",Scoring!$Q$51)+IF(Data!$AU185&lt;&gt;"",Scoring!$Q$52),"")</f>
        <v/>
      </c>
      <c r="BW185" s="183" t="str">
        <f>IF(BV185&lt;&gt;"",LOOKUP(BV185,Likelihoods!$A$7:$A$107,Likelihoods!O$7:O$107),"")</f>
        <v/>
      </c>
      <c r="BX185" s="9"/>
      <c r="BY185" s="9"/>
      <c r="BZ185" s="9"/>
      <c r="CA185" s="9"/>
      <c r="CB185" s="9"/>
      <c r="CC185" s="9"/>
      <c r="CD185" s="9"/>
      <c r="CE185" s="9"/>
      <c r="CF185" s="9"/>
      <c r="CG185" s="9"/>
      <c r="CH185" s="9"/>
      <c r="CI185" s="9"/>
      <c r="CJ185" s="9"/>
      <c r="CK185" s="9"/>
    </row>
    <row r="186" spans="1:89" ht="14.25">
      <c r="A186" s="59"/>
      <c r="B186" s="76"/>
      <c r="C186" s="77"/>
      <c r="D186" s="77"/>
      <c r="E186" s="77"/>
      <c r="F186" s="77"/>
      <c r="G186" s="77"/>
      <c r="H186" s="77"/>
      <c r="I186" s="77"/>
      <c r="J186" s="77"/>
      <c r="K186" s="77"/>
      <c r="L186" s="77"/>
      <c r="M186" s="77"/>
      <c r="N186" s="77"/>
      <c r="O186" s="77"/>
      <c r="P186" s="76"/>
      <c r="Q186" s="78"/>
      <c r="R186" s="77"/>
      <c r="S186" s="77"/>
      <c r="T186" s="77"/>
      <c r="U186" s="77"/>
      <c r="V186" s="76"/>
      <c r="W186" s="77"/>
      <c r="X186" s="78"/>
      <c r="Y186" s="77"/>
      <c r="Z186" s="77"/>
      <c r="AA186" s="77"/>
      <c r="AB186" s="77"/>
      <c r="AC186" s="77"/>
      <c r="AD186" s="77"/>
      <c r="AE186" s="77"/>
      <c r="AF186" s="76"/>
      <c r="AG186" s="77"/>
      <c r="AH186" s="77"/>
      <c r="AI186" s="77"/>
      <c r="AJ186" s="78"/>
      <c r="AK186" s="77"/>
      <c r="AL186" s="77"/>
      <c r="AM186" s="77"/>
      <c r="AN186" s="77"/>
      <c r="AO186" s="76"/>
      <c r="AP186" s="77"/>
      <c r="AQ186" s="78"/>
      <c r="AR186" s="76"/>
      <c r="AS186" s="78"/>
      <c r="AT186" s="77"/>
      <c r="AU186" s="77"/>
      <c r="AV186" s="179" t="str">
        <f>IF(AND(COUNTBLANK($B186:$O186)=13,COUNTBLANK($P186:$Q186)=1,COUNTBLANK($R186:$U186)=3,COUNTBLANK($V186:$X186)=2,COUNTBLANK($Y186:$AE186)=6,COUNTBLANK($AF186:$AJ186)=4,COUNTBLANK($AK186:AN186)=3,COUNTBLANK($AO186:$AQ186)=2,COUNTBLANK($AR186:$AS186)=1,COUNTBLANK($AT186:$AU186)=1),IF(Data!$B186&lt;&gt;"",Scoring!$D$7)+IF(Data!$C186&lt;&gt;"",Scoring!$D$8)+IF(Data!$D186&lt;&gt;"",Scoring!$D$9)+IF(Data!$E186&lt;&gt;"",Scoring!$D$10)+IF(Data!$F186&lt;&gt;"",Scoring!$D$11)+IF(Data!$G186&lt;&gt;"",Scoring!$D$12)+IF(Data!$H186&lt;&gt;"",Scoring!$D$13)+IF(Data!$I186&lt;&gt;"",Scoring!$D$14)+IF(Data!$J186&lt;&gt;"",Scoring!$D$15)+IF(Data!$K186&lt;&gt;"",Scoring!$D$16)+IF(Data!$L186&lt;&gt;"",Scoring!$D$17)+IF(Data!$M186&lt;&gt;"",Scoring!$D$18)+IF(Data!$N186&lt;&gt;"",Scoring!$D$19)+IF(Data!$O186&lt;&gt;"",Scoring!$D$20)+IF(Data!$P186&lt;&gt;"",Scoring!$D$21)+IF(Data!$Q186&lt;&gt;"",Scoring!$D$22)+IF(Data!$R186&lt;&gt;"",Scoring!$D$23)+IF(Data!$S186&lt;&gt;"",Scoring!$D$24)+IF(Data!$T186&lt;&gt;"",Scoring!$D$25)+IF(Data!$U186&lt;&gt;"",Scoring!$D$26)+IF(Data!$V186&lt;&gt;"",Scoring!$D$27)+IF(Data!$W186&lt;&gt;"",Scoring!$D$28)+IF(Data!$X186&lt;&gt;"",Scoring!$D$29)+IF(Data!$Y186&lt;&gt;"",Scoring!$D$30)+IF(Data!$Z186&lt;&gt;"",Scoring!$D$31)+IF(Data!$AA186&lt;&gt;"",Scoring!$D$32)+IF(Data!$AB186&lt;&gt;"",Scoring!$D$33)+IF(Data!$AC186&lt;&gt;"",Scoring!$D$34)+IF(Data!$AD186&lt;&gt;"",Scoring!$D$35)+IF(Data!$AE186&lt;&gt;"",Scoring!$D$36)+IF(Data!$AF186&lt;&gt;"",Scoring!$D$37)+IF(Data!$AG186&lt;&gt;"",Scoring!$D$38)+IF(Data!$AH186&lt;&gt;"",Scoring!$D$39)+IF(Data!$AI186&lt;&gt;"",Scoring!$D$40)+IF(Data!$AJ186&lt;&gt;"",Scoring!$D$41)+IF(Data!$AK186&lt;&gt;"",Scoring!$D$42)+IF(Data!$AL186&lt;&gt;"",Scoring!$D$43)+IF(Data!$AM186&lt;&gt;"",Scoring!$D$44)+IF(Data!$AN186&lt;&gt;"",Scoring!$D$45)+IF(Data!$AO186&lt;&gt;"",Scoring!$D$46)+IF(Data!$AP186&lt;&gt;"",Scoring!$D$47)+IF(Data!$AQ186&lt;&gt;"",Scoring!$D$48)+IF(Data!$AR186&lt;&gt;"",Scoring!$D$49)+IF(Data!$AS186&lt;&gt;"",Scoring!$D$50)+IF(Data!$AT186&lt;&gt;"",Scoring!$D$51)+IF(Data!$AU186&lt;&gt;"",Scoring!$D$52),"")</f>
        <v/>
      </c>
      <c r="AW186" s="180" t="str">
        <f>IF(AV186&lt;&gt;"",LOOKUP(AV186,Likelihoods!$A$7:$A$107,Likelihoods!B$7:B$107),"")</f>
        <v/>
      </c>
      <c r="AX186" s="181" t="str">
        <f>IF(AND(COUNTBLANK($B186:$O186)=13,COUNTBLANK($P186:$Q186)=1,COUNTBLANK($R186:$U186)=3,COUNTBLANK($V186:$X186)=2,COUNTBLANK($Y186:$AE186)=6,COUNTBLANK($AF186:$AJ186)=4,COUNTBLANK($AK186:AN186)=3,COUNTBLANK($AO186:$AQ186)=2,COUNTBLANK($AR186:$AS186)=1,COUNTBLANK($AT186:$AU186)=1),IF(Data!$B186&lt;&gt;"",Scoring!$E$7)+IF(Data!$C186&lt;&gt;"",Scoring!$E$8)+IF(Data!$D186&lt;&gt;"",Scoring!$E$9)+IF(Data!$E186&lt;&gt;"",Scoring!$E$10)+IF(Data!$F186&lt;&gt;"",Scoring!$E$11)+IF(Data!$G186&lt;&gt;"",Scoring!$E$12)+IF(Data!$H186&lt;&gt;"",Scoring!$E$13)+IF(Data!$I186&lt;&gt;"",Scoring!$E$14)+IF(Data!$J186&lt;&gt;"",Scoring!$E$15)+IF(Data!$K186&lt;&gt;"",Scoring!$E$16)+IF(Data!$L186&lt;&gt;"",Scoring!$E$17)+IF(Data!$M186&lt;&gt;"",Scoring!$E$18)+IF(Data!$N186&lt;&gt;"",Scoring!$E$19)+IF(Data!$O186&lt;&gt;"",Scoring!$E$20)+IF(Data!$P186&lt;&gt;"",Scoring!$E$21)+IF(Data!$Q186&lt;&gt;"",Scoring!$E$22)+IF(Data!$R186&lt;&gt;"",Scoring!$E$23)+IF(Data!$S186&lt;&gt;"",Scoring!$E$24)+IF(Data!$T186&lt;&gt;"",Scoring!$E$25)+IF(Data!$U186&lt;&gt;"",Scoring!$E$26)+IF(Data!$V186&lt;&gt;"",Scoring!$E$27)+IF(Data!$W186&lt;&gt;"",Scoring!$E$28)+IF(Data!$X186&lt;&gt;"",Scoring!$E$29)+IF(Data!$Y186&lt;&gt;"",Scoring!$E$30)+IF(Data!$Z186&lt;&gt;"",Scoring!$E$31)+IF(Data!$AA186&lt;&gt;"",Scoring!$E$32)+IF(Data!$AB186&lt;&gt;"",Scoring!$E$33)+IF(Data!$AC186&lt;&gt;"",Scoring!$E$34)+IF(Data!$AD186&lt;&gt;"",Scoring!$E$35)+IF(Data!$AE186&lt;&gt;"",Scoring!$E$36)+IF(Data!$AF186&lt;&gt;"",Scoring!$E$37)+IF(Data!$AG186&lt;&gt;"",Scoring!$E$38)+IF(Data!$AH186&lt;&gt;"",Scoring!$E$39)+IF(Data!$AI186&lt;&gt;"",Scoring!$E$40)+IF(Data!$AJ186&lt;&gt;"",Scoring!$E$41)+IF(Data!$AK186&lt;&gt;"",Scoring!$E$42)+IF(Data!$AL186&lt;&gt;"",Scoring!$E$43)+IF(Data!$AM186&lt;&gt;"",Scoring!$E$44)+IF(Data!$AN186&lt;&gt;"",Scoring!$E$45)+IF(Data!$AO186&lt;&gt;"",Scoring!$E$46)+IF(Data!$AP186&lt;&gt;"",Scoring!$E$47)+IF(Data!$AQ186&lt;&gt;"",Scoring!$E$48)+IF(Data!$AR186&lt;&gt;"",Scoring!$E$49)+IF(Data!$AS186&lt;&gt;"",Scoring!$E$50)+IF(Data!$AT186&lt;&gt;"",Scoring!$E$51)+IF(Data!$AU186&lt;&gt;"",Scoring!$E$52),"")</f>
        <v/>
      </c>
      <c r="AY186" s="180" t="str">
        <f>IF(AX186&lt;&gt;"",LOOKUP(AX186,Likelihoods!$A$7:$A$107,Likelihoods!C$7:C$107),"")</f>
        <v/>
      </c>
      <c r="AZ186" s="182" t="str">
        <f>IF(AND(COUNTBLANK($B186:$O186)=13,COUNTBLANK($P186:$Q186)=1,COUNTBLANK($R186:$U186)=3,COUNTBLANK($V186:$X186)=2,COUNTBLANK($Y186:$AE186)=6,COUNTBLANK($AF186:$AJ186)=4,COUNTBLANK($AK186:AN186)=3,COUNTBLANK($AO186:$AQ186)=2,COUNTBLANK($AR186:$AS186)=1,COUNTBLANK($AT186:$AU186)=1),IF(Data!$B186&lt;&gt;"",Scoring!$F$7)+IF(Data!$C186&lt;&gt;"",Scoring!$F$8)+IF(Data!$D186&lt;&gt;"",Scoring!$F$9)+IF(Data!$E186&lt;&gt;"",Scoring!$F$10)+IF(Data!$F186&lt;&gt;"",Scoring!$F$11)+IF(Data!$G186&lt;&gt;"",Scoring!$F$12)+IF(Data!$H186&lt;&gt;"",Scoring!$F$13)+IF(Data!$I186&lt;&gt;"",Scoring!$F$14)+IF(Data!$J186&lt;&gt;"",Scoring!$F$15)+IF(Data!$K186&lt;&gt;"",Scoring!$F$16)+IF(Data!$L186&lt;&gt;"",Scoring!$F$17)+IF(Data!$M186&lt;&gt;"",Scoring!$F$18)+IF(Data!$N186&lt;&gt;"",Scoring!$F$19)+IF(Data!$O186&lt;&gt;"",Scoring!$F$20)+IF(Data!$P186&lt;&gt;"",Scoring!$F$21)+IF(Data!$Q186&lt;&gt;"",Scoring!$F$22)+IF(Data!$R186&lt;&gt;"",Scoring!$F$23)+IF(Data!$S186&lt;&gt;"",Scoring!$F$24)+IF(Data!$T186&lt;&gt;"",Scoring!$F$25)+IF(Data!$U186&lt;&gt;"",Scoring!$F$26)+IF(Data!$V186&lt;&gt;"",Scoring!$F$27)+IF(Data!$W186&lt;&gt;"",Scoring!$F$28)+IF(Data!$X186&lt;&gt;"",Scoring!$F$29)+IF(Data!$Y186&lt;&gt;"",Scoring!$F$30)+IF(Data!$Z186&lt;&gt;"",Scoring!$F$31)+IF(Data!$AA186&lt;&gt;"",Scoring!$F$32)+IF(Data!$AB186&lt;&gt;"",Scoring!$F$33)+IF(Data!$AC186&lt;&gt;"",Scoring!$F$34)+IF(Data!$AD186&lt;&gt;"",Scoring!$F$35)+IF(Data!$AE186&lt;&gt;"",Scoring!$F$36)+IF(Data!$AF186&lt;&gt;"",Scoring!$F$37)+IF(Data!$AG186&lt;&gt;"",Scoring!$F$38)+IF(Data!$AH186&lt;&gt;"",Scoring!$F$39)+IF(Data!$AI186&lt;&gt;"",Scoring!$F$40)+IF(Data!$AJ186&lt;&gt;"",Scoring!$F$41)+IF(Data!$AK186&lt;&gt;"",Scoring!$F$42)+IF(Data!$AL186&lt;&gt;"",Scoring!$F$43)+IF(Data!$AM186&lt;&gt;"",Scoring!$F$44)+IF(Data!$AN186&lt;&gt;"",Scoring!$F$45)+IF(Data!$AO186&lt;&gt;"",Scoring!$F$46)+IF(Data!$AP186&lt;&gt;"",Scoring!$F$47)+IF(Data!$AQ186&lt;&gt;"",Scoring!$F$48)+IF(Data!$AR186&lt;&gt;"",Scoring!$F$49)+IF(Data!$AS186&lt;&gt;"",Scoring!$F$50)+IF(Data!$AT186&lt;&gt;"",Scoring!$F$51)+IF(Data!$AU186&lt;&gt;"",Scoring!$F$52),"")</f>
        <v/>
      </c>
      <c r="BA186" s="183" t="str">
        <f>IF(AZ186&lt;&gt;"",LOOKUP(AZ186,Likelihoods!$A$7:$A$107,Likelihoods!D$7:D$107),"")</f>
        <v/>
      </c>
      <c r="BB186" s="181" t="str">
        <f>IF(AND(COUNTBLANK($B186:$O186)=13,COUNTBLANK($P186:$Q186)=1,COUNTBLANK($R186:$U186)=3,COUNTBLANK($V186:$X186)=2,COUNTBLANK($Y186:$AE186)=6,COUNTBLANK($AF186:$AJ186)=4,COUNTBLANK($AK186:AN186)=3,COUNTBLANK($AO186:$AQ186)=2,COUNTBLANK($AR186:$AS186)=1,COUNTBLANK($AT186:$AU186)=1),IF(Data!$B186&lt;&gt;"",Scoring!$G$7)+IF(Data!$C186&lt;&gt;"",Scoring!$G$8)+IF(Data!$D186&lt;&gt;"",Scoring!$G$9)+IF(Data!$E186&lt;&gt;"",Scoring!$G$10)+IF(Data!$F186&lt;&gt;"",Scoring!$G$11)+IF(Data!$G186&lt;&gt;"",Scoring!$G$12)+IF(Data!$H186&lt;&gt;"",Scoring!$G$13)+IF(Data!$I186&lt;&gt;"",Scoring!$G$14)+IF(Data!$J186&lt;&gt;"",Scoring!$G$15)+IF(Data!$K186&lt;&gt;"",Scoring!$G$16)+IF(Data!$L186&lt;&gt;"",Scoring!$G$17)+IF(Data!$M186&lt;&gt;"",Scoring!$G$18)+IF(Data!$N186&lt;&gt;"",Scoring!$G$19)+IF(Data!$O186&lt;&gt;"",Scoring!$G$20)+IF(Data!$P186&lt;&gt;"",Scoring!$G$21)+IF(Data!$Q186&lt;&gt;"",Scoring!$G$22)+IF(Data!$R186&lt;&gt;"",Scoring!$G$23)+IF(Data!$S186&lt;&gt;"",Scoring!$G$24)+IF(Data!$T186&lt;&gt;"",Scoring!$G$25)+IF(Data!$U186&lt;&gt;"",Scoring!$G$26)+IF(Data!$V186&lt;&gt;"",Scoring!$G$27)+IF(Data!$W186&lt;&gt;"",Scoring!$G$28)+IF(Data!$X186&lt;&gt;"",Scoring!$G$29)+IF(Data!$Y186&lt;&gt;"",Scoring!$G$30)+IF(Data!$Z186&lt;&gt;"",Scoring!$G$31)+IF(Data!$AA186&lt;&gt;"",Scoring!$G$32)+IF(Data!$AB186&lt;&gt;"",Scoring!$G$33)+IF(Data!$AC186&lt;&gt;"",Scoring!$G$34)+IF(Data!$AD186&lt;&gt;"",Scoring!$G$35)+IF(Data!$AE186&lt;&gt;"",Scoring!$G$36)+IF(Data!$AF186&lt;&gt;"",Scoring!$G$37)+IF(Data!$AG186&lt;&gt;"",Scoring!$G$38)+IF(Data!$AH186&lt;&gt;"",Scoring!$G$39)+IF(Data!$AI186&lt;&gt;"",Scoring!$G$40)+IF(Data!$AJ186&lt;&gt;"",Scoring!$G$41)+IF(Data!$AK186&lt;&gt;"",Scoring!$G$42)+IF(Data!$AL186&lt;&gt;"",Scoring!$G$43)+IF(Data!$AM186&lt;&gt;"",Scoring!$G$44)+IF(Data!$AN186&lt;&gt;"",Scoring!$G$45)+IF(Data!$AO186&lt;&gt;"",Scoring!$G$46)+IF(Data!$AP186&lt;&gt;"",Scoring!$G$47)+IF(Data!$AQ186&lt;&gt;"",Scoring!$G$48)+IF(Data!$AR186&lt;&gt;"",Scoring!$G$49)+IF(Data!$AS186&lt;&gt;"",Scoring!$G$50)+IF(Data!$AT186&lt;&gt;"",Scoring!$G$51)+IF(Data!$AU186&lt;&gt;"",Scoring!$G$52),"")</f>
        <v/>
      </c>
      <c r="BC186" s="184" t="str">
        <f>IF(BB186&lt;&gt;"",LOOKUP(BB186,Likelihoods!$A$7:$A$107,Likelihoods!E$7:E$107),"")</f>
        <v/>
      </c>
      <c r="BD186" s="185" t="str">
        <f>IF(AND(COUNTBLANK($B186:$O186)=13,COUNTBLANK($P186:$Q186)=1,COUNTBLANK($R186:$U186)=3,COUNTBLANK($V186:$X186)=2,COUNTBLANK($Y186:$AE186)=6,COUNTBLANK($AF186:$AJ186)=4,COUNTBLANK($AK186:AN186)=3,COUNTBLANK($AO186:$AQ186)=2,COUNTBLANK($AR186:$AS186)=1,COUNTBLANK($AT186:$AU186)=1),IF(Data!$B186&lt;&gt;"",Scoring!$H$7)+IF(Data!$C186&lt;&gt;"",Scoring!$H$8)+IF(Data!$D186&lt;&gt;"",Scoring!$H$9)+IF(Data!$E186&lt;&gt;"",Scoring!$H$10)+IF(Data!$F186&lt;&gt;"",Scoring!$H$11)+IF(Data!$G186&lt;&gt;"",Scoring!$H$12)+IF(Data!$H186&lt;&gt;"",Scoring!$H$13)+IF(Data!$I186&lt;&gt;"",Scoring!$H$14)+IF(Data!$J186&lt;&gt;"",Scoring!$H$15)+IF(Data!$K186&lt;&gt;"",Scoring!$H$16)+IF(Data!$L186&lt;&gt;"",Scoring!$H$17)+IF(Data!$M186&lt;&gt;"",Scoring!$H$18)+IF(Data!$N186&lt;&gt;"",Scoring!$H$19)+IF(Data!$O186&lt;&gt;"",Scoring!$H$20)+IF(Data!$P186&lt;&gt;"",Scoring!$H$21)+IF(Data!$Q186&lt;&gt;"",Scoring!$H$22)+IF(Data!$R186&lt;&gt;"",Scoring!$H$23)+IF(Data!$S186&lt;&gt;"",Scoring!$H$24)+IF(Data!$T186&lt;&gt;"",Scoring!$H$25)+IF(Data!$U186&lt;&gt;"",Scoring!$H$26)+IF(Data!$V186&lt;&gt;"",Scoring!$H$27)+IF(Data!$W186&lt;&gt;"",Scoring!$H$28)+IF(Data!$X186&lt;&gt;"",Scoring!$H$29)+IF(Data!$Y186&lt;&gt;"",Scoring!$H$30)+IF(Data!$Z186&lt;&gt;"",Scoring!$H$31)+IF(Data!$AA186&lt;&gt;"",Scoring!$H$32)+IF(Data!$AB186&lt;&gt;"",Scoring!$H$33)+IF(Data!$AC186&lt;&gt;"",Scoring!$H$34)+IF(Data!$AD186&lt;&gt;"",Scoring!$H$35)+IF(Data!$AE186&lt;&gt;"",Scoring!$H$36)+IF(Data!$AF186&lt;&gt;"",Scoring!$H$37)+IF(Data!$AG186&lt;&gt;"",Scoring!$H$38)+IF(Data!$AH186&lt;&gt;"",Scoring!$H$39)+IF(Data!$AI186&lt;&gt;"",Scoring!$H$40)+IF(Data!$AJ186&lt;&gt;"",Scoring!$H$41)+IF(Data!$AK186&lt;&gt;"",Scoring!$H$42)+IF(Data!$AL186&lt;&gt;"",Scoring!$H$43)+IF(Data!$AM186&lt;&gt;"",Scoring!$H$44)+IF(Data!$AN186&lt;&gt;"",Scoring!$H$45)+IF(Data!$AO186&lt;&gt;"",Scoring!$H$46)+IF(Data!$AP186&lt;&gt;"",Scoring!$H$47)+IF(Data!$AQ186&lt;&gt;"",Scoring!$H$48)+IF(Data!$AR186&lt;&gt;"",Scoring!$H$49)+IF(Data!$AS186&lt;&gt;"",Scoring!$H$50)+IF(Data!$AT186&lt;&gt;"",Scoring!$H$51)+IF(Data!$AU186&lt;&gt;"",Scoring!$H$52),"")</f>
        <v/>
      </c>
      <c r="BE186" s="186" t="str">
        <f>IF(BD186&lt;&gt;"",LOOKUP(BD186,Likelihoods!$A$7:$A$107,Likelihoods!F$7:F$107),"")</f>
        <v/>
      </c>
      <c r="BF186" s="181" t="str">
        <f>IF(AND(COUNTBLANK($B186:$O186)=13,COUNTBLANK($P186:$Q186)=1,COUNTBLANK($R186:$U186)=3,COUNTBLANK($V186:$X186)=2,COUNTBLANK($Y186:$AE186)=6,COUNTBLANK($AF186:$AJ186)=4,COUNTBLANK($AK186:AN186)=3,COUNTBLANK($AO186:$AQ186)=2,COUNTBLANK($AR186:$AS186)=1,COUNTBLANK($AT186:$AU186)=1),IF(Data!$B186&lt;&gt;"",Scoring!$I$7)+IF(Data!$C186&lt;&gt;"",Scoring!$I$8)+IF(Data!$D186&lt;&gt;"",Scoring!$I$9)+IF(Data!$E186&lt;&gt;"",Scoring!$I$10)+IF(Data!$F186&lt;&gt;"",Scoring!$I$11)+IF(Data!$G186&lt;&gt;"",Scoring!$I$12)+IF(Data!$H186&lt;&gt;"",Scoring!$I$13)+IF(Data!$I186&lt;&gt;"",Scoring!$I$14)+IF(Data!$J186&lt;&gt;"",Scoring!$I$15)+IF(Data!$K186&lt;&gt;"",Scoring!$I$16)+IF(Data!$L186&lt;&gt;"",Scoring!$I$17)+IF(Data!$M186&lt;&gt;"",Scoring!$I$18)+IF(Data!$N186&lt;&gt;"",Scoring!$I$19)+IF(Data!$O186&lt;&gt;"",Scoring!$I$20)+IF(Data!$P186&lt;&gt;"",Scoring!$I$21)+IF(Data!$Q186&lt;&gt;"",Scoring!$I$22)+IF(Data!$R186&lt;&gt;"",Scoring!$I$23)+IF(Data!$S186&lt;&gt;"",Scoring!$I$24)+IF(Data!$T186&lt;&gt;"",Scoring!$I$25)+IF(Data!$U186&lt;&gt;"",Scoring!$I$26)+IF(Data!$V186&lt;&gt;"",Scoring!$I$27)+IF(Data!$W186&lt;&gt;"",Scoring!$I$28)+IF(Data!$X186&lt;&gt;"",Scoring!$I$29)+IF(Data!$Y186&lt;&gt;"",Scoring!$I$30)+IF(Data!$Z186&lt;&gt;"",Scoring!$I$31)+IF(Data!$AA186&lt;&gt;"",Scoring!$I$32)+IF(Data!$AB186&lt;&gt;"",Scoring!$I$33)+IF(Data!$AC186&lt;&gt;"",Scoring!$I$34)+IF(Data!$AD186&lt;&gt;"",Scoring!$I$35)+IF(Data!$AE186&lt;&gt;"",Scoring!$I$36)+IF(Data!$AF186&lt;&gt;"",Scoring!$I$37)+IF(Data!$AG186&lt;&gt;"",Scoring!$I$38)+IF(Data!$AH186&lt;&gt;"",Scoring!$I$39)+IF(Data!$AI186&lt;&gt;"",Scoring!$I$40)+IF(Data!$AJ186&lt;&gt;"",Scoring!$I$41)+IF(Data!$AK186&lt;&gt;"",Scoring!$I$42)+IF(Data!$AL186&lt;&gt;"",Scoring!$I$43)+IF(Data!$AM186&lt;&gt;"",Scoring!$I$44)+IF(Data!$AN186&lt;&gt;"",Scoring!$I$45)+IF(Data!$AO186&lt;&gt;"",Scoring!$I$46)+IF(Data!$AP186&lt;&gt;"",Scoring!$I$47)+IF(Data!$AQ186&lt;&gt;"",Scoring!$I$48)+IF(Data!$AR186&lt;&gt;"",Scoring!$I$49)+IF(Data!$AS186&lt;&gt;"",Scoring!$I$50)+IF(Data!$AT186&lt;&gt;"",Scoring!$I$51)+IF(Data!$AU186&lt;&gt;"",Scoring!$I$52),"")</f>
        <v/>
      </c>
      <c r="BG186" s="180" t="str">
        <f>IF(BF186&lt;&gt;"",LOOKUP(BF186,Likelihoods!$A$7:$A$107,Likelihoods!G$7:G$107),"")</f>
        <v/>
      </c>
      <c r="BH186" s="187" t="str">
        <f>IF(AND(COUNTBLANK($B186:$O186)=13,COUNTBLANK($P186:$Q186)=1,COUNTBLANK($R186:$U186)=3,COUNTBLANK($V186:$X186)=2,COUNTBLANK($Y186:$AE186)=6,COUNTBLANK($AF186:$AJ186)=4,COUNTBLANK($AK186:AN186)=3,COUNTBLANK($AO186:$AQ186)=2,COUNTBLANK($AR186:$AS186)=1,COUNTBLANK($AT186:$AU186)=1),IF(Data!$B186&lt;&gt;"",Scoring!$J$7)+IF(Data!$C186&lt;&gt;"",Scoring!$J$8)+IF(Data!$D186&lt;&gt;"",Scoring!$J$9)+IF(Data!$E186&lt;&gt;"",Scoring!$J$10)+IF(Data!$F186&lt;&gt;"",Scoring!$J$11)+IF(Data!$G186&lt;&gt;"",Scoring!$J$12)+IF(Data!$H186&lt;&gt;"",Scoring!$J$13)+IF(Data!$I186&lt;&gt;"",Scoring!$J$14)+IF(Data!$J186&lt;&gt;"",Scoring!$J$15)+IF(Data!$K186&lt;&gt;"",Scoring!$J$16)+IF(Data!$L186&lt;&gt;"",Scoring!$J$17)+IF(Data!$M186&lt;&gt;"",Scoring!$J$18)+IF(Data!$N186&lt;&gt;"",Scoring!$J$19)+IF(Data!$O186&lt;&gt;"",Scoring!$J$20)+IF(Data!$P186&lt;&gt;"",Scoring!$J$21)+IF(Data!$Q186&lt;&gt;"",Scoring!$J$22)+IF(Data!$R186&lt;&gt;"",Scoring!$J$23)+IF(Data!$S186&lt;&gt;"",Scoring!$J$24)+IF(Data!$T186&lt;&gt;"",Scoring!$J$25)+IF(Data!$U186&lt;&gt;"",Scoring!$J$26)+IF(Data!$V186&lt;&gt;"",Scoring!$J$27)+IF(Data!$W186&lt;&gt;"",Scoring!$J$28)+IF(Data!$X186&lt;&gt;"",Scoring!$J$29)+IF(Data!$Y186&lt;&gt;"",Scoring!$J$30)+IF(Data!$Z186&lt;&gt;"",Scoring!$J$31)+IF(Data!$AA186&lt;&gt;"",Scoring!$J$32)+IF(Data!$AB186&lt;&gt;"",Scoring!$J$33)+IF(Data!$AC186&lt;&gt;"",Scoring!$J$34)+IF(Data!$AD186&lt;&gt;"",Scoring!$J$35)+IF(Data!$AE186&lt;&gt;"",Scoring!$J$36)+IF(Data!$AF186&lt;&gt;"",Scoring!$J$37)+IF(Data!$AG186&lt;&gt;"",Scoring!$J$38)+IF(Data!$AH186&lt;&gt;"",Scoring!$J$39)+IF(Data!$AI186&lt;&gt;"",Scoring!$J$40)+IF(Data!$AJ186&lt;&gt;"",Scoring!$J$41)+IF(Data!$AK186&lt;&gt;"",Scoring!$J$42)+IF(Data!$AL186&lt;&gt;"",Scoring!$J$43)+IF(Data!$AM186&lt;&gt;"",Scoring!$J$44)+IF(Data!$AN186&lt;&gt;"",Scoring!$J$45)+IF(Data!$AO186&lt;&gt;"",Scoring!$J$46)+IF(Data!$AP186&lt;&gt;"",Scoring!$J$47)+IF(Data!$AQ186&lt;&gt;"",Scoring!$J$48)+IF(Data!$AR186&lt;&gt;"",Scoring!$J$49)+IF(Data!$AS186&lt;&gt;"",Scoring!$J$50)+IF(Data!$AT186&lt;&gt;"",Scoring!$J$51)+IF(Data!$AU186&lt;&gt;"",Scoring!$J$52),"")</f>
        <v/>
      </c>
      <c r="BI186" s="183" t="str">
        <f>IF(BH186&lt;&gt;"",LOOKUP(BH186,Likelihoods!$A$7:$A$107,Likelihoods!H$7:H$107),"")</f>
        <v/>
      </c>
      <c r="BJ186" s="188" t="str">
        <f>IF(AND(COUNTBLANK($B186:$O186)=13,COUNTBLANK($P186:$Q186)=1,COUNTBLANK($R186:$U186)=3,COUNTBLANK($V186:$X186)=2,COUNTBLANK($Y186:$AE186)=6,COUNTBLANK($AF186:$AJ186)=4,COUNTBLANK($AK186:AN186)=3,COUNTBLANK($AO186:$AQ186)=2,COUNTBLANK($AR186:$AS186)=1,COUNTBLANK($AT186:$AU186)=1),IF(Data!$B186&lt;&gt;"",Scoring!$K$7)+IF(Data!$C186&lt;&gt;"",Scoring!$K$8)+IF(Data!$D186&lt;&gt;"",Scoring!$K$9)+IF(Data!$E186&lt;&gt;"",Scoring!$K$10)+IF(Data!$F186&lt;&gt;"",Scoring!$K$11)+IF(Data!$G186&lt;&gt;"",Scoring!$K$12)+IF(Data!$H186&lt;&gt;"",Scoring!$K$13)+IF(Data!$I186&lt;&gt;"",Scoring!$K$14)+IF(Data!$J186&lt;&gt;"",Scoring!$K$15)+IF(Data!$K186&lt;&gt;"",Scoring!$K$16)+IF(Data!$L186&lt;&gt;"",Scoring!$K$17)+IF(Data!$M186&lt;&gt;"",Scoring!$K$18)+IF(Data!$N186&lt;&gt;"",Scoring!$K$19)+IF(Data!$O186&lt;&gt;"",Scoring!$K$20)+IF(Data!$P186&lt;&gt;"",Scoring!$K$21)+IF(Data!$Q186&lt;&gt;"",Scoring!$K$22)+IF(Data!$R186&lt;&gt;"",Scoring!$K$23)+IF(Data!$S186&lt;&gt;"",Scoring!$K$24)+IF(Data!$T186&lt;&gt;"",Scoring!$K$25)+IF(Data!$U186&lt;&gt;"",Scoring!$K$26)+IF(Data!$V186&lt;&gt;"",Scoring!$K$27)+IF(Data!$W186&lt;&gt;"",Scoring!$K$28)+IF(Data!$X186&lt;&gt;"",Scoring!$K$29)+IF(Data!$Y186&lt;&gt;"",Scoring!$K$30)+IF(Data!$Z186&lt;&gt;"",Scoring!$K$31)+IF(Data!$AA186&lt;&gt;"",Scoring!$K$32)+IF(Data!$AB186&lt;&gt;"",Scoring!$K$33)+IF(Data!$AC186&lt;&gt;"",Scoring!$K$34)+IF(Data!$AD186&lt;&gt;"",Scoring!$K$35)+IF(Data!$AE186&lt;&gt;"",Scoring!$K$36)+IF(Data!$AF186&lt;&gt;"",Scoring!$K$37)+IF(Data!$AG186&lt;&gt;"",Scoring!$K$38)+IF(Data!$AH186&lt;&gt;"",Scoring!$K$39)+IF(Data!$AI186&lt;&gt;"",Scoring!$K$40)+IF(Data!$AJ186&lt;&gt;"",Scoring!$K$41)+IF(Data!$AK186&lt;&gt;"",Scoring!$K$42)+IF(Data!$AL186&lt;&gt;"",Scoring!$K$43)+IF(Data!$AM186&lt;&gt;"",Scoring!$K$44)+IF(Data!$AN186&lt;&gt;"",Scoring!$K$45)+IF(Data!$AO186&lt;&gt;"",Scoring!$K$46)+IF(Data!$AP186&lt;&gt;"",Scoring!$K$47)+IF(Data!$AQ186&lt;&gt;"",Scoring!$K$48)+IF(Data!$AR186&lt;&gt;"",Scoring!$K$49)+IF(Data!$AS186&lt;&gt;"",Scoring!$K$50)+IF(Data!$AT186&lt;&gt;"",Scoring!$K$51)+IF(Data!$AU186&lt;&gt;"",Scoring!$K$52),"")</f>
        <v/>
      </c>
      <c r="BK186" s="184" t="str">
        <f>IF(BJ186&lt;&gt;"",LOOKUP(BJ186,Likelihoods!$A$7:$A$107,Likelihoods!I$7:I$107),"")</f>
        <v/>
      </c>
      <c r="BL186" s="187" t="str">
        <f>IF(AND(COUNTBLANK($B186:$O186)=13,COUNTBLANK($P186:$Q186)=1,COUNTBLANK($R186:$U186)=3,COUNTBLANK($V186:$X186)=2,COUNTBLANK($Y186:$AE186)=6,COUNTBLANK($AF186:$AJ186)=4,COUNTBLANK($AK186:AN186)=3,COUNTBLANK($AO186:$AQ186)=2,COUNTBLANK($AR186:$AS186)=1,COUNTBLANK($AT186:$AU186)=1),IF(Data!$B186&lt;&gt;"",Scoring!$L$7)+IF(Data!$C186&lt;&gt;"",Scoring!$L$8)+IF(Data!$D186&lt;&gt;"",Scoring!$L$9)+IF(Data!$E186&lt;&gt;"",Scoring!$L$10)+IF(Data!$F186&lt;&gt;"",Scoring!$L$11)+IF(Data!$G186&lt;&gt;"",Scoring!$L$12)+IF(Data!$H186&lt;&gt;"",Scoring!$L$13)+IF(Data!$I186&lt;&gt;"",Scoring!$L$14)+IF(Data!$J186&lt;&gt;"",Scoring!$L$15)+IF(Data!$K186&lt;&gt;"",Scoring!$L$16)+IF(Data!$L186&lt;&gt;"",Scoring!$L$17)+IF(Data!$M186&lt;&gt;"",Scoring!$L$18)+IF(Data!$N186&lt;&gt;"",Scoring!$L$19)+IF(Data!$O186&lt;&gt;"",Scoring!$L$20)+IF(Data!$P186&lt;&gt;"",Scoring!$L$21)+IF(Data!$Q186&lt;&gt;"",Scoring!$L$22)+IF(Data!$R186&lt;&gt;"",Scoring!$L$23)+IF(Data!$S186&lt;&gt;"",Scoring!$L$24)+IF(Data!$T186&lt;&gt;"",Scoring!$L$25)+IF(Data!$U186&lt;&gt;"",Scoring!$L$26)+IF(Data!$V186&lt;&gt;"",Scoring!$L$27)+IF(Data!$W186&lt;&gt;"",Scoring!$L$28)+IF(Data!$X186&lt;&gt;"",Scoring!$L$29)+IF(Data!$Y186&lt;&gt;"",Scoring!$L$30)+IF(Data!$Z186&lt;&gt;"",Scoring!$L$31)+IF(Data!$AA186&lt;&gt;"",Scoring!$L$32)+IF(Data!$AB186&lt;&gt;"",Scoring!$L$33)+IF(Data!$AC186&lt;&gt;"",Scoring!$L$34)+IF(Data!$AD186&lt;&gt;"",Scoring!$L$35)+IF(Data!$AE186&lt;&gt;"",Scoring!$L$36)+IF(Data!$AF186&lt;&gt;"",Scoring!$L$37)+IF(Data!$AG186&lt;&gt;"",Scoring!$L$38)+IF(Data!$AH186&lt;&gt;"",Scoring!$L$39)+IF(Data!$AI186&lt;&gt;"",Scoring!$L$40)+IF(Data!$AJ186&lt;&gt;"",Scoring!$L$41)+IF(Data!$AK186&lt;&gt;"",Scoring!$L$42)+IF(Data!$AL186&lt;&gt;"",Scoring!$L$43)+IF(Data!$AM186&lt;&gt;"",Scoring!$L$44)+IF(Data!$AN186&lt;&gt;"",Scoring!$L$45)+IF(Data!$AO186&lt;&gt;"",Scoring!$L$46)+IF(Data!$AP186&lt;&gt;"",Scoring!$L$47)+IF(Data!$AQ186&lt;&gt;"",Scoring!$L$48)+IF(Data!$AR186&lt;&gt;"",Scoring!$L$49)+IF(Data!$AS186&lt;&gt;"",Scoring!$L$50)+IF(Data!$AT186&lt;&gt;"",Scoring!$L$51)+IF(Data!$AU186&lt;&gt;"",Scoring!$L$52),"")</f>
        <v/>
      </c>
      <c r="BM186" s="180" t="str">
        <f>IF(BL186&lt;&gt;"",LOOKUP(BL186,Likelihoods!$A$7:$A$107,Likelihoods!J$7:J$107),"")</f>
        <v/>
      </c>
      <c r="BN186" s="181" t="str">
        <f>IF(AND(COUNTBLANK($B186:$O186)=13,COUNTBLANK($P186:$Q186)=1,COUNTBLANK($R186:$U186)=3,COUNTBLANK($V186:$X186)=2,COUNTBLANK($Y186:$AE186)=6,COUNTBLANK($AF186:$AJ186)=4,COUNTBLANK($AK186:AN186)=3,COUNTBLANK($AO186:$AQ186)=2,COUNTBLANK($AR186:$AS186)=1,COUNTBLANK($AT186:$AU186)=1),IF(Data!$B186&lt;&gt;"",Scoring!$M$7)+IF(Data!$C186&lt;&gt;"",Scoring!$M$8)+IF(Data!$D186&lt;&gt;"",Scoring!$M$9)+IF(Data!$E186&lt;&gt;"",Scoring!$M$10)+IF(Data!$F186&lt;&gt;"",Scoring!$M$11)+IF(Data!$G186&lt;&gt;"",Scoring!$M$12)+IF(Data!$H186&lt;&gt;"",Scoring!$M$13)+IF(Data!$I186&lt;&gt;"",Scoring!$M$14)+IF(Data!$J186&lt;&gt;"",Scoring!$M$15)+IF(Data!$K186&lt;&gt;"",Scoring!$M$16)+IF(Data!$L186&lt;&gt;"",Scoring!$M$17)+IF(Data!$M186&lt;&gt;"",Scoring!$M$18)+IF(Data!$N186&lt;&gt;"",Scoring!$M$19)+IF(Data!$O186&lt;&gt;"",Scoring!$M$20)+IF(Data!$P186&lt;&gt;"",Scoring!$M$21)+IF(Data!$Q186&lt;&gt;"",Scoring!$M$22)+IF(Data!$R186&lt;&gt;"",Scoring!$M$23)+IF(Data!$S186&lt;&gt;"",Scoring!$M$24)+IF(Data!$T186&lt;&gt;"",Scoring!$M$25)+IF(Data!$U186&lt;&gt;"",Scoring!$M$26)+IF(Data!$V186&lt;&gt;"",Scoring!$M$27)+IF(Data!$W186&lt;&gt;"",Scoring!$M$28)+IF(Data!$X186&lt;&gt;"",Scoring!$M$29)+IF(Data!$Y186&lt;&gt;"",Scoring!$M$30)+IF(Data!$Z186&lt;&gt;"",Scoring!$M$31)+IF(Data!$AA186&lt;&gt;"",Scoring!$M$32)+IF(Data!$AB186&lt;&gt;"",Scoring!$M$33)+IF(Data!$AC186&lt;&gt;"",Scoring!$M$34)+IF(Data!$AD186&lt;&gt;"",Scoring!$M$35)+IF(Data!$AE186&lt;&gt;"",Scoring!$M$36)+IF(Data!$AF186&lt;&gt;"",Scoring!$M$37)+IF(Data!$AG186&lt;&gt;"",Scoring!$M$38)+IF(Data!$AH186&lt;&gt;"",Scoring!$M$39)+IF(Data!$AI186&lt;&gt;"",Scoring!$M$40)+IF(Data!$AJ186&lt;&gt;"",Scoring!$M$41)+IF(Data!$AK186&lt;&gt;"",Scoring!$M$42)+IF(Data!$AL186&lt;&gt;"",Scoring!$M$43)+IF(Data!$AM186&lt;&gt;"",Scoring!$M$44)+IF(Data!$AN186&lt;&gt;"",Scoring!$M$45)+IF(Data!$AO186&lt;&gt;"",Scoring!$M$46)+IF(Data!$AP186&lt;&gt;"",Scoring!$M$47)+IF(Data!$AQ186&lt;&gt;"",Scoring!$M$48)+IF(Data!$AR186&lt;&gt;"",Scoring!$M$49)+IF(Data!$AS186&lt;&gt;"",Scoring!$M$50)+IF(Data!$AT186&lt;&gt;"",Scoring!$M$51)+IF(Data!$AU186&lt;&gt;"",Scoring!$M$52),"")</f>
        <v/>
      </c>
      <c r="BO186" s="184" t="str">
        <f>IF(BN186&lt;&gt;"",LOOKUP(BN186,Likelihoods!$A$7:$A$107,Likelihoods!K$7:K$107),"")</f>
        <v/>
      </c>
      <c r="BP186" s="179" t="str">
        <f>IF(AND(COUNTBLANK($B186:$O186)=13,COUNTBLANK($P186:$Q186)=1,COUNTBLANK($R186:$U186)=3,COUNTBLANK($V186:$X186)=2,COUNTBLANK($Y186:$AE186)=6,COUNTBLANK($AF186:$AJ186)=4,COUNTBLANK($AK186:AN186)=3,COUNTBLANK($AO186:$AQ186)=2,COUNTBLANK($AR186:$AS186)=1,COUNTBLANK($AT186:$AU186)=1),IF(Data!$B186&lt;&gt;"",Scoring!$N$7)+IF(Data!$C186&lt;&gt;"",Scoring!$N$8)+IF(Data!$D186&lt;&gt;"",Scoring!$N$9)+IF(Data!$E186&lt;&gt;"",Scoring!$N$10)+IF(Data!$F186&lt;&gt;"",Scoring!$N$11)+IF(Data!$G186&lt;&gt;"",Scoring!$N$12)+IF(Data!$H186&lt;&gt;"",Scoring!$N$13)+IF(Data!$I186&lt;&gt;"",Scoring!$N$14)+IF(Data!$J186&lt;&gt;"",Scoring!$N$15)+IF(Data!$K186&lt;&gt;"",Scoring!$N$16)+IF(Data!$L186&lt;&gt;"",Scoring!$N$17)+IF(Data!$M186&lt;&gt;"",Scoring!$N$18)+IF(Data!$N186&lt;&gt;"",Scoring!$N$19)+IF(Data!$O186&lt;&gt;"",Scoring!$N$20)+IF(Data!$P186&lt;&gt;"",Scoring!$N$21)+IF(Data!$Q186&lt;&gt;"",Scoring!$N$22)+IF(Data!$R186&lt;&gt;"",Scoring!$N$23)+IF(Data!$S186&lt;&gt;"",Scoring!$N$24)+IF(Data!$T186&lt;&gt;"",Scoring!$N$25)+IF(Data!$U186&lt;&gt;"",Scoring!$N$26)+IF(Data!$V186&lt;&gt;"",Scoring!$N$27)+IF(Data!$W186&lt;&gt;"",Scoring!$N$28)+IF(Data!$X186&lt;&gt;"",Scoring!$N$29)+IF(Data!$Y186&lt;&gt;"",Scoring!$N$30)+IF(Data!$Z186&lt;&gt;"",Scoring!$N$31)+IF(Data!$AA186&lt;&gt;"",Scoring!$N$32)+IF(Data!$AB186&lt;&gt;"",Scoring!$N$33)+IF(Data!$AC186&lt;&gt;"",Scoring!$N$34)+IF(Data!$AD186&lt;&gt;"",Scoring!$N$35)+IF(Data!$AE186&lt;&gt;"",Scoring!$N$36)+IF(Data!$AF186&lt;&gt;"",Scoring!$N$37)+IF(Data!$AG186&lt;&gt;"",Scoring!$N$38)+IF(Data!$AH186&lt;&gt;"",Scoring!$N$39)+IF(Data!$AI186&lt;&gt;"",Scoring!$N$40)+IF(Data!$AJ186&lt;&gt;"",Scoring!$N$41)+IF(Data!$AK186&lt;&gt;"",Scoring!$N$42)+IF(Data!$AL186&lt;&gt;"",Scoring!$N$43)+IF(Data!$AM186&lt;&gt;"",Scoring!$N$44)+IF(Data!$AN186&lt;&gt;"",Scoring!$N$45)+IF(Data!$AO186&lt;&gt;"",Scoring!$N$46)+IF(Data!$AP186&lt;&gt;"",Scoring!$N$47)+IF(Data!$AQ186&lt;&gt;"",Scoring!$N$48)+IF(Data!$AR186&lt;&gt;"",Scoring!$N$49)+IF(Data!$AS186&lt;&gt;"",Scoring!$N$50)+IF(Data!$AT186&lt;&gt;"",Scoring!$N$51)+IF(Data!$AU186&lt;&gt;"",Scoring!$N$52),"")</f>
        <v/>
      </c>
      <c r="BQ186" s="189" t="str">
        <f>IF(BP186&lt;&gt;"",LOOKUP(BP186,Likelihoods!$A$7:$A$107,Likelihoods!L$7:L$107),"")</f>
        <v/>
      </c>
      <c r="BR186" s="181" t="str">
        <f>IF(AND(COUNTBLANK($B186:$O186)=13,COUNTBLANK($P186:$Q186)=1,COUNTBLANK($R186:$U186)=3,COUNTBLANK($V186:$X186)=2,COUNTBLANK($Y186:$AE186)=6,COUNTBLANK($AF186:$AJ186)=4,COUNTBLANK($AK186:AN186)=3,COUNTBLANK($AO186:$AQ186)=2,COUNTBLANK($AR186:$AS186)=1,COUNTBLANK($AT186:$AU186)=1),IF(Data!$B186&lt;&gt;"",Scoring!$O$7)+IF(Data!$C186&lt;&gt;"",Scoring!$O$8)+IF(Data!$D186&lt;&gt;"",Scoring!$O$9)+IF(Data!$E186&lt;&gt;"",Scoring!$O$10)+IF(Data!$F186&lt;&gt;"",Scoring!$O$11)+IF(Data!$G186&lt;&gt;"",Scoring!$O$12)+IF(Data!$H186&lt;&gt;"",Scoring!$O$13)+IF(Data!$I186&lt;&gt;"",Scoring!$O$14)+IF(Data!$J186&lt;&gt;"",Scoring!$O$15)+IF(Data!$K186&lt;&gt;"",Scoring!$O$16)+IF(Data!$L186&lt;&gt;"",Scoring!$O$17)+IF(Data!$M186&lt;&gt;"",Scoring!$O$18)+IF(Data!$N186&lt;&gt;"",Scoring!$O$19)+IF(Data!$O186&lt;&gt;"",Scoring!$O$20)+IF(Data!$P186&lt;&gt;"",Scoring!$O$21)+IF(Data!$Q186&lt;&gt;"",Scoring!$O$22)+IF(Data!$R186&lt;&gt;"",Scoring!$O$23)+IF(Data!$S186&lt;&gt;"",Scoring!$O$24)+IF(Data!$T186&lt;&gt;"",Scoring!$O$25)+IF(Data!$U186&lt;&gt;"",Scoring!$O$26)+IF(Data!$V186&lt;&gt;"",Scoring!$O$27)+IF(Data!$W186&lt;&gt;"",Scoring!$O$28)+IF(Data!$X186&lt;&gt;"",Scoring!$O$29)+IF(Data!$Y186&lt;&gt;"",Scoring!$O$30)+IF(Data!$Z186&lt;&gt;"",Scoring!$O$31)+IF(Data!$AA186&lt;&gt;"",Scoring!$O$32)+IF(Data!$AB186&lt;&gt;"",Scoring!$O$33)+IF(Data!$AC186&lt;&gt;"",Scoring!$O$34)+IF(Data!$AD186&lt;&gt;"",Scoring!$O$35)+IF(Data!$AE186&lt;&gt;"",Scoring!$O$36)+IF(Data!$AF186&lt;&gt;"",Scoring!$O$37)+IF(Data!$AG186&lt;&gt;"",Scoring!$O$38)+IF(Data!$AH186&lt;&gt;"",Scoring!$O$39)+IF(Data!$AI186&lt;&gt;"",Scoring!$O$40)+IF(Data!$AJ186&lt;&gt;"",Scoring!$O$41)+IF(Data!$AK186&lt;&gt;"",Scoring!$O$42)+IF(Data!$AL186&lt;&gt;"",Scoring!$O$43)+IF(Data!$AM186&lt;&gt;"",Scoring!$O$44)+IF(Data!$AN186&lt;&gt;"",Scoring!$O$45)+IF(Data!$AO186&lt;&gt;"",Scoring!$O$46)+IF(Data!$AP186&lt;&gt;"",Scoring!$O$47)+IF(Data!$AQ186&lt;&gt;"",Scoring!$O$48)+IF(Data!$AR186&lt;&gt;"",Scoring!$O$49)+IF(Data!$AS186&lt;&gt;"",Scoring!$O$50)+IF(Data!$AT186&lt;&gt;"",Scoring!$O$51)+IF(Data!$AU186&lt;&gt;"",Scoring!$O$52),"")</f>
        <v/>
      </c>
      <c r="BS186" s="184" t="str">
        <f>IF(BR186&lt;&gt;"",LOOKUP(BR186,Likelihoods!$A$7:$A$107,Likelihoods!M$7:M$107),"")</f>
        <v/>
      </c>
      <c r="BT186" s="181" t="str">
        <f>IF(AND(COUNTBLANK($B186:$O186)=13,COUNTBLANK($P186:$Q186)=1,COUNTBLANK($R186:$U186)=3,COUNTBLANK($V186:$X186)=2,COUNTBLANK($Y186:$AE186)=6,COUNTBLANK($AF186:$AJ186)=4,COUNTBLANK($AK186:AN186)=3,COUNTBLANK($AO186:$AQ186)=2,COUNTBLANK($AR186:$AS186)=1,COUNTBLANK($AT186:$AU186)=1),IF(Data!$B186&lt;&gt;"",Scoring!$P$7)+IF(Data!$C186&lt;&gt;"",Scoring!$P$8)+IF(Data!$D186&lt;&gt;"",Scoring!$P$9)+IF(Data!$E186&lt;&gt;"",Scoring!$P$10)+IF(Data!$F186&lt;&gt;"",Scoring!$P$11)+IF(Data!$G186&lt;&gt;"",Scoring!$P$12)+IF(Data!$H186&lt;&gt;"",Scoring!$P$13)+IF(Data!$I186&lt;&gt;"",Scoring!$P$14)+IF(Data!$J186&lt;&gt;"",Scoring!$P$15)+IF(Data!$K186&lt;&gt;"",Scoring!$P$16)+IF(Data!$L186&lt;&gt;"",Scoring!$P$17)+IF(Data!$M186&lt;&gt;"",Scoring!$P$18)+IF(Data!$N186&lt;&gt;"",Scoring!$P$19)+IF(Data!$O186&lt;&gt;"",Scoring!$P$20)+IF(Data!$P186&lt;&gt;"",Scoring!$P$21)+IF(Data!$Q186&lt;&gt;"",Scoring!$P$22)+IF(Data!$R186&lt;&gt;"",Scoring!$P$23)+IF(Data!$S186&lt;&gt;"",Scoring!$P$24)+IF(Data!$T186&lt;&gt;"",Scoring!$P$25)+IF(Data!$U186&lt;&gt;"",Scoring!$P$26)+IF(Data!$V186&lt;&gt;"",Scoring!$P$27)+IF(Data!$W186&lt;&gt;"",Scoring!$P$28)+IF(Data!$X186&lt;&gt;"",Scoring!$P$29)+IF(Data!$Y186&lt;&gt;"",Scoring!$P$30)+IF(Data!$Z186&lt;&gt;"",Scoring!$P$31)+IF(Data!$AA186&lt;&gt;"",Scoring!$P$32)+IF(Data!$AB186&lt;&gt;"",Scoring!$P$33)+IF(Data!$AC186&lt;&gt;"",Scoring!$P$34)+IF(Data!$AD186&lt;&gt;"",Scoring!$P$35)+IF(Data!$AE186&lt;&gt;"",Scoring!$P$36)+IF(Data!$AF186&lt;&gt;"",Scoring!$P$37)+IF(Data!$AG186&lt;&gt;"",Scoring!$P$38)+IF(Data!$AH186&lt;&gt;"",Scoring!$P$39)+IF(Data!$AI186&lt;&gt;"",Scoring!$P$40)+IF(Data!$AJ186&lt;&gt;"",Scoring!$P$41)+IF(Data!$AK186&lt;&gt;"",Scoring!$P$42)+IF(Data!$AL186&lt;&gt;"",Scoring!$P$43)+IF(Data!$AM186&lt;&gt;"",Scoring!$P$44)+IF(Data!$AN186&lt;&gt;"",Scoring!$P$45)+IF(Data!$AO186&lt;&gt;"",Scoring!$P$46)+IF(Data!$AP186&lt;&gt;"",Scoring!$P$47)+IF(Data!$AQ186&lt;&gt;"",Scoring!$P$48)+IF(Data!$AR186&lt;&gt;"",Scoring!$P$49)+IF(Data!$AS186&lt;&gt;"",Scoring!$P$50)+IF(Data!$AT186&lt;&gt;"",Scoring!$P$51)+IF(Data!$AU186&lt;&gt;"",Scoring!$P$52),"")</f>
        <v/>
      </c>
      <c r="BU186" s="180" t="str">
        <f>IF(BT186&lt;&gt;"",LOOKUP(BT186,Likelihoods!$A$7:$A$107,Likelihoods!N$7:N$107),"")</f>
        <v/>
      </c>
      <c r="BV186" s="181" t="str">
        <f>IF(AND(COUNTBLANK($B186:$O186)=13,COUNTBLANK($P186:$Q186)=1,COUNTBLANK($R186:$U186)=3,COUNTBLANK($V186:$X186)=2,COUNTBLANK($Y186:$AE186)=6,COUNTBLANK($AF186:$AJ186)=4,COUNTBLANK($AK186:AN186)=3,COUNTBLANK($AO186:$AQ186)=2,COUNTBLANK($AR186:$AS186)=1,COUNTBLANK($AT186:$AU186)=1),IF(Data!$B186&lt;&gt;"",Scoring!$Q$7)+IF(Data!$C186&lt;&gt;"",Scoring!$Q$8)+IF(Data!$D186&lt;&gt;"",Scoring!$Q$9)+IF(Data!$E186&lt;&gt;"",Scoring!$Q$10)+IF(Data!$F186&lt;&gt;"",Scoring!$Q$11)+IF(Data!$G186&lt;&gt;"",Scoring!$Q$12)+IF(Data!$H186&lt;&gt;"",Scoring!$Q$13)+IF(Data!$I186&lt;&gt;"",Scoring!$Q$14)+IF(Data!$J186&lt;&gt;"",Scoring!$Q$15)+IF(Data!$K186&lt;&gt;"",Scoring!$Q$16)+IF(Data!$L186&lt;&gt;"",Scoring!$Q$17)+IF(Data!$M186&lt;&gt;"",Scoring!$Q$18)+IF(Data!$N186&lt;&gt;"",Scoring!$Q$19)+IF(Data!$O186&lt;&gt;"",Scoring!$Q$20)+IF(Data!$P186&lt;&gt;"",Scoring!$Q$21)+IF(Data!$Q186&lt;&gt;"",Scoring!$Q$22)+IF(Data!$R186&lt;&gt;"",Scoring!$Q$23)+IF(Data!$S186&lt;&gt;"",Scoring!$Q$24)+IF(Data!$T186&lt;&gt;"",Scoring!$Q$25)+IF(Data!$U186&lt;&gt;"",Scoring!$Q$26)+IF(Data!$V186&lt;&gt;"",Scoring!$Q$27)+IF(Data!$W186&lt;&gt;"",Scoring!$Q$28)+IF(Data!$X186&lt;&gt;"",Scoring!$Q$29)+IF(Data!$Y186&lt;&gt;"",Scoring!$Q$30)+IF(Data!$Z186&lt;&gt;"",Scoring!$Q$31)+IF(Data!$AA186&lt;&gt;"",Scoring!$Q$32)+IF(Data!$AB186&lt;&gt;"",Scoring!$Q$33)+IF(Data!$AC186&lt;&gt;"",Scoring!$Q$34)+IF(Data!$AD186&lt;&gt;"",Scoring!$Q$35)+IF(Data!$AE186&lt;&gt;"",Scoring!$Q$36)+IF(Data!$AF186&lt;&gt;"",Scoring!$Q$37)+IF(Data!$AG186&lt;&gt;"",Scoring!$Q$38)+IF(Data!$AH186&lt;&gt;"",Scoring!$Q$39)+IF(Data!$AI186&lt;&gt;"",Scoring!$Q$40)+IF(Data!$AJ186&lt;&gt;"",Scoring!$Q$41)+IF(Data!$AK186&lt;&gt;"",Scoring!$Q$42)+IF(Data!$AL186&lt;&gt;"",Scoring!$Q$43)+IF(Data!$AM186&lt;&gt;"",Scoring!$Q$44)+IF(Data!$AN186&lt;&gt;"",Scoring!$Q$45)+IF(Data!$AO186&lt;&gt;"",Scoring!$Q$46)+IF(Data!$AP186&lt;&gt;"",Scoring!$Q$47)+IF(Data!$AQ186&lt;&gt;"",Scoring!$Q$48)+IF(Data!$AR186&lt;&gt;"",Scoring!$Q$49)+IF(Data!$AS186&lt;&gt;"",Scoring!$Q$50)+IF(Data!$AT186&lt;&gt;"",Scoring!$Q$51)+IF(Data!$AU186&lt;&gt;"",Scoring!$Q$52),"")</f>
        <v/>
      </c>
      <c r="BW186" s="183" t="str">
        <f>IF(BV186&lt;&gt;"",LOOKUP(BV186,Likelihoods!$A$7:$A$107,Likelihoods!O$7:O$107),"")</f>
        <v/>
      </c>
      <c r="BX186" s="9"/>
      <c r="BY186" s="9"/>
      <c r="BZ186" s="9"/>
      <c r="CA186" s="9"/>
      <c r="CB186" s="9"/>
      <c r="CC186" s="9"/>
      <c r="CD186" s="9"/>
      <c r="CE186" s="9"/>
      <c r="CF186" s="9"/>
      <c r="CG186" s="9"/>
      <c r="CH186" s="9"/>
      <c r="CI186" s="9"/>
      <c r="CJ186" s="9"/>
      <c r="CK186" s="9"/>
    </row>
    <row r="187" spans="1:89" ht="14.25">
      <c r="A187" s="59"/>
      <c r="B187" s="76"/>
      <c r="C187" s="77"/>
      <c r="D187" s="77"/>
      <c r="E187" s="77"/>
      <c r="F187" s="77"/>
      <c r="G187" s="77"/>
      <c r="H187" s="77"/>
      <c r="I187" s="77"/>
      <c r="J187" s="77"/>
      <c r="K187" s="77"/>
      <c r="L187" s="77"/>
      <c r="M187" s="77"/>
      <c r="N187" s="77"/>
      <c r="O187" s="77"/>
      <c r="P187" s="76"/>
      <c r="Q187" s="78"/>
      <c r="R187" s="77"/>
      <c r="S187" s="77"/>
      <c r="T187" s="77"/>
      <c r="U187" s="77"/>
      <c r="V187" s="76"/>
      <c r="W187" s="77"/>
      <c r="X187" s="78"/>
      <c r="Y187" s="77"/>
      <c r="Z187" s="77"/>
      <c r="AA187" s="77"/>
      <c r="AB187" s="77"/>
      <c r="AC187" s="77"/>
      <c r="AD187" s="77"/>
      <c r="AE187" s="77"/>
      <c r="AF187" s="76"/>
      <c r="AG187" s="77"/>
      <c r="AH187" s="77"/>
      <c r="AI187" s="77"/>
      <c r="AJ187" s="78"/>
      <c r="AK187" s="77"/>
      <c r="AL187" s="77"/>
      <c r="AM187" s="77"/>
      <c r="AN187" s="77"/>
      <c r="AO187" s="76"/>
      <c r="AP187" s="77"/>
      <c r="AQ187" s="78"/>
      <c r="AR187" s="76"/>
      <c r="AS187" s="78"/>
      <c r="AT187" s="77"/>
      <c r="AU187" s="77"/>
      <c r="AV187" s="179" t="str">
        <f>IF(AND(COUNTBLANK($B187:$O187)=13,COUNTBLANK($P187:$Q187)=1,COUNTBLANK($R187:$U187)=3,COUNTBLANK($V187:$X187)=2,COUNTBLANK($Y187:$AE187)=6,COUNTBLANK($AF187:$AJ187)=4,COUNTBLANK($AK187:AN187)=3,COUNTBLANK($AO187:$AQ187)=2,COUNTBLANK($AR187:$AS187)=1,COUNTBLANK($AT187:$AU187)=1),IF(Data!$B187&lt;&gt;"",Scoring!$D$7)+IF(Data!$C187&lt;&gt;"",Scoring!$D$8)+IF(Data!$D187&lt;&gt;"",Scoring!$D$9)+IF(Data!$E187&lt;&gt;"",Scoring!$D$10)+IF(Data!$F187&lt;&gt;"",Scoring!$D$11)+IF(Data!$G187&lt;&gt;"",Scoring!$D$12)+IF(Data!$H187&lt;&gt;"",Scoring!$D$13)+IF(Data!$I187&lt;&gt;"",Scoring!$D$14)+IF(Data!$J187&lt;&gt;"",Scoring!$D$15)+IF(Data!$K187&lt;&gt;"",Scoring!$D$16)+IF(Data!$L187&lt;&gt;"",Scoring!$D$17)+IF(Data!$M187&lt;&gt;"",Scoring!$D$18)+IF(Data!$N187&lt;&gt;"",Scoring!$D$19)+IF(Data!$O187&lt;&gt;"",Scoring!$D$20)+IF(Data!$P187&lt;&gt;"",Scoring!$D$21)+IF(Data!$Q187&lt;&gt;"",Scoring!$D$22)+IF(Data!$R187&lt;&gt;"",Scoring!$D$23)+IF(Data!$S187&lt;&gt;"",Scoring!$D$24)+IF(Data!$T187&lt;&gt;"",Scoring!$D$25)+IF(Data!$U187&lt;&gt;"",Scoring!$D$26)+IF(Data!$V187&lt;&gt;"",Scoring!$D$27)+IF(Data!$W187&lt;&gt;"",Scoring!$D$28)+IF(Data!$X187&lt;&gt;"",Scoring!$D$29)+IF(Data!$Y187&lt;&gt;"",Scoring!$D$30)+IF(Data!$Z187&lt;&gt;"",Scoring!$D$31)+IF(Data!$AA187&lt;&gt;"",Scoring!$D$32)+IF(Data!$AB187&lt;&gt;"",Scoring!$D$33)+IF(Data!$AC187&lt;&gt;"",Scoring!$D$34)+IF(Data!$AD187&lt;&gt;"",Scoring!$D$35)+IF(Data!$AE187&lt;&gt;"",Scoring!$D$36)+IF(Data!$AF187&lt;&gt;"",Scoring!$D$37)+IF(Data!$AG187&lt;&gt;"",Scoring!$D$38)+IF(Data!$AH187&lt;&gt;"",Scoring!$D$39)+IF(Data!$AI187&lt;&gt;"",Scoring!$D$40)+IF(Data!$AJ187&lt;&gt;"",Scoring!$D$41)+IF(Data!$AK187&lt;&gt;"",Scoring!$D$42)+IF(Data!$AL187&lt;&gt;"",Scoring!$D$43)+IF(Data!$AM187&lt;&gt;"",Scoring!$D$44)+IF(Data!$AN187&lt;&gt;"",Scoring!$D$45)+IF(Data!$AO187&lt;&gt;"",Scoring!$D$46)+IF(Data!$AP187&lt;&gt;"",Scoring!$D$47)+IF(Data!$AQ187&lt;&gt;"",Scoring!$D$48)+IF(Data!$AR187&lt;&gt;"",Scoring!$D$49)+IF(Data!$AS187&lt;&gt;"",Scoring!$D$50)+IF(Data!$AT187&lt;&gt;"",Scoring!$D$51)+IF(Data!$AU187&lt;&gt;"",Scoring!$D$52),"")</f>
        <v/>
      </c>
      <c r="AW187" s="180" t="str">
        <f>IF(AV187&lt;&gt;"",LOOKUP(AV187,Likelihoods!$A$7:$A$107,Likelihoods!B$7:B$107),"")</f>
        <v/>
      </c>
      <c r="AX187" s="181" t="str">
        <f>IF(AND(COUNTBLANK($B187:$O187)=13,COUNTBLANK($P187:$Q187)=1,COUNTBLANK($R187:$U187)=3,COUNTBLANK($V187:$X187)=2,COUNTBLANK($Y187:$AE187)=6,COUNTBLANK($AF187:$AJ187)=4,COUNTBLANK($AK187:AN187)=3,COUNTBLANK($AO187:$AQ187)=2,COUNTBLANK($AR187:$AS187)=1,COUNTBLANK($AT187:$AU187)=1),IF(Data!$B187&lt;&gt;"",Scoring!$E$7)+IF(Data!$C187&lt;&gt;"",Scoring!$E$8)+IF(Data!$D187&lt;&gt;"",Scoring!$E$9)+IF(Data!$E187&lt;&gt;"",Scoring!$E$10)+IF(Data!$F187&lt;&gt;"",Scoring!$E$11)+IF(Data!$G187&lt;&gt;"",Scoring!$E$12)+IF(Data!$H187&lt;&gt;"",Scoring!$E$13)+IF(Data!$I187&lt;&gt;"",Scoring!$E$14)+IF(Data!$J187&lt;&gt;"",Scoring!$E$15)+IF(Data!$K187&lt;&gt;"",Scoring!$E$16)+IF(Data!$L187&lt;&gt;"",Scoring!$E$17)+IF(Data!$M187&lt;&gt;"",Scoring!$E$18)+IF(Data!$N187&lt;&gt;"",Scoring!$E$19)+IF(Data!$O187&lt;&gt;"",Scoring!$E$20)+IF(Data!$P187&lt;&gt;"",Scoring!$E$21)+IF(Data!$Q187&lt;&gt;"",Scoring!$E$22)+IF(Data!$R187&lt;&gt;"",Scoring!$E$23)+IF(Data!$S187&lt;&gt;"",Scoring!$E$24)+IF(Data!$T187&lt;&gt;"",Scoring!$E$25)+IF(Data!$U187&lt;&gt;"",Scoring!$E$26)+IF(Data!$V187&lt;&gt;"",Scoring!$E$27)+IF(Data!$W187&lt;&gt;"",Scoring!$E$28)+IF(Data!$X187&lt;&gt;"",Scoring!$E$29)+IF(Data!$Y187&lt;&gt;"",Scoring!$E$30)+IF(Data!$Z187&lt;&gt;"",Scoring!$E$31)+IF(Data!$AA187&lt;&gt;"",Scoring!$E$32)+IF(Data!$AB187&lt;&gt;"",Scoring!$E$33)+IF(Data!$AC187&lt;&gt;"",Scoring!$E$34)+IF(Data!$AD187&lt;&gt;"",Scoring!$E$35)+IF(Data!$AE187&lt;&gt;"",Scoring!$E$36)+IF(Data!$AF187&lt;&gt;"",Scoring!$E$37)+IF(Data!$AG187&lt;&gt;"",Scoring!$E$38)+IF(Data!$AH187&lt;&gt;"",Scoring!$E$39)+IF(Data!$AI187&lt;&gt;"",Scoring!$E$40)+IF(Data!$AJ187&lt;&gt;"",Scoring!$E$41)+IF(Data!$AK187&lt;&gt;"",Scoring!$E$42)+IF(Data!$AL187&lt;&gt;"",Scoring!$E$43)+IF(Data!$AM187&lt;&gt;"",Scoring!$E$44)+IF(Data!$AN187&lt;&gt;"",Scoring!$E$45)+IF(Data!$AO187&lt;&gt;"",Scoring!$E$46)+IF(Data!$AP187&lt;&gt;"",Scoring!$E$47)+IF(Data!$AQ187&lt;&gt;"",Scoring!$E$48)+IF(Data!$AR187&lt;&gt;"",Scoring!$E$49)+IF(Data!$AS187&lt;&gt;"",Scoring!$E$50)+IF(Data!$AT187&lt;&gt;"",Scoring!$E$51)+IF(Data!$AU187&lt;&gt;"",Scoring!$E$52),"")</f>
        <v/>
      </c>
      <c r="AY187" s="180" t="str">
        <f>IF(AX187&lt;&gt;"",LOOKUP(AX187,Likelihoods!$A$7:$A$107,Likelihoods!C$7:C$107),"")</f>
        <v/>
      </c>
      <c r="AZ187" s="182" t="str">
        <f>IF(AND(COUNTBLANK($B187:$O187)=13,COUNTBLANK($P187:$Q187)=1,COUNTBLANK($R187:$U187)=3,COUNTBLANK($V187:$X187)=2,COUNTBLANK($Y187:$AE187)=6,COUNTBLANK($AF187:$AJ187)=4,COUNTBLANK($AK187:AN187)=3,COUNTBLANK($AO187:$AQ187)=2,COUNTBLANK($AR187:$AS187)=1,COUNTBLANK($AT187:$AU187)=1),IF(Data!$B187&lt;&gt;"",Scoring!$F$7)+IF(Data!$C187&lt;&gt;"",Scoring!$F$8)+IF(Data!$D187&lt;&gt;"",Scoring!$F$9)+IF(Data!$E187&lt;&gt;"",Scoring!$F$10)+IF(Data!$F187&lt;&gt;"",Scoring!$F$11)+IF(Data!$G187&lt;&gt;"",Scoring!$F$12)+IF(Data!$H187&lt;&gt;"",Scoring!$F$13)+IF(Data!$I187&lt;&gt;"",Scoring!$F$14)+IF(Data!$J187&lt;&gt;"",Scoring!$F$15)+IF(Data!$K187&lt;&gt;"",Scoring!$F$16)+IF(Data!$L187&lt;&gt;"",Scoring!$F$17)+IF(Data!$M187&lt;&gt;"",Scoring!$F$18)+IF(Data!$N187&lt;&gt;"",Scoring!$F$19)+IF(Data!$O187&lt;&gt;"",Scoring!$F$20)+IF(Data!$P187&lt;&gt;"",Scoring!$F$21)+IF(Data!$Q187&lt;&gt;"",Scoring!$F$22)+IF(Data!$R187&lt;&gt;"",Scoring!$F$23)+IF(Data!$S187&lt;&gt;"",Scoring!$F$24)+IF(Data!$T187&lt;&gt;"",Scoring!$F$25)+IF(Data!$U187&lt;&gt;"",Scoring!$F$26)+IF(Data!$V187&lt;&gt;"",Scoring!$F$27)+IF(Data!$W187&lt;&gt;"",Scoring!$F$28)+IF(Data!$X187&lt;&gt;"",Scoring!$F$29)+IF(Data!$Y187&lt;&gt;"",Scoring!$F$30)+IF(Data!$Z187&lt;&gt;"",Scoring!$F$31)+IF(Data!$AA187&lt;&gt;"",Scoring!$F$32)+IF(Data!$AB187&lt;&gt;"",Scoring!$F$33)+IF(Data!$AC187&lt;&gt;"",Scoring!$F$34)+IF(Data!$AD187&lt;&gt;"",Scoring!$F$35)+IF(Data!$AE187&lt;&gt;"",Scoring!$F$36)+IF(Data!$AF187&lt;&gt;"",Scoring!$F$37)+IF(Data!$AG187&lt;&gt;"",Scoring!$F$38)+IF(Data!$AH187&lt;&gt;"",Scoring!$F$39)+IF(Data!$AI187&lt;&gt;"",Scoring!$F$40)+IF(Data!$AJ187&lt;&gt;"",Scoring!$F$41)+IF(Data!$AK187&lt;&gt;"",Scoring!$F$42)+IF(Data!$AL187&lt;&gt;"",Scoring!$F$43)+IF(Data!$AM187&lt;&gt;"",Scoring!$F$44)+IF(Data!$AN187&lt;&gt;"",Scoring!$F$45)+IF(Data!$AO187&lt;&gt;"",Scoring!$F$46)+IF(Data!$AP187&lt;&gt;"",Scoring!$F$47)+IF(Data!$AQ187&lt;&gt;"",Scoring!$F$48)+IF(Data!$AR187&lt;&gt;"",Scoring!$F$49)+IF(Data!$AS187&lt;&gt;"",Scoring!$F$50)+IF(Data!$AT187&lt;&gt;"",Scoring!$F$51)+IF(Data!$AU187&lt;&gt;"",Scoring!$F$52),"")</f>
        <v/>
      </c>
      <c r="BA187" s="183" t="str">
        <f>IF(AZ187&lt;&gt;"",LOOKUP(AZ187,Likelihoods!$A$7:$A$107,Likelihoods!D$7:D$107),"")</f>
        <v/>
      </c>
      <c r="BB187" s="181" t="str">
        <f>IF(AND(COUNTBLANK($B187:$O187)=13,COUNTBLANK($P187:$Q187)=1,COUNTBLANK($R187:$U187)=3,COUNTBLANK($V187:$X187)=2,COUNTBLANK($Y187:$AE187)=6,COUNTBLANK($AF187:$AJ187)=4,COUNTBLANK($AK187:AN187)=3,COUNTBLANK($AO187:$AQ187)=2,COUNTBLANK($AR187:$AS187)=1,COUNTBLANK($AT187:$AU187)=1),IF(Data!$B187&lt;&gt;"",Scoring!$G$7)+IF(Data!$C187&lt;&gt;"",Scoring!$G$8)+IF(Data!$D187&lt;&gt;"",Scoring!$G$9)+IF(Data!$E187&lt;&gt;"",Scoring!$G$10)+IF(Data!$F187&lt;&gt;"",Scoring!$G$11)+IF(Data!$G187&lt;&gt;"",Scoring!$G$12)+IF(Data!$H187&lt;&gt;"",Scoring!$G$13)+IF(Data!$I187&lt;&gt;"",Scoring!$G$14)+IF(Data!$J187&lt;&gt;"",Scoring!$G$15)+IF(Data!$K187&lt;&gt;"",Scoring!$G$16)+IF(Data!$L187&lt;&gt;"",Scoring!$G$17)+IF(Data!$M187&lt;&gt;"",Scoring!$G$18)+IF(Data!$N187&lt;&gt;"",Scoring!$G$19)+IF(Data!$O187&lt;&gt;"",Scoring!$G$20)+IF(Data!$P187&lt;&gt;"",Scoring!$G$21)+IF(Data!$Q187&lt;&gt;"",Scoring!$G$22)+IF(Data!$R187&lt;&gt;"",Scoring!$G$23)+IF(Data!$S187&lt;&gt;"",Scoring!$G$24)+IF(Data!$T187&lt;&gt;"",Scoring!$G$25)+IF(Data!$U187&lt;&gt;"",Scoring!$G$26)+IF(Data!$V187&lt;&gt;"",Scoring!$G$27)+IF(Data!$W187&lt;&gt;"",Scoring!$G$28)+IF(Data!$X187&lt;&gt;"",Scoring!$G$29)+IF(Data!$Y187&lt;&gt;"",Scoring!$G$30)+IF(Data!$Z187&lt;&gt;"",Scoring!$G$31)+IF(Data!$AA187&lt;&gt;"",Scoring!$G$32)+IF(Data!$AB187&lt;&gt;"",Scoring!$G$33)+IF(Data!$AC187&lt;&gt;"",Scoring!$G$34)+IF(Data!$AD187&lt;&gt;"",Scoring!$G$35)+IF(Data!$AE187&lt;&gt;"",Scoring!$G$36)+IF(Data!$AF187&lt;&gt;"",Scoring!$G$37)+IF(Data!$AG187&lt;&gt;"",Scoring!$G$38)+IF(Data!$AH187&lt;&gt;"",Scoring!$G$39)+IF(Data!$AI187&lt;&gt;"",Scoring!$G$40)+IF(Data!$AJ187&lt;&gt;"",Scoring!$G$41)+IF(Data!$AK187&lt;&gt;"",Scoring!$G$42)+IF(Data!$AL187&lt;&gt;"",Scoring!$G$43)+IF(Data!$AM187&lt;&gt;"",Scoring!$G$44)+IF(Data!$AN187&lt;&gt;"",Scoring!$G$45)+IF(Data!$AO187&lt;&gt;"",Scoring!$G$46)+IF(Data!$AP187&lt;&gt;"",Scoring!$G$47)+IF(Data!$AQ187&lt;&gt;"",Scoring!$G$48)+IF(Data!$AR187&lt;&gt;"",Scoring!$G$49)+IF(Data!$AS187&lt;&gt;"",Scoring!$G$50)+IF(Data!$AT187&lt;&gt;"",Scoring!$G$51)+IF(Data!$AU187&lt;&gt;"",Scoring!$G$52),"")</f>
        <v/>
      </c>
      <c r="BC187" s="184" t="str">
        <f>IF(BB187&lt;&gt;"",LOOKUP(BB187,Likelihoods!$A$7:$A$107,Likelihoods!E$7:E$107),"")</f>
        <v/>
      </c>
      <c r="BD187" s="185" t="str">
        <f>IF(AND(COUNTBLANK($B187:$O187)=13,COUNTBLANK($P187:$Q187)=1,COUNTBLANK($R187:$U187)=3,COUNTBLANK($V187:$X187)=2,COUNTBLANK($Y187:$AE187)=6,COUNTBLANK($AF187:$AJ187)=4,COUNTBLANK($AK187:AN187)=3,COUNTBLANK($AO187:$AQ187)=2,COUNTBLANK($AR187:$AS187)=1,COUNTBLANK($AT187:$AU187)=1),IF(Data!$B187&lt;&gt;"",Scoring!$H$7)+IF(Data!$C187&lt;&gt;"",Scoring!$H$8)+IF(Data!$D187&lt;&gt;"",Scoring!$H$9)+IF(Data!$E187&lt;&gt;"",Scoring!$H$10)+IF(Data!$F187&lt;&gt;"",Scoring!$H$11)+IF(Data!$G187&lt;&gt;"",Scoring!$H$12)+IF(Data!$H187&lt;&gt;"",Scoring!$H$13)+IF(Data!$I187&lt;&gt;"",Scoring!$H$14)+IF(Data!$J187&lt;&gt;"",Scoring!$H$15)+IF(Data!$K187&lt;&gt;"",Scoring!$H$16)+IF(Data!$L187&lt;&gt;"",Scoring!$H$17)+IF(Data!$M187&lt;&gt;"",Scoring!$H$18)+IF(Data!$N187&lt;&gt;"",Scoring!$H$19)+IF(Data!$O187&lt;&gt;"",Scoring!$H$20)+IF(Data!$P187&lt;&gt;"",Scoring!$H$21)+IF(Data!$Q187&lt;&gt;"",Scoring!$H$22)+IF(Data!$R187&lt;&gt;"",Scoring!$H$23)+IF(Data!$S187&lt;&gt;"",Scoring!$H$24)+IF(Data!$T187&lt;&gt;"",Scoring!$H$25)+IF(Data!$U187&lt;&gt;"",Scoring!$H$26)+IF(Data!$V187&lt;&gt;"",Scoring!$H$27)+IF(Data!$W187&lt;&gt;"",Scoring!$H$28)+IF(Data!$X187&lt;&gt;"",Scoring!$H$29)+IF(Data!$Y187&lt;&gt;"",Scoring!$H$30)+IF(Data!$Z187&lt;&gt;"",Scoring!$H$31)+IF(Data!$AA187&lt;&gt;"",Scoring!$H$32)+IF(Data!$AB187&lt;&gt;"",Scoring!$H$33)+IF(Data!$AC187&lt;&gt;"",Scoring!$H$34)+IF(Data!$AD187&lt;&gt;"",Scoring!$H$35)+IF(Data!$AE187&lt;&gt;"",Scoring!$H$36)+IF(Data!$AF187&lt;&gt;"",Scoring!$H$37)+IF(Data!$AG187&lt;&gt;"",Scoring!$H$38)+IF(Data!$AH187&lt;&gt;"",Scoring!$H$39)+IF(Data!$AI187&lt;&gt;"",Scoring!$H$40)+IF(Data!$AJ187&lt;&gt;"",Scoring!$H$41)+IF(Data!$AK187&lt;&gt;"",Scoring!$H$42)+IF(Data!$AL187&lt;&gt;"",Scoring!$H$43)+IF(Data!$AM187&lt;&gt;"",Scoring!$H$44)+IF(Data!$AN187&lt;&gt;"",Scoring!$H$45)+IF(Data!$AO187&lt;&gt;"",Scoring!$H$46)+IF(Data!$AP187&lt;&gt;"",Scoring!$H$47)+IF(Data!$AQ187&lt;&gt;"",Scoring!$H$48)+IF(Data!$AR187&lt;&gt;"",Scoring!$H$49)+IF(Data!$AS187&lt;&gt;"",Scoring!$H$50)+IF(Data!$AT187&lt;&gt;"",Scoring!$H$51)+IF(Data!$AU187&lt;&gt;"",Scoring!$H$52),"")</f>
        <v/>
      </c>
      <c r="BE187" s="186" t="str">
        <f>IF(BD187&lt;&gt;"",LOOKUP(BD187,Likelihoods!$A$7:$A$107,Likelihoods!F$7:F$107),"")</f>
        <v/>
      </c>
      <c r="BF187" s="181" t="str">
        <f>IF(AND(COUNTBLANK($B187:$O187)=13,COUNTBLANK($P187:$Q187)=1,COUNTBLANK($R187:$U187)=3,COUNTBLANK($V187:$X187)=2,COUNTBLANK($Y187:$AE187)=6,COUNTBLANK($AF187:$AJ187)=4,COUNTBLANK($AK187:AN187)=3,COUNTBLANK($AO187:$AQ187)=2,COUNTBLANK($AR187:$AS187)=1,COUNTBLANK($AT187:$AU187)=1),IF(Data!$B187&lt;&gt;"",Scoring!$I$7)+IF(Data!$C187&lt;&gt;"",Scoring!$I$8)+IF(Data!$D187&lt;&gt;"",Scoring!$I$9)+IF(Data!$E187&lt;&gt;"",Scoring!$I$10)+IF(Data!$F187&lt;&gt;"",Scoring!$I$11)+IF(Data!$G187&lt;&gt;"",Scoring!$I$12)+IF(Data!$H187&lt;&gt;"",Scoring!$I$13)+IF(Data!$I187&lt;&gt;"",Scoring!$I$14)+IF(Data!$J187&lt;&gt;"",Scoring!$I$15)+IF(Data!$K187&lt;&gt;"",Scoring!$I$16)+IF(Data!$L187&lt;&gt;"",Scoring!$I$17)+IF(Data!$M187&lt;&gt;"",Scoring!$I$18)+IF(Data!$N187&lt;&gt;"",Scoring!$I$19)+IF(Data!$O187&lt;&gt;"",Scoring!$I$20)+IF(Data!$P187&lt;&gt;"",Scoring!$I$21)+IF(Data!$Q187&lt;&gt;"",Scoring!$I$22)+IF(Data!$R187&lt;&gt;"",Scoring!$I$23)+IF(Data!$S187&lt;&gt;"",Scoring!$I$24)+IF(Data!$T187&lt;&gt;"",Scoring!$I$25)+IF(Data!$U187&lt;&gt;"",Scoring!$I$26)+IF(Data!$V187&lt;&gt;"",Scoring!$I$27)+IF(Data!$W187&lt;&gt;"",Scoring!$I$28)+IF(Data!$X187&lt;&gt;"",Scoring!$I$29)+IF(Data!$Y187&lt;&gt;"",Scoring!$I$30)+IF(Data!$Z187&lt;&gt;"",Scoring!$I$31)+IF(Data!$AA187&lt;&gt;"",Scoring!$I$32)+IF(Data!$AB187&lt;&gt;"",Scoring!$I$33)+IF(Data!$AC187&lt;&gt;"",Scoring!$I$34)+IF(Data!$AD187&lt;&gt;"",Scoring!$I$35)+IF(Data!$AE187&lt;&gt;"",Scoring!$I$36)+IF(Data!$AF187&lt;&gt;"",Scoring!$I$37)+IF(Data!$AG187&lt;&gt;"",Scoring!$I$38)+IF(Data!$AH187&lt;&gt;"",Scoring!$I$39)+IF(Data!$AI187&lt;&gt;"",Scoring!$I$40)+IF(Data!$AJ187&lt;&gt;"",Scoring!$I$41)+IF(Data!$AK187&lt;&gt;"",Scoring!$I$42)+IF(Data!$AL187&lt;&gt;"",Scoring!$I$43)+IF(Data!$AM187&lt;&gt;"",Scoring!$I$44)+IF(Data!$AN187&lt;&gt;"",Scoring!$I$45)+IF(Data!$AO187&lt;&gt;"",Scoring!$I$46)+IF(Data!$AP187&lt;&gt;"",Scoring!$I$47)+IF(Data!$AQ187&lt;&gt;"",Scoring!$I$48)+IF(Data!$AR187&lt;&gt;"",Scoring!$I$49)+IF(Data!$AS187&lt;&gt;"",Scoring!$I$50)+IF(Data!$AT187&lt;&gt;"",Scoring!$I$51)+IF(Data!$AU187&lt;&gt;"",Scoring!$I$52),"")</f>
        <v/>
      </c>
      <c r="BG187" s="180" t="str">
        <f>IF(BF187&lt;&gt;"",LOOKUP(BF187,Likelihoods!$A$7:$A$107,Likelihoods!G$7:G$107),"")</f>
        <v/>
      </c>
      <c r="BH187" s="187" t="str">
        <f>IF(AND(COUNTBLANK($B187:$O187)=13,COUNTBLANK($P187:$Q187)=1,COUNTBLANK($R187:$U187)=3,COUNTBLANK($V187:$X187)=2,COUNTBLANK($Y187:$AE187)=6,COUNTBLANK($AF187:$AJ187)=4,COUNTBLANK($AK187:AN187)=3,COUNTBLANK($AO187:$AQ187)=2,COUNTBLANK($AR187:$AS187)=1,COUNTBLANK($AT187:$AU187)=1),IF(Data!$B187&lt;&gt;"",Scoring!$J$7)+IF(Data!$C187&lt;&gt;"",Scoring!$J$8)+IF(Data!$D187&lt;&gt;"",Scoring!$J$9)+IF(Data!$E187&lt;&gt;"",Scoring!$J$10)+IF(Data!$F187&lt;&gt;"",Scoring!$J$11)+IF(Data!$G187&lt;&gt;"",Scoring!$J$12)+IF(Data!$H187&lt;&gt;"",Scoring!$J$13)+IF(Data!$I187&lt;&gt;"",Scoring!$J$14)+IF(Data!$J187&lt;&gt;"",Scoring!$J$15)+IF(Data!$K187&lt;&gt;"",Scoring!$J$16)+IF(Data!$L187&lt;&gt;"",Scoring!$J$17)+IF(Data!$M187&lt;&gt;"",Scoring!$J$18)+IF(Data!$N187&lt;&gt;"",Scoring!$J$19)+IF(Data!$O187&lt;&gt;"",Scoring!$J$20)+IF(Data!$P187&lt;&gt;"",Scoring!$J$21)+IF(Data!$Q187&lt;&gt;"",Scoring!$J$22)+IF(Data!$R187&lt;&gt;"",Scoring!$J$23)+IF(Data!$S187&lt;&gt;"",Scoring!$J$24)+IF(Data!$T187&lt;&gt;"",Scoring!$J$25)+IF(Data!$U187&lt;&gt;"",Scoring!$J$26)+IF(Data!$V187&lt;&gt;"",Scoring!$J$27)+IF(Data!$W187&lt;&gt;"",Scoring!$J$28)+IF(Data!$X187&lt;&gt;"",Scoring!$J$29)+IF(Data!$Y187&lt;&gt;"",Scoring!$J$30)+IF(Data!$Z187&lt;&gt;"",Scoring!$J$31)+IF(Data!$AA187&lt;&gt;"",Scoring!$J$32)+IF(Data!$AB187&lt;&gt;"",Scoring!$J$33)+IF(Data!$AC187&lt;&gt;"",Scoring!$J$34)+IF(Data!$AD187&lt;&gt;"",Scoring!$J$35)+IF(Data!$AE187&lt;&gt;"",Scoring!$J$36)+IF(Data!$AF187&lt;&gt;"",Scoring!$J$37)+IF(Data!$AG187&lt;&gt;"",Scoring!$J$38)+IF(Data!$AH187&lt;&gt;"",Scoring!$J$39)+IF(Data!$AI187&lt;&gt;"",Scoring!$J$40)+IF(Data!$AJ187&lt;&gt;"",Scoring!$J$41)+IF(Data!$AK187&lt;&gt;"",Scoring!$J$42)+IF(Data!$AL187&lt;&gt;"",Scoring!$J$43)+IF(Data!$AM187&lt;&gt;"",Scoring!$J$44)+IF(Data!$AN187&lt;&gt;"",Scoring!$J$45)+IF(Data!$AO187&lt;&gt;"",Scoring!$J$46)+IF(Data!$AP187&lt;&gt;"",Scoring!$J$47)+IF(Data!$AQ187&lt;&gt;"",Scoring!$J$48)+IF(Data!$AR187&lt;&gt;"",Scoring!$J$49)+IF(Data!$AS187&lt;&gt;"",Scoring!$J$50)+IF(Data!$AT187&lt;&gt;"",Scoring!$J$51)+IF(Data!$AU187&lt;&gt;"",Scoring!$J$52),"")</f>
        <v/>
      </c>
      <c r="BI187" s="183" t="str">
        <f>IF(BH187&lt;&gt;"",LOOKUP(BH187,Likelihoods!$A$7:$A$107,Likelihoods!H$7:H$107),"")</f>
        <v/>
      </c>
      <c r="BJ187" s="188" t="str">
        <f>IF(AND(COUNTBLANK($B187:$O187)=13,COUNTBLANK($P187:$Q187)=1,COUNTBLANK($R187:$U187)=3,COUNTBLANK($V187:$X187)=2,COUNTBLANK($Y187:$AE187)=6,COUNTBLANK($AF187:$AJ187)=4,COUNTBLANK($AK187:AN187)=3,COUNTBLANK($AO187:$AQ187)=2,COUNTBLANK($AR187:$AS187)=1,COUNTBLANK($AT187:$AU187)=1),IF(Data!$B187&lt;&gt;"",Scoring!$K$7)+IF(Data!$C187&lt;&gt;"",Scoring!$K$8)+IF(Data!$D187&lt;&gt;"",Scoring!$K$9)+IF(Data!$E187&lt;&gt;"",Scoring!$K$10)+IF(Data!$F187&lt;&gt;"",Scoring!$K$11)+IF(Data!$G187&lt;&gt;"",Scoring!$K$12)+IF(Data!$H187&lt;&gt;"",Scoring!$K$13)+IF(Data!$I187&lt;&gt;"",Scoring!$K$14)+IF(Data!$J187&lt;&gt;"",Scoring!$K$15)+IF(Data!$K187&lt;&gt;"",Scoring!$K$16)+IF(Data!$L187&lt;&gt;"",Scoring!$K$17)+IF(Data!$M187&lt;&gt;"",Scoring!$K$18)+IF(Data!$N187&lt;&gt;"",Scoring!$K$19)+IF(Data!$O187&lt;&gt;"",Scoring!$K$20)+IF(Data!$P187&lt;&gt;"",Scoring!$K$21)+IF(Data!$Q187&lt;&gt;"",Scoring!$K$22)+IF(Data!$R187&lt;&gt;"",Scoring!$K$23)+IF(Data!$S187&lt;&gt;"",Scoring!$K$24)+IF(Data!$T187&lt;&gt;"",Scoring!$K$25)+IF(Data!$U187&lt;&gt;"",Scoring!$K$26)+IF(Data!$V187&lt;&gt;"",Scoring!$K$27)+IF(Data!$W187&lt;&gt;"",Scoring!$K$28)+IF(Data!$X187&lt;&gt;"",Scoring!$K$29)+IF(Data!$Y187&lt;&gt;"",Scoring!$K$30)+IF(Data!$Z187&lt;&gt;"",Scoring!$K$31)+IF(Data!$AA187&lt;&gt;"",Scoring!$K$32)+IF(Data!$AB187&lt;&gt;"",Scoring!$K$33)+IF(Data!$AC187&lt;&gt;"",Scoring!$K$34)+IF(Data!$AD187&lt;&gt;"",Scoring!$K$35)+IF(Data!$AE187&lt;&gt;"",Scoring!$K$36)+IF(Data!$AF187&lt;&gt;"",Scoring!$K$37)+IF(Data!$AG187&lt;&gt;"",Scoring!$K$38)+IF(Data!$AH187&lt;&gt;"",Scoring!$K$39)+IF(Data!$AI187&lt;&gt;"",Scoring!$K$40)+IF(Data!$AJ187&lt;&gt;"",Scoring!$K$41)+IF(Data!$AK187&lt;&gt;"",Scoring!$K$42)+IF(Data!$AL187&lt;&gt;"",Scoring!$K$43)+IF(Data!$AM187&lt;&gt;"",Scoring!$K$44)+IF(Data!$AN187&lt;&gt;"",Scoring!$K$45)+IF(Data!$AO187&lt;&gt;"",Scoring!$K$46)+IF(Data!$AP187&lt;&gt;"",Scoring!$K$47)+IF(Data!$AQ187&lt;&gt;"",Scoring!$K$48)+IF(Data!$AR187&lt;&gt;"",Scoring!$K$49)+IF(Data!$AS187&lt;&gt;"",Scoring!$K$50)+IF(Data!$AT187&lt;&gt;"",Scoring!$K$51)+IF(Data!$AU187&lt;&gt;"",Scoring!$K$52),"")</f>
        <v/>
      </c>
      <c r="BK187" s="184" t="str">
        <f>IF(BJ187&lt;&gt;"",LOOKUP(BJ187,Likelihoods!$A$7:$A$107,Likelihoods!I$7:I$107),"")</f>
        <v/>
      </c>
      <c r="BL187" s="187" t="str">
        <f>IF(AND(COUNTBLANK($B187:$O187)=13,COUNTBLANK($P187:$Q187)=1,COUNTBLANK($R187:$U187)=3,COUNTBLANK($V187:$X187)=2,COUNTBLANK($Y187:$AE187)=6,COUNTBLANK($AF187:$AJ187)=4,COUNTBLANK($AK187:AN187)=3,COUNTBLANK($AO187:$AQ187)=2,COUNTBLANK($AR187:$AS187)=1,COUNTBLANK($AT187:$AU187)=1),IF(Data!$B187&lt;&gt;"",Scoring!$L$7)+IF(Data!$C187&lt;&gt;"",Scoring!$L$8)+IF(Data!$D187&lt;&gt;"",Scoring!$L$9)+IF(Data!$E187&lt;&gt;"",Scoring!$L$10)+IF(Data!$F187&lt;&gt;"",Scoring!$L$11)+IF(Data!$G187&lt;&gt;"",Scoring!$L$12)+IF(Data!$H187&lt;&gt;"",Scoring!$L$13)+IF(Data!$I187&lt;&gt;"",Scoring!$L$14)+IF(Data!$J187&lt;&gt;"",Scoring!$L$15)+IF(Data!$K187&lt;&gt;"",Scoring!$L$16)+IF(Data!$L187&lt;&gt;"",Scoring!$L$17)+IF(Data!$M187&lt;&gt;"",Scoring!$L$18)+IF(Data!$N187&lt;&gt;"",Scoring!$L$19)+IF(Data!$O187&lt;&gt;"",Scoring!$L$20)+IF(Data!$P187&lt;&gt;"",Scoring!$L$21)+IF(Data!$Q187&lt;&gt;"",Scoring!$L$22)+IF(Data!$R187&lt;&gt;"",Scoring!$L$23)+IF(Data!$S187&lt;&gt;"",Scoring!$L$24)+IF(Data!$T187&lt;&gt;"",Scoring!$L$25)+IF(Data!$U187&lt;&gt;"",Scoring!$L$26)+IF(Data!$V187&lt;&gt;"",Scoring!$L$27)+IF(Data!$W187&lt;&gt;"",Scoring!$L$28)+IF(Data!$X187&lt;&gt;"",Scoring!$L$29)+IF(Data!$Y187&lt;&gt;"",Scoring!$L$30)+IF(Data!$Z187&lt;&gt;"",Scoring!$L$31)+IF(Data!$AA187&lt;&gt;"",Scoring!$L$32)+IF(Data!$AB187&lt;&gt;"",Scoring!$L$33)+IF(Data!$AC187&lt;&gt;"",Scoring!$L$34)+IF(Data!$AD187&lt;&gt;"",Scoring!$L$35)+IF(Data!$AE187&lt;&gt;"",Scoring!$L$36)+IF(Data!$AF187&lt;&gt;"",Scoring!$L$37)+IF(Data!$AG187&lt;&gt;"",Scoring!$L$38)+IF(Data!$AH187&lt;&gt;"",Scoring!$L$39)+IF(Data!$AI187&lt;&gt;"",Scoring!$L$40)+IF(Data!$AJ187&lt;&gt;"",Scoring!$L$41)+IF(Data!$AK187&lt;&gt;"",Scoring!$L$42)+IF(Data!$AL187&lt;&gt;"",Scoring!$L$43)+IF(Data!$AM187&lt;&gt;"",Scoring!$L$44)+IF(Data!$AN187&lt;&gt;"",Scoring!$L$45)+IF(Data!$AO187&lt;&gt;"",Scoring!$L$46)+IF(Data!$AP187&lt;&gt;"",Scoring!$L$47)+IF(Data!$AQ187&lt;&gt;"",Scoring!$L$48)+IF(Data!$AR187&lt;&gt;"",Scoring!$L$49)+IF(Data!$AS187&lt;&gt;"",Scoring!$L$50)+IF(Data!$AT187&lt;&gt;"",Scoring!$L$51)+IF(Data!$AU187&lt;&gt;"",Scoring!$L$52),"")</f>
        <v/>
      </c>
      <c r="BM187" s="180" t="str">
        <f>IF(BL187&lt;&gt;"",LOOKUP(BL187,Likelihoods!$A$7:$A$107,Likelihoods!J$7:J$107),"")</f>
        <v/>
      </c>
      <c r="BN187" s="181" t="str">
        <f>IF(AND(COUNTBLANK($B187:$O187)=13,COUNTBLANK($P187:$Q187)=1,COUNTBLANK($R187:$U187)=3,COUNTBLANK($V187:$X187)=2,COUNTBLANK($Y187:$AE187)=6,COUNTBLANK($AF187:$AJ187)=4,COUNTBLANK($AK187:AN187)=3,COUNTBLANK($AO187:$AQ187)=2,COUNTBLANK($AR187:$AS187)=1,COUNTBLANK($AT187:$AU187)=1),IF(Data!$B187&lt;&gt;"",Scoring!$M$7)+IF(Data!$C187&lt;&gt;"",Scoring!$M$8)+IF(Data!$D187&lt;&gt;"",Scoring!$M$9)+IF(Data!$E187&lt;&gt;"",Scoring!$M$10)+IF(Data!$F187&lt;&gt;"",Scoring!$M$11)+IF(Data!$G187&lt;&gt;"",Scoring!$M$12)+IF(Data!$H187&lt;&gt;"",Scoring!$M$13)+IF(Data!$I187&lt;&gt;"",Scoring!$M$14)+IF(Data!$J187&lt;&gt;"",Scoring!$M$15)+IF(Data!$K187&lt;&gt;"",Scoring!$M$16)+IF(Data!$L187&lt;&gt;"",Scoring!$M$17)+IF(Data!$M187&lt;&gt;"",Scoring!$M$18)+IF(Data!$N187&lt;&gt;"",Scoring!$M$19)+IF(Data!$O187&lt;&gt;"",Scoring!$M$20)+IF(Data!$P187&lt;&gt;"",Scoring!$M$21)+IF(Data!$Q187&lt;&gt;"",Scoring!$M$22)+IF(Data!$R187&lt;&gt;"",Scoring!$M$23)+IF(Data!$S187&lt;&gt;"",Scoring!$M$24)+IF(Data!$T187&lt;&gt;"",Scoring!$M$25)+IF(Data!$U187&lt;&gt;"",Scoring!$M$26)+IF(Data!$V187&lt;&gt;"",Scoring!$M$27)+IF(Data!$W187&lt;&gt;"",Scoring!$M$28)+IF(Data!$X187&lt;&gt;"",Scoring!$M$29)+IF(Data!$Y187&lt;&gt;"",Scoring!$M$30)+IF(Data!$Z187&lt;&gt;"",Scoring!$M$31)+IF(Data!$AA187&lt;&gt;"",Scoring!$M$32)+IF(Data!$AB187&lt;&gt;"",Scoring!$M$33)+IF(Data!$AC187&lt;&gt;"",Scoring!$M$34)+IF(Data!$AD187&lt;&gt;"",Scoring!$M$35)+IF(Data!$AE187&lt;&gt;"",Scoring!$M$36)+IF(Data!$AF187&lt;&gt;"",Scoring!$M$37)+IF(Data!$AG187&lt;&gt;"",Scoring!$M$38)+IF(Data!$AH187&lt;&gt;"",Scoring!$M$39)+IF(Data!$AI187&lt;&gt;"",Scoring!$M$40)+IF(Data!$AJ187&lt;&gt;"",Scoring!$M$41)+IF(Data!$AK187&lt;&gt;"",Scoring!$M$42)+IF(Data!$AL187&lt;&gt;"",Scoring!$M$43)+IF(Data!$AM187&lt;&gt;"",Scoring!$M$44)+IF(Data!$AN187&lt;&gt;"",Scoring!$M$45)+IF(Data!$AO187&lt;&gt;"",Scoring!$M$46)+IF(Data!$AP187&lt;&gt;"",Scoring!$M$47)+IF(Data!$AQ187&lt;&gt;"",Scoring!$M$48)+IF(Data!$AR187&lt;&gt;"",Scoring!$M$49)+IF(Data!$AS187&lt;&gt;"",Scoring!$M$50)+IF(Data!$AT187&lt;&gt;"",Scoring!$M$51)+IF(Data!$AU187&lt;&gt;"",Scoring!$M$52),"")</f>
        <v/>
      </c>
      <c r="BO187" s="184" t="str">
        <f>IF(BN187&lt;&gt;"",LOOKUP(BN187,Likelihoods!$A$7:$A$107,Likelihoods!K$7:K$107),"")</f>
        <v/>
      </c>
      <c r="BP187" s="179" t="str">
        <f>IF(AND(COUNTBLANK($B187:$O187)=13,COUNTBLANK($P187:$Q187)=1,COUNTBLANK($R187:$U187)=3,COUNTBLANK($V187:$X187)=2,COUNTBLANK($Y187:$AE187)=6,COUNTBLANK($AF187:$AJ187)=4,COUNTBLANK($AK187:AN187)=3,COUNTBLANK($AO187:$AQ187)=2,COUNTBLANK($AR187:$AS187)=1,COUNTBLANK($AT187:$AU187)=1),IF(Data!$B187&lt;&gt;"",Scoring!$N$7)+IF(Data!$C187&lt;&gt;"",Scoring!$N$8)+IF(Data!$D187&lt;&gt;"",Scoring!$N$9)+IF(Data!$E187&lt;&gt;"",Scoring!$N$10)+IF(Data!$F187&lt;&gt;"",Scoring!$N$11)+IF(Data!$G187&lt;&gt;"",Scoring!$N$12)+IF(Data!$H187&lt;&gt;"",Scoring!$N$13)+IF(Data!$I187&lt;&gt;"",Scoring!$N$14)+IF(Data!$J187&lt;&gt;"",Scoring!$N$15)+IF(Data!$K187&lt;&gt;"",Scoring!$N$16)+IF(Data!$L187&lt;&gt;"",Scoring!$N$17)+IF(Data!$M187&lt;&gt;"",Scoring!$N$18)+IF(Data!$N187&lt;&gt;"",Scoring!$N$19)+IF(Data!$O187&lt;&gt;"",Scoring!$N$20)+IF(Data!$P187&lt;&gt;"",Scoring!$N$21)+IF(Data!$Q187&lt;&gt;"",Scoring!$N$22)+IF(Data!$R187&lt;&gt;"",Scoring!$N$23)+IF(Data!$S187&lt;&gt;"",Scoring!$N$24)+IF(Data!$T187&lt;&gt;"",Scoring!$N$25)+IF(Data!$U187&lt;&gt;"",Scoring!$N$26)+IF(Data!$V187&lt;&gt;"",Scoring!$N$27)+IF(Data!$W187&lt;&gt;"",Scoring!$N$28)+IF(Data!$X187&lt;&gt;"",Scoring!$N$29)+IF(Data!$Y187&lt;&gt;"",Scoring!$N$30)+IF(Data!$Z187&lt;&gt;"",Scoring!$N$31)+IF(Data!$AA187&lt;&gt;"",Scoring!$N$32)+IF(Data!$AB187&lt;&gt;"",Scoring!$N$33)+IF(Data!$AC187&lt;&gt;"",Scoring!$N$34)+IF(Data!$AD187&lt;&gt;"",Scoring!$N$35)+IF(Data!$AE187&lt;&gt;"",Scoring!$N$36)+IF(Data!$AF187&lt;&gt;"",Scoring!$N$37)+IF(Data!$AG187&lt;&gt;"",Scoring!$N$38)+IF(Data!$AH187&lt;&gt;"",Scoring!$N$39)+IF(Data!$AI187&lt;&gt;"",Scoring!$N$40)+IF(Data!$AJ187&lt;&gt;"",Scoring!$N$41)+IF(Data!$AK187&lt;&gt;"",Scoring!$N$42)+IF(Data!$AL187&lt;&gt;"",Scoring!$N$43)+IF(Data!$AM187&lt;&gt;"",Scoring!$N$44)+IF(Data!$AN187&lt;&gt;"",Scoring!$N$45)+IF(Data!$AO187&lt;&gt;"",Scoring!$N$46)+IF(Data!$AP187&lt;&gt;"",Scoring!$N$47)+IF(Data!$AQ187&lt;&gt;"",Scoring!$N$48)+IF(Data!$AR187&lt;&gt;"",Scoring!$N$49)+IF(Data!$AS187&lt;&gt;"",Scoring!$N$50)+IF(Data!$AT187&lt;&gt;"",Scoring!$N$51)+IF(Data!$AU187&lt;&gt;"",Scoring!$N$52),"")</f>
        <v/>
      </c>
      <c r="BQ187" s="189" t="str">
        <f>IF(BP187&lt;&gt;"",LOOKUP(BP187,Likelihoods!$A$7:$A$107,Likelihoods!L$7:L$107),"")</f>
        <v/>
      </c>
      <c r="BR187" s="181" t="str">
        <f>IF(AND(COUNTBLANK($B187:$O187)=13,COUNTBLANK($P187:$Q187)=1,COUNTBLANK($R187:$U187)=3,COUNTBLANK($V187:$X187)=2,COUNTBLANK($Y187:$AE187)=6,COUNTBLANK($AF187:$AJ187)=4,COUNTBLANK($AK187:AN187)=3,COUNTBLANK($AO187:$AQ187)=2,COUNTBLANK($AR187:$AS187)=1,COUNTBLANK($AT187:$AU187)=1),IF(Data!$B187&lt;&gt;"",Scoring!$O$7)+IF(Data!$C187&lt;&gt;"",Scoring!$O$8)+IF(Data!$D187&lt;&gt;"",Scoring!$O$9)+IF(Data!$E187&lt;&gt;"",Scoring!$O$10)+IF(Data!$F187&lt;&gt;"",Scoring!$O$11)+IF(Data!$G187&lt;&gt;"",Scoring!$O$12)+IF(Data!$H187&lt;&gt;"",Scoring!$O$13)+IF(Data!$I187&lt;&gt;"",Scoring!$O$14)+IF(Data!$J187&lt;&gt;"",Scoring!$O$15)+IF(Data!$K187&lt;&gt;"",Scoring!$O$16)+IF(Data!$L187&lt;&gt;"",Scoring!$O$17)+IF(Data!$M187&lt;&gt;"",Scoring!$O$18)+IF(Data!$N187&lt;&gt;"",Scoring!$O$19)+IF(Data!$O187&lt;&gt;"",Scoring!$O$20)+IF(Data!$P187&lt;&gt;"",Scoring!$O$21)+IF(Data!$Q187&lt;&gt;"",Scoring!$O$22)+IF(Data!$R187&lt;&gt;"",Scoring!$O$23)+IF(Data!$S187&lt;&gt;"",Scoring!$O$24)+IF(Data!$T187&lt;&gt;"",Scoring!$O$25)+IF(Data!$U187&lt;&gt;"",Scoring!$O$26)+IF(Data!$V187&lt;&gt;"",Scoring!$O$27)+IF(Data!$W187&lt;&gt;"",Scoring!$O$28)+IF(Data!$X187&lt;&gt;"",Scoring!$O$29)+IF(Data!$Y187&lt;&gt;"",Scoring!$O$30)+IF(Data!$Z187&lt;&gt;"",Scoring!$O$31)+IF(Data!$AA187&lt;&gt;"",Scoring!$O$32)+IF(Data!$AB187&lt;&gt;"",Scoring!$O$33)+IF(Data!$AC187&lt;&gt;"",Scoring!$O$34)+IF(Data!$AD187&lt;&gt;"",Scoring!$O$35)+IF(Data!$AE187&lt;&gt;"",Scoring!$O$36)+IF(Data!$AF187&lt;&gt;"",Scoring!$O$37)+IF(Data!$AG187&lt;&gt;"",Scoring!$O$38)+IF(Data!$AH187&lt;&gt;"",Scoring!$O$39)+IF(Data!$AI187&lt;&gt;"",Scoring!$O$40)+IF(Data!$AJ187&lt;&gt;"",Scoring!$O$41)+IF(Data!$AK187&lt;&gt;"",Scoring!$O$42)+IF(Data!$AL187&lt;&gt;"",Scoring!$O$43)+IF(Data!$AM187&lt;&gt;"",Scoring!$O$44)+IF(Data!$AN187&lt;&gt;"",Scoring!$O$45)+IF(Data!$AO187&lt;&gt;"",Scoring!$O$46)+IF(Data!$AP187&lt;&gt;"",Scoring!$O$47)+IF(Data!$AQ187&lt;&gt;"",Scoring!$O$48)+IF(Data!$AR187&lt;&gt;"",Scoring!$O$49)+IF(Data!$AS187&lt;&gt;"",Scoring!$O$50)+IF(Data!$AT187&lt;&gt;"",Scoring!$O$51)+IF(Data!$AU187&lt;&gt;"",Scoring!$O$52),"")</f>
        <v/>
      </c>
      <c r="BS187" s="184" t="str">
        <f>IF(BR187&lt;&gt;"",LOOKUP(BR187,Likelihoods!$A$7:$A$107,Likelihoods!M$7:M$107),"")</f>
        <v/>
      </c>
      <c r="BT187" s="181" t="str">
        <f>IF(AND(COUNTBLANK($B187:$O187)=13,COUNTBLANK($P187:$Q187)=1,COUNTBLANK($R187:$U187)=3,COUNTBLANK($V187:$X187)=2,COUNTBLANK($Y187:$AE187)=6,COUNTBLANK($AF187:$AJ187)=4,COUNTBLANK($AK187:AN187)=3,COUNTBLANK($AO187:$AQ187)=2,COUNTBLANK($AR187:$AS187)=1,COUNTBLANK($AT187:$AU187)=1),IF(Data!$B187&lt;&gt;"",Scoring!$P$7)+IF(Data!$C187&lt;&gt;"",Scoring!$P$8)+IF(Data!$D187&lt;&gt;"",Scoring!$P$9)+IF(Data!$E187&lt;&gt;"",Scoring!$P$10)+IF(Data!$F187&lt;&gt;"",Scoring!$P$11)+IF(Data!$G187&lt;&gt;"",Scoring!$P$12)+IF(Data!$H187&lt;&gt;"",Scoring!$P$13)+IF(Data!$I187&lt;&gt;"",Scoring!$P$14)+IF(Data!$J187&lt;&gt;"",Scoring!$P$15)+IF(Data!$K187&lt;&gt;"",Scoring!$P$16)+IF(Data!$L187&lt;&gt;"",Scoring!$P$17)+IF(Data!$M187&lt;&gt;"",Scoring!$P$18)+IF(Data!$N187&lt;&gt;"",Scoring!$P$19)+IF(Data!$O187&lt;&gt;"",Scoring!$P$20)+IF(Data!$P187&lt;&gt;"",Scoring!$P$21)+IF(Data!$Q187&lt;&gt;"",Scoring!$P$22)+IF(Data!$R187&lt;&gt;"",Scoring!$P$23)+IF(Data!$S187&lt;&gt;"",Scoring!$P$24)+IF(Data!$T187&lt;&gt;"",Scoring!$P$25)+IF(Data!$U187&lt;&gt;"",Scoring!$P$26)+IF(Data!$V187&lt;&gt;"",Scoring!$P$27)+IF(Data!$W187&lt;&gt;"",Scoring!$P$28)+IF(Data!$X187&lt;&gt;"",Scoring!$P$29)+IF(Data!$Y187&lt;&gt;"",Scoring!$P$30)+IF(Data!$Z187&lt;&gt;"",Scoring!$P$31)+IF(Data!$AA187&lt;&gt;"",Scoring!$P$32)+IF(Data!$AB187&lt;&gt;"",Scoring!$P$33)+IF(Data!$AC187&lt;&gt;"",Scoring!$P$34)+IF(Data!$AD187&lt;&gt;"",Scoring!$P$35)+IF(Data!$AE187&lt;&gt;"",Scoring!$P$36)+IF(Data!$AF187&lt;&gt;"",Scoring!$P$37)+IF(Data!$AG187&lt;&gt;"",Scoring!$P$38)+IF(Data!$AH187&lt;&gt;"",Scoring!$P$39)+IF(Data!$AI187&lt;&gt;"",Scoring!$P$40)+IF(Data!$AJ187&lt;&gt;"",Scoring!$P$41)+IF(Data!$AK187&lt;&gt;"",Scoring!$P$42)+IF(Data!$AL187&lt;&gt;"",Scoring!$P$43)+IF(Data!$AM187&lt;&gt;"",Scoring!$P$44)+IF(Data!$AN187&lt;&gt;"",Scoring!$P$45)+IF(Data!$AO187&lt;&gt;"",Scoring!$P$46)+IF(Data!$AP187&lt;&gt;"",Scoring!$P$47)+IF(Data!$AQ187&lt;&gt;"",Scoring!$P$48)+IF(Data!$AR187&lt;&gt;"",Scoring!$P$49)+IF(Data!$AS187&lt;&gt;"",Scoring!$P$50)+IF(Data!$AT187&lt;&gt;"",Scoring!$P$51)+IF(Data!$AU187&lt;&gt;"",Scoring!$P$52),"")</f>
        <v/>
      </c>
      <c r="BU187" s="180" t="str">
        <f>IF(BT187&lt;&gt;"",LOOKUP(BT187,Likelihoods!$A$7:$A$107,Likelihoods!N$7:N$107),"")</f>
        <v/>
      </c>
      <c r="BV187" s="181" t="str">
        <f>IF(AND(COUNTBLANK($B187:$O187)=13,COUNTBLANK($P187:$Q187)=1,COUNTBLANK($R187:$U187)=3,COUNTBLANK($V187:$X187)=2,COUNTBLANK($Y187:$AE187)=6,COUNTBLANK($AF187:$AJ187)=4,COUNTBLANK($AK187:AN187)=3,COUNTBLANK($AO187:$AQ187)=2,COUNTBLANK($AR187:$AS187)=1,COUNTBLANK($AT187:$AU187)=1),IF(Data!$B187&lt;&gt;"",Scoring!$Q$7)+IF(Data!$C187&lt;&gt;"",Scoring!$Q$8)+IF(Data!$D187&lt;&gt;"",Scoring!$Q$9)+IF(Data!$E187&lt;&gt;"",Scoring!$Q$10)+IF(Data!$F187&lt;&gt;"",Scoring!$Q$11)+IF(Data!$G187&lt;&gt;"",Scoring!$Q$12)+IF(Data!$H187&lt;&gt;"",Scoring!$Q$13)+IF(Data!$I187&lt;&gt;"",Scoring!$Q$14)+IF(Data!$J187&lt;&gt;"",Scoring!$Q$15)+IF(Data!$K187&lt;&gt;"",Scoring!$Q$16)+IF(Data!$L187&lt;&gt;"",Scoring!$Q$17)+IF(Data!$M187&lt;&gt;"",Scoring!$Q$18)+IF(Data!$N187&lt;&gt;"",Scoring!$Q$19)+IF(Data!$O187&lt;&gt;"",Scoring!$Q$20)+IF(Data!$P187&lt;&gt;"",Scoring!$Q$21)+IF(Data!$Q187&lt;&gt;"",Scoring!$Q$22)+IF(Data!$R187&lt;&gt;"",Scoring!$Q$23)+IF(Data!$S187&lt;&gt;"",Scoring!$Q$24)+IF(Data!$T187&lt;&gt;"",Scoring!$Q$25)+IF(Data!$U187&lt;&gt;"",Scoring!$Q$26)+IF(Data!$V187&lt;&gt;"",Scoring!$Q$27)+IF(Data!$W187&lt;&gt;"",Scoring!$Q$28)+IF(Data!$X187&lt;&gt;"",Scoring!$Q$29)+IF(Data!$Y187&lt;&gt;"",Scoring!$Q$30)+IF(Data!$Z187&lt;&gt;"",Scoring!$Q$31)+IF(Data!$AA187&lt;&gt;"",Scoring!$Q$32)+IF(Data!$AB187&lt;&gt;"",Scoring!$Q$33)+IF(Data!$AC187&lt;&gt;"",Scoring!$Q$34)+IF(Data!$AD187&lt;&gt;"",Scoring!$Q$35)+IF(Data!$AE187&lt;&gt;"",Scoring!$Q$36)+IF(Data!$AF187&lt;&gt;"",Scoring!$Q$37)+IF(Data!$AG187&lt;&gt;"",Scoring!$Q$38)+IF(Data!$AH187&lt;&gt;"",Scoring!$Q$39)+IF(Data!$AI187&lt;&gt;"",Scoring!$Q$40)+IF(Data!$AJ187&lt;&gt;"",Scoring!$Q$41)+IF(Data!$AK187&lt;&gt;"",Scoring!$Q$42)+IF(Data!$AL187&lt;&gt;"",Scoring!$Q$43)+IF(Data!$AM187&lt;&gt;"",Scoring!$Q$44)+IF(Data!$AN187&lt;&gt;"",Scoring!$Q$45)+IF(Data!$AO187&lt;&gt;"",Scoring!$Q$46)+IF(Data!$AP187&lt;&gt;"",Scoring!$Q$47)+IF(Data!$AQ187&lt;&gt;"",Scoring!$Q$48)+IF(Data!$AR187&lt;&gt;"",Scoring!$Q$49)+IF(Data!$AS187&lt;&gt;"",Scoring!$Q$50)+IF(Data!$AT187&lt;&gt;"",Scoring!$Q$51)+IF(Data!$AU187&lt;&gt;"",Scoring!$Q$52),"")</f>
        <v/>
      </c>
      <c r="BW187" s="183" t="str">
        <f>IF(BV187&lt;&gt;"",LOOKUP(BV187,Likelihoods!$A$7:$A$107,Likelihoods!O$7:O$107),"")</f>
        <v/>
      </c>
      <c r="BX187" s="9"/>
      <c r="BY187" s="9"/>
      <c r="BZ187" s="9"/>
      <c r="CA187" s="9"/>
      <c r="CB187" s="9"/>
      <c r="CC187" s="9"/>
      <c r="CD187" s="9"/>
      <c r="CE187" s="9"/>
      <c r="CF187" s="9"/>
      <c r="CG187" s="9"/>
      <c r="CH187" s="9"/>
      <c r="CI187" s="9"/>
      <c r="CJ187" s="9"/>
      <c r="CK187" s="9"/>
    </row>
    <row r="188" spans="1:89" ht="14.25">
      <c r="A188" s="59"/>
      <c r="B188" s="76"/>
      <c r="C188" s="77"/>
      <c r="D188" s="77"/>
      <c r="E188" s="77"/>
      <c r="F188" s="77"/>
      <c r="G188" s="77"/>
      <c r="H188" s="77"/>
      <c r="I188" s="77"/>
      <c r="J188" s="77"/>
      <c r="K188" s="77"/>
      <c r="L188" s="77"/>
      <c r="M188" s="77"/>
      <c r="N188" s="77"/>
      <c r="O188" s="77"/>
      <c r="P188" s="76"/>
      <c r="Q188" s="78"/>
      <c r="R188" s="77"/>
      <c r="S188" s="77"/>
      <c r="T188" s="77"/>
      <c r="U188" s="77"/>
      <c r="V188" s="76"/>
      <c r="W188" s="77"/>
      <c r="X188" s="78"/>
      <c r="Y188" s="77"/>
      <c r="Z188" s="77"/>
      <c r="AA188" s="77"/>
      <c r="AB188" s="77"/>
      <c r="AC188" s="77"/>
      <c r="AD188" s="77"/>
      <c r="AE188" s="77"/>
      <c r="AF188" s="76"/>
      <c r="AG188" s="77"/>
      <c r="AH188" s="77"/>
      <c r="AI188" s="77"/>
      <c r="AJ188" s="78"/>
      <c r="AK188" s="77"/>
      <c r="AL188" s="77"/>
      <c r="AM188" s="77"/>
      <c r="AN188" s="77"/>
      <c r="AO188" s="76"/>
      <c r="AP188" s="77"/>
      <c r="AQ188" s="78"/>
      <c r="AR188" s="76"/>
      <c r="AS188" s="78"/>
      <c r="AT188" s="77"/>
      <c r="AU188" s="77"/>
      <c r="AV188" s="179" t="str">
        <f>IF(AND(COUNTBLANK($B188:$O188)=13,COUNTBLANK($P188:$Q188)=1,COUNTBLANK($R188:$U188)=3,COUNTBLANK($V188:$X188)=2,COUNTBLANK($Y188:$AE188)=6,COUNTBLANK($AF188:$AJ188)=4,COUNTBLANK($AK188:AN188)=3,COUNTBLANK($AO188:$AQ188)=2,COUNTBLANK($AR188:$AS188)=1,COUNTBLANK($AT188:$AU188)=1),IF(Data!$B188&lt;&gt;"",Scoring!$D$7)+IF(Data!$C188&lt;&gt;"",Scoring!$D$8)+IF(Data!$D188&lt;&gt;"",Scoring!$D$9)+IF(Data!$E188&lt;&gt;"",Scoring!$D$10)+IF(Data!$F188&lt;&gt;"",Scoring!$D$11)+IF(Data!$G188&lt;&gt;"",Scoring!$D$12)+IF(Data!$H188&lt;&gt;"",Scoring!$D$13)+IF(Data!$I188&lt;&gt;"",Scoring!$D$14)+IF(Data!$J188&lt;&gt;"",Scoring!$D$15)+IF(Data!$K188&lt;&gt;"",Scoring!$D$16)+IF(Data!$L188&lt;&gt;"",Scoring!$D$17)+IF(Data!$M188&lt;&gt;"",Scoring!$D$18)+IF(Data!$N188&lt;&gt;"",Scoring!$D$19)+IF(Data!$O188&lt;&gt;"",Scoring!$D$20)+IF(Data!$P188&lt;&gt;"",Scoring!$D$21)+IF(Data!$Q188&lt;&gt;"",Scoring!$D$22)+IF(Data!$R188&lt;&gt;"",Scoring!$D$23)+IF(Data!$S188&lt;&gt;"",Scoring!$D$24)+IF(Data!$T188&lt;&gt;"",Scoring!$D$25)+IF(Data!$U188&lt;&gt;"",Scoring!$D$26)+IF(Data!$V188&lt;&gt;"",Scoring!$D$27)+IF(Data!$W188&lt;&gt;"",Scoring!$D$28)+IF(Data!$X188&lt;&gt;"",Scoring!$D$29)+IF(Data!$Y188&lt;&gt;"",Scoring!$D$30)+IF(Data!$Z188&lt;&gt;"",Scoring!$D$31)+IF(Data!$AA188&lt;&gt;"",Scoring!$D$32)+IF(Data!$AB188&lt;&gt;"",Scoring!$D$33)+IF(Data!$AC188&lt;&gt;"",Scoring!$D$34)+IF(Data!$AD188&lt;&gt;"",Scoring!$D$35)+IF(Data!$AE188&lt;&gt;"",Scoring!$D$36)+IF(Data!$AF188&lt;&gt;"",Scoring!$D$37)+IF(Data!$AG188&lt;&gt;"",Scoring!$D$38)+IF(Data!$AH188&lt;&gt;"",Scoring!$D$39)+IF(Data!$AI188&lt;&gt;"",Scoring!$D$40)+IF(Data!$AJ188&lt;&gt;"",Scoring!$D$41)+IF(Data!$AK188&lt;&gt;"",Scoring!$D$42)+IF(Data!$AL188&lt;&gt;"",Scoring!$D$43)+IF(Data!$AM188&lt;&gt;"",Scoring!$D$44)+IF(Data!$AN188&lt;&gt;"",Scoring!$D$45)+IF(Data!$AO188&lt;&gt;"",Scoring!$D$46)+IF(Data!$AP188&lt;&gt;"",Scoring!$D$47)+IF(Data!$AQ188&lt;&gt;"",Scoring!$D$48)+IF(Data!$AR188&lt;&gt;"",Scoring!$D$49)+IF(Data!$AS188&lt;&gt;"",Scoring!$D$50)+IF(Data!$AT188&lt;&gt;"",Scoring!$D$51)+IF(Data!$AU188&lt;&gt;"",Scoring!$D$52),"")</f>
        <v/>
      </c>
      <c r="AW188" s="180" t="str">
        <f>IF(AV188&lt;&gt;"",LOOKUP(AV188,Likelihoods!$A$7:$A$107,Likelihoods!B$7:B$107),"")</f>
        <v/>
      </c>
      <c r="AX188" s="181" t="str">
        <f>IF(AND(COUNTBLANK($B188:$O188)=13,COUNTBLANK($P188:$Q188)=1,COUNTBLANK($R188:$U188)=3,COUNTBLANK($V188:$X188)=2,COUNTBLANK($Y188:$AE188)=6,COUNTBLANK($AF188:$AJ188)=4,COUNTBLANK($AK188:AN188)=3,COUNTBLANK($AO188:$AQ188)=2,COUNTBLANK($AR188:$AS188)=1,COUNTBLANK($AT188:$AU188)=1),IF(Data!$B188&lt;&gt;"",Scoring!$E$7)+IF(Data!$C188&lt;&gt;"",Scoring!$E$8)+IF(Data!$D188&lt;&gt;"",Scoring!$E$9)+IF(Data!$E188&lt;&gt;"",Scoring!$E$10)+IF(Data!$F188&lt;&gt;"",Scoring!$E$11)+IF(Data!$G188&lt;&gt;"",Scoring!$E$12)+IF(Data!$H188&lt;&gt;"",Scoring!$E$13)+IF(Data!$I188&lt;&gt;"",Scoring!$E$14)+IF(Data!$J188&lt;&gt;"",Scoring!$E$15)+IF(Data!$K188&lt;&gt;"",Scoring!$E$16)+IF(Data!$L188&lt;&gt;"",Scoring!$E$17)+IF(Data!$M188&lt;&gt;"",Scoring!$E$18)+IF(Data!$N188&lt;&gt;"",Scoring!$E$19)+IF(Data!$O188&lt;&gt;"",Scoring!$E$20)+IF(Data!$P188&lt;&gt;"",Scoring!$E$21)+IF(Data!$Q188&lt;&gt;"",Scoring!$E$22)+IF(Data!$R188&lt;&gt;"",Scoring!$E$23)+IF(Data!$S188&lt;&gt;"",Scoring!$E$24)+IF(Data!$T188&lt;&gt;"",Scoring!$E$25)+IF(Data!$U188&lt;&gt;"",Scoring!$E$26)+IF(Data!$V188&lt;&gt;"",Scoring!$E$27)+IF(Data!$W188&lt;&gt;"",Scoring!$E$28)+IF(Data!$X188&lt;&gt;"",Scoring!$E$29)+IF(Data!$Y188&lt;&gt;"",Scoring!$E$30)+IF(Data!$Z188&lt;&gt;"",Scoring!$E$31)+IF(Data!$AA188&lt;&gt;"",Scoring!$E$32)+IF(Data!$AB188&lt;&gt;"",Scoring!$E$33)+IF(Data!$AC188&lt;&gt;"",Scoring!$E$34)+IF(Data!$AD188&lt;&gt;"",Scoring!$E$35)+IF(Data!$AE188&lt;&gt;"",Scoring!$E$36)+IF(Data!$AF188&lt;&gt;"",Scoring!$E$37)+IF(Data!$AG188&lt;&gt;"",Scoring!$E$38)+IF(Data!$AH188&lt;&gt;"",Scoring!$E$39)+IF(Data!$AI188&lt;&gt;"",Scoring!$E$40)+IF(Data!$AJ188&lt;&gt;"",Scoring!$E$41)+IF(Data!$AK188&lt;&gt;"",Scoring!$E$42)+IF(Data!$AL188&lt;&gt;"",Scoring!$E$43)+IF(Data!$AM188&lt;&gt;"",Scoring!$E$44)+IF(Data!$AN188&lt;&gt;"",Scoring!$E$45)+IF(Data!$AO188&lt;&gt;"",Scoring!$E$46)+IF(Data!$AP188&lt;&gt;"",Scoring!$E$47)+IF(Data!$AQ188&lt;&gt;"",Scoring!$E$48)+IF(Data!$AR188&lt;&gt;"",Scoring!$E$49)+IF(Data!$AS188&lt;&gt;"",Scoring!$E$50)+IF(Data!$AT188&lt;&gt;"",Scoring!$E$51)+IF(Data!$AU188&lt;&gt;"",Scoring!$E$52),"")</f>
        <v/>
      </c>
      <c r="AY188" s="180" t="str">
        <f>IF(AX188&lt;&gt;"",LOOKUP(AX188,Likelihoods!$A$7:$A$107,Likelihoods!C$7:C$107),"")</f>
        <v/>
      </c>
      <c r="AZ188" s="182" t="str">
        <f>IF(AND(COUNTBLANK($B188:$O188)=13,COUNTBLANK($P188:$Q188)=1,COUNTBLANK($R188:$U188)=3,COUNTBLANK($V188:$X188)=2,COUNTBLANK($Y188:$AE188)=6,COUNTBLANK($AF188:$AJ188)=4,COUNTBLANK($AK188:AN188)=3,COUNTBLANK($AO188:$AQ188)=2,COUNTBLANK($AR188:$AS188)=1,COUNTBLANK($AT188:$AU188)=1),IF(Data!$B188&lt;&gt;"",Scoring!$F$7)+IF(Data!$C188&lt;&gt;"",Scoring!$F$8)+IF(Data!$D188&lt;&gt;"",Scoring!$F$9)+IF(Data!$E188&lt;&gt;"",Scoring!$F$10)+IF(Data!$F188&lt;&gt;"",Scoring!$F$11)+IF(Data!$G188&lt;&gt;"",Scoring!$F$12)+IF(Data!$H188&lt;&gt;"",Scoring!$F$13)+IF(Data!$I188&lt;&gt;"",Scoring!$F$14)+IF(Data!$J188&lt;&gt;"",Scoring!$F$15)+IF(Data!$K188&lt;&gt;"",Scoring!$F$16)+IF(Data!$L188&lt;&gt;"",Scoring!$F$17)+IF(Data!$M188&lt;&gt;"",Scoring!$F$18)+IF(Data!$N188&lt;&gt;"",Scoring!$F$19)+IF(Data!$O188&lt;&gt;"",Scoring!$F$20)+IF(Data!$P188&lt;&gt;"",Scoring!$F$21)+IF(Data!$Q188&lt;&gt;"",Scoring!$F$22)+IF(Data!$R188&lt;&gt;"",Scoring!$F$23)+IF(Data!$S188&lt;&gt;"",Scoring!$F$24)+IF(Data!$T188&lt;&gt;"",Scoring!$F$25)+IF(Data!$U188&lt;&gt;"",Scoring!$F$26)+IF(Data!$V188&lt;&gt;"",Scoring!$F$27)+IF(Data!$W188&lt;&gt;"",Scoring!$F$28)+IF(Data!$X188&lt;&gt;"",Scoring!$F$29)+IF(Data!$Y188&lt;&gt;"",Scoring!$F$30)+IF(Data!$Z188&lt;&gt;"",Scoring!$F$31)+IF(Data!$AA188&lt;&gt;"",Scoring!$F$32)+IF(Data!$AB188&lt;&gt;"",Scoring!$F$33)+IF(Data!$AC188&lt;&gt;"",Scoring!$F$34)+IF(Data!$AD188&lt;&gt;"",Scoring!$F$35)+IF(Data!$AE188&lt;&gt;"",Scoring!$F$36)+IF(Data!$AF188&lt;&gt;"",Scoring!$F$37)+IF(Data!$AG188&lt;&gt;"",Scoring!$F$38)+IF(Data!$AH188&lt;&gt;"",Scoring!$F$39)+IF(Data!$AI188&lt;&gt;"",Scoring!$F$40)+IF(Data!$AJ188&lt;&gt;"",Scoring!$F$41)+IF(Data!$AK188&lt;&gt;"",Scoring!$F$42)+IF(Data!$AL188&lt;&gt;"",Scoring!$F$43)+IF(Data!$AM188&lt;&gt;"",Scoring!$F$44)+IF(Data!$AN188&lt;&gt;"",Scoring!$F$45)+IF(Data!$AO188&lt;&gt;"",Scoring!$F$46)+IF(Data!$AP188&lt;&gt;"",Scoring!$F$47)+IF(Data!$AQ188&lt;&gt;"",Scoring!$F$48)+IF(Data!$AR188&lt;&gt;"",Scoring!$F$49)+IF(Data!$AS188&lt;&gt;"",Scoring!$F$50)+IF(Data!$AT188&lt;&gt;"",Scoring!$F$51)+IF(Data!$AU188&lt;&gt;"",Scoring!$F$52),"")</f>
        <v/>
      </c>
      <c r="BA188" s="183" t="str">
        <f>IF(AZ188&lt;&gt;"",LOOKUP(AZ188,Likelihoods!$A$7:$A$107,Likelihoods!D$7:D$107),"")</f>
        <v/>
      </c>
      <c r="BB188" s="181" t="str">
        <f>IF(AND(COUNTBLANK($B188:$O188)=13,COUNTBLANK($P188:$Q188)=1,COUNTBLANK($R188:$U188)=3,COUNTBLANK($V188:$X188)=2,COUNTBLANK($Y188:$AE188)=6,COUNTBLANK($AF188:$AJ188)=4,COUNTBLANK($AK188:AN188)=3,COUNTBLANK($AO188:$AQ188)=2,COUNTBLANK($AR188:$AS188)=1,COUNTBLANK($AT188:$AU188)=1),IF(Data!$B188&lt;&gt;"",Scoring!$G$7)+IF(Data!$C188&lt;&gt;"",Scoring!$G$8)+IF(Data!$D188&lt;&gt;"",Scoring!$G$9)+IF(Data!$E188&lt;&gt;"",Scoring!$G$10)+IF(Data!$F188&lt;&gt;"",Scoring!$G$11)+IF(Data!$G188&lt;&gt;"",Scoring!$G$12)+IF(Data!$H188&lt;&gt;"",Scoring!$G$13)+IF(Data!$I188&lt;&gt;"",Scoring!$G$14)+IF(Data!$J188&lt;&gt;"",Scoring!$G$15)+IF(Data!$K188&lt;&gt;"",Scoring!$G$16)+IF(Data!$L188&lt;&gt;"",Scoring!$G$17)+IF(Data!$M188&lt;&gt;"",Scoring!$G$18)+IF(Data!$N188&lt;&gt;"",Scoring!$G$19)+IF(Data!$O188&lt;&gt;"",Scoring!$G$20)+IF(Data!$P188&lt;&gt;"",Scoring!$G$21)+IF(Data!$Q188&lt;&gt;"",Scoring!$G$22)+IF(Data!$R188&lt;&gt;"",Scoring!$G$23)+IF(Data!$S188&lt;&gt;"",Scoring!$G$24)+IF(Data!$T188&lt;&gt;"",Scoring!$G$25)+IF(Data!$U188&lt;&gt;"",Scoring!$G$26)+IF(Data!$V188&lt;&gt;"",Scoring!$G$27)+IF(Data!$W188&lt;&gt;"",Scoring!$G$28)+IF(Data!$X188&lt;&gt;"",Scoring!$G$29)+IF(Data!$Y188&lt;&gt;"",Scoring!$G$30)+IF(Data!$Z188&lt;&gt;"",Scoring!$G$31)+IF(Data!$AA188&lt;&gt;"",Scoring!$G$32)+IF(Data!$AB188&lt;&gt;"",Scoring!$G$33)+IF(Data!$AC188&lt;&gt;"",Scoring!$G$34)+IF(Data!$AD188&lt;&gt;"",Scoring!$G$35)+IF(Data!$AE188&lt;&gt;"",Scoring!$G$36)+IF(Data!$AF188&lt;&gt;"",Scoring!$G$37)+IF(Data!$AG188&lt;&gt;"",Scoring!$G$38)+IF(Data!$AH188&lt;&gt;"",Scoring!$G$39)+IF(Data!$AI188&lt;&gt;"",Scoring!$G$40)+IF(Data!$AJ188&lt;&gt;"",Scoring!$G$41)+IF(Data!$AK188&lt;&gt;"",Scoring!$G$42)+IF(Data!$AL188&lt;&gt;"",Scoring!$G$43)+IF(Data!$AM188&lt;&gt;"",Scoring!$G$44)+IF(Data!$AN188&lt;&gt;"",Scoring!$G$45)+IF(Data!$AO188&lt;&gt;"",Scoring!$G$46)+IF(Data!$AP188&lt;&gt;"",Scoring!$G$47)+IF(Data!$AQ188&lt;&gt;"",Scoring!$G$48)+IF(Data!$AR188&lt;&gt;"",Scoring!$G$49)+IF(Data!$AS188&lt;&gt;"",Scoring!$G$50)+IF(Data!$AT188&lt;&gt;"",Scoring!$G$51)+IF(Data!$AU188&lt;&gt;"",Scoring!$G$52),"")</f>
        <v/>
      </c>
      <c r="BC188" s="184" t="str">
        <f>IF(BB188&lt;&gt;"",LOOKUP(BB188,Likelihoods!$A$7:$A$107,Likelihoods!E$7:E$107),"")</f>
        <v/>
      </c>
      <c r="BD188" s="185" t="str">
        <f>IF(AND(COUNTBLANK($B188:$O188)=13,COUNTBLANK($P188:$Q188)=1,COUNTBLANK($R188:$U188)=3,COUNTBLANK($V188:$X188)=2,COUNTBLANK($Y188:$AE188)=6,COUNTBLANK($AF188:$AJ188)=4,COUNTBLANK($AK188:AN188)=3,COUNTBLANK($AO188:$AQ188)=2,COUNTBLANK($AR188:$AS188)=1,COUNTBLANK($AT188:$AU188)=1),IF(Data!$B188&lt;&gt;"",Scoring!$H$7)+IF(Data!$C188&lt;&gt;"",Scoring!$H$8)+IF(Data!$D188&lt;&gt;"",Scoring!$H$9)+IF(Data!$E188&lt;&gt;"",Scoring!$H$10)+IF(Data!$F188&lt;&gt;"",Scoring!$H$11)+IF(Data!$G188&lt;&gt;"",Scoring!$H$12)+IF(Data!$H188&lt;&gt;"",Scoring!$H$13)+IF(Data!$I188&lt;&gt;"",Scoring!$H$14)+IF(Data!$J188&lt;&gt;"",Scoring!$H$15)+IF(Data!$K188&lt;&gt;"",Scoring!$H$16)+IF(Data!$L188&lt;&gt;"",Scoring!$H$17)+IF(Data!$M188&lt;&gt;"",Scoring!$H$18)+IF(Data!$N188&lt;&gt;"",Scoring!$H$19)+IF(Data!$O188&lt;&gt;"",Scoring!$H$20)+IF(Data!$P188&lt;&gt;"",Scoring!$H$21)+IF(Data!$Q188&lt;&gt;"",Scoring!$H$22)+IF(Data!$R188&lt;&gt;"",Scoring!$H$23)+IF(Data!$S188&lt;&gt;"",Scoring!$H$24)+IF(Data!$T188&lt;&gt;"",Scoring!$H$25)+IF(Data!$U188&lt;&gt;"",Scoring!$H$26)+IF(Data!$V188&lt;&gt;"",Scoring!$H$27)+IF(Data!$W188&lt;&gt;"",Scoring!$H$28)+IF(Data!$X188&lt;&gt;"",Scoring!$H$29)+IF(Data!$Y188&lt;&gt;"",Scoring!$H$30)+IF(Data!$Z188&lt;&gt;"",Scoring!$H$31)+IF(Data!$AA188&lt;&gt;"",Scoring!$H$32)+IF(Data!$AB188&lt;&gt;"",Scoring!$H$33)+IF(Data!$AC188&lt;&gt;"",Scoring!$H$34)+IF(Data!$AD188&lt;&gt;"",Scoring!$H$35)+IF(Data!$AE188&lt;&gt;"",Scoring!$H$36)+IF(Data!$AF188&lt;&gt;"",Scoring!$H$37)+IF(Data!$AG188&lt;&gt;"",Scoring!$H$38)+IF(Data!$AH188&lt;&gt;"",Scoring!$H$39)+IF(Data!$AI188&lt;&gt;"",Scoring!$H$40)+IF(Data!$AJ188&lt;&gt;"",Scoring!$H$41)+IF(Data!$AK188&lt;&gt;"",Scoring!$H$42)+IF(Data!$AL188&lt;&gt;"",Scoring!$H$43)+IF(Data!$AM188&lt;&gt;"",Scoring!$H$44)+IF(Data!$AN188&lt;&gt;"",Scoring!$H$45)+IF(Data!$AO188&lt;&gt;"",Scoring!$H$46)+IF(Data!$AP188&lt;&gt;"",Scoring!$H$47)+IF(Data!$AQ188&lt;&gt;"",Scoring!$H$48)+IF(Data!$AR188&lt;&gt;"",Scoring!$H$49)+IF(Data!$AS188&lt;&gt;"",Scoring!$H$50)+IF(Data!$AT188&lt;&gt;"",Scoring!$H$51)+IF(Data!$AU188&lt;&gt;"",Scoring!$H$52),"")</f>
        <v/>
      </c>
      <c r="BE188" s="186" t="str">
        <f>IF(BD188&lt;&gt;"",LOOKUP(BD188,Likelihoods!$A$7:$A$107,Likelihoods!F$7:F$107),"")</f>
        <v/>
      </c>
      <c r="BF188" s="181" t="str">
        <f>IF(AND(COUNTBLANK($B188:$O188)=13,COUNTBLANK($P188:$Q188)=1,COUNTBLANK($R188:$U188)=3,COUNTBLANK($V188:$X188)=2,COUNTBLANK($Y188:$AE188)=6,COUNTBLANK($AF188:$AJ188)=4,COUNTBLANK($AK188:AN188)=3,COUNTBLANK($AO188:$AQ188)=2,COUNTBLANK($AR188:$AS188)=1,COUNTBLANK($AT188:$AU188)=1),IF(Data!$B188&lt;&gt;"",Scoring!$I$7)+IF(Data!$C188&lt;&gt;"",Scoring!$I$8)+IF(Data!$D188&lt;&gt;"",Scoring!$I$9)+IF(Data!$E188&lt;&gt;"",Scoring!$I$10)+IF(Data!$F188&lt;&gt;"",Scoring!$I$11)+IF(Data!$G188&lt;&gt;"",Scoring!$I$12)+IF(Data!$H188&lt;&gt;"",Scoring!$I$13)+IF(Data!$I188&lt;&gt;"",Scoring!$I$14)+IF(Data!$J188&lt;&gt;"",Scoring!$I$15)+IF(Data!$K188&lt;&gt;"",Scoring!$I$16)+IF(Data!$L188&lt;&gt;"",Scoring!$I$17)+IF(Data!$M188&lt;&gt;"",Scoring!$I$18)+IF(Data!$N188&lt;&gt;"",Scoring!$I$19)+IF(Data!$O188&lt;&gt;"",Scoring!$I$20)+IF(Data!$P188&lt;&gt;"",Scoring!$I$21)+IF(Data!$Q188&lt;&gt;"",Scoring!$I$22)+IF(Data!$R188&lt;&gt;"",Scoring!$I$23)+IF(Data!$S188&lt;&gt;"",Scoring!$I$24)+IF(Data!$T188&lt;&gt;"",Scoring!$I$25)+IF(Data!$U188&lt;&gt;"",Scoring!$I$26)+IF(Data!$V188&lt;&gt;"",Scoring!$I$27)+IF(Data!$W188&lt;&gt;"",Scoring!$I$28)+IF(Data!$X188&lt;&gt;"",Scoring!$I$29)+IF(Data!$Y188&lt;&gt;"",Scoring!$I$30)+IF(Data!$Z188&lt;&gt;"",Scoring!$I$31)+IF(Data!$AA188&lt;&gt;"",Scoring!$I$32)+IF(Data!$AB188&lt;&gt;"",Scoring!$I$33)+IF(Data!$AC188&lt;&gt;"",Scoring!$I$34)+IF(Data!$AD188&lt;&gt;"",Scoring!$I$35)+IF(Data!$AE188&lt;&gt;"",Scoring!$I$36)+IF(Data!$AF188&lt;&gt;"",Scoring!$I$37)+IF(Data!$AG188&lt;&gt;"",Scoring!$I$38)+IF(Data!$AH188&lt;&gt;"",Scoring!$I$39)+IF(Data!$AI188&lt;&gt;"",Scoring!$I$40)+IF(Data!$AJ188&lt;&gt;"",Scoring!$I$41)+IF(Data!$AK188&lt;&gt;"",Scoring!$I$42)+IF(Data!$AL188&lt;&gt;"",Scoring!$I$43)+IF(Data!$AM188&lt;&gt;"",Scoring!$I$44)+IF(Data!$AN188&lt;&gt;"",Scoring!$I$45)+IF(Data!$AO188&lt;&gt;"",Scoring!$I$46)+IF(Data!$AP188&lt;&gt;"",Scoring!$I$47)+IF(Data!$AQ188&lt;&gt;"",Scoring!$I$48)+IF(Data!$AR188&lt;&gt;"",Scoring!$I$49)+IF(Data!$AS188&lt;&gt;"",Scoring!$I$50)+IF(Data!$AT188&lt;&gt;"",Scoring!$I$51)+IF(Data!$AU188&lt;&gt;"",Scoring!$I$52),"")</f>
        <v/>
      </c>
      <c r="BG188" s="180" t="str">
        <f>IF(BF188&lt;&gt;"",LOOKUP(BF188,Likelihoods!$A$7:$A$107,Likelihoods!G$7:G$107),"")</f>
        <v/>
      </c>
      <c r="BH188" s="187" t="str">
        <f>IF(AND(COUNTBLANK($B188:$O188)=13,COUNTBLANK($P188:$Q188)=1,COUNTBLANK($R188:$U188)=3,COUNTBLANK($V188:$X188)=2,COUNTBLANK($Y188:$AE188)=6,COUNTBLANK($AF188:$AJ188)=4,COUNTBLANK($AK188:AN188)=3,COUNTBLANK($AO188:$AQ188)=2,COUNTBLANK($AR188:$AS188)=1,COUNTBLANK($AT188:$AU188)=1),IF(Data!$B188&lt;&gt;"",Scoring!$J$7)+IF(Data!$C188&lt;&gt;"",Scoring!$J$8)+IF(Data!$D188&lt;&gt;"",Scoring!$J$9)+IF(Data!$E188&lt;&gt;"",Scoring!$J$10)+IF(Data!$F188&lt;&gt;"",Scoring!$J$11)+IF(Data!$G188&lt;&gt;"",Scoring!$J$12)+IF(Data!$H188&lt;&gt;"",Scoring!$J$13)+IF(Data!$I188&lt;&gt;"",Scoring!$J$14)+IF(Data!$J188&lt;&gt;"",Scoring!$J$15)+IF(Data!$K188&lt;&gt;"",Scoring!$J$16)+IF(Data!$L188&lt;&gt;"",Scoring!$J$17)+IF(Data!$M188&lt;&gt;"",Scoring!$J$18)+IF(Data!$N188&lt;&gt;"",Scoring!$J$19)+IF(Data!$O188&lt;&gt;"",Scoring!$J$20)+IF(Data!$P188&lt;&gt;"",Scoring!$J$21)+IF(Data!$Q188&lt;&gt;"",Scoring!$J$22)+IF(Data!$R188&lt;&gt;"",Scoring!$J$23)+IF(Data!$S188&lt;&gt;"",Scoring!$J$24)+IF(Data!$T188&lt;&gt;"",Scoring!$J$25)+IF(Data!$U188&lt;&gt;"",Scoring!$J$26)+IF(Data!$V188&lt;&gt;"",Scoring!$J$27)+IF(Data!$W188&lt;&gt;"",Scoring!$J$28)+IF(Data!$X188&lt;&gt;"",Scoring!$J$29)+IF(Data!$Y188&lt;&gt;"",Scoring!$J$30)+IF(Data!$Z188&lt;&gt;"",Scoring!$J$31)+IF(Data!$AA188&lt;&gt;"",Scoring!$J$32)+IF(Data!$AB188&lt;&gt;"",Scoring!$J$33)+IF(Data!$AC188&lt;&gt;"",Scoring!$J$34)+IF(Data!$AD188&lt;&gt;"",Scoring!$J$35)+IF(Data!$AE188&lt;&gt;"",Scoring!$J$36)+IF(Data!$AF188&lt;&gt;"",Scoring!$J$37)+IF(Data!$AG188&lt;&gt;"",Scoring!$J$38)+IF(Data!$AH188&lt;&gt;"",Scoring!$J$39)+IF(Data!$AI188&lt;&gt;"",Scoring!$J$40)+IF(Data!$AJ188&lt;&gt;"",Scoring!$J$41)+IF(Data!$AK188&lt;&gt;"",Scoring!$J$42)+IF(Data!$AL188&lt;&gt;"",Scoring!$J$43)+IF(Data!$AM188&lt;&gt;"",Scoring!$J$44)+IF(Data!$AN188&lt;&gt;"",Scoring!$J$45)+IF(Data!$AO188&lt;&gt;"",Scoring!$J$46)+IF(Data!$AP188&lt;&gt;"",Scoring!$J$47)+IF(Data!$AQ188&lt;&gt;"",Scoring!$J$48)+IF(Data!$AR188&lt;&gt;"",Scoring!$J$49)+IF(Data!$AS188&lt;&gt;"",Scoring!$J$50)+IF(Data!$AT188&lt;&gt;"",Scoring!$J$51)+IF(Data!$AU188&lt;&gt;"",Scoring!$J$52),"")</f>
        <v/>
      </c>
      <c r="BI188" s="183" t="str">
        <f>IF(BH188&lt;&gt;"",LOOKUP(BH188,Likelihoods!$A$7:$A$107,Likelihoods!H$7:H$107),"")</f>
        <v/>
      </c>
      <c r="BJ188" s="188" t="str">
        <f>IF(AND(COUNTBLANK($B188:$O188)=13,COUNTBLANK($P188:$Q188)=1,COUNTBLANK($R188:$U188)=3,COUNTBLANK($V188:$X188)=2,COUNTBLANK($Y188:$AE188)=6,COUNTBLANK($AF188:$AJ188)=4,COUNTBLANK($AK188:AN188)=3,COUNTBLANK($AO188:$AQ188)=2,COUNTBLANK($AR188:$AS188)=1,COUNTBLANK($AT188:$AU188)=1),IF(Data!$B188&lt;&gt;"",Scoring!$K$7)+IF(Data!$C188&lt;&gt;"",Scoring!$K$8)+IF(Data!$D188&lt;&gt;"",Scoring!$K$9)+IF(Data!$E188&lt;&gt;"",Scoring!$K$10)+IF(Data!$F188&lt;&gt;"",Scoring!$K$11)+IF(Data!$G188&lt;&gt;"",Scoring!$K$12)+IF(Data!$H188&lt;&gt;"",Scoring!$K$13)+IF(Data!$I188&lt;&gt;"",Scoring!$K$14)+IF(Data!$J188&lt;&gt;"",Scoring!$K$15)+IF(Data!$K188&lt;&gt;"",Scoring!$K$16)+IF(Data!$L188&lt;&gt;"",Scoring!$K$17)+IF(Data!$M188&lt;&gt;"",Scoring!$K$18)+IF(Data!$N188&lt;&gt;"",Scoring!$K$19)+IF(Data!$O188&lt;&gt;"",Scoring!$K$20)+IF(Data!$P188&lt;&gt;"",Scoring!$K$21)+IF(Data!$Q188&lt;&gt;"",Scoring!$K$22)+IF(Data!$R188&lt;&gt;"",Scoring!$K$23)+IF(Data!$S188&lt;&gt;"",Scoring!$K$24)+IF(Data!$T188&lt;&gt;"",Scoring!$K$25)+IF(Data!$U188&lt;&gt;"",Scoring!$K$26)+IF(Data!$V188&lt;&gt;"",Scoring!$K$27)+IF(Data!$W188&lt;&gt;"",Scoring!$K$28)+IF(Data!$X188&lt;&gt;"",Scoring!$K$29)+IF(Data!$Y188&lt;&gt;"",Scoring!$K$30)+IF(Data!$Z188&lt;&gt;"",Scoring!$K$31)+IF(Data!$AA188&lt;&gt;"",Scoring!$K$32)+IF(Data!$AB188&lt;&gt;"",Scoring!$K$33)+IF(Data!$AC188&lt;&gt;"",Scoring!$K$34)+IF(Data!$AD188&lt;&gt;"",Scoring!$K$35)+IF(Data!$AE188&lt;&gt;"",Scoring!$K$36)+IF(Data!$AF188&lt;&gt;"",Scoring!$K$37)+IF(Data!$AG188&lt;&gt;"",Scoring!$K$38)+IF(Data!$AH188&lt;&gt;"",Scoring!$K$39)+IF(Data!$AI188&lt;&gt;"",Scoring!$K$40)+IF(Data!$AJ188&lt;&gt;"",Scoring!$K$41)+IF(Data!$AK188&lt;&gt;"",Scoring!$K$42)+IF(Data!$AL188&lt;&gt;"",Scoring!$K$43)+IF(Data!$AM188&lt;&gt;"",Scoring!$K$44)+IF(Data!$AN188&lt;&gt;"",Scoring!$K$45)+IF(Data!$AO188&lt;&gt;"",Scoring!$K$46)+IF(Data!$AP188&lt;&gt;"",Scoring!$K$47)+IF(Data!$AQ188&lt;&gt;"",Scoring!$K$48)+IF(Data!$AR188&lt;&gt;"",Scoring!$K$49)+IF(Data!$AS188&lt;&gt;"",Scoring!$K$50)+IF(Data!$AT188&lt;&gt;"",Scoring!$K$51)+IF(Data!$AU188&lt;&gt;"",Scoring!$K$52),"")</f>
        <v/>
      </c>
      <c r="BK188" s="184" t="str">
        <f>IF(BJ188&lt;&gt;"",LOOKUP(BJ188,Likelihoods!$A$7:$A$107,Likelihoods!I$7:I$107),"")</f>
        <v/>
      </c>
      <c r="BL188" s="187" t="str">
        <f>IF(AND(COUNTBLANK($B188:$O188)=13,COUNTBLANK($P188:$Q188)=1,COUNTBLANK($R188:$U188)=3,COUNTBLANK($V188:$X188)=2,COUNTBLANK($Y188:$AE188)=6,COUNTBLANK($AF188:$AJ188)=4,COUNTBLANK($AK188:AN188)=3,COUNTBLANK($AO188:$AQ188)=2,COUNTBLANK($AR188:$AS188)=1,COUNTBLANK($AT188:$AU188)=1),IF(Data!$B188&lt;&gt;"",Scoring!$L$7)+IF(Data!$C188&lt;&gt;"",Scoring!$L$8)+IF(Data!$D188&lt;&gt;"",Scoring!$L$9)+IF(Data!$E188&lt;&gt;"",Scoring!$L$10)+IF(Data!$F188&lt;&gt;"",Scoring!$L$11)+IF(Data!$G188&lt;&gt;"",Scoring!$L$12)+IF(Data!$H188&lt;&gt;"",Scoring!$L$13)+IF(Data!$I188&lt;&gt;"",Scoring!$L$14)+IF(Data!$J188&lt;&gt;"",Scoring!$L$15)+IF(Data!$K188&lt;&gt;"",Scoring!$L$16)+IF(Data!$L188&lt;&gt;"",Scoring!$L$17)+IF(Data!$M188&lt;&gt;"",Scoring!$L$18)+IF(Data!$N188&lt;&gt;"",Scoring!$L$19)+IF(Data!$O188&lt;&gt;"",Scoring!$L$20)+IF(Data!$P188&lt;&gt;"",Scoring!$L$21)+IF(Data!$Q188&lt;&gt;"",Scoring!$L$22)+IF(Data!$R188&lt;&gt;"",Scoring!$L$23)+IF(Data!$S188&lt;&gt;"",Scoring!$L$24)+IF(Data!$T188&lt;&gt;"",Scoring!$L$25)+IF(Data!$U188&lt;&gt;"",Scoring!$L$26)+IF(Data!$V188&lt;&gt;"",Scoring!$L$27)+IF(Data!$W188&lt;&gt;"",Scoring!$L$28)+IF(Data!$X188&lt;&gt;"",Scoring!$L$29)+IF(Data!$Y188&lt;&gt;"",Scoring!$L$30)+IF(Data!$Z188&lt;&gt;"",Scoring!$L$31)+IF(Data!$AA188&lt;&gt;"",Scoring!$L$32)+IF(Data!$AB188&lt;&gt;"",Scoring!$L$33)+IF(Data!$AC188&lt;&gt;"",Scoring!$L$34)+IF(Data!$AD188&lt;&gt;"",Scoring!$L$35)+IF(Data!$AE188&lt;&gt;"",Scoring!$L$36)+IF(Data!$AF188&lt;&gt;"",Scoring!$L$37)+IF(Data!$AG188&lt;&gt;"",Scoring!$L$38)+IF(Data!$AH188&lt;&gt;"",Scoring!$L$39)+IF(Data!$AI188&lt;&gt;"",Scoring!$L$40)+IF(Data!$AJ188&lt;&gt;"",Scoring!$L$41)+IF(Data!$AK188&lt;&gt;"",Scoring!$L$42)+IF(Data!$AL188&lt;&gt;"",Scoring!$L$43)+IF(Data!$AM188&lt;&gt;"",Scoring!$L$44)+IF(Data!$AN188&lt;&gt;"",Scoring!$L$45)+IF(Data!$AO188&lt;&gt;"",Scoring!$L$46)+IF(Data!$AP188&lt;&gt;"",Scoring!$L$47)+IF(Data!$AQ188&lt;&gt;"",Scoring!$L$48)+IF(Data!$AR188&lt;&gt;"",Scoring!$L$49)+IF(Data!$AS188&lt;&gt;"",Scoring!$L$50)+IF(Data!$AT188&lt;&gt;"",Scoring!$L$51)+IF(Data!$AU188&lt;&gt;"",Scoring!$L$52),"")</f>
        <v/>
      </c>
      <c r="BM188" s="180" t="str">
        <f>IF(BL188&lt;&gt;"",LOOKUP(BL188,Likelihoods!$A$7:$A$107,Likelihoods!J$7:J$107),"")</f>
        <v/>
      </c>
      <c r="BN188" s="181" t="str">
        <f>IF(AND(COUNTBLANK($B188:$O188)=13,COUNTBLANK($P188:$Q188)=1,COUNTBLANK($R188:$U188)=3,COUNTBLANK($V188:$X188)=2,COUNTBLANK($Y188:$AE188)=6,COUNTBLANK($AF188:$AJ188)=4,COUNTBLANK($AK188:AN188)=3,COUNTBLANK($AO188:$AQ188)=2,COUNTBLANK($AR188:$AS188)=1,COUNTBLANK($AT188:$AU188)=1),IF(Data!$B188&lt;&gt;"",Scoring!$M$7)+IF(Data!$C188&lt;&gt;"",Scoring!$M$8)+IF(Data!$D188&lt;&gt;"",Scoring!$M$9)+IF(Data!$E188&lt;&gt;"",Scoring!$M$10)+IF(Data!$F188&lt;&gt;"",Scoring!$M$11)+IF(Data!$G188&lt;&gt;"",Scoring!$M$12)+IF(Data!$H188&lt;&gt;"",Scoring!$M$13)+IF(Data!$I188&lt;&gt;"",Scoring!$M$14)+IF(Data!$J188&lt;&gt;"",Scoring!$M$15)+IF(Data!$K188&lt;&gt;"",Scoring!$M$16)+IF(Data!$L188&lt;&gt;"",Scoring!$M$17)+IF(Data!$M188&lt;&gt;"",Scoring!$M$18)+IF(Data!$N188&lt;&gt;"",Scoring!$M$19)+IF(Data!$O188&lt;&gt;"",Scoring!$M$20)+IF(Data!$P188&lt;&gt;"",Scoring!$M$21)+IF(Data!$Q188&lt;&gt;"",Scoring!$M$22)+IF(Data!$R188&lt;&gt;"",Scoring!$M$23)+IF(Data!$S188&lt;&gt;"",Scoring!$M$24)+IF(Data!$T188&lt;&gt;"",Scoring!$M$25)+IF(Data!$U188&lt;&gt;"",Scoring!$M$26)+IF(Data!$V188&lt;&gt;"",Scoring!$M$27)+IF(Data!$W188&lt;&gt;"",Scoring!$M$28)+IF(Data!$X188&lt;&gt;"",Scoring!$M$29)+IF(Data!$Y188&lt;&gt;"",Scoring!$M$30)+IF(Data!$Z188&lt;&gt;"",Scoring!$M$31)+IF(Data!$AA188&lt;&gt;"",Scoring!$M$32)+IF(Data!$AB188&lt;&gt;"",Scoring!$M$33)+IF(Data!$AC188&lt;&gt;"",Scoring!$M$34)+IF(Data!$AD188&lt;&gt;"",Scoring!$M$35)+IF(Data!$AE188&lt;&gt;"",Scoring!$M$36)+IF(Data!$AF188&lt;&gt;"",Scoring!$M$37)+IF(Data!$AG188&lt;&gt;"",Scoring!$M$38)+IF(Data!$AH188&lt;&gt;"",Scoring!$M$39)+IF(Data!$AI188&lt;&gt;"",Scoring!$M$40)+IF(Data!$AJ188&lt;&gt;"",Scoring!$M$41)+IF(Data!$AK188&lt;&gt;"",Scoring!$M$42)+IF(Data!$AL188&lt;&gt;"",Scoring!$M$43)+IF(Data!$AM188&lt;&gt;"",Scoring!$M$44)+IF(Data!$AN188&lt;&gt;"",Scoring!$M$45)+IF(Data!$AO188&lt;&gt;"",Scoring!$M$46)+IF(Data!$AP188&lt;&gt;"",Scoring!$M$47)+IF(Data!$AQ188&lt;&gt;"",Scoring!$M$48)+IF(Data!$AR188&lt;&gt;"",Scoring!$M$49)+IF(Data!$AS188&lt;&gt;"",Scoring!$M$50)+IF(Data!$AT188&lt;&gt;"",Scoring!$M$51)+IF(Data!$AU188&lt;&gt;"",Scoring!$M$52),"")</f>
        <v/>
      </c>
      <c r="BO188" s="184" t="str">
        <f>IF(BN188&lt;&gt;"",LOOKUP(BN188,Likelihoods!$A$7:$A$107,Likelihoods!K$7:K$107),"")</f>
        <v/>
      </c>
      <c r="BP188" s="179" t="str">
        <f>IF(AND(COUNTBLANK($B188:$O188)=13,COUNTBLANK($P188:$Q188)=1,COUNTBLANK($R188:$U188)=3,COUNTBLANK($V188:$X188)=2,COUNTBLANK($Y188:$AE188)=6,COUNTBLANK($AF188:$AJ188)=4,COUNTBLANK($AK188:AN188)=3,COUNTBLANK($AO188:$AQ188)=2,COUNTBLANK($AR188:$AS188)=1,COUNTBLANK($AT188:$AU188)=1),IF(Data!$B188&lt;&gt;"",Scoring!$N$7)+IF(Data!$C188&lt;&gt;"",Scoring!$N$8)+IF(Data!$D188&lt;&gt;"",Scoring!$N$9)+IF(Data!$E188&lt;&gt;"",Scoring!$N$10)+IF(Data!$F188&lt;&gt;"",Scoring!$N$11)+IF(Data!$G188&lt;&gt;"",Scoring!$N$12)+IF(Data!$H188&lt;&gt;"",Scoring!$N$13)+IF(Data!$I188&lt;&gt;"",Scoring!$N$14)+IF(Data!$J188&lt;&gt;"",Scoring!$N$15)+IF(Data!$K188&lt;&gt;"",Scoring!$N$16)+IF(Data!$L188&lt;&gt;"",Scoring!$N$17)+IF(Data!$M188&lt;&gt;"",Scoring!$N$18)+IF(Data!$N188&lt;&gt;"",Scoring!$N$19)+IF(Data!$O188&lt;&gt;"",Scoring!$N$20)+IF(Data!$P188&lt;&gt;"",Scoring!$N$21)+IF(Data!$Q188&lt;&gt;"",Scoring!$N$22)+IF(Data!$R188&lt;&gt;"",Scoring!$N$23)+IF(Data!$S188&lt;&gt;"",Scoring!$N$24)+IF(Data!$T188&lt;&gt;"",Scoring!$N$25)+IF(Data!$U188&lt;&gt;"",Scoring!$N$26)+IF(Data!$V188&lt;&gt;"",Scoring!$N$27)+IF(Data!$W188&lt;&gt;"",Scoring!$N$28)+IF(Data!$X188&lt;&gt;"",Scoring!$N$29)+IF(Data!$Y188&lt;&gt;"",Scoring!$N$30)+IF(Data!$Z188&lt;&gt;"",Scoring!$N$31)+IF(Data!$AA188&lt;&gt;"",Scoring!$N$32)+IF(Data!$AB188&lt;&gt;"",Scoring!$N$33)+IF(Data!$AC188&lt;&gt;"",Scoring!$N$34)+IF(Data!$AD188&lt;&gt;"",Scoring!$N$35)+IF(Data!$AE188&lt;&gt;"",Scoring!$N$36)+IF(Data!$AF188&lt;&gt;"",Scoring!$N$37)+IF(Data!$AG188&lt;&gt;"",Scoring!$N$38)+IF(Data!$AH188&lt;&gt;"",Scoring!$N$39)+IF(Data!$AI188&lt;&gt;"",Scoring!$N$40)+IF(Data!$AJ188&lt;&gt;"",Scoring!$N$41)+IF(Data!$AK188&lt;&gt;"",Scoring!$N$42)+IF(Data!$AL188&lt;&gt;"",Scoring!$N$43)+IF(Data!$AM188&lt;&gt;"",Scoring!$N$44)+IF(Data!$AN188&lt;&gt;"",Scoring!$N$45)+IF(Data!$AO188&lt;&gt;"",Scoring!$N$46)+IF(Data!$AP188&lt;&gt;"",Scoring!$N$47)+IF(Data!$AQ188&lt;&gt;"",Scoring!$N$48)+IF(Data!$AR188&lt;&gt;"",Scoring!$N$49)+IF(Data!$AS188&lt;&gt;"",Scoring!$N$50)+IF(Data!$AT188&lt;&gt;"",Scoring!$N$51)+IF(Data!$AU188&lt;&gt;"",Scoring!$N$52),"")</f>
        <v/>
      </c>
      <c r="BQ188" s="189" t="str">
        <f>IF(BP188&lt;&gt;"",LOOKUP(BP188,Likelihoods!$A$7:$A$107,Likelihoods!L$7:L$107),"")</f>
        <v/>
      </c>
      <c r="BR188" s="181" t="str">
        <f>IF(AND(COUNTBLANK($B188:$O188)=13,COUNTBLANK($P188:$Q188)=1,COUNTBLANK($R188:$U188)=3,COUNTBLANK($V188:$X188)=2,COUNTBLANK($Y188:$AE188)=6,COUNTBLANK($AF188:$AJ188)=4,COUNTBLANK($AK188:AN188)=3,COUNTBLANK($AO188:$AQ188)=2,COUNTBLANK($AR188:$AS188)=1,COUNTBLANK($AT188:$AU188)=1),IF(Data!$B188&lt;&gt;"",Scoring!$O$7)+IF(Data!$C188&lt;&gt;"",Scoring!$O$8)+IF(Data!$D188&lt;&gt;"",Scoring!$O$9)+IF(Data!$E188&lt;&gt;"",Scoring!$O$10)+IF(Data!$F188&lt;&gt;"",Scoring!$O$11)+IF(Data!$G188&lt;&gt;"",Scoring!$O$12)+IF(Data!$H188&lt;&gt;"",Scoring!$O$13)+IF(Data!$I188&lt;&gt;"",Scoring!$O$14)+IF(Data!$J188&lt;&gt;"",Scoring!$O$15)+IF(Data!$K188&lt;&gt;"",Scoring!$O$16)+IF(Data!$L188&lt;&gt;"",Scoring!$O$17)+IF(Data!$M188&lt;&gt;"",Scoring!$O$18)+IF(Data!$N188&lt;&gt;"",Scoring!$O$19)+IF(Data!$O188&lt;&gt;"",Scoring!$O$20)+IF(Data!$P188&lt;&gt;"",Scoring!$O$21)+IF(Data!$Q188&lt;&gt;"",Scoring!$O$22)+IF(Data!$R188&lt;&gt;"",Scoring!$O$23)+IF(Data!$S188&lt;&gt;"",Scoring!$O$24)+IF(Data!$T188&lt;&gt;"",Scoring!$O$25)+IF(Data!$U188&lt;&gt;"",Scoring!$O$26)+IF(Data!$V188&lt;&gt;"",Scoring!$O$27)+IF(Data!$W188&lt;&gt;"",Scoring!$O$28)+IF(Data!$X188&lt;&gt;"",Scoring!$O$29)+IF(Data!$Y188&lt;&gt;"",Scoring!$O$30)+IF(Data!$Z188&lt;&gt;"",Scoring!$O$31)+IF(Data!$AA188&lt;&gt;"",Scoring!$O$32)+IF(Data!$AB188&lt;&gt;"",Scoring!$O$33)+IF(Data!$AC188&lt;&gt;"",Scoring!$O$34)+IF(Data!$AD188&lt;&gt;"",Scoring!$O$35)+IF(Data!$AE188&lt;&gt;"",Scoring!$O$36)+IF(Data!$AF188&lt;&gt;"",Scoring!$O$37)+IF(Data!$AG188&lt;&gt;"",Scoring!$O$38)+IF(Data!$AH188&lt;&gt;"",Scoring!$O$39)+IF(Data!$AI188&lt;&gt;"",Scoring!$O$40)+IF(Data!$AJ188&lt;&gt;"",Scoring!$O$41)+IF(Data!$AK188&lt;&gt;"",Scoring!$O$42)+IF(Data!$AL188&lt;&gt;"",Scoring!$O$43)+IF(Data!$AM188&lt;&gt;"",Scoring!$O$44)+IF(Data!$AN188&lt;&gt;"",Scoring!$O$45)+IF(Data!$AO188&lt;&gt;"",Scoring!$O$46)+IF(Data!$AP188&lt;&gt;"",Scoring!$O$47)+IF(Data!$AQ188&lt;&gt;"",Scoring!$O$48)+IF(Data!$AR188&lt;&gt;"",Scoring!$O$49)+IF(Data!$AS188&lt;&gt;"",Scoring!$O$50)+IF(Data!$AT188&lt;&gt;"",Scoring!$O$51)+IF(Data!$AU188&lt;&gt;"",Scoring!$O$52),"")</f>
        <v/>
      </c>
      <c r="BS188" s="184" t="str">
        <f>IF(BR188&lt;&gt;"",LOOKUP(BR188,Likelihoods!$A$7:$A$107,Likelihoods!M$7:M$107),"")</f>
        <v/>
      </c>
      <c r="BT188" s="181" t="str">
        <f>IF(AND(COUNTBLANK($B188:$O188)=13,COUNTBLANK($P188:$Q188)=1,COUNTBLANK($R188:$U188)=3,COUNTBLANK($V188:$X188)=2,COUNTBLANK($Y188:$AE188)=6,COUNTBLANK($AF188:$AJ188)=4,COUNTBLANK($AK188:AN188)=3,COUNTBLANK($AO188:$AQ188)=2,COUNTBLANK($AR188:$AS188)=1,COUNTBLANK($AT188:$AU188)=1),IF(Data!$B188&lt;&gt;"",Scoring!$P$7)+IF(Data!$C188&lt;&gt;"",Scoring!$P$8)+IF(Data!$D188&lt;&gt;"",Scoring!$P$9)+IF(Data!$E188&lt;&gt;"",Scoring!$P$10)+IF(Data!$F188&lt;&gt;"",Scoring!$P$11)+IF(Data!$G188&lt;&gt;"",Scoring!$P$12)+IF(Data!$H188&lt;&gt;"",Scoring!$P$13)+IF(Data!$I188&lt;&gt;"",Scoring!$P$14)+IF(Data!$J188&lt;&gt;"",Scoring!$P$15)+IF(Data!$K188&lt;&gt;"",Scoring!$P$16)+IF(Data!$L188&lt;&gt;"",Scoring!$P$17)+IF(Data!$M188&lt;&gt;"",Scoring!$P$18)+IF(Data!$N188&lt;&gt;"",Scoring!$P$19)+IF(Data!$O188&lt;&gt;"",Scoring!$P$20)+IF(Data!$P188&lt;&gt;"",Scoring!$P$21)+IF(Data!$Q188&lt;&gt;"",Scoring!$P$22)+IF(Data!$R188&lt;&gt;"",Scoring!$P$23)+IF(Data!$S188&lt;&gt;"",Scoring!$P$24)+IF(Data!$T188&lt;&gt;"",Scoring!$P$25)+IF(Data!$U188&lt;&gt;"",Scoring!$P$26)+IF(Data!$V188&lt;&gt;"",Scoring!$P$27)+IF(Data!$W188&lt;&gt;"",Scoring!$P$28)+IF(Data!$X188&lt;&gt;"",Scoring!$P$29)+IF(Data!$Y188&lt;&gt;"",Scoring!$P$30)+IF(Data!$Z188&lt;&gt;"",Scoring!$P$31)+IF(Data!$AA188&lt;&gt;"",Scoring!$P$32)+IF(Data!$AB188&lt;&gt;"",Scoring!$P$33)+IF(Data!$AC188&lt;&gt;"",Scoring!$P$34)+IF(Data!$AD188&lt;&gt;"",Scoring!$P$35)+IF(Data!$AE188&lt;&gt;"",Scoring!$P$36)+IF(Data!$AF188&lt;&gt;"",Scoring!$P$37)+IF(Data!$AG188&lt;&gt;"",Scoring!$P$38)+IF(Data!$AH188&lt;&gt;"",Scoring!$P$39)+IF(Data!$AI188&lt;&gt;"",Scoring!$P$40)+IF(Data!$AJ188&lt;&gt;"",Scoring!$P$41)+IF(Data!$AK188&lt;&gt;"",Scoring!$P$42)+IF(Data!$AL188&lt;&gt;"",Scoring!$P$43)+IF(Data!$AM188&lt;&gt;"",Scoring!$P$44)+IF(Data!$AN188&lt;&gt;"",Scoring!$P$45)+IF(Data!$AO188&lt;&gt;"",Scoring!$P$46)+IF(Data!$AP188&lt;&gt;"",Scoring!$P$47)+IF(Data!$AQ188&lt;&gt;"",Scoring!$P$48)+IF(Data!$AR188&lt;&gt;"",Scoring!$P$49)+IF(Data!$AS188&lt;&gt;"",Scoring!$P$50)+IF(Data!$AT188&lt;&gt;"",Scoring!$P$51)+IF(Data!$AU188&lt;&gt;"",Scoring!$P$52),"")</f>
        <v/>
      </c>
      <c r="BU188" s="180" t="str">
        <f>IF(BT188&lt;&gt;"",LOOKUP(BT188,Likelihoods!$A$7:$A$107,Likelihoods!N$7:N$107),"")</f>
        <v/>
      </c>
      <c r="BV188" s="181" t="str">
        <f>IF(AND(COUNTBLANK($B188:$O188)=13,COUNTBLANK($P188:$Q188)=1,COUNTBLANK($R188:$U188)=3,COUNTBLANK($V188:$X188)=2,COUNTBLANK($Y188:$AE188)=6,COUNTBLANK($AF188:$AJ188)=4,COUNTBLANK($AK188:AN188)=3,COUNTBLANK($AO188:$AQ188)=2,COUNTBLANK($AR188:$AS188)=1,COUNTBLANK($AT188:$AU188)=1),IF(Data!$B188&lt;&gt;"",Scoring!$Q$7)+IF(Data!$C188&lt;&gt;"",Scoring!$Q$8)+IF(Data!$D188&lt;&gt;"",Scoring!$Q$9)+IF(Data!$E188&lt;&gt;"",Scoring!$Q$10)+IF(Data!$F188&lt;&gt;"",Scoring!$Q$11)+IF(Data!$G188&lt;&gt;"",Scoring!$Q$12)+IF(Data!$H188&lt;&gt;"",Scoring!$Q$13)+IF(Data!$I188&lt;&gt;"",Scoring!$Q$14)+IF(Data!$J188&lt;&gt;"",Scoring!$Q$15)+IF(Data!$K188&lt;&gt;"",Scoring!$Q$16)+IF(Data!$L188&lt;&gt;"",Scoring!$Q$17)+IF(Data!$M188&lt;&gt;"",Scoring!$Q$18)+IF(Data!$N188&lt;&gt;"",Scoring!$Q$19)+IF(Data!$O188&lt;&gt;"",Scoring!$Q$20)+IF(Data!$P188&lt;&gt;"",Scoring!$Q$21)+IF(Data!$Q188&lt;&gt;"",Scoring!$Q$22)+IF(Data!$R188&lt;&gt;"",Scoring!$Q$23)+IF(Data!$S188&lt;&gt;"",Scoring!$Q$24)+IF(Data!$T188&lt;&gt;"",Scoring!$Q$25)+IF(Data!$U188&lt;&gt;"",Scoring!$Q$26)+IF(Data!$V188&lt;&gt;"",Scoring!$Q$27)+IF(Data!$W188&lt;&gt;"",Scoring!$Q$28)+IF(Data!$X188&lt;&gt;"",Scoring!$Q$29)+IF(Data!$Y188&lt;&gt;"",Scoring!$Q$30)+IF(Data!$Z188&lt;&gt;"",Scoring!$Q$31)+IF(Data!$AA188&lt;&gt;"",Scoring!$Q$32)+IF(Data!$AB188&lt;&gt;"",Scoring!$Q$33)+IF(Data!$AC188&lt;&gt;"",Scoring!$Q$34)+IF(Data!$AD188&lt;&gt;"",Scoring!$Q$35)+IF(Data!$AE188&lt;&gt;"",Scoring!$Q$36)+IF(Data!$AF188&lt;&gt;"",Scoring!$Q$37)+IF(Data!$AG188&lt;&gt;"",Scoring!$Q$38)+IF(Data!$AH188&lt;&gt;"",Scoring!$Q$39)+IF(Data!$AI188&lt;&gt;"",Scoring!$Q$40)+IF(Data!$AJ188&lt;&gt;"",Scoring!$Q$41)+IF(Data!$AK188&lt;&gt;"",Scoring!$Q$42)+IF(Data!$AL188&lt;&gt;"",Scoring!$Q$43)+IF(Data!$AM188&lt;&gt;"",Scoring!$Q$44)+IF(Data!$AN188&lt;&gt;"",Scoring!$Q$45)+IF(Data!$AO188&lt;&gt;"",Scoring!$Q$46)+IF(Data!$AP188&lt;&gt;"",Scoring!$Q$47)+IF(Data!$AQ188&lt;&gt;"",Scoring!$Q$48)+IF(Data!$AR188&lt;&gt;"",Scoring!$Q$49)+IF(Data!$AS188&lt;&gt;"",Scoring!$Q$50)+IF(Data!$AT188&lt;&gt;"",Scoring!$Q$51)+IF(Data!$AU188&lt;&gt;"",Scoring!$Q$52),"")</f>
        <v/>
      </c>
      <c r="BW188" s="183" t="str">
        <f>IF(BV188&lt;&gt;"",LOOKUP(BV188,Likelihoods!$A$7:$A$107,Likelihoods!O$7:O$107),"")</f>
        <v/>
      </c>
      <c r="BX188" s="9"/>
      <c r="BY188" s="9"/>
      <c r="BZ188" s="9"/>
      <c r="CA188" s="9"/>
      <c r="CB188" s="9"/>
      <c r="CC188" s="9"/>
      <c r="CD188" s="9"/>
      <c r="CE188" s="9"/>
      <c r="CF188" s="9"/>
      <c r="CG188" s="9"/>
      <c r="CH188" s="9"/>
      <c r="CI188" s="9"/>
      <c r="CJ188" s="9"/>
      <c r="CK188" s="9"/>
    </row>
    <row r="189" spans="1:89" ht="14.25">
      <c r="A189" s="59"/>
      <c r="B189" s="76"/>
      <c r="C189" s="77"/>
      <c r="D189" s="77"/>
      <c r="E189" s="77"/>
      <c r="F189" s="77"/>
      <c r="G189" s="77"/>
      <c r="H189" s="77"/>
      <c r="I189" s="77"/>
      <c r="J189" s="77"/>
      <c r="K189" s="77"/>
      <c r="L189" s="77"/>
      <c r="M189" s="77"/>
      <c r="N189" s="77"/>
      <c r="O189" s="77"/>
      <c r="P189" s="76"/>
      <c r="Q189" s="78"/>
      <c r="R189" s="77"/>
      <c r="S189" s="77"/>
      <c r="T189" s="77"/>
      <c r="U189" s="77"/>
      <c r="V189" s="76"/>
      <c r="W189" s="77"/>
      <c r="X189" s="78"/>
      <c r="Y189" s="77"/>
      <c r="Z189" s="77"/>
      <c r="AA189" s="77"/>
      <c r="AB189" s="77"/>
      <c r="AC189" s="77"/>
      <c r="AD189" s="77"/>
      <c r="AE189" s="77"/>
      <c r="AF189" s="76"/>
      <c r="AG189" s="77"/>
      <c r="AH189" s="77"/>
      <c r="AI189" s="77"/>
      <c r="AJ189" s="78"/>
      <c r="AK189" s="77"/>
      <c r="AL189" s="77"/>
      <c r="AM189" s="77"/>
      <c r="AN189" s="77"/>
      <c r="AO189" s="76"/>
      <c r="AP189" s="77"/>
      <c r="AQ189" s="78"/>
      <c r="AR189" s="76"/>
      <c r="AS189" s="78"/>
      <c r="AT189" s="77"/>
      <c r="AU189" s="77"/>
      <c r="AV189" s="179" t="str">
        <f>IF(AND(COUNTBLANK($B189:$O189)=13,COUNTBLANK($P189:$Q189)=1,COUNTBLANK($R189:$U189)=3,COUNTBLANK($V189:$X189)=2,COUNTBLANK($Y189:$AE189)=6,COUNTBLANK($AF189:$AJ189)=4,COUNTBLANK($AK189:AN189)=3,COUNTBLANK($AO189:$AQ189)=2,COUNTBLANK($AR189:$AS189)=1,COUNTBLANK($AT189:$AU189)=1),IF(Data!$B189&lt;&gt;"",Scoring!$D$7)+IF(Data!$C189&lt;&gt;"",Scoring!$D$8)+IF(Data!$D189&lt;&gt;"",Scoring!$D$9)+IF(Data!$E189&lt;&gt;"",Scoring!$D$10)+IF(Data!$F189&lt;&gt;"",Scoring!$D$11)+IF(Data!$G189&lt;&gt;"",Scoring!$D$12)+IF(Data!$H189&lt;&gt;"",Scoring!$D$13)+IF(Data!$I189&lt;&gt;"",Scoring!$D$14)+IF(Data!$J189&lt;&gt;"",Scoring!$D$15)+IF(Data!$K189&lt;&gt;"",Scoring!$D$16)+IF(Data!$L189&lt;&gt;"",Scoring!$D$17)+IF(Data!$M189&lt;&gt;"",Scoring!$D$18)+IF(Data!$N189&lt;&gt;"",Scoring!$D$19)+IF(Data!$O189&lt;&gt;"",Scoring!$D$20)+IF(Data!$P189&lt;&gt;"",Scoring!$D$21)+IF(Data!$Q189&lt;&gt;"",Scoring!$D$22)+IF(Data!$R189&lt;&gt;"",Scoring!$D$23)+IF(Data!$S189&lt;&gt;"",Scoring!$D$24)+IF(Data!$T189&lt;&gt;"",Scoring!$D$25)+IF(Data!$U189&lt;&gt;"",Scoring!$D$26)+IF(Data!$V189&lt;&gt;"",Scoring!$D$27)+IF(Data!$W189&lt;&gt;"",Scoring!$D$28)+IF(Data!$X189&lt;&gt;"",Scoring!$D$29)+IF(Data!$Y189&lt;&gt;"",Scoring!$D$30)+IF(Data!$Z189&lt;&gt;"",Scoring!$D$31)+IF(Data!$AA189&lt;&gt;"",Scoring!$D$32)+IF(Data!$AB189&lt;&gt;"",Scoring!$D$33)+IF(Data!$AC189&lt;&gt;"",Scoring!$D$34)+IF(Data!$AD189&lt;&gt;"",Scoring!$D$35)+IF(Data!$AE189&lt;&gt;"",Scoring!$D$36)+IF(Data!$AF189&lt;&gt;"",Scoring!$D$37)+IF(Data!$AG189&lt;&gt;"",Scoring!$D$38)+IF(Data!$AH189&lt;&gt;"",Scoring!$D$39)+IF(Data!$AI189&lt;&gt;"",Scoring!$D$40)+IF(Data!$AJ189&lt;&gt;"",Scoring!$D$41)+IF(Data!$AK189&lt;&gt;"",Scoring!$D$42)+IF(Data!$AL189&lt;&gt;"",Scoring!$D$43)+IF(Data!$AM189&lt;&gt;"",Scoring!$D$44)+IF(Data!$AN189&lt;&gt;"",Scoring!$D$45)+IF(Data!$AO189&lt;&gt;"",Scoring!$D$46)+IF(Data!$AP189&lt;&gt;"",Scoring!$D$47)+IF(Data!$AQ189&lt;&gt;"",Scoring!$D$48)+IF(Data!$AR189&lt;&gt;"",Scoring!$D$49)+IF(Data!$AS189&lt;&gt;"",Scoring!$D$50)+IF(Data!$AT189&lt;&gt;"",Scoring!$D$51)+IF(Data!$AU189&lt;&gt;"",Scoring!$D$52),"")</f>
        <v/>
      </c>
      <c r="AW189" s="180" t="str">
        <f>IF(AV189&lt;&gt;"",LOOKUP(AV189,Likelihoods!$A$7:$A$107,Likelihoods!B$7:B$107),"")</f>
        <v/>
      </c>
      <c r="AX189" s="181" t="str">
        <f>IF(AND(COUNTBLANK($B189:$O189)=13,COUNTBLANK($P189:$Q189)=1,COUNTBLANK($R189:$U189)=3,COUNTBLANK($V189:$X189)=2,COUNTBLANK($Y189:$AE189)=6,COUNTBLANK($AF189:$AJ189)=4,COUNTBLANK($AK189:AN189)=3,COUNTBLANK($AO189:$AQ189)=2,COUNTBLANK($AR189:$AS189)=1,COUNTBLANK($AT189:$AU189)=1),IF(Data!$B189&lt;&gt;"",Scoring!$E$7)+IF(Data!$C189&lt;&gt;"",Scoring!$E$8)+IF(Data!$D189&lt;&gt;"",Scoring!$E$9)+IF(Data!$E189&lt;&gt;"",Scoring!$E$10)+IF(Data!$F189&lt;&gt;"",Scoring!$E$11)+IF(Data!$G189&lt;&gt;"",Scoring!$E$12)+IF(Data!$H189&lt;&gt;"",Scoring!$E$13)+IF(Data!$I189&lt;&gt;"",Scoring!$E$14)+IF(Data!$J189&lt;&gt;"",Scoring!$E$15)+IF(Data!$K189&lt;&gt;"",Scoring!$E$16)+IF(Data!$L189&lt;&gt;"",Scoring!$E$17)+IF(Data!$M189&lt;&gt;"",Scoring!$E$18)+IF(Data!$N189&lt;&gt;"",Scoring!$E$19)+IF(Data!$O189&lt;&gt;"",Scoring!$E$20)+IF(Data!$P189&lt;&gt;"",Scoring!$E$21)+IF(Data!$Q189&lt;&gt;"",Scoring!$E$22)+IF(Data!$R189&lt;&gt;"",Scoring!$E$23)+IF(Data!$S189&lt;&gt;"",Scoring!$E$24)+IF(Data!$T189&lt;&gt;"",Scoring!$E$25)+IF(Data!$U189&lt;&gt;"",Scoring!$E$26)+IF(Data!$V189&lt;&gt;"",Scoring!$E$27)+IF(Data!$W189&lt;&gt;"",Scoring!$E$28)+IF(Data!$X189&lt;&gt;"",Scoring!$E$29)+IF(Data!$Y189&lt;&gt;"",Scoring!$E$30)+IF(Data!$Z189&lt;&gt;"",Scoring!$E$31)+IF(Data!$AA189&lt;&gt;"",Scoring!$E$32)+IF(Data!$AB189&lt;&gt;"",Scoring!$E$33)+IF(Data!$AC189&lt;&gt;"",Scoring!$E$34)+IF(Data!$AD189&lt;&gt;"",Scoring!$E$35)+IF(Data!$AE189&lt;&gt;"",Scoring!$E$36)+IF(Data!$AF189&lt;&gt;"",Scoring!$E$37)+IF(Data!$AG189&lt;&gt;"",Scoring!$E$38)+IF(Data!$AH189&lt;&gt;"",Scoring!$E$39)+IF(Data!$AI189&lt;&gt;"",Scoring!$E$40)+IF(Data!$AJ189&lt;&gt;"",Scoring!$E$41)+IF(Data!$AK189&lt;&gt;"",Scoring!$E$42)+IF(Data!$AL189&lt;&gt;"",Scoring!$E$43)+IF(Data!$AM189&lt;&gt;"",Scoring!$E$44)+IF(Data!$AN189&lt;&gt;"",Scoring!$E$45)+IF(Data!$AO189&lt;&gt;"",Scoring!$E$46)+IF(Data!$AP189&lt;&gt;"",Scoring!$E$47)+IF(Data!$AQ189&lt;&gt;"",Scoring!$E$48)+IF(Data!$AR189&lt;&gt;"",Scoring!$E$49)+IF(Data!$AS189&lt;&gt;"",Scoring!$E$50)+IF(Data!$AT189&lt;&gt;"",Scoring!$E$51)+IF(Data!$AU189&lt;&gt;"",Scoring!$E$52),"")</f>
        <v/>
      </c>
      <c r="AY189" s="180" t="str">
        <f>IF(AX189&lt;&gt;"",LOOKUP(AX189,Likelihoods!$A$7:$A$107,Likelihoods!C$7:C$107),"")</f>
        <v/>
      </c>
      <c r="AZ189" s="182" t="str">
        <f>IF(AND(COUNTBLANK($B189:$O189)=13,COUNTBLANK($P189:$Q189)=1,COUNTBLANK($R189:$U189)=3,COUNTBLANK($V189:$X189)=2,COUNTBLANK($Y189:$AE189)=6,COUNTBLANK($AF189:$AJ189)=4,COUNTBLANK($AK189:AN189)=3,COUNTBLANK($AO189:$AQ189)=2,COUNTBLANK($AR189:$AS189)=1,COUNTBLANK($AT189:$AU189)=1),IF(Data!$B189&lt;&gt;"",Scoring!$F$7)+IF(Data!$C189&lt;&gt;"",Scoring!$F$8)+IF(Data!$D189&lt;&gt;"",Scoring!$F$9)+IF(Data!$E189&lt;&gt;"",Scoring!$F$10)+IF(Data!$F189&lt;&gt;"",Scoring!$F$11)+IF(Data!$G189&lt;&gt;"",Scoring!$F$12)+IF(Data!$H189&lt;&gt;"",Scoring!$F$13)+IF(Data!$I189&lt;&gt;"",Scoring!$F$14)+IF(Data!$J189&lt;&gt;"",Scoring!$F$15)+IF(Data!$K189&lt;&gt;"",Scoring!$F$16)+IF(Data!$L189&lt;&gt;"",Scoring!$F$17)+IF(Data!$M189&lt;&gt;"",Scoring!$F$18)+IF(Data!$N189&lt;&gt;"",Scoring!$F$19)+IF(Data!$O189&lt;&gt;"",Scoring!$F$20)+IF(Data!$P189&lt;&gt;"",Scoring!$F$21)+IF(Data!$Q189&lt;&gt;"",Scoring!$F$22)+IF(Data!$R189&lt;&gt;"",Scoring!$F$23)+IF(Data!$S189&lt;&gt;"",Scoring!$F$24)+IF(Data!$T189&lt;&gt;"",Scoring!$F$25)+IF(Data!$U189&lt;&gt;"",Scoring!$F$26)+IF(Data!$V189&lt;&gt;"",Scoring!$F$27)+IF(Data!$W189&lt;&gt;"",Scoring!$F$28)+IF(Data!$X189&lt;&gt;"",Scoring!$F$29)+IF(Data!$Y189&lt;&gt;"",Scoring!$F$30)+IF(Data!$Z189&lt;&gt;"",Scoring!$F$31)+IF(Data!$AA189&lt;&gt;"",Scoring!$F$32)+IF(Data!$AB189&lt;&gt;"",Scoring!$F$33)+IF(Data!$AC189&lt;&gt;"",Scoring!$F$34)+IF(Data!$AD189&lt;&gt;"",Scoring!$F$35)+IF(Data!$AE189&lt;&gt;"",Scoring!$F$36)+IF(Data!$AF189&lt;&gt;"",Scoring!$F$37)+IF(Data!$AG189&lt;&gt;"",Scoring!$F$38)+IF(Data!$AH189&lt;&gt;"",Scoring!$F$39)+IF(Data!$AI189&lt;&gt;"",Scoring!$F$40)+IF(Data!$AJ189&lt;&gt;"",Scoring!$F$41)+IF(Data!$AK189&lt;&gt;"",Scoring!$F$42)+IF(Data!$AL189&lt;&gt;"",Scoring!$F$43)+IF(Data!$AM189&lt;&gt;"",Scoring!$F$44)+IF(Data!$AN189&lt;&gt;"",Scoring!$F$45)+IF(Data!$AO189&lt;&gt;"",Scoring!$F$46)+IF(Data!$AP189&lt;&gt;"",Scoring!$F$47)+IF(Data!$AQ189&lt;&gt;"",Scoring!$F$48)+IF(Data!$AR189&lt;&gt;"",Scoring!$F$49)+IF(Data!$AS189&lt;&gt;"",Scoring!$F$50)+IF(Data!$AT189&lt;&gt;"",Scoring!$F$51)+IF(Data!$AU189&lt;&gt;"",Scoring!$F$52),"")</f>
        <v/>
      </c>
      <c r="BA189" s="183" t="str">
        <f>IF(AZ189&lt;&gt;"",LOOKUP(AZ189,Likelihoods!$A$7:$A$107,Likelihoods!D$7:D$107),"")</f>
        <v/>
      </c>
      <c r="BB189" s="181" t="str">
        <f>IF(AND(COUNTBLANK($B189:$O189)=13,COUNTBLANK($P189:$Q189)=1,COUNTBLANK($R189:$U189)=3,COUNTBLANK($V189:$X189)=2,COUNTBLANK($Y189:$AE189)=6,COUNTBLANK($AF189:$AJ189)=4,COUNTBLANK($AK189:AN189)=3,COUNTBLANK($AO189:$AQ189)=2,COUNTBLANK($AR189:$AS189)=1,COUNTBLANK($AT189:$AU189)=1),IF(Data!$B189&lt;&gt;"",Scoring!$G$7)+IF(Data!$C189&lt;&gt;"",Scoring!$G$8)+IF(Data!$D189&lt;&gt;"",Scoring!$G$9)+IF(Data!$E189&lt;&gt;"",Scoring!$G$10)+IF(Data!$F189&lt;&gt;"",Scoring!$G$11)+IF(Data!$G189&lt;&gt;"",Scoring!$G$12)+IF(Data!$H189&lt;&gt;"",Scoring!$G$13)+IF(Data!$I189&lt;&gt;"",Scoring!$G$14)+IF(Data!$J189&lt;&gt;"",Scoring!$G$15)+IF(Data!$K189&lt;&gt;"",Scoring!$G$16)+IF(Data!$L189&lt;&gt;"",Scoring!$G$17)+IF(Data!$M189&lt;&gt;"",Scoring!$G$18)+IF(Data!$N189&lt;&gt;"",Scoring!$G$19)+IF(Data!$O189&lt;&gt;"",Scoring!$G$20)+IF(Data!$P189&lt;&gt;"",Scoring!$G$21)+IF(Data!$Q189&lt;&gt;"",Scoring!$G$22)+IF(Data!$R189&lt;&gt;"",Scoring!$G$23)+IF(Data!$S189&lt;&gt;"",Scoring!$G$24)+IF(Data!$T189&lt;&gt;"",Scoring!$G$25)+IF(Data!$U189&lt;&gt;"",Scoring!$G$26)+IF(Data!$V189&lt;&gt;"",Scoring!$G$27)+IF(Data!$W189&lt;&gt;"",Scoring!$G$28)+IF(Data!$X189&lt;&gt;"",Scoring!$G$29)+IF(Data!$Y189&lt;&gt;"",Scoring!$G$30)+IF(Data!$Z189&lt;&gt;"",Scoring!$G$31)+IF(Data!$AA189&lt;&gt;"",Scoring!$G$32)+IF(Data!$AB189&lt;&gt;"",Scoring!$G$33)+IF(Data!$AC189&lt;&gt;"",Scoring!$G$34)+IF(Data!$AD189&lt;&gt;"",Scoring!$G$35)+IF(Data!$AE189&lt;&gt;"",Scoring!$G$36)+IF(Data!$AF189&lt;&gt;"",Scoring!$G$37)+IF(Data!$AG189&lt;&gt;"",Scoring!$G$38)+IF(Data!$AH189&lt;&gt;"",Scoring!$G$39)+IF(Data!$AI189&lt;&gt;"",Scoring!$G$40)+IF(Data!$AJ189&lt;&gt;"",Scoring!$G$41)+IF(Data!$AK189&lt;&gt;"",Scoring!$G$42)+IF(Data!$AL189&lt;&gt;"",Scoring!$G$43)+IF(Data!$AM189&lt;&gt;"",Scoring!$G$44)+IF(Data!$AN189&lt;&gt;"",Scoring!$G$45)+IF(Data!$AO189&lt;&gt;"",Scoring!$G$46)+IF(Data!$AP189&lt;&gt;"",Scoring!$G$47)+IF(Data!$AQ189&lt;&gt;"",Scoring!$G$48)+IF(Data!$AR189&lt;&gt;"",Scoring!$G$49)+IF(Data!$AS189&lt;&gt;"",Scoring!$G$50)+IF(Data!$AT189&lt;&gt;"",Scoring!$G$51)+IF(Data!$AU189&lt;&gt;"",Scoring!$G$52),"")</f>
        <v/>
      </c>
      <c r="BC189" s="184" t="str">
        <f>IF(BB189&lt;&gt;"",LOOKUP(BB189,Likelihoods!$A$7:$A$107,Likelihoods!E$7:E$107),"")</f>
        <v/>
      </c>
      <c r="BD189" s="185" t="str">
        <f>IF(AND(COUNTBLANK($B189:$O189)=13,COUNTBLANK($P189:$Q189)=1,COUNTBLANK($R189:$U189)=3,COUNTBLANK($V189:$X189)=2,COUNTBLANK($Y189:$AE189)=6,COUNTBLANK($AF189:$AJ189)=4,COUNTBLANK($AK189:AN189)=3,COUNTBLANK($AO189:$AQ189)=2,COUNTBLANK($AR189:$AS189)=1,COUNTBLANK($AT189:$AU189)=1),IF(Data!$B189&lt;&gt;"",Scoring!$H$7)+IF(Data!$C189&lt;&gt;"",Scoring!$H$8)+IF(Data!$D189&lt;&gt;"",Scoring!$H$9)+IF(Data!$E189&lt;&gt;"",Scoring!$H$10)+IF(Data!$F189&lt;&gt;"",Scoring!$H$11)+IF(Data!$G189&lt;&gt;"",Scoring!$H$12)+IF(Data!$H189&lt;&gt;"",Scoring!$H$13)+IF(Data!$I189&lt;&gt;"",Scoring!$H$14)+IF(Data!$J189&lt;&gt;"",Scoring!$H$15)+IF(Data!$K189&lt;&gt;"",Scoring!$H$16)+IF(Data!$L189&lt;&gt;"",Scoring!$H$17)+IF(Data!$M189&lt;&gt;"",Scoring!$H$18)+IF(Data!$N189&lt;&gt;"",Scoring!$H$19)+IF(Data!$O189&lt;&gt;"",Scoring!$H$20)+IF(Data!$P189&lt;&gt;"",Scoring!$H$21)+IF(Data!$Q189&lt;&gt;"",Scoring!$H$22)+IF(Data!$R189&lt;&gt;"",Scoring!$H$23)+IF(Data!$S189&lt;&gt;"",Scoring!$H$24)+IF(Data!$T189&lt;&gt;"",Scoring!$H$25)+IF(Data!$U189&lt;&gt;"",Scoring!$H$26)+IF(Data!$V189&lt;&gt;"",Scoring!$H$27)+IF(Data!$W189&lt;&gt;"",Scoring!$H$28)+IF(Data!$X189&lt;&gt;"",Scoring!$H$29)+IF(Data!$Y189&lt;&gt;"",Scoring!$H$30)+IF(Data!$Z189&lt;&gt;"",Scoring!$H$31)+IF(Data!$AA189&lt;&gt;"",Scoring!$H$32)+IF(Data!$AB189&lt;&gt;"",Scoring!$H$33)+IF(Data!$AC189&lt;&gt;"",Scoring!$H$34)+IF(Data!$AD189&lt;&gt;"",Scoring!$H$35)+IF(Data!$AE189&lt;&gt;"",Scoring!$H$36)+IF(Data!$AF189&lt;&gt;"",Scoring!$H$37)+IF(Data!$AG189&lt;&gt;"",Scoring!$H$38)+IF(Data!$AH189&lt;&gt;"",Scoring!$H$39)+IF(Data!$AI189&lt;&gt;"",Scoring!$H$40)+IF(Data!$AJ189&lt;&gt;"",Scoring!$H$41)+IF(Data!$AK189&lt;&gt;"",Scoring!$H$42)+IF(Data!$AL189&lt;&gt;"",Scoring!$H$43)+IF(Data!$AM189&lt;&gt;"",Scoring!$H$44)+IF(Data!$AN189&lt;&gt;"",Scoring!$H$45)+IF(Data!$AO189&lt;&gt;"",Scoring!$H$46)+IF(Data!$AP189&lt;&gt;"",Scoring!$H$47)+IF(Data!$AQ189&lt;&gt;"",Scoring!$H$48)+IF(Data!$AR189&lt;&gt;"",Scoring!$H$49)+IF(Data!$AS189&lt;&gt;"",Scoring!$H$50)+IF(Data!$AT189&lt;&gt;"",Scoring!$H$51)+IF(Data!$AU189&lt;&gt;"",Scoring!$H$52),"")</f>
        <v/>
      </c>
      <c r="BE189" s="186" t="str">
        <f>IF(BD189&lt;&gt;"",LOOKUP(BD189,Likelihoods!$A$7:$A$107,Likelihoods!F$7:F$107),"")</f>
        <v/>
      </c>
      <c r="BF189" s="181" t="str">
        <f>IF(AND(COUNTBLANK($B189:$O189)=13,COUNTBLANK($P189:$Q189)=1,COUNTBLANK($R189:$U189)=3,COUNTBLANK($V189:$X189)=2,COUNTBLANK($Y189:$AE189)=6,COUNTBLANK($AF189:$AJ189)=4,COUNTBLANK($AK189:AN189)=3,COUNTBLANK($AO189:$AQ189)=2,COUNTBLANK($AR189:$AS189)=1,COUNTBLANK($AT189:$AU189)=1),IF(Data!$B189&lt;&gt;"",Scoring!$I$7)+IF(Data!$C189&lt;&gt;"",Scoring!$I$8)+IF(Data!$D189&lt;&gt;"",Scoring!$I$9)+IF(Data!$E189&lt;&gt;"",Scoring!$I$10)+IF(Data!$F189&lt;&gt;"",Scoring!$I$11)+IF(Data!$G189&lt;&gt;"",Scoring!$I$12)+IF(Data!$H189&lt;&gt;"",Scoring!$I$13)+IF(Data!$I189&lt;&gt;"",Scoring!$I$14)+IF(Data!$J189&lt;&gt;"",Scoring!$I$15)+IF(Data!$K189&lt;&gt;"",Scoring!$I$16)+IF(Data!$L189&lt;&gt;"",Scoring!$I$17)+IF(Data!$M189&lt;&gt;"",Scoring!$I$18)+IF(Data!$N189&lt;&gt;"",Scoring!$I$19)+IF(Data!$O189&lt;&gt;"",Scoring!$I$20)+IF(Data!$P189&lt;&gt;"",Scoring!$I$21)+IF(Data!$Q189&lt;&gt;"",Scoring!$I$22)+IF(Data!$R189&lt;&gt;"",Scoring!$I$23)+IF(Data!$S189&lt;&gt;"",Scoring!$I$24)+IF(Data!$T189&lt;&gt;"",Scoring!$I$25)+IF(Data!$U189&lt;&gt;"",Scoring!$I$26)+IF(Data!$V189&lt;&gt;"",Scoring!$I$27)+IF(Data!$W189&lt;&gt;"",Scoring!$I$28)+IF(Data!$X189&lt;&gt;"",Scoring!$I$29)+IF(Data!$Y189&lt;&gt;"",Scoring!$I$30)+IF(Data!$Z189&lt;&gt;"",Scoring!$I$31)+IF(Data!$AA189&lt;&gt;"",Scoring!$I$32)+IF(Data!$AB189&lt;&gt;"",Scoring!$I$33)+IF(Data!$AC189&lt;&gt;"",Scoring!$I$34)+IF(Data!$AD189&lt;&gt;"",Scoring!$I$35)+IF(Data!$AE189&lt;&gt;"",Scoring!$I$36)+IF(Data!$AF189&lt;&gt;"",Scoring!$I$37)+IF(Data!$AG189&lt;&gt;"",Scoring!$I$38)+IF(Data!$AH189&lt;&gt;"",Scoring!$I$39)+IF(Data!$AI189&lt;&gt;"",Scoring!$I$40)+IF(Data!$AJ189&lt;&gt;"",Scoring!$I$41)+IF(Data!$AK189&lt;&gt;"",Scoring!$I$42)+IF(Data!$AL189&lt;&gt;"",Scoring!$I$43)+IF(Data!$AM189&lt;&gt;"",Scoring!$I$44)+IF(Data!$AN189&lt;&gt;"",Scoring!$I$45)+IF(Data!$AO189&lt;&gt;"",Scoring!$I$46)+IF(Data!$AP189&lt;&gt;"",Scoring!$I$47)+IF(Data!$AQ189&lt;&gt;"",Scoring!$I$48)+IF(Data!$AR189&lt;&gt;"",Scoring!$I$49)+IF(Data!$AS189&lt;&gt;"",Scoring!$I$50)+IF(Data!$AT189&lt;&gt;"",Scoring!$I$51)+IF(Data!$AU189&lt;&gt;"",Scoring!$I$52),"")</f>
        <v/>
      </c>
      <c r="BG189" s="180" t="str">
        <f>IF(BF189&lt;&gt;"",LOOKUP(BF189,Likelihoods!$A$7:$A$107,Likelihoods!G$7:G$107),"")</f>
        <v/>
      </c>
      <c r="BH189" s="187" t="str">
        <f>IF(AND(COUNTBLANK($B189:$O189)=13,COUNTBLANK($P189:$Q189)=1,COUNTBLANK($R189:$U189)=3,COUNTBLANK($V189:$X189)=2,COUNTBLANK($Y189:$AE189)=6,COUNTBLANK($AF189:$AJ189)=4,COUNTBLANK($AK189:AN189)=3,COUNTBLANK($AO189:$AQ189)=2,COUNTBLANK($AR189:$AS189)=1,COUNTBLANK($AT189:$AU189)=1),IF(Data!$B189&lt;&gt;"",Scoring!$J$7)+IF(Data!$C189&lt;&gt;"",Scoring!$J$8)+IF(Data!$D189&lt;&gt;"",Scoring!$J$9)+IF(Data!$E189&lt;&gt;"",Scoring!$J$10)+IF(Data!$F189&lt;&gt;"",Scoring!$J$11)+IF(Data!$G189&lt;&gt;"",Scoring!$J$12)+IF(Data!$H189&lt;&gt;"",Scoring!$J$13)+IF(Data!$I189&lt;&gt;"",Scoring!$J$14)+IF(Data!$J189&lt;&gt;"",Scoring!$J$15)+IF(Data!$K189&lt;&gt;"",Scoring!$J$16)+IF(Data!$L189&lt;&gt;"",Scoring!$J$17)+IF(Data!$M189&lt;&gt;"",Scoring!$J$18)+IF(Data!$N189&lt;&gt;"",Scoring!$J$19)+IF(Data!$O189&lt;&gt;"",Scoring!$J$20)+IF(Data!$P189&lt;&gt;"",Scoring!$J$21)+IF(Data!$Q189&lt;&gt;"",Scoring!$J$22)+IF(Data!$R189&lt;&gt;"",Scoring!$J$23)+IF(Data!$S189&lt;&gt;"",Scoring!$J$24)+IF(Data!$T189&lt;&gt;"",Scoring!$J$25)+IF(Data!$U189&lt;&gt;"",Scoring!$J$26)+IF(Data!$V189&lt;&gt;"",Scoring!$J$27)+IF(Data!$W189&lt;&gt;"",Scoring!$J$28)+IF(Data!$X189&lt;&gt;"",Scoring!$J$29)+IF(Data!$Y189&lt;&gt;"",Scoring!$J$30)+IF(Data!$Z189&lt;&gt;"",Scoring!$J$31)+IF(Data!$AA189&lt;&gt;"",Scoring!$J$32)+IF(Data!$AB189&lt;&gt;"",Scoring!$J$33)+IF(Data!$AC189&lt;&gt;"",Scoring!$J$34)+IF(Data!$AD189&lt;&gt;"",Scoring!$J$35)+IF(Data!$AE189&lt;&gt;"",Scoring!$J$36)+IF(Data!$AF189&lt;&gt;"",Scoring!$J$37)+IF(Data!$AG189&lt;&gt;"",Scoring!$J$38)+IF(Data!$AH189&lt;&gt;"",Scoring!$J$39)+IF(Data!$AI189&lt;&gt;"",Scoring!$J$40)+IF(Data!$AJ189&lt;&gt;"",Scoring!$J$41)+IF(Data!$AK189&lt;&gt;"",Scoring!$J$42)+IF(Data!$AL189&lt;&gt;"",Scoring!$J$43)+IF(Data!$AM189&lt;&gt;"",Scoring!$J$44)+IF(Data!$AN189&lt;&gt;"",Scoring!$J$45)+IF(Data!$AO189&lt;&gt;"",Scoring!$J$46)+IF(Data!$AP189&lt;&gt;"",Scoring!$J$47)+IF(Data!$AQ189&lt;&gt;"",Scoring!$J$48)+IF(Data!$AR189&lt;&gt;"",Scoring!$J$49)+IF(Data!$AS189&lt;&gt;"",Scoring!$J$50)+IF(Data!$AT189&lt;&gt;"",Scoring!$J$51)+IF(Data!$AU189&lt;&gt;"",Scoring!$J$52),"")</f>
        <v/>
      </c>
      <c r="BI189" s="183" t="str">
        <f>IF(BH189&lt;&gt;"",LOOKUP(BH189,Likelihoods!$A$7:$A$107,Likelihoods!H$7:H$107),"")</f>
        <v/>
      </c>
      <c r="BJ189" s="188" t="str">
        <f>IF(AND(COUNTBLANK($B189:$O189)=13,COUNTBLANK($P189:$Q189)=1,COUNTBLANK($R189:$U189)=3,COUNTBLANK($V189:$X189)=2,COUNTBLANK($Y189:$AE189)=6,COUNTBLANK($AF189:$AJ189)=4,COUNTBLANK($AK189:AN189)=3,COUNTBLANK($AO189:$AQ189)=2,COUNTBLANK($AR189:$AS189)=1,COUNTBLANK($AT189:$AU189)=1),IF(Data!$B189&lt;&gt;"",Scoring!$K$7)+IF(Data!$C189&lt;&gt;"",Scoring!$K$8)+IF(Data!$D189&lt;&gt;"",Scoring!$K$9)+IF(Data!$E189&lt;&gt;"",Scoring!$K$10)+IF(Data!$F189&lt;&gt;"",Scoring!$K$11)+IF(Data!$G189&lt;&gt;"",Scoring!$K$12)+IF(Data!$H189&lt;&gt;"",Scoring!$K$13)+IF(Data!$I189&lt;&gt;"",Scoring!$K$14)+IF(Data!$J189&lt;&gt;"",Scoring!$K$15)+IF(Data!$K189&lt;&gt;"",Scoring!$K$16)+IF(Data!$L189&lt;&gt;"",Scoring!$K$17)+IF(Data!$M189&lt;&gt;"",Scoring!$K$18)+IF(Data!$N189&lt;&gt;"",Scoring!$K$19)+IF(Data!$O189&lt;&gt;"",Scoring!$K$20)+IF(Data!$P189&lt;&gt;"",Scoring!$K$21)+IF(Data!$Q189&lt;&gt;"",Scoring!$K$22)+IF(Data!$R189&lt;&gt;"",Scoring!$K$23)+IF(Data!$S189&lt;&gt;"",Scoring!$K$24)+IF(Data!$T189&lt;&gt;"",Scoring!$K$25)+IF(Data!$U189&lt;&gt;"",Scoring!$K$26)+IF(Data!$V189&lt;&gt;"",Scoring!$K$27)+IF(Data!$W189&lt;&gt;"",Scoring!$K$28)+IF(Data!$X189&lt;&gt;"",Scoring!$K$29)+IF(Data!$Y189&lt;&gt;"",Scoring!$K$30)+IF(Data!$Z189&lt;&gt;"",Scoring!$K$31)+IF(Data!$AA189&lt;&gt;"",Scoring!$K$32)+IF(Data!$AB189&lt;&gt;"",Scoring!$K$33)+IF(Data!$AC189&lt;&gt;"",Scoring!$K$34)+IF(Data!$AD189&lt;&gt;"",Scoring!$K$35)+IF(Data!$AE189&lt;&gt;"",Scoring!$K$36)+IF(Data!$AF189&lt;&gt;"",Scoring!$K$37)+IF(Data!$AG189&lt;&gt;"",Scoring!$K$38)+IF(Data!$AH189&lt;&gt;"",Scoring!$K$39)+IF(Data!$AI189&lt;&gt;"",Scoring!$K$40)+IF(Data!$AJ189&lt;&gt;"",Scoring!$K$41)+IF(Data!$AK189&lt;&gt;"",Scoring!$K$42)+IF(Data!$AL189&lt;&gt;"",Scoring!$K$43)+IF(Data!$AM189&lt;&gt;"",Scoring!$K$44)+IF(Data!$AN189&lt;&gt;"",Scoring!$K$45)+IF(Data!$AO189&lt;&gt;"",Scoring!$K$46)+IF(Data!$AP189&lt;&gt;"",Scoring!$K$47)+IF(Data!$AQ189&lt;&gt;"",Scoring!$K$48)+IF(Data!$AR189&lt;&gt;"",Scoring!$K$49)+IF(Data!$AS189&lt;&gt;"",Scoring!$K$50)+IF(Data!$AT189&lt;&gt;"",Scoring!$K$51)+IF(Data!$AU189&lt;&gt;"",Scoring!$K$52),"")</f>
        <v/>
      </c>
      <c r="BK189" s="184" t="str">
        <f>IF(BJ189&lt;&gt;"",LOOKUP(BJ189,Likelihoods!$A$7:$A$107,Likelihoods!I$7:I$107),"")</f>
        <v/>
      </c>
      <c r="BL189" s="187" t="str">
        <f>IF(AND(COUNTBLANK($B189:$O189)=13,COUNTBLANK($P189:$Q189)=1,COUNTBLANK($R189:$U189)=3,COUNTBLANK($V189:$X189)=2,COUNTBLANK($Y189:$AE189)=6,COUNTBLANK($AF189:$AJ189)=4,COUNTBLANK($AK189:AN189)=3,COUNTBLANK($AO189:$AQ189)=2,COUNTBLANK($AR189:$AS189)=1,COUNTBLANK($AT189:$AU189)=1),IF(Data!$B189&lt;&gt;"",Scoring!$L$7)+IF(Data!$C189&lt;&gt;"",Scoring!$L$8)+IF(Data!$D189&lt;&gt;"",Scoring!$L$9)+IF(Data!$E189&lt;&gt;"",Scoring!$L$10)+IF(Data!$F189&lt;&gt;"",Scoring!$L$11)+IF(Data!$G189&lt;&gt;"",Scoring!$L$12)+IF(Data!$H189&lt;&gt;"",Scoring!$L$13)+IF(Data!$I189&lt;&gt;"",Scoring!$L$14)+IF(Data!$J189&lt;&gt;"",Scoring!$L$15)+IF(Data!$K189&lt;&gt;"",Scoring!$L$16)+IF(Data!$L189&lt;&gt;"",Scoring!$L$17)+IF(Data!$M189&lt;&gt;"",Scoring!$L$18)+IF(Data!$N189&lt;&gt;"",Scoring!$L$19)+IF(Data!$O189&lt;&gt;"",Scoring!$L$20)+IF(Data!$P189&lt;&gt;"",Scoring!$L$21)+IF(Data!$Q189&lt;&gt;"",Scoring!$L$22)+IF(Data!$R189&lt;&gt;"",Scoring!$L$23)+IF(Data!$S189&lt;&gt;"",Scoring!$L$24)+IF(Data!$T189&lt;&gt;"",Scoring!$L$25)+IF(Data!$U189&lt;&gt;"",Scoring!$L$26)+IF(Data!$V189&lt;&gt;"",Scoring!$L$27)+IF(Data!$W189&lt;&gt;"",Scoring!$L$28)+IF(Data!$X189&lt;&gt;"",Scoring!$L$29)+IF(Data!$Y189&lt;&gt;"",Scoring!$L$30)+IF(Data!$Z189&lt;&gt;"",Scoring!$L$31)+IF(Data!$AA189&lt;&gt;"",Scoring!$L$32)+IF(Data!$AB189&lt;&gt;"",Scoring!$L$33)+IF(Data!$AC189&lt;&gt;"",Scoring!$L$34)+IF(Data!$AD189&lt;&gt;"",Scoring!$L$35)+IF(Data!$AE189&lt;&gt;"",Scoring!$L$36)+IF(Data!$AF189&lt;&gt;"",Scoring!$L$37)+IF(Data!$AG189&lt;&gt;"",Scoring!$L$38)+IF(Data!$AH189&lt;&gt;"",Scoring!$L$39)+IF(Data!$AI189&lt;&gt;"",Scoring!$L$40)+IF(Data!$AJ189&lt;&gt;"",Scoring!$L$41)+IF(Data!$AK189&lt;&gt;"",Scoring!$L$42)+IF(Data!$AL189&lt;&gt;"",Scoring!$L$43)+IF(Data!$AM189&lt;&gt;"",Scoring!$L$44)+IF(Data!$AN189&lt;&gt;"",Scoring!$L$45)+IF(Data!$AO189&lt;&gt;"",Scoring!$L$46)+IF(Data!$AP189&lt;&gt;"",Scoring!$L$47)+IF(Data!$AQ189&lt;&gt;"",Scoring!$L$48)+IF(Data!$AR189&lt;&gt;"",Scoring!$L$49)+IF(Data!$AS189&lt;&gt;"",Scoring!$L$50)+IF(Data!$AT189&lt;&gt;"",Scoring!$L$51)+IF(Data!$AU189&lt;&gt;"",Scoring!$L$52),"")</f>
        <v/>
      </c>
      <c r="BM189" s="180" t="str">
        <f>IF(BL189&lt;&gt;"",LOOKUP(BL189,Likelihoods!$A$7:$A$107,Likelihoods!J$7:J$107),"")</f>
        <v/>
      </c>
      <c r="BN189" s="181" t="str">
        <f>IF(AND(COUNTBLANK($B189:$O189)=13,COUNTBLANK($P189:$Q189)=1,COUNTBLANK($R189:$U189)=3,COUNTBLANK($V189:$X189)=2,COUNTBLANK($Y189:$AE189)=6,COUNTBLANK($AF189:$AJ189)=4,COUNTBLANK($AK189:AN189)=3,COUNTBLANK($AO189:$AQ189)=2,COUNTBLANK($AR189:$AS189)=1,COUNTBLANK($AT189:$AU189)=1),IF(Data!$B189&lt;&gt;"",Scoring!$M$7)+IF(Data!$C189&lt;&gt;"",Scoring!$M$8)+IF(Data!$D189&lt;&gt;"",Scoring!$M$9)+IF(Data!$E189&lt;&gt;"",Scoring!$M$10)+IF(Data!$F189&lt;&gt;"",Scoring!$M$11)+IF(Data!$G189&lt;&gt;"",Scoring!$M$12)+IF(Data!$H189&lt;&gt;"",Scoring!$M$13)+IF(Data!$I189&lt;&gt;"",Scoring!$M$14)+IF(Data!$J189&lt;&gt;"",Scoring!$M$15)+IF(Data!$K189&lt;&gt;"",Scoring!$M$16)+IF(Data!$L189&lt;&gt;"",Scoring!$M$17)+IF(Data!$M189&lt;&gt;"",Scoring!$M$18)+IF(Data!$N189&lt;&gt;"",Scoring!$M$19)+IF(Data!$O189&lt;&gt;"",Scoring!$M$20)+IF(Data!$P189&lt;&gt;"",Scoring!$M$21)+IF(Data!$Q189&lt;&gt;"",Scoring!$M$22)+IF(Data!$R189&lt;&gt;"",Scoring!$M$23)+IF(Data!$S189&lt;&gt;"",Scoring!$M$24)+IF(Data!$T189&lt;&gt;"",Scoring!$M$25)+IF(Data!$U189&lt;&gt;"",Scoring!$M$26)+IF(Data!$V189&lt;&gt;"",Scoring!$M$27)+IF(Data!$W189&lt;&gt;"",Scoring!$M$28)+IF(Data!$X189&lt;&gt;"",Scoring!$M$29)+IF(Data!$Y189&lt;&gt;"",Scoring!$M$30)+IF(Data!$Z189&lt;&gt;"",Scoring!$M$31)+IF(Data!$AA189&lt;&gt;"",Scoring!$M$32)+IF(Data!$AB189&lt;&gt;"",Scoring!$M$33)+IF(Data!$AC189&lt;&gt;"",Scoring!$M$34)+IF(Data!$AD189&lt;&gt;"",Scoring!$M$35)+IF(Data!$AE189&lt;&gt;"",Scoring!$M$36)+IF(Data!$AF189&lt;&gt;"",Scoring!$M$37)+IF(Data!$AG189&lt;&gt;"",Scoring!$M$38)+IF(Data!$AH189&lt;&gt;"",Scoring!$M$39)+IF(Data!$AI189&lt;&gt;"",Scoring!$M$40)+IF(Data!$AJ189&lt;&gt;"",Scoring!$M$41)+IF(Data!$AK189&lt;&gt;"",Scoring!$M$42)+IF(Data!$AL189&lt;&gt;"",Scoring!$M$43)+IF(Data!$AM189&lt;&gt;"",Scoring!$M$44)+IF(Data!$AN189&lt;&gt;"",Scoring!$M$45)+IF(Data!$AO189&lt;&gt;"",Scoring!$M$46)+IF(Data!$AP189&lt;&gt;"",Scoring!$M$47)+IF(Data!$AQ189&lt;&gt;"",Scoring!$M$48)+IF(Data!$AR189&lt;&gt;"",Scoring!$M$49)+IF(Data!$AS189&lt;&gt;"",Scoring!$M$50)+IF(Data!$AT189&lt;&gt;"",Scoring!$M$51)+IF(Data!$AU189&lt;&gt;"",Scoring!$M$52),"")</f>
        <v/>
      </c>
      <c r="BO189" s="184" t="str">
        <f>IF(BN189&lt;&gt;"",LOOKUP(BN189,Likelihoods!$A$7:$A$107,Likelihoods!K$7:K$107),"")</f>
        <v/>
      </c>
      <c r="BP189" s="179" t="str">
        <f>IF(AND(COUNTBLANK($B189:$O189)=13,COUNTBLANK($P189:$Q189)=1,COUNTBLANK($R189:$U189)=3,COUNTBLANK($V189:$X189)=2,COUNTBLANK($Y189:$AE189)=6,COUNTBLANK($AF189:$AJ189)=4,COUNTBLANK($AK189:AN189)=3,COUNTBLANK($AO189:$AQ189)=2,COUNTBLANK($AR189:$AS189)=1,COUNTBLANK($AT189:$AU189)=1),IF(Data!$B189&lt;&gt;"",Scoring!$N$7)+IF(Data!$C189&lt;&gt;"",Scoring!$N$8)+IF(Data!$D189&lt;&gt;"",Scoring!$N$9)+IF(Data!$E189&lt;&gt;"",Scoring!$N$10)+IF(Data!$F189&lt;&gt;"",Scoring!$N$11)+IF(Data!$G189&lt;&gt;"",Scoring!$N$12)+IF(Data!$H189&lt;&gt;"",Scoring!$N$13)+IF(Data!$I189&lt;&gt;"",Scoring!$N$14)+IF(Data!$J189&lt;&gt;"",Scoring!$N$15)+IF(Data!$K189&lt;&gt;"",Scoring!$N$16)+IF(Data!$L189&lt;&gt;"",Scoring!$N$17)+IF(Data!$M189&lt;&gt;"",Scoring!$N$18)+IF(Data!$N189&lt;&gt;"",Scoring!$N$19)+IF(Data!$O189&lt;&gt;"",Scoring!$N$20)+IF(Data!$P189&lt;&gt;"",Scoring!$N$21)+IF(Data!$Q189&lt;&gt;"",Scoring!$N$22)+IF(Data!$R189&lt;&gt;"",Scoring!$N$23)+IF(Data!$S189&lt;&gt;"",Scoring!$N$24)+IF(Data!$T189&lt;&gt;"",Scoring!$N$25)+IF(Data!$U189&lt;&gt;"",Scoring!$N$26)+IF(Data!$V189&lt;&gt;"",Scoring!$N$27)+IF(Data!$W189&lt;&gt;"",Scoring!$N$28)+IF(Data!$X189&lt;&gt;"",Scoring!$N$29)+IF(Data!$Y189&lt;&gt;"",Scoring!$N$30)+IF(Data!$Z189&lt;&gt;"",Scoring!$N$31)+IF(Data!$AA189&lt;&gt;"",Scoring!$N$32)+IF(Data!$AB189&lt;&gt;"",Scoring!$N$33)+IF(Data!$AC189&lt;&gt;"",Scoring!$N$34)+IF(Data!$AD189&lt;&gt;"",Scoring!$N$35)+IF(Data!$AE189&lt;&gt;"",Scoring!$N$36)+IF(Data!$AF189&lt;&gt;"",Scoring!$N$37)+IF(Data!$AG189&lt;&gt;"",Scoring!$N$38)+IF(Data!$AH189&lt;&gt;"",Scoring!$N$39)+IF(Data!$AI189&lt;&gt;"",Scoring!$N$40)+IF(Data!$AJ189&lt;&gt;"",Scoring!$N$41)+IF(Data!$AK189&lt;&gt;"",Scoring!$N$42)+IF(Data!$AL189&lt;&gt;"",Scoring!$N$43)+IF(Data!$AM189&lt;&gt;"",Scoring!$N$44)+IF(Data!$AN189&lt;&gt;"",Scoring!$N$45)+IF(Data!$AO189&lt;&gt;"",Scoring!$N$46)+IF(Data!$AP189&lt;&gt;"",Scoring!$N$47)+IF(Data!$AQ189&lt;&gt;"",Scoring!$N$48)+IF(Data!$AR189&lt;&gt;"",Scoring!$N$49)+IF(Data!$AS189&lt;&gt;"",Scoring!$N$50)+IF(Data!$AT189&lt;&gt;"",Scoring!$N$51)+IF(Data!$AU189&lt;&gt;"",Scoring!$N$52),"")</f>
        <v/>
      </c>
      <c r="BQ189" s="189" t="str">
        <f>IF(BP189&lt;&gt;"",LOOKUP(BP189,Likelihoods!$A$7:$A$107,Likelihoods!L$7:L$107),"")</f>
        <v/>
      </c>
      <c r="BR189" s="181" t="str">
        <f>IF(AND(COUNTBLANK($B189:$O189)=13,COUNTBLANK($P189:$Q189)=1,COUNTBLANK($R189:$U189)=3,COUNTBLANK($V189:$X189)=2,COUNTBLANK($Y189:$AE189)=6,COUNTBLANK($AF189:$AJ189)=4,COUNTBLANK($AK189:AN189)=3,COUNTBLANK($AO189:$AQ189)=2,COUNTBLANK($AR189:$AS189)=1,COUNTBLANK($AT189:$AU189)=1),IF(Data!$B189&lt;&gt;"",Scoring!$O$7)+IF(Data!$C189&lt;&gt;"",Scoring!$O$8)+IF(Data!$D189&lt;&gt;"",Scoring!$O$9)+IF(Data!$E189&lt;&gt;"",Scoring!$O$10)+IF(Data!$F189&lt;&gt;"",Scoring!$O$11)+IF(Data!$G189&lt;&gt;"",Scoring!$O$12)+IF(Data!$H189&lt;&gt;"",Scoring!$O$13)+IF(Data!$I189&lt;&gt;"",Scoring!$O$14)+IF(Data!$J189&lt;&gt;"",Scoring!$O$15)+IF(Data!$K189&lt;&gt;"",Scoring!$O$16)+IF(Data!$L189&lt;&gt;"",Scoring!$O$17)+IF(Data!$M189&lt;&gt;"",Scoring!$O$18)+IF(Data!$N189&lt;&gt;"",Scoring!$O$19)+IF(Data!$O189&lt;&gt;"",Scoring!$O$20)+IF(Data!$P189&lt;&gt;"",Scoring!$O$21)+IF(Data!$Q189&lt;&gt;"",Scoring!$O$22)+IF(Data!$R189&lt;&gt;"",Scoring!$O$23)+IF(Data!$S189&lt;&gt;"",Scoring!$O$24)+IF(Data!$T189&lt;&gt;"",Scoring!$O$25)+IF(Data!$U189&lt;&gt;"",Scoring!$O$26)+IF(Data!$V189&lt;&gt;"",Scoring!$O$27)+IF(Data!$W189&lt;&gt;"",Scoring!$O$28)+IF(Data!$X189&lt;&gt;"",Scoring!$O$29)+IF(Data!$Y189&lt;&gt;"",Scoring!$O$30)+IF(Data!$Z189&lt;&gt;"",Scoring!$O$31)+IF(Data!$AA189&lt;&gt;"",Scoring!$O$32)+IF(Data!$AB189&lt;&gt;"",Scoring!$O$33)+IF(Data!$AC189&lt;&gt;"",Scoring!$O$34)+IF(Data!$AD189&lt;&gt;"",Scoring!$O$35)+IF(Data!$AE189&lt;&gt;"",Scoring!$O$36)+IF(Data!$AF189&lt;&gt;"",Scoring!$O$37)+IF(Data!$AG189&lt;&gt;"",Scoring!$O$38)+IF(Data!$AH189&lt;&gt;"",Scoring!$O$39)+IF(Data!$AI189&lt;&gt;"",Scoring!$O$40)+IF(Data!$AJ189&lt;&gt;"",Scoring!$O$41)+IF(Data!$AK189&lt;&gt;"",Scoring!$O$42)+IF(Data!$AL189&lt;&gt;"",Scoring!$O$43)+IF(Data!$AM189&lt;&gt;"",Scoring!$O$44)+IF(Data!$AN189&lt;&gt;"",Scoring!$O$45)+IF(Data!$AO189&lt;&gt;"",Scoring!$O$46)+IF(Data!$AP189&lt;&gt;"",Scoring!$O$47)+IF(Data!$AQ189&lt;&gt;"",Scoring!$O$48)+IF(Data!$AR189&lt;&gt;"",Scoring!$O$49)+IF(Data!$AS189&lt;&gt;"",Scoring!$O$50)+IF(Data!$AT189&lt;&gt;"",Scoring!$O$51)+IF(Data!$AU189&lt;&gt;"",Scoring!$O$52),"")</f>
        <v/>
      </c>
      <c r="BS189" s="184" t="str">
        <f>IF(BR189&lt;&gt;"",LOOKUP(BR189,Likelihoods!$A$7:$A$107,Likelihoods!M$7:M$107),"")</f>
        <v/>
      </c>
      <c r="BT189" s="181" t="str">
        <f>IF(AND(COUNTBLANK($B189:$O189)=13,COUNTBLANK($P189:$Q189)=1,COUNTBLANK($R189:$U189)=3,COUNTBLANK($V189:$X189)=2,COUNTBLANK($Y189:$AE189)=6,COUNTBLANK($AF189:$AJ189)=4,COUNTBLANK($AK189:AN189)=3,COUNTBLANK($AO189:$AQ189)=2,COUNTBLANK($AR189:$AS189)=1,COUNTBLANK($AT189:$AU189)=1),IF(Data!$B189&lt;&gt;"",Scoring!$P$7)+IF(Data!$C189&lt;&gt;"",Scoring!$P$8)+IF(Data!$D189&lt;&gt;"",Scoring!$P$9)+IF(Data!$E189&lt;&gt;"",Scoring!$P$10)+IF(Data!$F189&lt;&gt;"",Scoring!$P$11)+IF(Data!$G189&lt;&gt;"",Scoring!$P$12)+IF(Data!$H189&lt;&gt;"",Scoring!$P$13)+IF(Data!$I189&lt;&gt;"",Scoring!$P$14)+IF(Data!$J189&lt;&gt;"",Scoring!$P$15)+IF(Data!$K189&lt;&gt;"",Scoring!$P$16)+IF(Data!$L189&lt;&gt;"",Scoring!$P$17)+IF(Data!$M189&lt;&gt;"",Scoring!$P$18)+IF(Data!$N189&lt;&gt;"",Scoring!$P$19)+IF(Data!$O189&lt;&gt;"",Scoring!$P$20)+IF(Data!$P189&lt;&gt;"",Scoring!$P$21)+IF(Data!$Q189&lt;&gt;"",Scoring!$P$22)+IF(Data!$R189&lt;&gt;"",Scoring!$P$23)+IF(Data!$S189&lt;&gt;"",Scoring!$P$24)+IF(Data!$T189&lt;&gt;"",Scoring!$P$25)+IF(Data!$U189&lt;&gt;"",Scoring!$P$26)+IF(Data!$V189&lt;&gt;"",Scoring!$P$27)+IF(Data!$W189&lt;&gt;"",Scoring!$P$28)+IF(Data!$X189&lt;&gt;"",Scoring!$P$29)+IF(Data!$Y189&lt;&gt;"",Scoring!$P$30)+IF(Data!$Z189&lt;&gt;"",Scoring!$P$31)+IF(Data!$AA189&lt;&gt;"",Scoring!$P$32)+IF(Data!$AB189&lt;&gt;"",Scoring!$P$33)+IF(Data!$AC189&lt;&gt;"",Scoring!$P$34)+IF(Data!$AD189&lt;&gt;"",Scoring!$P$35)+IF(Data!$AE189&lt;&gt;"",Scoring!$P$36)+IF(Data!$AF189&lt;&gt;"",Scoring!$P$37)+IF(Data!$AG189&lt;&gt;"",Scoring!$P$38)+IF(Data!$AH189&lt;&gt;"",Scoring!$P$39)+IF(Data!$AI189&lt;&gt;"",Scoring!$P$40)+IF(Data!$AJ189&lt;&gt;"",Scoring!$P$41)+IF(Data!$AK189&lt;&gt;"",Scoring!$P$42)+IF(Data!$AL189&lt;&gt;"",Scoring!$P$43)+IF(Data!$AM189&lt;&gt;"",Scoring!$P$44)+IF(Data!$AN189&lt;&gt;"",Scoring!$P$45)+IF(Data!$AO189&lt;&gt;"",Scoring!$P$46)+IF(Data!$AP189&lt;&gt;"",Scoring!$P$47)+IF(Data!$AQ189&lt;&gt;"",Scoring!$P$48)+IF(Data!$AR189&lt;&gt;"",Scoring!$P$49)+IF(Data!$AS189&lt;&gt;"",Scoring!$P$50)+IF(Data!$AT189&lt;&gt;"",Scoring!$P$51)+IF(Data!$AU189&lt;&gt;"",Scoring!$P$52),"")</f>
        <v/>
      </c>
      <c r="BU189" s="180" t="str">
        <f>IF(BT189&lt;&gt;"",LOOKUP(BT189,Likelihoods!$A$7:$A$107,Likelihoods!N$7:N$107),"")</f>
        <v/>
      </c>
      <c r="BV189" s="181" t="str">
        <f>IF(AND(COUNTBLANK($B189:$O189)=13,COUNTBLANK($P189:$Q189)=1,COUNTBLANK($R189:$U189)=3,COUNTBLANK($V189:$X189)=2,COUNTBLANK($Y189:$AE189)=6,COUNTBLANK($AF189:$AJ189)=4,COUNTBLANK($AK189:AN189)=3,COUNTBLANK($AO189:$AQ189)=2,COUNTBLANK($AR189:$AS189)=1,COUNTBLANK($AT189:$AU189)=1),IF(Data!$B189&lt;&gt;"",Scoring!$Q$7)+IF(Data!$C189&lt;&gt;"",Scoring!$Q$8)+IF(Data!$D189&lt;&gt;"",Scoring!$Q$9)+IF(Data!$E189&lt;&gt;"",Scoring!$Q$10)+IF(Data!$F189&lt;&gt;"",Scoring!$Q$11)+IF(Data!$G189&lt;&gt;"",Scoring!$Q$12)+IF(Data!$H189&lt;&gt;"",Scoring!$Q$13)+IF(Data!$I189&lt;&gt;"",Scoring!$Q$14)+IF(Data!$J189&lt;&gt;"",Scoring!$Q$15)+IF(Data!$K189&lt;&gt;"",Scoring!$Q$16)+IF(Data!$L189&lt;&gt;"",Scoring!$Q$17)+IF(Data!$M189&lt;&gt;"",Scoring!$Q$18)+IF(Data!$N189&lt;&gt;"",Scoring!$Q$19)+IF(Data!$O189&lt;&gt;"",Scoring!$Q$20)+IF(Data!$P189&lt;&gt;"",Scoring!$Q$21)+IF(Data!$Q189&lt;&gt;"",Scoring!$Q$22)+IF(Data!$R189&lt;&gt;"",Scoring!$Q$23)+IF(Data!$S189&lt;&gt;"",Scoring!$Q$24)+IF(Data!$T189&lt;&gt;"",Scoring!$Q$25)+IF(Data!$U189&lt;&gt;"",Scoring!$Q$26)+IF(Data!$V189&lt;&gt;"",Scoring!$Q$27)+IF(Data!$W189&lt;&gt;"",Scoring!$Q$28)+IF(Data!$X189&lt;&gt;"",Scoring!$Q$29)+IF(Data!$Y189&lt;&gt;"",Scoring!$Q$30)+IF(Data!$Z189&lt;&gt;"",Scoring!$Q$31)+IF(Data!$AA189&lt;&gt;"",Scoring!$Q$32)+IF(Data!$AB189&lt;&gt;"",Scoring!$Q$33)+IF(Data!$AC189&lt;&gt;"",Scoring!$Q$34)+IF(Data!$AD189&lt;&gt;"",Scoring!$Q$35)+IF(Data!$AE189&lt;&gt;"",Scoring!$Q$36)+IF(Data!$AF189&lt;&gt;"",Scoring!$Q$37)+IF(Data!$AG189&lt;&gt;"",Scoring!$Q$38)+IF(Data!$AH189&lt;&gt;"",Scoring!$Q$39)+IF(Data!$AI189&lt;&gt;"",Scoring!$Q$40)+IF(Data!$AJ189&lt;&gt;"",Scoring!$Q$41)+IF(Data!$AK189&lt;&gt;"",Scoring!$Q$42)+IF(Data!$AL189&lt;&gt;"",Scoring!$Q$43)+IF(Data!$AM189&lt;&gt;"",Scoring!$Q$44)+IF(Data!$AN189&lt;&gt;"",Scoring!$Q$45)+IF(Data!$AO189&lt;&gt;"",Scoring!$Q$46)+IF(Data!$AP189&lt;&gt;"",Scoring!$Q$47)+IF(Data!$AQ189&lt;&gt;"",Scoring!$Q$48)+IF(Data!$AR189&lt;&gt;"",Scoring!$Q$49)+IF(Data!$AS189&lt;&gt;"",Scoring!$Q$50)+IF(Data!$AT189&lt;&gt;"",Scoring!$Q$51)+IF(Data!$AU189&lt;&gt;"",Scoring!$Q$52),"")</f>
        <v/>
      </c>
      <c r="BW189" s="183" t="str">
        <f>IF(BV189&lt;&gt;"",LOOKUP(BV189,Likelihoods!$A$7:$A$107,Likelihoods!O$7:O$107),"")</f>
        <v/>
      </c>
      <c r="BX189" s="9"/>
      <c r="BY189" s="9"/>
      <c r="BZ189" s="9"/>
      <c r="CA189" s="9"/>
      <c r="CB189" s="9"/>
      <c r="CC189" s="9"/>
      <c r="CD189" s="9"/>
      <c r="CE189" s="9"/>
      <c r="CF189" s="9"/>
      <c r="CG189" s="9"/>
      <c r="CH189" s="9"/>
      <c r="CI189" s="9"/>
      <c r="CJ189" s="9"/>
      <c r="CK189" s="9"/>
    </row>
    <row r="190" spans="1:89" ht="14.25">
      <c r="A190" s="59"/>
      <c r="B190" s="76"/>
      <c r="C190" s="77"/>
      <c r="D190" s="77"/>
      <c r="E190" s="77"/>
      <c r="F190" s="77"/>
      <c r="G190" s="77"/>
      <c r="H190" s="77"/>
      <c r="I190" s="77"/>
      <c r="J190" s="77"/>
      <c r="K190" s="77"/>
      <c r="L190" s="77"/>
      <c r="M190" s="77"/>
      <c r="N190" s="77"/>
      <c r="O190" s="77"/>
      <c r="P190" s="76"/>
      <c r="Q190" s="78"/>
      <c r="R190" s="77"/>
      <c r="S190" s="77"/>
      <c r="T190" s="77"/>
      <c r="U190" s="77"/>
      <c r="V190" s="76"/>
      <c r="W190" s="77"/>
      <c r="X190" s="78"/>
      <c r="Y190" s="77"/>
      <c r="Z190" s="77"/>
      <c r="AA190" s="77"/>
      <c r="AB190" s="77"/>
      <c r="AC190" s="77"/>
      <c r="AD190" s="77"/>
      <c r="AE190" s="77"/>
      <c r="AF190" s="76"/>
      <c r="AG190" s="77"/>
      <c r="AH190" s="77"/>
      <c r="AI190" s="77"/>
      <c r="AJ190" s="78"/>
      <c r="AK190" s="77"/>
      <c r="AL190" s="77"/>
      <c r="AM190" s="77"/>
      <c r="AN190" s="77"/>
      <c r="AO190" s="76"/>
      <c r="AP190" s="77"/>
      <c r="AQ190" s="78"/>
      <c r="AR190" s="76"/>
      <c r="AS190" s="78"/>
      <c r="AT190" s="77"/>
      <c r="AU190" s="77"/>
      <c r="AV190" s="179" t="str">
        <f>IF(AND(COUNTBLANK($B190:$O190)=13,COUNTBLANK($P190:$Q190)=1,COUNTBLANK($R190:$U190)=3,COUNTBLANK($V190:$X190)=2,COUNTBLANK($Y190:$AE190)=6,COUNTBLANK($AF190:$AJ190)=4,COUNTBLANK($AK190:AN190)=3,COUNTBLANK($AO190:$AQ190)=2,COUNTBLANK($AR190:$AS190)=1,COUNTBLANK($AT190:$AU190)=1),IF(Data!$B190&lt;&gt;"",Scoring!$D$7)+IF(Data!$C190&lt;&gt;"",Scoring!$D$8)+IF(Data!$D190&lt;&gt;"",Scoring!$D$9)+IF(Data!$E190&lt;&gt;"",Scoring!$D$10)+IF(Data!$F190&lt;&gt;"",Scoring!$D$11)+IF(Data!$G190&lt;&gt;"",Scoring!$D$12)+IF(Data!$H190&lt;&gt;"",Scoring!$D$13)+IF(Data!$I190&lt;&gt;"",Scoring!$D$14)+IF(Data!$J190&lt;&gt;"",Scoring!$D$15)+IF(Data!$K190&lt;&gt;"",Scoring!$D$16)+IF(Data!$L190&lt;&gt;"",Scoring!$D$17)+IF(Data!$M190&lt;&gt;"",Scoring!$D$18)+IF(Data!$N190&lt;&gt;"",Scoring!$D$19)+IF(Data!$O190&lt;&gt;"",Scoring!$D$20)+IF(Data!$P190&lt;&gt;"",Scoring!$D$21)+IF(Data!$Q190&lt;&gt;"",Scoring!$D$22)+IF(Data!$R190&lt;&gt;"",Scoring!$D$23)+IF(Data!$S190&lt;&gt;"",Scoring!$D$24)+IF(Data!$T190&lt;&gt;"",Scoring!$D$25)+IF(Data!$U190&lt;&gt;"",Scoring!$D$26)+IF(Data!$V190&lt;&gt;"",Scoring!$D$27)+IF(Data!$W190&lt;&gt;"",Scoring!$D$28)+IF(Data!$X190&lt;&gt;"",Scoring!$D$29)+IF(Data!$Y190&lt;&gt;"",Scoring!$D$30)+IF(Data!$Z190&lt;&gt;"",Scoring!$D$31)+IF(Data!$AA190&lt;&gt;"",Scoring!$D$32)+IF(Data!$AB190&lt;&gt;"",Scoring!$D$33)+IF(Data!$AC190&lt;&gt;"",Scoring!$D$34)+IF(Data!$AD190&lt;&gt;"",Scoring!$D$35)+IF(Data!$AE190&lt;&gt;"",Scoring!$D$36)+IF(Data!$AF190&lt;&gt;"",Scoring!$D$37)+IF(Data!$AG190&lt;&gt;"",Scoring!$D$38)+IF(Data!$AH190&lt;&gt;"",Scoring!$D$39)+IF(Data!$AI190&lt;&gt;"",Scoring!$D$40)+IF(Data!$AJ190&lt;&gt;"",Scoring!$D$41)+IF(Data!$AK190&lt;&gt;"",Scoring!$D$42)+IF(Data!$AL190&lt;&gt;"",Scoring!$D$43)+IF(Data!$AM190&lt;&gt;"",Scoring!$D$44)+IF(Data!$AN190&lt;&gt;"",Scoring!$D$45)+IF(Data!$AO190&lt;&gt;"",Scoring!$D$46)+IF(Data!$AP190&lt;&gt;"",Scoring!$D$47)+IF(Data!$AQ190&lt;&gt;"",Scoring!$D$48)+IF(Data!$AR190&lt;&gt;"",Scoring!$D$49)+IF(Data!$AS190&lt;&gt;"",Scoring!$D$50)+IF(Data!$AT190&lt;&gt;"",Scoring!$D$51)+IF(Data!$AU190&lt;&gt;"",Scoring!$D$52),"")</f>
        <v/>
      </c>
      <c r="AW190" s="180" t="str">
        <f>IF(AV190&lt;&gt;"",LOOKUP(AV190,Likelihoods!$A$7:$A$107,Likelihoods!B$7:B$107),"")</f>
        <v/>
      </c>
      <c r="AX190" s="181" t="str">
        <f>IF(AND(COUNTBLANK($B190:$O190)=13,COUNTBLANK($P190:$Q190)=1,COUNTBLANK($R190:$U190)=3,COUNTBLANK($V190:$X190)=2,COUNTBLANK($Y190:$AE190)=6,COUNTBLANK($AF190:$AJ190)=4,COUNTBLANK($AK190:AN190)=3,COUNTBLANK($AO190:$AQ190)=2,COUNTBLANK($AR190:$AS190)=1,COUNTBLANK($AT190:$AU190)=1),IF(Data!$B190&lt;&gt;"",Scoring!$E$7)+IF(Data!$C190&lt;&gt;"",Scoring!$E$8)+IF(Data!$D190&lt;&gt;"",Scoring!$E$9)+IF(Data!$E190&lt;&gt;"",Scoring!$E$10)+IF(Data!$F190&lt;&gt;"",Scoring!$E$11)+IF(Data!$G190&lt;&gt;"",Scoring!$E$12)+IF(Data!$H190&lt;&gt;"",Scoring!$E$13)+IF(Data!$I190&lt;&gt;"",Scoring!$E$14)+IF(Data!$J190&lt;&gt;"",Scoring!$E$15)+IF(Data!$K190&lt;&gt;"",Scoring!$E$16)+IF(Data!$L190&lt;&gt;"",Scoring!$E$17)+IF(Data!$M190&lt;&gt;"",Scoring!$E$18)+IF(Data!$N190&lt;&gt;"",Scoring!$E$19)+IF(Data!$O190&lt;&gt;"",Scoring!$E$20)+IF(Data!$P190&lt;&gt;"",Scoring!$E$21)+IF(Data!$Q190&lt;&gt;"",Scoring!$E$22)+IF(Data!$R190&lt;&gt;"",Scoring!$E$23)+IF(Data!$S190&lt;&gt;"",Scoring!$E$24)+IF(Data!$T190&lt;&gt;"",Scoring!$E$25)+IF(Data!$U190&lt;&gt;"",Scoring!$E$26)+IF(Data!$V190&lt;&gt;"",Scoring!$E$27)+IF(Data!$W190&lt;&gt;"",Scoring!$E$28)+IF(Data!$X190&lt;&gt;"",Scoring!$E$29)+IF(Data!$Y190&lt;&gt;"",Scoring!$E$30)+IF(Data!$Z190&lt;&gt;"",Scoring!$E$31)+IF(Data!$AA190&lt;&gt;"",Scoring!$E$32)+IF(Data!$AB190&lt;&gt;"",Scoring!$E$33)+IF(Data!$AC190&lt;&gt;"",Scoring!$E$34)+IF(Data!$AD190&lt;&gt;"",Scoring!$E$35)+IF(Data!$AE190&lt;&gt;"",Scoring!$E$36)+IF(Data!$AF190&lt;&gt;"",Scoring!$E$37)+IF(Data!$AG190&lt;&gt;"",Scoring!$E$38)+IF(Data!$AH190&lt;&gt;"",Scoring!$E$39)+IF(Data!$AI190&lt;&gt;"",Scoring!$E$40)+IF(Data!$AJ190&lt;&gt;"",Scoring!$E$41)+IF(Data!$AK190&lt;&gt;"",Scoring!$E$42)+IF(Data!$AL190&lt;&gt;"",Scoring!$E$43)+IF(Data!$AM190&lt;&gt;"",Scoring!$E$44)+IF(Data!$AN190&lt;&gt;"",Scoring!$E$45)+IF(Data!$AO190&lt;&gt;"",Scoring!$E$46)+IF(Data!$AP190&lt;&gt;"",Scoring!$E$47)+IF(Data!$AQ190&lt;&gt;"",Scoring!$E$48)+IF(Data!$AR190&lt;&gt;"",Scoring!$E$49)+IF(Data!$AS190&lt;&gt;"",Scoring!$E$50)+IF(Data!$AT190&lt;&gt;"",Scoring!$E$51)+IF(Data!$AU190&lt;&gt;"",Scoring!$E$52),"")</f>
        <v/>
      </c>
      <c r="AY190" s="180" t="str">
        <f>IF(AX190&lt;&gt;"",LOOKUP(AX190,Likelihoods!$A$7:$A$107,Likelihoods!C$7:C$107),"")</f>
        <v/>
      </c>
      <c r="AZ190" s="182" t="str">
        <f>IF(AND(COUNTBLANK($B190:$O190)=13,COUNTBLANK($P190:$Q190)=1,COUNTBLANK($R190:$U190)=3,COUNTBLANK($V190:$X190)=2,COUNTBLANK($Y190:$AE190)=6,COUNTBLANK($AF190:$AJ190)=4,COUNTBLANK($AK190:AN190)=3,COUNTBLANK($AO190:$AQ190)=2,COUNTBLANK($AR190:$AS190)=1,COUNTBLANK($AT190:$AU190)=1),IF(Data!$B190&lt;&gt;"",Scoring!$F$7)+IF(Data!$C190&lt;&gt;"",Scoring!$F$8)+IF(Data!$D190&lt;&gt;"",Scoring!$F$9)+IF(Data!$E190&lt;&gt;"",Scoring!$F$10)+IF(Data!$F190&lt;&gt;"",Scoring!$F$11)+IF(Data!$G190&lt;&gt;"",Scoring!$F$12)+IF(Data!$H190&lt;&gt;"",Scoring!$F$13)+IF(Data!$I190&lt;&gt;"",Scoring!$F$14)+IF(Data!$J190&lt;&gt;"",Scoring!$F$15)+IF(Data!$K190&lt;&gt;"",Scoring!$F$16)+IF(Data!$L190&lt;&gt;"",Scoring!$F$17)+IF(Data!$M190&lt;&gt;"",Scoring!$F$18)+IF(Data!$N190&lt;&gt;"",Scoring!$F$19)+IF(Data!$O190&lt;&gt;"",Scoring!$F$20)+IF(Data!$P190&lt;&gt;"",Scoring!$F$21)+IF(Data!$Q190&lt;&gt;"",Scoring!$F$22)+IF(Data!$R190&lt;&gt;"",Scoring!$F$23)+IF(Data!$S190&lt;&gt;"",Scoring!$F$24)+IF(Data!$T190&lt;&gt;"",Scoring!$F$25)+IF(Data!$U190&lt;&gt;"",Scoring!$F$26)+IF(Data!$V190&lt;&gt;"",Scoring!$F$27)+IF(Data!$W190&lt;&gt;"",Scoring!$F$28)+IF(Data!$X190&lt;&gt;"",Scoring!$F$29)+IF(Data!$Y190&lt;&gt;"",Scoring!$F$30)+IF(Data!$Z190&lt;&gt;"",Scoring!$F$31)+IF(Data!$AA190&lt;&gt;"",Scoring!$F$32)+IF(Data!$AB190&lt;&gt;"",Scoring!$F$33)+IF(Data!$AC190&lt;&gt;"",Scoring!$F$34)+IF(Data!$AD190&lt;&gt;"",Scoring!$F$35)+IF(Data!$AE190&lt;&gt;"",Scoring!$F$36)+IF(Data!$AF190&lt;&gt;"",Scoring!$F$37)+IF(Data!$AG190&lt;&gt;"",Scoring!$F$38)+IF(Data!$AH190&lt;&gt;"",Scoring!$F$39)+IF(Data!$AI190&lt;&gt;"",Scoring!$F$40)+IF(Data!$AJ190&lt;&gt;"",Scoring!$F$41)+IF(Data!$AK190&lt;&gt;"",Scoring!$F$42)+IF(Data!$AL190&lt;&gt;"",Scoring!$F$43)+IF(Data!$AM190&lt;&gt;"",Scoring!$F$44)+IF(Data!$AN190&lt;&gt;"",Scoring!$F$45)+IF(Data!$AO190&lt;&gt;"",Scoring!$F$46)+IF(Data!$AP190&lt;&gt;"",Scoring!$F$47)+IF(Data!$AQ190&lt;&gt;"",Scoring!$F$48)+IF(Data!$AR190&lt;&gt;"",Scoring!$F$49)+IF(Data!$AS190&lt;&gt;"",Scoring!$F$50)+IF(Data!$AT190&lt;&gt;"",Scoring!$F$51)+IF(Data!$AU190&lt;&gt;"",Scoring!$F$52),"")</f>
        <v/>
      </c>
      <c r="BA190" s="183" t="str">
        <f>IF(AZ190&lt;&gt;"",LOOKUP(AZ190,Likelihoods!$A$7:$A$107,Likelihoods!D$7:D$107),"")</f>
        <v/>
      </c>
      <c r="BB190" s="181" t="str">
        <f>IF(AND(COUNTBLANK($B190:$O190)=13,COUNTBLANK($P190:$Q190)=1,COUNTBLANK($R190:$U190)=3,COUNTBLANK($V190:$X190)=2,COUNTBLANK($Y190:$AE190)=6,COUNTBLANK($AF190:$AJ190)=4,COUNTBLANK($AK190:AN190)=3,COUNTBLANK($AO190:$AQ190)=2,COUNTBLANK($AR190:$AS190)=1,COUNTBLANK($AT190:$AU190)=1),IF(Data!$B190&lt;&gt;"",Scoring!$G$7)+IF(Data!$C190&lt;&gt;"",Scoring!$G$8)+IF(Data!$D190&lt;&gt;"",Scoring!$G$9)+IF(Data!$E190&lt;&gt;"",Scoring!$G$10)+IF(Data!$F190&lt;&gt;"",Scoring!$G$11)+IF(Data!$G190&lt;&gt;"",Scoring!$G$12)+IF(Data!$H190&lt;&gt;"",Scoring!$G$13)+IF(Data!$I190&lt;&gt;"",Scoring!$G$14)+IF(Data!$J190&lt;&gt;"",Scoring!$G$15)+IF(Data!$K190&lt;&gt;"",Scoring!$G$16)+IF(Data!$L190&lt;&gt;"",Scoring!$G$17)+IF(Data!$M190&lt;&gt;"",Scoring!$G$18)+IF(Data!$N190&lt;&gt;"",Scoring!$G$19)+IF(Data!$O190&lt;&gt;"",Scoring!$G$20)+IF(Data!$P190&lt;&gt;"",Scoring!$G$21)+IF(Data!$Q190&lt;&gt;"",Scoring!$G$22)+IF(Data!$R190&lt;&gt;"",Scoring!$G$23)+IF(Data!$S190&lt;&gt;"",Scoring!$G$24)+IF(Data!$T190&lt;&gt;"",Scoring!$G$25)+IF(Data!$U190&lt;&gt;"",Scoring!$G$26)+IF(Data!$V190&lt;&gt;"",Scoring!$G$27)+IF(Data!$W190&lt;&gt;"",Scoring!$G$28)+IF(Data!$X190&lt;&gt;"",Scoring!$G$29)+IF(Data!$Y190&lt;&gt;"",Scoring!$G$30)+IF(Data!$Z190&lt;&gt;"",Scoring!$G$31)+IF(Data!$AA190&lt;&gt;"",Scoring!$G$32)+IF(Data!$AB190&lt;&gt;"",Scoring!$G$33)+IF(Data!$AC190&lt;&gt;"",Scoring!$G$34)+IF(Data!$AD190&lt;&gt;"",Scoring!$G$35)+IF(Data!$AE190&lt;&gt;"",Scoring!$G$36)+IF(Data!$AF190&lt;&gt;"",Scoring!$G$37)+IF(Data!$AG190&lt;&gt;"",Scoring!$G$38)+IF(Data!$AH190&lt;&gt;"",Scoring!$G$39)+IF(Data!$AI190&lt;&gt;"",Scoring!$G$40)+IF(Data!$AJ190&lt;&gt;"",Scoring!$G$41)+IF(Data!$AK190&lt;&gt;"",Scoring!$G$42)+IF(Data!$AL190&lt;&gt;"",Scoring!$G$43)+IF(Data!$AM190&lt;&gt;"",Scoring!$G$44)+IF(Data!$AN190&lt;&gt;"",Scoring!$G$45)+IF(Data!$AO190&lt;&gt;"",Scoring!$G$46)+IF(Data!$AP190&lt;&gt;"",Scoring!$G$47)+IF(Data!$AQ190&lt;&gt;"",Scoring!$G$48)+IF(Data!$AR190&lt;&gt;"",Scoring!$G$49)+IF(Data!$AS190&lt;&gt;"",Scoring!$G$50)+IF(Data!$AT190&lt;&gt;"",Scoring!$G$51)+IF(Data!$AU190&lt;&gt;"",Scoring!$G$52),"")</f>
        <v/>
      </c>
      <c r="BC190" s="184" t="str">
        <f>IF(BB190&lt;&gt;"",LOOKUP(BB190,Likelihoods!$A$7:$A$107,Likelihoods!E$7:E$107),"")</f>
        <v/>
      </c>
      <c r="BD190" s="185" t="str">
        <f>IF(AND(COUNTBLANK($B190:$O190)=13,COUNTBLANK($P190:$Q190)=1,COUNTBLANK($R190:$U190)=3,COUNTBLANK($V190:$X190)=2,COUNTBLANK($Y190:$AE190)=6,COUNTBLANK($AF190:$AJ190)=4,COUNTBLANK($AK190:AN190)=3,COUNTBLANK($AO190:$AQ190)=2,COUNTBLANK($AR190:$AS190)=1,COUNTBLANK($AT190:$AU190)=1),IF(Data!$B190&lt;&gt;"",Scoring!$H$7)+IF(Data!$C190&lt;&gt;"",Scoring!$H$8)+IF(Data!$D190&lt;&gt;"",Scoring!$H$9)+IF(Data!$E190&lt;&gt;"",Scoring!$H$10)+IF(Data!$F190&lt;&gt;"",Scoring!$H$11)+IF(Data!$G190&lt;&gt;"",Scoring!$H$12)+IF(Data!$H190&lt;&gt;"",Scoring!$H$13)+IF(Data!$I190&lt;&gt;"",Scoring!$H$14)+IF(Data!$J190&lt;&gt;"",Scoring!$H$15)+IF(Data!$K190&lt;&gt;"",Scoring!$H$16)+IF(Data!$L190&lt;&gt;"",Scoring!$H$17)+IF(Data!$M190&lt;&gt;"",Scoring!$H$18)+IF(Data!$N190&lt;&gt;"",Scoring!$H$19)+IF(Data!$O190&lt;&gt;"",Scoring!$H$20)+IF(Data!$P190&lt;&gt;"",Scoring!$H$21)+IF(Data!$Q190&lt;&gt;"",Scoring!$H$22)+IF(Data!$R190&lt;&gt;"",Scoring!$H$23)+IF(Data!$S190&lt;&gt;"",Scoring!$H$24)+IF(Data!$T190&lt;&gt;"",Scoring!$H$25)+IF(Data!$U190&lt;&gt;"",Scoring!$H$26)+IF(Data!$V190&lt;&gt;"",Scoring!$H$27)+IF(Data!$W190&lt;&gt;"",Scoring!$H$28)+IF(Data!$X190&lt;&gt;"",Scoring!$H$29)+IF(Data!$Y190&lt;&gt;"",Scoring!$H$30)+IF(Data!$Z190&lt;&gt;"",Scoring!$H$31)+IF(Data!$AA190&lt;&gt;"",Scoring!$H$32)+IF(Data!$AB190&lt;&gt;"",Scoring!$H$33)+IF(Data!$AC190&lt;&gt;"",Scoring!$H$34)+IF(Data!$AD190&lt;&gt;"",Scoring!$H$35)+IF(Data!$AE190&lt;&gt;"",Scoring!$H$36)+IF(Data!$AF190&lt;&gt;"",Scoring!$H$37)+IF(Data!$AG190&lt;&gt;"",Scoring!$H$38)+IF(Data!$AH190&lt;&gt;"",Scoring!$H$39)+IF(Data!$AI190&lt;&gt;"",Scoring!$H$40)+IF(Data!$AJ190&lt;&gt;"",Scoring!$H$41)+IF(Data!$AK190&lt;&gt;"",Scoring!$H$42)+IF(Data!$AL190&lt;&gt;"",Scoring!$H$43)+IF(Data!$AM190&lt;&gt;"",Scoring!$H$44)+IF(Data!$AN190&lt;&gt;"",Scoring!$H$45)+IF(Data!$AO190&lt;&gt;"",Scoring!$H$46)+IF(Data!$AP190&lt;&gt;"",Scoring!$H$47)+IF(Data!$AQ190&lt;&gt;"",Scoring!$H$48)+IF(Data!$AR190&lt;&gt;"",Scoring!$H$49)+IF(Data!$AS190&lt;&gt;"",Scoring!$H$50)+IF(Data!$AT190&lt;&gt;"",Scoring!$H$51)+IF(Data!$AU190&lt;&gt;"",Scoring!$H$52),"")</f>
        <v/>
      </c>
      <c r="BE190" s="186" t="str">
        <f>IF(BD190&lt;&gt;"",LOOKUP(BD190,Likelihoods!$A$7:$A$107,Likelihoods!F$7:F$107),"")</f>
        <v/>
      </c>
      <c r="BF190" s="181" t="str">
        <f>IF(AND(COUNTBLANK($B190:$O190)=13,COUNTBLANK($P190:$Q190)=1,COUNTBLANK($R190:$U190)=3,COUNTBLANK($V190:$X190)=2,COUNTBLANK($Y190:$AE190)=6,COUNTBLANK($AF190:$AJ190)=4,COUNTBLANK($AK190:AN190)=3,COUNTBLANK($AO190:$AQ190)=2,COUNTBLANK($AR190:$AS190)=1,COUNTBLANK($AT190:$AU190)=1),IF(Data!$B190&lt;&gt;"",Scoring!$I$7)+IF(Data!$C190&lt;&gt;"",Scoring!$I$8)+IF(Data!$D190&lt;&gt;"",Scoring!$I$9)+IF(Data!$E190&lt;&gt;"",Scoring!$I$10)+IF(Data!$F190&lt;&gt;"",Scoring!$I$11)+IF(Data!$G190&lt;&gt;"",Scoring!$I$12)+IF(Data!$H190&lt;&gt;"",Scoring!$I$13)+IF(Data!$I190&lt;&gt;"",Scoring!$I$14)+IF(Data!$J190&lt;&gt;"",Scoring!$I$15)+IF(Data!$K190&lt;&gt;"",Scoring!$I$16)+IF(Data!$L190&lt;&gt;"",Scoring!$I$17)+IF(Data!$M190&lt;&gt;"",Scoring!$I$18)+IF(Data!$N190&lt;&gt;"",Scoring!$I$19)+IF(Data!$O190&lt;&gt;"",Scoring!$I$20)+IF(Data!$P190&lt;&gt;"",Scoring!$I$21)+IF(Data!$Q190&lt;&gt;"",Scoring!$I$22)+IF(Data!$R190&lt;&gt;"",Scoring!$I$23)+IF(Data!$S190&lt;&gt;"",Scoring!$I$24)+IF(Data!$T190&lt;&gt;"",Scoring!$I$25)+IF(Data!$U190&lt;&gt;"",Scoring!$I$26)+IF(Data!$V190&lt;&gt;"",Scoring!$I$27)+IF(Data!$W190&lt;&gt;"",Scoring!$I$28)+IF(Data!$X190&lt;&gt;"",Scoring!$I$29)+IF(Data!$Y190&lt;&gt;"",Scoring!$I$30)+IF(Data!$Z190&lt;&gt;"",Scoring!$I$31)+IF(Data!$AA190&lt;&gt;"",Scoring!$I$32)+IF(Data!$AB190&lt;&gt;"",Scoring!$I$33)+IF(Data!$AC190&lt;&gt;"",Scoring!$I$34)+IF(Data!$AD190&lt;&gt;"",Scoring!$I$35)+IF(Data!$AE190&lt;&gt;"",Scoring!$I$36)+IF(Data!$AF190&lt;&gt;"",Scoring!$I$37)+IF(Data!$AG190&lt;&gt;"",Scoring!$I$38)+IF(Data!$AH190&lt;&gt;"",Scoring!$I$39)+IF(Data!$AI190&lt;&gt;"",Scoring!$I$40)+IF(Data!$AJ190&lt;&gt;"",Scoring!$I$41)+IF(Data!$AK190&lt;&gt;"",Scoring!$I$42)+IF(Data!$AL190&lt;&gt;"",Scoring!$I$43)+IF(Data!$AM190&lt;&gt;"",Scoring!$I$44)+IF(Data!$AN190&lt;&gt;"",Scoring!$I$45)+IF(Data!$AO190&lt;&gt;"",Scoring!$I$46)+IF(Data!$AP190&lt;&gt;"",Scoring!$I$47)+IF(Data!$AQ190&lt;&gt;"",Scoring!$I$48)+IF(Data!$AR190&lt;&gt;"",Scoring!$I$49)+IF(Data!$AS190&lt;&gt;"",Scoring!$I$50)+IF(Data!$AT190&lt;&gt;"",Scoring!$I$51)+IF(Data!$AU190&lt;&gt;"",Scoring!$I$52),"")</f>
        <v/>
      </c>
      <c r="BG190" s="180" t="str">
        <f>IF(BF190&lt;&gt;"",LOOKUP(BF190,Likelihoods!$A$7:$A$107,Likelihoods!G$7:G$107),"")</f>
        <v/>
      </c>
      <c r="BH190" s="187" t="str">
        <f>IF(AND(COUNTBLANK($B190:$O190)=13,COUNTBLANK($P190:$Q190)=1,COUNTBLANK($R190:$U190)=3,COUNTBLANK($V190:$X190)=2,COUNTBLANK($Y190:$AE190)=6,COUNTBLANK($AF190:$AJ190)=4,COUNTBLANK($AK190:AN190)=3,COUNTBLANK($AO190:$AQ190)=2,COUNTBLANK($AR190:$AS190)=1,COUNTBLANK($AT190:$AU190)=1),IF(Data!$B190&lt;&gt;"",Scoring!$J$7)+IF(Data!$C190&lt;&gt;"",Scoring!$J$8)+IF(Data!$D190&lt;&gt;"",Scoring!$J$9)+IF(Data!$E190&lt;&gt;"",Scoring!$J$10)+IF(Data!$F190&lt;&gt;"",Scoring!$J$11)+IF(Data!$G190&lt;&gt;"",Scoring!$J$12)+IF(Data!$H190&lt;&gt;"",Scoring!$J$13)+IF(Data!$I190&lt;&gt;"",Scoring!$J$14)+IF(Data!$J190&lt;&gt;"",Scoring!$J$15)+IF(Data!$K190&lt;&gt;"",Scoring!$J$16)+IF(Data!$L190&lt;&gt;"",Scoring!$J$17)+IF(Data!$M190&lt;&gt;"",Scoring!$J$18)+IF(Data!$N190&lt;&gt;"",Scoring!$J$19)+IF(Data!$O190&lt;&gt;"",Scoring!$J$20)+IF(Data!$P190&lt;&gt;"",Scoring!$J$21)+IF(Data!$Q190&lt;&gt;"",Scoring!$J$22)+IF(Data!$R190&lt;&gt;"",Scoring!$J$23)+IF(Data!$S190&lt;&gt;"",Scoring!$J$24)+IF(Data!$T190&lt;&gt;"",Scoring!$J$25)+IF(Data!$U190&lt;&gt;"",Scoring!$J$26)+IF(Data!$V190&lt;&gt;"",Scoring!$J$27)+IF(Data!$W190&lt;&gt;"",Scoring!$J$28)+IF(Data!$X190&lt;&gt;"",Scoring!$J$29)+IF(Data!$Y190&lt;&gt;"",Scoring!$J$30)+IF(Data!$Z190&lt;&gt;"",Scoring!$J$31)+IF(Data!$AA190&lt;&gt;"",Scoring!$J$32)+IF(Data!$AB190&lt;&gt;"",Scoring!$J$33)+IF(Data!$AC190&lt;&gt;"",Scoring!$J$34)+IF(Data!$AD190&lt;&gt;"",Scoring!$J$35)+IF(Data!$AE190&lt;&gt;"",Scoring!$J$36)+IF(Data!$AF190&lt;&gt;"",Scoring!$J$37)+IF(Data!$AG190&lt;&gt;"",Scoring!$J$38)+IF(Data!$AH190&lt;&gt;"",Scoring!$J$39)+IF(Data!$AI190&lt;&gt;"",Scoring!$J$40)+IF(Data!$AJ190&lt;&gt;"",Scoring!$J$41)+IF(Data!$AK190&lt;&gt;"",Scoring!$J$42)+IF(Data!$AL190&lt;&gt;"",Scoring!$J$43)+IF(Data!$AM190&lt;&gt;"",Scoring!$J$44)+IF(Data!$AN190&lt;&gt;"",Scoring!$J$45)+IF(Data!$AO190&lt;&gt;"",Scoring!$J$46)+IF(Data!$AP190&lt;&gt;"",Scoring!$J$47)+IF(Data!$AQ190&lt;&gt;"",Scoring!$J$48)+IF(Data!$AR190&lt;&gt;"",Scoring!$J$49)+IF(Data!$AS190&lt;&gt;"",Scoring!$J$50)+IF(Data!$AT190&lt;&gt;"",Scoring!$J$51)+IF(Data!$AU190&lt;&gt;"",Scoring!$J$52),"")</f>
        <v/>
      </c>
      <c r="BI190" s="183" t="str">
        <f>IF(BH190&lt;&gt;"",LOOKUP(BH190,Likelihoods!$A$7:$A$107,Likelihoods!H$7:H$107),"")</f>
        <v/>
      </c>
      <c r="BJ190" s="188" t="str">
        <f>IF(AND(COUNTBLANK($B190:$O190)=13,COUNTBLANK($P190:$Q190)=1,COUNTBLANK($R190:$U190)=3,COUNTBLANK($V190:$X190)=2,COUNTBLANK($Y190:$AE190)=6,COUNTBLANK($AF190:$AJ190)=4,COUNTBLANK($AK190:AN190)=3,COUNTBLANK($AO190:$AQ190)=2,COUNTBLANK($AR190:$AS190)=1,COUNTBLANK($AT190:$AU190)=1),IF(Data!$B190&lt;&gt;"",Scoring!$K$7)+IF(Data!$C190&lt;&gt;"",Scoring!$K$8)+IF(Data!$D190&lt;&gt;"",Scoring!$K$9)+IF(Data!$E190&lt;&gt;"",Scoring!$K$10)+IF(Data!$F190&lt;&gt;"",Scoring!$K$11)+IF(Data!$G190&lt;&gt;"",Scoring!$K$12)+IF(Data!$H190&lt;&gt;"",Scoring!$K$13)+IF(Data!$I190&lt;&gt;"",Scoring!$K$14)+IF(Data!$J190&lt;&gt;"",Scoring!$K$15)+IF(Data!$K190&lt;&gt;"",Scoring!$K$16)+IF(Data!$L190&lt;&gt;"",Scoring!$K$17)+IF(Data!$M190&lt;&gt;"",Scoring!$K$18)+IF(Data!$N190&lt;&gt;"",Scoring!$K$19)+IF(Data!$O190&lt;&gt;"",Scoring!$K$20)+IF(Data!$P190&lt;&gt;"",Scoring!$K$21)+IF(Data!$Q190&lt;&gt;"",Scoring!$K$22)+IF(Data!$R190&lt;&gt;"",Scoring!$K$23)+IF(Data!$S190&lt;&gt;"",Scoring!$K$24)+IF(Data!$T190&lt;&gt;"",Scoring!$K$25)+IF(Data!$U190&lt;&gt;"",Scoring!$K$26)+IF(Data!$V190&lt;&gt;"",Scoring!$K$27)+IF(Data!$W190&lt;&gt;"",Scoring!$K$28)+IF(Data!$X190&lt;&gt;"",Scoring!$K$29)+IF(Data!$Y190&lt;&gt;"",Scoring!$K$30)+IF(Data!$Z190&lt;&gt;"",Scoring!$K$31)+IF(Data!$AA190&lt;&gt;"",Scoring!$K$32)+IF(Data!$AB190&lt;&gt;"",Scoring!$K$33)+IF(Data!$AC190&lt;&gt;"",Scoring!$K$34)+IF(Data!$AD190&lt;&gt;"",Scoring!$K$35)+IF(Data!$AE190&lt;&gt;"",Scoring!$K$36)+IF(Data!$AF190&lt;&gt;"",Scoring!$K$37)+IF(Data!$AG190&lt;&gt;"",Scoring!$K$38)+IF(Data!$AH190&lt;&gt;"",Scoring!$K$39)+IF(Data!$AI190&lt;&gt;"",Scoring!$K$40)+IF(Data!$AJ190&lt;&gt;"",Scoring!$K$41)+IF(Data!$AK190&lt;&gt;"",Scoring!$K$42)+IF(Data!$AL190&lt;&gt;"",Scoring!$K$43)+IF(Data!$AM190&lt;&gt;"",Scoring!$K$44)+IF(Data!$AN190&lt;&gt;"",Scoring!$K$45)+IF(Data!$AO190&lt;&gt;"",Scoring!$K$46)+IF(Data!$AP190&lt;&gt;"",Scoring!$K$47)+IF(Data!$AQ190&lt;&gt;"",Scoring!$K$48)+IF(Data!$AR190&lt;&gt;"",Scoring!$K$49)+IF(Data!$AS190&lt;&gt;"",Scoring!$K$50)+IF(Data!$AT190&lt;&gt;"",Scoring!$K$51)+IF(Data!$AU190&lt;&gt;"",Scoring!$K$52),"")</f>
        <v/>
      </c>
      <c r="BK190" s="184" t="str">
        <f>IF(BJ190&lt;&gt;"",LOOKUP(BJ190,Likelihoods!$A$7:$A$107,Likelihoods!I$7:I$107),"")</f>
        <v/>
      </c>
      <c r="BL190" s="187" t="str">
        <f>IF(AND(COUNTBLANK($B190:$O190)=13,COUNTBLANK($P190:$Q190)=1,COUNTBLANK($R190:$U190)=3,COUNTBLANK($V190:$X190)=2,COUNTBLANK($Y190:$AE190)=6,COUNTBLANK($AF190:$AJ190)=4,COUNTBLANK($AK190:AN190)=3,COUNTBLANK($AO190:$AQ190)=2,COUNTBLANK($AR190:$AS190)=1,COUNTBLANK($AT190:$AU190)=1),IF(Data!$B190&lt;&gt;"",Scoring!$L$7)+IF(Data!$C190&lt;&gt;"",Scoring!$L$8)+IF(Data!$D190&lt;&gt;"",Scoring!$L$9)+IF(Data!$E190&lt;&gt;"",Scoring!$L$10)+IF(Data!$F190&lt;&gt;"",Scoring!$L$11)+IF(Data!$G190&lt;&gt;"",Scoring!$L$12)+IF(Data!$H190&lt;&gt;"",Scoring!$L$13)+IF(Data!$I190&lt;&gt;"",Scoring!$L$14)+IF(Data!$J190&lt;&gt;"",Scoring!$L$15)+IF(Data!$K190&lt;&gt;"",Scoring!$L$16)+IF(Data!$L190&lt;&gt;"",Scoring!$L$17)+IF(Data!$M190&lt;&gt;"",Scoring!$L$18)+IF(Data!$N190&lt;&gt;"",Scoring!$L$19)+IF(Data!$O190&lt;&gt;"",Scoring!$L$20)+IF(Data!$P190&lt;&gt;"",Scoring!$L$21)+IF(Data!$Q190&lt;&gt;"",Scoring!$L$22)+IF(Data!$R190&lt;&gt;"",Scoring!$L$23)+IF(Data!$S190&lt;&gt;"",Scoring!$L$24)+IF(Data!$T190&lt;&gt;"",Scoring!$L$25)+IF(Data!$U190&lt;&gt;"",Scoring!$L$26)+IF(Data!$V190&lt;&gt;"",Scoring!$L$27)+IF(Data!$W190&lt;&gt;"",Scoring!$L$28)+IF(Data!$X190&lt;&gt;"",Scoring!$L$29)+IF(Data!$Y190&lt;&gt;"",Scoring!$L$30)+IF(Data!$Z190&lt;&gt;"",Scoring!$L$31)+IF(Data!$AA190&lt;&gt;"",Scoring!$L$32)+IF(Data!$AB190&lt;&gt;"",Scoring!$L$33)+IF(Data!$AC190&lt;&gt;"",Scoring!$L$34)+IF(Data!$AD190&lt;&gt;"",Scoring!$L$35)+IF(Data!$AE190&lt;&gt;"",Scoring!$L$36)+IF(Data!$AF190&lt;&gt;"",Scoring!$L$37)+IF(Data!$AG190&lt;&gt;"",Scoring!$L$38)+IF(Data!$AH190&lt;&gt;"",Scoring!$L$39)+IF(Data!$AI190&lt;&gt;"",Scoring!$L$40)+IF(Data!$AJ190&lt;&gt;"",Scoring!$L$41)+IF(Data!$AK190&lt;&gt;"",Scoring!$L$42)+IF(Data!$AL190&lt;&gt;"",Scoring!$L$43)+IF(Data!$AM190&lt;&gt;"",Scoring!$L$44)+IF(Data!$AN190&lt;&gt;"",Scoring!$L$45)+IF(Data!$AO190&lt;&gt;"",Scoring!$L$46)+IF(Data!$AP190&lt;&gt;"",Scoring!$L$47)+IF(Data!$AQ190&lt;&gt;"",Scoring!$L$48)+IF(Data!$AR190&lt;&gt;"",Scoring!$L$49)+IF(Data!$AS190&lt;&gt;"",Scoring!$L$50)+IF(Data!$AT190&lt;&gt;"",Scoring!$L$51)+IF(Data!$AU190&lt;&gt;"",Scoring!$L$52),"")</f>
        <v/>
      </c>
      <c r="BM190" s="180" t="str">
        <f>IF(BL190&lt;&gt;"",LOOKUP(BL190,Likelihoods!$A$7:$A$107,Likelihoods!J$7:J$107),"")</f>
        <v/>
      </c>
      <c r="BN190" s="181" t="str">
        <f>IF(AND(COUNTBLANK($B190:$O190)=13,COUNTBLANK($P190:$Q190)=1,COUNTBLANK($R190:$U190)=3,COUNTBLANK($V190:$X190)=2,COUNTBLANK($Y190:$AE190)=6,COUNTBLANK($AF190:$AJ190)=4,COUNTBLANK($AK190:AN190)=3,COUNTBLANK($AO190:$AQ190)=2,COUNTBLANK($AR190:$AS190)=1,COUNTBLANK($AT190:$AU190)=1),IF(Data!$B190&lt;&gt;"",Scoring!$M$7)+IF(Data!$C190&lt;&gt;"",Scoring!$M$8)+IF(Data!$D190&lt;&gt;"",Scoring!$M$9)+IF(Data!$E190&lt;&gt;"",Scoring!$M$10)+IF(Data!$F190&lt;&gt;"",Scoring!$M$11)+IF(Data!$G190&lt;&gt;"",Scoring!$M$12)+IF(Data!$H190&lt;&gt;"",Scoring!$M$13)+IF(Data!$I190&lt;&gt;"",Scoring!$M$14)+IF(Data!$J190&lt;&gt;"",Scoring!$M$15)+IF(Data!$K190&lt;&gt;"",Scoring!$M$16)+IF(Data!$L190&lt;&gt;"",Scoring!$M$17)+IF(Data!$M190&lt;&gt;"",Scoring!$M$18)+IF(Data!$N190&lt;&gt;"",Scoring!$M$19)+IF(Data!$O190&lt;&gt;"",Scoring!$M$20)+IF(Data!$P190&lt;&gt;"",Scoring!$M$21)+IF(Data!$Q190&lt;&gt;"",Scoring!$M$22)+IF(Data!$R190&lt;&gt;"",Scoring!$M$23)+IF(Data!$S190&lt;&gt;"",Scoring!$M$24)+IF(Data!$T190&lt;&gt;"",Scoring!$M$25)+IF(Data!$U190&lt;&gt;"",Scoring!$M$26)+IF(Data!$V190&lt;&gt;"",Scoring!$M$27)+IF(Data!$W190&lt;&gt;"",Scoring!$M$28)+IF(Data!$X190&lt;&gt;"",Scoring!$M$29)+IF(Data!$Y190&lt;&gt;"",Scoring!$M$30)+IF(Data!$Z190&lt;&gt;"",Scoring!$M$31)+IF(Data!$AA190&lt;&gt;"",Scoring!$M$32)+IF(Data!$AB190&lt;&gt;"",Scoring!$M$33)+IF(Data!$AC190&lt;&gt;"",Scoring!$M$34)+IF(Data!$AD190&lt;&gt;"",Scoring!$M$35)+IF(Data!$AE190&lt;&gt;"",Scoring!$M$36)+IF(Data!$AF190&lt;&gt;"",Scoring!$M$37)+IF(Data!$AG190&lt;&gt;"",Scoring!$M$38)+IF(Data!$AH190&lt;&gt;"",Scoring!$M$39)+IF(Data!$AI190&lt;&gt;"",Scoring!$M$40)+IF(Data!$AJ190&lt;&gt;"",Scoring!$M$41)+IF(Data!$AK190&lt;&gt;"",Scoring!$M$42)+IF(Data!$AL190&lt;&gt;"",Scoring!$M$43)+IF(Data!$AM190&lt;&gt;"",Scoring!$M$44)+IF(Data!$AN190&lt;&gt;"",Scoring!$M$45)+IF(Data!$AO190&lt;&gt;"",Scoring!$M$46)+IF(Data!$AP190&lt;&gt;"",Scoring!$M$47)+IF(Data!$AQ190&lt;&gt;"",Scoring!$M$48)+IF(Data!$AR190&lt;&gt;"",Scoring!$M$49)+IF(Data!$AS190&lt;&gt;"",Scoring!$M$50)+IF(Data!$AT190&lt;&gt;"",Scoring!$M$51)+IF(Data!$AU190&lt;&gt;"",Scoring!$M$52),"")</f>
        <v/>
      </c>
      <c r="BO190" s="184" t="str">
        <f>IF(BN190&lt;&gt;"",LOOKUP(BN190,Likelihoods!$A$7:$A$107,Likelihoods!K$7:K$107),"")</f>
        <v/>
      </c>
      <c r="BP190" s="179" t="str">
        <f>IF(AND(COUNTBLANK($B190:$O190)=13,COUNTBLANK($P190:$Q190)=1,COUNTBLANK($R190:$U190)=3,COUNTBLANK($V190:$X190)=2,COUNTBLANK($Y190:$AE190)=6,COUNTBLANK($AF190:$AJ190)=4,COUNTBLANK($AK190:AN190)=3,COUNTBLANK($AO190:$AQ190)=2,COUNTBLANK($AR190:$AS190)=1,COUNTBLANK($AT190:$AU190)=1),IF(Data!$B190&lt;&gt;"",Scoring!$N$7)+IF(Data!$C190&lt;&gt;"",Scoring!$N$8)+IF(Data!$D190&lt;&gt;"",Scoring!$N$9)+IF(Data!$E190&lt;&gt;"",Scoring!$N$10)+IF(Data!$F190&lt;&gt;"",Scoring!$N$11)+IF(Data!$G190&lt;&gt;"",Scoring!$N$12)+IF(Data!$H190&lt;&gt;"",Scoring!$N$13)+IF(Data!$I190&lt;&gt;"",Scoring!$N$14)+IF(Data!$J190&lt;&gt;"",Scoring!$N$15)+IF(Data!$K190&lt;&gt;"",Scoring!$N$16)+IF(Data!$L190&lt;&gt;"",Scoring!$N$17)+IF(Data!$M190&lt;&gt;"",Scoring!$N$18)+IF(Data!$N190&lt;&gt;"",Scoring!$N$19)+IF(Data!$O190&lt;&gt;"",Scoring!$N$20)+IF(Data!$P190&lt;&gt;"",Scoring!$N$21)+IF(Data!$Q190&lt;&gt;"",Scoring!$N$22)+IF(Data!$R190&lt;&gt;"",Scoring!$N$23)+IF(Data!$S190&lt;&gt;"",Scoring!$N$24)+IF(Data!$T190&lt;&gt;"",Scoring!$N$25)+IF(Data!$U190&lt;&gt;"",Scoring!$N$26)+IF(Data!$V190&lt;&gt;"",Scoring!$N$27)+IF(Data!$W190&lt;&gt;"",Scoring!$N$28)+IF(Data!$X190&lt;&gt;"",Scoring!$N$29)+IF(Data!$Y190&lt;&gt;"",Scoring!$N$30)+IF(Data!$Z190&lt;&gt;"",Scoring!$N$31)+IF(Data!$AA190&lt;&gt;"",Scoring!$N$32)+IF(Data!$AB190&lt;&gt;"",Scoring!$N$33)+IF(Data!$AC190&lt;&gt;"",Scoring!$N$34)+IF(Data!$AD190&lt;&gt;"",Scoring!$N$35)+IF(Data!$AE190&lt;&gt;"",Scoring!$N$36)+IF(Data!$AF190&lt;&gt;"",Scoring!$N$37)+IF(Data!$AG190&lt;&gt;"",Scoring!$N$38)+IF(Data!$AH190&lt;&gt;"",Scoring!$N$39)+IF(Data!$AI190&lt;&gt;"",Scoring!$N$40)+IF(Data!$AJ190&lt;&gt;"",Scoring!$N$41)+IF(Data!$AK190&lt;&gt;"",Scoring!$N$42)+IF(Data!$AL190&lt;&gt;"",Scoring!$N$43)+IF(Data!$AM190&lt;&gt;"",Scoring!$N$44)+IF(Data!$AN190&lt;&gt;"",Scoring!$N$45)+IF(Data!$AO190&lt;&gt;"",Scoring!$N$46)+IF(Data!$AP190&lt;&gt;"",Scoring!$N$47)+IF(Data!$AQ190&lt;&gt;"",Scoring!$N$48)+IF(Data!$AR190&lt;&gt;"",Scoring!$N$49)+IF(Data!$AS190&lt;&gt;"",Scoring!$N$50)+IF(Data!$AT190&lt;&gt;"",Scoring!$N$51)+IF(Data!$AU190&lt;&gt;"",Scoring!$N$52),"")</f>
        <v/>
      </c>
      <c r="BQ190" s="189" t="str">
        <f>IF(BP190&lt;&gt;"",LOOKUP(BP190,Likelihoods!$A$7:$A$107,Likelihoods!L$7:L$107),"")</f>
        <v/>
      </c>
      <c r="BR190" s="181" t="str">
        <f>IF(AND(COUNTBLANK($B190:$O190)=13,COUNTBLANK($P190:$Q190)=1,COUNTBLANK($R190:$U190)=3,COUNTBLANK($V190:$X190)=2,COUNTBLANK($Y190:$AE190)=6,COUNTBLANK($AF190:$AJ190)=4,COUNTBLANK($AK190:AN190)=3,COUNTBLANK($AO190:$AQ190)=2,COUNTBLANK($AR190:$AS190)=1,COUNTBLANK($AT190:$AU190)=1),IF(Data!$B190&lt;&gt;"",Scoring!$O$7)+IF(Data!$C190&lt;&gt;"",Scoring!$O$8)+IF(Data!$D190&lt;&gt;"",Scoring!$O$9)+IF(Data!$E190&lt;&gt;"",Scoring!$O$10)+IF(Data!$F190&lt;&gt;"",Scoring!$O$11)+IF(Data!$G190&lt;&gt;"",Scoring!$O$12)+IF(Data!$H190&lt;&gt;"",Scoring!$O$13)+IF(Data!$I190&lt;&gt;"",Scoring!$O$14)+IF(Data!$J190&lt;&gt;"",Scoring!$O$15)+IF(Data!$K190&lt;&gt;"",Scoring!$O$16)+IF(Data!$L190&lt;&gt;"",Scoring!$O$17)+IF(Data!$M190&lt;&gt;"",Scoring!$O$18)+IF(Data!$N190&lt;&gt;"",Scoring!$O$19)+IF(Data!$O190&lt;&gt;"",Scoring!$O$20)+IF(Data!$P190&lt;&gt;"",Scoring!$O$21)+IF(Data!$Q190&lt;&gt;"",Scoring!$O$22)+IF(Data!$R190&lt;&gt;"",Scoring!$O$23)+IF(Data!$S190&lt;&gt;"",Scoring!$O$24)+IF(Data!$T190&lt;&gt;"",Scoring!$O$25)+IF(Data!$U190&lt;&gt;"",Scoring!$O$26)+IF(Data!$V190&lt;&gt;"",Scoring!$O$27)+IF(Data!$W190&lt;&gt;"",Scoring!$O$28)+IF(Data!$X190&lt;&gt;"",Scoring!$O$29)+IF(Data!$Y190&lt;&gt;"",Scoring!$O$30)+IF(Data!$Z190&lt;&gt;"",Scoring!$O$31)+IF(Data!$AA190&lt;&gt;"",Scoring!$O$32)+IF(Data!$AB190&lt;&gt;"",Scoring!$O$33)+IF(Data!$AC190&lt;&gt;"",Scoring!$O$34)+IF(Data!$AD190&lt;&gt;"",Scoring!$O$35)+IF(Data!$AE190&lt;&gt;"",Scoring!$O$36)+IF(Data!$AF190&lt;&gt;"",Scoring!$O$37)+IF(Data!$AG190&lt;&gt;"",Scoring!$O$38)+IF(Data!$AH190&lt;&gt;"",Scoring!$O$39)+IF(Data!$AI190&lt;&gt;"",Scoring!$O$40)+IF(Data!$AJ190&lt;&gt;"",Scoring!$O$41)+IF(Data!$AK190&lt;&gt;"",Scoring!$O$42)+IF(Data!$AL190&lt;&gt;"",Scoring!$O$43)+IF(Data!$AM190&lt;&gt;"",Scoring!$O$44)+IF(Data!$AN190&lt;&gt;"",Scoring!$O$45)+IF(Data!$AO190&lt;&gt;"",Scoring!$O$46)+IF(Data!$AP190&lt;&gt;"",Scoring!$O$47)+IF(Data!$AQ190&lt;&gt;"",Scoring!$O$48)+IF(Data!$AR190&lt;&gt;"",Scoring!$O$49)+IF(Data!$AS190&lt;&gt;"",Scoring!$O$50)+IF(Data!$AT190&lt;&gt;"",Scoring!$O$51)+IF(Data!$AU190&lt;&gt;"",Scoring!$O$52),"")</f>
        <v/>
      </c>
      <c r="BS190" s="184" t="str">
        <f>IF(BR190&lt;&gt;"",LOOKUP(BR190,Likelihoods!$A$7:$A$107,Likelihoods!M$7:M$107),"")</f>
        <v/>
      </c>
      <c r="BT190" s="181" t="str">
        <f>IF(AND(COUNTBLANK($B190:$O190)=13,COUNTBLANK($P190:$Q190)=1,COUNTBLANK($R190:$U190)=3,COUNTBLANK($V190:$X190)=2,COUNTBLANK($Y190:$AE190)=6,COUNTBLANK($AF190:$AJ190)=4,COUNTBLANK($AK190:AN190)=3,COUNTBLANK($AO190:$AQ190)=2,COUNTBLANK($AR190:$AS190)=1,COUNTBLANK($AT190:$AU190)=1),IF(Data!$B190&lt;&gt;"",Scoring!$P$7)+IF(Data!$C190&lt;&gt;"",Scoring!$P$8)+IF(Data!$D190&lt;&gt;"",Scoring!$P$9)+IF(Data!$E190&lt;&gt;"",Scoring!$P$10)+IF(Data!$F190&lt;&gt;"",Scoring!$P$11)+IF(Data!$G190&lt;&gt;"",Scoring!$P$12)+IF(Data!$H190&lt;&gt;"",Scoring!$P$13)+IF(Data!$I190&lt;&gt;"",Scoring!$P$14)+IF(Data!$J190&lt;&gt;"",Scoring!$P$15)+IF(Data!$K190&lt;&gt;"",Scoring!$P$16)+IF(Data!$L190&lt;&gt;"",Scoring!$P$17)+IF(Data!$M190&lt;&gt;"",Scoring!$P$18)+IF(Data!$N190&lt;&gt;"",Scoring!$P$19)+IF(Data!$O190&lt;&gt;"",Scoring!$P$20)+IF(Data!$P190&lt;&gt;"",Scoring!$P$21)+IF(Data!$Q190&lt;&gt;"",Scoring!$P$22)+IF(Data!$R190&lt;&gt;"",Scoring!$P$23)+IF(Data!$S190&lt;&gt;"",Scoring!$P$24)+IF(Data!$T190&lt;&gt;"",Scoring!$P$25)+IF(Data!$U190&lt;&gt;"",Scoring!$P$26)+IF(Data!$V190&lt;&gt;"",Scoring!$P$27)+IF(Data!$W190&lt;&gt;"",Scoring!$P$28)+IF(Data!$X190&lt;&gt;"",Scoring!$P$29)+IF(Data!$Y190&lt;&gt;"",Scoring!$P$30)+IF(Data!$Z190&lt;&gt;"",Scoring!$P$31)+IF(Data!$AA190&lt;&gt;"",Scoring!$P$32)+IF(Data!$AB190&lt;&gt;"",Scoring!$P$33)+IF(Data!$AC190&lt;&gt;"",Scoring!$P$34)+IF(Data!$AD190&lt;&gt;"",Scoring!$P$35)+IF(Data!$AE190&lt;&gt;"",Scoring!$P$36)+IF(Data!$AF190&lt;&gt;"",Scoring!$P$37)+IF(Data!$AG190&lt;&gt;"",Scoring!$P$38)+IF(Data!$AH190&lt;&gt;"",Scoring!$P$39)+IF(Data!$AI190&lt;&gt;"",Scoring!$P$40)+IF(Data!$AJ190&lt;&gt;"",Scoring!$P$41)+IF(Data!$AK190&lt;&gt;"",Scoring!$P$42)+IF(Data!$AL190&lt;&gt;"",Scoring!$P$43)+IF(Data!$AM190&lt;&gt;"",Scoring!$P$44)+IF(Data!$AN190&lt;&gt;"",Scoring!$P$45)+IF(Data!$AO190&lt;&gt;"",Scoring!$P$46)+IF(Data!$AP190&lt;&gt;"",Scoring!$P$47)+IF(Data!$AQ190&lt;&gt;"",Scoring!$P$48)+IF(Data!$AR190&lt;&gt;"",Scoring!$P$49)+IF(Data!$AS190&lt;&gt;"",Scoring!$P$50)+IF(Data!$AT190&lt;&gt;"",Scoring!$P$51)+IF(Data!$AU190&lt;&gt;"",Scoring!$P$52),"")</f>
        <v/>
      </c>
      <c r="BU190" s="180" t="str">
        <f>IF(BT190&lt;&gt;"",LOOKUP(BT190,Likelihoods!$A$7:$A$107,Likelihoods!N$7:N$107),"")</f>
        <v/>
      </c>
      <c r="BV190" s="181" t="str">
        <f>IF(AND(COUNTBLANK($B190:$O190)=13,COUNTBLANK($P190:$Q190)=1,COUNTBLANK($R190:$U190)=3,COUNTBLANK($V190:$X190)=2,COUNTBLANK($Y190:$AE190)=6,COUNTBLANK($AF190:$AJ190)=4,COUNTBLANK($AK190:AN190)=3,COUNTBLANK($AO190:$AQ190)=2,COUNTBLANK($AR190:$AS190)=1,COUNTBLANK($AT190:$AU190)=1),IF(Data!$B190&lt;&gt;"",Scoring!$Q$7)+IF(Data!$C190&lt;&gt;"",Scoring!$Q$8)+IF(Data!$D190&lt;&gt;"",Scoring!$Q$9)+IF(Data!$E190&lt;&gt;"",Scoring!$Q$10)+IF(Data!$F190&lt;&gt;"",Scoring!$Q$11)+IF(Data!$G190&lt;&gt;"",Scoring!$Q$12)+IF(Data!$H190&lt;&gt;"",Scoring!$Q$13)+IF(Data!$I190&lt;&gt;"",Scoring!$Q$14)+IF(Data!$J190&lt;&gt;"",Scoring!$Q$15)+IF(Data!$K190&lt;&gt;"",Scoring!$Q$16)+IF(Data!$L190&lt;&gt;"",Scoring!$Q$17)+IF(Data!$M190&lt;&gt;"",Scoring!$Q$18)+IF(Data!$N190&lt;&gt;"",Scoring!$Q$19)+IF(Data!$O190&lt;&gt;"",Scoring!$Q$20)+IF(Data!$P190&lt;&gt;"",Scoring!$Q$21)+IF(Data!$Q190&lt;&gt;"",Scoring!$Q$22)+IF(Data!$R190&lt;&gt;"",Scoring!$Q$23)+IF(Data!$S190&lt;&gt;"",Scoring!$Q$24)+IF(Data!$T190&lt;&gt;"",Scoring!$Q$25)+IF(Data!$U190&lt;&gt;"",Scoring!$Q$26)+IF(Data!$V190&lt;&gt;"",Scoring!$Q$27)+IF(Data!$W190&lt;&gt;"",Scoring!$Q$28)+IF(Data!$X190&lt;&gt;"",Scoring!$Q$29)+IF(Data!$Y190&lt;&gt;"",Scoring!$Q$30)+IF(Data!$Z190&lt;&gt;"",Scoring!$Q$31)+IF(Data!$AA190&lt;&gt;"",Scoring!$Q$32)+IF(Data!$AB190&lt;&gt;"",Scoring!$Q$33)+IF(Data!$AC190&lt;&gt;"",Scoring!$Q$34)+IF(Data!$AD190&lt;&gt;"",Scoring!$Q$35)+IF(Data!$AE190&lt;&gt;"",Scoring!$Q$36)+IF(Data!$AF190&lt;&gt;"",Scoring!$Q$37)+IF(Data!$AG190&lt;&gt;"",Scoring!$Q$38)+IF(Data!$AH190&lt;&gt;"",Scoring!$Q$39)+IF(Data!$AI190&lt;&gt;"",Scoring!$Q$40)+IF(Data!$AJ190&lt;&gt;"",Scoring!$Q$41)+IF(Data!$AK190&lt;&gt;"",Scoring!$Q$42)+IF(Data!$AL190&lt;&gt;"",Scoring!$Q$43)+IF(Data!$AM190&lt;&gt;"",Scoring!$Q$44)+IF(Data!$AN190&lt;&gt;"",Scoring!$Q$45)+IF(Data!$AO190&lt;&gt;"",Scoring!$Q$46)+IF(Data!$AP190&lt;&gt;"",Scoring!$Q$47)+IF(Data!$AQ190&lt;&gt;"",Scoring!$Q$48)+IF(Data!$AR190&lt;&gt;"",Scoring!$Q$49)+IF(Data!$AS190&lt;&gt;"",Scoring!$Q$50)+IF(Data!$AT190&lt;&gt;"",Scoring!$Q$51)+IF(Data!$AU190&lt;&gt;"",Scoring!$Q$52),"")</f>
        <v/>
      </c>
      <c r="BW190" s="183" t="str">
        <f>IF(BV190&lt;&gt;"",LOOKUP(BV190,Likelihoods!$A$7:$A$107,Likelihoods!O$7:O$107),"")</f>
        <v/>
      </c>
      <c r="BX190" s="9"/>
      <c r="BY190" s="9"/>
      <c r="BZ190" s="9"/>
      <c r="CA190" s="9"/>
      <c r="CB190" s="9"/>
      <c r="CC190" s="9"/>
      <c r="CD190" s="9"/>
      <c r="CE190" s="9"/>
      <c r="CF190" s="9"/>
      <c r="CG190" s="9"/>
      <c r="CH190" s="9"/>
      <c r="CI190" s="9"/>
      <c r="CJ190" s="9"/>
      <c r="CK190" s="9"/>
    </row>
    <row r="191" spans="1:89" ht="14.25">
      <c r="A191" s="59"/>
      <c r="B191" s="76"/>
      <c r="C191" s="77"/>
      <c r="D191" s="77"/>
      <c r="E191" s="77"/>
      <c r="F191" s="77"/>
      <c r="G191" s="77"/>
      <c r="H191" s="77"/>
      <c r="I191" s="77"/>
      <c r="J191" s="77"/>
      <c r="K191" s="77"/>
      <c r="L191" s="77"/>
      <c r="M191" s="77"/>
      <c r="N191" s="77"/>
      <c r="O191" s="77"/>
      <c r="P191" s="76"/>
      <c r="Q191" s="78"/>
      <c r="R191" s="77"/>
      <c r="S191" s="77"/>
      <c r="T191" s="77"/>
      <c r="U191" s="77"/>
      <c r="V191" s="76"/>
      <c r="W191" s="77"/>
      <c r="X191" s="78"/>
      <c r="Y191" s="77"/>
      <c r="Z191" s="77"/>
      <c r="AA191" s="77"/>
      <c r="AB191" s="77"/>
      <c r="AC191" s="77"/>
      <c r="AD191" s="77"/>
      <c r="AE191" s="77"/>
      <c r="AF191" s="76"/>
      <c r="AG191" s="77"/>
      <c r="AH191" s="77"/>
      <c r="AI191" s="77"/>
      <c r="AJ191" s="78"/>
      <c r="AK191" s="77"/>
      <c r="AL191" s="77"/>
      <c r="AM191" s="77"/>
      <c r="AN191" s="77"/>
      <c r="AO191" s="76"/>
      <c r="AP191" s="77"/>
      <c r="AQ191" s="78"/>
      <c r="AR191" s="76"/>
      <c r="AS191" s="78"/>
      <c r="AT191" s="77"/>
      <c r="AU191" s="77"/>
      <c r="AV191" s="179" t="str">
        <f>IF(AND(COUNTBLANK($B191:$O191)=13,COUNTBLANK($P191:$Q191)=1,COUNTBLANK($R191:$U191)=3,COUNTBLANK($V191:$X191)=2,COUNTBLANK($Y191:$AE191)=6,COUNTBLANK($AF191:$AJ191)=4,COUNTBLANK($AK191:AN191)=3,COUNTBLANK($AO191:$AQ191)=2,COUNTBLANK($AR191:$AS191)=1,COUNTBLANK($AT191:$AU191)=1),IF(Data!$B191&lt;&gt;"",Scoring!$D$7)+IF(Data!$C191&lt;&gt;"",Scoring!$D$8)+IF(Data!$D191&lt;&gt;"",Scoring!$D$9)+IF(Data!$E191&lt;&gt;"",Scoring!$D$10)+IF(Data!$F191&lt;&gt;"",Scoring!$D$11)+IF(Data!$G191&lt;&gt;"",Scoring!$D$12)+IF(Data!$H191&lt;&gt;"",Scoring!$D$13)+IF(Data!$I191&lt;&gt;"",Scoring!$D$14)+IF(Data!$J191&lt;&gt;"",Scoring!$D$15)+IF(Data!$K191&lt;&gt;"",Scoring!$D$16)+IF(Data!$L191&lt;&gt;"",Scoring!$D$17)+IF(Data!$M191&lt;&gt;"",Scoring!$D$18)+IF(Data!$N191&lt;&gt;"",Scoring!$D$19)+IF(Data!$O191&lt;&gt;"",Scoring!$D$20)+IF(Data!$P191&lt;&gt;"",Scoring!$D$21)+IF(Data!$Q191&lt;&gt;"",Scoring!$D$22)+IF(Data!$R191&lt;&gt;"",Scoring!$D$23)+IF(Data!$S191&lt;&gt;"",Scoring!$D$24)+IF(Data!$T191&lt;&gt;"",Scoring!$D$25)+IF(Data!$U191&lt;&gt;"",Scoring!$D$26)+IF(Data!$V191&lt;&gt;"",Scoring!$D$27)+IF(Data!$W191&lt;&gt;"",Scoring!$D$28)+IF(Data!$X191&lt;&gt;"",Scoring!$D$29)+IF(Data!$Y191&lt;&gt;"",Scoring!$D$30)+IF(Data!$Z191&lt;&gt;"",Scoring!$D$31)+IF(Data!$AA191&lt;&gt;"",Scoring!$D$32)+IF(Data!$AB191&lt;&gt;"",Scoring!$D$33)+IF(Data!$AC191&lt;&gt;"",Scoring!$D$34)+IF(Data!$AD191&lt;&gt;"",Scoring!$D$35)+IF(Data!$AE191&lt;&gt;"",Scoring!$D$36)+IF(Data!$AF191&lt;&gt;"",Scoring!$D$37)+IF(Data!$AG191&lt;&gt;"",Scoring!$D$38)+IF(Data!$AH191&lt;&gt;"",Scoring!$D$39)+IF(Data!$AI191&lt;&gt;"",Scoring!$D$40)+IF(Data!$AJ191&lt;&gt;"",Scoring!$D$41)+IF(Data!$AK191&lt;&gt;"",Scoring!$D$42)+IF(Data!$AL191&lt;&gt;"",Scoring!$D$43)+IF(Data!$AM191&lt;&gt;"",Scoring!$D$44)+IF(Data!$AN191&lt;&gt;"",Scoring!$D$45)+IF(Data!$AO191&lt;&gt;"",Scoring!$D$46)+IF(Data!$AP191&lt;&gt;"",Scoring!$D$47)+IF(Data!$AQ191&lt;&gt;"",Scoring!$D$48)+IF(Data!$AR191&lt;&gt;"",Scoring!$D$49)+IF(Data!$AS191&lt;&gt;"",Scoring!$D$50)+IF(Data!$AT191&lt;&gt;"",Scoring!$D$51)+IF(Data!$AU191&lt;&gt;"",Scoring!$D$52),"")</f>
        <v/>
      </c>
      <c r="AW191" s="180" t="str">
        <f>IF(AV191&lt;&gt;"",LOOKUP(AV191,Likelihoods!$A$7:$A$107,Likelihoods!B$7:B$107),"")</f>
        <v/>
      </c>
      <c r="AX191" s="181" t="str">
        <f>IF(AND(COUNTBLANK($B191:$O191)=13,COUNTBLANK($P191:$Q191)=1,COUNTBLANK($R191:$U191)=3,COUNTBLANK($V191:$X191)=2,COUNTBLANK($Y191:$AE191)=6,COUNTBLANK($AF191:$AJ191)=4,COUNTBLANK($AK191:AN191)=3,COUNTBLANK($AO191:$AQ191)=2,COUNTBLANK($AR191:$AS191)=1,COUNTBLANK($AT191:$AU191)=1),IF(Data!$B191&lt;&gt;"",Scoring!$E$7)+IF(Data!$C191&lt;&gt;"",Scoring!$E$8)+IF(Data!$D191&lt;&gt;"",Scoring!$E$9)+IF(Data!$E191&lt;&gt;"",Scoring!$E$10)+IF(Data!$F191&lt;&gt;"",Scoring!$E$11)+IF(Data!$G191&lt;&gt;"",Scoring!$E$12)+IF(Data!$H191&lt;&gt;"",Scoring!$E$13)+IF(Data!$I191&lt;&gt;"",Scoring!$E$14)+IF(Data!$J191&lt;&gt;"",Scoring!$E$15)+IF(Data!$K191&lt;&gt;"",Scoring!$E$16)+IF(Data!$L191&lt;&gt;"",Scoring!$E$17)+IF(Data!$M191&lt;&gt;"",Scoring!$E$18)+IF(Data!$N191&lt;&gt;"",Scoring!$E$19)+IF(Data!$O191&lt;&gt;"",Scoring!$E$20)+IF(Data!$P191&lt;&gt;"",Scoring!$E$21)+IF(Data!$Q191&lt;&gt;"",Scoring!$E$22)+IF(Data!$R191&lt;&gt;"",Scoring!$E$23)+IF(Data!$S191&lt;&gt;"",Scoring!$E$24)+IF(Data!$T191&lt;&gt;"",Scoring!$E$25)+IF(Data!$U191&lt;&gt;"",Scoring!$E$26)+IF(Data!$V191&lt;&gt;"",Scoring!$E$27)+IF(Data!$W191&lt;&gt;"",Scoring!$E$28)+IF(Data!$X191&lt;&gt;"",Scoring!$E$29)+IF(Data!$Y191&lt;&gt;"",Scoring!$E$30)+IF(Data!$Z191&lt;&gt;"",Scoring!$E$31)+IF(Data!$AA191&lt;&gt;"",Scoring!$E$32)+IF(Data!$AB191&lt;&gt;"",Scoring!$E$33)+IF(Data!$AC191&lt;&gt;"",Scoring!$E$34)+IF(Data!$AD191&lt;&gt;"",Scoring!$E$35)+IF(Data!$AE191&lt;&gt;"",Scoring!$E$36)+IF(Data!$AF191&lt;&gt;"",Scoring!$E$37)+IF(Data!$AG191&lt;&gt;"",Scoring!$E$38)+IF(Data!$AH191&lt;&gt;"",Scoring!$E$39)+IF(Data!$AI191&lt;&gt;"",Scoring!$E$40)+IF(Data!$AJ191&lt;&gt;"",Scoring!$E$41)+IF(Data!$AK191&lt;&gt;"",Scoring!$E$42)+IF(Data!$AL191&lt;&gt;"",Scoring!$E$43)+IF(Data!$AM191&lt;&gt;"",Scoring!$E$44)+IF(Data!$AN191&lt;&gt;"",Scoring!$E$45)+IF(Data!$AO191&lt;&gt;"",Scoring!$E$46)+IF(Data!$AP191&lt;&gt;"",Scoring!$E$47)+IF(Data!$AQ191&lt;&gt;"",Scoring!$E$48)+IF(Data!$AR191&lt;&gt;"",Scoring!$E$49)+IF(Data!$AS191&lt;&gt;"",Scoring!$E$50)+IF(Data!$AT191&lt;&gt;"",Scoring!$E$51)+IF(Data!$AU191&lt;&gt;"",Scoring!$E$52),"")</f>
        <v/>
      </c>
      <c r="AY191" s="180" t="str">
        <f>IF(AX191&lt;&gt;"",LOOKUP(AX191,Likelihoods!$A$7:$A$107,Likelihoods!C$7:C$107),"")</f>
        <v/>
      </c>
      <c r="AZ191" s="182" t="str">
        <f>IF(AND(COUNTBLANK($B191:$O191)=13,COUNTBLANK($P191:$Q191)=1,COUNTBLANK($R191:$U191)=3,COUNTBLANK($V191:$X191)=2,COUNTBLANK($Y191:$AE191)=6,COUNTBLANK($AF191:$AJ191)=4,COUNTBLANK($AK191:AN191)=3,COUNTBLANK($AO191:$AQ191)=2,COUNTBLANK($AR191:$AS191)=1,COUNTBLANK($AT191:$AU191)=1),IF(Data!$B191&lt;&gt;"",Scoring!$F$7)+IF(Data!$C191&lt;&gt;"",Scoring!$F$8)+IF(Data!$D191&lt;&gt;"",Scoring!$F$9)+IF(Data!$E191&lt;&gt;"",Scoring!$F$10)+IF(Data!$F191&lt;&gt;"",Scoring!$F$11)+IF(Data!$G191&lt;&gt;"",Scoring!$F$12)+IF(Data!$H191&lt;&gt;"",Scoring!$F$13)+IF(Data!$I191&lt;&gt;"",Scoring!$F$14)+IF(Data!$J191&lt;&gt;"",Scoring!$F$15)+IF(Data!$K191&lt;&gt;"",Scoring!$F$16)+IF(Data!$L191&lt;&gt;"",Scoring!$F$17)+IF(Data!$M191&lt;&gt;"",Scoring!$F$18)+IF(Data!$N191&lt;&gt;"",Scoring!$F$19)+IF(Data!$O191&lt;&gt;"",Scoring!$F$20)+IF(Data!$P191&lt;&gt;"",Scoring!$F$21)+IF(Data!$Q191&lt;&gt;"",Scoring!$F$22)+IF(Data!$R191&lt;&gt;"",Scoring!$F$23)+IF(Data!$S191&lt;&gt;"",Scoring!$F$24)+IF(Data!$T191&lt;&gt;"",Scoring!$F$25)+IF(Data!$U191&lt;&gt;"",Scoring!$F$26)+IF(Data!$V191&lt;&gt;"",Scoring!$F$27)+IF(Data!$W191&lt;&gt;"",Scoring!$F$28)+IF(Data!$X191&lt;&gt;"",Scoring!$F$29)+IF(Data!$Y191&lt;&gt;"",Scoring!$F$30)+IF(Data!$Z191&lt;&gt;"",Scoring!$F$31)+IF(Data!$AA191&lt;&gt;"",Scoring!$F$32)+IF(Data!$AB191&lt;&gt;"",Scoring!$F$33)+IF(Data!$AC191&lt;&gt;"",Scoring!$F$34)+IF(Data!$AD191&lt;&gt;"",Scoring!$F$35)+IF(Data!$AE191&lt;&gt;"",Scoring!$F$36)+IF(Data!$AF191&lt;&gt;"",Scoring!$F$37)+IF(Data!$AG191&lt;&gt;"",Scoring!$F$38)+IF(Data!$AH191&lt;&gt;"",Scoring!$F$39)+IF(Data!$AI191&lt;&gt;"",Scoring!$F$40)+IF(Data!$AJ191&lt;&gt;"",Scoring!$F$41)+IF(Data!$AK191&lt;&gt;"",Scoring!$F$42)+IF(Data!$AL191&lt;&gt;"",Scoring!$F$43)+IF(Data!$AM191&lt;&gt;"",Scoring!$F$44)+IF(Data!$AN191&lt;&gt;"",Scoring!$F$45)+IF(Data!$AO191&lt;&gt;"",Scoring!$F$46)+IF(Data!$AP191&lt;&gt;"",Scoring!$F$47)+IF(Data!$AQ191&lt;&gt;"",Scoring!$F$48)+IF(Data!$AR191&lt;&gt;"",Scoring!$F$49)+IF(Data!$AS191&lt;&gt;"",Scoring!$F$50)+IF(Data!$AT191&lt;&gt;"",Scoring!$F$51)+IF(Data!$AU191&lt;&gt;"",Scoring!$F$52),"")</f>
        <v/>
      </c>
      <c r="BA191" s="183" t="str">
        <f>IF(AZ191&lt;&gt;"",LOOKUP(AZ191,Likelihoods!$A$7:$A$107,Likelihoods!D$7:D$107),"")</f>
        <v/>
      </c>
      <c r="BB191" s="181" t="str">
        <f>IF(AND(COUNTBLANK($B191:$O191)=13,COUNTBLANK($P191:$Q191)=1,COUNTBLANK($R191:$U191)=3,COUNTBLANK($V191:$X191)=2,COUNTBLANK($Y191:$AE191)=6,COUNTBLANK($AF191:$AJ191)=4,COUNTBLANK($AK191:AN191)=3,COUNTBLANK($AO191:$AQ191)=2,COUNTBLANK($AR191:$AS191)=1,COUNTBLANK($AT191:$AU191)=1),IF(Data!$B191&lt;&gt;"",Scoring!$G$7)+IF(Data!$C191&lt;&gt;"",Scoring!$G$8)+IF(Data!$D191&lt;&gt;"",Scoring!$G$9)+IF(Data!$E191&lt;&gt;"",Scoring!$G$10)+IF(Data!$F191&lt;&gt;"",Scoring!$G$11)+IF(Data!$G191&lt;&gt;"",Scoring!$G$12)+IF(Data!$H191&lt;&gt;"",Scoring!$G$13)+IF(Data!$I191&lt;&gt;"",Scoring!$G$14)+IF(Data!$J191&lt;&gt;"",Scoring!$G$15)+IF(Data!$K191&lt;&gt;"",Scoring!$G$16)+IF(Data!$L191&lt;&gt;"",Scoring!$G$17)+IF(Data!$M191&lt;&gt;"",Scoring!$G$18)+IF(Data!$N191&lt;&gt;"",Scoring!$G$19)+IF(Data!$O191&lt;&gt;"",Scoring!$G$20)+IF(Data!$P191&lt;&gt;"",Scoring!$G$21)+IF(Data!$Q191&lt;&gt;"",Scoring!$G$22)+IF(Data!$R191&lt;&gt;"",Scoring!$G$23)+IF(Data!$S191&lt;&gt;"",Scoring!$G$24)+IF(Data!$T191&lt;&gt;"",Scoring!$G$25)+IF(Data!$U191&lt;&gt;"",Scoring!$G$26)+IF(Data!$V191&lt;&gt;"",Scoring!$G$27)+IF(Data!$W191&lt;&gt;"",Scoring!$G$28)+IF(Data!$X191&lt;&gt;"",Scoring!$G$29)+IF(Data!$Y191&lt;&gt;"",Scoring!$G$30)+IF(Data!$Z191&lt;&gt;"",Scoring!$G$31)+IF(Data!$AA191&lt;&gt;"",Scoring!$G$32)+IF(Data!$AB191&lt;&gt;"",Scoring!$G$33)+IF(Data!$AC191&lt;&gt;"",Scoring!$G$34)+IF(Data!$AD191&lt;&gt;"",Scoring!$G$35)+IF(Data!$AE191&lt;&gt;"",Scoring!$G$36)+IF(Data!$AF191&lt;&gt;"",Scoring!$G$37)+IF(Data!$AG191&lt;&gt;"",Scoring!$G$38)+IF(Data!$AH191&lt;&gt;"",Scoring!$G$39)+IF(Data!$AI191&lt;&gt;"",Scoring!$G$40)+IF(Data!$AJ191&lt;&gt;"",Scoring!$G$41)+IF(Data!$AK191&lt;&gt;"",Scoring!$G$42)+IF(Data!$AL191&lt;&gt;"",Scoring!$G$43)+IF(Data!$AM191&lt;&gt;"",Scoring!$G$44)+IF(Data!$AN191&lt;&gt;"",Scoring!$G$45)+IF(Data!$AO191&lt;&gt;"",Scoring!$G$46)+IF(Data!$AP191&lt;&gt;"",Scoring!$G$47)+IF(Data!$AQ191&lt;&gt;"",Scoring!$G$48)+IF(Data!$AR191&lt;&gt;"",Scoring!$G$49)+IF(Data!$AS191&lt;&gt;"",Scoring!$G$50)+IF(Data!$AT191&lt;&gt;"",Scoring!$G$51)+IF(Data!$AU191&lt;&gt;"",Scoring!$G$52),"")</f>
        <v/>
      </c>
      <c r="BC191" s="184" t="str">
        <f>IF(BB191&lt;&gt;"",LOOKUP(BB191,Likelihoods!$A$7:$A$107,Likelihoods!E$7:E$107),"")</f>
        <v/>
      </c>
      <c r="BD191" s="185" t="str">
        <f>IF(AND(COUNTBLANK($B191:$O191)=13,COUNTBLANK($P191:$Q191)=1,COUNTBLANK($R191:$U191)=3,COUNTBLANK($V191:$X191)=2,COUNTBLANK($Y191:$AE191)=6,COUNTBLANK($AF191:$AJ191)=4,COUNTBLANK($AK191:AN191)=3,COUNTBLANK($AO191:$AQ191)=2,COUNTBLANK($AR191:$AS191)=1,COUNTBLANK($AT191:$AU191)=1),IF(Data!$B191&lt;&gt;"",Scoring!$H$7)+IF(Data!$C191&lt;&gt;"",Scoring!$H$8)+IF(Data!$D191&lt;&gt;"",Scoring!$H$9)+IF(Data!$E191&lt;&gt;"",Scoring!$H$10)+IF(Data!$F191&lt;&gt;"",Scoring!$H$11)+IF(Data!$G191&lt;&gt;"",Scoring!$H$12)+IF(Data!$H191&lt;&gt;"",Scoring!$H$13)+IF(Data!$I191&lt;&gt;"",Scoring!$H$14)+IF(Data!$J191&lt;&gt;"",Scoring!$H$15)+IF(Data!$K191&lt;&gt;"",Scoring!$H$16)+IF(Data!$L191&lt;&gt;"",Scoring!$H$17)+IF(Data!$M191&lt;&gt;"",Scoring!$H$18)+IF(Data!$N191&lt;&gt;"",Scoring!$H$19)+IF(Data!$O191&lt;&gt;"",Scoring!$H$20)+IF(Data!$P191&lt;&gt;"",Scoring!$H$21)+IF(Data!$Q191&lt;&gt;"",Scoring!$H$22)+IF(Data!$R191&lt;&gt;"",Scoring!$H$23)+IF(Data!$S191&lt;&gt;"",Scoring!$H$24)+IF(Data!$T191&lt;&gt;"",Scoring!$H$25)+IF(Data!$U191&lt;&gt;"",Scoring!$H$26)+IF(Data!$V191&lt;&gt;"",Scoring!$H$27)+IF(Data!$W191&lt;&gt;"",Scoring!$H$28)+IF(Data!$X191&lt;&gt;"",Scoring!$H$29)+IF(Data!$Y191&lt;&gt;"",Scoring!$H$30)+IF(Data!$Z191&lt;&gt;"",Scoring!$H$31)+IF(Data!$AA191&lt;&gt;"",Scoring!$H$32)+IF(Data!$AB191&lt;&gt;"",Scoring!$H$33)+IF(Data!$AC191&lt;&gt;"",Scoring!$H$34)+IF(Data!$AD191&lt;&gt;"",Scoring!$H$35)+IF(Data!$AE191&lt;&gt;"",Scoring!$H$36)+IF(Data!$AF191&lt;&gt;"",Scoring!$H$37)+IF(Data!$AG191&lt;&gt;"",Scoring!$H$38)+IF(Data!$AH191&lt;&gt;"",Scoring!$H$39)+IF(Data!$AI191&lt;&gt;"",Scoring!$H$40)+IF(Data!$AJ191&lt;&gt;"",Scoring!$H$41)+IF(Data!$AK191&lt;&gt;"",Scoring!$H$42)+IF(Data!$AL191&lt;&gt;"",Scoring!$H$43)+IF(Data!$AM191&lt;&gt;"",Scoring!$H$44)+IF(Data!$AN191&lt;&gt;"",Scoring!$H$45)+IF(Data!$AO191&lt;&gt;"",Scoring!$H$46)+IF(Data!$AP191&lt;&gt;"",Scoring!$H$47)+IF(Data!$AQ191&lt;&gt;"",Scoring!$H$48)+IF(Data!$AR191&lt;&gt;"",Scoring!$H$49)+IF(Data!$AS191&lt;&gt;"",Scoring!$H$50)+IF(Data!$AT191&lt;&gt;"",Scoring!$H$51)+IF(Data!$AU191&lt;&gt;"",Scoring!$H$52),"")</f>
        <v/>
      </c>
      <c r="BE191" s="186" t="str">
        <f>IF(BD191&lt;&gt;"",LOOKUP(BD191,Likelihoods!$A$7:$A$107,Likelihoods!F$7:F$107),"")</f>
        <v/>
      </c>
      <c r="BF191" s="181" t="str">
        <f>IF(AND(COUNTBLANK($B191:$O191)=13,COUNTBLANK($P191:$Q191)=1,COUNTBLANK($R191:$U191)=3,COUNTBLANK($V191:$X191)=2,COUNTBLANK($Y191:$AE191)=6,COUNTBLANK($AF191:$AJ191)=4,COUNTBLANK($AK191:AN191)=3,COUNTBLANK($AO191:$AQ191)=2,COUNTBLANK($AR191:$AS191)=1,COUNTBLANK($AT191:$AU191)=1),IF(Data!$B191&lt;&gt;"",Scoring!$I$7)+IF(Data!$C191&lt;&gt;"",Scoring!$I$8)+IF(Data!$D191&lt;&gt;"",Scoring!$I$9)+IF(Data!$E191&lt;&gt;"",Scoring!$I$10)+IF(Data!$F191&lt;&gt;"",Scoring!$I$11)+IF(Data!$G191&lt;&gt;"",Scoring!$I$12)+IF(Data!$H191&lt;&gt;"",Scoring!$I$13)+IF(Data!$I191&lt;&gt;"",Scoring!$I$14)+IF(Data!$J191&lt;&gt;"",Scoring!$I$15)+IF(Data!$K191&lt;&gt;"",Scoring!$I$16)+IF(Data!$L191&lt;&gt;"",Scoring!$I$17)+IF(Data!$M191&lt;&gt;"",Scoring!$I$18)+IF(Data!$N191&lt;&gt;"",Scoring!$I$19)+IF(Data!$O191&lt;&gt;"",Scoring!$I$20)+IF(Data!$P191&lt;&gt;"",Scoring!$I$21)+IF(Data!$Q191&lt;&gt;"",Scoring!$I$22)+IF(Data!$R191&lt;&gt;"",Scoring!$I$23)+IF(Data!$S191&lt;&gt;"",Scoring!$I$24)+IF(Data!$T191&lt;&gt;"",Scoring!$I$25)+IF(Data!$U191&lt;&gt;"",Scoring!$I$26)+IF(Data!$V191&lt;&gt;"",Scoring!$I$27)+IF(Data!$W191&lt;&gt;"",Scoring!$I$28)+IF(Data!$X191&lt;&gt;"",Scoring!$I$29)+IF(Data!$Y191&lt;&gt;"",Scoring!$I$30)+IF(Data!$Z191&lt;&gt;"",Scoring!$I$31)+IF(Data!$AA191&lt;&gt;"",Scoring!$I$32)+IF(Data!$AB191&lt;&gt;"",Scoring!$I$33)+IF(Data!$AC191&lt;&gt;"",Scoring!$I$34)+IF(Data!$AD191&lt;&gt;"",Scoring!$I$35)+IF(Data!$AE191&lt;&gt;"",Scoring!$I$36)+IF(Data!$AF191&lt;&gt;"",Scoring!$I$37)+IF(Data!$AG191&lt;&gt;"",Scoring!$I$38)+IF(Data!$AH191&lt;&gt;"",Scoring!$I$39)+IF(Data!$AI191&lt;&gt;"",Scoring!$I$40)+IF(Data!$AJ191&lt;&gt;"",Scoring!$I$41)+IF(Data!$AK191&lt;&gt;"",Scoring!$I$42)+IF(Data!$AL191&lt;&gt;"",Scoring!$I$43)+IF(Data!$AM191&lt;&gt;"",Scoring!$I$44)+IF(Data!$AN191&lt;&gt;"",Scoring!$I$45)+IF(Data!$AO191&lt;&gt;"",Scoring!$I$46)+IF(Data!$AP191&lt;&gt;"",Scoring!$I$47)+IF(Data!$AQ191&lt;&gt;"",Scoring!$I$48)+IF(Data!$AR191&lt;&gt;"",Scoring!$I$49)+IF(Data!$AS191&lt;&gt;"",Scoring!$I$50)+IF(Data!$AT191&lt;&gt;"",Scoring!$I$51)+IF(Data!$AU191&lt;&gt;"",Scoring!$I$52),"")</f>
        <v/>
      </c>
      <c r="BG191" s="180" t="str">
        <f>IF(BF191&lt;&gt;"",LOOKUP(BF191,Likelihoods!$A$7:$A$107,Likelihoods!G$7:G$107),"")</f>
        <v/>
      </c>
      <c r="BH191" s="187" t="str">
        <f>IF(AND(COUNTBLANK($B191:$O191)=13,COUNTBLANK($P191:$Q191)=1,COUNTBLANK($R191:$U191)=3,COUNTBLANK($V191:$X191)=2,COUNTBLANK($Y191:$AE191)=6,COUNTBLANK($AF191:$AJ191)=4,COUNTBLANK($AK191:AN191)=3,COUNTBLANK($AO191:$AQ191)=2,COUNTBLANK($AR191:$AS191)=1,COUNTBLANK($AT191:$AU191)=1),IF(Data!$B191&lt;&gt;"",Scoring!$J$7)+IF(Data!$C191&lt;&gt;"",Scoring!$J$8)+IF(Data!$D191&lt;&gt;"",Scoring!$J$9)+IF(Data!$E191&lt;&gt;"",Scoring!$J$10)+IF(Data!$F191&lt;&gt;"",Scoring!$J$11)+IF(Data!$G191&lt;&gt;"",Scoring!$J$12)+IF(Data!$H191&lt;&gt;"",Scoring!$J$13)+IF(Data!$I191&lt;&gt;"",Scoring!$J$14)+IF(Data!$J191&lt;&gt;"",Scoring!$J$15)+IF(Data!$K191&lt;&gt;"",Scoring!$J$16)+IF(Data!$L191&lt;&gt;"",Scoring!$J$17)+IF(Data!$M191&lt;&gt;"",Scoring!$J$18)+IF(Data!$N191&lt;&gt;"",Scoring!$J$19)+IF(Data!$O191&lt;&gt;"",Scoring!$J$20)+IF(Data!$P191&lt;&gt;"",Scoring!$J$21)+IF(Data!$Q191&lt;&gt;"",Scoring!$J$22)+IF(Data!$R191&lt;&gt;"",Scoring!$J$23)+IF(Data!$S191&lt;&gt;"",Scoring!$J$24)+IF(Data!$T191&lt;&gt;"",Scoring!$J$25)+IF(Data!$U191&lt;&gt;"",Scoring!$J$26)+IF(Data!$V191&lt;&gt;"",Scoring!$J$27)+IF(Data!$W191&lt;&gt;"",Scoring!$J$28)+IF(Data!$X191&lt;&gt;"",Scoring!$J$29)+IF(Data!$Y191&lt;&gt;"",Scoring!$J$30)+IF(Data!$Z191&lt;&gt;"",Scoring!$J$31)+IF(Data!$AA191&lt;&gt;"",Scoring!$J$32)+IF(Data!$AB191&lt;&gt;"",Scoring!$J$33)+IF(Data!$AC191&lt;&gt;"",Scoring!$J$34)+IF(Data!$AD191&lt;&gt;"",Scoring!$J$35)+IF(Data!$AE191&lt;&gt;"",Scoring!$J$36)+IF(Data!$AF191&lt;&gt;"",Scoring!$J$37)+IF(Data!$AG191&lt;&gt;"",Scoring!$J$38)+IF(Data!$AH191&lt;&gt;"",Scoring!$J$39)+IF(Data!$AI191&lt;&gt;"",Scoring!$J$40)+IF(Data!$AJ191&lt;&gt;"",Scoring!$J$41)+IF(Data!$AK191&lt;&gt;"",Scoring!$J$42)+IF(Data!$AL191&lt;&gt;"",Scoring!$J$43)+IF(Data!$AM191&lt;&gt;"",Scoring!$J$44)+IF(Data!$AN191&lt;&gt;"",Scoring!$J$45)+IF(Data!$AO191&lt;&gt;"",Scoring!$J$46)+IF(Data!$AP191&lt;&gt;"",Scoring!$J$47)+IF(Data!$AQ191&lt;&gt;"",Scoring!$J$48)+IF(Data!$AR191&lt;&gt;"",Scoring!$J$49)+IF(Data!$AS191&lt;&gt;"",Scoring!$J$50)+IF(Data!$AT191&lt;&gt;"",Scoring!$J$51)+IF(Data!$AU191&lt;&gt;"",Scoring!$J$52),"")</f>
        <v/>
      </c>
      <c r="BI191" s="183" t="str">
        <f>IF(BH191&lt;&gt;"",LOOKUP(BH191,Likelihoods!$A$7:$A$107,Likelihoods!H$7:H$107),"")</f>
        <v/>
      </c>
      <c r="BJ191" s="188" t="str">
        <f>IF(AND(COUNTBLANK($B191:$O191)=13,COUNTBLANK($P191:$Q191)=1,COUNTBLANK($R191:$U191)=3,COUNTBLANK($V191:$X191)=2,COUNTBLANK($Y191:$AE191)=6,COUNTBLANK($AF191:$AJ191)=4,COUNTBLANK($AK191:AN191)=3,COUNTBLANK($AO191:$AQ191)=2,COUNTBLANK($AR191:$AS191)=1,COUNTBLANK($AT191:$AU191)=1),IF(Data!$B191&lt;&gt;"",Scoring!$K$7)+IF(Data!$C191&lt;&gt;"",Scoring!$K$8)+IF(Data!$D191&lt;&gt;"",Scoring!$K$9)+IF(Data!$E191&lt;&gt;"",Scoring!$K$10)+IF(Data!$F191&lt;&gt;"",Scoring!$K$11)+IF(Data!$G191&lt;&gt;"",Scoring!$K$12)+IF(Data!$H191&lt;&gt;"",Scoring!$K$13)+IF(Data!$I191&lt;&gt;"",Scoring!$K$14)+IF(Data!$J191&lt;&gt;"",Scoring!$K$15)+IF(Data!$K191&lt;&gt;"",Scoring!$K$16)+IF(Data!$L191&lt;&gt;"",Scoring!$K$17)+IF(Data!$M191&lt;&gt;"",Scoring!$K$18)+IF(Data!$N191&lt;&gt;"",Scoring!$K$19)+IF(Data!$O191&lt;&gt;"",Scoring!$K$20)+IF(Data!$P191&lt;&gt;"",Scoring!$K$21)+IF(Data!$Q191&lt;&gt;"",Scoring!$K$22)+IF(Data!$R191&lt;&gt;"",Scoring!$K$23)+IF(Data!$S191&lt;&gt;"",Scoring!$K$24)+IF(Data!$T191&lt;&gt;"",Scoring!$K$25)+IF(Data!$U191&lt;&gt;"",Scoring!$K$26)+IF(Data!$V191&lt;&gt;"",Scoring!$K$27)+IF(Data!$W191&lt;&gt;"",Scoring!$K$28)+IF(Data!$X191&lt;&gt;"",Scoring!$K$29)+IF(Data!$Y191&lt;&gt;"",Scoring!$K$30)+IF(Data!$Z191&lt;&gt;"",Scoring!$K$31)+IF(Data!$AA191&lt;&gt;"",Scoring!$K$32)+IF(Data!$AB191&lt;&gt;"",Scoring!$K$33)+IF(Data!$AC191&lt;&gt;"",Scoring!$K$34)+IF(Data!$AD191&lt;&gt;"",Scoring!$K$35)+IF(Data!$AE191&lt;&gt;"",Scoring!$K$36)+IF(Data!$AF191&lt;&gt;"",Scoring!$K$37)+IF(Data!$AG191&lt;&gt;"",Scoring!$K$38)+IF(Data!$AH191&lt;&gt;"",Scoring!$K$39)+IF(Data!$AI191&lt;&gt;"",Scoring!$K$40)+IF(Data!$AJ191&lt;&gt;"",Scoring!$K$41)+IF(Data!$AK191&lt;&gt;"",Scoring!$K$42)+IF(Data!$AL191&lt;&gt;"",Scoring!$K$43)+IF(Data!$AM191&lt;&gt;"",Scoring!$K$44)+IF(Data!$AN191&lt;&gt;"",Scoring!$K$45)+IF(Data!$AO191&lt;&gt;"",Scoring!$K$46)+IF(Data!$AP191&lt;&gt;"",Scoring!$K$47)+IF(Data!$AQ191&lt;&gt;"",Scoring!$K$48)+IF(Data!$AR191&lt;&gt;"",Scoring!$K$49)+IF(Data!$AS191&lt;&gt;"",Scoring!$K$50)+IF(Data!$AT191&lt;&gt;"",Scoring!$K$51)+IF(Data!$AU191&lt;&gt;"",Scoring!$K$52),"")</f>
        <v/>
      </c>
      <c r="BK191" s="184" t="str">
        <f>IF(BJ191&lt;&gt;"",LOOKUP(BJ191,Likelihoods!$A$7:$A$107,Likelihoods!I$7:I$107),"")</f>
        <v/>
      </c>
      <c r="BL191" s="187" t="str">
        <f>IF(AND(COUNTBLANK($B191:$O191)=13,COUNTBLANK($P191:$Q191)=1,COUNTBLANK($R191:$U191)=3,COUNTBLANK($V191:$X191)=2,COUNTBLANK($Y191:$AE191)=6,COUNTBLANK($AF191:$AJ191)=4,COUNTBLANK($AK191:AN191)=3,COUNTBLANK($AO191:$AQ191)=2,COUNTBLANK($AR191:$AS191)=1,COUNTBLANK($AT191:$AU191)=1),IF(Data!$B191&lt;&gt;"",Scoring!$L$7)+IF(Data!$C191&lt;&gt;"",Scoring!$L$8)+IF(Data!$D191&lt;&gt;"",Scoring!$L$9)+IF(Data!$E191&lt;&gt;"",Scoring!$L$10)+IF(Data!$F191&lt;&gt;"",Scoring!$L$11)+IF(Data!$G191&lt;&gt;"",Scoring!$L$12)+IF(Data!$H191&lt;&gt;"",Scoring!$L$13)+IF(Data!$I191&lt;&gt;"",Scoring!$L$14)+IF(Data!$J191&lt;&gt;"",Scoring!$L$15)+IF(Data!$K191&lt;&gt;"",Scoring!$L$16)+IF(Data!$L191&lt;&gt;"",Scoring!$L$17)+IF(Data!$M191&lt;&gt;"",Scoring!$L$18)+IF(Data!$N191&lt;&gt;"",Scoring!$L$19)+IF(Data!$O191&lt;&gt;"",Scoring!$L$20)+IF(Data!$P191&lt;&gt;"",Scoring!$L$21)+IF(Data!$Q191&lt;&gt;"",Scoring!$L$22)+IF(Data!$R191&lt;&gt;"",Scoring!$L$23)+IF(Data!$S191&lt;&gt;"",Scoring!$L$24)+IF(Data!$T191&lt;&gt;"",Scoring!$L$25)+IF(Data!$U191&lt;&gt;"",Scoring!$L$26)+IF(Data!$V191&lt;&gt;"",Scoring!$L$27)+IF(Data!$W191&lt;&gt;"",Scoring!$L$28)+IF(Data!$X191&lt;&gt;"",Scoring!$L$29)+IF(Data!$Y191&lt;&gt;"",Scoring!$L$30)+IF(Data!$Z191&lt;&gt;"",Scoring!$L$31)+IF(Data!$AA191&lt;&gt;"",Scoring!$L$32)+IF(Data!$AB191&lt;&gt;"",Scoring!$L$33)+IF(Data!$AC191&lt;&gt;"",Scoring!$L$34)+IF(Data!$AD191&lt;&gt;"",Scoring!$L$35)+IF(Data!$AE191&lt;&gt;"",Scoring!$L$36)+IF(Data!$AF191&lt;&gt;"",Scoring!$L$37)+IF(Data!$AG191&lt;&gt;"",Scoring!$L$38)+IF(Data!$AH191&lt;&gt;"",Scoring!$L$39)+IF(Data!$AI191&lt;&gt;"",Scoring!$L$40)+IF(Data!$AJ191&lt;&gt;"",Scoring!$L$41)+IF(Data!$AK191&lt;&gt;"",Scoring!$L$42)+IF(Data!$AL191&lt;&gt;"",Scoring!$L$43)+IF(Data!$AM191&lt;&gt;"",Scoring!$L$44)+IF(Data!$AN191&lt;&gt;"",Scoring!$L$45)+IF(Data!$AO191&lt;&gt;"",Scoring!$L$46)+IF(Data!$AP191&lt;&gt;"",Scoring!$L$47)+IF(Data!$AQ191&lt;&gt;"",Scoring!$L$48)+IF(Data!$AR191&lt;&gt;"",Scoring!$L$49)+IF(Data!$AS191&lt;&gt;"",Scoring!$L$50)+IF(Data!$AT191&lt;&gt;"",Scoring!$L$51)+IF(Data!$AU191&lt;&gt;"",Scoring!$L$52),"")</f>
        <v/>
      </c>
      <c r="BM191" s="180" t="str">
        <f>IF(BL191&lt;&gt;"",LOOKUP(BL191,Likelihoods!$A$7:$A$107,Likelihoods!J$7:J$107),"")</f>
        <v/>
      </c>
      <c r="BN191" s="181" t="str">
        <f>IF(AND(COUNTBLANK($B191:$O191)=13,COUNTBLANK($P191:$Q191)=1,COUNTBLANK($R191:$U191)=3,COUNTBLANK($V191:$X191)=2,COUNTBLANK($Y191:$AE191)=6,COUNTBLANK($AF191:$AJ191)=4,COUNTBLANK($AK191:AN191)=3,COUNTBLANK($AO191:$AQ191)=2,COUNTBLANK($AR191:$AS191)=1,COUNTBLANK($AT191:$AU191)=1),IF(Data!$B191&lt;&gt;"",Scoring!$M$7)+IF(Data!$C191&lt;&gt;"",Scoring!$M$8)+IF(Data!$D191&lt;&gt;"",Scoring!$M$9)+IF(Data!$E191&lt;&gt;"",Scoring!$M$10)+IF(Data!$F191&lt;&gt;"",Scoring!$M$11)+IF(Data!$G191&lt;&gt;"",Scoring!$M$12)+IF(Data!$H191&lt;&gt;"",Scoring!$M$13)+IF(Data!$I191&lt;&gt;"",Scoring!$M$14)+IF(Data!$J191&lt;&gt;"",Scoring!$M$15)+IF(Data!$K191&lt;&gt;"",Scoring!$M$16)+IF(Data!$L191&lt;&gt;"",Scoring!$M$17)+IF(Data!$M191&lt;&gt;"",Scoring!$M$18)+IF(Data!$N191&lt;&gt;"",Scoring!$M$19)+IF(Data!$O191&lt;&gt;"",Scoring!$M$20)+IF(Data!$P191&lt;&gt;"",Scoring!$M$21)+IF(Data!$Q191&lt;&gt;"",Scoring!$M$22)+IF(Data!$R191&lt;&gt;"",Scoring!$M$23)+IF(Data!$S191&lt;&gt;"",Scoring!$M$24)+IF(Data!$T191&lt;&gt;"",Scoring!$M$25)+IF(Data!$U191&lt;&gt;"",Scoring!$M$26)+IF(Data!$V191&lt;&gt;"",Scoring!$M$27)+IF(Data!$W191&lt;&gt;"",Scoring!$M$28)+IF(Data!$X191&lt;&gt;"",Scoring!$M$29)+IF(Data!$Y191&lt;&gt;"",Scoring!$M$30)+IF(Data!$Z191&lt;&gt;"",Scoring!$M$31)+IF(Data!$AA191&lt;&gt;"",Scoring!$M$32)+IF(Data!$AB191&lt;&gt;"",Scoring!$M$33)+IF(Data!$AC191&lt;&gt;"",Scoring!$M$34)+IF(Data!$AD191&lt;&gt;"",Scoring!$M$35)+IF(Data!$AE191&lt;&gt;"",Scoring!$M$36)+IF(Data!$AF191&lt;&gt;"",Scoring!$M$37)+IF(Data!$AG191&lt;&gt;"",Scoring!$M$38)+IF(Data!$AH191&lt;&gt;"",Scoring!$M$39)+IF(Data!$AI191&lt;&gt;"",Scoring!$M$40)+IF(Data!$AJ191&lt;&gt;"",Scoring!$M$41)+IF(Data!$AK191&lt;&gt;"",Scoring!$M$42)+IF(Data!$AL191&lt;&gt;"",Scoring!$M$43)+IF(Data!$AM191&lt;&gt;"",Scoring!$M$44)+IF(Data!$AN191&lt;&gt;"",Scoring!$M$45)+IF(Data!$AO191&lt;&gt;"",Scoring!$M$46)+IF(Data!$AP191&lt;&gt;"",Scoring!$M$47)+IF(Data!$AQ191&lt;&gt;"",Scoring!$M$48)+IF(Data!$AR191&lt;&gt;"",Scoring!$M$49)+IF(Data!$AS191&lt;&gt;"",Scoring!$M$50)+IF(Data!$AT191&lt;&gt;"",Scoring!$M$51)+IF(Data!$AU191&lt;&gt;"",Scoring!$M$52),"")</f>
        <v/>
      </c>
      <c r="BO191" s="184" t="str">
        <f>IF(BN191&lt;&gt;"",LOOKUP(BN191,Likelihoods!$A$7:$A$107,Likelihoods!K$7:K$107),"")</f>
        <v/>
      </c>
      <c r="BP191" s="179" t="str">
        <f>IF(AND(COUNTBLANK($B191:$O191)=13,COUNTBLANK($P191:$Q191)=1,COUNTBLANK($R191:$U191)=3,COUNTBLANK($V191:$X191)=2,COUNTBLANK($Y191:$AE191)=6,COUNTBLANK($AF191:$AJ191)=4,COUNTBLANK($AK191:AN191)=3,COUNTBLANK($AO191:$AQ191)=2,COUNTBLANK($AR191:$AS191)=1,COUNTBLANK($AT191:$AU191)=1),IF(Data!$B191&lt;&gt;"",Scoring!$N$7)+IF(Data!$C191&lt;&gt;"",Scoring!$N$8)+IF(Data!$D191&lt;&gt;"",Scoring!$N$9)+IF(Data!$E191&lt;&gt;"",Scoring!$N$10)+IF(Data!$F191&lt;&gt;"",Scoring!$N$11)+IF(Data!$G191&lt;&gt;"",Scoring!$N$12)+IF(Data!$H191&lt;&gt;"",Scoring!$N$13)+IF(Data!$I191&lt;&gt;"",Scoring!$N$14)+IF(Data!$J191&lt;&gt;"",Scoring!$N$15)+IF(Data!$K191&lt;&gt;"",Scoring!$N$16)+IF(Data!$L191&lt;&gt;"",Scoring!$N$17)+IF(Data!$M191&lt;&gt;"",Scoring!$N$18)+IF(Data!$N191&lt;&gt;"",Scoring!$N$19)+IF(Data!$O191&lt;&gt;"",Scoring!$N$20)+IF(Data!$P191&lt;&gt;"",Scoring!$N$21)+IF(Data!$Q191&lt;&gt;"",Scoring!$N$22)+IF(Data!$R191&lt;&gt;"",Scoring!$N$23)+IF(Data!$S191&lt;&gt;"",Scoring!$N$24)+IF(Data!$T191&lt;&gt;"",Scoring!$N$25)+IF(Data!$U191&lt;&gt;"",Scoring!$N$26)+IF(Data!$V191&lt;&gt;"",Scoring!$N$27)+IF(Data!$W191&lt;&gt;"",Scoring!$N$28)+IF(Data!$X191&lt;&gt;"",Scoring!$N$29)+IF(Data!$Y191&lt;&gt;"",Scoring!$N$30)+IF(Data!$Z191&lt;&gt;"",Scoring!$N$31)+IF(Data!$AA191&lt;&gt;"",Scoring!$N$32)+IF(Data!$AB191&lt;&gt;"",Scoring!$N$33)+IF(Data!$AC191&lt;&gt;"",Scoring!$N$34)+IF(Data!$AD191&lt;&gt;"",Scoring!$N$35)+IF(Data!$AE191&lt;&gt;"",Scoring!$N$36)+IF(Data!$AF191&lt;&gt;"",Scoring!$N$37)+IF(Data!$AG191&lt;&gt;"",Scoring!$N$38)+IF(Data!$AH191&lt;&gt;"",Scoring!$N$39)+IF(Data!$AI191&lt;&gt;"",Scoring!$N$40)+IF(Data!$AJ191&lt;&gt;"",Scoring!$N$41)+IF(Data!$AK191&lt;&gt;"",Scoring!$N$42)+IF(Data!$AL191&lt;&gt;"",Scoring!$N$43)+IF(Data!$AM191&lt;&gt;"",Scoring!$N$44)+IF(Data!$AN191&lt;&gt;"",Scoring!$N$45)+IF(Data!$AO191&lt;&gt;"",Scoring!$N$46)+IF(Data!$AP191&lt;&gt;"",Scoring!$N$47)+IF(Data!$AQ191&lt;&gt;"",Scoring!$N$48)+IF(Data!$AR191&lt;&gt;"",Scoring!$N$49)+IF(Data!$AS191&lt;&gt;"",Scoring!$N$50)+IF(Data!$AT191&lt;&gt;"",Scoring!$N$51)+IF(Data!$AU191&lt;&gt;"",Scoring!$N$52),"")</f>
        <v/>
      </c>
      <c r="BQ191" s="189" t="str">
        <f>IF(BP191&lt;&gt;"",LOOKUP(BP191,Likelihoods!$A$7:$A$107,Likelihoods!L$7:L$107),"")</f>
        <v/>
      </c>
      <c r="BR191" s="181" t="str">
        <f>IF(AND(COUNTBLANK($B191:$O191)=13,COUNTBLANK($P191:$Q191)=1,COUNTBLANK($R191:$U191)=3,COUNTBLANK($V191:$X191)=2,COUNTBLANK($Y191:$AE191)=6,COUNTBLANK($AF191:$AJ191)=4,COUNTBLANK($AK191:AN191)=3,COUNTBLANK($AO191:$AQ191)=2,COUNTBLANK($AR191:$AS191)=1,COUNTBLANK($AT191:$AU191)=1),IF(Data!$B191&lt;&gt;"",Scoring!$O$7)+IF(Data!$C191&lt;&gt;"",Scoring!$O$8)+IF(Data!$D191&lt;&gt;"",Scoring!$O$9)+IF(Data!$E191&lt;&gt;"",Scoring!$O$10)+IF(Data!$F191&lt;&gt;"",Scoring!$O$11)+IF(Data!$G191&lt;&gt;"",Scoring!$O$12)+IF(Data!$H191&lt;&gt;"",Scoring!$O$13)+IF(Data!$I191&lt;&gt;"",Scoring!$O$14)+IF(Data!$J191&lt;&gt;"",Scoring!$O$15)+IF(Data!$K191&lt;&gt;"",Scoring!$O$16)+IF(Data!$L191&lt;&gt;"",Scoring!$O$17)+IF(Data!$M191&lt;&gt;"",Scoring!$O$18)+IF(Data!$N191&lt;&gt;"",Scoring!$O$19)+IF(Data!$O191&lt;&gt;"",Scoring!$O$20)+IF(Data!$P191&lt;&gt;"",Scoring!$O$21)+IF(Data!$Q191&lt;&gt;"",Scoring!$O$22)+IF(Data!$R191&lt;&gt;"",Scoring!$O$23)+IF(Data!$S191&lt;&gt;"",Scoring!$O$24)+IF(Data!$T191&lt;&gt;"",Scoring!$O$25)+IF(Data!$U191&lt;&gt;"",Scoring!$O$26)+IF(Data!$V191&lt;&gt;"",Scoring!$O$27)+IF(Data!$W191&lt;&gt;"",Scoring!$O$28)+IF(Data!$X191&lt;&gt;"",Scoring!$O$29)+IF(Data!$Y191&lt;&gt;"",Scoring!$O$30)+IF(Data!$Z191&lt;&gt;"",Scoring!$O$31)+IF(Data!$AA191&lt;&gt;"",Scoring!$O$32)+IF(Data!$AB191&lt;&gt;"",Scoring!$O$33)+IF(Data!$AC191&lt;&gt;"",Scoring!$O$34)+IF(Data!$AD191&lt;&gt;"",Scoring!$O$35)+IF(Data!$AE191&lt;&gt;"",Scoring!$O$36)+IF(Data!$AF191&lt;&gt;"",Scoring!$O$37)+IF(Data!$AG191&lt;&gt;"",Scoring!$O$38)+IF(Data!$AH191&lt;&gt;"",Scoring!$O$39)+IF(Data!$AI191&lt;&gt;"",Scoring!$O$40)+IF(Data!$AJ191&lt;&gt;"",Scoring!$O$41)+IF(Data!$AK191&lt;&gt;"",Scoring!$O$42)+IF(Data!$AL191&lt;&gt;"",Scoring!$O$43)+IF(Data!$AM191&lt;&gt;"",Scoring!$O$44)+IF(Data!$AN191&lt;&gt;"",Scoring!$O$45)+IF(Data!$AO191&lt;&gt;"",Scoring!$O$46)+IF(Data!$AP191&lt;&gt;"",Scoring!$O$47)+IF(Data!$AQ191&lt;&gt;"",Scoring!$O$48)+IF(Data!$AR191&lt;&gt;"",Scoring!$O$49)+IF(Data!$AS191&lt;&gt;"",Scoring!$O$50)+IF(Data!$AT191&lt;&gt;"",Scoring!$O$51)+IF(Data!$AU191&lt;&gt;"",Scoring!$O$52),"")</f>
        <v/>
      </c>
      <c r="BS191" s="184" t="str">
        <f>IF(BR191&lt;&gt;"",LOOKUP(BR191,Likelihoods!$A$7:$A$107,Likelihoods!M$7:M$107),"")</f>
        <v/>
      </c>
      <c r="BT191" s="181" t="str">
        <f>IF(AND(COUNTBLANK($B191:$O191)=13,COUNTBLANK($P191:$Q191)=1,COUNTBLANK($R191:$U191)=3,COUNTBLANK($V191:$X191)=2,COUNTBLANK($Y191:$AE191)=6,COUNTBLANK($AF191:$AJ191)=4,COUNTBLANK($AK191:AN191)=3,COUNTBLANK($AO191:$AQ191)=2,COUNTBLANK($AR191:$AS191)=1,COUNTBLANK($AT191:$AU191)=1),IF(Data!$B191&lt;&gt;"",Scoring!$P$7)+IF(Data!$C191&lt;&gt;"",Scoring!$P$8)+IF(Data!$D191&lt;&gt;"",Scoring!$P$9)+IF(Data!$E191&lt;&gt;"",Scoring!$P$10)+IF(Data!$F191&lt;&gt;"",Scoring!$P$11)+IF(Data!$G191&lt;&gt;"",Scoring!$P$12)+IF(Data!$H191&lt;&gt;"",Scoring!$P$13)+IF(Data!$I191&lt;&gt;"",Scoring!$P$14)+IF(Data!$J191&lt;&gt;"",Scoring!$P$15)+IF(Data!$K191&lt;&gt;"",Scoring!$P$16)+IF(Data!$L191&lt;&gt;"",Scoring!$P$17)+IF(Data!$M191&lt;&gt;"",Scoring!$P$18)+IF(Data!$N191&lt;&gt;"",Scoring!$P$19)+IF(Data!$O191&lt;&gt;"",Scoring!$P$20)+IF(Data!$P191&lt;&gt;"",Scoring!$P$21)+IF(Data!$Q191&lt;&gt;"",Scoring!$P$22)+IF(Data!$R191&lt;&gt;"",Scoring!$P$23)+IF(Data!$S191&lt;&gt;"",Scoring!$P$24)+IF(Data!$T191&lt;&gt;"",Scoring!$P$25)+IF(Data!$U191&lt;&gt;"",Scoring!$P$26)+IF(Data!$V191&lt;&gt;"",Scoring!$P$27)+IF(Data!$W191&lt;&gt;"",Scoring!$P$28)+IF(Data!$X191&lt;&gt;"",Scoring!$P$29)+IF(Data!$Y191&lt;&gt;"",Scoring!$P$30)+IF(Data!$Z191&lt;&gt;"",Scoring!$P$31)+IF(Data!$AA191&lt;&gt;"",Scoring!$P$32)+IF(Data!$AB191&lt;&gt;"",Scoring!$P$33)+IF(Data!$AC191&lt;&gt;"",Scoring!$P$34)+IF(Data!$AD191&lt;&gt;"",Scoring!$P$35)+IF(Data!$AE191&lt;&gt;"",Scoring!$P$36)+IF(Data!$AF191&lt;&gt;"",Scoring!$P$37)+IF(Data!$AG191&lt;&gt;"",Scoring!$P$38)+IF(Data!$AH191&lt;&gt;"",Scoring!$P$39)+IF(Data!$AI191&lt;&gt;"",Scoring!$P$40)+IF(Data!$AJ191&lt;&gt;"",Scoring!$P$41)+IF(Data!$AK191&lt;&gt;"",Scoring!$P$42)+IF(Data!$AL191&lt;&gt;"",Scoring!$P$43)+IF(Data!$AM191&lt;&gt;"",Scoring!$P$44)+IF(Data!$AN191&lt;&gt;"",Scoring!$P$45)+IF(Data!$AO191&lt;&gt;"",Scoring!$P$46)+IF(Data!$AP191&lt;&gt;"",Scoring!$P$47)+IF(Data!$AQ191&lt;&gt;"",Scoring!$P$48)+IF(Data!$AR191&lt;&gt;"",Scoring!$P$49)+IF(Data!$AS191&lt;&gt;"",Scoring!$P$50)+IF(Data!$AT191&lt;&gt;"",Scoring!$P$51)+IF(Data!$AU191&lt;&gt;"",Scoring!$P$52),"")</f>
        <v/>
      </c>
      <c r="BU191" s="180" t="str">
        <f>IF(BT191&lt;&gt;"",LOOKUP(BT191,Likelihoods!$A$7:$A$107,Likelihoods!N$7:N$107),"")</f>
        <v/>
      </c>
      <c r="BV191" s="181" t="str">
        <f>IF(AND(COUNTBLANK($B191:$O191)=13,COUNTBLANK($P191:$Q191)=1,COUNTBLANK($R191:$U191)=3,COUNTBLANK($V191:$X191)=2,COUNTBLANK($Y191:$AE191)=6,COUNTBLANK($AF191:$AJ191)=4,COUNTBLANK($AK191:AN191)=3,COUNTBLANK($AO191:$AQ191)=2,COUNTBLANK($AR191:$AS191)=1,COUNTBLANK($AT191:$AU191)=1),IF(Data!$B191&lt;&gt;"",Scoring!$Q$7)+IF(Data!$C191&lt;&gt;"",Scoring!$Q$8)+IF(Data!$D191&lt;&gt;"",Scoring!$Q$9)+IF(Data!$E191&lt;&gt;"",Scoring!$Q$10)+IF(Data!$F191&lt;&gt;"",Scoring!$Q$11)+IF(Data!$G191&lt;&gt;"",Scoring!$Q$12)+IF(Data!$H191&lt;&gt;"",Scoring!$Q$13)+IF(Data!$I191&lt;&gt;"",Scoring!$Q$14)+IF(Data!$J191&lt;&gt;"",Scoring!$Q$15)+IF(Data!$K191&lt;&gt;"",Scoring!$Q$16)+IF(Data!$L191&lt;&gt;"",Scoring!$Q$17)+IF(Data!$M191&lt;&gt;"",Scoring!$Q$18)+IF(Data!$N191&lt;&gt;"",Scoring!$Q$19)+IF(Data!$O191&lt;&gt;"",Scoring!$Q$20)+IF(Data!$P191&lt;&gt;"",Scoring!$Q$21)+IF(Data!$Q191&lt;&gt;"",Scoring!$Q$22)+IF(Data!$R191&lt;&gt;"",Scoring!$Q$23)+IF(Data!$S191&lt;&gt;"",Scoring!$Q$24)+IF(Data!$T191&lt;&gt;"",Scoring!$Q$25)+IF(Data!$U191&lt;&gt;"",Scoring!$Q$26)+IF(Data!$V191&lt;&gt;"",Scoring!$Q$27)+IF(Data!$W191&lt;&gt;"",Scoring!$Q$28)+IF(Data!$X191&lt;&gt;"",Scoring!$Q$29)+IF(Data!$Y191&lt;&gt;"",Scoring!$Q$30)+IF(Data!$Z191&lt;&gt;"",Scoring!$Q$31)+IF(Data!$AA191&lt;&gt;"",Scoring!$Q$32)+IF(Data!$AB191&lt;&gt;"",Scoring!$Q$33)+IF(Data!$AC191&lt;&gt;"",Scoring!$Q$34)+IF(Data!$AD191&lt;&gt;"",Scoring!$Q$35)+IF(Data!$AE191&lt;&gt;"",Scoring!$Q$36)+IF(Data!$AF191&lt;&gt;"",Scoring!$Q$37)+IF(Data!$AG191&lt;&gt;"",Scoring!$Q$38)+IF(Data!$AH191&lt;&gt;"",Scoring!$Q$39)+IF(Data!$AI191&lt;&gt;"",Scoring!$Q$40)+IF(Data!$AJ191&lt;&gt;"",Scoring!$Q$41)+IF(Data!$AK191&lt;&gt;"",Scoring!$Q$42)+IF(Data!$AL191&lt;&gt;"",Scoring!$Q$43)+IF(Data!$AM191&lt;&gt;"",Scoring!$Q$44)+IF(Data!$AN191&lt;&gt;"",Scoring!$Q$45)+IF(Data!$AO191&lt;&gt;"",Scoring!$Q$46)+IF(Data!$AP191&lt;&gt;"",Scoring!$Q$47)+IF(Data!$AQ191&lt;&gt;"",Scoring!$Q$48)+IF(Data!$AR191&lt;&gt;"",Scoring!$Q$49)+IF(Data!$AS191&lt;&gt;"",Scoring!$Q$50)+IF(Data!$AT191&lt;&gt;"",Scoring!$Q$51)+IF(Data!$AU191&lt;&gt;"",Scoring!$Q$52),"")</f>
        <v/>
      </c>
      <c r="BW191" s="183" t="str">
        <f>IF(BV191&lt;&gt;"",LOOKUP(BV191,Likelihoods!$A$7:$A$107,Likelihoods!O$7:O$107),"")</f>
        <v/>
      </c>
      <c r="BX191" s="9"/>
      <c r="BY191" s="9"/>
      <c r="BZ191" s="9"/>
      <c r="CA191" s="9"/>
      <c r="CB191" s="9"/>
      <c r="CC191" s="9"/>
      <c r="CD191" s="9"/>
      <c r="CE191" s="9"/>
      <c r="CF191" s="9"/>
      <c r="CG191" s="9"/>
      <c r="CH191" s="9"/>
      <c r="CI191" s="9"/>
      <c r="CJ191" s="9"/>
      <c r="CK191" s="9"/>
    </row>
    <row r="192" spans="1:89" ht="14.25">
      <c r="A192" s="59"/>
      <c r="B192" s="76"/>
      <c r="C192" s="77"/>
      <c r="D192" s="77"/>
      <c r="E192" s="77"/>
      <c r="F192" s="77"/>
      <c r="G192" s="77"/>
      <c r="H192" s="77"/>
      <c r="I192" s="77"/>
      <c r="J192" s="77"/>
      <c r="K192" s="77"/>
      <c r="L192" s="77"/>
      <c r="M192" s="77"/>
      <c r="N192" s="77"/>
      <c r="O192" s="77"/>
      <c r="P192" s="76"/>
      <c r="Q192" s="78"/>
      <c r="R192" s="77"/>
      <c r="S192" s="77"/>
      <c r="T192" s="77"/>
      <c r="U192" s="77"/>
      <c r="V192" s="76"/>
      <c r="W192" s="77"/>
      <c r="X192" s="78"/>
      <c r="Y192" s="77"/>
      <c r="Z192" s="77"/>
      <c r="AA192" s="77"/>
      <c r="AB192" s="77"/>
      <c r="AC192" s="77"/>
      <c r="AD192" s="77"/>
      <c r="AE192" s="77"/>
      <c r="AF192" s="76"/>
      <c r="AG192" s="77"/>
      <c r="AH192" s="77"/>
      <c r="AI192" s="77"/>
      <c r="AJ192" s="78"/>
      <c r="AK192" s="77"/>
      <c r="AL192" s="77"/>
      <c r="AM192" s="77"/>
      <c r="AN192" s="77"/>
      <c r="AO192" s="76"/>
      <c r="AP192" s="77"/>
      <c r="AQ192" s="78"/>
      <c r="AR192" s="76"/>
      <c r="AS192" s="78"/>
      <c r="AT192" s="77"/>
      <c r="AU192" s="77"/>
      <c r="AV192" s="179" t="str">
        <f>IF(AND(COUNTBLANK($B192:$O192)=13,COUNTBLANK($P192:$Q192)=1,COUNTBLANK($R192:$U192)=3,COUNTBLANK($V192:$X192)=2,COUNTBLANK($Y192:$AE192)=6,COUNTBLANK($AF192:$AJ192)=4,COUNTBLANK($AK192:AN192)=3,COUNTBLANK($AO192:$AQ192)=2,COUNTBLANK($AR192:$AS192)=1,COUNTBLANK($AT192:$AU192)=1),IF(Data!$B192&lt;&gt;"",Scoring!$D$7)+IF(Data!$C192&lt;&gt;"",Scoring!$D$8)+IF(Data!$D192&lt;&gt;"",Scoring!$D$9)+IF(Data!$E192&lt;&gt;"",Scoring!$D$10)+IF(Data!$F192&lt;&gt;"",Scoring!$D$11)+IF(Data!$G192&lt;&gt;"",Scoring!$D$12)+IF(Data!$H192&lt;&gt;"",Scoring!$D$13)+IF(Data!$I192&lt;&gt;"",Scoring!$D$14)+IF(Data!$J192&lt;&gt;"",Scoring!$D$15)+IF(Data!$K192&lt;&gt;"",Scoring!$D$16)+IF(Data!$L192&lt;&gt;"",Scoring!$D$17)+IF(Data!$M192&lt;&gt;"",Scoring!$D$18)+IF(Data!$N192&lt;&gt;"",Scoring!$D$19)+IF(Data!$O192&lt;&gt;"",Scoring!$D$20)+IF(Data!$P192&lt;&gt;"",Scoring!$D$21)+IF(Data!$Q192&lt;&gt;"",Scoring!$D$22)+IF(Data!$R192&lt;&gt;"",Scoring!$D$23)+IF(Data!$S192&lt;&gt;"",Scoring!$D$24)+IF(Data!$T192&lt;&gt;"",Scoring!$D$25)+IF(Data!$U192&lt;&gt;"",Scoring!$D$26)+IF(Data!$V192&lt;&gt;"",Scoring!$D$27)+IF(Data!$W192&lt;&gt;"",Scoring!$D$28)+IF(Data!$X192&lt;&gt;"",Scoring!$D$29)+IF(Data!$Y192&lt;&gt;"",Scoring!$D$30)+IF(Data!$Z192&lt;&gt;"",Scoring!$D$31)+IF(Data!$AA192&lt;&gt;"",Scoring!$D$32)+IF(Data!$AB192&lt;&gt;"",Scoring!$D$33)+IF(Data!$AC192&lt;&gt;"",Scoring!$D$34)+IF(Data!$AD192&lt;&gt;"",Scoring!$D$35)+IF(Data!$AE192&lt;&gt;"",Scoring!$D$36)+IF(Data!$AF192&lt;&gt;"",Scoring!$D$37)+IF(Data!$AG192&lt;&gt;"",Scoring!$D$38)+IF(Data!$AH192&lt;&gt;"",Scoring!$D$39)+IF(Data!$AI192&lt;&gt;"",Scoring!$D$40)+IF(Data!$AJ192&lt;&gt;"",Scoring!$D$41)+IF(Data!$AK192&lt;&gt;"",Scoring!$D$42)+IF(Data!$AL192&lt;&gt;"",Scoring!$D$43)+IF(Data!$AM192&lt;&gt;"",Scoring!$D$44)+IF(Data!$AN192&lt;&gt;"",Scoring!$D$45)+IF(Data!$AO192&lt;&gt;"",Scoring!$D$46)+IF(Data!$AP192&lt;&gt;"",Scoring!$D$47)+IF(Data!$AQ192&lt;&gt;"",Scoring!$D$48)+IF(Data!$AR192&lt;&gt;"",Scoring!$D$49)+IF(Data!$AS192&lt;&gt;"",Scoring!$D$50)+IF(Data!$AT192&lt;&gt;"",Scoring!$D$51)+IF(Data!$AU192&lt;&gt;"",Scoring!$D$52),"")</f>
        <v/>
      </c>
      <c r="AW192" s="180" t="str">
        <f>IF(AV192&lt;&gt;"",LOOKUP(AV192,Likelihoods!$A$7:$A$107,Likelihoods!B$7:B$107),"")</f>
        <v/>
      </c>
      <c r="AX192" s="181" t="str">
        <f>IF(AND(COUNTBLANK($B192:$O192)=13,COUNTBLANK($P192:$Q192)=1,COUNTBLANK($R192:$U192)=3,COUNTBLANK($V192:$X192)=2,COUNTBLANK($Y192:$AE192)=6,COUNTBLANK($AF192:$AJ192)=4,COUNTBLANK($AK192:AN192)=3,COUNTBLANK($AO192:$AQ192)=2,COUNTBLANK($AR192:$AS192)=1,COUNTBLANK($AT192:$AU192)=1),IF(Data!$B192&lt;&gt;"",Scoring!$E$7)+IF(Data!$C192&lt;&gt;"",Scoring!$E$8)+IF(Data!$D192&lt;&gt;"",Scoring!$E$9)+IF(Data!$E192&lt;&gt;"",Scoring!$E$10)+IF(Data!$F192&lt;&gt;"",Scoring!$E$11)+IF(Data!$G192&lt;&gt;"",Scoring!$E$12)+IF(Data!$H192&lt;&gt;"",Scoring!$E$13)+IF(Data!$I192&lt;&gt;"",Scoring!$E$14)+IF(Data!$J192&lt;&gt;"",Scoring!$E$15)+IF(Data!$K192&lt;&gt;"",Scoring!$E$16)+IF(Data!$L192&lt;&gt;"",Scoring!$E$17)+IF(Data!$M192&lt;&gt;"",Scoring!$E$18)+IF(Data!$N192&lt;&gt;"",Scoring!$E$19)+IF(Data!$O192&lt;&gt;"",Scoring!$E$20)+IF(Data!$P192&lt;&gt;"",Scoring!$E$21)+IF(Data!$Q192&lt;&gt;"",Scoring!$E$22)+IF(Data!$R192&lt;&gt;"",Scoring!$E$23)+IF(Data!$S192&lt;&gt;"",Scoring!$E$24)+IF(Data!$T192&lt;&gt;"",Scoring!$E$25)+IF(Data!$U192&lt;&gt;"",Scoring!$E$26)+IF(Data!$V192&lt;&gt;"",Scoring!$E$27)+IF(Data!$W192&lt;&gt;"",Scoring!$E$28)+IF(Data!$X192&lt;&gt;"",Scoring!$E$29)+IF(Data!$Y192&lt;&gt;"",Scoring!$E$30)+IF(Data!$Z192&lt;&gt;"",Scoring!$E$31)+IF(Data!$AA192&lt;&gt;"",Scoring!$E$32)+IF(Data!$AB192&lt;&gt;"",Scoring!$E$33)+IF(Data!$AC192&lt;&gt;"",Scoring!$E$34)+IF(Data!$AD192&lt;&gt;"",Scoring!$E$35)+IF(Data!$AE192&lt;&gt;"",Scoring!$E$36)+IF(Data!$AF192&lt;&gt;"",Scoring!$E$37)+IF(Data!$AG192&lt;&gt;"",Scoring!$E$38)+IF(Data!$AH192&lt;&gt;"",Scoring!$E$39)+IF(Data!$AI192&lt;&gt;"",Scoring!$E$40)+IF(Data!$AJ192&lt;&gt;"",Scoring!$E$41)+IF(Data!$AK192&lt;&gt;"",Scoring!$E$42)+IF(Data!$AL192&lt;&gt;"",Scoring!$E$43)+IF(Data!$AM192&lt;&gt;"",Scoring!$E$44)+IF(Data!$AN192&lt;&gt;"",Scoring!$E$45)+IF(Data!$AO192&lt;&gt;"",Scoring!$E$46)+IF(Data!$AP192&lt;&gt;"",Scoring!$E$47)+IF(Data!$AQ192&lt;&gt;"",Scoring!$E$48)+IF(Data!$AR192&lt;&gt;"",Scoring!$E$49)+IF(Data!$AS192&lt;&gt;"",Scoring!$E$50)+IF(Data!$AT192&lt;&gt;"",Scoring!$E$51)+IF(Data!$AU192&lt;&gt;"",Scoring!$E$52),"")</f>
        <v/>
      </c>
      <c r="AY192" s="180" t="str">
        <f>IF(AX192&lt;&gt;"",LOOKUP(AX192,Likelihoods!$A$7:$A$107,Likelihoods!C$7:C$107),"")</f>
        <v/>
      </c>
      <c r="AZ192" s="182" t="str">
        <f>IF(AND(COUNTBLANK($B192:$O192)=13,COUNTBLANK($P192:$Q192)=1,COUNTBLANK($R192:$U192)=3,COUNTBLANK($V192:$X192)=2,COUNTBLANK($Y192:$AE192)=6,COUNTBLANK($AF192:$AJ192)=4,COUNTBLANK($AK192:AN192)=3,COUNTBLANK($AO192:$AQ192)=2,COUNTBLANK($AR192:$AS192)=1,COUNTBLANK($AT192:$AU192)=1),IF(Data!$B192&lt;&gt;"",Scoring!$F$7)+IF(Data!$C192&lt;&gt;"",Scoring!$F$8)+IF(Data!$D192&lt;&gt;"",Scoring!$F$9)+IF(Data!$E192&lt;&gt;"",Scoring!$F$10)+IF(Data!$F192&lt;&gt;"",Scoring!$F$11)+IF(Data!$G192&lt;&gt;"",Scoring!$F$12)+IF(Data!$H192&lt;&gt;"",Scoring!$F$13)+IF(Data!$I192&lt;&gt;"",Scoring!$F$14)+IF(Data!$J192&lt;&gt;"",Scoring!$F$15)+IF(Data!$K192&lt;&gt;"",Scoring!$F$16)+IF(Data!$L192&lt;&gt;"",Scoring!$F$17)+IF(Data!$M192&lt;&gt;"",Scoring!$F$18)+IF(Data!$N192&lt;&gt;"",Scoring!$F$19)+IF(Data!$O192&lt;&gt;"",Scoring!$F$20)+IF(Data!$P192&lt;&gt;"",Scoring!$F$21)+IF(Data!$Q192&lt;&gt;"",Scoring!$F$22)+IF(Data!$R192&lt;&gt;"",Scoring!$F$23)+IF(Data!$S192&lt;&gt;"",Scoring!$F$24)+IF(Data!$T192&lt;&gt;"",Scoring!$F$25)+IF(Data!$U192&lt;&gt;"",Scoring!$F$26)+IF(Data!$V192&lt;&gt;"",Scoring!$F$27)+IF(Data!$W192&lt;&gt;"",Scoring!$F$28)+IF(Data!$X192&lt;&gt;"",Scoring!$F$29)+IF(Data!$Y192&lt;&gt;"",Scoring!$F$30)+IF(Data!$Z192&lt;&gt;"",Scoring!$F$31)+IF(Data!$AA192&lt;&gt;"",Scoring!$F$32)+IF(Data!$AB192&lt;&gt;"",Scoring!$F$33)+IF(Data!$AC192&lt;&gt;"",Scoring!$F$34)+IF(Data!$AD192&lt;&gt;"",Scoring!$F$35)+IF(Data!$AE192&lt;&gt;"",Scoring!$F$36)+IF(Data!$AF192&lt;&gt;"",Scoring!$F$37)+IF(Data!$AG192&lt;&gt;"",Scoring!$F$38)+IF(Data!$AH192&lt;&gt;"",Scoring!$F$39)+IF(Data!$AI192&lt;&gt;"",Scoring!$F$40)+IF(Data!$AJ192&lt;&gt;"",Scoring!$F$41)+IF(Data!$AK192&lt;&gt;"",Scoring!$F$42)+IF(Data!$AL192&lt;&gt;"",Scoring!$F$43)+IF(Data!$AM192&lt;&gt;"",Scoring!$F$44)+IF(Data!$AN192&lt;&gt;"",Scoring!$F$45)+IF(Data!$AO192&lt;&gt;"",Scoring!$F$46)+IF(Data!$AP192&lt;&gt;"",Scoring!$F$47)+IF(Data!$AQ192&lt;&gt;"",Scoring!$F$48)+IF(Data!$AR192&lt;&gt;"",Scoring!$F$49)+IF(Data!$AS192&lt;&gt;"",Scoring!$F$50)+IF(Data!$AT192&lt;&gt;"",Scoring!$F$51)+IF(Data!$AU192&lt;&gt;"",Scoring!$F$52),"")</f>
        <v/>
      </c>
      <c r="BA192" s="183" t="str">
        <f>IF(AZ192&lt;&gt;"",LOOKUP(AZ192,Likelihoods!$A$7:$A$107,Likelihoods!D$7:D$107),"")</f>
        <v/>
      </c>
      <c r="BB192" s="181" t="str">
        <f>IF(AND(COUNTBLANK($B192:$O192)=13,COUNTBLANK($P192:$Q192)=1,COUNTBLANK($R192:$U192)=3,COUNTBLANK($V192:$X192)=2,COUNTBLANK($Y192:$AE192)=6,COUNTBLANK($AF192:$AJ192)=4,COUNTBLANK($AK192:AN192)=3,COUNTBLANK($AO192:$AQ192)=2,COUNTBLANK($AR192:$AS192)=1,COUNTBLANK($AT192:$AU192)=1),IF(Data!$B192&lt;&gt;"",Scoring!$G$7)+IF(Data!$C192&lt;&gt;"",Scoring!$G$8)+IF(Data!$D192&lt;&gt;"",Scoring!$G$9)+IF(Data!$E192&lt;&gt;"",Scoring!$G$10)+IF(Data!$F192&lt;&gt;"",Scoring!$G$11)+IF(Data!$G192&lt;&gt;"",Scoring!$G$12)+IF(Data!$H192&lt;&gt;"",Scoring!$G$13)+IF(Data!$I192&lt;&gt;"",Scoring!$G$14)+IF(Data!$J192&lt;&gt;"",Scoring!$G$15)+IF(Data!$K192&lt;&gt;"",Scoring!$G$16)+IF(Data!$L192&lt;&gt;"",Scoring!$G$17)+IF(Data!$M192&lt;&gt;"",Scoring!$G$18)+IF(Data!$N192&lt;&gt;"",Scoring!$G$19)+IF(Data!$O192&lt;&gt;"",Scoring!$G$20)+IF(Data!$P192&lt;&gt;"",Scoring!$G$21)+IF(Data!$Q192&lt;&gt;"",Scoring!$G$22)+IF(Data!$R192&lt;&gt;"",Scoring!$G$23)+IF(Data!$S192&lt;&gt;"",Scoring!$G$24)+IF(Data!$T192&lt;&gt;"",Scoring!$G$25)+IF(Data!$U192&lt;&gt;"",Scoring!$G$26)+IF(Data!$V192&lt;&gt;"",Scoring!$G$27)+IF(Data!$W192&lt;&gt;"",Scoring!$G$28)+IF(Data!$X192&lt;&gt;"",Scoring!$G$29)+IF(Data!$Y192&lt;&gt;"",Scoring!$G$30)+IF(Data!$Z192&lt;&gt;"",Scoring!$G$31)+IF(Data!$AA192&lt;&gt;"",Scoring!$G$32)+IF(Data!$AB192&lt;&gt;"",Scoring!$G$33)+IF(Data!$AC192&lt;&gt;"",Scoring!$G$34)+IF(Data!$AD192&lt;&gt;"",Scoring!$G$35)+IF(Data!$AE192&lt;&gt;"",Scoring!$G$36)+IF(Data!$AF192&lt;&gt;"",Scoring!$G$37)+IF(Data!$AG192&lt;&gt;"",Scoring!$G$38)+IF(Data!$AH192&lt;&gt;"",Scoring!$G$39)+IF(Data!$AI192&lt;&gt;"",Scoring!$G$40)+IF(Data!$AJ192&lt;&gt;"",Scoring!$G$41)+IF(Data!$AK192&lt;&gt;"",Scoring!$G$42)+IF(Data!$AL192&lt;&gt;"",Scoring!$G$43)+IF(Data!$AM192&lt;&gt;"",Scoring!$G$44)+IF(Data!$AN192&lt;&gt;"",Scoring!$G$45)+IF(Data!$AO192&lt;&gt;"",Scoring!$G$46)+IF(Data!$AP192&lt;&gt;"",Scoring!$G$47)+IF(Data!$AQ192&lt;&gt;"",Scoring!$G$48)+IF(Data!$AR192&lt;&gt;"",Scoring!$G$49)+IF(Data!$AS192&lt;&gt;"",Scoring!$G$50)+IF(Data!$AT192&lt;&gt;"",Scoring!$G$51)+IF(Data!$AU192&lt;&gt;"",Scoring!$G$52),"")</f>
        <v/>
      </c>
      <c r="BC192" s="184" t="str">
        <f>IF(BB192&lt;&gt;"",LOOKUP(BB192,Likelihoods!$A$7:$A$107,Likelihoods!E$7:E$107),"")</f>
        <v/>
      </c>
      <c r="BD192" s="185" t="str">
        <f>IF(AND(COUNTBLANK($B192:$O192)=13,COUNTBLANK($P192:$Q192)=1,COUNTBLANK($R192:$U192)=3,COUNTBLANK($V192:$X192)=2,COUNTBLANK($Y192:$AE192)=6,COUNTBLANK($AF192:$AJ192)=4,COUNTBLANK($AK192:AN192)=3,COUNTBLANK($AO192:$AQ192)=2,COUNTBLANK($AR192:$AS192)=1,COUNTBLANK($AT192:$AU192)=1),IF(Data!$B192&lt;&gt;"",Scoring!$H$7)+IF(Data!$C192&lt;&gt;"",Scoring!$H$8)+IF(Data!$D192&lt;&gt;"",Scoring!$H$9)+IF(Data!$E192&lt;&gt;"",Scoring!$H$10)+IF(Data!$F192&lt;&gt;"",Scoring!$H$11)+IF(Data!$G192&lt;&gt;"",Scoring!$H$12)+IF(Data!$H192&lt;&gt;"",Scoring!$H$13)+IF(Data!$I192&lt;&gt;"",Scoring!$H$14)+IF(Data!$J192&lt;&gt;"",Scoring!$H$15)+IF(Data!$K192&lt;&gt;"",Scoring!$H$16)+IF(Data!$L192&lt;&gt;"",Scoring!$H$17)+IF(Data!$M192&lt;&gt;"",Scoring!$H$18)+IF(Data!$N192&lt;&gt;"",Scoring!$H$19)+IF(Data!$O192&lt;&gt;"",Scoring!$H$20)+IF(Data!$P192&lt;&gt;"",Scoring!$H$21)+IF(Data!$Q192&lt;&gt;"",Scoring!$H$22)+IF(Data!$R192&lt;&gt;"",Scoring!$H$23)+IF(Data!$S192&lt;&gt;"",Scoring!$H$24)+IF(Data!$T192&lt;&gt;"",Scoring!$H$25)+IF(Data!$U192&lt;&gt;"",Scoring!$H$26)+IF(Data!$V192&lt;&gt;"",Scoring!$H$27)+IF(Data!$W192&lt;&gt;"",Scoring!$H$28)+IF(Data!$X192&lt;&gt;"",Scoring!$H$29)+IF(Data!$Y192&lt;&gt;"",Scoring!$H$30)+IF(Data!$Z192&lt;&gt;"",Scoring!$H$31)+IF(Data!$AA192&lt;&gt;"",Scoring!$H$32)+IF(Data!$AB192&lt;&gt;"",Scoring!$H$33)+IF(Data!$AC192&lt;&gt;"",Scoring!$H$34)+IF(Data!$AD192&lt;&gt;"",Scoring!$H$35)+IF(Data!$AE192&lt;&gt;"",Scoring!$H$36)+IF(Data!$AF192&lt;&gt;"",Scoring!$H$37)+IF(Data!$AG192&lt;&gt;"",Scoring!$H$38)+IF(Data!$AH192&lt;&gt;"",Scoring!$H$39)+IF(Data!$AI192&lt;&gt;"",Scoring!$H$40)+IF(Data!$AJ192&lt;&gt;"",Scoring!$H$41)+IF(Data!$AK192&lt;&gt;"",Scoring!$H$42)+IF(Data!$AL192&lt;&gt;"",Scoring!$H$43)+IF(Data!$AM192&lt;&gt;"",Scoring!$H$44)+IF(Data!$AN192&lt;&gt;"",Scoring!$H$45)+IF(Data!$AO192&lt;&gt;"",Scoring!$H$46)+IF(Data!$AP192&lt;&gt;"",Scoring!$H$47)+IF(Data!$AQ192&lt;&gt;"",Scoring!$H$48)+IF(Data!$AR192&lt;&gt;"",Scoring!$H$49)+IF(Data!$AS192&lt;&gt;"",Scoring!$H$50)+IF(Data!$AT192&lt;&gt;"",Scoring!$H$51)+IF(Data!$AU192&lt;&gt;"",Scoring!$H$52),"")</f>
        <v/>
      </c>
      <c r="BE192" s="186" t="str">
        <f>IF(BD192&lt;&gt;"",LOOKUP(BD192,Likelihoods!$A$7:$A$107,Likelihoods!F$7:F$107),"")</f>
        <v/>
      </c>
      <c r="BF192" s="181" t="str">
        <f>IF(AND(COUNTBLANK($B192:$O192)=13,COUNTBLANK($P192:$Q192)=1,COUNTBLANK($R192:$U192)=3,COUNTBLANK($V192:$X192)=2,COUNTBLANK($Y192:$AE192)=6,COUNTBLANK($AF192:$AJ192)=4,COUNTBLANK($AK192:AN192)=3,COUNTBLANK($AO192:$AQ192)=2,COUNTBLANK($AR192:$AS192)=1,COUNTBLANK($AT192:$AU192)=1),IF(Data!$B192&lt;&gt;"",Scoring!$I$7)+IF(Data!$C192&lt;&gt;"",Scoring!$I$8)+IF(Data!$D192&lt;&gt;"",Scoring!$I$9)+IF(Data!$E192&lt;&gt;"",Scoring!$I$10)+IF(Data!$F192&lt;&gt;"",Scoring!$I$11)+IF(Data!$G192&lt;&gt;"",Scoring!$I$12)+IF(Data!$H192&lt;&gt;"",Scoring!$I$13)+IF(Data!$I192&lt;&gt;"",Scoring!$I$14)+IF(Data!$J192&lt;&gt;"",Scoring!$I$15)+IF(Data!$K192&lt;&gt;"",Scoring!$I$16)+IF(Data!$L192&lt;&gt;"",Scoring!$I$17)+IF(Data!$M192&lt;&gt;"",Scoring!$I$18)+IF(Data!$N192&lt;&gt;"",Scoring!$I$19)+IF(Data!$O192&lt;&gt;"",Scoring!$I$20)+IF(Data!$P192&lt;&gt;"",Scoring!$I$21)+IF(Data!$Q192&lt;&gt;"",Scoring!$I$22)+IF(Data!$R192&lt;&gt;"",Scoring!$I$23)+IF(Data!$S192&lt;&gt;"",Scoring!$I$24)+IF(Data!$T192&lt;&gt;"",Scoring!$I$25)+IF(Data!$U192&lt;&gt;"",Scoring!$I$26)+IF(Data!$V192&lt;&gt;"",Scoring!$I$27)+IF(Data!$W192&lt;&gt;"",Scoring!$I$28)+IF(Data!$X192&lt;&gt;"",Scoring!$I$29)+IF(Data!$Y192&lt;&gt;"",Scoring!$I$30)+IF(Data!$Z192&lt;&gt;"",Scoring!$I$31)+IF(Data!$AA192&lt;&gt;"",Scoring!$I$32)+IF(Data!$AB192&lt;&gt;"",Scoring!$I$33)+IF(Data!$AC192&lt;&gt;"",Scoring!$I$34)+IF(Data!$AD192&lt;&gt;"",Scoring!$I$35)+IF(Data!$AE192&lt;&gt;"",Scoring!$I$36)+IF(Data!$AF192&lt;&gt;"",Scoring!$I$37)+IF(Data!$AG192&lt;&gt;"",Scoring!$I$38)+IF(Data!$AH192&lt;&gt;"",Scoring!$I$39)+IF(Data!$AI192&lt;&gt;"",Scoring!$I$40)+IF(Data!$AJ192&lt;&gt;"",Scoring!$I$41)+IF(Data!$AK192&lt;&gt;"",Scoring!$I$42)+IF(Data!$AL192&lt;&gt;"",Scoring!$I$43)+IF(Data!$AM192&lt;&gt;"",Scoring!$I$44)+IF(Data!$AN192&lt;&gt;"",Scoring!$I$45)+IF(Data!$AO192&lt;&gt;"",Scoring!$I$46)+IF(Data!$AP192&lt;&gt;"",Scoring!$I$47)+IF(Data!$AQ192&lt;&gt;"",Scoring!$I$48)+IF(Data!$AR192&lt;&gt;"",Scoring!$I$49)+IF(Data!$AS192&lt;&gt;"",Scoring!$I$50)+IF(Data!$AT192&lt;&gt;"",Scoring!$I$51)+IF(Data!$AU192&lt;&gt;"",Scoring!$I$52),"")</f>
        <v/>
      </c>
      <c r="BG192" s="180" t="str">
        <f>IF(BF192&lt;&gt;"",LOOKUP(BF192,Likelihoods!$A$7:$A$107,Likelihoods!G$7:G$107),"")</f>
        <v/>
      </c>
      <c r="BH192" s="187" t="str">
        <f>IF(AND(COUNTBLANK($B192:$O192)=13,COUNTBLANK($P192:$Q192)=1,COUNTBLANK($R192:$U192)=3,COUNTBLANK($V192:$X192)=2,COUNTBLANK($Y192:$AE192)=6,COUNTBLANK($AF192:$AJ192)=4,COUNTBLANK($AK192:AN192)=3,COUNTBLANK($AO192:$AQ192)=2,COUNTBLANK($AR192:$AS192)=1,COUNTBLANK($AT192:$AU192)=1),IF(Data!$B192&lt;&gt;"",Scoring!$J$7)+IF(Data!$C192&lt;&gt;"",Scoring!$J$8)+IF(Data!$D192&lt;&gt;"",Scoring!$J$9)+IF(Data!$E192&lt;&gt;"",Scoring!$J$10)+IF(Data!$F192&lt;&gt;"",Scoring!$J$11)+IF(Data!$G192&lt;&gt;"",Scoring!$J$12)+IF(Data!$H192&lt;&gt;"",Scoring!$J$13)+IF(Data!$I192&lt;&gt;"",Scoring!$J$14)+IF(Data!$J192&lt;&gt;"",Scoring!$J$15)+IF(Data!$K192&lt;&gt;"",Scoring!$J$16)+IF(Data!$L192&lt;&gt;"",Scoring!$J$17)+IF(Data!$M192&lt;&gt;"",Scoring!$J$18)+IF(Data!$N192&lt;&gt;"",Scoring!$J$19)+IF(Data!$O192&lt;&gt;"",Scoring!$J$20)+IF(Data!$P192&lt;&gt;"",Scoring!$J$21)+IF(Data!$Q192&lt;&gt;"",Scoring!$J$22)+IF(Data!$R192&lt;&gt;"",Scoring!$J$23)+IF(Data!$S192&lt;&gt;"",Scoring!$J$24)+IF(Data!$T192&lt;&gt;"",Scoring!$J$25)+IF(Data!$U192&lt;&gt;"",Scoring!$J$26)+IF(Data!$V192&lt;&gt;"",Scoring!$J$27)+IF(Data!$W192&lt;&gt;"",Scoring!$J$28)+IF(Data!$X192&lt;&gt;"",Scoring!$J$29)+IF(Data!$Y192&lt;&gt;"",Scoring!$J$30)+IF(Data!$Z192&lt;&gt;"",Scoring!$J$31)+IF(Data!$AA192&lt;&gt;"",Scoring!$J$32)+IF(Data!$AB192&lt;&gt;"",Scoring!$J$33)+IF(Data!$AC192&lt;&gt;"",Scoring!$J$34)+IF(Data!$AD192&lt;&gt;"",Scoring!$J$35)+IF(Data!$AE192&lt;&gt;"",Scoring!$J$36)+IF(Data!$AF192&lt;&gt;"",Scoring!$J$37)+IF(Data!$AG192&lt;&gt;"",Scoring!$J$38)+IF(Data!$AH192&lt;&gt;"",Scoring!$J$39)+IF(Data!$AI192&lt;&gt;"",Scoring!$J$40)+IF(Data!$AJ192&lt;&gt;"",Scoring!$J$41)+IF(Data!$AK192&lt;&gt;"",Scoring!$J$42)+IF(Data!$AL192&lt;&gt;"",Scoring!$J$43)+IF(Data!$AM192&lt;&gt;"",Scoring!$J$44)+IF(Data!$AN192&lt;&gt;"",Scoring!$J$45)+IF(Data!$AO192&lt;&gt;"",Scoring!$J$46)+IF(Data!$AP192&lt;&gt;"",Scoring!$J$47)+IF(Data!$AQ192&lt;&gt;"",Scoring!$J$48)+IF(Data!$AR192&lt;&gt;"",Scoring!$J$49)+IF(Data!$AS192&lt;&gt;"",Scoring!$J$50)+IF(Data!$AT192&lt;&gt;"",Scoring!$J$51)+IF(Data!$AU192&lt;&gt;"",Scoring!$J$52),"")</f>
        <v/>
      </c>
      <c r="BI192" s="183" t="str">
        <f>IF(BH192&lt;&gt;"",LOOKUP(BH192,Likelihoods!$A$7:$A$107,Likelihoods!H$7:H$107),"")</f>
        <v/>
      </c>
      <c r="BJ192" s="188" t="str">
        <f>IF(AND(COUNTBLANK($B192:$O192)=13,COUNTBLANK($P192:$Q192)=1,COUNTBLANK($R192:$U192)=3,COUNTBLANK($V192:$X192)=2,COUNTBLANK($Y192:$AE192)=6,COUNTBLANK($AF192:$AJ192)=4,COUNTBLANK($AK192:AN192)=3,COUNTBLANK($AO192:$AQ192)=2,COUNTBLANK($AR192:$AS192)=1,COUNTBLANK($AT192:$AU192)=1),IF(Data!$B192&lt;&gt;"",Scoring!$K$7)+IF(Data!$C192&lt;&gt;"",Scoring!$K$8)+IF(Data!$D192&lt;&gt;"",Scoring!$K$9)+IF(Data!$E192&lt;&gt;"",Scoring!$K$10)+IF(Data!$F192&lt;&gt;"",Scoring!$K$11)+IF(Data!$G192&lt;&gt;"",Scoring!$K$12)+IF(Data!$H192&lt;&gt;"",Scoring!$K$13)+IF(Data!$I192&lt;&gt;"",Scoring!$K$14)+IF(Data!$J192&lt;&gt;"",Scoring!$K$15)+IF(Data!$K192&lt;&gt;"",Scoring!$K$16)+IF(Data!$L192&lt;&gt;"",Scoring!$K$17)+IF(Data!$M192&lt;&gt;"",Scoring!$K$18)+IF(Data!$N192&lt;&gt;"",Scoring!$K$19)+IF(Data!$O192&lt;&gt;"",Scoring!$K$20)+IF(Data!$P192&lt;&gt;"",Scoring!$K$21)+IF(Data!$Q192&lt;&gt;"",Scoring!$K$22)+IF(Data!$R192&lt;&gt;"",Scoring!$K$23)+IF(Data!$S192&lt;&gt;"",Scoring!$K$24)+IF(Data!$T192&lt;&gt;"",Scoring!$K$25)+IF(Data!$U192&lt;&gt;"",Scoring!$K$26)+IF(Data!$V192&lt;&gt;"",Scoring!$K$27)+IF(Data!$W192&lt;&gt;"",Scoring!$K$28)+IF(Data!$X192&lt;&gt;"",Scoring!$K$29)+IF(Data!$Y192&lt;&gt;"",Scoring!$K$30)+IF(Data!$Z192&lt;&gt;"",Scoring!$K$31)+IF(Data!$AA192&lt;&gt;"",Scoring!$K$32)+IF(Data!$AB192&lt;&gt;"",Scoring!$K$33)+IF(Data!$AC192&lt;&gt;"",Scoring!$K$34)+IF(Data!$AD192&lt;&gt;"",Scoring!$K$35)+IF(Data!$AE192&lt;&gt;"",Scoring!$K$36)+IF(Data!$AF192&lt;&gt;"",Scoring!$K$37)+IF(Data!$AG192&lt;&gt;"",Scoring!$K$38)+IF(Data!$AH192&lt;&gt;"",Scoring!$K$39)+IF(Data!$AI192&lt;&gt;"",Scoring!$K$40)+IF(Data!$AJ192&lt;&gt;"",Scoring!$K$41)+IF(Data!$AK192&lt;&gt;"",Scoring!$K$42)+IF(Data!$AL192&lt;&gt;"",Scoring!$K$43)+IF(Data!$AM192&lt;&gt;"",Scoring!$K$44)+IF(Data!$AN192&lt;&gt;"",Scoring!$K$45)+IF(Data!$AO192&lt;&gt;"",Scoring!$K$46)+IF(Data!$AP192&lt;&gt;"",Scoring!$K$47)+IF(Data!$AQ192&lt;&gt;"",Scoring!$K$48)+IF(Data!$AR192&lt;&gt;"",Scoring!$K$49)+IF(Data!$AS192&lt;&gt;"",Scoring!$K$50)+IF(Data!$AT192&lt;&gt;"",Scoring!$K$51)+IF(Data!$AU192&lt;&gt;"",Scoring!$K$52),"")</f>
        <v/>
      </c>
      <c r="BK192" s="184" t="str">
        <f>IF(BJ192&lt;&gt;"",LOOKUP(BJ192,Likelihoods!$A$7:$A$107,Likelihoods!I$7:I$107),"")</f>
        <v/>
      </c>
      <c r="BL192" s="187" t="str">
        <f>IF(AND(COUNTBLANK($B192:$O192)=13,COUNTBLANK($P192:$Q192)=1,COUNTBLANK($R192:$U192)=3,COUNTBLANK($V192:$X192)=2,COUNTBLANK($Y192:$AE192)=6,COUNTBLANK($AF192:$AJ192)=4,COUNTBLANK($AK192:AN192)=3,COUNTBLANK($AO192:$AQ192)=2,COUNTBLANK($AR192:$AS192)=1,COUNTBLANK($AT192:$AU192)=1),IF(Data!$B192&lt;&gt;"",Scoring!$L$7)+IF(Data!$C192&lt;&gt;"",Scoring!$L$8)+IF(Data!$D192&lt;&gt;"",Scoring!$L$9)+IF(Data!$E192&lt;&gt;"",Scoring!$L$10)+IF(Data!$F192&lt;&gt;"",Scoring!$L$11)+IF(Data!$G192&lt;&gt;"",Scoring!$L$12)+IF(Data!$H192&lt;&gt;"",Scoring!$L$13)+IF(Data!$I192&lt;&gt;"",Scoring!$L$14)+IF(Data!$J192&lt;&gt;"",Scoring!$L$15)+IF(Data!$K192&lt;&gt;"",Scoring!$L$16)+IF(Data!$L192&lt;&gt;"",Scoring!$L$17)+IF(Data!$M192&lt;&gt;"",Scoring!$L$18)+IF(Data!$N192&lt;&gt;"",Scoring!$L$19)+IF(Data!$O192&lt;&gt;"",Scoring!$L$20)+IF(Data!$P192&lt;&gt;"",Scoring!$L$21)+IF(Data!$Q192&lt;&gt;"",Scoring!$L$22)+IF(Data!$R192&lt;&gt;"",Scoring!$L$23)+IF(Data!$S192&lt;&gt;"",Scoring!$L$24)+IF(Data!$T192&lt;&gt;"",Scoring!$L$25)+IF(Data!$U192&lt;&gt;"",Scoring!$L$26)+IF(Data!$V192&lt;&gt;"",Scoring!$L$27)+IF(Data!$W192&lt;&gt;"",Scoring!$L$28)+IF(Data!$X192&lt;&gt;"",Scoring!$L$29)+IF(Data!$Y192&lt;&gt;"",Scoring!$L$30)+IF(Data!$Z192&lt;&gt;"",Scoring!$L$31)+IF(Data!$AA192&lt;&gt;"",Scoring!$L$32)+IF(Data!$AB192&lt;&gt;"",Scoring!$L$33)+IF(Data!$AC192&lt;&gt;"",Scoring!$L$34)+IF(Data!$AD192&lt;&gt;"",Scoring!$L$35)+IF(Data!$AE192&lt;&gt;"",Scoring!$L$36)+IF(Data!$AF192&lt;&gt;"",Scoring!$L$37)+IF(Data!$AG192&lt;&gt;"",Scoring!$L$38)+IF(Data!$AH192&lt;&gt;"",Scoring!$L$39)+IF(Data!$AI192&lt;&gt;"",Scoring!$L$40)+IF(Data!$AJ192&lt;&gt;"",Scoring!$L$41)+IF(Data!$AK192&lt;&gt;"",Scoring!$L$42)+IF(Data!$AL192&lt;&gt;"",Scoring!$L$43)+IF(Data!$AM192&lt;&gt;"",Scoring!$L$44)+IF(Data!$AN192&lt;&gt;"",Scoring!$L$45)+IF(Data!$AO192&lt;&gt;"",Scoring!$L$46)+IF(Data!$AP192&lt;&gt;"",Scoring!$L$47)+IF(Data!$AQ192&lt;&gt;"",Scoring!$L$48)+IF(Data!$AR192&lt;&gt;"",Scoring!$L$49)+IF(Data!$AS192&lt;&gt;"",Scoring!$L$50)+IF(Data!$AT192&lt;&gt;"",Scoring!$L$51)+IF(Data!$AU192&lt;&gt;"",Scoring!$L$52),"")</f>
        <v/>
      </c>
      <c r="BM192" s="180" t="str">
        <f>IF(BL192&lt;&gt;"",LOOKUP(BL192,Likelihoods!$A$7:$A$107,Likelihoods!J$7:J$107),"")</f>
        <v/>
      </c>
      <c r="BN192" s="181" t="str">
        <f>IF(AND(COUNTBLANK($B192:$O192)=13,COUNTBLANK($P192:$Q192)=1,COUNTBLANK($R192:$U192)=3,COUNTBLANK($V192:$X192)=2,COUNTBLANK($Y192:$AE192)=6,COUNTBLANK($AF192:$AJ192)=4,COUNTBLANK($AK192:AN192)=3,COUNTBLANK($AO192:$AQ192)=2,COUNTBLANK($AR192:$AS192)=1,COUNTBLANK($AT192:$AU192)=1),IF(Data!$B192&lt;&gt;"",Scoring!$M$7)+IF(Data!$C192&lt;&gt;"",Scoring!$M$8)+IF(Data!$D192&lt;&gt;"",Scoring!$M$9)+IF(Data!$E192&lt;&gt;"",Scoring!$M$10)+IF(Data!$F192&lt;&gt;"",Scoring!$M$11)+IF(Data!$G192&lt;&gt;"",Scoring!$M$12)+IF(Data!$H192&lt;&gt;"",Scoring!$M$13)+IF(Data!$I192&lt;&gt;"",Scoring!$M$14)+IF(Data!$J192&lt;&gt;"",Scoring!$M$15)+IF(Data!$K192&lt;&gt;"",Scoring!$M$16)+IF(Data!$L192&lt;&gt;"",Scoring!$M$17)+IF(Data!$M192&lt;&gt;"",Scoring!$M$18)+IF(Data!$N192&lt;&gt;"",Scoring!$M$19)+IF(Data!$O192&lt;&gt;"",Scoring!$M$20)+IF(Data!$P192&lt;&gt;"",Scoring!$M$21)+IF(Data!$Q192&lt;&gt;"",Scoring!$M$22)+IF(Data!$R192&lt;&gt;"",Scoring!$M$23)+IF(Data!$S192&lt;&gt;"",Scoring!$M$24)+IF(Data!$T192&lt;&gt;"",Scoring!$M$25)+IF(Data!$U192&lt;&gt;"",Scoring!$M$26)+IF(Data!$V192&lt;&gt;"",Scoring!$M$27)+IF(Data!$W192&lt;&gt;"",Scoring!$M$28)+IF(Data!$X192&lt;&gt;"",Scoring!$M$29)+IF(Data!$Y192&lt;&gt;"",Scoring!$M$30)+IF(Data!$Z192&lt;&gt;"",Scoring!$M$31)+IF(Data!$AA192&lt;&gt;"",Scoring!$M$32)+IF(Data!$AB192&lt;&gt;"",Scoring!$M$33)+IF(Data!$AC192&lt;&gt;"",Scoring!$M$34)+IF(Data!$AD192&lt;&gt;"",Scoring!$M$35)+IF(Data!$AE192&lt;&gt;"",Scoring!$M$36)+IF(Data!$AF192&lt;&gt;"",Scoring!$M$37)+IF(Data!$AG192&lt;&gt;"",Scoring!$M$38)+IF(Data!$AH192&lt;&gt;"",Scoring!$M$39)+IF(Data!$AI192&lt;&gt;"",Scoring!$M$40)+IF(Data!$AJ192&lt;&gt;"",Scoring!$M$41)+IF(Data!$AK192&lt;&gt;"",Scoring!$M$42)+IF(Data!$AL192&lt;&gt;"",Scoring!$M$43)+IF(Data!$AM192&lt;&gt;"",Scoring!$M$44)+IF(Data!$AN192&lt;&gt;"",Scoring!$M$45)+IF(Data!$AO192&lt;&gt;"",Scoring!$M$46)+IF(Data!$AP192&lt;&gt;"",Scoring!$M$47)+IF(Data!$AQ192&lt;&gt;"",Scoring!$M$48)+IF(Data!$AR192&lt;&gt;"",Scoring!$M$49)+IF(Data!$AS192&lt;&gt;"",Scoring!$M$50)+IF(Data!$AT192&lt;&gt;"",Scoring!$M$51)+IF(Data!$AU192&lt;&gt;"",Scoring!$M$52),"")</f>
        <v/>
      </c>
      <c r="BO192" s="184" t="str">
        <f>IF(BN192&lt;&gt;"",LOOKUP(BN192,Likelihoods!$A$7:$A$107,Likelihoods!K$7:K$107),"")</f>
        <v/>
      </c>
      <c r="BP192" s="179" t="str">
        <f>IF(AND(COUNTBLANK($B192:$O192)=13,COUNTBLANK($P192:$Q192)=1,COUNTBLANK($R192:$U192)=3,COUNTBLANK($V192:$X192)=2,COUNTBLANK($Y192:$AE192)=6,COUNTBLANK($AF192:$AJ192)=4,COUNTBLANK($AK192:AN192)=3,COUNTBLANK($AO192:$AQ192)=2,COUNTBLANK($AR192:$AS192)=1,COUNTBLANK($AT192:$AU192)=1),IF(Data!$B192&lt;&gt;"",Scoring!$N$7)+IF(Data!$C192&lt;&gt;"",Scoring!$N$8)+IF(Data!$D192&lt;&gt;"",Scoring!$N$9)+IF(Data!$E192&lt;&gt;"",Scoring!$N$10)+IF(Data!$F192&lt;&gt;"",Scoring!$N$11)+IF(Data!$G192&lt;&gt;"",Scoring!$N$12)+IF(Data!$H192&lt;&gt;"",Scoring!$N$13)+IF(Data!$I192&lt;&gt;"",Scoring!$N$14)+IF(Data!$J192&lt;&gt;"",Scoring!$N$15)+IF(Data!$K192&lt;&gt;"",Scoring!$N$16)+IF(Data!$L192&lt;&gt;"",Scoring!$N$17)+IF(Data!$M192&lt;&gt;"",Scoring!$N$18)+IF(Data!$N192&lt;&gt;"",Scoring!$N$19)+IF(Data!$O192&lt;&gt;"",Scoring!$N$20)+IF(Data!$P192&lt;&gt;"",Scoring!$N$21)+IF(Data!$Q192&lt;&gt;"",Scoring!$N$22)+IF(Data!$R192&lt;&gt;"",Scoring!$N$23)+IF(Data!$S192&lt;&gt;"",Scoring!$N$24)+IF(Data!$T192&lt;&gt;"",Scoring!$N$25)+IF(Data!$U192&lt;&gt;"",Scoring!$N$26)+IF(Data!$V192&lt;&gt;"",Scoring!$N$27)+IF(Data!$W192&lt;&gt;"",Scoring!$N$28)+IF(Data!$X192&lt;&gt;"",Scoring!$N$29)+IF(Data!$Y192&lt;&gt;"",Scoring!$N$30)+IF(Data!$Z192&lt;&gt;"",Scoring!$N$31)+IF(Data!$AA192&lt;&gt;"",Scoring!$N$32)+IF(Data!$AB192&lt;&gt;"",Scoring!$N$33)+IF(Data!$AC192&lt;&gt;"",Scoring!$N$34)+IF(Data!$AD192&lt;&gt;"",Scoring!$N$35)+IF(Data!$AE192&lt;&gt;"",Scoring!$N$36)+IF(Data!$AF192&lt;&gt;"",Scoring!$N$37)+IF(Data!$AG192&lt;&gt;"",Scoring!$N$38)+IF(Data!$AH192&lt;&gt;"",Scoring!$N$39)+IF(Data!$AI192&lt;&gt;"",Scoring!$N$40)+IF(Data!$AJ192&lt;&gt;"",Scoring!$N$41)+IF(Data!$AK192&lt;&gt;"",Scoring!$N$42)+IF(Data!$AL192&lt;&gt;"",Scoring!$N$43)+IF(Data!$AM192&lt;&gt;"",Scoring!$N$44)+IF(Data!$AN192&lt;&gt;"",Scoring!$N$45)+IF(Data!$AO192&lt;&gt;"",Scoring!$N$46)+IF(Data!$AP192&lt;&gt;"",Scoring!$N$47)+IF(Data!$AQ192&lt;&gt;"",Scoring!$N$48)+IF(Data!$AR192&lt;&gt;"",Scoring!$N$49)+IF(Data!$AS192&lt;&gt;"",Scoring!$N$50)+IF(Data!$AT192&lt;&gt;"",Scoring!$N$51)+IF(Data!$AU192&lt;&gt;"",Scoring!$N$52),"")</f>
        <v/>
      </c>
      <c r="BQ192" s="189" t="str">
        <f>IF(BP192&lt;&gt;"",LOOKUP(BP192,Likelihoods!$A$7:$A$107,Likelihoods!L$7:L$107),"")</f>
        <v/>
      </c>
      <c r="BR192" s="181" t="str">
        <f>IF(AND(COUNTBLANK($B192:$O192)=13,COUNTBLANK($P192:$Q192)=1,COUNTBLANK($R192:$U192)=3,COUNTBLANK($V192:$X192)=2,COUNTBLANK($Y192:$AE192)=6,COUNTBLANK($AF192:$AJ192)=4,COUNTBLANK($AK192:AN192)=3,COUNTBLANK($AO192:$AQ192)=2,COUNTBLANK($AR192:$AS192)=1,COUNTBLANK($AT192:$AU192)=1),IF(Data!$B192&lt;&gt;"",Scoring!$O$7)+IF(Data!$C192&lt;&gt;"",Scoring!$O$8)+IF(Data!$D192&lt;&gt;"",Scoring!$O$9)+IF(Data!$E192&lt;&gt;"",Scoring!$O$10)+IF(Data!$F192&lt;&gt;"",Scoring!$O$11)+IF(Data!$G192&lt;&gt;"",Scoring!$O$12)+IF(Data!$H192&lt;&gt;"",Scoring!$O$13)+IF(Data!$I192&lt;&gt;"",Scoring!$O$14)+IF(Data!$J192&lt;&gt;"",Scoring!$O$15)+IF(Data!$K192&lt;&gt;"",Scoring!$O$16)+IF(Data!$L192&lt;&gt;"",Scoring!$O$17)+IF(Data!$M192&lt;&gt;"",Scoring!$O$18)+IF(Data!$N192&lt;&gt;"",Scoring!$O$19)+IF(Data!$O192&lt;&gt;"",Scoring!$O$20)+IF(Data!$P192&lt;&gt;"",Scoring!$O$21)+IF(Data!$Q192&lt;&gt;"",Scoring!$O$22)+IF(Data!$R192&lt;&gt;"",Scoring!$O$23)+IF(Data!$S192&lt;&gt;"",Scoring!$O$24)+IF(Data!$T192&lt;&gt;"",Scoring!$O$25)+IF(Data!$U192&lt;&gt;"",Scoring!$O$26)+IF(Data!$V192&lt;&gt;"",Scoring!$O$27)+IF(Data!$W192&lt;&gt;"",Scoring!$O$28)+IF(Data!$X192&lt;&gt;"",Scoring!$O$29)+IF(Data!$Y192&lt;&gt;"",Scoring!$O$30)+IF(Data!$Z192&lt;&gt;"",Scoring!$O$31)+IF(Data!$AA192&lt;&gt;"",Scoring!$O$32)+IF(Data!$AB192&lt;&gt;"",Scoring!$O$33)+IF(Data!$AC192&lt;&gt;"",Scoring!$O$34)+IF(Data!$AD192&lt;&gt;"",Scoring!$O$35)+IF(Data!$AE192&lt;&gt;"",Scoring!$O$36)+IF(Data!$AF192&lt;&gt;"",Scoring!$O$37)+IF(Data!$AG192&lt;&gt;"",Scoring!$O$38)+IF(Data!$AH192&lt;&gt;"",Scoring!$O$39)+IF(Data!$AI192&lt;&gt;"",Scoring!$O$40)+IF(Data!$AJ192&lt;&gt;"",Scoring!$O$41)+IF(Data!$AK192&lt;&gt;"",Scoring!$O$42)+IF(Data!$AL192&lt;&gt;"",Scoring!$O$43)+IF(Data!$AM192&lt;&gt;"",Scoring!$O$44)+IF(Data!$AN192&lt;&gt;"",Scoring!$O$45)+IF(Data!$AO192&lt;&gt;"",Scoring!$O$46)+IF(Data!$AP192&lt;&gt;"",Scoring!$O$47)+IF(Data!$AQ192&lt;&gt;"",Scoring!$O$48)+IF(Data!$AR192&lt;&gt;"",Scoring!$O$49)+IF(Data!$AS192&lt;&gt;"",Scoring!$O$50)+IF(Data!$AT192&lt;&gt;"",Scoring!$O$51)+IF(Data!$AU192&lt;&gt;"",Scoring!$O$52),"")</f>
        <v/>
      </c>
      <c r="BS192" s="184" t="str">
        <f>IF(BR192&lt;&gt;"",LOOKUP(BR192,Likelihoods!$A$7:$A$107,Likelihoods!M$7:M$107),"")</f>
        <v/>
      </c>
      <c r="BT192" s="181" t="str">
        <f>IF(AND(COUNTBLANK($B192:$O192)=13,COUNTBLANK($P192:$Q192)=1,COUNTBLANK($R192:$U192)=3,COUNTBLANK($V192:$X192)=2,COUNTBLANK($Y192:$AE192)=6,COUNTBLANK($AF192:$AJ192)=4,COUNTBLANK($AK192:AN192)=3,COUNTBLANK($AO192:$AQ192)=2,COUNTBLANK($AR192:$AS192)=1,COUNTBLANK($AT192:$AU192)=1),IF(Data!$B192&lt;&gt;"",Scoring!$P$7)+IF(Data!$C192&lt;&gt;"",Scoring!$P$8)+IF(Data!$D192&lt;&gt;"",Scoring!$P$9)+IF(Data!$E192&lt;&gt;"",Scoring!$P$10)+IF(Data!$F192&lt;&gt;"",Scoring!$P$11)+IF(Data!$G192&lt;&gt;"",Scoring!$P$12)+IF(Data!$H192&lt;&gt;"",Scoring!$P$13)+IF(Data!$I192&lt;&gt;"",Scoring!$P$14)+IF(Data!$J192&lt;&gt;"",Scoring!$P$15)+IF(Data!$K192&lt;&gt;"",Scoring!$P$16)+IF(Data!$L192&lt;&gt;"",Scoring!$P$17)+IF(Data!$M192&lt;&gt;"",Scoring!$P$18)+IF(Data!$N192&lt;&gt;"",Scoring!$P$19)+IF(Data!$O192&lt;&gt;"",Scoring!$P$20)+IF(Data!$P192&lt;&gt;"",Scoring!$P$21)+IF(Data!$Q192&lt;&gt;"",Scoring!$P$22)+IF(Data!$R192&lt;&gt;"",Scoring!$P$23)+IF(Data!$S192&lt;&gt;"",Scoring!$P$24)+IF(Data!$T192&lt;&gt;"",Scoring!$P$25)+IF(Data!$U192&lt;&gt;"",Scoring!$P$26)+IF(Data!$V192&lt;&gt;"",Scoring!$P$27)+IF(Data!$W192&lt;&gt;"",Scoring!$P$28)+IF(Data!$X192&lt;&gt;"",Scoring!$P$29)+IF(Data!$Y192&lt;&gt;"",Scoring!$P$30)+IF(Data!$Z192&lt;&gt;"",Scoring!$P$31)+IF(Data!$AA192&lt;&gt;"",Scoring!$P$32)+IF(Data!$AB192&lt;&gt;"",Scoring!$P$33)+IF(Data!$AC192&lt;&gt;"",Scoring!$P$34)+IF(Data!$AD192&lt;&gt;"",Scoring!$P$35)+IF(Data!$AE192&lt;&gt;"",Scoring!$P$36)+IF(Data!$AF192&lt;&gt;"",Scoring!$P$37)+IF(Data!$AG192&lt;&gt;"",Scoring!$P$38)+IF(Data!$AH192&lt;&gt;"",Scoring!$P$39)+IF(Data!$AI192&lt;&gt;"",Scoring!$P$40)+IF(Data!$AJ192&lt;&gt;"",Scoring!$P$41)+IF(Data!$AK192&lt;&gt;"",Scoring!$P$42)+IF(Data!$AL192&lt;&gt;"",Scoring!$P$43)+IF(Data!$AM192&lt;&gt;"",Scoring!$P$44)+IF(Data!$AN192&lt;&gt;"",Scoring!$P$45)+IF(Data!$AO192&lt;&gt;"",Scoring!$P$46)+IF(Data!$AP192&lt;&gt;"",Scoring!$P$47)+IF(Data!$AQ192&lt;&gt;"",Scoring!$P$48)+IF(Data!$AR192&lt;&gt;"",Scoring!$P$49)+IF(Data!$AS192&lt;&gt;"",Scoring!$P$50)+IF(Data!$AT192&lt;&gt;"",Scoring!$P$51)+IF(Data!$AU192&lt;&gt;"",Scoring!$P$52),"")</f>
        <v/>
      </c>
      <c r="BU192" s="180" t="str">
        <f>IF(BT192&lt;&gt;"",LOOKUP(BT192,Likelihoods!$A$7:$A$107,Likelihoods!N$7:N$107),"")</f>
        <v/>
      </c>
      <c r="BV192" s="181" t="str">
        <f>IF(AND(COUNTBLANK($B192:$O192)=13,COUNTBLANK($P192:$Q192)=1,COUNTBLANK($R192:$U192)=3,COUNTBLANK($V192:$X192)=2,COUNTBLANK($Y192:$AE192)=6,COUNTBLANK($AF192:$AJ192)=4,COUNTBLANK($AK192:AN192)=3,COUNTBLANK($AO192:$AQ192)=2,COUNTBLANK($AR192:$AS192)=1,COUNTBLANK($AT192:$AU192)=1),IF(Data!$B192&lt;&gt;"",Scoring!$Q$7)+IF(Data!$C192&lt;&gt;"",Scoring!$Q$8)+IF(Data!$D192&lt;&gt;"",Scoring!$Q$9)+IF(Data!$E192&lt;&gt;"",Scoring!$Q$10)+IF(Data!$F192&lt;&gt;"",Scoring!$Q$11)+IF(Data!$G192&lt;&gt;"",Scoring!$Q$12)+IF(Data!$H192&lt;&gt;"",Scoring!$Q$13)+IF(Data!$I192&lt;&gt;"",Scoring!$Q$14)+IF(Data!$J192&lt;&gt;"",Scoring!$Q$15)+IF(Data!$K192&lt;&gt;"",Scoring!$Q$16)+IF(Data!$L192&lt;&gt;"",Scoring!$Q$17)+IF(Data!$M192&lt;&gt;"",Scoring!$Q$18)+IF(Data!$N192&lt;&gt;"",Scoring!$Q$19)+IF(Data!$O192&lt;&gt;"",Scoring!$Q$20)+IF(Data!$P192&lt;&gt;"",Scoring!$Q$21)+IF(Data!$Q192&lt;&gt;"",Scoring!$Q$22)+IF(Data!$R192&lt;&gt;"",Scoring!$Q$23)+IF(Data!$S192&lt;&gt;"",Scoring!$Q$24)+IF(Data!$T192&lt;&gt;"",Scoring!$Q$25)+IF(Data!$U192&lt;&gt;"",Scoring!$Q$26)+IF(Data!$V192&lt;&gt;"",Scoring!$Q$27)+IF(Data!$W192&lt;&gt;"",Scoring!$Q$28)+IF(Data!$X192&lt;&gt;"",Scoring!$Q$29)+IF(Data!$Y192&lt;&gt;"",Scoring!$Q$30)+IF(Data!$Z192&lt;&gt;"",Scoring!$Q$31)+IF(Data!$AA192&lt;&gt;"",Scoring!$Q$32)+IF(Data!$AB192&lt;&gt;"",Scoring!$Q$33)+IF(Data!$AC192&lt;&gt;"",Scoring!$Q$34)+IF(Data!$AD192&lt;&gt;"",Scoring!$Q$35)+IF(Data!$AE192&lt;&gt;"",Scoring!$Q$36)+IF(Data!$AF192&lt;&gt;"",Scoring!$Q$37)+IF(Data!$AG192&lt;&gt;"",Scoring!$Q$38)+IF(Data!$AH192&lt;&gt;"",Scoring!$Q$39)+IF(Data!$AI192&lt;&gt;"",Scoring!$Q$40)+IF(Data!$AJ192&lt;&gt;"",Scoring!$Q$41)+IF(Data!$AK192&lt;&gt;"",Scoring!$Q$42)+IF(Data!$AL192&lt;&gt;"",Scoring!$Q$43)+IF(Data!$AM192&lt;&gt;"",Scoring!$Q$44)+IF(Data!$AN192&lt;&gt;"",Scoring!$Q$45)+IF(Data!$AO192&lt;&gt;"",Scoring!$Q$46)+IF(Data!$AP192&lt;&gt;"",Scoring!$Q$47)+IF(Data!$AQ192&lt;&gt;"",Scoring!$Q$48)+IF(Data!$AR192&lt;&gt;"",Scoring!$Q$49)+IF(Data!$AS192&lt;&gt;"",Scoring!$Q$50)+IF(Data!$AT192&lt;&gt;"",Scoring!$Q$51)+IF(Data!$AU192&lt;&gt;"",Scoring!$Q$52),"")</f>
        <v/>
      </c>
      <c r="BW192" s="183" t="str">
        <f>IF(BV192&lt;&gt;"",LOOKUP(BV192,Likelihoods!$A$7:$A$107,Likelihoods!O$7:O$107),"")</f>
        <v/>
      </c>
      <c r="BX192" s="9"/>
      <c r="BY192" s="9"/>
      <c r="BZ192" s="9"/>
      <c r="CA192" s="9"/>
      <c r="CB192" s="9"/>
      <c r="CC192" s="9"/>
      <c r="CD192" s="9"/>
      <c r="CE192" s="9"/>
      <c r="CF192" s="9"/>
      <c r="CG192" s="9"/>
      <c r="CH192" s="9"/>
      <c r="CI192" s="9"/>
      <c r="CJ192" s="9"/>
      <c r="CK192" s="9"/>
    </row>
    <row r="193" spans="1:89" ht="14.25">
      <c r="A193" s="59"/>
      <c r="B193" s="76"/>
      <c r="C193" s="77"/>
      <c r="D193" s="77"/>
      <c r="E193" s="77"/>
      <c r="F193" s="77"/>
      <c r="G193" s="77"/>
      <c r="H193" s="77"/>
      <c r="I193" s="77"/>
      <c r="J193" s="77"/>
      <c r="K193" s="77"/>
      <c r="L193" s="77"/>
      <c r="M193" s="77"/>
      <c r="N193" s="77"/>
      <c r="O193" s="77"/>
      <c r="P193" s="76"/>
      <c r="Q193" s="78"/>
      <c r="R193" s="77"/>
      <c r="S193" s="77"/>
      <c r="T193" s="77"/>
      <c r="U193" s="77"/>
      <c r="V193" s="76"/>
      <c r="W193" s="77"/>
      <c r="X193" s="78"/>
      <c r="Y193" s="77"/>
      <c r="Z193" s="77"/>
      <c r="AA193" s="77"/>
      <c r="AB193" s="77"/>
      <c r="AC193" s="77"/>
      <c r="AD193" s="77"/>
      <c r="AE193" s="77"/>
      <c r="AF193" s="76"/>
      <c r="AG193" s="77"/>
      <c r="AH193" s="77"/>
      <c r="AI193" s="77"/>
      <c r="AJ193" s="78"/>
      <c r="AK193" s="77"/>
      <c r="AL193" s="77"/>
      <c r="AM193" s="77"/>
      <c r="AN193" s="77"/>
      <c r="AO193" s="76"/>
      <c r="AP193" s="77"/>
      <c r="AQ193" s="78"/>
      <c r="AR193" s="76"/>
      <c r="AS193" s="78"/>
      <c r="AT193" s="77"/>
      <c r="AU193" s="77"/>
      <c r="AV193" s="179" t="str">
        <f>IF(AND(COUNTBLANK($B193:$O193)=13,COUNTBLANK($P193:$Q193)=1,COUNTBLANK($R193:$U193)=3,COUNTBLANK($V193:$X193)=2,COUNTBLANK($Y193:$AE193)=6,COUNTBLANK($AF193:$AJ193)=4,COUNTBLANK($AK193:AN193)=3,COUNTBLANK($AO193:$AQ193)=2,COUNTBLANK($AR193:$AS193)=1,COUNTBLANK($AT193:$AU193)=1),IF(Data!$B193&lt;&gt;"",Scoring!$D$7)+IF(Data!$C193&lt;&gt;"",Scoring!$D$8)+IF(Data!$D193&lt;&gt;"",Scoring!$D$9)+IF(Data!$E193&lt;&gt;"",Scoring!$D$10)+IF(Data!$F193&lt;&gt;"",Scoring!$D$11)+IF(Data!$G193&lt;&gt;"",Scoring!$D$12)+IF(Data!$H193&lt;&gt;"",Scoring!$D$13)+IF(Data!$I193&lt;&gt;"",Scoring!$D$14)+IF(Data!$J193&lt;&gt;"",Scoring!$D$15)+IF(Data!$K193&lt;&gt;"",Scoring!$D$16)+IF(Data!$L193&lt;&gt;"",Scoring!$D$17)+IF(Data!$M193&lt;&gt;"",Scoring!$D$18)+IF(Data!$N193&lt;&gt;"",Scoring!$D$19)+IF(Data!$O193&lt;&gt;"",Scoring!$D$20)+IF(Data!$P193&lt;&gt;"",Scoring!$D$21)+IF(Data!$Q193&lt;&gt;"",Scoring!$D$22)+IF(Data!$R193&lt;&gt;"",Scoring!$D$23)+IF(Data!$S193&lt;&gt;"",Scoring!$D$24)+IF(Data!$T193&lt;&gt;"",Scoring!$D$25)+IF(Data!$U193&lt;&gt;"",Scoring!$D$26)+IF(Data!$V193&lt;&gt;"",Scoring!$D$27)+IF(Data!$W193&lt;&gt;"",Scoring!$D$28)+IF(Data!$X193&lt;&gt;"",Scoring!$D$29)+IF(Data!$Y193&lt;&gt;"",Scoring!$D$30)+IF(Data!$Z193&lt;&gt;"",Scoring!$D$31)+IF(Data!$AA193&lt;&gt;"",Scoring!$D$32)+IF(Data!$AB193&lt;&gt;"",Scoring!$D$33)+IF(Data!$AC193&lt;&gt;"",Scoring!$D$34)+IF(Data!$AD193&lt;&gt;"",Scoring!$D$35)+IF(Data!$AE193&lt;&gt;"",Scoring!$D$36)+IF(Data!$AF193&lt;&gt;"",Scoring!$D$37)+IF(Data!$AG193&lt;&gt;"",Scoring!$D$38)+IF(Data!$AH193&lt;&gt;"",Scoring!$D$39)+IF(Data!$AI193&lt;&gt;"",Scoring!$D$40)+IF(Data!$AJ193&lt;&gt;"",Scoring!$D$41)+IF(Data!$AK193&lt;&gt;"",Scoring!$D$42)+IF(Data!$AL193&lt;&gt;"",Scoring!$D$43)+IF(Data!$AM193&lt;&gt;"",Scoring!$D$44)+IF(Data!$AN193&lt;&gt;"",Scoring!$D$45)+IF(Data!$AO193&lt;&gt;"",Scoring!$D$46)+IF(Data!$AP193&lt;&gt;"",Scoring!$D$47)+IF(Data!$AQ193&lt;&gt;"",Scoring!$D$48)+IF(Data!$AR193&lt;&gt;"",Scoring!$D$49)+IF(Data!$AS193&lt;&gt;"",Scoring!$D$50)+IF(Data!$AT193&lt;&gt;"",Scoring!$D$51)+IF(Data!$AU193&lt;&gt;"",Scoring!$D$52),"")</f>
        <v/>
      </c>
      <c r="AW193" s="180" t="str">
        <f>IF(AV193&lt;&gt;"",LOOKUP(AV193,Likelihoods!$A$7:$A$107,Likelihoods!B$7:B$107),"")</f>
        <v/>
      </c>
      <c r="AX193" s="181" t="str">
        <f>IF(AND(COUNTBLANK($B193:$O193)=13,COUNTBLANK($P193:$Q193)=1,COUNTBLANK($R193:$U193)=3,COUNTBLANK($V193:$X193)=2,COUNTBLANK($Y193:$AE193)=6,COUNTBLANK($AF193:$AJ193)=4,COUNTBLANK($AK193:AN193)=3,COUNTBLANK($AO193:$AQ193)=2,COUNTBLANK($AR193:$AS193)=1,COUNTBLANK($AT193:$AU193)=1),IF(Data!$B193&lt;&gt;"",Scoring!$E$7)+IF(Data!$C193&lt;&gt;"",Scoring!$E$8)+IF(Data!$D193&lt;&gt;"",Scoring!$E$9)+IF(Data!$E193&lt;&gt;"",Scoring!$E$10)+IF(Data!$F193&lt;&gt;"",Scoring!$E$11)+IF(Data!$G193&lt;&gt;"",Scoring!$E$12)+IF(Data!$H193&lt;&gt;"",Scoring!$E$13)+IF(Data!$I193&lt;&gt;"",Scoring!$E$14)+IF(Data!$J193&lt;&gt;"",Scoring!$E$15)+IF(Data!$K193&lt;&gt;"",Scoring!$E$16)+IF(Data!$L193&lt;&gt;"",Scoring!$E$17)+IF(Data!$M193&lt;&gt;"",Scoring!$E$18)+IF(Data!$N193&lt;&gt;"",Scoring!$E$19)+IF(Data!$O193&lt;&gt;"",Scoring!$E$20)+IF(Data!$P193&lt;&gt;"",Scoring!$E$21)+IF(Data!$Q193&lt;&gt;"",Scoring!$E$22)+IF(Data!$R193&lt;&gt;"",Scoring!$E$23)+IF(Data!$S193&lt;&gt;"",Scoring!$E$24)+IF(Data!$T193&lt;&gt;"",Scoring!$E$25)+IF(Data!$U193&lt;&gt;"",Scoring!$E$26)+IF(Data!$V193&lt;&gt;"",Scoring!$E$27)+IF(Data!$W193&lt;&gt;"",Scoring!$E$28)+IF(Data!$X193&lt;&gt;"",Scoring!$E$29)+IF(Data!$Y193&lt;&gt;"",Scoring!$E$30)+IF(Data!$Z193&lt;&gt;"",Scoring!$E$31)+IF(Data!$AA193&lt;&gt;"",Scoring!$E$32)+IF(Data!$AB193&lt;&gt;"",Scoring!$E$33)+IF(Data!$AC193&lt;&gt;"",Scoring!$E$34)+IF(Data!$AD193&lt;&gt;"",Scoring!$E$35)+IF(Data!$AE193&lt;&gt;"",Scoring!$E$36)+IF(Data!$AF193&lt;&gt;"",Scoring!$E$37)+IF(Data!$AG193&lt;&gt;"",Scoring!$E$38)+IF(Data!$AH193&lt;&gt;"",Scoring!$E$39)+IF(Data!$AI193&lt;&gt;"",Scoring!$E$40)+IF(Data!$AJ193&lt;&gt;"",Scoring!$E$41)+IF(Data!$AK193&lt;&gt;"",Scoring!$E$42)+IF(Data!$AL193&lt;&gt;"",Scoring!$E$43)+IF(Data!$AM193&lt;&gt;"",Scoring!$E$44)+IF(Data!$AN193&lt;&gt;"",Scoring!$E$45)+IF(Data!$AO193&lt;&gt;"",Scoring!$E$46)+IF(Data!$AP193&lt;&gt;"",Scoring!$E$47)+IF(Data!$AQ193&lt;&gt;"",Scoring!$E$48)+IF(Data!$AR193&lt;&gt;"",Scoring!$E$49)+IF(Data!$AS193&lt;&gt;"",Scoring!$E$50)+IF(Data!$AT193&lt;&gt;"",Scoring!$E$51)+IF(Data!$AU193&lt;&gt;"",Scoring!$E$52),"")</f>
        <v/>
      </c>
      <c r="AY193" s="180" t="str">
        <f>IF(AX193&lt;&gt;"",LOOKUP(AX193,Likelihoods!$A$7:$A$107,Likelihoods!C$7:C$107),"")</f>
        <v/>
      </c>
      <c r="AZ193" s="182" t="str">
        <f>IF(AND(COUNTBLANK($B193:$O193)=13,COUNTBLANK($P193:$Q193)=1,COUNTBLANK($R193:$U193)=3,COUNTBLANK($V193:$X193)=2,COUNTBLANK($Y193:$AE193)=6,COUNTBLANK($AF193:$AJ193)=4,COUNTBLANK($AK193:AN193)=3,COUNTBLANK($AO193:$AQ193)=2,COUNTBLANK($AR193:$AS193)=1,COUNTBLANK($AT193:$AU193)=1),IF(Data!$B193&lt;&gt;"",Scoring!$F$7)+IF(Data!$C193&lt;&gt;"",Scoring!$F$8)+IF(Data!$D193&lt;&gt;"",Scoring!$F$9)+IF(Data!$E193&lt;&gt;"",Scoring!$F$10)+IF(Data!$F193&lt;&gt;"",Scoring!$F$11)+IF(Data!$G193&lt;&gt;"",Scoring!$F$12)+IF(Data!$H193&lt;&gt;"",Scoring!$F$13)+IF(Data!$I193&lt;&gt;"",Scoring!$F$14)+IF(Data!$J193&lt;&gt;"",Scoring!$F$15)+IF(Data!$K193&lt;&gt;"",Scoring!$F$16)+IF(Data!$L193&lt;&gt;"",Scoring!$F$17)+IF(Data!$M193&lt;&gt;"",Scoring!$F$18)+IF(Data!$N193&lt;&gt;"",Scoring!$F$19)+IF(Data!$O193&lt;&gt;"",Scoring!$F$20)+IF(Data!$P193&lt;&gt;"",Scoring!$F$21)+IF(Data!$Q193&lt;&gt;"",Scoring!$F$22)+IF(Data!$R193&lt;&gt;"",Scoring!$F$23)+IF(Data!$S193&lt;&gt;"",Scoring!$F$24)+IF(Data!$T193&lt;&gt;"",Scoring!$F$25)+IF(Data!$U193&lt;&gt;"",Scoring!$F$26)+IF(Data!$V193&lt;&gt;"",Scoring!$F$27)+IF(Data!$W193&lt;&gt;"",Scoring!$F$28)+IF(Data!$X193&lt;&gt;"",Scoring!$F$29)+IF(Data!$Y193&lt;&gt;"",Scoring!$F$30)+IF(Data!$Z193&lt;&gt;"",Scoring!$F$31)+IF(Data!$AA193&lt;&gt;"",Scoring!$F$32)+IF(Data!$AB193&lt;&gt;"",Scoring!$F$33)+IF(Data!$AC193&lt;&gt;"",Scoring!$F$34)+IF(Data!$AD193&lt;&gt;"",Scoring!$F$35)+IF(Data!$AE193&lt;&gt;"",Scoring!$F$36)+IF(Data!$AF193&lt;&gt;"",Scoring!$F$37)+IF(Data!$AG193&lt;&gt;"",Scoring!$F$38)+IF(Data!$AH193&lt;&gt;"",Scoring!$F$39)+IF(Data!$AI193&lt;&gt;"",Scoring!$F$40)+IF(Data!$AJ193&lt;&gt;"",Scoring!$F$41)+IF(Data!$AK193&lt;&gt;"",Scoring!$F$42)+IF(Data!$AL193&lt;&gt;"",Scoring!$F$43)+IF(Data!$AM193&lt;&gt;"",Scoring!$F$44)+IF(Data!$AN193&lt;&gt;"",Scoring!$F$45)+IF(Data!$AO193&lt;&gt;"",Scoring!$F$46)+IF(Data!$AP193&lt;&gt;"",Scoring!$F$47)+IF(Data!$AQ193&lt;&gt;"",Scoring!$F$48)+IF(Data!$AR193&lt;&gt;"",Scoring!$F$49)+IF(Data!$AS193&lt;&gt;"",Scoring!$F$50)+IF(Data!$AT193&lt;&gt;"",Scoring!$F$51)+IF(Data!$AU193&lt;&gt;"",Scoring!$F$52),"")</f>
        <v/>
      </c>
      <c r="BA193" s="183" t="str">
        <f>IF(AZ193&lt;&gt;"",LOOKUP(AZ193,Likelihoods!$A$7:$A$107,Likelihoods!D$7:D$107),"")</f>
        <v/>
      </c>
      <c r="BB193" s="181" t="str">
        <f>IF(AND(COUNTBLANK($B193:$O193)=13,COUNTBLANK($P193:$Q193)=1,COUNTBLANK($R193:$U193)=3,COUNTBLANK($V193:$X193)=2,COUNTBLANK($Y193:$AE193)=6,COUNTBLANK($AF193:$AJ193)=4,COUNTBLANK($AK193:AN193)=3,COUNTBLANK($AO193:$AQ193)=2,COUNTBLANK($AR193:$AS193)=1,COUNTBLANK($AT193:$AU193)=1),IF(Data!$B193&lt;&gt;"",Scoring!$G$7)+IF(Data!$C193&lt;&gt;"",Scoring!$G$8)+IF(Data!$D193&lt;&gt;"",Scoring!$G$9)+IF(Data!$E193&lt;&gt;"",Scoring!$G$10)+IF(Data!$F193&lt;&gt;"",Scoring!$G$11)+IF(Data!$G193&lt;&gt;"",Scoring!$G$12)+IF(Data!$H193&lt;&gt;"",Scoring!$G$13)+IF(Data!$I193&lt;&gt;"",Scoring!$G$14)+IF(Data!$J193&lt;&gt;"",Scoring!$G$15)+IF(Data!$K193&lt;&gt;"",Scoring!$G$16)+IF(Data!$L193&lt;&gt;"",Scoring!$G$17)+IF(Data!$M193&lt;&gt;"",Scoring!$G$18)+IF(Data!$N193&lt;&gt;"",Scoring!$G$19)+IF(Data!$O193&lt;&gt;"",Scoring!$G$20)+IF(Data!$P193&lt;&gt;"",Scoring!$G$21)+IF(Data!$Q193&lt;&gt;"",Scoring!$G$22)+IF(Data!$R193&lt;&gt;"",Scoring!$G$23)+IF(Data!$S193&lt;&gt;"",Scoring!$G$24)+IF(Data!$T193&lt;&gt;"",Scoring!$G$25)+IF(Data!$U193&lt;&gt;"",Scoring!$G$26)+IF(Data!$V193&lt;&gt;"",Scoring!$G$27)+IF(Data!$W193&lt;&gt;"",Scoring!$G$28)+IF(Data!$X193&lt;&gt;"",Scoring!$G$29)+IF(Data!$Y193&lt;&gt;"",Scoring!$G$30)+IF(Data!$Z193&lt;&gt;"",Scoring!$G$31)+IF(Data!$AA193&lt;&gt;"",Scoring!$G$32)+IF(Data!$AB193&lt;&gt;"",Scoring!$G$33)+IF(Data!$AC193&lt;&gt;"",Scoring!$G$34)+IF(Data!$AD193&lt;&gt;"",Scoring!$G$35)+IF(Data!$AE193&lt;&gt;"",Scoring!$G$36)+IF(Data!$AF193&lt;&gt;"",Scoring!$G$37)+IF(Data!$AG193&lt;&gt;"",Scoring!$G$38)+IF(Data!$AH193&lt;&gt;"",Scoring!$G$39)+IF(Data!$AI193&lt;&gt;"",Scoring!$G$40)+IF(Data!$AJ193&lt;&gt;"",Scoring!$G$41)+IF(Data!$AK193&lt;&gt;"",Scoring!$G$42)+IF(Data!$AL193&lt;&gt;"",Scoring!$G$43)+IF(Data!$AM193&lt;&gt;"",Scoring!$G$44)+IF(Data!$AN193&lt;&gt;"",Scoring!$G$45)+IF(Data!$AO193&lt;&gt;"",Scoring!$G$46)+IF(Data!$AP193&lt;&gt;"",Scoring!$G$47)+IF(Data!$AQ193&lt;&gt;"",Scoring!$G$48)+IF(Data!$AR193&lt;&gt;"",Scoring!$G$49)+IF(Data!$AS193&lt;&gt;"",Scoring!$G$50)+IF(Data!$AT193&lt;&gt;"",Scoring!$G$51)+IF(Data!$AU193&lt;&gt;"",Scoring!$G$52),"")</f>
        <v/>
      </c>
      <c r="BC193" s="184" t="str">
        <f>IF(BB193&lt;&gt;"",LOOKUP(BB193,Likelihoods!$A$7:$A$107,Likelihoods!E$7:E$107),"")</f>
        <v/>
      </c>
      <c r="BD193" s="185" t="str">
        <f>IF(AND(COUNTBLANK($B193:$O193)=13,COUNTBLANK($P193:$Q193)=1,COUNTBLANK($R193:$U193)=3,COUNTBLANK($V193:$X193)=2,COUNTBLANK($Y193:$AE193)=6,COUNTBLANK($AF193:$AJ193)=4,COUNTBLANK($AK193:AN193)=3,COUNTBLANK($AO193:$AQ193)=2,COUNTBLANK($AR193:$AS193)=1,COUNTBLANK($AT193:$AU193)=1),IF(Data!$B193&lt;&gt;"",Scoring!$H$7)+IF(Data!$C193&lt;&gt;"",Scoring!$H$8)+IF(Data!$D193&lt;&gt;"",Scoring!$H$9)+IF(Data!$E193&lt;&gt;"",Scoring!$H$10)+IF(Data!$F193&lt;&gt;"",Scoring!$H$11)+IF(Data!$G193&lt;&gt;"",Scoring!$H$12)+IF(Data!$H193&lt;&gt;"",Scoring!$H$13)+IF(Data!$I193&lt;&gt;"",Scoring!$H$14)+IF(Data!$J193&lt;&gt;"",Scoring!$H$15)+IF(Data!$K193&lt;&gt;"",Scoring!$H$16)+IF(Data!$L193&lt;&gt;"",Scoring!$H$17)+IF(Data!$M193&lt;&gt;"",Scoring!$H$18)+IF(Data!$N193&lt;&gt;"",Scoring!$H$19)+IF(Data!$O193&lt;&gt;"",Scoring!$H$20)+IF(Data!$P193&lt;&gt;"",Scoring!$H$21)+IF(Data!$Q193&lt;&gt;"",Scoring!$H$22)+IF(Data!$R193&lt;&gt;"",Scoring!$H$23)+IF(Data!$S193&lt;&gt;"",Scoring!$H$24)+IF(Data!$T193&lt;&gt;"",Scoring!$H$25)+IF(Data!$U193&lt;&gt;"",Scoring!$H$26)+IF(Data!$V193&lt;&gt;"",Scoring!$H$27)+IF(Data!$W193&lt;&gt;"",Scoring!$H$28)+IF(Data!$X193&lt;&gt;"",Scoring!$H$29)+IF(Data!$Y193&lt;&gt;"",Scoring!$H$30)+IF(Data!$Z193&lt;&gt;"",Scoring!$H$31)+IF(Data!$AA193&lt;&gt;"",Scoring!$H$32)+IF(Data!$AB193&lt;&gt;"",Scoring!$H$33)+IF(Data!$AC193&lt;&gt;"",Scoring!$H$34)+IF(Data!$AD193&lt;&gt;"",Scoring!$H$35)+IF(Data!$AE193&lt;&gt;"",Scoring!$H$36)+IF(Data!$AF193&lt;&gt;"",Scoring!$H$37)+IF(Data!$AG193&lt;&gt;"",Scoring!$H$38)+IF(Data!$AH193&lt;&gt;"",Scoring!$H$39)+IF(Data!$AI193&lt;&gt;"",Scoring!$H$40)+IF(Data!$AJ193&lt;&gt;"",Scoring!$H$41)+IF(Data!$AK193&lt;&gt;"",Scoring!$H$42)+IF(Data!$AL193&lt;&gt;"",Scoring!$H$43)+IF(Data!$AM193&lt;&gt;"",Scoring!$H$44)+IF(Data!$AN193&lt;&gt;"",Scoring!$H$45)+IF(Data!$AO193&lt;&gt;"",Scoring!$H$46)+IF(Data!$AP193&lt;&gt;"",Scoring!$H$47)+IF(Data!$AQ193&lt;&gt;"",Scoring!$H$48)+IF(Data!$AR193&lt;&gt;"",Scoring!$H$49)+IF(Data!$AS193&lt;&gt;"",Scoring!$H$50)+IF(Data!$AT193&lt;&gt;"",Scoring!$H$51)+IF(Data!$AU193&lt;&gt;"",Scoring!$H$52),"")</f>
        <v/>
      </c>
      <c r="BE193" s="186" t="str">
        <f>IF(BD193&lt;&gt;"",LOOKUP(BD193,Likelihoods!$A$7:$A$107,Likelihoods!F$7:F$107),"")</f>
        <v/>
      </c>
      <c r="BF193" s="181" t="str">
        <f>IF(AND(COUNTBLANK($B193:$O193)=13,COUNTBLANK($P193:$Q193)=1,COUNTBLANK($R193:$U193)=3,COUNTBLANK($V193:$X193)=2,COUNTBLANK($Y193:$AE193)=6,COUNTBLANK($AF193:$AJ193)=4,COUNTBLANK($AK193:AN193)=3,COUNTBLANK($AO193:$AQ193)=2,COUNTBLANK($AR193:$AS193)=1,COUNTBLANK($AT193:$AU193)=1),IF(Data!$B193&lt;&gt;"",Scoring!$I$7)+IF(Data!$C193&lt;&gt;"",Scoring!$I$8)+IF(Data!$D193&lt;&gt;"",Scoring!$I$9)+IF(Data!$E193&lt;&gt;"",Scoring!$I$10)+IF(Data!$F193&lt;&gt;"",Scoring!$I$11)+IF(Data!$G193&lt;&gt;"",Scoring!$I$12)+IF(Data!$H193&lt;&gt;"",Scoring!$I$13)+IF(Data!$I193&lt;&gt;"",Scoring!$I$14)+IF(Data!$J193&lt;&gt;"",Scoring!$I$15)+IF(Data!$K193&lt;&gt;"",Scoring!$I$16)+IF(Data!$L193&lt;&gt;"",Scoring!$I$17)+IF(Data!$M193&lt;&gt;"",Scoring!$I$18)+IF(Data!$N193&lt;&gt;"",Scoring!$I$19)+IF(Data!$O193&lt;&gt;"",Scoring!$I$20)+IF(Data!$P193&lt;&gt;"",Scoring!$I$21)+IF(Data!$Q193&lt;&gt;"",Scoring!$I$22)+IF(Data!$R193&lt;&gt;"",Scoring!$I$23)+IF(Data!$S193&lt;&gt;"",Scoring!$I$24)+IF(Data!$T193&lt;&gt;"",Scoring!$I$25)+IF(Data!$U193&lt;&gt;"",Scoring!$I$26)+IF(Data!$V193&lt;&gt;"",Scoring!$I$27)+IF(Data!$W193&lt;&gt;"",Scoring!$I$28)+IF(Data!$X193&lt;&gt;"",Scoring!$I$29)+IF(Data!$Y193&lt;&gt;"",Scoring!$I$30)+IF(Data!$Z193&lt;&gt;"",Scoring!$I$31)+IF(Data!$AA193&lt;&gt;"",Scoring!$I$32)+IF(Data!$AB193&lt;&gt;"",Scoring!$I$33)+IF(Data!$AC193&lt;&gt;"",Scoring!$I$34)+IF(Data!$AD193&lt;&gt;"",Scoring!$I$35)+IF(Data!$AE193&lt;&gt;"",Scoring!$I$36)+IF(Data!$AF193&lt;&gt;"",Scoring!$I$37)+IF(Data!$AG193&lt;&gt;"",Scoring!$I$38)+IF(Data!$AH193&lt;&gt;"",Scoring!$I$39)+IF(Data!$AI193&lt;&gt;"",Scoring!$I$40)+IF(Data!$AJ193&lt;&gt;"",Scoring!$I$41)+IF(Data!$AK193&lt;&gt;"",Scoring!$I$42)+IF(Data!$AL193&lt;&gt;"",Scoring!$I$43)+IF(Data!$AM193&lt;&gt;"",Scoring!$I$44)+IF(Data!$AN193&lt;&gt;"",Scoring!$I$45)+IF(Data!$AO193&lt;&gt;"",Scoring!$I$46)+IF(Data!$AP193&lt;&gt;"",Scoring!$I$47)+IF(Data!$AQ193&lt;&gt;"",Scoring!$I$48)+IF(Data!$AR193&lt;&gt;"",Scoring!$I$49)+IF(Data!$AS193&lt;&gt;"",Scoring!$I$50)+IF(Data!$AT193&lt;&gt;"",Scoring!$I$51)+IF(Data!$AU193&lt;&gt;"",Scoring!$I$52),"")</f>
        <v/>
      </c>
      <c r="BG193" s="180" t="str">
        <f>IF(BF193&lt;&gt;"",LOOKUP(BF193,Likelihoods!$A$7:$A$107,Likelihoods!G$7:G$107),"")</f>
        <v/>
      </c>
      <c r="BH193" s="187" t="str">
        <f>IF(AND(COUNTBLANK($B193:$O193)=13,COUNTBLANK($P193:$Q193)=1,COUNTBLANK($R193:$U193)=3,COUNTBLANK($V193:$X193)=2,COUNTBLANK($Y193:$AE193)=6,COUNTBLANK($AF193:$AJ193)=4,COUNTBLANK($AK193:AN193)=3,COUNTBLANK($AO193:$AQ193)=2,COUNTBLANK($AR193:$AS193)=1,COUNTBLANK($AT193:$AU193)=1),IF(Data!$B193&lt;&gt;"",Scoring!$J$7)+IF(Data!$C193&lt;&gt;"",Scoring!$J$8)+IF(Data!$D193&lt;&gt;"",Scoring!$J$9)+IF(Data!$E193&lt;&gt;"",Scoring!$J$10)+IF(Data!$F193&lt;&gt;"",Scoring!$J$11)+IF(Data!$G193&lt;&gt;"",Scoring!$J$12)+IF(Data!$H193&lt;&gt;"",Scoring!$J$13)+IF(Data!$I193&lt;&gt;"",Scoring!$J$14)+IF(Data!$J193&lt;&gt;"",Scoring!$J$15)+IF(Data!$K193&lt;&gt;"",Scoring!$J$16)+IF(Data!$L193&lt;&gt;"",Scoring!$J$17)+IF(Data!$M193&lt;&gt;"",Scoring!$J$18)+IF(Data!$N193&lt;&gt;"",Scoring!$J$19)+IF(Data!$O193&lt;&gt;"",Scoring!$J$20)+IF(Data!$P193&lt;&gt;"",Scoring!$J$21)+IF(Data!$Q193&lt;&gt;"",Scoring!$J$22)+IF(Data!$R193&lt;&gt;"",Scoring!$J$23)+IF(Data!$S193&lt;&gt;"",Scoring!$J$24)+IF(Data!$T193&lt;&gt;"",Scoring!$J$25)+IF(Data!$U193&lt;&gt;"",Scoring!$J$26)+IF(Data!$V193&lt;&gt;"",Scoring!$J$27)+IF(Data!$W193&lt;&gt;"",Scoring!$J$28)+IF(Data!$X193&lt;&gt;"",Scoring!$J$29)+IF(Data!$Y193&lt;&gt;"",Scoring!$J$30)+IF(Data!$Z193&lt;&gt;"",Scoring!$J$31)+IF(Data!$AA193&lt;&gt;"",Scoring!$J$32)+IF(Data!$AB193&lt;&gt;"",Scoring!$J$33)+IF(Data!$AC193&lt;&gt;"",Scoring!$J$34)+IF(Data!$AD193&lt;&gt;"",Scoring!$J$35)+IF(Data!$AE193&lt;&gt;"",Scoring!$J$36)+IF(Data!$AF193&lt;&gt;"",Scoring!$J$37)+IF(Data!$AG193&lt;&gt;"",Scoring!$J$38)+IF(Data!$AH193&lt;&gt;"",Scoring!$J$39)+IF(Data!$AI193&lt;&gt;"",Scoring!$J$40)+IF(Data!$AJ193&lt;&gt;"",Scoring!$J$41)+IF(Data!$AK193&lt;&gt;"",Scoring!$J$42)+IF(Data!$AL193&lt;&gt;"",Scoring!$J$43)+IF(Data!$AM193&lt;&gt;"",Scoring!$J$44)+IF(Data!$AN193&lt;&gt;"",Scoring!$J$45)+IF(Data!$AO193&lt;&gt;"",Scoring!$J$46)+IF(Data!$AP193&lt;&gt;"",Scoring!$J$47)+IF(Data!$AQ193&lt;&gt;"",Scoring!$J$48)+IF(Data!$AR193&lt;&gt;"",Scoring!$J$49)+IF(Data!$AS193&lt;&gt;"",Scoring!$J$50)+IF(Data!$AT193&lt;&gt;"",Scoring!$J$51)+IF(Data!$AU193&lt;&gt;"",Scoring!$J$52),"")</f>
        <v/>
      </c>
      <c r="BI193" s="183" t="str">
        <f>IF(BH193&lt;&gt;"",LOOKUP(BH193,Likelihoods!$A$7:$A$107,Likelihoods!H$7:H$107),"")</f>
        <v/>
      </c>
      <c r="BJ193" s="188" t="str">
        <f>IF(AND(COUNTBLANK($B193:$O193)=13,COUNTBLANK($P193:$Q193)=1,COUNTBLANK($R193:$U193)=3,COUNTBLANK($V193:$X193)=2,COUNTBLANK($Y193:$AE193)=6,COUNTBLANK($AF193:$AJ193)=4,COUNTBLANK($AK193:AN193)=3,COUNTBLANK($AO193:$AQ193)=2,COUNTBLANK($AR193:$AS193)=1,COUNTBLANK($AT193:$AU193)=1),IF(Data!$B193&lt;&gt;"",Scoring!$K$7)+IF(Data!$C193&lt;&gt;"",Scoring!$K$8)+IF(Data!$D193&lt;&gt;"",Scoring!$K$9)+IF(Data!$E193&lt;&gt;"",Scoring!$K$10)+IF(Data!$F193&lt;&gt;"",Scoring!$K$11)+IF(Data!$G193&lt;&gt;"",Scoring!$K$12)+IF(Data!$H193&lt;&gt;"",Scoring!$K$13)+IF(Data!$I193&lt;&gt;"",Scoring!$K$14)+IF(Data!$J193&lt;&gt;"",Scoring!$K$15)+IF(Data!$K193&lt;&gt;"",Scoring!$K$16)+IF(Data!$L193&lt;&gt;"",Scoring!$K$17)+IF(Data!$M193&lt;&gt;"",Scoring!$K$18)+IF(Data!$N193&lt;&gt;"",Scoring!$K$19)+IF(Data!$O193&lt;&gt;"",Scoring!$K$20)+IF(Data!$P193&lt;&gt;"",Scoring!$K$21)+IF(Data!$Q193&lt;&gt;"",Scoring!$K$22)+IF(Data!$R193&lt;&gt;"",Scoring!$K$23)+IF(Data!$S193&lt;&gt;"",Scoring!$K$24)+IF(Data!$T193&lt;&gt;"",Scoring!$K$25)+IF(Data!$U193&lt;&gt;"",Scoring!$K$26)+IF(Data!$V193&lt;&gt;"",Scoring!$K$27)+IF(Data!$W193&lt;&gt;"",Scoring!$K$28)+IF(Data!$X193&lt;&gt;"",Scoring!$K$29)+IF(Data!$Y193&lt;&gt;"",Scoring!$K$30)+IF(Data!$Z193&lt;&gt;"",Scoring!$K$31)+IF(Data!$AA193&lt;&gt;"",Scoring!$K$32)+IF(Data!$AB193&lt;&gt;"",Scoring!$K$33)+IF(Data!$AC193&lt;&gt;"",Scoring!$K$34)+IF(Data!$AD193&lt;&gt;"",Scoring!$K$35)+IF(Data!$AE193&lt;&gt;"",Scoring!$K$36)+IF(Data!$AF193&lt;&gt;"",Scoring!$K$37)+IF(Data!$AG193&lt;&gt;"",Scoring!$K$38)+IF(Data!$AH193&lt;&gt;"",Scoring!$K$39)+IF(Data!$AI193&lt;&gt;"",Scoring!$K$40)+IF(Data!$AJ193&lt;&gt;"",Scoring!$K$41)+IF(Data!$AK193&lt;&gt;"",Scoring!$K$42)+IF(Data!$AL193&lt;&gt;"",Scoring!$K$43)+IF(Data!$AM193&lt;&gt;"",Scoring!$K$44)+IF(Data!$AN193&lt;&gt;"",Scoring!$K$45)+IF(Data!$AO193&lt;&gt;"",Scoring!$K$46)+IF(Data!$AP193&lt;&gt;"",Scoring!$K$47)+IF(Data!$AQ193&lt;&gt;"",Scoring!$K$48)+IF(Data!$AR193&lt;&gt;"",Scoring!$K$49)+IF(Data!$AS193&lt;&gt;"",Scoring!$K$50)+IF(Data!$AT193&lt;&gt;"",Scoring!$K$51)+IF(Data!$AU193&lt;&gt;"",Scoring!$K$52),"")</f>
        <v/>
      </c>
      <c r="BK193" s="184" t="str">
        <f>IF(BJ193&lt;&gt;"",LOOKUP(BJ193,Likelihoods!$A$7:$A$107,Likelihoods!I$7:I$107),"")</f>
        <v/>
      </c>
      <c r="BL193" s="187" t="str">
        <f>IF(AND(COUNTBLANK($B193:$O193)=13,COUNTBLANK($P193:$Q193)=1,COUNTBLANK($R193:$U193)=3,COUNTBLANK($V193:$X193)=2,COUNTBLANK($Y193:$AE193)=6,COUNTBLANK($AF193:$AJ193)=4,COUNTBLANK($AK193:AN193)=3,COUNTBLANK($AO193:$AQ193)=2,COUNTBLANK($AR193:$AS193)=1,COUNTBLANK($AT193:$AU193)=1),IF(Data!$B193&lt;&gt;"",Scoring!$L$7)+IF(Data!$C193&lt;&gt;"",Scoring!$L$8)+IF(Data!$D193&lt;&gt;"",Scoring!$L$9)+IF(Data!$E193&lt;&gt;"",Scoring!$L$10)+IF(Data!$F193&lt;&gt;"",Scoring!$L$11)+IF(Data!$G193&lt;&gt;"",Scoring!$L$12)+IF(Data!$H193&lt;&gt;"",Scoring!$L$13)+IF(Data!$I193&lt;&gt;"",Scoring!$L$14)+IF(Data!$J193&lt;&gt;"",Scoring!$L$15)+IF(Data!$K193&lt;&gt;"",Scoring!$L$16)+IF(Data!$L193&lt;&gt;"",Scoring!$L$17)+IF(Data!$M193&lt;&gt;"",Scoring!$L$18)+IF(Data!$N193&lt;&gt;"",Scoring!$L$19)+IF(Data!$O193&lt;&gt;"",Scoring!$L$20)+IF(Data!$P193&lt;&gt;"",Scoring!$L$21)+IF(Data!$Q193&lt;&gt;"",Scoring!$L$22)+IF(Data!$R193&lt;&gt;"",Scoring!$L$23)+IF(Data!$S193&lt;&gt;"",Scoring!$L$24)+IF(Data!$T193&lt;&gt;"",Scoring!$L$25)+IF(Data!$U193&lt;&gt;"",Scoring!$L$26)+IF(Data!$V193&lt;&gt;"",Scoring!$L$27)+IF(Data!$W193&lt;&gt;"",Scoring!$L$28)+IF(Data!$X193&lt;&gt;"",Scoring!$L$29)+IF(Data!$Y193&lt;&gt;"",Scoring!$L$30)+IF(Data!$Z193&lt;&gt;"",Scoring!$L$31)+IF(Data!$AA193&lt;&gt;"",Scoring!$L$32)+IF(Data!$AB193&lt;&gt;"",Scoring!$L$33)+IF(Data!$AC193&lt;&gt;"",Scoring!$L$34)+IF(Data!$AD193&lt;&gt;"",Scoring!$L$35)+IF(Data!$AE193&lt;&gt;"",Scoring!$L$36)+IF(Data!$AF193&lt;&gt;"",Scoring!$L$37)+IF(Data!$AG193&lt;&gt;"",Scoring!$L$38)+IF(Data!$AH193&lt;&gt;"",Scoring!$L$39)+IF(Data!$AI193&lt;&gt;"",Scoring!$L$40)+IF(Data!$AJ193&lt;&gt;"",Scoring!$L$41)+IF(Data!$AK193&lt;&gt;"",Scoring!$L$42)+IF(Data!$AL193&lt;&gt;"",Scoring!$L$43)+IF(Data!$AM193&lt;&gt;"",Scoring!$L$44)+IF(Data!$AN193&lt;&gt;"",Scoring!$L$45)+IF(Data!$AO193&lt;&gt;"",Scoring!$L$46)+IF(Data!$AP193&lt;&gt;"",Scoring!$L$47)+IF(Data!$AQ193&lt;&gt;"",Scoring!$L$48)+IF(Data!$AR193&lt;&gt;"",Scoring!$L$49)+IF(Data!$AS193&lt;&gt;"",Scoring!$L$50)+IF(Data!$AT193&lt;&gt;"",Scoring!$L$51)+IF(Data!$AU193&lt;&gt;"",Scoring!$L$52),"")</f>
        <v/>
      </c>
      <c r="BM193" s="180" t="str">
        <f>IF(BL193&lt;&gt;"",LOOKUP(BL193,Likelihoods!$A$7:$A$107,Likelihoods!J$7:J$107),"")</f>
        <v/>
      </c>
      <c r="BN193" s="181" t="str">
        <f>IF(AND(COUNTBLANK($B193:$O193)=13,COUNTBLANK($P193:$Q193)=1,COUNTBLANK($R193:$U193)=3,COUNTBLANK($V193:$X193)=2,COUNTBLANK($Y193:$AE193)=6,COUNTBLANK($AF193:$AJ193)=4,COUNTBLANK($AK193:AN193)=3,COUNTBLANK($AO193:$AQ193)=2,COUNTBLANK($AR193:$AS193)=1,COUNTBLANK($AT193:$AU193)=1),IF(Data!$B193&lt;&gt;"",Scoring!$M$7)+IF(Data!$C193&lt;&gt;"",Scoring!$M$8)+IF(Data!$D193&lt;&gt;"",Scoring!$M$9)+IF(Data!$E193&lt;&gt;"",Scoring!$M$10)+IF(Data!$F193&lt;&gt;"",Scoring!$M$11)+IF(Data!$G193&lt;&gt;"",Scoring!$M$12)+IF(Data!$H193&lt;&gt;"",Scoring!$M$13)+IF(Data!$I193&lt;&gt;"",Scoring!$M$14)+IF(Data!$J193&lt;&gt;"",Scoring!$M$15)+IF(Data!$K193&lt;&gt;"",Scoring!$M$16)+IF(Data!$L193&lt;&gt;"",Scoring!$M$17)+IF(Data!$M193&lt;&gt;"",Scoring!$M$18)+IF(Data!$N193&lt;&gt;"",Scoring!$M$19)+IF(Data!$O193&lt;&gt;"",Scoring!$M$20)+IF(Data!$P193&lt;&gt;"",Scoring!$M$21)+IF(Data!$Q193&lt;&gt;"",Scoring!$M$22)+IF(Data!$R193&lt;&gt;"",Scoring!$M$23)+IF(Data!$S193&lt;&gt;"",Scoring!$M$24)+IF(Data!$T193&lt;&gt;"",Scoring!$M$25)+IF(Data!$U193&lt;&gt;"",Scoring!$M$26)+IF(Data!$V193&lt;&gt;"",Scoring!$M$27)+IF(Data!$W193&lt;&gt;"",Scoring!$M$28)+IF(Data!$X193&lt;&gt;"",Scoring!$M$29)+IF(Data!$Y193&lt;&gt;"",Scoring!$M$30)+IF(Data!$Z193&lt;&gt;"",Scoring!$M$31)+IF(Data!$AA193&lt;&gt;"",Scoring!$M$32)+IF(Data!$AB193&lt;&gt;"",Scoring!$M$33)+IF(Data!$AC193&lt;&gt;"",Scoring!$M$34)+IF(Data!$AD193&lt;&gt;"",Scoring!$M$35)+IF(Data!$AE193&lt;&gt;"",Scoring!$M$36)+IF(Data!$AF193&lt;&gt;"",Scoring!$M$37)+IF(Data!$AG193&lt;&gt;"",Scoring!$M$38)+IF(Data!$AH193&lt;&gt;"",Scoring!$M$39)+IF(Data!$AI193&lt;&gt;"",Scoring!$M$40)+IF(Data!$AJ193&lt;&gt;"",Scoring!$M$41)+IF(Data!$AK193&lt;&gt;"",Scoring!$M$42)+IF(Data!$AL193&lt;&gt;"",Scoring!$M$43)+IF(Data!$AM193&lt;&gt;"",Scoring!$M$44)+IF(Data!$AN193&lt;&gt;"",Scoring!$M$45)+IF(Data!$AO193&lt;&gt;"",Scoring!$M$46)+IF(Data!$AP193&lt;&gt;"",Scoring!$M$47)+IF(Data!$AQ193&lt;&gt;"",Scoring!$M$48)+IF(Data!$AR193&lt;&gt;"",Scoring!$M$49)+IF(Data!$AS193&lt;&gt;"",Scoring!$M$50)+IF(Data!$AT193&lt;&gt;"",Scoring!$M$51)+IF(Data!$AU193&lt;&gt;"",Scoring!$M$52),"")</f>
        <v/>
      </c>
      <c r="BO193" s="184" t="str">
        <f>IF(BN193&lt;&gt;"",LOOKUP(BN193,Likelihoods!$A$7:$A$107,Likelihoods!K$7:K$107),"")</f>
        <v/>
      </c>
      <c r="BP193" s="179" t="str">
        <f>IF(AND(COUNTBLANK($B193:$O193)=13,COUNTBLANK($P193:$Q193)=1,COUNTBLANK($R193:$U193)=3,COUNTBLANK($V193:$X193)=2,COUNTBLANK($Y193:$AE193)=6,COUNTBLANK($AF193:$AJ193)=4,COUNTBLANK($AK193:AN193)=3,COUNTBLANK($AO193:$AQ193)=2,COUNTBLANK($AR193:$AS193)=1,COUNTBLANK($AT193:$AU193)=1),IF(Data!$B193&lt;&gt;"",Scoring!$N$7)+IF(Data!$C193&lt;&gt;"",Scoring!$N$8)+IF(Data!$D193&lt;&gt;"",Scoring!$N$9)+IF(Data!$E193&lt;&gt;"",Scoring!$N$10)+IF(Data!$F193&lt;&gt;"",Scoring!$N$11)+IF(Data!$G193&lt;&gt;"",Scoring!$N$12)+IF(Data!$H193&lt;&gt;"",Scoring!$N$13)+IF(Data!$I193&lt;&gt;"",Scoring!$N$14)+IF(Data!$J193&lt;&gt;"",Scoring!$N$15)+IF(Data!$K193&lt;&gt;"",Scoring!$N$16)+IF(Data!$L193&lt;&gt;"",Scoring!$N$17)+IF(Data!$M193&lt;&gt;"",Scoring!$N$18)+IF(Data!$N193&lt;&gt;"",Scoring!$N$19)+IF(Data!$O193&lt;&gt;"",Scoring!$N$20)+IF(Data!$P193&lt;&gt;"",Scoring!$N$21)+IF(Data!$Q193&lt;&gt;"",Scoring!$N$22)+IF(Data!$R193&lt;&gt;"",Scoring!$N$23)+IF(Data!$S193&lt;&gt;"",Scoring!$N$24)+IF(Data!$T193&lt;&gt;"",Scoring!$N$25)+IF(Data!$U193&lt;&gt;"",Scoring!$N$26)+IF(Data!$V193&lt;&gt;"",Scoring!$N$27)+IF(Data!$W193&lt;&gt;"",Scoring!$N$28)+IF(Data!$X193&lt;&gt;"",Scoring!$N$29)+IF(Data!$Y193&lt;&gt;"",Scoring!$N$30)+IF(Data!$Z193&lt;&gt;"",Scoring!$N$31)+IF(Data!$AA193&lt;&gt;"",Scoring!$N$32)+IF(Data!$AB193&lt;&gt;"",Scoring!$N$33)+IF(Data!$AC193&lt;&gt;"",Scoring!$N$34)+IF(Data!$AD193&lt;&gt;"",Scoring!$N$35)+IF(Data!$AE193&lt;&gt;"",Scoring!$N$36)+IF(Data!$AF193&lt;&gt;"",Scoring!$N$37)+IF(Data!$AG193&lt;&gt;"",Scoring!$N$38)+IF(Data!$AH193&lt;&gt;"",Scoring!$N$39)+IF(Data!$AI193&lt;&gt;"",Scoring!$N$40)+IF(Data!$AJ193&lt;&gt;"",Scoring!$N$41)+IF(Data!$AK193&lt;&gt;"",Scoring!$N$42)+IF(Data!$AL193&lt;&gt;"",Scoring!$N$43)+IF(Data!$AM193&lt;&gt;"",Scoring!$N$44)+IF(Data!$AN193&lt;&gt;"",Scoring!$N$45)+IF(Data!$AO193&lt;&gt;"",Scoring!$N$46)+IF(Data!$AP193&lt;&gt;"",Scoring!$N$47)+IF(Data!$AQ193&lt;&gt;"",Scoring!$N$48)+IF(Data!$AR193&lt;&gt;"",Scoring!$N$49)+IF(Data!$AS193&lt;&gt;"",Scoring!$N$50)+IF(Data!$AT193&lt;&gt;"",Scoring!$N$51)+IF(Data!$AU193&lt;&gt;"",Scoring!$N$52),"")</f>
        <v/>
      </c>
      <c r="BQ193" s="189" t="str">
        <f>IF(BP193&lt;&gt;"",LOOKUP(BP193,Likelihoods!$A$7:$A$107,Likelihoods!L$7:L$107),"")</f>
        <v/>
      </c>
      <c r="BR193" s="181" t="str">
        <f>IF(AND(COUNTBLANK($B193:$O193)=13,COUNTBLANK($P193:$Q193)=1,COUNTBLANK($R193:$U193)=3,COUNTBLANK($V193:$X193)=2,COUNTBLANK($Y193:$AE193)=6,COUNTBLANK($AF193:$AJ193)=4,COUNTBLANK($AK193:AN193)=3,COUNTBLANK($AO193:$AQ193)=2,COUNTBLANK($AR193:$AS193)=1,COUNTBLANK($AT193:$AU193)=1),IF(Data!$B193&lt;&gt;"",Scoring!$O$7)+IF(Data!$C193&lt;&gt;"",Scoring!$O$8)+IF(Data!$D193&lt;&gt;"",Scoring!$O$9)+IF(Data!$E193&lt;&gt;"",Scoring!$O$10)+IF(Data!$F193&lt;&gt;"",Scoring!$O$11)+IF(Data!$G193&lt;&gt;"",Scoring!$O$12)+IF(Data!$H193&lt;&gt;"",Scoring!$O$13)+IF(Data!$I193&lt;&gt;"",Scoring!$O$14)+IF(Data!$J193&lt;&gt;"",Scoring!$O$15)+IF(Data!$K193&lt;&gt;"",Scoring!$O$16)+IF(Data!$L193&lt;&gt;"",Scoring!$O$17)+IF(Data!$M193&lt;&gt;"",Scoring!$O$18)+IF(Data!$N193&lt;&gt;"",Scoring!$O$19)+IF(Data!$O193&lt;&gt;"",Scoring!$O$20)+IF(Data!$P193&lt;&gt;"",Scoring!$O$21)+IF(Data!$Q193&lt;&gt;"",Scoring!$O$22)+IF(Data!$R193&lt;&gt;"",Scoring!$O$23)+IF(Data!$S193&lt;&gt;"",Scoring!$O$24)+IF(Data!$T193&lt;&gt;"",Scoring!$O$25)+IF(Data!$U193&lt;&gt;"",Scoring!$O$26)+IF(Data!$V193&lt;&gt;"",Scoring!$O$27)+IF(Data!$W193&lt;&gt;"",Scoring!$O$28)+IF(Data!$X193&lt;&gt;"",Scoring!$O$29)+IF(Data!$Y193&lt;&gt;"",Scoring!$O$30)+IF(Data!$Z193&lt;&gt;"",Scoring!$O$31)+IF(Data!$AA193&lt;&gt;"",Scoring!$O$32)+IF(Data!$AB193&lt;&gt;"",Scoring!$O$33)+IF(Data!$AC193&lt;&gt;"",Scoring!$O$34)+IF(Data!$AD193&lt;&gt;"",Scoring!$O$35)+IF(Data!$AE193&lt;&gt;"",Scoring!$O$36)+IF(Data!$AF193&lt;&gt;"",Scoring!$O$37)+IF(Data!$AG193&lt;&gt;"",Scoring!$O$38)+IF(Data!$AH193&lt;&gt;"",Scoring!$O$39)+IF(Data!$AI193&lt;&gt;"",Scoring!$O$40)+IF(Data!$AJ193&lt;&gt;"",Scoring!$O$41)+IF(Data!$AK193&lt;&gt;"",Scoring!$O$42)+IF(Data!$AL193&lt;&gt;"",Scoring!$O$43)+IF(Data!$AM193&lt;&gt;"",Scoring!$O$44)+IF(Data!$AN193&lt;&gt;"",Scoring!$O$45)+IF(Data!$AO193&lt;&gt;"",Scoring!$O$46)+IF(Data!$AP193&lt;&gt;"",Scoring!$O$47)+IF(Data!$AQ193&lt;&gt;"",Scoring!$O$48)+IF(Data!$AR193&lt;&gt;"",Scoring!$O$49)+IF(Data!$AS193&lt;&gt;"",Scoring!$O$50)+IF(Data!$AT193&lt;&gt;"",Scoring!$O$51)+IF(Data!$AU193&lt;&gt;"",Scoring!$O$52),"")</f>
        <v/>
      </c>
      <c r="BS193" s="184" t="str">
        <f>IF(BR193&lt;&gt;"",LOOKUP(BR193,Likelihoods!$A$7:$A$107,Likelihoods!M$7:M$107),"")</f>
        <v/>
      </c>
      <c r="BT193" s="181" t="str">
        <f>IF(AND(COUNTBLANK($B193:$O193)=13,COUNTBLANK($P193:$Q193)=1,COUNTBLANK($R193:$U193)=3,COUNTBLANK($V193:$X193)=2,COUNTBLANK($Y193:$AE193)=6,COUNTBLANK($AF193:$AJ193)=4,COUNTBLANK($AK193:AN193)=3,COUNTBLANK($AO193:$AQ193)=2,COUNTBLANK($AR193:$AS193)=1,COUNTBLANK($AT193:$AU193)=1),IF(Data!$B193&lt;&gt;"",Scoring!$P$7)+IF(Data!$C193&lt;&gt;"",Scoring!$P$8)+IF(Data!$D193&lt;&gt;"",Scoring!$P$9)+IF(Data!$E193&lt;&gt;"",Scoring!$P$10)+IF(Data!$F193&lt;&gt;"",Scoring!$P$11)+IF(Data!$G193&lt;&gt;"",Scoring!$P$12)+IF(Data!$H193&lt;&gt;"",Scoring!$P$13)+IF(Data!$I193&lt;&gt;"",Scoring!$P$14)+IF(Data!$J193&lt;&gt;"",Scoring!$P$15)+IF(Data!$K193&lt;&gt;"",Scoring!$P$16)+IF(Data!$L193&lt;&gt;"",Scoring!$P$17)+IF(Data!$M193&lt;&gt;"",Scoring!$P$18)+IF(Data!$N193&lt;&gt;"",Scoring!$P$19)+IF(Data!$O193&lt;&gt;"",Scoring!$P$20)+IF(Data!$P193&lt;&gt;"",Scoring!$P$21)+IF(Data!$Q193&lt;&gt;"",Scoring!$P$22)+IF(Data!$R193&lt;&gt;"",Scoring!$P$23)+IF(Data!$S193&lt;&gt;"",Scoring!$P$24)+IF(Data!$T193&lt;&gt;"",Scoring!$P$25)+IF(Data!$U193&lt;&gt;"",Scoring!$P$26)+IF(Data!$V193&lt;&gt;"",Scoring!$P$27)+IF(Data!$W193&lt;&gt;"",Scoring!$P$28)+IF(Data!$X193&lt;&gt;"",Scoring!$P$29)+IF(Data!$Y193&lt;&gt;"",Scoring!$P$30)+IF(Data!$Z193&lt;&gt;"",Scoring!$P$31)+IF(Data!$AA193&lt;&gt;"",Scoring!$P$32)+IF(Data!$AB193&lt;&gt;"",Scoring!$P$33)+IF(Data!$AC193&lt;&gt;"",Scoring!$P$34)+IF(Data!$AD193&lt;&gt;"",Scoring!$P$35)+IF(Data!$AE193&lt;&gt;"",Scoring!$P$36)+IF(Data!$AF193&lt;&gt;"",Scoring!$P$37)+IF(Data!$AG193&lt;&gt;"",Scoring!$P$38)+IF(Data!$AH193&lt;&gt;"",Scoring!$P$39)+IF(Data!$AI193&lt;&gt;"",Scoring!$P$40)+IF(Data!$AJ193&lt;&gt;"",Scoring!$P$41)+IF(Data!$AK193&lt;&gt;"",Scoring!$P$42)+IF(Data!$AL193&lt;&gt;"",Scoring!$P$43)+IF(Data!$AM193&lt;&gt;"",Scoring!$P$44)+IF(Data!$AN193&lt;&gt;"",Scoring!$P$45)+IF(Data!$AO193&lt;&gt;"",Scoring!$P$46)+IF(Data!$AP193&lt;&gt;"",Scoring!$P$47)+IF(Data!$AQ193&lt;&gt;"",Scoring!$P$48)+IF(Data!$AR193&lt;&gt;"",Scoring!$P$49)+IF(Data!$AS193&lt;&gt;"",Scoring!$P$50)+IF(Data!$AT193&lt;&gt;"",Scoring!$P$51)+IF(Data!$AU193&lt;&gt;"",Scoring!$P$52),"")</f>
        <v/>
      </c>
      <c r="BU193" s="180" t="str">
        <f>IF(BT193&lt;&gt;"",LOOKUP(BT193,Likelihoods!$A$7:$A$107,Likelihoods!N$7:N$107),"")</f>
        <v/>
      </c>
      <c r="BV193" s="181" t="str">
        <f>IF(AND(COUNTBLANK($B193:$O193)=13,COUNTBLANK($P193:$Q193)=1,COUNTBLANK($R193:$U193)=3,COUNTBLANK($V193:$X193)=2,COUNTBLANK($Y193:$AE193)=6,COUNTBLANK($AF193:$AJ193)=4,COUNTBLANK($AK193:AN193)=3,COUNTBLANK($AO193:$AQ193)=2,COUNTBLANK($AR193:$AS193)=1,COUNTBLANK($AT193:$AU193)=1),IF(Data!$B193&lt;&gt;"",Scoring!$Q$7)+IF(Data!$C193&lt;&gt;"",Scoring!$Q$8)+IF(Data!$D193&lt;&gt;"",Scoring!$Q$9)+IF(Data!$E193&lt;&gt;"",Scoring!$Q$10)+IF(Data!$F193&lt;&gt;"",Scoring!$Q$11)+IF(Data!$G193&lt;&gt;"",Scoring!$Q$12)+IF(Data!$H193&lt;&gt;"",Scoring!$Q$13)+IF(Data!$I193&lt;&gt;"",Scoring!$Q$14)+IF(Data!$J193&lt;&gt;"",Scoring!$Q$15)+IF(Data!$K193&lt;&gt;"",Scoring!$Q$16)+IF(Data!$L193&lt;&gt;"",Scoring!$Q$17)+IF(Data!$M193&lt;&gt;"",Scoring!$Q$18)+IF(Data!$N193&lt;&gt;"",Scoring!$Q$19)+IF(Data!$O193&lt;&gt;"",Scoring!$Q$20)+IF(Data!$P193&lt;&gt;"",Scoring!$Q$21)+IF(Data!$Q193&lt;&gt;"",Scoring!$Q$22)+IF(Data!$R193&lt;&gt;"",Scoring!$Q$23)+IF(Data!$S193&lt;&gt;"",Scoring!$Q$24)+IF(Data!$T193&lt;&gt;"",Scoring!$Q$25)+IF(Data!$U193&lt;&gt;"",Scoring!$Q$26)+IF(Data!$V193&lt;&gt;"",Scoring!$Q$27)+IF(Data!$W193&lt;&gt;"",Scoring!$Q$28)+IF(Data!$X193&lt;&gt;"",Scoring!$Q$29)+IF(Data!$Y193&lt;&gt;"",Scoring!$Q$30)+IF(Data!$Z193&lt;&gt;"",Scoring!$Q$31)+IF(Data!$AA193&lt;&gt;"",Scoring!$Q$32)+IF(Data!$AB193&lt;&gt;"",Scoring!$Q$33)+IF(Data!$AC193&lt;&gt;"",Scoring!$Q$34)+IF(Data!$AD193&lt;&gt;"",Scoring!$Q$35)+IF(Data!$AE193&lt;&gt;"",Scoring!$Q$36)+IF(Data!$AF193&lt;&gt;"",Scoring!$Q$37)+IF(Data!$AG193&lt;&gt;"",Scoring!$Q$38)+IF(Data!$AH193&lt;&gt;"",Scoring!$Q$39)+IF(Data!$AI193&lt;&gt;"",Scoring!$Q$40)+IF(Data!$AJ193&lt;&gt;"",Scoring!$Q$41)+IF(Data!$AK193&lt;&gt;"",Scoring!$Q$42)+IF(Data!$AL193&lt;&gt;"",Scoring!$Q$43)+IF(Data!$AM193&lt;&gt;"",Scoring!$Q$44)+IF(Data!$AN193&lt;&gt;"",Scoring!$Q$45)+IF(Data!$AO193&lt;&gt;"",Scoring!$Q$46)+IF(Data!$AP193&lt;&gt;"",Scoring!$Q$47)+IF(Data!$AQ193&lt;&gt;"",Scoring!$Q$48)+IF(Data!$AR193&lt;&gt;"",Scoring!$Q$49)+IF(Data!$AS193&lt;&gt;"",Scoring!$Q$50)+IF(Data!$AT193&lt;&gt;"",Scoring!$Q$51)+IF(Data!$AU193&lt;&gt;"",Scoring!$Q$52),"")</f>
        <v/>
      </c>
      <c r="BW193" s="183" t="str">
        <f>IF(BV193&lt;&gt;"",LOOKUP(BV193,Likelihoods!$A$7:$A$107,Likelihoods!O$7:O$107),"")</f>
        <v/>
      </c>
      <c r="BX193" s="9"/>
      <c r="BY193" s="9"/>
      <c r="BZ193" s="9"/>
      <c r="CA193" s="9"/>
      <c r="CB193" s="9"/>
      <c r="CC193" s="9"/>
      <c r="CD193" s="9"/>
      <c r="CE193" s="9"/>
      <c r="CF193" s="9"/>
      <c r="CG193" s="9"/>
      <c r="CH193" s="9"/>
      <c r="CI193" s="9"/>
      <c r="CJ193" s="9"/>
      <c r="CK193" s="9"/>
    </row>
    <row r="194" spans="1:89" ht="14.25">
      <c r="A194" s="59"/>
      <c r="B194" s="76"/>
      <c r="C194" s="77"/>
      <c r="D194" s="77"/>
      <c r="E194" s="77"/>
      <c r="F194" s="77"/>
      <c r="G194" s="77"/>
      <c r="H194" s="77"/>
      <c r="I194" s="77"/>
      <c r="J194" s="77"/>
      <c r="K194" s="77"/>
      <c r="L194" s="77"/>
      <c r="M194" s="77"/>
      <c r="N194" s="77"/>
      <c r="O194" s="77"/>
      <c r="P194" s="76"/>
      <c r="Q194" s="78"/>
      <c r="R194" s="77"/>
      <c r="S194" s="77"/>
      <c r="T194" s="77"/>
      <c r="U194" s="77"/>
      <c r="V194" s="76"/>
      <c r="W194" s="77"/>
      <c r="X194" s="78"/>
      <c r="Y194" s="77"/>
      <c r="Z194" s="77"/>
      <c r="AA194" s="77"/>
      <c r="AB194" s="77"/>
      <c r="AC194" s="77"/>
      <c r="AD194" s="77"/>
      <c r="AE194" s="77"/>
      <c r="AF194" s="76"/>
      <c r="AG194" s="77"/>
      <c r="AH194" s="77"/>
      <c r="AI194" s="77"/>
      <c r="AJ194" s="78"/>
      <c r="AK194" s="77"/>
      <c r="AL194" s="77"/>
      <c r="AM194" s="77"/>
      <c r="AN194" s="77"/>
      <c r="AO194" s="76"/>
      <c r="AP194" s="77"/>
      <c r="AQ194" s="78"/>
      <c r="AR194" s="76"/>
      <c r="AS194" s="78"/>
      <c r="AT194" s="77"/>
      <c r="AU194" s="77"/>
      <c r="AV194" s="179" t="str">
        <f>IF(AND(COUNTBLANK($B194:$O194)=13,COUNTBLANK($P194:$Q194)=1,COUNTBLANK($R194:$U194)=3,COUNTBLANK($V194:$X194)=2,COUNTBLANK($Y194:$AE194)=6,COUNTBLANK($AF194:$AJ194)=4,COUNTBLANK($AK194:AN194)=3,COUNTBLANK($AO194:$AQ194)=2,COUNTBLANK($AR194:$AS194)=1,COUNTBLANK($AT194:$AU194)=1),IF(Data!$B194&lt;&gt;"",Scoring!$D$7)+IF(Data!$C194&lt;&gt;"",Scoring!$D$8)+IF(Data!$D194&lt;&gt;"",Scoring!$D$9)+IF(Data!$E194&lt;&gt;"",Scoring!$D$10)+IF(Data!$F194&lt;&gt;"",Scoring!$D$11)+IF(Data!$G194&lt;&gt;"",Scoring!$D$12)+IF(Data!$H194&lt;&gt;"",Scoring!$D$13)+IF(Data!$I194&lt;&gt;"",Scoring!$D$14)+IF(Data!$J194&lt;&gt;"",Scoring!$D$15)+IF(Data!$K194&lt;&gt;"",Scoring!$D$16)+IF(Data!$L194&lt;&gt;"",Scoring!$D$17)+IF(Data!$M194&lt;&gt;"",Scoring!$D$18)+IF(Data!$N194&lt;&gt;"",Scoring!$D$19)+IF(Data!$O194&lt;&gt;"",Scoring!$D$20)+IF(Data!$P194&lt;&gt;"",Scoring!$D$21)+IF(Data!$Q194&lt;&gt;"",Scoring!$D$22)+IF(Data!$R194&lt;&gt;"",Scoring!$D$23)+IF(Data!$S194&lt;&gt;"",Scoring!$D$24)+IF(Data!$T194&lt;&gt;"",Scoring!$D$25)+IF(Data!$U194&lt;&gt;"",Scoring!$D$26)+IF(Data!$V194&lt;&gt;"",Scoring!$D$27)+IF(Data!$W194&lt;&gt;"",Scoring!$D$28)+IF(Data!$X194&lt;&gt;"",Scoring!$D$29)+IF(Data!$Y194&lt;&gt;"",Scoring!$D$30)+IF(Data!$Z194&lt;&gt;"",Scoring!$D$31)+IF(Data!$AA194&lt;&gt;"",Scoring!$D$32)+IF(Data!$AB194&lt;&gt;"",Scoring!$D$33)+IF(Data!$AC194&lt;&gt;"",Scoring!$D$34)+IF(Data!$AD194&lt;&gt;"",Scoring!$D$35)+IF(Data!$AE194&lt;&gt;"",Scoring!$D$36)+IF(Data!$AF194&lt;&gt;"",Scoring!$D$37)+IF(Data!$AG194&lt;&gt;"",Scoring!$D$38)+IF(Data!$AH194&lt;&gt;"",Scoring!$D$39)+IF(Data!$AI194&lt;&gt;"",Scoring!$D$40)+IF(Data!$AJ194&lt;&gt;"",Scoring!$D$41)+IF(Data!$AK194&lt;&gt;"",Scoring!$D$42)+IF(Data!$AL194&lt;&gt;"",Scoring!$D$43)+IF(Data!$AM194&lt;&gt;"",Scoring!$D$44)+IF(Data!$AN194&lt;&gt;"",Scoring!$D$45)+IF(Data!$AO194&lt;&gt;"",Scoring!$D$46)+IF(Data!$AP194&lt;&gt;"",Scoring!$D$47)+IF(Data!$AQ194&lt;&gt;"",Scoring!$D$48)+IF(Data!$AR194&lt;&gt;"",Scoring!$D$49)+IF(Data!$AS194&lt;&gt;"",Scoring!$D$50)+IF(Data!$AT194&lt;&gt;"",Scoring!$D$51)+IF(Data!$AU194&lt;&gt;"",Scoring!$D$52),"")</f>
        <v/>
      </c>
      <c r="AW194" s="180" t="str">
        <f>IF(AV194&lt;&gt;"",LOOKUP(AV194,Likelihoods!$A$7:$A$107,Likelihoods!B$7:B$107),"")</f>
        <v/>
      </c>
      <c r="AX194" s="181" t="str">
        <f>IF(AND(COUNTBLANK($B194:$O194)=13,COUNTBLANK($P194:$Q194)=1,COUNTBLANK($R194:$U194)=3,COUNTBLANK($V194:$X194)=2,COUNTBLANK($Y194:$AE194)=6,COUNTBLANK($AF194:$AJ194)=4,COUNTBLANK($AK194:AN194)=3,COUNTBLANK($AO194:$AQ194)=2,COUNTBLANK($AR194:$AS194)=1,COUNTBLANK($AT194:$AU194)=1),IF(Data!$B194&lt;&gt;"",Scoring!$E$7)+IF(Data!$C194&lt;&gt;"",Scoring!$E$8)+IF(Data!$D194&lt;&gt;"",Scoring!$E$9)+IF(Data!$E194&lt;&gt;"",Scoring!$E$10)+IF(Data!$F194&lt;&gt;"",Scoring!$E$11)+IF(Data!$G194&lt;&gt;"",Scoring!$E$12)+IF(Data!$H194&lt;&gt;"",Scoring!$E$13)+IF(Data!$I194&lt;&gt;"",Scoring!$E$14)+IF(Data!$J194&lt;&gt;"",Scoring!$E$15)+IF(Data!$K194&lt;&gt;"",Scoring!$E$16)+IF(Data!$L194&lt;&gt;"",Scoring!$E$17)+IF(Data!$M194&lt;&gt;"",Scoring!$E$18)+IF(Data!$N194&lt;&gt;"",Scoring!$E$19)+IF(Data!$O194&lt;&gt;"",Scoring!$E$20)+IF(Data!$P194&lt;&gt;"",Scoring!$E$21)+IF(Data!$Q194&lt;&gt;"",Scoring!$E$22)+IF(Data!$R194&lt;&gt;"",Scoring!$E$23)+IF(Data!$S194&lt;&gt;"",Scoring!$E$24)+IF(Data!$T194&lt;&gt;"",Scoring!$E$25)+IF(Data!$U194&lt;&gt;"",Scoring!$E$26)+IF(Data!$V194&lt;&gt;"",Scoring!$E$27)+IF(Data!$W194&lt;&gt;"",Scoring!$E$28)+IF(Data!$X194&lt;&gt;"",Scoring!$E$29)+IF(Data!$Y194&lt;&gt;"",Scoring!$E$30)+IF(Data!$Z194&lt;&gt;"",Scoring!$E$31)+IF(Data!$AA194&lt;&gt;"",Scoring!$E$32)+IF(Data!$AB194&lt;&gt;"",Scoring!$E$33)+IF(Data!$AC194&lt;&gt;"",Scoring!$E$34)+IF(Data!$AD194&lt;&gt;"",Scoring!$E$35)+IF(Data!$AE194&lt;&gt;"",Scoring!$E$36)+IF(Data!$AF194&lt;&gt;"",Scoring!$E$37)+IF(Data!$AG194&lt;&gt;"",Scoring!$E$38)+IF(Data!$AH194&lt;&gt;"",Scoring!$E$39)+IF(Data!$AI194&lt;&gt;"",Scoring!$E$40)+IF(Data!$AJ194&lt;&gt;"",Scoring!$E$41)+IF(Data!$AK194&lt;&gt;"",Scoring!$E$42)+IF(Data!$AL194&lt;&gt;"",Scoring!$E$43)+IF(Data!$AM194&lt;&gt;"",Scoring!$E$44)+IF(Data!$AN194&lt;&gt;"",Scoring!$E$45)+IF(Data!$AO194&lt;&gt;"",Scoring!$E$46)+IF(Data!$AP194&lt;&gt;"",Scoring!$E$47)+IF(Data!$AQ194&lt;&gt;"",Scoring!$E$48)+IF(Data!$AR194&lt;&gt;"",Scoring!$E$49)+IF(Data!$AS194&lt;&gt;"",Scoring!$E$50)+IF(Data!$AT194&lt;&gt;"",Scoring!$E$51)+IF(Data!$AU194&lt;&gt;"",Scoring!$E$52),"")</f>
        <v/>
      </c>
      <c r="AY194" s="180" t="str">
        <f>IF(AX194&lt;&gt;"",LOOKUP(AX194,Likelihoods!$A$7:$A$107,Likelihoods!C$7:C$107),"")</f>
        <v/>
      </c>
      <c r="AZ194" s="182" t="str">
        <f>IF(AND(COUNTBLANK($B194:$O194)=13,COUNTBLANK($P194:$Q194)=1,COUNTBLANK($R194:$U194)=3,COUNTBLANK($V194:$X194)=2,COUNTBLANK($Y194:$AE194)=6,COUNTBLANK($AF194:$AJ194)=4,COUNTBLANK($AK194:AN194)=3,COUNTBLANK($AO194:$AQ194)=2,COUNTBLANK($AR194:$AS194)=1,COUNTBLANK($AT194:$AU194)=1),IF(Data!$B194&lt;&gt;"",Scoring!$F$7)+IF(Data!$C194&lt;&gt;"",Scoring!$F$8)+IF(Data!$D194&lt;&gt;"",Scoring!$F$9)+IF(Data!$E194&lt;&gt;"",Scoring!$F$10)+IF(Data!$F194&lt;&gt;"",Scoring!$F$11)+IF(Data!$G194&lt;&gt;"",Scoring!$F$12)+IF(Data!$H194&lt;&gt;"",Scoring!$F$13)+IF(Data!$I194&lt;&gt;"",Scoring!$F$14)+IF(Data!$J194&lt;&gt;"",Scoring!$F$15)+IF(Data!$K194&lt;&gt;"",Scoring!$F$16)+IF(Data!$L194&lt;&gt;"",Scoring!$F$17)+IF(Data!$M194&lt;&gt;"",Scoring!$F$18)+IF(Data!$N194&lt;&gt;"",Scoring!$F$19)+IF(Data!$O194&lt;&gt;"",Scoring!$F$20)+IF(Data!$P194&lt;&gt;"",Scoring!$F$21)+IF(Data!$Q194&lt;&gt;"",Scoring!$F$22)+IF(Data!$R194&lt;&gt;"",Scoring!$F$23)+IF(Data!$S194&lt;&gt;"",Scoring!$F$24)+IF(Data!$T194&lt;&gt;"",Scoring!$F$25)+IF(Data!$U194&lt;&gt;"",Scoring!$F$26)+IF(Data!$V194&lt;&gt;"",Scoring!$F$27)+IF(Data!$W194&lt;&gt;"",Scoring!$F$28)+IF(Data!$X194&lt;&gt;"",Scoring!$F$29)+IF(Data!$Y194&lt;&gt;"",Scoring!$F$30)+IF(Data!$Z194&lt;&gt;"",Scoring!$F$31)+IF(Data!$AA194&lt;&gt;"",Scoring!$F$32)+IF(Data!$AB194&lt;&gt;"",Scoring!$F$33)+IF(Data!$AC194&lt;&gt;"",Scoring!$F$34)+IF(Data!$AD194&lt;&gt;"",Scoring!$F$35)+IF(Data!$AE194&lt;&gt;"",Scoring!$F$36)+IF(Data!$AF194&lt;&gt;"",Scoring!$F$37)+IF(Data!$AG194&lt;&gt;"",Scoring!$F$38)+IF(Data!$AH194&lt;&gt;"",Scoring!$F$39)+IF(Data!$AI194&lt;&gt;"",Scoring!$F$40)+IF(Data!$AJ194&lt;&gt;"",Scoring!$F$41)+IF(Data!$AK194&lt;&gt;"",Scoring!$F$42)+IF(Data!$AL194&lt;&gt;"",Scoring!$F$43)+IF(Data!$AM194&lt;&gt;"",Scoring!$F$44)+IF(Data!$AN194&lt;&gt;"",Scoring!$F$45)+IF(Data!$AO194&lt;&gt;"",Scoring!$F$46)+IF(Data!$AP194&lt;&gt;"",Scoring!$F$47)+IF(Data!$AQ194&lt;&gt;"",Scoring!$F$48)+IF(Data!$AR194&lt;&gt;"",Scoring!$F$49)+IF(Data!$AS194&lt;&gt;"",Scoring!$F$50)+IF(Data!$AT194&lt;&gt;"",Scoring!$F$51)+IF(Data!$AU194&lt;&gt;"",Scoring!$F$52),"")</f>
        <v/>
      </c>
      <c r="BA194" s="183" t="str">
        <f>IF(AZ194&lt;&gt;"",LOOKUP(AZ194,Likelihoods!$A$7:$A$107,Likelihoods!D$7:D$107),"")</f>
        <v/>
      </c>
      <c r="BB194" s="181" t="str">
        <f>IF(AND(COUNTBLANK($B194:$O194)=13,COUNTBLANK($P194:$Q194)=1,COUNTBLANK($R194:$U194)=3,COUNTBLANK($V194:$X194)=2,COUNTBLANK($Y194:$AE194)=6,COUNTBLANK($AF194:$AJ194)=4,COUNTBLANK($AK194:AN194)=3,COUNTBLANK($AO194:$AQ194)=2,COUNTBLANK($AR194:$AS194)=1,COUNTBLANK($AT194:$AU194)=1),IF(Data!$B194&lt;&gt;"",Scoring!$G$7)+IF(Data!$C194&lt;&gt;"",Scoring!$G$8)+IF(Data!$D194&lt;&gt;"",Scoring!$G$9)+IF(Data!$E194&lt;&gt;"",Scoring!$G$10)+IF(Data!$F194&lt;&gt;"",Scoring!$G$11)+IF(Data!$G194&lt;&gt;"",Scoring!$G$12)+IF(Data!$H194&lt;&gt;"",Scoring!$G$13)+IF(Data!$I194&lt;&gt;"",Scoring!$G$14)+IF(Data!$J194&lt;&gt;"",Scoring!$G$15)+IF(Data!$K194&lt;&gt;"",Scoring!$G$16)+IF(Data!$L194&lt;&gt;"",Scoring!$G$17)+IF(Data!$M194&lt;&gt;"",Scoring!$G$18)+IF(Data!$N194&lt;&gt;"",Scoring!$G$19)+IF(Data!$O194&lt;&gt;"",Scoring!$G$20)+IF(Data!$P194&lt;&gt;"",Scoring!$G$21)+IF(Data!$Q194&lt;&gt;"",Scoring!$G$22)+IF(Data!$R194&lt;&gt;"",Scoring!$G$23)+IF(Data!$S194&lt;&gt;"",Scoring!$G$24)+IF(Data!$T194&lt;&gt;"",Scoring!$G$25)+IF(Data!$U194&lt;&gt;"",Scoring!$G$26)+IF(Data!$V194&lt;&gt;"",Scoring!$G$27)+IF(Data!$W194&lt;&gt;"",Scoring!$G$28)+IF(Data!$X194&lt;&gt;"",Scoring!$G$29)+IF(Data!$Y194&lt;&gt;"",Scoring!$G$30)+IF(Data!$Z194&lt;&gt;"",Scoring!$G$31)+IF(Data!$AA194&lt;&gt;"",Scoring!$G$32)+IF(Data!$AB194&lt;&gt;"",Scoring!$G$33)+IF(Data!$AC194&lt;&gt;"",Scoring!$G$34)+IF(Data!$AD194&lt;&gt;"",Scoring!$G$35)+IF(Data!$AE194&lt;&gt;"",Scoring!$G$36)+IF(Data!$AF194&lt;&gt;"",Scoring!$G$37)+IF(Data!$AG194&lt;&gt;"",Scoring!$G$38)+IF(Data!$AH194&lt;&gt;"",Scoring!$G$39)+IF(Data!$AI194&lt;&gt;"",Scoring!$G$40)+IF(Data!$AJ194&lt;&gt;"",Scoring!$G$41)+IF(Data!$AK194&lt;&gt;"",Scoring!$G$42)+IF(Data!$AL194&lt;&gt;"",Scoring!$G$43)+IF(Data!$AM194&lt;&gt;"",Scoring!$G$44)+IF(Data!$AN194&lt;&gt;"",Scoring!$G$45)+IF(Data!$AO194&lt;&gt;"",Scoring!$G$46)+IF(Data!$AP194&lt;&gt;"",Scoring!$G$47)+IF(Data!$AQ194&lt;&gt;"",Scoring!$G$48)+IF(Data!$AR194&lt;&gt;"",Scoring!$G$49)+IF(Data!$AS194&lt;&gt;"",Scoring!$G$50)+IF(Data!$AT194&lt;&gt;"",Scoring!$G$51)+IF(Data!$AU194&lt;&gt;"",Scoring!$G$52),"")</f>
        <v/>
      </c>
      <c r="BC194" s="184" t="str">
        <f>IF(BB194&lt;&gt;"",LOOKUP(BB194,Likelihoods!$A$7:$A$107,Likelihoods!E$7:E$107),"")</f>
        <v/>
      </c>
      <c r="BD194" s="185" t="str">
        <f>IF(AND(COUNTBLANK($B194:$O194)=13,COUNTBLANK($P194:$Q194)=1,COUNTBLANK($R194:$U194)=3,COUNTBLANK($V194:$X194)=2,COUNTBLANK($Y194:$AE194)=6,COUNTBLANK($AF194:$AJ194)=4,COUNTBLANK($AK194:AN194)=3,COUNTBLANK($AO194:$AQ194)=2,COUNTBLANK($AR194:$AS194)=1,COUNTBLANK($AT194:$AU194)=1),IF(Data!$B194&lt;&gt;"",Scoring!$H$7)+IF(Data!$C194&lt;&gt;"",Scoring!$H$8)+IF(Data!$D194&lt;&gt;"",Scoring!$H$9)+IF(Data!$E194&lt;&gt;"",Scoring!$H$10)+IF(Data!$F194&lt;&gt;"",Scoring!$H$11)+IF(Data!$G194&lt;&gt;"",Scoring!$H$12)+IF(Data!$H194&lt;&gt;"",Scoring!$H$13)+IF(Data!$I194&lt;&gt;"",Scoring!$H$14)+IF(Data!$J194&lt;&gt;"",Scoring!$H$15)+IF(Data!$K194&lt;&gt;"",Scoring!$H$16)+IF(Data!$L194&lt;&gt;"",Scoring!$H$17)+IF(Data!$M194&lt;&gt;"",Scoring!$H$18)+IF(Data!$N194&lt;&gt;"",Scoring!$H$19)+IF(Data!$O194&lt;&gt;"",Scoring!$H$20)+IF(Data!$P194&lt;&gt;"",Scoring!$H$21)+IF(Data!$Q194&lt;&gt;"",Scoring!$H$22)+IF(Data!$R194&lt;&gt;"",Scoring!$H$23)+IF(Data!$S194&lt;&gt;"",Scoring!$H$24)+IF(Data!$T194&lt;&gt;"",Scoring!$H$25)+IF(Data!$U194&lt;&gt;"",Scoring!$H$26)+IF(Data!$V194&lt;&gt;"",Scoring!$H$27)+IF(Data!$W194&lt;&gt;"",Scoring!$H$28)+IF(Data!$X194&lt;&gt;"",Scoring!$H$29)+IF(Data!$Y194&lt;&gt;"",Scoring!$H$30)+IF(Data!$Z194&lt;&gt;"",Scoring!$H$31)+IF(Data!$AA194&lt;&gt;"",Scoring!$H$32)+IF(Data!$AB194&lt;&gt;"",Scoring!$H$33)+IF(Data!$AC194&lt;&gt;"",Scoring!$H$34)+IF(Data!$AD194&lt;&gt;"",Scoring!$H$35)+IF(Data!$AE194&lt;&gt;"",Scoring!$H$36)+IF(Data!$AF194&lt;&gt;"",Scoring!$H$37)+IF(Data!$AG194&lt;&gt;"",Scoring!$H$38)+IF(Data!$AH194&lt;&gt;"",Scoring!$H$39)+IF(Data!$AI194&lt;&gt;"",Scoring!$H$40)+IF(Data!$AJ194&lt;&gt;"",Scoring!$H$41)+IF(Data!$AK194&lt;&gt;"",Scoring!$H$42)+IF(Data!$AL194&lt;&gt;"",Scoring!$H$43)+IF(Data!$AM194&lt;&gt;"",Scoring!$H$44)+IF(Data!$AN194&lt;&gt;"",Scoring!$H$45)+IF(Data!$AO194&lt;&gt;"",Scoring!$H$46)+IF(Data!$AP194&lt;&gt;"",Scoring!$H$47)+IF(Data!$AQ194&lt;&gt;"",Scoring!$H$48)+IF(Data!$AR194&lt;&gt;"",Scoring!$H$49)+IF(Data!$AS194&lt;&gt;"",Scoring!$H$50)+IF(Data!$AT194&lt;&gt;"",Scoring!$H$51)+IF(Data!$AU194&lt;&gt;"",Scoring!$H$52),"")</f>
        <v/>
      </c>
      <c r="BE194" s="186" t="str">
        <f>IF(BD194&lt;&gt;"",LOOKUP(BD194,Likelihoods!$A$7:$A$107,Likelihoods!F$7:F$107),"")</f>
        <v/>
      </c>
      <c r="BF194" s="181" t="str">
        <f>IF(AND(COUNTBLANK($B194:$O194)=13,COUNTBLANK($P194:$Q194)=1,COUNTBLANK($R194:$U194)=3,COUNTBLANK($V194:$X194)=2,COUNTBLANK($Y194:$AE194)=6,COUNTBLANK($AF194:$AJ194)=4,COUNTBLANK($AK194:AN194)=3,COUNTBLANK($AO194:$AQ194)=2,COUNTBLANK($AR194:$AS194)=1,COUNTBLANK($AT194:$AU194)=1),IF(Data!$B194&lt;&gt;"",Scoring!$I$7)+IF(Data!$C194&lt;&gt;"",Scoring!$I$8)+IF(Data!$D194&lt;&gt;"",Scoring!$I$9)+IF(Data!$E194&lt;&gt;"",Scoring!$I$10)+IF(Data!$F194&lt;&gt;"",Scoring!$I$11)+IF(Data!$G194&lt;&gt;"",Scoring!$I$12)+IF(Data!$H194&lt;&gt;"",Scoring!$I$13)+IF(Data!$I194&lt;&gt;"",Scoring!$I$14)+IF(Data!$J194&lt;&gt;"",Scoring!$I$15)+IF(Data!$K194&lt;&gt;"",Scoring!$I$16)+IF(Data!$L194&lt;&gt;"",Scoring!$I$17)+IF(Data!$M194&lt;&gt;"",Scoring!$I$18)+IF(Data!$N194&lt;&gt;"",Scoring!$I$19)+IF(Data!$O194&lt;&gt;"",Scoring!$I$20)+IF(Data!$P194&lt;&gt;"",Scoring!$I$21)+IF(Data!$Q194&lt;&gt;"",Scoring!$I$22)+IF(Data!$R194&lt;&gt;"",Scoring!$I$23)+IF(Data!$S194&lt;&gt;"",Scoring!$I$24)+IF(Data!$T194&lt;&gt;"",Scoring!$I$25)+IF(Data!$U194&lt;&gt;"",Scoring!$I$26)+IF(Data!$V194&lt;&gt;"",Scoring!$I$27)+IF(Data!$W194&lt;&gt;"",Scoring!$I$28)+IF(Data!$X194&lt;&gt;"",Scoring!$I$29)+IF(Data!$Y194&lt;&gt;"",Scoring!$I$30)+IF(Data!$Z194&lt;&gt;"",Scoring!$I$31)+IF(Data!$AA194&lt;&gt;"",Scoring!$I$32)+IF(Data!$AB194&lt;&gt;"",Scoring!$I$33)+IF(Data!$AC194&lt;&gt;"",Scoring!$I$34)+IF(Data!$AD194&lt;&gt;"",Scoring!$I$35)+IF(Data!$AE194&lt;&gt;"",Scoring!$I$36)+IF(Data!$AF194&lt;&gt;"",Scoring!$I$37)+IF(Data!$AG194&lt;&gt;"",Scoring!$I$38)+IF(Data!$AH194&lt;&gt;"",Scoring!$I$39)+IF(Data!$AI194&lt;&gt;"",Scoring!$I$40)+IF(Data!$AJ194&lt;&gt;"",Scoring!$I$41)+IF(Data!$AK194&lt;&gt;"",Scoring!$I$42)+IF(Data!$AL194&lt;&gt;"",Scoring!$I$43)+IF(Data!$AM194&lt;&gt;"",Scoring!$I$44)+IF(Data!$AN194&lt;&gt;"",Scoring!$I$45)+IF(Data!$AO194&lt;&gt;"",Scoring!$I$46)+IF(Data!$AP194&lt;&gt;"",Scoring!$I$47)+IF(Data!$AQ194&lt;&gt;"",Scoring!$I$48)+IF(Data!$AR194&lt;&gt;"",Scoring!$I$49)+IF(Data!$AS194&lt;&gt;"",Scoring!$I$50)+IF(Data!$AT194&lt;&gt;"",Scoring!$I$51)+IF(Data!$AU194&lt;&gt;"",Scoring!$I$52),"")</f>
        <v/>
      </c>
      <c r="BG194" s="180" t="str">
        <f>IF(BF194&lt;&gt;"",LOOKUP(BF194,Likelihoods!$A$7:$A$107,Likelihoods!G$7:G$107),"")</f>
        <v/>
      </c>
      <c r="BH194" s="187" t="str">
        <f>IF(AND(COUNTBLANK($B194:$O194)=13,COUNTBLANK($P194:$Q194)=1,COUNTBLANK($R194:$U194)=3,COUNTBLANK($V194:$X194)=2,COUNTBLANK($Y194:$AE194)=6,COUNTBLANK($AF194:$AJ194)=4,COUNTBLANK($AK194:AN194)=3,COUNTBLANK($AO194:$AQ194)=2,COUNTBLANK($AR194:$AS194)=1,COUNTBLANK($AT194:$AU194)=1),IF(Data!$B194&lt;&gt;"",Scoring!$J$7)+IF(Data!$C194&lt;&gt;"",Scoring!$J$8)+IF(Data!$D194&lt;&gt;"",Scoring!$J$9)+IF(Data!$E194&lt;&gt;"",Scoring!$J$10)+IF(Data!$F194&lt;&gt;"",Scoring!$J$11)+IF(Data!$G194&lt;&gt;"",Scoring!$J$12)+IF(Data!$H194&lt;&gt;"",Scoring!$J$13)+IF(Data!$I194&lt;&gt;"",Scoring!$J$14)+IF(Data!$J194&lt;&gt;"",Scoring!$J$15)+IF(Data!$K194&lt;&gt;"",Scoring!$J$16)+IF(Data!$L194&lt;&gt;"",Scoring!$J$17)+IF(Data!$M194&lt;&gt;"",Scoring!$J$18)+IF(Data!$N194&lt;&gt;"",Scoring!$J$19)+IF(Data!$O194&lt;&gt;"",Scoring!$J$20)+IF(Data!$P194&lt;&gt;"",Scoring!$J$21)+IF(Data!$Q194&lt;&gt;"",Scoring!$J$22)+IF(Data!$R194&lt;&gt;"",Scoring!$J$23)+IF(Data!$S194&lt;&gt;"",Scoring!$J$24)+IF(Data!$T194&lt;&gt;"",Scoring!$J$25)+IF(Data!$U194&lt;&gt;"",Scoring!$J$26)+IF(Data!$V194&lt;&gt;"",Scoring!$J$27)+IF(Data!$W194&lt;&gt;"",Scoring!$J$28)+IF(Data!$X194&lt;&gt;"",Scoring!$J$29)+IF(Data!$Y194&lt;&gt;"",Scoring!$J$30)+IF(Data!$Z194&lt;&gt;"",Scoring!$J$31)+IF(Data!$AA194&lt;&gt;"",Scoring!$J$32)+IF(Data!$AB194&lt;&gt;"",Scoring!$J$33)+IF(Data!$AC194&lt;&gt;"",Scoring!$J$34)+IF(Data!$AD194&lt;&gt;"",Scoring!$J$35)+IF(Data!$AE194&lt;&gt;"",Scoring!$J$36)+IF(Data!$AF194&lt;&gt;"",Scoring!$J$37)+IF(Data!$AG194&lt;&gt;"",Scoring!$J$38)+IF(Data!$AH194&lt;&gt;"",Scoring!$J$39)+IF(Data!$AI194&lt;&gt;"",Scoring!$J$40)+IF(Data!$AJ194&lt;&gt;"",Scoring!$J$41)+IF(Data!$AK194&lt;&gt;"",Scoring!$J$42)+IF(Data!$AL194&lt;&gt;"",Scoring!$J$43)+IF(Data!$AM194&lt;&gt;"",Scoring!$J$44)+IF(Data!$AN194&lt;&gt;"",Scoring!$J$45)+IF(Data!$AO194&lt;&gt;"",Scoring!$J$46)+IF(Data!$AP194&lt;&gt;"",Scoring!$J$47)+IF(Data!$AQ194&lt;&gt;"",Scoring!$J$48)+IF(Data!$AR194&lt;&gt;"",Scoring!$J$49)+IF(Data!$AS194&lt;&gt;"",Scoring!$J$50)+IF(Data!$AT194&lt;&gt;"",Scoring!$J$51)+IF(Data!$AU194&lt;&gt;"",Scoring!$J$52),"")</f>
        <v/>
      </c>
      <c r="BI194" s="183" t="str">
        <f>IF(BH194&lt;&gt;"",LOOKUP(BH194,Likelihoods!$A$7:$A$107,Likelihoods!H$7:H$107),"")</f>
        <v/>
      </c>
      <c r="BJ194" s="188" t="str">
        <f>IF(AND(COUNTBLANK($B194:$O194)=13,COUNTBLANK($P194:$Q194)=1,COUNTBLANK($R194:$U194)=3,COUNTBLANK($V194:$X194)=2,COUNTBLANK($Y194:$AE194)=6,COUNTBLANK($AF194:$AJ194)=4,COUNTBLANK($AK194:AN194)=3,COUNTBLANK($AO194:$AQ194)=2,COUNTBLANK($AR194:$AS194)=1,COUNTBLANK($AT194:$AU194)=1),IF(Data!$B194&lt;&gt;"",Scoring!$K$7)+IF(Data!$C194&lt;&gt;"",Scoring!$K$8)+IF(Data!$D194&lt;&gt;"",Scoring!$K$9)+IF(Data!$E194&lt;&gt;"",Scoring!$K$10)+IF(Data!$F194&lt;&gt;"",Scoring!$K$11)+IF(Data!$G194&lt;&gt;"",Scoring!$K$12)+IF(Data!$H194&lt;&gt;"",Scoring!$K$13)+IF(Data!$I194&lt;&gt;"",Scoring!$K$14)+IF(Data!$J194&lt;&gt;"",Scoring!$K$15)+IF(Data!$K194&lt;&gt;"",Scoring!$K$16)+IF(Data!$L194&lt;&gt;"",Scoring!$K$17)+IF(Data!$M194&lt;&gt;"",Scoring!$K$18)+IF(Data!$N194&lt;&gt;"",Scoring!$K$19)+IF(Data!$O194&lt;&gt;"",Scoring!$K$20)+IF(Data!$P194&lt;&gt;"",Scoring!$K$21)+IF(Data!$Q194&lt;&gt;"",Scoring!$K$22)+IF(Data!$R194&lt;&gt;"",Scoring!$K$23)+IF(Data!$S194&lt;&gt;"",Scoring!$K$24)+IF(Data!$T194&lt;&gt;"",Scoring!$K$25)+IF(Data!$U194&lt;&gt;"",Scoring!$K$26)+IF(Data!$V194&lt;&gt;"",Scoring!$K$27)+IF(Data!$W194&lt;&gt;"",Scoring!$K$28)+IF(Data!$X194&lt;&gt;"",Scoring!$K$29)+IF(Data!$Y194&lt;&gt;"",Scoring!$K$30)+IF(Data!$Z194&lt;&gt;"",Scoring!$K$31)+IF(Data!$AA194&lt;&gt;"",Scoring!$K$32)+IF(Data!$AB194&lt;&gt;"",Scoring!$K$33)+IF(Data!$AC194&lt;&gt;"",Scoring!$K$34)+IF(Data!$AD194&lt;&gt;"",Scoring!$K$35)+IF(Data!$AE194&lt;&gt;"",Scoring!$K$36)+IF(Data!$AF194&lt;&gt;"",Scoring!$K$37)+IF(Data!$AG194&lt;&gt;"",Scoring!$K$38)+IF(Data!$AH194&lt;&gt;"",Scoring!$K$39)+IF(Data!$AI194&lt;&gt;"",Scoring!$K$40)+IF(Data!$AJ194&lt;&gt;"",Scoring!$K$41)+IF(Data!$AK194&lt;&gt;"",Scoring!$K$42)+IF(Data!$AL194&lt;&gt;"",Scoring!$K$43)+IF(Data!$AM194&lt;&gt;"",Scoring!$K$44)+IF(Data!$AN194&lt;&gt;"",Scoring!$K$45)+IF(Data!$AO194&lt;&gt;"",Scoring!$K$46)+IF(Data!$AP194&lt;&gt;"",Scoring!$K$47)+IF(Data!$AQ194&lt;&gt;"",Scoring!$K$48)+IF(Data!$AR194&lt;&gt;"",Scoring!$K$49)+IF(Data!$AS194&lt;&gt;"",Scoring!$K$50)+IF(Data!$AT194&lt;&gt;"",Scoring!$K$51)+IF(Data!$AU194&lt;&gt;"",Scoring!$K$52),"")</f>
        <v/>
      </c>
      <c r="BK194" s="184" t="str">
        <f>IF(BJ194&lt;&gt;"",LOOKUP(BJ194,Likelihoods!$A$7:$A$107,Likelihoods!I$7:I$107),"")</f>
        <v/>
      </c>
      <c r="BL194" s="187" t="str">
        <f>IF(AND(COUNTBLANK($B194:$O194)=13,COUNTBLANK($P194:$Q194)=1,COUNTBLANK($R194:$U194)=3,COUNTBLANK($V194:$X194)=2,COUNTBLANK($Y194:$AE194)=6,COUNTBLANK($AF194:$AJ194)=4,COUNTBLANK($AK194:AN194)=3,COUNTBLANK($AO194:$AQ194)=2,COUNTBLANK($AR194:$AS194)=1,COUNTBLANK($AT194:$AU194)=1),IF(Data!$B194&lt;&gt;"",Scoring!$L$7)+IF(Data!$C194&lt;&gt;"",Scoring!$L$8)+IF(Data!$D194&lt;&gt;"",Scoring!$L$9)+IF(Data!$E194&lt;&gt;"",Scoring!$L$10)+IF(Data!$F194&lt;&gt;"",Scoring!$L$11)+IF(Data!$G194&lt;&gt;"",Scoring!$L$12)+IF(Data!$H194&lt;&gt;"",Scoring!$L$13)+IF(Data!$I194&lt;&gt;"",Scoring!$L$14)+IF(Data!$J194&lt;&gt;"",Scoring!$L$15)+IF(Data!$K194&lt;&gt;"",Scoring!$L$16)+IF(Data!$L194&lt;&gt;"",Scoring!$L$17)+IF(Data!$M194&lt;&gt;"",Scoring!$L$18)+IF(Data!$N194&lt;&gt;"",Scoring!$L$19)+IF(Data!$O194&lt;&gt;"",Scoring!$L$20)+IF(Data!$P194&lt;&gt;"",Scoring!$L$21)+IF(Data!$Q194&lt;&gt;"",Scoring!$L$22)+IF(Data!$R194&lt;&gt;"",Scoring!$L$23)+IF(Data!$S194&lt;&gt;"",Scoring!$L$24)+IF(Data!$T194&lt;&gt;"",Scoring!$L$25)+IF(Data!$U194&lt;&gt;"",Scoring!$L$26)+IF(Data!$V194&lt;&gt;"",Scoring!$L$27)+IF(Data!$W194&lt;&gt;"",Scoring!$L$28)+IF(Data!$X194&lt;&gt;"",Scoring!$L$29)+IF(Data!$Y194&lt;&gt;"",Scoring!$L$30)+IF(Data!$Z194&lt;&gt;"",Scoring!$L$31)+IF(Data!$AA194&lt;&gt;"",Scoring!$L$32)+IF(Data!$AB194&lt;&gt;"",Scoring!$L$33)+IF(Data!$AC194&lt;&gt;"",Scoring!$L$34)+IF(Data!$AD194&lt;&gt;"",Scoring!$L$35)+IF(Data!$AE194&lt;&gt;"",Scoring!$L$36)+IF(Data!$AF194&lt;&gt;"",Scoring!$L$37)+IF(Data!$AG194&lt;&gt;"",Scoring!$L$38)+IF(Data!$AH194&lt;&gt;"",Scoring!$L$39)+IF(Data!$AI194&lt;&gt;"",Scoring!$L$40)+IF(Data!$AJ194&lt;&gt;"",Scoring!$L$41)+IF(Data!$AK194&lt;&gt;"",Scoring!$L$42)+IF(Data!$AL194&lt;&gt;"",Scoring!$L$43)+IF(Data!$AM194&lt;&gt;"",Scoring!$L$44)+IF(Data!$AN194&lt;&gt;"",Scoring!$L$45)+IF(Data!$AO194&lt;&gt;"",Scoring!$L$46)+IF(Data!$AP194&lt;&gt;"",Scoring!$L$47)+IF(Data!$AQ194&lt;&gt;"",Scoring!$L$48)+IF(Data!$AR194&lt;&gt;"",Scoring!$L$49)+IF(Data!$AS194&lt;&gt;"",Scoring!$L$50)+IF(Data!$AT194&lt;&gt;"",Scoring!$L$51)+IF(Data!$AU194&lt;&gt;"",Scoring!$L$52),"")</f>
        <v/>
      </c>
      <c r="BM194" s="180" t="str">
        <f>IF(BL194&lt;&gt;"",LOOKUP(BL194,Likelihoods!$A$7:$A$107,Likelihoods!J$7:J$107),"")</f>
        <v/>
      </c>
      <c r="BN194" s="181" t="str">
        <f>IF(AND(COUNTBLANK($B194:$O194)=13,COUNTBLANK($P194:$Q194)=1,COUNTBLANK($R194:$U194)=3,COUNTBLANK($V194:$X194)=2,COUNTBLANK($Y194:$AE194)=6,COUNTBLANK($AF194:$AJ194)=4,COUNTBLANK($AK194:AN194)=3,COUNTBLANK($AO194:$AQ194)=2,COUNTBLANK($AR194:$AS194)=1,COUNTBLANK($AT194:$AU194)=1),IF(Data!$B194&lt;&gt;"",Scoring!$M$7)+IF(Data!$C194&lt;&gt;"",Scoring!$M$8)+IF(Data!$D194&lt;&gt;"",Scoring!$M$9)+IF(Data!$E194&lt;&gt;"",Scoring!$M$10)+IF(Data!$F194&lt;&gt;"",Scoring!$M$11)+IF(Data!$G194&lt;&gt;"",Scoring!$M$12)+IF(Data!$H194&lt;&gt;"",Scoring!$M$13)+IF(Data!$I194&lt;&gt;"",Scoring!$M$14)+IF(Data!$J194&lt;&gt;"",Scoring!$M$15)+IF(Data!$K194&lt;&gt;"",Scoring!$M$16)+IF(Data!$L194&lt;&gt;"",Scoring!$M$17)+IF(Data!$M194&lt;&gt;"",Scoring!$M$18)+IF(Data!$N194&lt;&gt;"",Scoring!$M$19)+IF(Data!$O194&lt;&gt;"",Scoring!$M$20)+IF(Data!$P194&lt;&gt;"",Scoring!$M$21)+IF(Data!$Q194&lt;&gt;"",Scoring!$M$22)+IF(Data!$R194&lt;&gt;"",Scoring!$M$23)+IF(Data!$S194&lt;&gt;"",Scoring!$M$24)+IF(Data!$T194&lt;&gt;"",Scoring!$M$25)+IF(Data!$U194&lt;&gt;"",Scoring!$M$26)+IF(Data!$V194&lt;&gt;"",Scoring!$M$27)+IF(Data!$W194&lt;&gt;"",Scoring!$M$28)+IF(Data!$X194&lt;&gt;"",Scoring!$M$29)+IF(Data!$Y194&lt;&gt;"",Scoring!$M$30)+IF(Data!$Z194&lt;&gt;"",Scoring!$M$31)+IF(Data!$AA194&lt;&gt;"",Scoring!$M$32)+IF(Data!$AB194&lt;&gt;"",Scoring!$M$33)+IF(Data!$AC194&lt;&gt;"",Scoring!$M$34)+IF(Data!$AD194&lt;&gt;"",Scoring!$M$35)+IF(Data!$AE194&lt;&gt;"",Scoring!$M$36)+IF(Data!$AF194&lt;&gt;"",Scoring!$M$37)+IF(Data!$AG194&lt;&gt;"",Scoring!$M$38)+IF(Data!$AH194&lt;&gt;"",Scoring!$M$39)+IF(Data!$AI194&lt;&gt;"",Scoring!$M$40)+IF(Data!$AJ194&lt;&gt;"",Scoring!$M$41)+IF(Data!$AK194&lt;&gt;"",Scoring!$M$42)+IF(Data!$AL194&lt;&gt;"",Scoring!$M$43)+IF(Data!$AM194&lt;&gt;"",Scoring!$M$44)+IF(Data!$AN194&lt;&gt;"",Scoring!$M$45)+IF(Data!$AO194&lt;&gt;"",Scoring!$M$46)+IF(Data!$AP194&lt;&gt;"",Scoring!$M$47)+IF(Data!$AQ194&lt;&gt;"",Scoring!$M$48)+IF(Data!$AR194&lt;&gt;"",Scoring!$M$49)+IF(Data!$AS194&lt;&gt;"",Scoring!$M$50)+IF(Data!$AT194&lt;&gt;"",Scoring!$M$51)+IF(Data!$AU194&lt;&gt;"",Scoring!$M$52),"")</f>
        <v/>
      </c>
      <c r="BO194" s="184" t="str">
        <f>IF(BN194&lt;&gt;"",LOOKUP(BN194,Likelihoods!$A$7:$A$107,Likelihoods!K$7:K$107),"")</f>
        <v/>
      </c>
      <c r="BP194" s="179" t="str">
        <f>IF(AND(COUNTBLANK($B194:$O194)=13,COUNTBLANK($P194:$Q194)=1,COUNTBLANK($R194:$U194)=3,COUNTBLANK($V194:$X194)=2,COUNTBLANK($Y194:$AE194)=6,COUNTBLANK($AF194:$AJ194)=4,COUNTBLANK($AK194:AN194)=3,COUNTBLANK($AO194:$AQ194)=2,COUNTBLANK($AR194:$AS194)=1,COUNTBLANK($AT194:$AU194)=1),IF(Data!$B194&lt;&gt;"",Scoring!$N$7)+IF(Data!$C194&lt;&gt;"",Scoring!$N$8)+IF(Data!$D194&lt;&gt;"",Scoring!$N$9)+IF(Data!$E194&lt;&gt;"",Scoring!$N$10)+IF(Data!$F194&lt;&gt;"",Scoring!$N$11)+IF(Data!$G194&lt;&gt;"",Scoring!$N$12)+IF(Data!$H194&lt;&gt;"",Scoring!$N$13)+IF(Data!$I194&lt;&gt;"",Scoring!$N$14)+IF(Data!$J194&lt;&gt;"",Scoring!$N$15)+IF(Data!$K194&lt;&gt;"",Scoring!$N$16)+IF(Data!$L194&lt;&gt;"",Scoring!$N$17)+IF(Data!$M194&lt;&gt;"",Scoring!$N$18)+IF(Data!$N194&lt;&gt;"",Scoring!$N$19)+IF(Data!$O194&lt;&gt;"",Scoring!$N$20)+IF(Data!$P194&lt;&gt;"",Scoring!$N$21)+IF(Data!$Q194&lt;&gt;"",Scoring!$N$22)+IF(Data!$R194&lt;&gt;"",Scoring!$N$23)+IF(Data!$S194&lt;&gt;"",Scoring!$N$24)+IF(Data!$T194&lt;&gt;"",Scoring!$N$25)+IF(Data!$U194&lt;&gt;"",Scoring!$N$26)+IF(Data!$V194&lt;&gt;"",Scoring!$N$27)+IF(Data!$W194&lt;&gt;"",Scoring!$N$28)+IF(Data!$X194&lt;&gt;"",Scoring!$N$29)+IF(Data!$Y194&lt;&gt;"",Scoring!$N$30)+IF(Data!$Z194&lt;&gt;"",Scoring!$N$31)+IF(Data!$AA194&lt;&gt;"",Scoring!$N$32)+IF(Data!$AB194&lt;&gt;"",Scoring!$N$33)+IF(Data!$AC194&lt;&gt;"",Scoring!$N$34)+IF(Data!$AD194&lt;&gt;"",Scoring!$N$35)+IF(Data!$AE194&lt;&gt;"",Scoring!$N$36)+IF(Data!$AF194&lt;&gt;"",Scoring!$N$37)+IF(Data!$AG194&lt;&gt;"",Scoring!$N$38)+IF(Data!$AH194&lt;&gt;"",Scoring!$N$39)+IF(Data!$AI194&lt;&gt;"",Scoring!$N$40)+IF(Data!$AJ194&lt;&gt;"",Scoring!$N$41)+IF(Data!$AK194&lt;&gt;"",Scoring!$N$42)+IF(Data!$AL194&lt;&gt;"",Scoring!$N$43)+IF(Data!$AM194&lt;&gt;"",Scoring!$N$44)+IF(Data!$AN194&lt;&gt;"",Scoring!$N$45)+IF(Data!$AO194&lt;&gt;"",Scoring!$N$46)+IF(Data!$AP194&lt;&gt;"",Scoring!$N$47)+IF(Data!$AQ194&lt;&gt;"",Scoring!$N$48)+IF(Data!$AR194&lt;&gt;"",Scoring!$N$49)+IF(Data!$AS194&lt;&gt;"",Scoring!$N$50)+IF(Data!$AT194&lt;&gt;"",Scoring!$N$51)+IF(Data!$AU194&lt;&gt;"",Scoring!$N$52),"")</f>
        <v/>
      </c>
      <c r="BQ194" s="189" t="str">
        <f>IF(BP194&lt;&gt;"",LOOKUP(BP194,Likelihoods!$A$7:$A$107,Likelihoods!L$7:L$107),"")</f>
        <v/>
      </c>
      <c r="BR194" s="181" t="str">
        <f>IF(AND(COUNTBLANK($B194:$O194)=13,COUNTBLANK($P194:$Q194)=1,COUNTBLANK($R194:$U194)=3,COUNTBLANK($V194:$X194)=2,COUNTBLANK($Y194:$AE194)=6,COUNTBLANK($AF194:$AJ194)=4,COUNTBLANK($AK194:AN194)=3,COUNTBLANK($AO194:$AQ194)=2,COUNTBLANK($AR194:$AS194)=1,COUNTBLANK($AT194:$AU194)=1),IF(Data!$B194&lt;&gt;"",Scoring!$O$7)+IF(Data!$C194&lt;&gt;"",Scoring!$O$8)+IF(Data!$D194&lt;&gt;"",Scoring!$O$9)+IF(Data!$E194&lt;&gt;"",Scoring!$O$10)+IF(Data!$F194&lt;&gt;"",Scoring!$O$11)+IF(Data!$G194&lt;&gt;"",Scoring!$O$12)+IF(Data!$H194&lt;&gt;"",Scoring!$O$13)+IF(Data!$I194&lt;&gt;"",Scoring!$O$14)+IF(Data!$J194&lt;&gt;"",Scoring!$O$15)+IF(Data!$K194&lt;&gt;"",Scoring!$O$16)+IF(Data!$L194&lt;&gt;"",Scoring!$O$17)+IF(Data!$M194&lt;&gt;"",Scoring!$O$18)+IF(Data!$N194&lt;&gt;"",Scoring!$O$19)+IF(Data!$O194&lt;&gt;"",Scoring!$O$20)+IF(Data!$P194&lt;&gt;"",Scoring!$O$21)+IF(Data!$Q194&lt;&gt;"",Scoring!$O$22)+IF(Data!$R194&lt;&gt;"",Scoring!$O$23)+IF(Data!$S194&lt;&gt;"",Scoring!$O$24)+IF(Data!$T194&lt;&gt;"",Scoring!$O$25)+IF(Data!$U194&lt;&gt;"",Scoring!$O$26)+IF(Data!$V194&lt;&gt;"",Scoring!$O$27)+IF(Data!$W194&lt;&gt;"",Scoring!$O$28)+IF(Data!$X194&lt;&gt;"",Scoring!$O$29)+IF(Data!$Y194&lt;&gt;"",Scoring!$O$30)+IF(Data!$Z194&lt;&gt;"",Scoring!$O$31)+IF(Data!$AA194&lt;&gt;"",Scoring!$O$32)+IF(Data!$AB194&lt;&gt;"",Scoring!$O$33)+IF(Data!$AC194&lt;&gt;"",Scoring!$O$34)+IF(Data!$AD194&lt;&gt;"",Scoring!$O$35)+IF(Data!$AE194&lt;&gt;"",Scoring!$O$36)+IF(Data!$AF194&lt;&gt;"",Scoring!$O$37)+IF(Data!$AG194&lt;&gt;"",Scoring!$O$38)+IF(Data!$AH194&lt;&gt;"",Scoring!$O$39)+IF(Data!$AI194&lt;&gt;"",Scoring!$O$40)+IF(Data!$AJ194&lt;&gt;"",Scoring!$O$41)+IF(Data!$AK194&lt;&gt;"",Scoring!$O$42)+IF(Data!$AL194&lt;&gt;"",Scoring!$O$43)+IF(Data!$AM194&lt;&gt;"",Scoring!$O$44)+IF(Data!$AN194&lt;&gt;"",Scoring!$O$45)+IF(Data!$AO194&lt;&gt;"",Scoring!$O$46)+IF(Data!$AP194&lt;&gt;"",Scoring!$O$47)+IF(Data!$AQ194&lt;&gt;"",Scoring!$O$48)+IF(Data!$AR194&lt;&gt;"",Scoring!$O$49)+IF(Data!$AS194&lt;&gt;"",Scoring!$O$50)+IF(Data!$AT194&lt;&gt;"",Scoring!$O$51)+IF(Data!$AU194&lt;&gt;"",Scoring!$O$52),"")</f>
        <v/>
      </c>
      <c r="BS194" s="184" t="str">
        <f>IF(BR194&lt;&gt;"",LOOKUP(BR194,Likelihoods!$A$7:$A$107,Likelihoods!M$7:M$107),"")</f>
        <v/>
      </c>
      <c r="BT194" s="181" t="str">
        <f>IF(AND(COUNTBLANK($B194:$O194)=13,COUNTBLANK($P194:$Q194)=1,COUNTBLANK($R194:$U194)=3,COUNTBLANK($V194:$X194)=2,COUNTBLANK($Y194:$AE194)=6,COUNTBLANK($AF194:$AJ194)=4,COUNTBLANK($AK194:AN194)=3,COUNTBLANK($AO194:$AQ194)=2,COUNTBLANK($AR194:$AS194)=1,COUNTBLANK($AT194:$AU194)=1),IF(Data!$B194&lt;&gt;"",Scoring!$P$7)+IF(Data!$C194&lt;&gt;"",Scoring!$P$8)+IF(Data!$D194&lt;&gt;"",Scoring!$P$9)+IF(Data!$E194&lt;&gt;"",Scoring!$P$10)+IF(Data!$F194&lt;&gt;"",Scoring!$P$11)+IF(Data!$G194&lt;&gt;"",Scoring!$P$12)+IF(Data!$H194&lt;&gt;"",Scoring!$P$13)+IF(Data!$I194&lt;&gt;"",Scoring!$P$14)+IF(Data!$J194&lt;&gt;"",Scoring!$P$15)+IF(Data!$K194&lt;&gt;"",Scoring!$P$16)+IF(Data!$L194&lt;&gt;"",Scoring!$P$17)+IF(Data!$M194&lt;&gt;"",Scoring!$P$18)+IF(Data!$N194&lt;&gt;"",Scoring!$P$19)+IF(Data!$O194&lt;&gt;"",Scoring!$P$20)+IF(Data!$P194&lt;&gt;"",Scoring!$P$21)+IF(Data!$Q194&lt;&gt;"",Scoring!$P$22)+IF(Data!$R194&lt;&gt;"",Scoring!$P$23)+IF(Data!$S194&lt;&gt;"",Scoring!$P$24)+IF(Data!$T194&lt;&gt;"",Scoring!$P$25)+IF(Data!$U194&lt;&gt;"",Scoring!$P$26)+IF(Data!$V194&lt;&gt;"",Scoring!$P$27)+IF(Data!$W194&lt;&gt;"",Scoring!$P$28)+IF(Data!$X194&lt;&gt;"",Scoring!$P$29)+IF(Data!$Y194&lt;&gt;"",Scoring!$P$30)+IF(Data!$Z194&lt;&gt;"",Scoring!$P$31)+IF(Data!$AA194&lt;&gt;"",Scoring!$P$32)+IF(Data!$AB194&lt;&gt;"",Scoring!$P$33)+IF(Data!$AC194&lt;&gt;"",Scoring!$P$34)+IF(Data!$AD194&lt;&gt;"",Scoring!$P$35)+IF(Data!$AE194&lt;&gt;"",Scoring!$P$36)+IF(Data!$AF194&lt;&gt;"",Scoring!$P$37)+IF(Data!$AG194&lt;&gt;"",Scoring!$P$38)+IF(Data!$AH194&lt;&gt;"",Scoring!$P$39)+IF(Data!$AI194&lt;&gt;"",Scoring!$P$40)+IF(Data!$AJ194&lt;&gt;"",Scoring!$P$41)+IF(Data!$AK194&lt;&gt;"",Scoring!$P$42)+IF(Data!$AL194&lt;&gt;"",Scoring!$P$43)+IF(Data!$AM194&lt;&gt;"",Scoring!$P$44)+IF(Data!$AN194&lt;&gt;"",Scoring!$P$45)+IF(Data!$AO194&lt;&gt;"",Scoring!$P$46)+IF(Data!$AP194&lt;&gt;"",Scoring!$P$47)+IF(Data!$AQ194&lt;&gt;"",Scoring!$P$48)+IF(Data!$AR194&lt;&gt;"",Scoring!$P$49)+IF(Data!$AS194&lt;&gt;"",Scoring!$P$50)+IF(Data!$AT194&lt;&gt;"",Scoring!$P$51)+IF(Data!$AU194&lt;&gt;"",Scoring!$P$52),"")</f>
        <v/>
      </c>
      <c r="BU194" s="180" t="str">
        <f>IF(BT194&lt;&gt;"",LOOKUP(BT194,Likelihoods!$A$7:$A$107,Likelihoods!N$7:N$107),"")</f>
        <v/>
      </c>
      <c r="BV194" s="181" t="str">
        <f>IF(AND(COUNTBLANK($B194:$O194)=13,COUNTBLANK($P194:$Q194)=1,COUNTBLANK($R194:$U194)=3,COUNTBLANK($V194:$X194)=2,COUNTBLANK($Y194:$AE194)=6,COUNTBLANK($AF194:$AJ194)=4,COUNTBLANK($AK194:AN194)=3,COUNTBLANK($AO194:$AQ194)=2,COUNTBLANK($AR194:$AS194)=1,COUNTBLANK($AT194:$AU194)=1),IF(Data!$B194&lt;&gt;"",Scoring!$Q$7)+IF(Data!$C194&lt;&gt;"",Scoring!$Q$8)+IF(Data!$D194&lt;&gt;"",Scoring!$Q$9)+IF(Data!$E194&lt;&gt;"",Scoring!$Q$10)+IF(Data!$F194&lt;&gt;"",Scoring!$Q$11)+IF(Data!$G194&lt;&gt;"",Scoring!$Q$12)+IF(Data!$H194&lt;&gt;"",Scoring!$Q$13)+IF(Data!$I194&lt;&gt;"",Scoring!$Q$14)+IF(Data!$J194&lt;&gt;"",Scoring!$Q$15)+IF(Data!$K194&lt;&gt;"",Scoring!$Q$16)+IF(Data!$L194&lt;&gt;"",Scoring!$Q$17)+IF(Data!$M194&lt;&gt;"",Scoring!$Q$18)+IF(Data!$N194&lt;&gt;"",Scoring!$Q$19)+IF(Data!$O194&lt;&gt;"",Scoring!$Q$20)+IF(Data!$P194&lt;&gt;"",Scoring!$Q$21)+IF(Data!$Q194&lt;&gt;"",Scoring!$Q$22)+IF(Data!$R194&lt;&gt;"",Scoring!$Q$23)+IF(Data!$S194&lt;&gt;"",Scoring!$Q$24)+IF(Data!$T194&lt;&gt;"",Scoring!$Q$25)+IF(Data!$U194&lt;&gt;"",Scoring!$Q$26)+IF(Data!$V194&lt;&gt;"",Scoring!$Q$27)+IF(Data!$W194&lt;&gt;"",Scoring!$Q$28)+IF(Data!$X194&lt;&gt;"",Scoring!$Q$29)+IF(Data!$Y194&lt;&gt;"",Scoring!$Q$30)+IF(Data!$Z194&lt;&gt;"",Scoring!$Q$31)+IF(Data!$AA194&lt;&gt;"",Scoring!$Q$32)+IF(Data!$AB194&lt;&gt;"",Scoring!$Q$33)+IF(Data!$AC194&lt;&gt;"",Scoring!$Q$34)+IF(Data!$AD194&lt;&gt;"",Scoring!$Q$35)+IF(Data!$AE194&lt;&gt;"",Scoring!$Q$36)+IF(Data!$AF194&lt;&gt;"",Scoring!$Q$37)+IF(Data!$AG194&lt;&gt;"",Scoring!$Q$38)+IF(Data!$AH194&lt;&gt;"",Scoring!$Q$39)+IF(Data!$AI194&lt;&gt;"",Scoring!$Q$40)+IF(Data!$AJ194&lt;&gt;"",Scoring!$Q$41)+IF(Data!$AK194&lt;&gt;"",Scoring!$Q$42)+IF(Data!$AL194&lt;&gt;"",Scoring!$Q$43)+IF(Data!$AM194&lt;&gt;"",Scoring!$Q$44)+IF(Data!$AN194&lt;&gt;"",Scoring!$Q$45)+IF(Data!$AO194&lt;&gt;"",Scoring!$Q$46)+IF(Data!$AP194&lt;&gt;"",Scoring!$Q$47)+IF(Data!$AQ194&lt;&gt;"",Scoring!$Q$48)+IF(Data!$AR194&lt;&gt;"",Scoring!$Q$49)+IF(Data!$AS194&lt;&gt;"",Scoring!$Q$50)+IF(Data!$AT194&lt;&gt;"",Scoring!$Q$51)+IF(Data!$AU194&lt;&gt;"",Scoring!$Q$52),"")</f>
        <v/>
      </c>
      <c r="BW194" s="183" t="str">
        <f>IF(BV194&lt;&gt;"",LOOKUP(BV194,Likelihoods!$A$7:$A$107,Likelihoods!O$7:O$107),"")</f>
        <v/>
      </c>
      <c r="BX194" s="9"/>
      <c r="BY194" s="9"/>
      <c r="BZ194" s="9"/>
      <c r="CA194" s="9"/>
      <c r="CB194" s="9"/>
      <c r="CC194" s="9"/>
      <c r="CD194" s="9"/>
      <c r="CE194" s="9"/>
      <c r="CF194" s="9"/>
      <c r="CG194" s="9"/>
      <c r="CH194" s="9"/>
      <c r="CI194" s="9"/>
      <c r="CJ194" s="9"/>
      <c r="CK194" s="9"/>
    </row>
    <row r="195" spans="1:89" ht="14.25">
      <c r="A195" s="59"/>
      <c r="B195" s="76"/>
      <c r="C195" s="77"/>
      <c r="D195" s="77"/>
      <c r="E195" s="77"/>
      <c r="F195" s="77"/>
      <c r="G195" s="77"/>
      <c r="H195" s="77"/>
      <c r="I195" s="77"/>
      <c r="J195" s="77"/>
      <c r="K195" s="77"/>
      <c r="L195" s="77"/>
      <c r="M195" s="77"/>
      <c r="N195" s="77"/>
      <c r="O195" s="77"/>
      <c r="P195" s="76"/>
      <c r="Q195" s="78"/>
      <c r="R195" s="77"/>
      <c r="S195" s="77"/>
      <c r="T195" s="77"/>
      <c r="U195" s="77"/>
      <c r="V195" s="76"/>
      <c r="W195" s="77"/>
      <c r="X195" s="78"/>
      <c r="Y195" s="77"/>
      <c r="Z195" s="77"/>
      <c r="AA195" s="77"/>
      <c r="AB195" s="77"/>
      <c r="AC195" s="77"/>
      <c r="AD195" s="77"/>
      <c r="AE195" s="77"/>
      <c r="AF195" s="76"/>
      <c r="AG195" s="77"/>
      <c r="AH195" s="77"/>
      <c r="AI195" s="77"/>
      <c r="AJ195" s="78"/>
      <c r="AK195" s="77"/>
      <c r="AL195" s="77"/>
      <c r="AM195" s="77"/>
      <c r="AN195" s="77"/>
      <c r="AO195" s="76"/>
      <c r="AP195" s="77"/>
      <c r="AQ195" s="78"/>
      <c r="AR195" s="76"/>
      <c r="AS195" s="78"/>
      <c r="AT195" s="77"/>
      <c r="AU195" s="77"/>
      <c r="AV195" s="179" t="str">
        <f>IF(AND(COUNTBLANK($B195:$O195)=13,COUNTBLANK($P195:$Q195)=1,COUNTBLANK($R195:$U195)=3,COUNTBLANK($V195:$X195)=2,COUNTBLANK($Y195:$AE195)=6,COUNTBLANK($AF195:$AJ195)=4,COUNTBLANK($AK195:AN195)=3,COUNTBLANK($AO195:$AQ195)=2,COUNTBLANK($AR195:$AS195)=1,COUNTBLANK($AT195:$AU195)=1),IF(Data!$B195&lt;&gt;"",Scoring!$D$7)+IF(Data!$C195&lt;&gt;"",Scoring!$D$8)+IF(Data!$D195&lt;&gt;"",Scoring!$D$9)+IF(Data!$E195&lt;&gt;"",Scoring!$D$10)+IF(Data!$F195&lt;&gt;"",Scoring!$D$11)+IF(Data!$G195&lt;&gt;"",Scoring!$D$12)+IF(Data!$H195&lt;&gt;"",Scoring!$D$13)+IF(Data!$I195&lt;&gt;"",Scoring!$D$14)+IF(Data!$J195&lt;&gt;"",Scoring!$D$15)+IF(Data!$K195&lt;&gt;"",Scoring!$D$16)+IF(Data!$L195&lt;&gt;"",Scoring!$D$17)+IF(Data!$M195&lt;&gt;"",Scoring!$D$18)+IF(Data!$N195&lt;&gt;"",Scoring!$D$19)+IF(Data!$O195&lt;&gt;"",Scoring!$D$20)+IF(Data!$P195&lt;&gt;"",Scoring!$D$21)+IF(Data!$Q195&lt;&gt;"",Scoring!$D$22)+IF(Data!$R195&lt;&gt;"",Scoring!$D$23)+IF(Data!$S195&lt;&gt;"",Scoring!$D$24)+IF(Data!$T195&lt;&gt;"",Scoring!$D$25)+IF(Data!$U195&lt;&gt;"",Scoring!$D$26)+IF(Data!$V195&lt;&gt;"",Scoring!$D$27)+IF(Data!$W195&lt;&gt;"",Scoring!$D$28)+IF(Data!$X195&lt;&gt;"",Scoring!$D$29)+IF(Data!$Y195&lt;&gt;"",Scoring!$D$30)+IF(Data!$Z195&lt;&gt;"",Scoring!$D$31)+IF(Data!$AA195&lt;&gt;"",Scoring!$D$32)+IF(Data!$AB195&lt;&gt;"",Scoring!$D$33)+IF(Data!$AC195&lt;&gt;"",Scoring!$D$34)+IF(Data!$AD195&lt;&gt;"",Scoring!$D$35)+IF(Data!$AE195&lt;&gt;"",Scoring!$D$36)+IF(Data!$AF195&lt;&gt;"",Scoring!$D$37)+IF(Data!$AG195&lt;&gt;"",Scoring!$D$38)+IF(Data!$AH195&lt;&gt;"",Scoring!$D$39)+IF(Data!$AI195&lt;&gt;"",Scoring!$D$40)+IF(Data!$AJ195&lt;&gt;"",Scoring!$D$41)+IF(Data!$AK195&lt;&gt;"",Scoring!$D$42)+IF(Data!$AL195&lt;&gt;"",Scoring!$D$43)+IF(Data!$AM195&lt;&gt;"",Scoring!$D$44)+IF(Data!$AN195&lt;&gt;"",Scoring!$D$45)+IF(Data!$AO195&lt;&gt;"",Scoring!$D$46)+IF(Data!$AP195&lt;&gt;"",Scoring!$D$47)+IF(Data!$AQ195&lt;&gt;"",Scoring!$D$48)+IF(Data!$AR195&lt;&gt;"",Scoring!$D$49)+IF(Data!$AS195&lt;&gt;"",Scoring!$D$50)+IF(Data!$AT195&lt;&gt;"",Scoring!$D$51)+IF(Data!$AU195&lt;&gt;"",Scoring!$D$52),"")</f>
        <v/>
      </c>
      <c r="AW195" s="180" t="str">
        <f>IF(AV195&lt;&gt;"",LOOKUP(AV195,Likelihoods!$A$7:$A$107,Likelihoods!B$7:B$107),"")</f>
        <v/>
      </c>
      <c r="AX195" s="181" t="str">
        <f>IF(AND(COUNTBLANK($B195:$O195)=13,COUNTBLANK($P195:$Q195)=1,COUNTBLANK($R195:$U195)=3,COUNTBLANK($V195:$X195)=2,COUNTBLANK($Y195:$AE195)=6,COUNTBLANK($AF195:$AJ195)=4,COUNTBLANK($AK195:AN195)=3,COUNTBLANK($AO195:$AQ195)=2,COUNTBLANK($AR195:$AS195)=1,COUNTBLANK($AT195:$AU195)=1),IF(Data!$B195&lt;&gt;"",Scoring!$E$7)+IF(Data!$C195&lt;&gt;"",Scoring!$E$8)+IF(Data!$D195&lt;&gt;"",Scoring!$E$9)+IF(Data!$E195&lt;&gt;"",Scoring!$E$10)+IF(Data!$F195&lt;&gt;"",Scoring!$E$11)+IF(Data!$G195&lt;&gt;"",Scoring!$E$12)+IF(Data!$H195&lt;&gt;"",Scoring!$E$13)+IF(Data!$I195&lt;&gt;"",Scoring!$E$14)+IF(Data!$J195&lt;&gt;"",Scoring!$E$15)+IF(Data!$K195&lt;&gt;"",Scoring!$E$16)+IF(Data!$L195&lt;&gt;"",Scoring!$E$17)+IF(Data!$M195&lt;&gt;"",Scoring!$E$18)+IF(Data!$N195&lt;&gt;"",Scoring!$E$19)+IF(Data!$O195&lt;&gt;"",Scoring!$E$20)+IF(Data!$P195&lt;&gt;"",Scoring!$E$21)+IF(Data!$Q195&lt;&gt;"",Scoring!$E$22)+IF(Data!$R195&lt;&gt;"",Scoring!$E$23)+IF(Data!$S195&lt;&gt;"",Scoring!$E$24)+IF(Data!$T195&lt;&gt;"",Scoring!$E$25)+IF(Data!$U195&lt;&gt;"",Scoring!$E$26)+IF(Data!$V195&lt;&gt;"",Scoring!$E$27)+IF(Data!$W195&lt;&gt;"",Scoring!$E$28)+IF(Data!$X195&lt;&gt;"",Scoring!$E$29)+IF(Data!$Y195&lt;&gt;"",Scoring!$E$30)+IF(Data!$Z195&lt;&gt;"",Scoring!$E$31)+IF(Data!$AA195&lt;&gt;"",Scoring!$E$32)+IF(Data!$AB195&lt;&gt;"",Scoring!$E$33)+IF(Data!$AC195&lt;&gt;"",Scoring!$E$34)+IF(Data!$AD195&lt;&gt;"",Scoring!$E$35)+IF(Data!$AE195&lt;&gt;"",Scoring!$E$36)+IF(Data!$AF195&lt;&gt;"",Scoring!$E$37)+IF(Data!$AG195&lt;&gt;"",Scoring!$E$38)+IF(Data!$AH195&lt;&gt;"",Scoring!$E$39)+IF(Data!$AI195&lt;&gt;"",Scoring!$E$40)+IF(Data!$AJ195&lt;&gt;"",Scoring!$E$41)+IF(Data!$AK195&lt;&gt;"",Scoring!$E$42)+IF(Data!$AL195&lt;&gt;"",Scoring!$E$43)+IF(Data!$AM195&lt;&gt;"",Scoring!$E$44)+IF(Data!$AN195&lt;&gt;"",Scoring!$E$45)+IF(Data!$AO195&lt;&gt;"",Scoring!$E$46)+IF(Data!$AP195&lt;&gt;"",Scoring!$E$47)+IF(Data!$AQ195&lt;&gt;"",Scoring!$E$48)+IF(Data!$AR195&lt;&gt;"",Scoring!$E$49)+IF(Data!$AS195&lt;&gt;"",Scoring!$E$50)+IF(Data!$AT195&lt;&gt;"",Scoring!$E$51)+IF(Data!$AU195&lt;&gt;"",Scoring!$E$52),"")</f>
        <v/>
      </c>
      <c r="AY195" s="180" t="str">
        <f>IF(AX195&lt;&gt;"",LOOKUP(AX195,Likelihoods!$A$7:$A$107,Likelihoods!C$7:C$107),"")</f>
        <v/>
      </c>
      <c r="AZ195" s="182" t="str">
        <f>IF(AND(COUNTBLANK($B195:$O195)=13,COUNTBLANK($P195:$Q195)=1,COUNTBLANK($R195:$U195)=3,COUNTBLANK($V195:$X195)=2,COUNTBLANK($Y195:$AE195)=6,COUNTBLANK($AF195:$AJ195)=4,COUNTBLANK($AK195:AN195)=3,COUNTBLANK($AO195:$AQ195)=2,COUNTBLANK($AR195:$AS195)=1,COUNTBLANK($AT195:$AU195)=1),IF(Data!$B195&lt;&gt;"",Scoring!$F$7)+IF(Data!$C195&lt;&gt;"",Scoring!$F$8)+IF(Data!$D195&lt;&gt;"",Scoring!$F$9)+IF(Data!$E195&lt;&gt;"",Scoring!$F$10)+IF(Data!$F195&lt;&gt;"",Scoring!$F$11)+IF(Data!$G195&lt;&gt;"",Scoring!$F$12)+IF(Data!$H195&lt;&gt;"",Scoring!$F$13)+IF(Data!$I195&lt;&gt;"",Scoring!$F$14)+IF(Data!$J195&lt;&gt;"",Scoring!$F$15)+IF(Data!$K195&lt;&gt;"",Scoring!$F$16)+IF(Data!$L195&lt;&gt;"",Scoring!$F$17)+IF(Data!$M195&lt;&gt;"",Scoring!$F$18)+IF(Data!$N195&lt;&gt;"",Scoring!$F$19)+IF(Data!$O195&lt;&gt;"",Scoring!$F$20)+IF(Data!$P195&lt;&gt;"",Scoring!$F$21)+IF(Data!$Q195&lt;&gt;"",Scoring!$F$22)+IF(Data!$R195&lt;&gt;"",Scoring!$F$23)+IF(Data!$S195&lt;&gt;"",Scoring!$F$24)+IF(Data!$T195&lt;&gt;"",Scoring!$F$25)+IF(Data!$U195&lt;&gt;"",Scoring!$F$26)+IF(Data!$V195&lt;&gt;"",Scoring!$F$27)+IF(Data!$W195&lt;&gt;"",Scoring!$F$28)+IF(Data!$X195&lt;&gt;"",Scoring!$F$29)+IF(Data!$Y195&lt;&gt;"",Scoring!$F$30)+IF(Data!$Z195&lt;&gt;"",Scoring!$F$31)+IF(Data!$AA195&lt;&gt;"",Scoring!$F$32)+IF(Data!$AB195&lt;&gt;"",Scoring!$F$33)+IF(Data!$AC195&lt;&gt;"",Scoring!$F$34)+IF(Data!$AD195&lt;&gt;"",Scoring!$F$35)+IF(Data!$AE195&lt;&gt;"",Scoring!$F$36)+IF(Data!$AF195&lt;&gt;"",Scoring!$F$37)+IF(Data!$AG195&lt;&gt;"",Scoring!$F$38)+IF(Data!$AH195&lt;&gt;"",Scoring!$F$39)+IF(Data!$AI195&lt;&gt;"",Scoring!$F$40)+IF(Data!$AJ195&lt;&gt;"",Scoring!$F$41)+IF(Data!$AK195&lt;&gt;"",Scoring!$F$42)+IF(Data!$AL195&lt;&gt;"",Scoring!$F$43)+IF(Data!$AM195&lt;&gt;"",Scoring!$F$44)+IF(Data!$AN195&lt;&gt;"",Scoring!$F$45)+IF(Data!$AO195&lt;&gt;"",Scoring!$F$46)+IF(Data!$AP195&lt;&gt;"",Scoring!$F$47)+IF(Data!$AQ195&lt;&gt;"",Scoring!$F$48)+IF(Data!$AR195&lt;&gt;"",Scoring!$F$49)+IF(Data!$AS195&lt;&gt;"",Scoring!$F$50)+IF(Data!$AT195&lt;&gt;"",Scoring!$F$51)+IF(Data!$AU195&lt;&gt;"",Scoring!$F$52),"")</f>
        <v/>
      </c>
      <c r="BA195" s="183" t="str">
        <f>IF(AZ195&lt;&gt;"",LOOKUP(AZ195,Likelihoods!$A$7:$A$107,Likelihoods!D$7:D$107),"")</f>
        <v/>
      </c>
      <c r="BB195" s="181" t="str">
        <f>IF(AND(COUNTBLANK($B195:$O195)=13,COUNTBLANK($P195:$Q195)=1,COUNTBLANK($R195:$U195)=3,COUNTBLANK($V195:$X195)=2,COUNTBLANK($Y195:$AE195)=6,COUNTBLANK($AF195:$AJ195)=4,COUNTBLANK($AK195:AN195)=3,COUNTBLANK($AO195:$AQ195)=2,COUNTBLANK($AR195:$AS195)=1,COUNTBLANK($AT195:$AU195)=1),IF(Data!$B195&lt;&gt;"",Scoring!$G$7)+IF(Data!$C195&lt;&gt;"",Scoring!$G$8)+IF(Data!$D195&lt;&gt;"",Scoring!$G$9)+IF(Data!$E195&lt;&gt;"",Scoring!$G$10)+IF(Data!$F195&lt;&gt;"",Scoring!$G$11)+IF(Data!$G195&lt;&gt;"",Scoring!$G$12)+IF(Data!$H195&lt;&gt;"",Scoring!$G$13)+IF(Data!$I195&lt;&gt;"",Scoring!$G$14)+IF(Data!$J195&lt;&gt;"",Scoring!$G$15)+IF(Data!$K195&lt;&gt;"",Scoring!$G$16)+IF(Data!$L195&lt;&gt;"",Scoring!$G$17)+IF(Data!$M195&lt;&gt;"",Scoring!$G$18)+IF(Data!$N195&lt;&gt;"",Scoring!$G$19)+IF(Data!$O195&lt;&gt;"",Scoring!$G$20)+IF(Data!$P195&lt;&gt;"",Scoring!$G$21)+IF(Data!$Q195&lt;&gt;"",Scoring!$G$22)+IF(Data!$R195&lt;&gt;"",Scoring!$G$23)+IF(Data!$S195&lt;&gt;"",Scoring!$G$24)+IF(Data!$T195&lt;&gt;"",Scoring!$G$25)+IF(Data!$U195&lt;&gt;"",Scoring!$G$26)+IF(Data!$V195&lt;&gt;"",Scoring!$G$27)+IF(Data!$W195&lt;&gt;"",Scoring!$G$28)+IF(Data!$X195&lt;&gt;"",Scoring!$G$29)+IF(Data!$Y195&lt;&gt;"",Scoring!$G$30)+IF(Data!$Z195&lt;&gt;"",Scoring!$G$31)+IF(Data!$AA195&lt;&gt;"",Scoring!$G$32)+IF(Data!$AB195&lt;&gt;"",Scoring!$G$33)+IF(Data!$AC195&lt;&gt;"",Scoring!$G$34)+IF(Data!$AD195&lt;&gt;"",Scoring!$G$35)+IF(Data!$AE195&lt;&gt;"",Scoring!$G$36)+IF(Data!$AF195&lt;&gt;"",Scoring!$G$37)+IF(Data!$AG195&lt;&gt;"",Scoring!$G$38)+IF(Data!$AH195&lt;&gt;"",Scoring!$G$39)+IF(Data!$AI195&lt;&gt;"",Scoring!$G$40)+IF(Data!$AJ195&lt;&gt;"",Scoring!$G$41)+IF(Data!$AK195&lt;&gt;"",Scoring!$G$42)+IF(Data!$AL195&lt;&gt;"",Scoring!$G$43)+IF(Data!$AM195&lt;&gt;"",Scoring!$G$44)+IF(Data!$AN195&lt;&gt;"",Scoring!$G$45)+IF(Data!$AO195&lt;&gt;"",Scoring!$G$46)+IF(Data!$AP195&lt;&gt;"",Scoring!$G$47)+IF(Data!$AQ195&lt;&gt;"",Scoring!$G$48)+IF(Data!$AR195&lt;&gt;"",Scoring!$G$49)+IF(Data!$AS195&lt;&gt;"",Scoring!$G$50)+IF(Data!$AT195&lt;&gt;"",Scoring!$G$51)+IF(Data!$AU195&lt;&gt;"",Scoring!$G$52),"")</f>
        <v/>
      </c>
      <c r="BC195" s="184" t="str">
        <f>IF(BB195&lt;&gt;"",LOOKUP(BB195,Likelihoods!$A$7:$A$107,Likelihoods!E$7:E$107),"")</f>
        <v/>
      </c>
      <c r="BD195" s="185" t="str">
        <f>IF(AND(COUNTBLANK($B195:$O195)=13,COUNTBLANK($P195:$Q195)=1,COUNTBLANK($R195:$U195)=3,COUNTBLANK($V195:$X195)=2,COUNTBLANK($Y195:$AE195)=6,COUNTBLANK($AF195:$AJ195)=4,COUNTBLANK($AK195:AN195)=3,COUNTBLANK($AO195:$AQ195)=2,COUNTBLANK($AR195:$AS195)=1,COUNTBLANK($AT195:$AU195)=1),IF(Data!$B195&lt;&gt;"",Scoring!$H$7)+IF(Data!$C195&lt;&gt;"",Scoring!$H$8)+IF(Data!$D195&lt;&gt;"",Scoring!$H$9)+IF(Data!$E195&lt;&gt;"",Scoring!$H$10)+IF(Data!$F195&lt;&gt;"",Scoring!$H$11)+IF(Data!$G195&lt;&gt;"",Scoring!$H$12)+IF(Data!$H195&lt;&gt;"",Scoring!$H$13)+IF(Data!$I195&lt;&gt;"",Scoring!$H$14)+IF(Data!$J195&lt;&gt;"",Scoring!$H$15)+IF(Data!$K195&lt;&gt;"",Scoring!$H$16)+IF(Data!$L195&lt;&gt;"",Scoring!$H$17)+IF(Data!$M195&lt;&gt;"",Scoring!$H$18)+IF(Data!$N195&lt;&gt;"",Scoring!$H$19)+IF(Data!$O195&lt;&gt;"",Scoring!$H$20)+IF(Data!$P195&lt;&gt;"",Scoring!$H$21)+IF(Data!$Q195&lt;&gt;"",Scoring!$H$22)+IF(Data!$R195&lt;&gt;"",Scoring!$H$23)+IF(Data!$S195&lt;&gt;"",Scoring!$H$24)+IF(Data!$T195&lt;&gt;"",Scoring!$H$25)+IF(Data!$U195&lt;&gt;"",Scoring!$H$26)+IF(Data!$V195&lt;&gt;"",Scoring!$H$27)+IF(Data!$W195&lt;&gt;"",Scoring!$H$28)+IF(Data!$X195&lt;&gt;"",Scoring!$H$29)+IF(Data!$Y195&lt;&gt;"",Scoring!$H$30)+IF(Data!$Z195&lt;&gt;"",Scoring!$H$31)+IF(Data!$AA195&lt;&gt;"",Scoring!$H$32)+IF(Data!$AB195&lt;&gt;"",Scoring!$H$33)+IF(Data!$AC195&lt;&gt;"",Scoring!$H$34)+IF(Data!$AD195&lt;&gt;"",Scoring!$H$35)+IF(Data!$AE195&lt;&gt;"",Scoring!$H$36)+IF(Data!$AF195&lt;&gt;"",Scoring!$H$37)+IF(Data!$AG195&lt;&gt;"",Scoring!$H$38)+IF(Data!$AH195&lt;&gt;"",Scoring!$H$39)+IF(Data!$AI195&lt;&gt;"",Scoring!$H$40)+IF(Data!$AJ195&lt;&gt;"",Scoring!$H$41)+IF(Data!$AK195&lt;&gt;"",Scoring!$H$42)+IF(Data!$AL195&lt;&gt;"",Scoring!$H$43)+IF(Data!$AM195&lt;&gt;"",Scoring!$H$44)+IF(Data!$AN195&lt;&gt;"",Scoring!$H$45)+IF(Data!$AO195&lt;&gt;"",Scoring!$H$46)+IF(Data!$AP195&lt;&gt;"",Scoring!$H$47)+IF(Data!$AQ195&lt;&gt;"",Scoring!$H$48)+IF(Data!$AR195&lt;&gt;"",Scoring!$H$49)+IF(Data!$AS195&lt;&gt;"",Scoring!$H$50)+IF(Data!$AT195&lt;&gt;"",Scoring!$H$51)+IF(Data!$AU195&lt;&gt;"",Scoring!$H$52),"")</f>
        <v/>
      </c>
      <c r="BE195" s="186" t="str">
        <f>IF(BD195&lt;&gt;"",LOOKUP(BD195,Likelihoods!$A$7:$A$107,Likelihoods!F$7:F$107),"")</f>
        <v/>
      </c>
      <c r="BF195" s="181" t="str">
        <f>IF(AND(COUNTBLANK($B195:$O195)=13,COUNTBLANK($P195:$Q195)=1,COUNTBLANK($R195:$U195)=3,COUNTBLANK($V195:$X195)=2,COUNTBLANK($Y195:$AE195)=6,COUNTBLANK($AF195:$AJ195)=4,COUNTBLANK($AK195:AN195)=3,COUNTBLANK($AO195:$AQ195)=2,COUNTBLANK($AR195:$AS195)=1,COUNTBLANK($AT195:$AU195)=1),IF(Data!$B195&lt;&gt;"",Scoring!$I$7)+IF(Data!$C195&lt;&gt;"",Scoring!$I$8)+IF(Data!$D195&lt;&gt;"",Scoring!$I$9)+IF(Data!$E195&lt;&gt;"",Scoring!$I$10)+IF(Data!$F195&lt;&gt;"",Scoring!$I$11)+IF(Data!$G195&lt;&gt;"",Scoring!$I$12)+IF(Data!$H195&lt;&gt;"",Scoring!$I$13)+IF(Data!$I195&lt;&gt;"",Scoring!$I$14)+IF(Data!$J195&lt;&gt;"",Scoring!$I$15)+IF(Data!$K195&lt;&gt;"",Scoring!$I$16)+IF(Data!$L195&lt;&gt;"",Scoring!$I$17)+IF(Data!$M195&lt;&gt;"",Scoring!$I$18)+IF(Data!$N195&lt;&gt;"",Scoring!$I$19)+IF(Data!$O195&lt;&gt;"",Scoring!$I$20)+IF(Data!$P195&lt;&gt;"",Scoring!$I$21)+IF(Data!$Q195&lt;&gt;"",Scoring!$I$22)+IF(Data!$R195&lt;&gt;"",Scoring!$I$23)+IF(Data!$S195&lt;&gt;"",Scoring!$I$24)+IF(Data!$T195&lt;&gt;"",Scoring!$I$25)+IF(Data!$U195&lt;&gt;"",Scoring!$I$26)+IF(Data!$V195&lt;&gt;"",Scoring!$I$27)+IF(Data!$W195&lt;&gt;"",Scoring!$I$28)+IF(Data!$X195&lt;&gt;"",Scoring!$I$29)+IF(Data!$Y195&lt;&gt;"",Scoring!$I$30)+IF(Data!$Z195&lt;&gt;"",Scoring!$I$31)+IF(Data!$AA195&lt;&gt;"",Scoring!$I$32)+IF(Data!$AB195&lt;&gt;"",Scoring!$I$33)+IF(Data!$AC195&lt;&gt;"",Scoring!$I$34)+IF(Data!$AD195&lt;&gt;"",Scoring!$I$35)+IF(Data!$AE195&lt;&gt;"",Scoring!$I$36)+IF(Data!$AF195&lt;&gt;"",Scoring!$I$37)+IF(Data!$AG195&lt;&gt;"",Scoring!$I$38)+IF(Data!$AH195&lt;&gt;"",Scoring!$I$39)+IF(Data!$AI195&lt;&gt;"",Scoring!$I$40)+IF(Data!$AJ195&lt;&gt;"",Scoring!$I$41)+IF(Data!$AK195&lt;&gt;"",Scoring!$I$42)+IF(Data!$AL195&lt;&gt;"",Scoring!$I$43)+IF(Data!$AM195&lt;&gt;"",Scoring!$I$44)+IF(Data!$AN195&lt;&gt;"",Scoring!$I$45)+IF(Data!$AO195&lt;&gt;"",Scoring!$I$46)+IF(Data!$AP195&lt;&gt;"",Scoring!$I$47)+IF(Data!$AQ195&lt;&gt;"",Scoring!$I$48)+IF(Data!$AR195&lt;&gt;"",Scoring!$I$49)+IF(Data!$AS195&lt;&gt;"",Scoring!$I$50)+IF(Data!$AT195&lt;&gt;"",Scoring!$I$51)+IF(Data!$AU195&lt;&gt;"",Scoring!$I$52),"")</f>
        <v/>
      </c>
      <c r="BG195" s="180" t="str">
        <f>IF(BF195&lt;&gt;"",LOOKUP(BF195,Likelihoods!$A$7:$A$107,Likelihoods!G$7:G$107),"")</f>
        <v/>
      </c>
      <c r="BH195" s="187" t="str">
        <f>IF(AND(COUNTBLANK($B195:$O195)=13,COUNTBLANK($P195:$Q195)=1,COUNTBLANK($R195:$U195)=3,COUNTBLANK($V195:$X195)=2,COUNTBLANK($Y195:$AE195)=6,COUNTBLANK($AF195:$AJ195)=4,COUNTBLANK($AK195:AN195)=3,COUNTBLANK($AO195:$AQ195)=2,COUNTBLANK($AR195:$AS195)=1,COUNTBLANK($AT195:$AU195)=1),IF(Data!$B195&lt;&gt;"",Scoring!$J$7)+IF(Data!$C195&lt;&gt;"",Scoring!$J$8)+IF(Data!$D195&lt;&gt;"",Scoring!$J$9)+IF(Data!$E195&lt;&gt;"",Scoring!$J$10)+IF(Data!$F195&lt;&gt;"",Scoring!$J$11)+IF(Data!$G195&lt;&gt;"",Scoring!$J$12)+IF(Data!$H195&lt;&gt;"",Scoring!$J$13)+IF(Data!$I195&lt;&gt;"",Scoring!$J$14)+IF(Data!$J195&lt;&gt;"",Scoring!$J$15)+IF(Data!$K195&lt;&gt;"",Scoring!$J$16)+IF(Data!$L195&lt;&gt;"",Scoring!$J$17)+IF(Data!$M195&lt;&gt;"",Scoring!$J$18)+IF(Data!$N195&lt;&gt;"",Scoring!$J$19)+IF(Data!$O195&lt;&gt;"",Scoring!$J$20)+IF(Data!$P195&lt;&gt;"",Scoring!$J$21)+IF(Data!$Q195&lt;&gt;"",Scoring!$J$22)+IF(Data!$R195&lt;&gt;"",Scoring!$J$23)+IF(Data!$S195&lt;&gt;"",Scoring!$J$24)+IF(Data!$T195&lt;&gt;"",Scoring!$J$25)+IF(Data!$U195&lt;&gt;"",Scoring!$J$26)+IF(Data!$V195&lt;&gt;"",Scoring!$J$27)+IF(Data!$W195&lt;&gt;"",Scoring!$J$28)+IF(Data!$X195&lt;&gt;"",Scoring!$J$29)+IF(Data!$Y195&lt;&gt;"",Scoring!$J$30)+IF(Data!$Z195&lt;&gt;"",Scoring!$J$31)+IF(Data!$AA195&lt;&gt;"",Scoring!$J$32)+IF(Data!$AB195&lt;&gt;"",Scoring!$J$33)+IF(Data!$AC195&lt;&gt;"",Scoring!$J$34)+IF(Data!$AD195&lt;&gt;"",Scoring!$J$35)+IF(Data!$AE195&lt;&gt;"",Scoring!$J$36)+IF(Data!$AF195&lt;&gt;"",Scoring!$J$37)+IF(Data!$AG195&lt;&gt;"",Scoring!$J$38)+IF(Data!$AH195&lt;&gt;"",Scoring!$J$39)+IF(Data!$AI195&lt;&gt;"",Scoring!$J$40)+IF(Data!$AJ195&lt;&gt;"",Scoring!$J$41)+IF(Data!$AK195&lt;&gt;"",Scoring!$J$42)+IF(Data!$AL195&lt;&gt;"",Scoring!$J$43)+IF(Data!$AM195&lt;&gt;"",Scoring!$J$44)+IF(Data!$AN195&lt;&gt;"",Scoring!$J$45)+IF(Data!$AO195&lt;&gt;"",Scoring!$J$46)+IF(Data!$AP195&lt;&gt;"",Scoring!$J$47)+IF(Data!$AQ195&lt;&gt;"",Scoring!$J$48)+IF(Data!$AR195&lt;&gt;"",Scoring!$J$49)+IF(Data!$AS195&lt;&gt;"",Scoring!$J$50)+IF(Data!$AT195&lt;&gt;"",Scoring!$J$51)+IF(Data!$AU195&lt;&gt;"",Scoring!$J$52),"")</f>
        <v/>
      </c>
      <c r="BI195" s="183" t="str">
        <f>IF(BH195&lt;&gt;"",LOOKUP(BH195,Likelihoods!$A$7:$A$107,Likelihoods!H$7:H$107),"")</f>
        <v/>
      </c>
      <c r="BJ195" s="188" t="str">
        <f>IF(AND(COUNTBLANK($B195:$O195)=13,COUNTBLANK($P195:$Q195)=1,COUNTBLANK($R195:$U195)=3,COUNTBLANK($V195:$X195)=2,COUNTBLANK($Y195:$AE195)=6,COUNTBLANK($AF195:$AJ195)=4,COUNTBLANK($AK195:AN195)=3,COUNTBLANK($AO195:$AQ195)=2,COUNTBLANK($AR195:$AS195)=1,COUNTBLANK($AT195:$AU195)=1),IF(Data!$B195&lt;&gt;"",Scoring!$K$7)+IF(Data!$C195&lt;&gt;"",Scoring!$K$8)+IF(Data!$D195&lt;&gt;"",Scoring!$K$9)+IF(Data!$E195&lt;&gt;"",Scoring!$K$10)+IF(Data!$F195&lt;&gt;"",Scoring!$K$11)+IF(Data!$G195&lt;&gt;"",Scoring!$K$12)+IF(Data!$H195&lt;&gt;"",Scoring!$K$13)+IF(Data!$I195&lt;&gt;"",Scoring!$K$14)+IF(Data!$J195&lt;&gt;"",Scoring!$K$15)+IF(Data!$K195&lt;&gt;"",Scoring!$K$16)+IF(Data!$L195&lt;&gt;"",Scoring!$K$17)+IF(Data!$M195&lt;&gt;"",Scoring!$K$18)+IF(Data!$N195&lt;&gt;"",Scoring!$K$19)+IF(Data!$O195&lt;&gt;"",Scoring!$K$20)+IF(Data!$P195&lt;&gt;"",Scoring!$K$21)+IF(Data!$Q195&lt;&gt;"",Scoring!$K$22)+IF(Data!$R195&lt;&gt;"",Scoring!$K$23)+IF(Data!$S195&lt;&gt;"",Scoring!$K$24)+IF(Data!$T195&lt;&gt;"",Scoring!$K$25)+IF(Data!$U195&lt;&gt;"",Scoring!$K$26)+IF(Data!$V195&lt;&gt;"",Scoring!$K$27)+IF(Data!$W195&lt;&gt;"",Scoring!$K$28)+IF(Data!$X195&lt;&gt;"",Scoring!$K$29)+IF(Data!$Y195&lt;&gt;"",Scoring!$K$30)+IF(Data!$Z195&lt;&gt;"",Scoring!$K$31)+IF(Data!$AA195&lt;&gt;"",Scoring!$K$32)+IF(Data!$AB195&lt;&gt;"",Scoring!$K$33)+IF(Data!$AC195&lt;&gt;"",Scoring!$K$34)+IF(Data!$AD195&lt;&gt;"",Scoring!$K$35)+IF(Data!$AE195&lt;&gt;"",Scoring!$K$36)+IF(Data!$AF195&lt;&gt;"",Scoring!$K$37)+IF(Data!$AG195&lt;&gt;"",Scoring!$K$38)+IF(Data!$AH195&lt;&gt;"",Scoring!$K$39)+IF(Data!$AI195&lt;&gt;"",Scoring!$K$40)+IF(Data!$AJ195&lt;&gt;"",Scoring!$K$41)+IF(Data!$AK195&lt;&gt;"",Scoring!$K$42)+IF(Data!$AL195&lt;&gt;"",Scoring!$K$43)+IF(Data!$AM195&lt;&gt;"",Scoring!$K$44)+IF(Data!$AN195&lt;&gt;"",Scoring!$K$45)+IF(Data!$AO195&lt;&gt;"",Scoring!$K$46)+IF(Data!$AP195&lt;&gt;"",Scoring!$K$47)+IF(Data!$AQ195&lt;&gt;"",Scoring!$K$48)+IF(Data!$AR195&lt;&gt;"",Scoring!$K$49)+IF(Data!$AS195&lt;&gt;"",Scoring!$K$50)+IF(Data!$AT195&lt;&gt;"",Scoring!$K$51)+IF(Data!$AU195&lt;&gt;"",Scoring!$K$52),"")</f>
        <v/>
      </c>
      <c r="BK195" s="184" t="str">
        <f>IF(BJ195&lt;&gt;"",LOOKUP(BJ195,Likelihoods!$A$7:$A$107,Likelihoods!I$7:I$107),"")</f>
        <v/>
      </c>
      <c r="BL195" s="187" t="str">
        <f>IF(AND(COUNTBLANK($B195:$O195)=13,COUNTBLANK($P195:$Q195)=1,COUNTBLANK($R195:$U195)=3,COUNTBLANK($V195:$X195)=2,COUNTBLANK($Y195:$AE195)=6,COUNTBLANK($AF195:$AJ195)=4,COUNTBLANK($AK195:AN195)=3,COUNTBLANK($AO195:$AQ195)=2,COUNTBLANK($AR195:$AS195)=1,COUNTBLANK($AT195:$AU195)=1),IF(Data!$B195&lt;&gt;"",Scoring!$L$7)+IF(Data!$C195&lt;&gt;"",Scoring!$L$8)+IF(Data!$D195&lt;&gt;"",Scoring!$L$9)+IF(Data!$E195&lt;&gt;"",Scoring!$L$10)+IF(Data!$F195&lt;&gt;"",Scoring!$L$11)+IF(Data!$G195&lt;&gt;"",Scoring!$L$12)+IF(Data!$H195&lt;&gt;"",Scoring!$L$13)+IF(Data!$I195&lt;&gt;"",Scoring!$L$14)+IF(Data!$J195&lt;&gt;"",Scoring!$L$15)+IF(Data!$K195&lt;&gt;"",Scoring!$L$16)+IF(Data!$L195&lt;&gt;"",Scoring!$L$17)+IF(Data!$M195&lt;&gt;"",Scoring!$L$18)+IF(Data!$N195&lt;&gt;"",Scoring!$L$19)+IF(Data!$O195&lt;&gt;"",Scoring!$L$20)+IF(Data!$P195&lt;&gt;"",Scoring!$L$21)+IF(Data!$Q195&lt;&gt;"",Scoring!$L$22)+IF(Data!$R195&lt;&gt;"",Scoring!$L$23)+IF(Data!$S195&lt;&gt;"",Scoring!$L$24)+IF(Data!$T195&lt;&gt;"",Scoring!$L$25)+IF(Data!$U195&lt;&gt;"",Scoring!$L$26)+IF(Data!$V195&lt;&gt;"",Scoring!$L$27)+IF(Data!$W195&lt;&gt;"",Scoring!$L$28)+IF(Data!$X195&lt;&gt;"",Scoring!$L$29)+IF(Data!$Y195&lt;&gt;"",Scoring!$L$30)+IF(Data!$Z195&lt;&gt;"",Scoring!$L$31)+IF(Data!$AA195&lt;&gt;"",Scoring!$L$32)+IF(Data!$AB195&lt;&gt;"",Scoring!$L$33)+IF(Data!$AC195&lt;&gt;"",Scoring!$L$34)+IF(Data!$AD195&lt;&gt;"",Scoring!$L$35)+IF(Data!$AE195&lt;&gt;"",Scoring!$L$36)+IF(Data!$AF195&lt;&gt;"",Scoring!$L$37)+IF(Data!$AG195&lt;&gt;"",Scoring!$L$38)+IF(Data!$AH195&lt;&gt;"",Scoring!$L$39)+IF(Data!$AI195&lt;&gt;"",Scoring!$L$40)+IF(Data!$AJ195&lt;&gt;"",Scoring!$L$41)+IF(Data!$AK195&lt;&gt;"",Scoring!$L$42)+IF(Data!$AL195&lt;&gt;"",Scoring!$L$43)+IF(Data!$AM195&lt;&gt;"",Scoring!$L$44)+IF(Data!$AN195&lt;&gt;"",Scoring!$L$45)+IF(Data!$AO195&lt;&gt;"",Scoring!$L$46)+IF(Data!$AP195&lt;&gt;"",Scoring!$L$47)+IF(Data!$AQ195&lt;&gt;"",Scoring!$L$48)+IF(Data!$AR195&lt;&gt;"",Scoring!$L$49)+IF(Data!$AS195&lt;&gt;"",Scoring!$L$50)+IF(Data!$AT195&lt;&gt;"",Scoring!$L$51)+IF(Data!$AU195&lt;&gt;"",Scoring!$L$52),"")</f>
        <v/>
      </c>
      <c r="BM195" s="180" t="str">
        <f>IF(BL195&lt;&gt;"",LOOKUP(BL195,Likelihoods!$A$7:$A$107,Likelihoods!J$7:J$107),"")</f>
        <v/>
      </c>
      <c r="BN195" s="181" t="str">
        <f>IF(AND(COUNTBLANK($B195:$O195)=13,COUNTBLANK($P195:$Q195)=1,COUNTBLANK($R195:$U195)=3,COUNTBLANK($V195:$X195)=2,COUNTBLANK($Y195:$AE195)=6,COUNTBLANK($AF195:$AJ195)=4,COUNTBLANK($AK195:AN195)=3,COUNTBLANK($AO195:$AQ195)=2,COUNTBLANK($AR195:$AS195)=1,COUNTBLANK($AT195:$AU195)=1),IF(Data!$B195&lt;&gt;"",Scoring!$M$7)+IF(Data!$C195&lt;&gt;"",Scoring!$M$8)+IF(Data!$D195&lt;&gt;"",Scoring!$M$9)+IF(Data!$E195&lt;&gt;"",Scoring!$M$10)+IF(Data!$F195&lt;&gt;"",Scoring!$M$11)+IF(Data!$G195&lt;&gt;"",Scoring!$M$12)+IF(Data!$H195&lt;&gt;"",Scoring!$M$13)+IF(Data!$I195&lt;&gt;"",Scoring!$M$14)+IF(Data!$J195&lt;&gt;"",Scoring!$M$15)+IF(Data!$K195&lt;&gt;"",Scoring!$M$16)+IF(Data!$L195&lt;&gt;"",Scoring!$M$17)+IF(Data!$M195&lt;&gt;"",Scoring!$M$18)+IF(Data!$N195&lt;&gt;"",Scoring!$M$19)+IF(Data!$O195&lt;&gt;"",Scoring!$M$20)+IF(Data!$P195&lt;&gt;"",Scoring!$M$21)+IF(Data!$Q195&lt;&gt;"",Scoring!$M$22)+IF(Data!$R195&lt;&gt;"",Scoring!$M$23)+IF(Data!$S195&lt;&gt;"",Scoring!$M$24)+IF(Data!$T195&lt;&gt;"",Scoring!$M$25)+IF(Data!$U195&lt;&gt;"",Scoring!$M$26)+IF(Data!$V195&lt;&gt;"",Scoring!$M$27)+IF(Data!$W195&lt;&gt;"",Scoring!$M$28)+IF(Data!$X195&lt;&gt;"",Scoring!$M$29)+IF(Data!$Y195&lt;&gt;"",Scoring!$M$30)+IF(Data!$Z195&lt;&gt;"",Scoring!$M$31)+IF(Data!$AA195&lt;&gt;"",Scoring!$M$32)+IF(Data!$AB195&lt;&gt;"",Scoring!$M$33)+IF(Data!$AC195&lt;&gt;"",Scoring!$M$34)+IF(Data!$AD195&lt;&gt;"",Scoring!$M$35)+IF(Data!$AE195&lt;&gt;"",Scoring!$M$36)+IF(Data!$AF195&lt;&gt;"",Scoring!$M$37)+IF(Data!$AG195&lt;&gt;"",Scoring!$M$38)+IF(Data!$AH195&lt;&gt;"",Scoring!$M$39)+IF(Data!$AI195&lt;&gt;"",Scoring!$M$40)+IF(Data!$AJ195&lt;&gt;"",Scoring!$M$41)+IF(Data!$AK195&lt;&gt;"",Scoring!$M$42)+IF(Data!$AL195&lt;&gt;"",Scoring!$M$43)+IF(Data!$AM195&lt;&gt;"",Scoring!$M$44)+IF(Data!$AN195&lt;&gt;"",Scoring!$M$45)+IF(Data!$AO195&lt;&gt;"",Scoring!$M$46)+IF(Data!$AP195&lt;&gt;"",Scoring!$M$47)+IF(Data!$AQ195&lt;&gt;"",Scoring!$M$48)+IF(Data!$AR195&lt;&gt;"",Scoring!$M$49)+IF(Data!$AS195&lt;&gt;"",Scoring!$M$50)+IF(Data!$AT195&lt;&gt;"",Scoring!$M$51)+IF(Data!$AU195&lt;&gt;"",Scoring!$M$52),"")</f>
        <v/>
      </c>
      <c r="BO195" s="184" t="str">
        <f>IF(BN195&lt;&gt;"",LOOKUP(BN195,Likelihoods!$A$7:$A$107,Likelihoods!K$7:K$107),"")</f>
        <v/>
      </c>
      <c r="BP195" s="179" t="str">
        <f>IF(AND(COUNTBLANK($B195:$O195)=13,COUNTBLANK($P195:$Q195)=1,COUNTBLANK($R195:$U195)=3,COUNTBLANK($V195:$X195)=2,COUNTBLANK($Y195:$AE195)=6,COUNTBLANK($AF195:$AJ195)=4,COUNTBLANK($AK195:AN195)=3,COUNTBLANK($AO195:$AQ195)=2,COUNTBLANK($AR195:$AS195)=1,COUNTBLANK($AT195:$AU195)=1),IF(Data!$B195&lt;&gt;"",Scoring!$N$7)+IF(Data!$C195&lt;&gt;"",Scoring!$N$8)+IF(Data!$D195&lt;&gt;"",Scoring!$N$9)+IF(Data!$E195&lt;&gt;"",Scoring!$N$10)+IF(Data!$F195&lt;&gt;"",Scoring!$N$11)+IF(Data!$G195&lt;&gt;"",Scoring!$N$12)+IF(Data!$H195&lt;&gt;"",Scoring!$N$13)+IF(Data!$I195&lt;&gt;"",Scoring!$N$14)+IF(Data!$J195&lt;&gt;"",Scoring!$N$15)+IF(Data!$K195&lt;&gt;"",Scoring!$N$16)+IF(Data!$L195&lt;&gt;"",Scoring!$N$17)+IF(Data!$M195&lt;&gt;"",Scoring!$N$18)+IF(Data!$N195&lt;&gt;"",Scoring!$N$19)+IF(Data!$O195&lt;&gt;"",Scoring!$N$20)+IF(Data!$P195&lt;&gt;"",Scoring!$N$21)+IF(Data!$Q195&lt;&gt;"",Scoring!$N$22)+IF(Data!$R195&lt;&gt;"",Scoring!$N$23)+IF(Data!$S195&lt;&gt;"",Scoring!$N$24)+IF(Data!$T195&lt;&gt;"",Scoring!$N$25)+IF(Data!$U195&lt;&gt;"",Scoring!$N$26)+IF(Data!$V195&lt;&gt;"",Scoring!$N$27)+IF(Data!$W195&lt;&gt;"",Scoring!$N$28)+IF(Data!$X195&lt;&gt;"",Scoring!$N$29)+IF(Data!$Y195&lt;&gt;"",Scoring!$N$30)+IF(Data!$Z195&lt;&gt;"",Scoring!$N$31)+IF(Data!$AA195&lt;&gt;"",Scoring!$N$32)+IF(Data!$AB195&lt;&gt;"",Scoring!$N$33)+IF(Data!$AC195&lt;&gt;"",Scoring!$N$34)+IF(Data!$AD195&lt;&gt;"",Scoring!$N$35)+IF(Data!$AE195&lt;&gt;"",Scoring!$N$36)+IF(Data!$AF195&lt;&gt;"",Scoring!$N$37)+IF(Data!$AG195&lt;&gt;"",Scoring!$N$38)+IF(Data!$AH195&lt;&gt;"",Scoring!$N$39)+IF(Data!$AI195&lt;&gt;"",Scoring!$N$40)+IF(Data!$AJ195&lt;&gt;"",Scoring!$N$41)+IF(Data!$AK195&lt;&gt;"",Scoring!$N$42)+IF(Data!$AL195&lt;&gt;"",Scoring!$N$43)+IF(Data!$AM195&lt;&gt;"",Scoring!$N$44)+IF(Data!$AN195&lt;&gt;"",Scoring!$N$45)+IF(Data!$AO195&lt;&gt;"",Scoring!$N$46)+IF(Data!$AP195&lt;&gt;"",Scoring!$N$47)+IF(Data!$AQ195&lt;&gt;"",Scoring!$N$48)+IF(Data!$AR195&lt;&gt;"",Scoring!$N$49)+IF(Data!$AS195&lt;&gt;"",Scoring!$N$50)+IF(Data!$AT195&lt;&gt;"",Scoring!$N$51)+IF(Data!$AU195&lt;&gt;"",Scoring!$N$52),"")</f>
        <v/>
      </c>
      <c r="BQ195" s="189" t="str">
        <f>IF(BP195&lt;&gt;"",LOOKUP(BP195,Likelihoods!$A$7:$A$107,Likelihoods!L$7:L$107),"")</f>
        <v/>
      </c>
      <c r="BR195" s="181" t="str">
        <f>IF(AND(COUNTBLANK($B195:$O195)=13,COUNTBLANK($P195:$Q195)=1,COUNTBLANK($R195:$U195)=3,COUNTBLANK($V195:$X195)=2,COUNTBLANK($Y195:$AE195)=6,COUNTBLANK($AF195:$AJ195)=4,COUNTBLANK($AK195:AN195)=3,COUNTBLANK($AO195:$AQ195)=2,COUNTBLANK($AR195:$AS195)=1,COUNTBLANK($AT195:$AU195)=1),IF(Data!$B195&lt;&gt;"",Scoring!$O$7)+IF(Data!$C195&lt;&gt;"",Scoring!$O$8)+IF(Data!$D195&lt;&gt;"",Scoring!$O$9)+IF(Data!$E195&lt;&gt;"",Scoring!$O$10)+IF(Data!$F195&lt;&gt;"",Scoring!$O$11)+IF(Data!$G195&lt;&gt;"",Scoring!$O$12)+IF(Data!$H195&lt;&gt;"",Scoring!$O$13)+IF(Data!$I195&lt;&gt;"",Scoring!$O$14)+IF(Data!$J195&lt;&gt;"",Scoring!$O$15)+IF(Data!$K195&lt;&gt;"",Scoring!$O$16)+IF(Data!$L195&lt;&gt;"",Scoring!$O$17)+IF(Data!$M195&lt;&gt;"",Scoring!$O$18)+IF(Data!$N195&lt;&gt;"",Scoring!$O$19)+IF(Data!$O195&lt;&gt;"",Scoring!$O$20)+IF(Data!$P195&lt;&gt;"",Scoring!$O$21)+IF(Data!$Q195&lt;&gt;"",Scoring!$O$22)+IF(Data!$R195&lt;&gt;"",Scoring!$O$23)+IF(Data!$S195&lt;&gt;"",Scoring!$O$24)+IF(Data!$T195&lt;&gt;"",Scoring!$O$25)+IF(Data!$U195&lt;&gt;"",Scoring!$O$26)+IF(Data!$V195&lt;&gt;"",Scoring!$O$27)+IF(Data!$W195&lt;&gt;"",Scoring!$O$28)+IF(Data!$X195&lt;&gt;"",Scoring!$O$29)+IF(Data!$Y195&lt;&gt;"",Scoring!$O$30)+IF(Data!$Z195&lt;&gt;"",Scoring!$O$31)+IF(Data!$AA195&lt;&gt;"",Scoring!$O$32)+IF(Data!$AB195&lt;&gt;"",Scoring!$O$33)+IF(Data!$AC195&lt;&gt;"",Scoring!$O$34)+IF(Data!$AD195&lt;&gt;"",Scoring!$O$35)+IF(Data!$AE195&lt;&gt;"",Scoring!$O$36)+IF(Data!$AF195&lt;&gt;"",Scoring!$O$37)+IF(Data!$AG195&lt;&gt;"",Scoring!$O$38)+IF(Data!$AH195&lt;&gt;"",Scoring!$O$39)+IF(Data!$AI195&lt;&gt;"",Scoring!$O$40)+IF(Data!$AJ195&lt;&gt;"",Scoring!$O$41)+IF(Data!$AK195&lt;&gt;"",Scoring!$O$42)+IF(Data!$AL195&lt;&gt;"",Scoring!$O$43)+IF(Data!$AM195&lt;&gt;"",Scoring!$O$44)+IF(Data!$AN195&lt;&gt;"",Scoring!$O$45)+IF(Data!$AO195&lt;&gt;"",Scoring!$O$46)+IF(Data!$AP195&lt;&gt;"",Scoring!$O$47)+IF(Data!$AQ195&lt;&gt;"",Scoring!$O$48)+IF(Data!$AR195&lt;&gt;"",Scoring!$O$49)+IF(Data!$AS195&lt;&gt;"",Scoring!$O$50)+IF(Data!$AT195&lt;&gt;"",Scoring!$O$51)+IF(Data!$AU195&lt;&gt;"",Scoring!$O$52),"")</f>
        <v/>
      </c>
      <c r="BS195" s="184" t="str">
        <f>IF(BR195&lt;&gt;"",LOOKUP(BR195,Likelihoods!$A$7:$A$107,Likelihoods!M$7:M$107),"")</f>
        <v/>
      </c>
      <c r="BT195" s="181" t="str">
        <f>IF(AND(COUNTBLANK($B195:$O195)=13,COUNTBLANK($P195:$Q195)=1,COUNTBLANK($R195:$U195)=3,COUNTBLANK($V195:$X195)=2,COUNTBLANK($Y195:$AE195)=6,COUNTBLANK($AF195:$AJ195)=4,COUNTBLANK($AK195:AN195)=3,COUNTBLANK($AO195:$AQ195)=2,COUNTBLANK($AR195:$AS195)=1,COUNTBLANK($AT195:$AU195)=1),IF(Data!$B195&lt;&gt;"",Scoring!$P$7)+IF(Data!$C195&lt;&gt;"",Scoring!$P$8)+IF(Data!$D195&lt;&gt;"",Scoring!$P$9)+IF(Data!$E195&lt;&gt;"",Scoring!$P$10)+IF(Data!$F195&lt;&gt;"",Scoring!$P$11)+IF(Data!$G195&lt;&gt;"",Scoring!$P$12)+IF(Data!$H195&lt;&gt;"",Scoring!$P$13)+IF(Data!$I195&lt;&gt;"",Scoring!$P$14)+IF(Data!$J195&lt;&gt;"",Scoring!$P$15)+IF(Data!$K195&lt;&gt;"",Scoring!$P$16)+IF(Data!$L195&lt;&gt;"",Scoring!$P$17)+IF(Data!$M195&lt;&gt;"",Scoring!$P$18)+IF(Data!$N195&lt;&gt;"",Scoring!$P$19)+IF(Data!$O195&lt;&gt;"",Scoring!$P$20)+IF(Data!$P195&lt;&gt;"",Scoring!$P$21)+IF(Data!$Q195&lt;&gt;"",Scoring!$P$22)+IF(Data!$R195&lt;&gt;"",Scoring!$P$23)+IF(Data!$S195&lt;&gt;"",Scoring!$P$24)+IF(Data!$T195&lt;&gt;"",Scoring!$P$25)+IF(Data!$U195&lt;&gt;"",Scoring!$P$26)+IF(Data!$V195&lt;&gt;"",Scoring!$P$27)+IF(Data!$W195&lt;&gt;"",Scoring!$P$28)+IF(Data!$X195&lt;&gt;"",Scoring!$P$29)+IF(Data!$Y195&lt;&gt;"",Scoring!$P$30)+IF(Data!$Z195&lt;&gt;"",Scoring!$P$31)+IF(Data!$AA195&lt;&gt;"",Scoring!$P$32)+IF(Data!$AB195&lt;&gt;"",Scoring!$P$33)+IF(Data!$AC195&lt;&gt;"",Scoring!$P$34)+IF(Data!$AD195&lt;&gt;"",Scoring!$P$35)+IF(Data!$AE195&lt;&gt;"",Scoring!$P$36)+IF(Data!$AF195&lt;&gt;"",Scoring!$P$37)+IF(Data!$AG195&lt;&gt;"",Scoring!$P$38)+IF(Data!$AH195&lt;&gt;"",Scoring!$P$39)+IF(Data!$AI195&lt;&gt;"",Scoring!$P$40)+IF(Data!$AJ195&lt;&gt;"",Scoring!$P$41)+IF(Data!$AK195&lt;&gt;"",Scoring!$P$42)+IF(Data!$AL195&lt;&gt;"",Scoring!$P$43)+IF(Data!$AM195&lt;&gt;"",Scoring!$P$44)+IF(Data!$AN195&lt;&gt;"",Scoring!$P$45)+IF(Data!$AO195&lt;&gt;"",Scoring!$P$46)+IF(Data!$AP195&lt;&gt;"",Scoring!$P$47)+IF(Data!$AQ195&lt;&gt;"",Scoring!$P$48)+IF(Data!$AR195&lt;&gt;"",Scoring!$P$49)+IF(Data!$AS195&lt;&gt;"",Scoring!$P$50)+IF(Data!$AT195&lt;&gt;"",Scoring!$P$51)+IF(Data!$AU195&lt;&gt;"",Scoring!$P$52),"")</f>
        <v/>
      </c>
      <c r="BU195" s="180" t="str">
        <f>IF(BT195&lt;&gt;"",LOOKUP(BT195,Likelihoods!$A$7:$A$107,Likelihoods!N$7:N$107),"")</f>
        <v/>
      </c>
      <c r="BV195" s="181" t="str">
        <f>IF(AND(COUNTBLANK($B195:$O195)=13,COUNTBLANK($P195:$Q195)=1,COUNTBLANK($R195:$U195)=3,COUNTBLANK($V195:$X195)=2,COUNTBLANK($Y195:$AE195)=6,COUNTBLANK($AF195:$AJ195)=4,COUNTBLANK($AK195:AN195)=3,COUNTBLANK($AO195:$AQ195)=2,COUNTBLANK($AR195:$AS195)=1,COUNTBLANK($AT195:$AU195)=1),IF(Data!$B195&lt;&gt;"",Scoring!$Q$7)+IF(Data!$C195&lt;&gt;"",Scoring!$Q$8)+IF(Data!$D195&lt;&gt;"",Scoring!$Q$9)+IF(Data!$E195&lt;&gt;"",Scoring!$Q$10)+IF(Data!$F195&lt;&gt;"",Scoring!$Q$11)+IF(Data!$G195&lt;&gt;"",Scoring!$Q$12)+IF(Data!$H195&lt;&gt;"",Scoring!$Q$13)+IF(Data!$I195&lt;&gt;"",Scoring!$Q$14)+IF(Data!$J195&lt;&gt;"",Scoring!$Q$15)+IF(Data!$K195&lt;&gt;"",Scoring!$Q$16)+IF(Data!$L195&lt;&gt;"",Scoring!$Q$17)+IF(Data!$M195&lt;&gt;"",Scoring!$Q$18)+IF(Data!$N195&lt;&gt;"",Scoring!$Q$19)+IF(Data!$O195&lt;&gt;"",Scoring!$Q$20)+IF(Data!$P195&lt;&gt;"",Scoring!$Q$21)+IF(Data!$Q195&lt;&gt;"",Scoring!$Q$22)+IF(Data!$R195&lt;&gt;"",Scoring!$Q$23)+IF(Data!$S195&lt;&gt;"",Scoring!$Q$24)+IF(Data!$T195&lt;&gt;"",Scoring!$Q$25)+IF(Data!$U195&lt;&gt;"",Scoring!$Q$26)+IF(Data!$V195&lt;&gt;"",Scoring!$Q$27)+IF(Data!$W195&lt;&gt;"",Scoring!$Q$28)+IF(Data!$X195&lt;&gt;"",Scoring!$Q$29)+IF(Data!$Y195&lt;&gt;"",Scoring!$Q$30)+IF(Data!$Z195&lt;&gt;"",Scoring!$Q$31)+IF(Data!$AA195&lt;&gt;"",Scoring!$Q$32)+IF(Data!$AB195&lt;&gt;"",Scoring!$Q$33)+IF(Data!$AC195&lt;&gt;"",Scoring!$Q$34)+IF(Data!$AD195&lt;&gt;"",Scoring!$Q$35)+IF(Data!$AE195&lt;&gt;"",Scoring!$Q$36)+IF(Data!$AF195&lt;&gt;"",Scoring!$Q$37)+IF(Data!$AG195&lt;&gt;"",Scoring!$Q$38)+IF(Data!$AH195&lt;&gt;"",Scoring!$Q$39)+IF(Data!$AI195&lt;&gt;"",Scoring!$Q$40)+IF(Data!$AJ195&lt;&gt;"",Scoring!$Q$41)+IF(Data!$AK195&lt;&gt;"",Scoring!$Q$42)+IF(Data!$AL195&lt;&gt;"",Scoring!$Q$43)+IF(Data!$AM195&lt;&gt;"",Scoring!$Q$44)+IF(Data!$AN195&lt;&gt;"",Scoring!$Q$45)+IF(Data!$AO195&lt;&gt;"",Scoring!$Q$46)+IF(Data!$AP195&lt;&gt;"",Scoring!$Q$47)+IF(Data!$AQ195&lt;&gt;"",Scoring!$Q$48)+IF(Data!$AR195&lt;&gt;"",Scoring!$Q$49)+IF(Data!$AS195&lt;&gt;"",Scoring!$Q$50)+IF(Data!$AT195&lt;&gt;"",Scoring!$Q$51)+IF(Data!$AU195&lt;&gt;"",Scoring!$Q$52),"")</f>
        <v/>
      </c>
      <c r="BW195" s="183" t="str">
        <f>IF(BV195&lt;&gt;"",LOOKUP(BV195,Likelihoods!$A$7:$A$107,Likelihoods!O$7:O$107),"")</f>
        <v/>
      </c>
      <c r="BX195" s="9"/>
      <c r="BY195" s="9"/>
      <c r="BZ195" s="9"/>
      <c r="CA195" s="9"/>
      <c r="CB195" s="9"/>
      <c r="CC195" s="9"/>
      <c r="CD195" s="9"/>
      <c r="CE195" s="9"/>
      <c r="CF195" s="9"/>
      <c r="CG195" s="9"/>
      <c r="CH195" s="9"/>
      <c r="CI195" s="9"/>
      <c r="CJ195" s="9"/>
      <c r="CK195" s="9"/>
    </row>
    <row r="196" spans="1:89" ht="14.25">
      <c r="A196" s="59"/>
      <c r="B196" s="76"/>
      <c r="C196" s="77"/>
      <c r="D196" s="77"/>
      <c r="E196" s="77"/>
      <c r="F196" s="77"/>
      <c r="G196" s="77"/>
      <c r="H196" s="77"/>
      <c r="I196" s="77"/>
      <c r="J196" s="77"/>
      <c r="K196" s="77"/>
      <c r="L196" s="77"/>
      <c r="M196" s="77"/>
      <c r="N196" s="77"/>
      <c r="O196" s="77"/>
      <c r="P196" s="76"/>
      <c r="Q196" s="78"/>
      <c r="R196" s="77"/>
      <c r="S196" s="77"/>
      <c r="T196" s="77"/>
      <c r="U196" s="77"/>
      <c r="V196" s="76"/>
      <c r="W196" s="77"/>
      <c r="X196" s="78"/>
      <c r="Y196" s="77"/>
      <c r="Z196" s="77"/>
      <c r="AA196" s="77"/>
      <c r="AB196" s="77"/>
      <c r="AC196" s="77"/>
      <c r="AD196" s="77"/>
      <c r="AE196" s="77"/>
      <c r="AF196" s="76"/>
      <c r="AG196" s="77"/>
      <c r="AH196" s="77"/>
      <c r="AI196" s="77"/>
      <c r="AJ196" s="78"/>
      <c r="AK196" s="77"/>
      <c r="AL196" s="77"/>
      <c r="AM196" s="77"/>
      <c r="AN196" s="77"/>
      <c r="AO196" s="76"/>
      <c r="AP196" s="77"/>
      <c r="AQ196" s="78"/>
      <c r="AR196" s="76"/>
      <c r="AS196" s="78"/>
      <c r="AT196" s="77"/>
      <c r="AU196" s="77"/>
      <c r="AV196" s="179" t="str">
        <f>IF(AND(COUNTBLANK($B196:$O196)=13,COUNTBLANK($P196:$Q196)=1,COUNTBLANK($R196:$U196)=3,COUNTBLANK($V196:$X196)=2,COUNTBLANK($Y196:$AE196)=6,COUNTBLANK($AF196:$AJ196)=4,COUNTBLANK($AK196:AN196)=3,COUNTBLANK($AO196:$AQ196)=2,COUNTBLANK($AR196:$AS196)=1,COUNTBLANK($AT196:$AU196)=1),IF(Data!$B196&lt;&gt;"",Scoring!$D$7)+IF(Data!$C196&lt;&gt;"",Scoring!$D$8)+IF(Data!$D196&lt;&gt;"",Scoring!$D$9)+IF(Data!$E196&lt;&gt;"",Scoring!$D$10)+IF(Data!$F196&lt;&gt;"",Scoring!$D$11)+IF(Data!$G196&lt;&gt;"",Scoring!$D$12)+IF(Data!$H196&lt;&gt;"",Scoring!$D$13)+IF(Data!$I196&lt;&gt;"",Scoring!$D$14)+IF(Data!$J196&lt;&gt;"",Scoring!$D$15)+IF(Data!$K196&lt;&gt;"",Scoring!$D$16)+IF(Data!$L196&lt;&gt;"",Scoring!$D$17)+IF(Data!$M196&lt;&gt;"",Scoring!$D$18)+IF(Data!$N196&lt;&gt;"",Scoring!$D$19)+IF(Data!$O196&lt;&gt;"",Scoring!$D$20)+IF(Data!$P196&lt;&gt;"",Scoring!$D$21)+IF(Data!$Q196&lt;&gt;"",Scoring!$D$22)+IF(Data!$R196&lt;&gt;"",Scoring!$D$23)+IF(Data!$S196&lt;&gt;"",Scoring!$D$24)+IF(Data!$T196&lt;&gt;"",Scoring!$D$25)+IF(Data!$U196&lt;&gt;"",Scoring!$D$26)+IF(Data!$V196&lt;&gt;"",Scoring!$D$27)+IF(Data!$W196&lt;&gt;"",Scoring!$D$28)+IF(Data!$X196&lt;&gt;"",Scoring!$D$29)+IF(Data!$Y196&lt;&gt;"",Scoring!$D$30)+IF(Data!$Z196&lt;&gt;"",Scoring!$D$31)+IF(Data!$AA196&lt;&gt;"",Scoring!$D$32)+IF(Data!$AB196&lt;&gt;"",Scoring!$D$33)+IF(Data!$AC196&lt;&gt;"",Scoring!$D$34)+IF(Data!$AD196&lt;&gt;"",Scoring!$D$35)+IF(Data!$AE196&lt;&gt;"",Scoring!$D$36)+IF(Data!$AF196&lt;&gt;"",Scoring!$D$37)+IF(Data!$AG196&lt;&gt;"",Scoring!$D$38)+IF(Data!$AH196&lt;&gt;"",Scoring!$D$39)+IF(Data!$AI196&lt;&gt;"",Scoring!$D$40)+IF(Data!$AJ196&lt;&gt;"",Scoring!$D$41)+IF(Data!$AK196&lt;&gt;"",Scoring!$D$42)+IF(Data!$AL196&lt;&gt;"",Scoring!$D$43)+IF(Data!$AM196&lt;&gt;"",Scoring!$D$44)+IF(Data!$AN196&lt;&gt;"",Scoring!$D$45)+IF(Data!$AO196&lt;&gt;"",Scoring!$D$46)+IF(Data!$AP196&lt;&gt;"",Scoring!$D$47)+IF(Data!$AQ196&lt;&gt;"",Scoring!$D$48)+IF(Data!$AR196&lt;&gt;"",Scoring!$D$49)+IF(Data!$AS196&lt;&gt;"",Scoring!$D$50)+IF(Data!$AT196&lt;&gt;"",Scoring!$D$51)+IF(Data!$AU196&lt;&gt;"",Scoring!$D$52),"")</f>
        <v/>
      </c>
      <c r="AW196" s="180" t="str">
        <f>IF(AV196&lt;&gt;"",LOOKUP(AV196,Likelihoods!$A$7:$A$107,Likelihoods!B$7:B$107),"")</f>
        <v/>
      </c>
      <c r="AX196" s="181" t="str">
        <f>IF(AND(COUNTBLANK($B196:$O196)=13,COUNTBLANK($P196:$Q196)=1,COUNTBLANK($R196:$U196)=3,COUNTBLANK($V196:$X196)=2,COUNTBLANK($Y196:$AE196)=6,COUNTBLANK($AF196:$AJ196)=4,COUNTBLANK($AK196:AN196)=3,COUNTBLANK($AO196:$AQ196)=2,COUNTBLANK($AR196:$AS196)=1,COUNTBLANK($AT196:$AU196)=1),IF(Data!$B196&lt;&gt;"",Scoring!$E$7)+IF(Data!$C196&lt;&gt;"",Scoring!$E$8)+IF(Data!$D196&lt;&gt;"",Scoring!$E$9)+IF(Data!$E196&lt;&gt;"",Scoring!$E$10)+IF(Data!$F196&lt;&gt;"",Scoring!$E$11)+IF(Data!$G196&lt;&gt;"",Scoring!$E$12)+IF(Data!$H196&lt;&gt;"",Scoring!$E$13)+IF(Data!$I196&lt;&gt;"",Scoring!$E$14)+IF(Data!$J196&lt;&gt;"",Scoring!$E$15)+IF(Data!$K196&lt;&gt;"",Scoring!$E$16)+IF(Data!$L196&lt;&gt;"",Scoring!$E$17)+IF(Data!$M196&lt;&gt;"",Scoring!$E$18)+IF(Data!$N196&lt;&gt;"",Scoring!$E$19)+IF(Data!$O196&lt;&gt;"",Scoring!$E$20)+IF(Data!$P196&lt;&gt;"",Scoring!$E$21)+IF(Data!$Q196&lt;&gt;"",Scoring!$E$22)+IF(Data!$R196&lt;&gt;"",Scoring!$E$23)+IF(Data!$S196&lt;&gt;"",Scoring!$E$24)+IF(Data!$T196&lt;&gt;"",Scoring!$E$25)+IF(Data!$U196&lt;&gt;"",Scoring!$E$26)+IF(Data!$V196&lt;&gt;"",Scoring!$E$27)+IF(Data!$W196&lt;&gt;"",Scoring!$E$28)+IF(Data!$X196&lt;&gt;"",Scoring!$E$29)+IF(Data!$Y196&lt;&gt;"",Scoring!$E$30)+IF(Data!$Z196&lt;&gt;"",Scoring!$E$31)+IF(Data!$AA196&lt;&gt;"",Scoring!$E$32)+IF(Data!$AB196&lt;&gt;"",Scoring!$E$33)+IF(Data!$AC196&lt;&gt;"",Scoring!$E$34)+IF(Data!$AD196&lt;&gt;"",Scoring!$E$35)+IF(Data!$AE196&lt;&gt;"",Scoring!$E$36)+IF(Data!$AF196&lt;&gt;"",Scoring!$E$37)+IF(Data!$AG196&lt;&gt;"",Scoring!$E$38)+IF(Data!$AH196&lt;&gt;"",Scoring!$E$39)+IF(Data!$AI196&lt;&gt;"",Scoring!$E$40)+IF(Data!$AJ196&lt;&gt;"",Scoring!$E$41)+IF(Data!$AK196&lt;&gt;"",Scoring!$E$42)+IF(Data!$AL196&lt;&gt;"",Scoring!$E$43)+IF(Data!$AM196&lt;&gt;"",Scoring!$E$44)+IF(Data!$AN196&lt;&gt;"",Scoring!$E$45)+IF(Data!$AO196&lt;&gt;"",Scoring!$E$46)+IF(Data!$AP196&lt;&gt;"",Scoring!$E$47)+IF(Data!$AQ196&lt;&gt;"",Scoring!$E$48)+IF(Data!$AR196&lt;&gt;"",Scoring!$E$49)+IF(Data!$AS196&lt;&gt;"",Scoring!$E$50)+IF(Data!$AT196&lt;&gt;"",Scoring!$E$51)+IF(Data!$AU196&lt;&gt;"",Scoring!$E$52),"")</f>
        <v/>
      </c>
      <c r="AY196" s="180" t="str">
        <f>IF(AX196&lt;&gt;"",LOOKUP(AX196,Likelihoods!$A$7:$A$107,Likelihoods!C$7:C$107),"")</f>
        <v/>
      </c>
      <c r="AZ196" s="182" t="str">
        <f>IF(AND(COUNTBLANK($B196:$O196)=13,COUNTBLANK($P196:$Q196)=1,COUNTBLANK($R196:$U196)=3,COUNTBLANK($V196:$X196)=2,COUNTBLANK($Y196:$AE196)=6,COUNTBLANK($AF196:$AJ196)=4,COUNTBLANK($AK196:AN196)=3,COUNTBLANK($AO196:$AQ196)=2,COUNTBLANK($AR196:$AS196)=1,COUNTBLANK($AT196:$AU196)=1),IF(Data!$B196&lt;&gt;"",Scoring!$F$7)+IF(Data!$C196&lt;&gt;"",Scoring!$F$8)+IF(Data!$D196&lt;&gt;"",Scoring!$F$9)+IF(Data!$E196&lt;&gt;"",Scoring!$F$10)+IF(Data!$F196&lt;&gt;"",Scoring!$F$11)+IF(Data!$G196&lt;&gt;"",Scoring!$F$12)+IF(Data!$H196&lt;&gt;"",Scoring!$F$13)+IF(Data!$I196&lt;&gt;"",Scoring!$F$14)+IF(Data!$J196&lt;&gt;"",Scoring!$F$15)+IF(Data!$K196&lt;&gt;"",Scoring!$F$16)+IF(Data!$L196&lt;&gt;"",Scoring!$F$17)+IF(Data!$M196&lt;&gt;"",Scoring!$F$18)+IF(Data!$N196&lt;&gt;"",Scoring!$F$19)+IF(Data!$O196&lt;&gt;"",Scoring!$F$20)+IF(Data!$P196&lt;&gt;"",Scoring!$F$21)+IF(Data!$Q196&lt;&gt;"",Scoring!$F$22)+IF(Data!$R196&lt;&gt;"",Scoring!$F$23)+IF(Data!$S196&lt;&gt;"",Scoring!$F$24)+IF(Data!$T196&lt;&gt;"",Scoring!$F$25)+IF(Data!$U196&lt;&gt;"",Scoring!$F$26)+IF(Data!$V196&lt;&gt;"",Scoring!$F$27)+IF(Data!$W196&lt;&gt;"",Scoring!$F$28)+IF(Data!$X196&lt;&gt;"",Scoring!$F$29)+IF(Data!$Y196&lt;&gt;"",Scoring!$F$30)+IF(Data!$Z196&lt;&gt;"",Scoring!$F$31)+IF(Data!$AA196&lt;&gt;"",Scoring!$F$32)+IF(Data!$AB196&lt;&gt;"",Scoring!$F$33)+IF(Data!$AC196&lt;&gt;"",Scoring!$F$34)+IF(Data!$AD196&lt;&gt;"",Scoring!$F$35)+IF(Data!$AE196&lt;&gt;"",Scoring!$F$36)+IF(Data!$AF196&lt;&gt;"",Scoring!$F$37)+IF(Data!$AG196&lt;&gt;"",Scoring!$F$38)+IF(Data!$AH196&lt;&gt;"",Scoring!$F$39)+IF(Data!$AI196&lt;&gt;"",Scoring!$F$40)+IF(Data!$AJ196&lt;&gt;"",Scoring!$F$41)+IF(Data!$AK196&lt;&gt;"",Scoring!$F$42)+IF(Data!$AL196&lt;&gt;"",Scoring!$F$43)+IF(Data!$AM196&lt;&gt;"",Scoring!$F$44)+IF(Data!$AN196&lt;&gt;"",Scoring!$F$45)+IF(Data!$AO196&lt;&gt;"",Scoring!$F$46)+IF(Data!$AP196&lt;&gt;"",Scoring!$F$47)+IF(Data!$AQ196&lt;&gt;"",Scoring!$F$48)+IF(Data!$AR196&lt;&gt;"",Scoring!$F$49)+IF(Data!$AS196&lt;&gt;"",Scoring!$F$50)+IF(Data!$AT196&lt;&gt;"",Scoring!$F$51)+IF(Data!$AU196&lt;&gt;"",Scoring!$F$52),"")</f>
        <v/>
      </c>
      <c r="BA196" s="183" t="str">
        <f>IF(AZ196&lt;&gt;"",LOOKUP(AZ196,Likelihoods!$A$7:$A$107,Likelihoods!D$7:D$107),"")</f>
        <v/>
      </c>
      <c r="BB196" s="181" t="str">
        <f>IF(AND(COUNTBLANK($B196:$O196)=13,COUNTBLANK($P196:$Q196)=1,COUNTBLANK($R196:$U196)=3,COUNTBLANK($V196:$X196)=2,COUNTBLANK($Y196:$AE196)=6,COUNTBLANK($AF196:$AJ196)=4,COUNTBLANK($AK196:AN196)=3,COUNTBLANK($AO196:$AQ196)=2,COUNTBLANK($AR196:$AS196)=1,COUNTBLANK($AT196:$AU196)=1),IF(Data!$B196&lt;&gt;"",Scoring!$G$7)+IF(Data!$C196&lt;&gt;"",Scoring!$G$8)+IF(Data!$D196&lt;&gt;"",Scoring!$G$9)+IF(Data!$E196&lt;&gt;"",Scoring!$G$10)+IF(Data!$F196&lt;&gt;"",Scoring!$G$11)+IF(Data!$G196&lt;&gt;"",Scoring!$G$12)+IF(Data!$H196&lt;&gt;"",Scoring!$G$13)+IF(Data!$I196&lt;&gt;"",Scoring!$G$14)+IF(Data!$J196&lt;&gt;"",Scoring!$G$15)+IF(Data!$K196&lt;&gt;"",Scoring!$G$16)+IF(Data!$L196&lt;&gt;"",Scoring!$G$17)+IF(Data!$M196&lt;&gt;"",Scoring!$G$18)+IF(Data!$N196&lt;&gt;"",Scoring!$G$19)+IF(Data!$O196&lt;&gt;"",Scoring!$G$20)+IF(Data!$P196&lt;&gt;"",Scoring!$G$21)+IF(Data!$Q196&lt;&gt;"",Scoring!$G$22)+IF(Data!$R196&lt;&gt;"",Scoring!$G$23)+IF(Data!$S196&lt;&gt;"",Scoring!$G$24)+IF(Data!$T196&lt;&gt;"",Scoring!$G$25)+IF(Data!$U196&lt;&gt;"",Scoring!$G$26)+IF(Data!$V196&lt;&gt;"",Scoring!$G$27)+IF(Data!$W196&lt;&gt;"",Scoring!$G$28)+IF(Data!$X196&lt;&gt;"",Scoring!$G$29)+IF(Data!$Y196&lt;&gt;"",Scoring!$G$30)+IF(Data!$Z196&lt;&gt;"",Scoring!$G$31)+IF(Data!$AA196&lt;&gt;"",Scoring!$G$32)+IF(Data!$AB196&lt;&gt;"",Scoring!$G$33)+IF(Data!$AC196&lt;&gt;"",Scoring!$G$34)+IF(Data!$AD196&lt;&gt;"",Scoring!$G$35)+IF(Data!$AE196&lt;&gt;"",Scoring!$G$36)+IF(Data!$AF196&lt;&gt;"",Scoring!$G$37)+IF(Data!$AG196&lt;&gt;"",Scoring!$G$38)+IF(Data!$AH196&lt;&gt;"",Scoring!$G$39)+IF(Data!$AI196&lt;&gt;"",Scoring!$G$40)+IF(Data!$AJ196&lt;&gt;"",Scoring!$G$41)+IF(Data!$AK196&lt;&gt;"",Scoring!$G$42)+IF(Data!$AL196&lt;&gt;"",Scoring!$G$43)+IF(Data!$AM196&lt;&gt;"",Scoring!$G$44)+IF(Data!$AN196&lt;&gt;"",Scoring!$G$45)+IF(Data!$AO196&lt;&gt;"",Scoring!$G$46)+IF(Data!$AP196&lt;&gt;"",Scoring!$G$47)+IF(Data!$AQ196&lt;&gt;"",Scoring!$G$48)+IF(Data!$AR196&lt;&gt;"",Scoring!$G$49)+IF(Data!$AS196&lt;&gt;"",Scoring!$G$50)+IF(Data!$AT196&lt;&gt;"",Scoring!$G$51)+IF(Data!$AU196&lt;&gt;"",Scoring!$G$52),"")</f>
        <v/>
      </c>
      <c r="BC196" s="184" t="str">
        <f>IF(BB196&lt;&gt;"",LOOKUP(BB196,Likelihoods!$A$7:$A$107,Likelihoods!E$7:E$107),"")</f>
        <v/>
      </c>
      <c r="BD196" s="185" t="str">
        <f>IF(AND(COUNTBLANK($B196:$O196)=13,COUNTBLANK($P196:$Q196)=1,COUNTBLANK($R196:$U196)=3,COUNTBLANK($V196:$X196)=2,COUNTBLANK($Y196:$AE196)=6,COUNTBLANK($AF196:$AJ196)=4,COUNTBLANK($AK196:AN196)=3,COUNTBLANK($AO196:$AQ196)=2,COUNTBLANK($AR196:$AS196)=1,COUNTBLANK($AT196:$AU196)=1),IF(Data!$B196&lt;&gt;"",Scoring!$H$7)+IF(Data!$C196&lt;&gt;"",Scoring!$H$8)+IF(Data!$D196&lt;&gt;"",Scoring!$H$9)+IF(Data!$E196&lt;&gt;"",Scoring!$H$10)+IF(Data!$F196&lt;&gt;"",Scoring!$H$11)+IF(Data!$G196&lt;&gt;"",Scoring!$H$12)+IF(Data!$H196&lt;&gt;"",Scoring!$H$13)+IF(Data!$I196&lt;&gt;"",Scoring!$H$14)+IF(Data!$J196&lt;&gt;"",Scoring!$H$15)+IF(Data!$K196&lt;&gt;"",Scoring!$H$16)+IF(Data!$L196&lt;&gt;"",Scoring!$H$17)+IF(Data!$M196&lt;&gt;"",Scoring!$H$18)+IF(Data!$N196&lt;&gt;"",Scoring!$H$19)+IF(Data!$O196&lt;&gt;"",Scoring!$H$20)+IF(Data!$P196&lt;&gt;"",Scoring!$H$21)+IF(Data!$Q196&lt;&gt;"",Scoring!$H$22)+IF(Data!$R196&lt;&gt;"",Scoring!$H$23)+IF(Data!$S196&lt;&gt;"",Scoring!$H$24)+IF(Data!$T196&lt;&gt;"",Scoring!$H$25)+IF(Data!$U196&lt;&gt;"",Scoring!$H$26)+IF(Data!$V196&lt;&gt;"",Scoring!$H$27)+IF(Data!$W196&lt;&gt;"",Scoring!$H$28)+IF(Data!$X196&lt;&gt;"",Scoring!$H$29)+IF(Data!$Y196&lt;&gt;"",Scoring!$H$30)+IF(Data!$Z196&lt;&gt;"",Scoring!$H$31)+IF(Data!$AA196&lt;&gt;"",Scoring!$H$32)+IF(Data!$AB196&lt;&gt;"",Scoring!$H$33)+IF(Data!$AC196&lt;&gt;"",Scoring!$H$34)+IF(Data!$AD196&lt;&gt;"",Scoring!$H$35)+IF(Data!$AE196&lt;&gt;"",Scoring!$H$36)+IF(Data!$AF196&lt;&gt;"",Scoring!$H$37)+IF(Data!$AG196&lt;&gt;"",Scoring!$H$38)+IF(Data!$AH196&lt;&gt;"",Scoring!$H$39)+IF(Data!$AI196&lt;&gt;"",Scoring!$H$40)+IF(Data!$AJ196&lt;&gt;"",Scoring!$H$41)+IF(Data!$AK196&lt;&gt;"",Scoring!$H$42)+IF(Data!$AL196&lt;&gt;"",Scoring!$H$43)+IF(Data!$AM196&lt;&gt;"",Scoring!$H$44)+IF(Data!$AN196&lt;&gt;"",Scoring!$H$45)+IF(Data!$AO196&lt;&gt;"",Scoring!$H$46)+IF(Data!$AP196&lt;&gt;"",Scoring!$H$47)+IF(Data!$AQ196&lt;&gt;"",Scoring!$H$48)+IF(Data!$AR196&lt;&gt;"",Scoring!$H$49)+IF(Data!$AS196&lt;&gt;"",Scoring!$H$50)+IF(Data!$AT196&lt;&gt;"",Scoring!$H$51)+IF(Data!$AU196&lt;&gt;"",Scoring!$H$52),"")</f>
        <v/>
      </c>
      <c r="BE196" s="186" t="str">
        <f>IF(BD196&lt;&gt;"",LOOKUP(BD196,Likelihoods!$A$7:$A$107,Likelihoods!F$7:F$107),"")</f>
        <v/>
      </c>
      <c r="BF196" s="181" t="str">
        <f>IF(AND(COUNTBLANK($B196:$O196)=13,COUNTBLANK($P196:$Q196)=1,COUNTBLANK($R196:$U196)=3,COUNTBLANK($V196:$X196)=2,COUNTBLANK($Y196:$AE196)=6,COUNTBLANK($AF196:$AJ196)=4,COUNTBLANK($AK196:AN196)=3,COUNTBLANK($AO196:$AQ196)=2,COUNTBLANK($AR196:$AS196)=1,COUNTBLANK($AT196:$AU196)=1),IF(Data!$B196&lt;&gt;"",Scoring!$I$7)+IF(Data!$C196&lt;&gt;"",Scoring!$I$8)+IF(Data!$D196&lt;&gt;"",Scoring!$I$9)+IF(Data!$E196&lt;&gt;"",Scoring!$I$10)+IF(Data!$F196&lt;&gt;"",Scoring!$I$11)+IF(Data!$G196&lt;&gt;"",Scoring!$I$12)+IF(Data!$H196&lt;&gt;"",Scoring!$I$13)+IF(Data!$I196&lt;&gt;"",Scoring!$I$14)+IF(Data!$J196&lt;&gt;"",Scoring!$I$15)+IF(Data!$K196&lt;&gt;"",Scoring!$I$16)+IF(Data!$L196&lt;&gt;"",Scoring!$I$17)+IF(Data!$M196&lt;&gt;"",Scoring!$I$18)+IF(Data!$N196&lt;&gt;"",Scoring!$I$19)+IF(Data!$O196&lt;&gt;"",Scoring!$I$20)+IF(Data!$P196&lt;&gt;"",Scoring!$I$21)+IF(Data!$Q196&lt;&gt;"",Scoring!$I$22)+IF(Data!$R196&lt;&gt;"",Scoring!$I$23)+IF(Data!$S196&lt;&gt;"",Scoring!$I$24)+IF(Data!$T196&lt;&gt;"",Scoring!$I$25)+IF(Data!$U196&lt;&gt;"",Scoring!$I$26)+IF(Data!$V196&lt;&gt;"",Scoring!$I$27)+IF(Data!$W196&lt;&gt;"",Scoring!$I$28)+IF(Data!$X196&lt;&gt;"",Scoring!$I$29)+IF(Data!$Y196&lt;&gt;"",Scoring!$I$30)+IF(Data!$Z196&lt;&gt;"",Scoring!$I$31)+IF(Data!$AA196&lt;&gt;"",Scoring!$I$32)+IF(Data!$AB196&lt;&gt;"",Scoring!$I$33)+IF(Data!$AC196&lt;&gt;"",Scoring!$I$34)+IF(Data!$AD196&lt;&gt;"",Scoring!$I$35)+IF(Data!$AE196&lt;&gt;"",Scoring!$I$36)+IF(Data!$AF196&lt;&gt;"",Scoring!$I$37)+IF(Data!$AG196&lt;&gt;"",Scoring!$I$38)+IF(Data!$AH196&lt;&gt;"",Scoring!$I$39)+IF(Data!$AI196&lt;&gt;"",Scoring!$I$40)+IF(Data!$AJ196&lt;&gt;"",Scoring!$I$41)+IF(Data!$AK196&lt;&gt;"",Scoring!$I$42)+IF(Data!$AL196&lt;&gt;"",Scoring!$I$43)+IF(Data!$AM196&lt;&gt;"",Scoring!$I$44)+IF(Data!$AN196&lt;&gt;"",Scoring!$I$45)+IF(Data!$AO196&lt;&gt;"",Scoring!$I$46)+IF(Data!$AP196&lt;&gt;"",Scoring!$I$47)+IF(Data!$AQ196&lt;&gt;"",Scoring!$I$48)+IF(Data!$AR196&lt;&gt;"",Scoring!$I$49)+IF(Data!$AS196&lt;&gt;"",Scoring!$I$50)+IF(Data!$AT196&lt;&gt;"",Scoring!$I$51)+IF(Data!$AU196&lt;&gt;"",Scoring!$I$52),"")</f>
        <v/>
      </c>
      <c r="BG196" s="180" t="str">
        <f>IF(BF196&lt;&gt;"",LOOKUP(BF196,Likelihoods!$A$7:$A$107,Likelihoods!G$7:G$107),"")</f>
        <v/>
      </c>
      <c r="BH196" s="187" t="str">
        <f>IF(AND(COUNTBLANK($B196:$O196)=13,COUNTBLANK($P196:$Q196)=1,COUNTBLANK($R196:$U196)=3,COUNTBLANK($V196:$X196)=2,COUNTBLANK($Y196:$AE196)=6,COUNTBLANK($AF196:$AJ196)=4,COUNTBLANK($AK196:AN196)=3,COUNTBLANK($AO196:$AQ196)=2,COUNTBLANK($AR196:$AS196)=1,COUNTBLANK($AT196:$AU196)=1),IF(Data!$B196&lt;&gt;"",Scoring!$J$7)+IF(Data!$C196&lt;&gt;"",Scoring!$J$8)+IF(Data!$D196&lt;&gt;"",Scoring!$J$9)+IF(Data!$E196&lt;&gt;"",Scoring!$J$10)+IF(Data!$F196&lt;&gt;"",Scoring!$J$11)+IF(Data!$G196&lt;&gt;"",Scoring!$J$12)+IF(Data!$H196&lt;&gt;"",Scoring!$J$13)+IF(Data!$I196&lt;&gt;"",Scoring!$J$14)+IF(Data!$J196&lt;&gt;"",Scoring!$J$15)+IF(Data!$K196&lt;&gt;"",Scoring!$J$16)+IF(Data!$L196&lt;&gt;"",Scoring!$J$17)+IF(Data!$M196&lt;&gt;"",Scoring!$J$18)+IF(Data!$N196&lt;&gt;"",Scoring!$J$19)+IF(Data!$O196&lt;&gt;"",Scoring!$J$20)+IF(Data!$P196&lt;&gt;"",Scoring!$J$21)+IF(Data!$Q196&lt;&gt;"",Scoring!$J$22)+IF(Data!$R196&lt;&gt;"",Scoring!$J$23)+IF(Data!$S196&lt;&gt;"",Scoring!$J$24)+IF(Data!$T196&lt;&gt;"",Scoring!$J$25)+IF(Data!$U196&lt;&gt;"",Scoring!$J$26)+IF(Data!$V196&lt;&gt;"",Scoring!$J$27)+IF(Data!$W196&lt;&gt;"",Scoring!$J$28)+IF(Data!$X196&lt;&gt;"",Scoring!$J$29)+IF(Data!$Y196&lt;&gt;"",Scoring!$J$30)+IF(Data!$Z196&lt;&gt;"",Scoring!$J$31)+IF(Data!$AA196&lt;&gt;"",Scoring!$J$32)+IF(Data!$AB196&lt;&gt;"",Scoring!$J$33)+IF(Data!$AC196&lt;&gt;"",Scoring!$J$34)+IF(Data!$AD196&lt;&gt;"",Scoring!$J$35)+IF(Data!$AE196&lt;&gt;"",Scoring!$J$36)+IF(Data!$AF196&lt;&gt;"",Scoring!$J$37)+IF(Data!$AG196&lt;&gt;"",Scoring!$J$38)+IF(Data!$AH196&lt;&gt;"",Scoring!$J$39)+IF(Data!$AI196&lt;&gt;"",Scoring!$J$40)+IF(Data!$AJ196&lt;&gt;"",Scoring!$J$41)+IF(Data!$AK196&lt;&gt;"",Scoring!$J$42)+IF(Data!$AL196&lt;&gt;"",Scoring!$J$43)+IF(Data!$AM196&lt;&gt;"",Scoring!$J$44)+IF(Data!$AN196&lt;&gt;"",Scoring!$J$45)+IF(Data!$AO196&lt;&gt;"",Scoring!$J$46)+IF(Data!$AP196&lt;&gt;"",Scoring!$J$47)+IF(Data!$AQ196&lt;&gt;"",Scoring!$J$48)+IF(Data!$AR196&lt;&gt;"",Scoring!$J$49)+IF(Data!$AS196&lt;&gt;"",Scoring!$J$50)+IF(Data!$AT196&lt;&gt;"",Scoring!$J$51)+IF(Data!$AU196&lt;&gt;"",Scoring!$J$52),"")</f>
        <v/>
      </c>
      <c r="BI196" s="183" t="str">
        <f>IF(BH196&lt;&gt;"",LOOKUP(BH196,Likelihoods!$A$7:$A$107,Likelihoods!H$7:H$107),"")</f>
        <v/>
      </c>
      <c r="BJ196" s="188" t="str">
        <f>IF(AND(COUNTBLANK($B196:$O196)=13,COUNTBLANK($P196:$Q196)=1,COUNTBLANK($R196:$U196)=3,COUNTBLANK($V196:$X196)=2,COUNTBLANK($Y196:$AE196)=6,COUNTBLANK($AF196:$AJ196)=4,COUNTBLANK($AK196:AN196)=3,COUNTBLANK($AO196:$AQ196)=2,COUNTBLANK($AR196:$AS196)=1,COUNTBLANK($AT196:$AU196)=1),IF(Data!$B196&lt;&gt;"",Scoring!$K$7)+IF(Data!$C196&lt;&gt;"",Scoring!$K$8)+IF(Data!$D196&lt;&gt;"",Scoring!$K$9)+IF(Data!$E196&lt;&gt;"",Scoring!$K$10)+IF(Data!$F196&lt;&gt;"",Scoring!$K$11)+IF(Data!$G196&lt;&gt;"",Scoring!$K$12)+IF(Data!$H196&lt;&gt;"",Scoring!$K$13)+IF(Data!$I196&lt;&gt;"",Scoring!$K$14)+IF(Data!$J196&lt;&gt;"",Scoring!$K$15)+IF(Data!$K196&lt;&gt;"",Scoring!$K$16)+IF(Data!$L196&lt;&gt;"",Scoring!$K$17)+IF(Data!$M196&lt;&gt;"",Scoring!$K$18)+IF(Data!$N196&lt;&gt;"",Scoring!$K$19)+IF(Data!$O196&lt;&gt;"",Scoring!$K$20)+IF(Data!$P196&lt;&gt;"",Scoring!$K$21)+IF(Data!$Q196&lt;&gt;"",Scoring!$K$22)+IF(Data!$R196&lt;&gt;"",Scoring!$K$23)+IF(Data!$S196&lt;&gt;"",Scoring!$K$24)+IF(Data!$T196&lt;&gt;"",Scoring!$K$25)+IF(Data!$U196&lt;&gt;"",Scoring!$K$26)+IF(Data!$V196&lt;&gt;"",Scoring!$K$27)+IF(Data!$W196&lt;&gt;"",Scoring!$K$28)+IF(Data!$X196&lt;&gt;"",Scoring!$K$29)+IF(Data!$Y196&lt;&gt;"",Scoring!$K$30)+IF(Data!$Z196&lt;&gt;"",Scoring!$K$31)+IF(Data!$AA196&lt;&gt;"",Scoring!$K$32)+IF(Data!$AB196&lt;&gt;"",Scoring!$K$33)+IF(Data!$AC196&lt;&gt;"",Scoring!$K$34)+IF(Data!$AD196&lt;&gt;"",Scoring!$K$35)+IF(Data!$AE196&lt;&gt;"",Scoring!$K$36)+IF(Data!$AF196&lt;&gt;"",Scoring!$K$37)+IF(Data!$AG196&lt;&gt;"",Scoring!$K$38)+IF(Data!$AH196&lt;&gt;"",Scoring!$K$39)+IF(Data!$AI196&lt;&gt;"",Scoring!$K$40)+IF(Data!$AJ196&lt;&gt;"",Scoring!$K$41)+IF(Data!$AK196&lt;&gt;"",Scoring!$K$42)+IF(Data!$AL196&lt;&gt;"",Scoring!$K$43)+IF(Data!$AM196&lt;&gt;"",Scoring!$K$44)+IF(Data!$AN196&lt;&gt;"",Scoring!$K$45)+IF(Data!$AO196&lt;&gt;"",Scoring!$K$46)+IF(Data!$AP196&lt;&gt;"",Scoring!$K$47)+IF(Data!$AQ196&lt;&gt;"",Scoring!$K$48)+IF(Data!$AR196&lt;&gt;"",Scoring!$K$49)+IF(Data!$AS196&lt;&gt;"",Scoring!$K$50)+IF(Data!$AT196&lt;&gt;"",Scoring!$K$51)+IF(Data!$AU196&lt;&gt;"",Scoring!$K$52),"")</f>
        <v/>
      </c>
      <c r="BK196" s="184" t="str">
        <f>IF(BJ196&lt;&gt;"",LOOKUP(BJ196,Likelihoods!$A$7:$A$107,Likelihoods!I$7:I$107),"")</f>
        <v/>
      </c>
      <c r="BL196" s="187" t="str">
        <f>IF(AND(COUNTBLANK($B196:$O196)=13,COUNTBLANK($P196:$Q196)=1,COUNTBLANK($R196:$U196)=3,COUNTBLANK($V196:$X196)=2,COUNTBLANK($Y196:$AE196)=6,COUNTBLANK($AF196:$AJ196)=4,COUNTBLANK($AK196:AN196)=3,COUNTBLANK($AO196:$AQ196)=2,COUNTBLANK($AR196:$AS196)=1,COUNTBLANK($AT196:$AU196)=1),IF(Data!$B196&lt;&gt;"",Scoring!$L$7)+IF(Data!$C196&lt;&gt;"",Scoring!$L$8)+IF(Data!$D196&lt;&gt;"",Scoring!$L$9)+IF(Data!$E196&lt;&gt;"",Scoring!$L$10)+IF(Data!$F196&lt;&gt;"",Scoring!$L$11)+IF(Data!$G196&lt;&gt;"",Scoring!$L$12)+IF(Data!$H196&lt;&gt;"",Scoring!$L$13)+IF(Data!$I196&lt;&gt;"",Scoring!$L$14)+IF(Data!$J196&lt;&gt;"",Scoring!$L$15)+IF(Data!$K196&lt;&gt;"",Scoring!$L$16)+IF(Data!$L196&lt;&gt;"",Scoring!$L$17)+IF(Data!$M196&lt;&gt;"",Scoring!$L$18)+IF(Data!$N196&lt;&gt;"",Scoring!$L$19)+IF(Data!$O196&lt;&gt;"",Scoring!$L$20)+IF(Data!$P196&lt;&gt;"",Scoring!$L$21)+IF(Data!$Q196&lt;&gt;"",Scoring!$L$22)+IF(Data!$R196&lt;&gt;"",Scoring!$L$23)+IF(Data!$S196&lt;&gt;"",Scoring!$L$24)+IF(Data!$T196&lt;&gt;"",Scoring!$L$25)+IF(Data!$U196&lt;&gt;"",Scoring!$L$26)+IF(Data!$V196&lt;&gt;"",Scoring!$L$27)+IF(Data!$W196&lt;&gt;"",Scoring!$L$28)+IF(Data!$X196&lt;&gt;"",Scoring!$L$29)+IF(Data!$Y196&lt;&gt;"",Scoring!$L$30)+IF(Data!$Z196&lt;&gt;"",Scoring!$L$31)+IF(Data!$AA196&lt;&gt;"",Scoring!$L$32)+IF(Data!$AB196&lt;&gt;"",Scoring!$L$33)+IF(Data!$AC196&lt;&gt;"",Scoring!$L$34)+IF(Data!$AD196&lt;&gt;"",Scoring!$L$35)+IF(Data!$AE196&lt;&gt;"",Scoring!$L$36)+IF(Data!$AF196&lt;&gt;"",Scoring!$L$37)+IF(Data!$AG196&lt;&gt;"",Scoring!$L$38)+IF(Data!$AH196&lt;&gt;"",Scoring!$L$39)+IF(Data!$AI196&lt;&gt;"",Scoring!$L$40)+IF(Data!$AJ196&lt;&gt;"",Scoring!$L$41)+IF(Data!$AK196&lt;&gt;"",Scoring!$L$42)+IF(Data!$AL196&lt;&gt;"",Scoring!$L$43)+IF(Data!$AM196&lt;&gt;"",Scoring!$L$44)+IF(Data!$AN196&lt;&gt;"",Scoring!$L$45)+IF(Data!$AO196&lt;&gt;"",Scoring!$L$46)+IF(Data!$AP196&lt;&gt;"",Scoring!$L$47)+IF(Data!$AQ196&lt;&gt;"",Scoring!$L$48)+IF(Data!$AR196&lt;&gt;"",Scoring!$L$49)+IF(Data!$AS196&lt;&gt;"",Scoring!$L$50)+IF(Data!$AT196&lt;&gt;"",Scoring!$L$51)+IF(Data!$AU196&lt;&gt;"",Scoring!$L$52),"")</f>
        <v/>
      </c>
      <c r="BM196" s="180" t="str">
        <f>IF(BL196&lt;&gt;"",LOOKUP(BL196,Likelihoods!$A$7:$A$107,Likelihoods!J$7:J$107),"")</f>
        <v/>
      </c>
      <c r="BN196" s="181" t="str">
        <f>IF(AND(COUNTBLANK($B196:$O196)=13,COUNTBLANK($P196:$Q196)=1,COUNTBLANK($R196:$U196)=3,COUNTBLANK($V196:$X196)=2,COUNTBLANK($Y196:$AE196)=6,COUNTBLANK($AF196:$AJ196)=4,COUNTBLANK($AK196:AN196)=3,COUNTBLANK($AO196:$AQ196)=2,COUNTBLANK($AR196:$AS196)=1,COUNTBLANK($AT196:$AU196)=1),IF(Data!$B196&lt;&gt;"",Scoring!$M$7)+IF(Data!$C196&lt;&gt;"",Scoring!$M$8)+IF(Data!$D196&lt;&gt;"",Scoring!$M$9)+IF(Data!$E196&lt;&gt;"",Scoring!$M$10)+IF(Data!$F196&lt;&gt;"",Scoring!$M$11)+IF(Data!$G196&lt;&gt;"",Scoring!$M$12)+IF(Data!$H196&lt;&gt;"",Scoring!$M$13)+IF(Data!$I196&lt;&gt;"",Scoring!$M$14)+IF(Data!$J196&lt;&gt;"",Scoring!$M$15)+IF(Data!$K196&lt;&gt;"",Scoring!$M$16)+IF(Data!$L196&lt;&gt;"",Scoring!$M$17)+IF(Data!$M196&lt;&gt;"",Scoring!$M$18)+IF(Data!$N196&lt;&gt;"",Scoring!$M$19)+IF(Data!$O196&lt;&gt;"",Scoring!$M$20)+IF(Data!$P196&lt;&gt;"",Scoring!$M$21)+IF(Data!$Q196&lt;&gt;"",Scoring!$M$22)+IF(Data!$R196&lt;&gt;"",Scoring!$M$23)+IF(Data!$S196&lt;&gt;"",Scoring!$M$24)+IF(Data!$T196&lt;&gt;"",Scoring!$M$25)+IF(Data!$U196&lt;&gt;"",Scoring!$M$26)+IF(Data!$V196&lt;&gt;"",Scoring!$M$27)+IF(Data!$W196&lt;&gt;"",Scoring!$M$28)+IF(Data!$X196&lt;&gt;"",Scoring!$M$29)+IF(Data!$Y196&lt;&gt;"",Scoring!$M$30)+IF(Data!$Z196&lt;&gt;"",Scoring!$M$31)+IF(Data!$AA196&lt;&gt;"",Scoring!$M$32)+IF(Data!$AB196&lt;&gt;"",Scoring!$M$33)+IF(Data!$AC196&lt;&gt;"",Scoring!$M$34)+IF(Data!$AD196&lt;&gt;"",Scoring!$M$35)+IF(Data!$AE196&lt;&gt;"",Scoring!$M$36)+IF(Data!$AF196&lt;&gt;"",Scoring!$M$37)+IF(Data!$AG196&lt;&gt;"",Scoring!$M$38)+IF(Data!$AH196&lt;&gt;"",Scoring!$M$39)+IF(Data!$AI196&lt;&gt;"",Scoring!$M$40)+IF(Data!$AJ196&lt;&gt;"",Scoring!$M$41)+IF(Data!$AK196&lt;&gt;"",Scoring!$M$42)+IF(Data!$AL196&lt;&gt;"",Scoring!$M$43)+IF(Data!$AM196&lt;&gt;"",Scoring!$M$44)+IF(Data!$AN196&lt;&gt;"",Scoring!$M$45)+IF(Data!$AO196&lt;&gt;"",Scoring!$M$46)+IF(Data!$AP196&lt;&gt;"",Scoring!$M$47)+IF(Data!$AQ196&lt;&gt;"",Scoring!$M$48)+IF(Data!$AR196&lt;&gt;"",Scoring!$M$49)+IF(Data!$AS196&lt;&gt;"",Scoring!$M$50)+IF(Data!$AT196&lt;&gt;"",Scoring!$M$51)+IF(Data!$AU196&lt;&gt;"",Scoring!$M$52),"")</f>
        <v/>
      </c>
      <c r="BO196" s="184" t="str">
        <f>IF(BN196&lt;&gt;"",LOOKUP(BN196,Likelihoods!$A$7:$A$107,Likelihoods!K$7:K$107),"")</f>
        <v/>
      </c>
      <c r="BP196" s="179" t="str">
        <f>IF(AND(COUNTBLANK($B196:$O196)=13,COUNTBLANK($P196:$Q196)=1,COUNTBLANK($R196:$U196)=3,COUNTBLANK($V196:$X196)=2,COUNTBLANK($Y196:$AE196)=6,COUNTBLANK($AF196:$AJ196)=4,COUNTBLANK($AK196:AN196)=3,COUNTBLANK($AO196:$AQ196)=2,COUNTBLANK($AR196:$AS196)=1,COUNTBLANK($AT196:$AU196)=1),IF(Data!$B196&lt;&gt;"",Scoring!$N$7)+IF(Data!$C196&lt;&gt;"",Scoring!$N$8)+IF(Data!$D196&lt;&gt;"",Scoring!$N$9)+IF(Data!$E196&lt;&gt;"",Scoring!$N$10)+IF(Data!$F196&lt;&gt;"",Scoring!$N$11)+IF(Data!$G196&lt;&gt;"",Scoring!$N$12)+IF(Data!$H196&lt;&gt;"",Scoring!$N$13)+IF(Data!$I196&lt;&gt;"",Scoring!$N$14)+IF(Data!$J196&lt;&gt;"",Scoring!$N$15)+IF(Data!$K196&lt;&gt;"",Scoring!$N$16)+IF(Data!$L196&lt;&gt;"",Scoring!$N$17)+IF(Data!$M196&lt;&gt;"",Scoring!$N$18)+IF(Data!$N196&lt;&gt;"",Scoring!$N$19)+IF(Data!$O196&lt;&gt;"",Scoring!$N$20)+IF(Data!$P196&lt;&gt;"",Scoring!$N$21)+IF(Data!$Q196&lt;&gt;"",Scoring!$N$22)+IF(Data!$R196&lt;&gt;"",Scoring!$N$23)+IF(Data!$S196&lt;&gt;"",Scoring!$N$24)+IF(Data!$T196&lt;&gt;"",Scoring!$N$25)+IF(Data!$U196&lt;&gt;"",Scoring!$N$26)+IF(Data!$V196&lt;&gt;"",Scoring!$N$27)+IF(Data!$W196&lt;&gt;"",Scoring!$N$28)+IF(Data!$X196&lt;&gt;"",Scoring!$N$29)+IF(Data!$Y196&lt;&gt;"",Scoring!$N$30)+IF(Data!$Z196&lt;&gt;"",Scoring!$N$31)+IF(Data!$AA196&lt;&gt;"",Scoring!$N$32)+IF(Data!$AB196&lt;&gt;"",Scoring!$N$33)+IF(Data!$AC196&lt;&gt;"",Scoring!$N$34)+IF(Data!$AD196&lt;&gt;"",Scoring!$N$35)+IF(Data!$AE196&lt;&gt;"",Scoring!$N$36)+IF(Data!$AF196&lt;&gt;"",Scoring!$N$37)+IF(Data!$AG196&lt;&gt;"",Scoring!$N$38)+IF(Data!$AH196&lt;&gt;"",Scoring!$N$39)+IF(Data!$AI196&lt;&gt;"",Scoring!$N$40)+IF(Data!$AJ196&lt;&gt;"",Scoring!$N$41)+IF(Data!$AK196&lt;&gt;"",Scoring!$N$42)+IF(Data!$AL196&lt;&gt;"",Scoring!$N$43)+IF(Data!$AM196&lt;&gt;"",Scoring!$N$44)+IF(Data!$AN196&lt;&gt;"",Scoring!$N$45)+IF(Data!$AO196&lt;&gt;"",Scoring!$N$46)+IF(Data!$AP196&lt;&gt;"",Scoring!$N$47)+IF(Data!$AQ196&lt;&gt;"",Scoring!$N$48)+IF(Data!$AR196&lt;&gt;"",Scoring!$N$49)+IF(Data!$AS196&lt;&gt;"",Scoring!$N$50)+IF(Data!$AT196&lt;&gt;"",Scoring!$N$51)+IF(Data!$AU196&lt;&gt;"",Scoring!$N$52),"")</f>
        <v/>
      </c>
      <c r="BQ196" s="189" t="str">
        <f>IF(BP196&lt;&gt;"",LOOKUP(BP196,Likelihoods!$A$7:$A$107,Likelihoods!L$7:L$107),"")</f>
        <v/>
      </c>
      <c r="BR196" s="181" t="str">
        <f>IF(AND(COUNTBLANK($B196:$O196)=13,COUNTBLANK($P196:$Q196)=1,COUNTBLANK($R196:$U196)=3,COUNTBLANK($V196:$X196)=2,COUNTBLANK($Y196:$AE196)=6,COUNTBLANK($AF196:$AJ196)=4,COUNTBLANK($AK196:AN196)=3,COUNTBLANK($AO196:$AQ196)=2,COUNTBLANK($AR196:$AS196)=1,COUNTBLANK($AT196:$AU196)=1),IF(Data!$B196&lt;&gt;"",Scoring!$O$7)+IF(Data!$C196&lt;&gt;"",Scoring!$O$8)+IF(Data!$D196&lt;&gt;"",Scoring!$O$9)+IF(Data!$E196&lt;&gt;"",Scoring!$O$10)+IF(Data!$F196&lt;&gt;"",Scoring!$O$11)+IF(Data!$G196&lt;&gt;"",Scoring!$O$12)+IF(Data!$H196&lt;&gt;"",Scoring!$O$13)+IF(Data!$I196&lt;&gt;"",Scoring!$O$14)+IF(Data!$J196&lt;&gt;"",Scoring!$O$15)+IF(Data!$K196&lt;&gt;"",Scoring!$O$16)+IF(Data!$L196&lt;&gt;"",Scoring!$O$17)+IF(Data!$M196&lt;&gt;"",Scoring!$O$18)+IF(Data!$N196&lt;&gt;"",Scoring!$O$19)+IF(Data!$O196&lt;&gt;"",Scoring!$O$20)+IF(Data!$P196&lt;&gt;"",Scoring!$O$21)+IF(Data!$Q196&lt;&gt;"",Scoring!$O$22)+IF(Data!$R196&lt;&gt;"",Scoring!$O$23)+IF(Data!$S196&lt;&gt;"",Scoring!$O$24)+IF(Data!$T196&lt;&gt;"",Scoring!$O$25)+IF(Data!$U196&lt;&gt;"",Scoring!$O$26)+IF(Data!$V196&lt;&gt;"",Scoring!$O$27)+IF(Data!$W196&lt;&gt;"",Scoring!$O$28)+IF(Data!$X196&lt;&gt;"",Scoring!$O$29)+IF(Data!$Y196&lt;&gt;"",Scoring!$O$30)+IF(Data!$Z196&lt;&gt;"",Scoring!$O$31)+IF(Data!$AA196&lt;&gt;"",Scoring!$O$32)+IF(Data!$AB196&lt;&gt;"",Scoring!$O$33)+IF(Data!$AC196&lt;&gt;"",Scoring!$O$34)+IF(Data!$AD196&lt;&gt;"",Scoring!$O$35)+IF(Data!$AE196&lt;&gt;"",Scoring!$O$36)+IF(Data!$AF196&lt;&gt;"",Scoring!$O$37)+IF(Data!$AG196&lt;&gt;"",Scoring!$O$38)+IF(Data!$AH196&lt;&gt;"",Scoring!$O$39)+IF(Data!$AI196&lt;&gt;"",Scoring!$O$40)+IF(Data!$AJ196&lt;&gt;"",Scoring!$O$41)+IF(Data!$AK196&lt;&gt;"",Scoring!$O$42)+IF(Data!$AL196&lt;&gt;"",Scoring!$O$43)+IF(Data!$AM196&lt;&gt;"",Scoring!$O$44)+IF(Data!$AN196&lt;&gt;"",Scoring!$O$45)+IF(Data!$AO196&lt;&gt;"",Scoring!$O$46)+IF(Data!$AP196&lt;&gt;"",Scoring!$O$47)+IF(Data!$AQ196&lt;&gt;"",Scoring!$O$48)+IF(Data!$AR196&lt;&gt;"",Scoring!$O$49)+IF(Data!$AS196&lt;&gt;"",Scoring!$O$50)+IF(Data!$AT196&lt;&gt;"",Scoring!$O$51)+IF(Data!$AU196&lt;&gt;"",Scoring!$O$52),"")</f>
        <v/>
      </c>
      <c r="BS196" s="184" t="str">
        <f>IF(BR196&lt;&gt;"",LOOKUP(BR196,Likelihoods!$A$7:$A$107,Likelihoods!M$7:M$107),"")</f>
        <v/>
      </c>
      <c r="BT196" s="181" t="str">
        <f>IF(AND(COUNTBLANK($B196:$O196)=13,COUNTBLANK($P196:$Q196)=1,COUNTBLANK($R196:$U196)=3,COUNTBLANK($V196:$X196)=2,COUNTBLANK($Y196:$AE196)=6,COUNTBLANK($AF196:$AJ196)=4,COUNTBLANK($AK196:AN196)=3,COUNTBLANK($AO196:$AQ196)=2,COUNTBLANK($AR196:$AS196)=1,COUNTBLANK($AT196:$AU196)=1),IF(Data!$B196&lt;&gt;"",Scoring!$P$7)+IF(Data!$C196&lt;&gt;"",Scoring!$P$8)+IF(Data!$D196&lt;&gt;"",Scoring!$P$9)+IF(Data!$E196&lt;&gt;"",Scoring!$P$10)+IF(Data!$F196&lt;&gt;"",Scoring!$P$11)+IF(Data!$G196&lt;&gt;"",Scoring!$P$12)+IF(Data!$H196&lt;&gt;"",Scoring!$P$13)+IF(Data!$I196&lt;&gt;"",Scoring!$P$14)+IF(Data!$J196&lt;&gt;"",Scoring!$P$15)+IF(Data!$K196&lt;&gt;"",Scoring!$P$16)+IF(Data!$L196&lt;&gt;"",Scoring!$P$17)+IF(Data!$M196&lt;&gt;"",Scoring!$P$18)+IF(Data!$N196&lt;&gt;"",Scoring!$P$19)+IF(Data!$O196&lt;&gt;"",Scoring!$P$20)+IF(Data!$P196&lt;&gt;"",Scoring!$P$21)+IF(Data!$Q196&lt;&gt;"",Scoring!$P$22)+IF(Data!$R196&lt;&gt;"",Scoring!$P$23)+IF(Data!$S196&lt;&gt;"",Scoring!$P$24)+IF(Data!$T196&lt;&gt;"",Scoring!$P$25)+IF(Data!$U196&lt;&gt;"",Scoring!$P$26)+IF(Data!$V196&lt;&gt;"",Scoring!$P$27)+IF(Data!$W196&lt;&gt;"",Scoring!$P$28)+IF(Data!$X196&lt;&gt;"",Scoring!$P$29)+IF(Data!$Y196&lt;&gt;"",Scoring!$P$30)+IF(Data!$Z196&lt;&gt;"",Scoring!$P$31)+IF(Data!$AA196&lt;&gt;"",Scoring!$P$32)+IF(Data!$AB196&lt;&gt;"",Scoring!$P$33)+IF(Data!$AC196&lt;&gt;"",Scoring!$P$34)+IF(Data!$AD196&lt;&gt;"",Scoring!$P$35)+IF(Data!$AE196&lt;&gt;"",Scoring!$P$36)+IF(Data!$AF196&lt;&gt;"",Scoring!$P$37)+IF(Data!$AG196&lt;&gt;"",Scoring!$P$38)+IF(Data!$AH196&lt;&gt;"",Scoring!$P$39)+IF(Data!$AI196&lt;&gt;"",Scoring!$P$40)+IF(Data!$AJ196&lt;&gt;"",Scoring!$P$41)+IF(Data!$AK196&lt;&gt;"",Scoring!$P$42)+IF(Data!$AL196&lt;&gt;"",Scoring!$P$43)+IF(Data!$AM196&lt;&gt;"",Scoring!$P$44)+IF(Data!$AN196&lt;&gt;"",Scoring!$P$45)+IF(Data!$AO196&lt;&gt;"",Scoring!$P$46)+IF(Data!$AP196&lt;&gt;"",Scoring!$P$47)+IF(Data!$AQ196&lt;&gt;"",Scoring!$P$48)+IF(Data!$AR196&lt;&gt;"",Scoring!$P$49)+IF(Data!$AS196&lt;&gt;"",Scoring!$P$50)+IF(Data!$AT196&lt;&gt;"",Scoring!$P$51)+IF(Data!$AU196&lt;&gt;"",Scoring!$P$52),"")</f>
        <v/>
      </c>
      <c r="BU196" s="180" t="str">
        <f>IF(BT196&lt;&gt;"",LOOKUP(BT196,Likelihoods!$A$7:$A$107,Likelihoods!N$7:N$107),"")</f>
        <v/>
      </c>
      <c r="BV196" s="181" t="str">
        <f>IF(AND(COUNTBLANK($B196:$O196)=13,COUNTBLANK($P196:$Q196)=1,COUNTBLANK($R196:$U196)=3,COUNTBLANK($V196:$X196)=2,COUNTBLANK($Y196:$AE196)=6,COUNTBLANK($AF196:$AJ196)=4,COUNTBLANK($AK196:AN196)=3,COUNTBLANK($AO196:$AQ196)=2,COUNTBLANK($AR196:$AS196)=1,COUNTBLANK($AT196:$AU196)=1),IF(Data!$B196&lt;&gt;"",Scoring!$Q$7)+IF(Data!$C196&lt;&gt;"",Scoring!$Q$8)+IF(Data!$D196&lt;&gt;"",Scoring!$Q$9)+IF(Data!$E196&lt;&gt;"",Scoring!$Q$10)+IF(Data!$F196&lt;&gt;"",Scoring!$Q$11)+IF(Data!$G196&lt;&gt;"",Scoring!$Q$12)+IF(Data!$H196&lt;&gt;"",Scoring!$Q$13)+IF(Data!$I196&lt;&gt;"",Scoring!$Q$14)+IF(Data!$J196&lt;&gt;"",Scoring!$Q$15)+IF(Data!$K196&lt;&gt;"",Scoring!$Q$16)+IF(Data!$L196&lt;&gt;"",Scoring!$Q$17)+IF(Data!$M196&lt;&gt;"",Scoring!$Q$18)+IF(Data!$N196&lt;&gt;"",Scoring!$Q$19)+IF(Data!$O196&lt;&gt;"",Scoring!$Q$20)+IF(Data!$P196&lt;&gt;"",Scoring!$Q$21)+IF(Data!$Q196&lt;&gt;"",Scoring!$Q$22)+IF(Data!$R196&lt;&gt;"",Scoring!$Q$23)+IF(Data!$S196&lt;&gt;"",Scoring!$Q$24)+IF(Data!$T196&lt;&gt;"",Scoring!$Q$25)+IF(Data!$U196&lt;&gt;"",Scoring!$Q$26)+IF(Data!$V196&lt;&gt;"",Scoring!$Q$27)+IF(Data!$W196&lt;&gt;"",Scoring!$Q$28)+IF(Data!$X196&lt;&gt;"",Scoring!$Q$29)+IF(Data!$Y196&lt;&gt;"",Scoring!$Q$30)+IF(Data!$Z196&lt;&gt;"",Scoring!$Q$31)+IF(Data!$AA196&lt;&gt;"",Scoring!$Q$32)+IF(Data!$AB196&lt;&gt;"",Scoring!$Q$33)+IF(Data!$AC196&lt;&gt;"",Scoring!$Q$34)+IF(Data!$AD196&lt;&gt;"",Scoring!$Q$35)+IF(Data!$AE196&lt;&gt;"",Scoring!$Q$36)+IF(Data!$AF196&lt;&gt;"",Scoring!$Q$37)+IF(Data!$AG196&lt;&gt;"",Scoring!$Q$38)+IF(Data!$AH196&lt;&gt;"",Scoring!$Q$39)+IF(Data!$AI196&lt;&gt;"",Scoring!$Q$40)+IF(Data!$AJ196&lt;&gt;"",Scoring!$Q$41)+IF(Data!$AK196&lt;&gt;"",Scoring!$Q$42)+IF(Data!$AL196&lt;&gt;"",Scoring!$Q$43)+IF(Data!$AM196&lt;&gt;"",Scoring!$Q$44)+IF(Data!$AN196&lt;&gt;"",Scoring!$Q$45)+IF(Data!$AO196&lt;&gt;"",Scoring!$Q$46)+IF(Data!$AP196&lt;&gt;"",Scoring!$Q$47)+IF(Data!$AQ196&lt;&gt;"",Scoring!$Q$48)+IF(Data!$AR196&lt;&gt;"",Scoring!$Q$49)+IF(Data!$AS196&lt;&gt;"",Scoring!$Q$50)+IF(Data!$AT196&lt;&gt;"",Scoring!$Q$51)+IF(Data!$AU196&lt;&gt;"",Scoring!$Q$52),"")</f>
        <v/>
      </c>
      <c r="BW196" s="183" t="str">
        <f>IF(BV196&lt;&gt;"",LOOKUP(BV196,Likelihoods!$A$7:$A$107,Likelihoods!O$7:O$107),"")</f>
        <v/>
      </c>
      <c r="BX196" s="9"/>
      <c r="BY196" s="9"/>
      <c r="BZ196" s="9"/>
      <c r="CA196" s="9"/>
      <c r="CB196" s="9"/>
      <c r="CC196" s="9"/>
      <c r="CD196" s="9"/>
      <c r="CE196" s="9"/>
      <c r="CF196" s="9"/>
      <c r="CG196" s="9"/>
      <c r="CH196" s="9"/>
      <c r="CI196" s="9"/>
      <c r="CJ196" s="9"/>
      <c r="CK196" s="9"/>
    </row>
    <row r="197" spans="1:89" ht="14.25">
      <c r="A197" s="59"/>
      <c r="B197" s="76"/>
      <c r="C197" s="77"/>
      <c r="D197" s="77"/>
      <c r="E197" s="77"/>
      <c r="F197" s="77"/>
      <c r="G197" s="77"/>
      <c r="H197" s="77"/>
      <c r="I197" s="77"/>
      <c r="J197" s="77"/>
      <c r="K197" s="77"/>
      <c r="L197" s="77"/>
      <c r="M197" s="77"/>
      <c r="N197" s="77"/>
      <c r="O197" s="77"/>
      <c r="P197" s="76"/>
      <c r="Q197" s="78"/>
      <c r="R197" s="77"/>
      <c r="S197" s="77"/>
      <c r="T197" s="77"/>
      <c r="U197" s="77"/>
      <c r="V197" s="76"/>
      <c r="W197" s="77"/>
      <c r="X197" s="78"/>
      <c r="Y197" s="77"/>
      <c r="Z197" s="77"/>
      <c r="AA197" s="77"/>
      <c r="AB197" s="77"/>
      <c r="AC197" s="77"/>
      <c r="AD197" s="77"/>
      <c r="AE197" s="77"/>
      <c r="AF197" s="76"/>
      <c r="AG197" s="77"/>
      <c r="AH197" s="77"/>
      <c r="AI197" s="77"/>
      <c r="AJ197" s="78"/>
      <c r="AK197" s="77"/>
      <c r="AL197" s="77"/>
      <c r="AM197" s="77"/>
      <c r="AN197" s="77"/>
      <c r="AO197" s="76"/>
      <c r="AP197" s="77"/>
      <c r="AQ197" s="78"/>
      <c r="AR197" s="76"/>
      <c r="AS197" s="78"/>
      <c r="AT197" s="77"/>
      <c r="AU197" s="77"/>
      <c r="AV197" s="179" t="str">
        <f>IF(AND(COUNTBLANK($B197:$O197)=13,COUNTBLANK($P197:$Q197)=1,COUNTBLANK($R197:$U197)=3,COUNTBLANK($V197:$X197)=2,COUNTBLANK($Y197:$AE197)=6,COUNTBLANK($AF197:$AJ197)=4,COUNTBLANK($AK197:AN197)=3,COUNTBLANK($AO197:$AQ197)=2,COUNTBLANK($AR197:$AS197)=1,COUNTBLANK($AT197:$AU197)=1),IF(Data!$B197&lt;&gt;"",Scoring!$D$7)+IF(Data!$C197&lt;&gt;"",Scoring!$D$8)+IF(Data!$D197&lt;&gt;"",Scoring!$D$9)+IF(Data!$E197&lt;&gt;"",Scoring!$D$10)+IF(Data!$F197&lt;&gt;"",Scoring!$D$11)+IF(Data!$G197&lt;&gt;"",Scoring!$D$12)+IF(Data!$H197&lt;&gt;"",Scoring!$D$13)+IF(Data!$I197&lt;&gt;"",Scoring!$D$14)+IF(Data!$J197&lt;&gt;"",Scoring!$D$15)+IF(Data!$K197&lt;&gt;"",Scoring!$D$16)+IF(Data!$L197&lt;&gt;"",Scoring!$D$17)+IF(Data!$M197&lt;&gt;"",Scoring!$D$18)+IF(Data!$N197&lt;&gt;"",Scoring!$D$19)+IF(Data!$O197&lt;&gt;"",Scoring!$D$20)+IF(Data!$P197&lt;&gt;"",Scoring!$D$21)+IF(Data!$Q197&lt;&gt;"",Scoring!$D$22)+IF(Data!$R197&lt;&gt;"",Scoring!$D$23)+IF(Data!$S197&lt;&gt;"",Scoring!$D$24)+IF(Data!$T197&lt;&gt;"",Scoring!$D$25)+IF(Data!$U197&lt;&gt;"",Scoring!$D$26)+IF(Data!$V197&lt;&gt;"",Scoring!$D$27)+IF(Data!$W197&lt;&gt;"",Scoring!$D$28)+IF(Data!$X197&lt;&gt;"",Scoring!$D$29)+IF(Data!$Y197&lt;&gt;"",Scoring!$D$30)+IF(Data!$Z197&lt;&gt;"",Scoring!$D$31)+IF(Data!$AA197&lt;&gt;"",Scoring!$D$32)+IF(Data!$AB197&lt;&gt;"",Scoring!$D$33)+IF(Data!$AC197&lt;&gt;"",Scoring!$D$34)+IF(Data!$AD197&lt;&gt;"",Scoring!$D$35)+IF(Data!$AE197&lt;&gt;"",Scoring!$D$36)+IF(Data!$AF197&lt;&gt;"",Scoring!$D$37)+IF(Data!$AG197&lt;&gt;"",Scoring!$D$38)+IF(Data!$AH197&lt;&gt;"",Scoring!$D$39)+IF(Data!$AI197&lt;&gt;"",Scoring!$D$40)+IF(Data!$AJ197&lt;&gt;"",Scoring!$D$41)+IF(Data!$AK197&lt;&gt;"",Scoring!$D$42)+IF(Data!$AL197&lt;&gt;"",Scoring!$D$43)+IF(Data!$AM197&lt;&gt;"",Scoring!$D$44)+IF(Data!$AN197&lt;&gt;"",Scoring!$D$45)+IF(Data!$AO197&lt;&gt;"",Scoring!$D$46)+IF(Data!$AP197&lt;&gt;"",Scoring!$D$47)+IF(Data!$AQ197&lt;&gt;"",Scoring!$D$48)+IF(Data!$AR197&lt;&gt;"",Scoring!$D$49)+IF(Data!$AS197&lt;&gt;"",Scoring!$D$50)+IF(Data!$AT197&lt;&gt;"",Scoring!$D$51)+IF(Data!$AU197&lt;&gt;"",Scoring!$D$52),"")</f>
        <v/>
      </c>
      <c r="AW197" s="180" t="str">
        <f>IF(AV197&lt;&gt;"",LOOKUP(AV197,Likelihoods!$A$7:$A$107,Likelihoods!B$7:B$107),"")</f>
        <v/>
      </c>
      <c r="AX197" s="181" t="str">
        <f>IF(AND(COUNTBLANK($B197:$O197)=13,COUNTBLANK($P197:$Q197)=1,COUNTBLANK($R197:$U197)=3,COUNTBLANK($V197:$X197)=2,COUNTBLANK($Y197:$AE197)=6,COUNTBLANK($AF197:$AJ197)=4,COUNTBLANK($AK197:AN197)=3,COUNTBLANK($AO197:$AQ197)=2,COUNTBLANK($AR197:$AS197)=1,COUNTBLANK($AT197:$AU197)=1),IF(Data!$B197&lt;&gt;"",Scoring!$E$7)+IF(Data!$C197&lt;&gt;"",Scoring!$E$8)+IF(Data!$D197&lt;&gt;"",Scoring!$E$9)+IF(Data!$E197&lt;&gt;"",Scoring!$E$10)+IF(Data!$F197&lt;&gt;"",Scoring!$E$11)+IF(Data!$G197&lt;&gt;"",Scoring!$E$12)+IF(Data!$H197&lt;&gt;"",Scoring!$E$13)+IF(Data!$I197&lt;&gt;"",Scoring!$E$14)+IF(Data!$J197&lt;&gt;"",Scoring!$E$15)+IF(Data!$K197&lt;&gt;"",Scoring!$E$16)+IF(Data!$L197&lt;&gt;"",Scoring!$E$17)+IF(Data!$M197&lt;&gt;"",Scoring!$E$18)+IF(Data!$N197&lt;&gt;"",Scoring!$E$19)+IF(Data!$O197&lt;&gt;"",Scoring!$E$20)+IF(Data!$P197&lt;&gt;"",Scoring!$E$21)+IF(Data!$Q197&lt;&gt;"",Scoring!$E$22)+IF(Data!$R197&lt;&gt;"",Scoring!$E$23)+IF(Data!$S197&lt;&gt;"",Scoring!$E$24)+IF(Data!$T197&lt;&gt;"",Scoring!$E$25)+IF(Data!$U197&lt;&gt;"",Scoring!$E$26)+IF(Data!$V197&lt;&gt;"",Scoring!$E$27)+IF(Data!$W197&lt;&gt;"",Scoring!$E$28)+IF(Data!$X197&lt;&gt;"",Scoring!$E$29)+IF(Data!$Y197&lt;&gt;"",Scoring!$E$30)+IF(Data!$Z197&lt;&gt;"",Scoring!$E$31)+IF(Data!$AA197&lt;&gt;"",Scoring!$E$32)+IF(Data!$AB197&lt;&gt;"",Scoring!$E$33)+IF(Data!$AC197&lt;&gt;"",Scoring!$E$34)+IF(Data!$AD197&lt;&gt;"",Scoring!$E$35)+IF(Data!$AE197&lt;&gt;"",Scoring!$E$36)+IF(Data!$AF197&lt;&gt;"",Scoring!$E$37)+IF(Data!$AG197&lt;&gt;"",Scoring!$E$38)+IF(Data!$AH197&lt;&gt;"",Scoring!$E$39)+IF(Data!$AI197&lt;&gt;"",Scoring!$E$40)+IF(Data!$AJ197&lt;&gt;"",Scoring!$E$41)+IF(Data!$AK197&lt;&gt;"",Scoring!$E$42)+IF(Data!$AL197&lt;&gt;"",Scoring!$E$43)+IF(Data!$AM197&lt;&gt;"",Scoring!$E$44)+IF(Data!$AN197&lt;&gt;"",Scoring!$E$45)+IF(Data!$AO197&lt;&gt;"",Scoring!$E$46)+IF(Data!$AP197&lt;&gt;"",Scoring!$E$47)+IF(Data!$AQ197&lt;&gt;"",Scoring!$E$48)+IF(Data!$AR197&lt;&gt;"",Scoring!$E$49)+IF(Data!$AS197&lt;&gt;"",Scoring!$E$50)+IF(Data!$AT197&lt;&gt;"",Scoring!$E$51)+IF(Data!$AU197&lt;&gt;"",Scoring!$E$52),"")</f>
        <v/>
      </c>
      <c r="AY197" s="180" t="str">
        <f>IF(AX197&lt;&gt;"",LOOKUP(AX197,Likelihoods!$A$7:$A$107,Likelihoods!C$7:C$107),"")</f>
        <v/>
      </c>
      <c r="AZ197" s="182" t="str">
        <f>IF(AND(COUNTBLANK($B197:$O197)=13,COUNTBLANK($P197:$Q197)=1,COUNTBLANK($R197:$U197)=3,COUNTBLANK($V197:$X197)=2,COUNTBLANK($Y197:$AE197)=6,COUNTBLANK($AF197:$AJ197)=4,COUNTBLANK($AK197:AN197)=3,COUNTBLANK($AO197:$AQ197)=2,COUNTBLANK($AR197:$AS197)=1,COUNTBLANK($AT197:$AU197)=1),IF(Data!$B197&lt;&gt;"",Scoring!$F$7)+IF(Data!$C197&lt;&gt;"",Scoring!$F$8)+IF(Data!$D197&lt;&gt;"",Scoring!$F$9)+IF(Data!$E197&lt;&gt;"",Scoring!$F$10)+IF(Data!$F197&lt;&gt;"",Scoring!$F$11)+IF(Data!$G197&lt;&gt;"",Scoring!$F$12)+IF(Data!$H197&lt;&gt;"",Scoring!$F$13)+IF(Data!$I197&lt;&gt;"",Scoring!$F$14)+IF(Data!$J197&lt;&gt;"",Scoring!$F$15)+IF(Data!$K197&lt;&gt;"",Scoring!$F$16)+IF(Data!$L197&lt;&gt;"",Scoring!$F$17)+IF(Data!$M197&lt;&gt;"",Scoring!$F$18)+IF(Data!$N197&lt;&gt;"",Scoring!$F$19)+IF(Data!$O197&lt;&gt;"",Scoring!$F$20)+IF(Data!$P197&lt;&gt;"",Scoring!$F$21)+IF(Data!$Q197&lt;&gt;"",Scoring!$F$22)+IF(Data!$R197&lt;&gt;"",Scoring!$F$23)+IF(Data!$S197&lt;&gt;"",Scoring!$F$24)+IF(Data!$T197&lt;&gt;"",Scoring!$F$25)+IF(Data!$U197&lt;&gt;"",Scoring!$F$26)+IF(Data!$V197&lt;&gt;"",Scoring!$F$27)+IF(Data!$W197&lt;&gt;"",Scoring!$F$28)+IF(Data!$X197&lt;&gt;"",Scoring!$F$29)+IF(Data!$Y197&lt;&gt;"",Scoring!$F$30)+IF(Data!$Z197&lt;&gt;"",Scoring!$F$31)+IF(Data!$AA197&lt;&gt;"",Scoring!$F$32)+IF(Data!$AB197&lt;&gt;"",Scoring!$F$33)+IF(Data!$AC197&lt;&gt;"",Scoring!$F$34)+IF(Data!$AD197&lt;&gt;"",Scoring!$F$35)+IF(Data!$AE197&lt;&gt;"",Scoring!$F$36)+IF(Data!$AF197&lt;&gt;"",Scoring!$F$37)+IF(Data!$AG197&lt;&gt;"",Scoring!$F$38)+IF(Data!$AH197&lt;&gt;"",Scoring!$F$39)+IF(Data!$AI197&lt;&gt;"",Scoring!$F$40)+IF(Data!$AJ197&lt;&gt;"",Scoring!$F$41)+IF(Data!$AK197&lt;&gt;"",Scoring!$F$42)+IF(Data!$AL197&lt;&gt;"",Scoring!$F$43)+IF(Data!$AM197&lt;&gt;"",Scoring!$F$44)+IF(Data!$AN197&lt;&gt;"",Scoring!$F$45)+IF(Data!$AO197&lt;&gt;"",Scoring!$F$46)+IF(Data!$AP197&lt;&gt;"",Scoring!$F$47)+IF(Data!$AQ197&lt;&gt;"",Scoring!$F$48)+IF(Data!$AR197&lt;&gt;"",Scoring!$F$49)+IF(Data!$AS197&lt;&gt;"",Scoring!$F$50)+IF(Data!$AT197&lt;&gt;"",Scoring!$F$51)+IF(Data!$AU197&lt;&gt;"",Scoring!$F$52),"")</f>
        <v/>
      </c>
      <c r="BA197" s="183" t="str">
        <f>IF(AZ197&lt;&gt;"",LOOKUP(AZ197,Likelihoods!$A$7:$A$107,Likelihoods!D$7:D$107),"")</f>
        <v/>
      </c>
      <c r="BB197" s="181" t="str">
        <f>IF(AND(COUNTBLANK($B197:$O197)=13,COUNTBLANK($P197:$Q197)=1,COUNTBLANK($R197:$U197)=3,COUNTBLANK($V197:$X197)=2,COUNTBLANK($Y197:$AE197)=6,COUNTBLANK($AF197:$AJ197)=4,COUNTBLANK($AK197:AN197)=3,COUNTBLANK($AO197:$AQ197)=2,COUNTBLANK($AR197:$AS197)=1,COUNTBLANK($AT197:$AU197)=1),IF(Data!$B197&lt;&gt;"",Scoring!$G$7)+IF(Data!$C197&lt;&gt;"",Scoring!$G$8)+IF(Data!$D197&lt;&gt;"",Scoring!$G$9)+IF(Data!$E197&lt;&gt;"",Scoring!$G$10)+IF(Data!$F197&lt;&gt;"",Scoring!$G$11)+IF(Data!$G197&lt;&gt;"",Scoring!$G$12)+IF(Data!$H197&lt;&gt;"",Scoring!$G$13)+IF(Data!$I197&lt;&gt;"",Scoring!$G$14)+IF(Data!$J197&lt;&gt;"",Scoring!$G$15)+IF(Data!$K197&lt;&gt;"",Scoring!$G$16)+IF(Data!$L197&lt;&gt;"",Scoring!$G$17)+IF(Data!$M197&lt;&gt;"",Scoring!$G$18)+IF(Data!$N197&lt;&gt;"",Scoring!$G$19)+IF(Data!$O197&lt;&gt;"",Scoring!$G$20)+IF(Data!$P197&lt;&gt;"",Scoring!$G$21)+IF(Data!$Q197&lt;&gt;"",Scoring!$G$22)+IF(Data!$R197&lt;&gt;"",Scoring!$G$23)+IF(Data!$S197&lt;&gt;"",Scoring!$G$24)+IF(Data!$T197&lt;&gt;"",Scoring!$G$25)+IF(Data!$U197&lt;&gt;"",Scoring!$G$26)+IF(Data!$V197&lt;&gt;"",Scoring!$G$27)+IF(Data!$W197&lt;&gt;"",Scoring!$G$28)+IF(Data!$X197&lt;&gt;"",Scoring!$G$29)+IF(Data!$Y197&lt;&gt;"",Scoring!$G$30)+IF(Data!$Z197&lt;&gt;"",Scoring!$G$31)+IF(Data!$AA197&lt;&gt;"",Scoring!$G$32)+IF(Data!$AB197&lt;&gt;"",Scoring!$G$33)+IF(Data!$AC197&lt;&gt;"",Scoring!$G$34)+IF(Data!$AD197&lt;&gt;"",Scoring!$G$35)+IF(Data!$AE197&lt;&gt;"",Scoring!$G$36)+IF(Data!$AF197&lt;&gt;"",Scoring!$G$37)+IF(Data!$AG197&lt;&gt;"",Scoring!$G$38)+IF(Data!$AH197&lt;&gt;"",Scoring!$G$39)+IF(Data!$AI197&lt;&gt;"",Scoring!$G$40)+IF(Data!$AJ197&lt;&gt;"",Scoring!$G$41)+IF(Data!$AK197&lt;&gt;"",Scoring!$G$42)+IF(Data!$AL197&lt;&gt;"",Scoring!$G$43)+IF(Data!$AM197&lt;&gt;"",Scoring!$G$44)+IF(Data!$AN197&lt;&gt;"",Scoring!$G$45)+IF(Data!$AO197&lt;&gt;"",Scoring!$G$46)+IF(Data!$AP197&lt;&gt;"",Scoring!$G$47)+IF(Data!$AQ197&lt;&gt;"",Scoring!$G$48)+IF(Data!$AR197&lt;&gt;"",Scoring!$G$49)+IF(Data!$AS197&lt;&gt;"",Scoring!$G$50)+IF(Data!$AT197&lt;&gt;"",Scoring!$G$51)+IF(Data!$AU197&lt;&gt;"",Scoring!$G$52),"")</f>
        <v/>
      </c>
      <c r="BC197" s="184" t="str">
        <f>IF(BB197&lt;&gt;"",LOOKUP(BB197,Likelihoods!$A$7:$A$107,Likelihoods!E$7:E$107),"")</f>
        <v/>
      </c>
      <c r="BD197" s="185" t="str">
        <f>IF(AND(COUNTBLANK($B197:$O197)=13,COUNTBLANK($P197:$Q197)=1,COUNTBLANK($R197:$U197)=3,COUNTBLANK($V197:$X197)=2,COUNTBLANK($Y197:$AE197)=6,COUNTBLANK($AF197:$AJ197)=4,COUNTBLANK($AK197:AN197)=3,COUNTBLANK($AO197:$AQ197)=2,COUNTBLANK($AR197:$AS197)=1,COUNTBLANK($AT197:$AU197)=1),IF(Data!$B197&lt;&gt;"",Scoring!$H$7)+IF(Data!$C197&lt;&gt;"",Scoring!$H$8)+IF(Data!$D197&lt;&gt;"",Scoring!$H$9)+IF(Data!$E197&lt;&gt;"",Scoring!$H$10)+IF(Data!$F197&lt;&gt;"",Scoring!$H$11)+IF(Data!$G197&lt;&gt;"",Scoring!$H$12)+IF(Data!$H197&lt;&gt;"",Scoring!$H$13)+IF(Data!$I197&lt;&gt;"",Scoring!$H$14)+IF(Data!$J197&lt;&gt;"",Scoring!$H$15)+IF(Data!$K197&lt;&gt;"",Scoring!$H$16)+IF(Data!$L197&lt;&gt;"",Scoring!$H$17)+IF(Data!$M197&lt;&gt;"",Scoring!$H$18)+IF(Data!$N197&lt;&gt;"",Scoring!$H$19)+IF(Data!$O197&lt;&gt;"",Scoring!$H$20)+IF(Data!$P197&lt;&gt;"",Scoring!$H$21)+IF(Data!$Q197&lt;&gt;"",Scoring!$H$22)+IF(Data!$R197&lt;&gt;"",Scoring!$H$23)+IF(Data!$S197&lt;&gt;"",Scoring!$H$24)+IF(Data!$T197&lt;&gt;"",Scoring!$H$25)+IF(Data!$U197&lt;&gt;"",Scoring!$H$26)+IF(Data!$V197&lt;&gt;"",Scoring!$H$27)+IF(Data!$W197&lt;&gt;"",Scoring!$H$28)+IF(Data!$X197&lt;&gt;"",Scoring!$H$29)+IF(Data!$Y197&lt;&gt;"",Scoring!$H$30)+IF(Data!$Z197&lt;&gt;"",Scoring!$H$31)+IF(Data!$AA197&lt;&gt;"",Scoring!$H$32)+IF(Data!$AB197&lt;&gt;"",Scoring!$H$33)+IF(Data!$AC197&lt;&gt;"",Scoring!$H$34)+IF(Data!$AD197&lt;&gt;"",Scoring!$H$35)+IF(Data!$AE197&lt;&gt;"",Scoring!$H$36)+IF(Data!$AF197&lt;&gt;"",Scoring!$H$37)+IF(Data!$AG197&lt;&gt;"",Scoring!$H$38)+IF(Data!$AH197&lt;&gt;"",Scoring!$H$39)+IF(Data!$AI197&lt;&gt;"",Scoring!$H$40)+IF(Data!$AJ197&lt;&gt;"",Scoring!$H$41)+IF(Data!$AK197&lt;&gt;"",Scoring!$H$42)+IF(Data!$AL197&lt;&gt;"",Scoring!$H$43)+IF(Data!$AM197&lt;&gt;"",Scoring!$H$44)+IF(Data!$AN197&lt;&gt;"",Scoring!$H$45)+IF(Data!$AO197&lt;&gt;"",Scoring!$H$46)+IF(Data!$AP197&lt;&gt;"",Scoring!$H$47)+IF(Data!$AQ197&lt;&gt;"",Scoring!$H$48)+IF(Data!$AR197&lt;&gt;"",Scoring!$H$49)+IF(Data!$AS197&lt;&gt;"",Scoring!$H$50)+IF(Data!$AT197&lt;&gt;"",Scoring!$H$51)+IF(Data!$AU197&lt;&gt;"",Scoring!$H$52),"")</f>
        <v/>
      </c>
      <c r="BE197" s="186" t="str">
        <f>IF(BD197&lt;&gt;"",LOOKUP(BD197,Likelihoods!$A$7:$A$107,Likelihoods!F$7:F$107),"")</f>
        <v/>
      </c>
      <c r="BF197" s="181" t="str">
        <f>IF(AND(COUNTBLANK($B197:$O197)=13,COUNTBLANK($P197:$Q197)=1,COUNTBLANK($R197:$U197)=3,COUNTBLANK($V197:$X197)=2,COUNTBLANK($Y197:$AE197)=6,COUNTBLANK($AF197:$AJ197)=4,COUNTBLANK($AK197:AN197)=3,COUNTBLANK($AO197:$AQ197)=2,COUNTBLANK($AR197:$AS197)=1,COUNTBLANK($AT197:$AU197)=1),IF(Data!$B197&lt;&gt;"",Scoring!$I$7)+IF(Data!$C197&lt;&gt;"",Scoring!$I$8)+IF(Data!$D197&lt;&gt;"",Scoring!$I$9)+IF(Data!$E197&lt;&gt;"",Scoring!$I$10)+IF(Data!$F197&lt;&gt;"",Scoring!$I$11)+IF(Data!$G197&lt;&gt;"",Scoring!$I$12)+IF(Data!$H197&lt;&gt;"",Scoring!$I$13)+IF(Data!$I197&lt;&gt;"",Scoring!$I$14)+IF(Data!$J197&lt;&gt;"",Scoring!$I$15)+IF(Data!$K197&lt;&gt;"",Scoring!$I$16)+IF(Data!$L197&lt;&gt;"",Scoring!$I$17)+IF(Data!$M197&lt;&gt;"",Scoring!$I$18)+IF(Data!$N197&lt;&gt;"",Scoring!$I$19)+IF(Data!$O197&lt;&gt;"",Scoring!$I$20)+IF(Data!$P197&lt;&gt;"",Scoring!$I$21)+IF(Data!$Q197&lt;&gt;"",Scoring!$I$22)+IF(Data!$R197&lt;&gt;"",Scoring!$I$23)+IF(Data!$S197&lt;&gt;"",Scoring!$I$24)+IF(Data!$T197&lt;&gt;"",Scoring!$I$25)+IF(Data!$U197&lt;&gt;"",Scoring!$I$26)+IF(Data!$V197&lt;&gt;"",Scoring!$I$27)+IF(Data!$W197&lt;&gt;"",Scoring!$I$28)+IF(Data!$X197&lt;&gt;"",Scoring!$I$29)+IF(Data!$Y197&lt;&gt;"",Scoring!$I$30)+IF(Data!$Z197&lt;&gt;"",Scoring!$I$31)+IF(Data!$AA197&lt;&gt;"",Scoring!$I$32)+IF(Data!$AB197&lt;&gt;"",Scoring!$I$33)+IF(Data!$AC197&lt;&gt;"",Scoring!$I$34)+IF(Data!$AD197&lt;&gt;"",Scoring!$I$35)+IF(Data!$AE197&lt;&gt;"",Scoring!$I$36)+IF(Data!$AF197&lt;&gt;"",Scoring!$I$37)+IF(Data!$AG197&lt;&gt;"",Scoring!$I$38)+IF(Data!$AH197&lt;&gt;"",Scoring!$I$39)+IF(Data!$AI197&lt;&gt;"",Scoring!$I$40)+IF(Data!$AJ197&lt;&gt;"",Scoring!$I$41)+IF(Data!$AK197&lt;&gt;"",Scoring!$I$42)+IF(Data!$AL197&lt;&gt;"",Scoring!$I$43)+IF(Data!$AM197&lt;&gt;"",Scoring!$I$44)+IF(Data!$AN197&lt;&gt;"",Scoring!$I$45)+IF(Data!$AO197&lt;&gt;"",Scoring!$I$46)+IF(Data!$AP197&lt;&gt;"",Scoring!$I$47)+IF(Data!$AQ197&lt;&gt;"",Scoring!$I$48)+IF(Data!$AR197&lt;&gt;"",Scoring!$I$49)+IF(Data!$AS197&lt;&gt;"",Scoring!$I$50)+IF(Data!$AT197&lt;&gt;"",Scoring!$I$51)+IF(Data!$AU197&lt;&gt;"",Scoring!$I$52),"")</f>
        <v/>
      </c>
      <c r="BG197" s="180" t="str">
        <f>IF(BF197&lt;&gt;"",LOOKUP(BF197,Likelihoods!$A$7:$A$107,Likelihoods!G$7:G$107),"")</f>
        <v/>
      </c>
      <c r="BH197" s="187" t="str">
        <f>IF(AND(COUNTBLANK($B197:$O197)=13,COUNTBLANK($P197:$Q197)=1,COUNTBLANK($R197:$U197)=3,COUNTBLANK($V197:$X197)=2,COUNTBLANK($Y197:$AE197)=6,COUNTBLANK($AF197:$AJ197)=4,COUNTBLANK($AK197:AN197)=3,COUNTBLANK($AO197:$AQ197)=2,COUNTBLANK($AR197:$AS197)=1,COUNTBLANK($AT197:$AU197)=1),IF(Data!$B197&lt;&gt;"",Scoring!$J$7)+IF(Data!$C197&lt;&gt;"",Scoring!$J$8)+IF(Data!$D197&lt;&gt;"",Scoring!$J$9)+IF(Data!$E197&lt;&gt;"",Scoring!$J$10)+IF(Data!$F197&lt;&gt;"",Scoring!$J$11)+IF(Data!$G197&lt;&gt;"",Scoring!$J$12)+IF(Data!$H197&lt;&gt;"",Scoring!$J$13)+IF(Data!$I197&lt;&gt;"",Scoring!$J$14)+IF(Data!$J197&lt;&gt;"",Scoring!$J$15)+IF(Data!$K197&lt;&gt;"",Scoring!$J$16)+IF(Data!$L197&lt;&gt;"",Scoring!$J$17)+IF(Data!$M197&lt;&gt;"",Scoring!$J$18)+IF(Data!$N197&lt;&gt;"",Scoring!$J$19)+IF(Data!$O197&lt;&gt;"",Scoring!$J$20)+IF(Data!$P197&lt;&gt;"",Scoring!$J$21)+IF(Data!$Q197&lt;&gt;"",Scoring!$J$22)+IF(Data!$R197&lt;&gt;"",Scoring!$J$23)+IF(Data!$S197&lt;&gt;"",Scoring!$J$24)+IF(Data!$T197&lt;&gt;"",Scoring!$J$25)+IF(Data!$U197&lt;&gt;"",Scoring!$J$26)+IF(Data!$V197&lt;&gt;"",Scoring!$J$27)+IF(Data!$W197&lt;&gt;"",Scoring!$J$28)+IF(Data!$X197&lt;&gt;"",Scoring!$J$29)+IF(Data!$Y197&lt;&gt;"",Scoring!$J$30)+IF(Data!$Z197&lt;&gt;"",Scoring!$J$31)+IF(Data!$AA197&lt;&gt;"",Scoring!$J$32)+IF(Data!$AB197&lt;&gt;"",Scoring!$J$33)+IF(Data!$AC197&lt;&gt;"",Scoring!$J$34)+IF(Data!$AD197&lt;&gt;"",Scoring!$J$35)+IF(Data!$AE197&lt;&gt;"",Scoring!$J$36)+IF(Data!$AF197&lt;&gt;"",Scoring!$J$37)+IF(Data!$AG197&lt;&gt;"",Scoring!$J$38)+IF(Data!$AH197&lt;&gt;"",Scoring!$J$39)+IF(Data!$AI197&lt;&gt;"",Scoring!$J$40)+IF(Data!$AJ197&lt;&gt;"",Scoring!$J$41)+IF(Data!$AK197&lt;&gt;"",Scoring!$J$42)+IF(Data!$AL197&lt;&gt;"",Scoring!$J$43)+IF(Data!$AM197&lt;&gt;"",Scoring!$J$44)+IF(Data!$AN197&lt;&gt;"",Scoring!$J$45)+IF(Data!$AO197&lt;&gt;"",Scoring!$J$46)+IF(Data!$AP197&lt;&gt;"",Scoring!$J$47)+IF(Data!$AQ197&lt;&gt;"",Scoring!$J$48)+IF(Data!$AR197&lt;&gt;"",Scoring!$J$49)+IF(Data!$AS197&lt;&gt;"",Scoring!$J$50)+IF(Data!$AT197&lt;&gt;"",Scoring!$J$51)+IF(Data!$AU197&lt;&gt;"",Scoring!$J$52),"")</f>
        <v/>
      </c>
      <c r="BI197" s="183" t="str">
        <f>IF(BH197&lt;&gt;"",LOOKUP(BH197,Likelihoods!$A$7:$A$107,Likelihoods!H$7:H$107),"")</f>
        <v/>
      </c>
      <c r="BJ197" s="188" t="str">
        <f>IF(AND(COUNTBLANK($B197:$O197)=13,COUNTBLANK($P197:$Q197)=1,COUNTBLANK($R197:$U197)=3,COUNTBLANK($V197:$X197)=2,COUNTBLANK($Y197:$AE197)=6,COUNTBLANK($AF197:$AJ197)=4,COUNTBLANK($AK197:AN197)=3,COUNTBLANK($AO197:$AQ197)=2,COUNTBLANK($AR197:$AS197)=1,COUNTBLANK($AT197:$AU197)=1),IF(Data!$B197&lt;&gt;"",Scoring!$K$7)+IF(Data!$C197&lt;&gt;"",Scoring!$K$8)+IF(Data!$D197&lt;&gt;"",Scoring!$K$9)+IF(Data!$E197&lt;&gt;"",Scoring!$K$10)+IF(Data!$F197&lt;&gt;"",Scoring!$K$11)+IF(Data!$G197&lt;&gt;"",Scoring!$K$12)+IF(Data!$H197&lt;&gt;"",Scoring!$K$13)+IF(Data!$I197&lt;&gt;"",Scoring!$K$14)+IF(Data!$J197&lt;&gt;"",Scoring!$K$15)+IF(Data!$K197&lt;&gt;"",Scoring!$K$16)+IF(Data!$L197&lt;&gt;"",Scoring!$K$17)+IF(Data!$M197&lt;&gt;"",Scoring!$K$18)+IF(Data!$N197&lt;&gt;"",Scoring!$K$19)+IF(Data!$O197&lt;&gt;"",Scoring!$K$20)+IF(Data!$P197&lt;&gt;"",Scoring!$K$21)+IF(Data!$Q197&lt;&gt;"",Scoring!$K$22)+IF(Data!$R197&lt;&gt;"",Scoring!$K$23)+IF(Data!$S197&lt;&gt;"",Scoring!$K$24)+IF(Data!$T197&lt;&gt;"",Scoring!$K$25)+IF(Data!$U197&lt;&gt;"",Scoring!$K$26)+IF(Data!$V197&lt;&gt;"",Scoring!$K$27)+IF(Data!$W197&lt;&gt;"",Scoring!$K$28)+IF(Data!$X197&lt;&gt;"",Scoring!$K$29)+IF(Data!$Y197&lt;&gt;"",Scoring!$K$30)+IF(Data!$Z197&lt;&gt;"",Scoring!$K$31)+IF(Data!$AA197&lt;&gt;"",Scoring!$K$32)+IF(Data!$AB197&lt;&gt;"",Scoring!$K$33)+IF(Data!$AC197&lt;&gt;"",Scoring!$K$34)+IF(Data!$AD197&lt;&gt;"",Scoring!$K$35)+IF(Data!$AE197&lt;&gt;"",Scoring!$K$36)+IF(Data!$AF197&lt;&gt;"",Scoring!$K$37)+IF(Data!$AG197&lt;&gt;"",Scoring!$K$38)+IF(Data!$AH197&lt;&gt;"",Scoring!$K$39)+IF(Data!$AI197&lt;&gt;"",Scoring!$K$40)+IF(Data!$AJ197&lt;&gt;"",Scoring!$K$41)+IF(Data!$AK197&lt;&gt;"",Scoring!$K$42)+IF(Data!$AL197&lt;&gt;"",Scoring!$K$43)+IF(Data!$AM197&lt;&gt;"",Scoring!$K$44)+IF(Data!$AN197&lt;&gt;"",Scoring!$K$45)+IF(Data!$AO197&lt;&gt;"",Scoring!$K$46)+IF(Data!$AP197&lt;&gt;"",Scoring!$K$47)+IF(Data!$AQ197&lt;&gt;"",Scoring!$K$48)+IF(Data!$AR197&lt;&gt;"",Scoring!$K$49)+IF(Data!$AS197&lt;&gt;"",Scoring!$K$50)+IF(Data!$AT197&lt;&gt;"",Scoring!$K$51)+IF(Data!$AU197&lt;&gt;"",Scoring!$K$52),"")</f>
        <v/>
      </c>
      <c r="BK197" s="184" t="str">
        <f>IF(BJ197&lt;&gt;"",LOOKUP(BJ197,Likelihoods!$A$7:$A$107,Likelihoods!I$7:I$107),"")</f>
        <v/>
      </c>
      <c r="BL197" s="187" t="str">
        <f>IF(AND(COUNTBLANK($B197:$O197)=13,COUNTBLANK($P197:$Q197)=1,COUNTBLANK($R197:$U197)=3,COUNTBLANK($V197:$X197)=2,COUNTBLANK($Y197:$AE197)=6,COUNTBLANK($AF197:$AJ197)=4,COUNTBLANK($AK197:AN197)=3,COUNTBLANK($AO197:$AQ197)=2,COUNTBLANK($AR197:$AS197)=1,COUNTBLANK($AT197:$AU197)=1),IF(Data!$B197&lt;&gt;"",Scoring!$L$7)+IF(Data!$C197&lt;&gt;"",Scoring!$L$8)+IF(Data!$D197&lt;&gt;"",Scoring!$L$9)+IF(Data!$E197&lt;&gt;"",Scoring!$L$10)+IF(Data!$F197&lt;&gt;"",Scoring!$L$11)+IF(Data!$G197&lt;&gt;"",Scoring!$L$12)+IF(Data!$H197&lt;&gt;"",Scoring!$L$13)+IF(Data!$I197&lt;&gt;"",Scoring!$L$14)+IF(Data!$J197&lt;&gt;"",Scoring!$L$15)+IF(Data!$K197&lt;&gt;"",Scoring!$L$16)+IF(Data!$L197&lt;&gt;"",Scoring!$L$17)+IF(Data!$M197&lt;&gt;"",Scoring!$L$18)+IF(Data!$N197&lt;&gt;"",Scoring!$L$19)+IF(Data!$O197&lt;&gt;"",Scoring!$L$20)+IF(Data!$P197&lt;&gt;"",Scoring!$L$21)+IF(Data!$Q197&lt;&gt;"",Scoring!$L$22)+IF(Data!$R197&lt;&gt;"",Scoring!$L$23)+IF(Data!$S197&lt;&gt;"",Scoring!$L$24)+IF(Data!$T197&lt;&gt;"",Scoring!$L$25)+IF(Data!$U197&lt;&gt;"",Scoring!$L$26)+IF(Data!$V197&lt;&gt;"",Scoring!$L$27)+IF(Data!$W197&lt;&gt;"",Scoring!$L$28)+IF(Data!$X197&lt;&gt;"",Scoring!$L$29)+IF(Data!$Y197&lt;&gt;"",Scoring!$L$30)+IF(Data!$Z197&lt;&gt;"",Scoring!$L$31)+IF(Data!$AA197&lt;&gt;"",Scoring!$L$32)+IF(Data!$AB197&lt;&gt;"",Scoring!$L$33)+IF(Data!$AC197&lt;&gt;"",Scoring!$L$34)+IF(Data!$AD197&lt;&gt;"",Scoring!$L$35)+IF(Data!$AE197&lt;&gt;"",Scoring!$L$36)+IF(Data!$AF197&lt;&gt;"",Scoring!$L$37)+IF(Data!$AG197&lt;&gt;"",Scoring!$L$38)+IF(Data!$AH197&lt;&gt;"",Scoring!$L$39)+IF(Data!$AI197&lt;&gt;"",Scoring!$L$40)+IF(Data!$AJ197&lt;&gt;"",Scoring!$L$41)+IF(Data!$AK197&lt;&gt;"",Scoring!$L$42)+IF(Data!$AL197&lt;&gt;"",Scoring!$L$43)+IF(Data!$AM197&lt;&gt;"",Scoring!$L$44)+IF(Data!$AN197&lt;&gt;"",Scoring!$L$45)+IF(Data!$AO197&lt;&gt;"",Scoring!$L$46)+IF(Data!$AP197&lt;&gt;"",Scoring!$L$47)+IF(Data!$AQ197&lt;&gt;"",Scoring!$L$48)+IF(Data!$AR197&lt;&gt;"",Scoring!$L$49)+IF(Data!$AS197&lt;&gt;"",Scoring!$L$50)+IF(Data!$AT197&lt;&gt;"",Scoring!$L$51)+IF(Data!$AU197&lt;&gt;"",Scoring!$L$52),"")</f>
        <v/>
      </c>
      <c r="BM197" s="180" t="str">
        <f>IF(BL197&lt;&gt;"",LOOKUP(BL197,Likelihoods!$A$7:$A$107,Likelihoods!J$7:J$107),"")</f>
        <v/>
      </c>
      <c r="BN197" s="181" t="str">
        <f>IF(AND(COUNTBLANK($B197:$O197)=13,COUNTBLANK($P197:$Q197)=1,COUNTBLANK($R197:$U197)=3,COUNTBLANK($V197:$X197)=2,COUNTBLANK($Y197:$AE197)=6,COUNTBLANK($AF197:$AJ197)=4,COUNTBLANK($AK197:AN197)=3,COUNTBLANK($AO197:$AQ197)=2,COUNTBLANK($AR197:$AS197)=1,COUNTBLANK($AT197:$AU197)=1),IF(Data!$B197&lt;&gt;"",Scoring!$M$7)+IF(Data!$C197&lt;&gt;"",Scoring!$M$8)+IF(Data!$D197&lt;&gt;"",Scoring!$M$9)+IF(Data!$E197&lt;&gt;"",Scoring!$M$10)+IF(Data!$F197&lt;&gt;"",Scoring!$M$11)+IF(Data!$G197&lt;&gt;"",Scoring!$M$12)+IF(Data!$H197&lt;&gt;"",Scoring!$M$13)+IF(Data!$I197&lt;&gt;"",Scoring!$M$14)+IF(Data!$J197&lt;&gt;"",Scoring!$M$15)+IF(Data!$K197&lt;&gt;"",Scoring!$M$16)+IF(Data!$L197&lt;&gt;"",Scoring!$M$17)+IF(Data!$M197&lt;&gt;"",Scoring!$M$18)+IF(Data!$N197&lt;&gt;"",Scoring!$M$19)+IF(Data!$O197&lt;&gt;"",Scoring!$M$20)+IF(Data!$P197&lt;&gt;"",Scoring!$M$21)+IF(Data!$Q197&lt;&gt;"",Scoring!$M$22)+IF(Data!$R197&lt;&gt;"",Scoring!$M$23)+IF(Data!$S197&lt;&gt;"",Scoring!$M$24)+IF(Data!$T197&lt;&gt;"",Scoring!$M$25)+IF(Data!$U197&lt;&gt;"",Scoring!$M$26)+IF(Data!$V197&lt;&gt;"",Scoring!$M$27)+IF(Data!$W197&lt;&gt;"",Scoring!$M$28)+IF(Data!$X197&lt;&gt;"",Scoring!$M$29)+IF(Data!$Y197&lt;&gt;"",Scoring!$M$30)+IF(Data!$Z197&lt;&gt;"",Scoring!$M$31)+IF(Data!$AA197&lt;&gt;"",Scoring!$M$32)+IF(Data!$AB197&lt;&gt;"",Scoring!$M$33)+IF(Data!$AC197&lt;&gt;"",Scoring!$M$34)+IF(Data!$AD197&lt;&gt;"",Scoring!$M$35)+IF(Data!$AE197&lt;&gt;"",Scoring!$M$36)+IF(Data!$AF197&lt;&gt;"",Scoring!$M$37)+IF(Data!$AG197&lt;&gt;"",Scoring!$M$38)+IF(Data!$AH197&lt;&gt;"",Scoring!$M$39)+IF(Data!$AI197&lt;&gt;"",Scoring!$M$40)+IF(Data!$AJ197&lt;&gt;"",Scoring!$M$41)+IF(Data!$AK197&lt;&gt;"",Scoring!$M$42)+IF(Data!$AL197&lt;&gt;"",Scoring!$M$43)+IF(Data!$AM197&lt;&gt;"",Scoring!$M$44)+IF(Data!$AN197&lt;&gt;"",Scoring!$M$45)+IF(Data!$AO197&lt;&gt;"",Scoring!$M$46)+IF(Data!$AP197&lt;&gt;"",Scoring!$M$47)+IF(Data!$AQ197&lt;&gt;"",Scoring!$M$48)+IF(Data!$AR197&lt;&gt;"",Scoring!$M$49)+IF(Data!$AS197&lt;&gt;"",Scoring!$M$50)+IF(Data!$AT197&lt;&gt;"",Scoring!$M$51)+IF(Data!$AU197&lt;&gt;"",Scoring!$M$52),"")</f>
        <v/>
      </c>
      <c r="BO197" s="184" t="str">
        <f>IF(BN197&lt;&gt;"",LOOKUP(BN197,Likelihoods!$A$7:$A$107,Likelihoods!K$7:K$107),"")</f>
        <v/>
      </c>
      <c r="BP197" s="179" t="str">
        <f>IF(AND(COUNTBLANK($B197:$O197)=13,COUNTBLANK($P197:$Q197)=1,COUNTBLANK($R197:$U197)=3,COUNTBLANK($V197:$X197)=2,COUNTBLANK($Y197:$AE197)=6,COUNTBLANK($AF197:$AJ197)=4,COUNTBLANK($AK197:AN197)=3,COUNTBLANK($AO197:$AQ197)=2,COUNTBLANK($AR197:$AS197)=1,COUNTBLANK($AT197:$AU197)=1),IF(Data!$B197&lt;&gt;"",Scoring!$N$7)+IF(Data!$C197&lt;&gt;"",Scoring!$N$8)+IF(Data!$D197&lt;&gt;"",Scoring!$N$9)+IF(Data!$E197&lt;&gt;"",Scoring!$N$10)+IF(Data!$F197&lt;&gt;"",Scoring!$N$11)+IF(Data!$G197&lt;&gt;"",Scoring!$N$12)+IF(Data!$H197&lt;&gt;"",Scoring!$N$13)+IF(Data!$I197&lt;&gt;"",Scoring!$N$14)+IF(Data!$J197&lt;&gt;"",Scoring!$N$15)+IF(Data!$K197&lt;&gt;"",Scoring!$N$16)+IF(Data!$L197&lt;&gt;"",Scoring!$N$17)+IF(Data!$M197&lt;&gt;"",Scoring!$N$18)+IF(Data!$N197&lt;&gt;"",Scoring!$N$19)+IF(Data!$O197&lt;&gt;"",Scoring!$N$20)+IF(Data!$P197&lt;&gt;"",Scoring!$N$21)+IF(Data!$Q197&lt;&gt;"",Scoring!$N$22)+IF(Data!$R197&lt;&gt;"",Scoring!$N$23)+IF(Data!$S197&lt;&gt;"",Scoring!$N$24)+IF(Data!$T197&lt;&gt;"",Scoring!$N$25)+IF(Data!$U197&lt;&gt;"",Scoring!$N$26)+IF(Data!$V197&lt;&gt;"",Scoring!$N$27)+IF(Data!$W197&lt;&gt;"",Scoring!$N$28)+IF(Data!$X197&lt;&gt;"",Scoring!$N$29)+IF(Data!$Y197&lt;&gt;"",Scoring!$N$30)+IF(Data!$Z197&lt;&gt;"",Scoring!$N$31)+IF(Data!$AA197&lt;&gt;"",Scoring!$N$32)+IF(Data!$AB197&lt;&gt;"",Scoring!$N$33)+IF(Data!$AC197&lt;&gt;"",Scoring!$N$34)+IF(Data!$AD197&lt;&gt;"",Scoring!$N$35)+IF(Data!$AE197&lt;&gt;"",Scoring!$N$36)+IF(Data!$AF197&lt;&gt;"",Scoring!$N$37)+IF(Data!$AG197&lt;&gt;"",Scoring!$N$38)+IF(Data!$AH197&lt;&gt;"",Scoring!$N$39)+IF(Data!$AI197&lt;&gt;"",Scoring!$N$40)+IF(Data!$AJ197&lt;&gt;"",Scoring!$N$41)+IF(Data!$AK197&lt;&gt;"",Scoring!$N$42)+IF(Data!$AL197&lt;&gt;"",Scoring!$N$43)+IF(Data!$AM197&lt;&gt;"",Scoring!$N$44)+IF(Data!$AN197&lt;&gt;"",Scoring!$N$45)+IF(Data!$AO197&lt;&gt;"",Scoring!$N$46)+IF(Data!$AP197&lt;&gt;"",Scoring!$N$47)+IF(Data!$AQ197&lt;&gt;"",Scoring!$N$48)+IF(Data!$AR197&lt;&gt;"",Scoring!$N$49)+IF(Data!$AS197&lt;&gt;"",Scoring!$N$50)+IF(Data!$AT197&lt;&gt;"",Scoring!$N$51)+IF(Data!$AU197&lt;&gt;"",Scoring!$N$52),"")</f>
        <v/>
      </c>
      <c r="BQ197" s="189" t="str">
        <f>IF(BP197&lt;&gt;"",LOOKUP(BP197,Likelihoods!$A$7:$A$107,Likelihoods!L$7:L$107),"")</f>
        <v/>
      </c>
      <c r="BR197" s="181" t="str">
        <f>IF(AND(COUNTBLANK($B197:$O197)=13,COUNTBLANK($P197:$Q197)=1,COUNTBLANK($R197:$U197)=3,COUNTBLANK($V197:$X197)=2,COUNTBLANK($Y197:$AE197)=6,COUNTBLANK($AF197:$AJ197)=4,COUNTBLANK($AK197:AN197)=3,COUNTBLANK($AO197:$AQ197)=2,COUNTBLANK($AR197:$AS197)=1,COUNTBLANK($AT197:$AU197)=1),IF(Data!$B197&lt;&gt;"",Scoring!$O$7)+IF(Data!$C197&lt;&gt;"",Scoring!$O$8)+IF(Data!$D197&lt;&gt;"",Scoring!$O$9)+IF(Data!$E197&lt;&gt;"",Scoring!$O$10)+IF(Data!$F197&lt;&gt;"",Scoring!$O$11)+IF(Data!$G197&lt;&gt;"",Scoring!$O$12)+IF(Data!$H197&lt;&gt;"",Scoring!$O$13)+IF(Data!$I197&lt;&gt;"",Scoring!$O$14)+IF(Data!$J197&lt;&gt;"",Scoring!$O$15)+IF(Data!$K197&lt;&gt;"",Scoring!$O$16)+IF(Data!$L197&lt;&gt;"",Scoring!$O$17)+IF(Data!$M197&lt;&gt;"",Scoring!$O$18)+IF(Data!$N197&lt;&gt;"",Scoring!$O$19)+IF(Data!$O197&lt;&gt;"",Scoring!$O$20)+IF(Data!$P197&lt;&gt;"",Scoring!$O$21)+IF(Data!$Q197&lt;&gt;"",Scoring!$O$22)+IF(Data!$R197&lt;&gt;"",Scoring!$O$23)+IF(Data!$S197&lt;&gt;"",Scoring!$O$24)+IF(Data!$T197&lt;&gt;"",Scoring!$O$25)+IF(Data!$U197&lt;&gt;"",Scoring!$O$26)+IF(Data!$V197&lt;&gt;"",Scoring!$O$27)+IF(Data!$W197&lt;&gt;"",Scoring!$O$28)+IF(Data!$X197&lt;&gt;"",Scoring!$O$29)+IF(Data!$Y197&lt;&gt;"",Scoring!$O$30)+IF(Data!$Z197&lt;&gt;"",Scoring!$O$31)+IF(Data!$AA197&lt;&gt;"",Scoring!$O$32)+IF(Data!$AB197&lt;&gt;"",Scoring!$O$33)+IF(Data!$AC197&lt;&gt;"",Scoring!$O$34)+IF(Data!$AD197&lt;&gt;"",Scoring!$O$35)+IF(Data!$AE197&lt;&gt;"",Scoring!$O$36)+IF(Data!$AF197&lt;&gt;"",Scoring!$O$37)+IF(Data!$AG197&lt;&gt;"",Scoring!$O$38)+IF(Data!$AH197&lt;&gt;"",Scoring!$O$39)+IF(Data!$AI197&lt;&gt;"",Scoring!$O$40)+IF(Data!$AJ197&lt;&gt;"",Scoring!$O$41)+IF(Data!$AK197&lt;&gt;"",Scoring!$O$42)+IF(Data!$AL197&lt;&gt;"",Scoring!$O$43)+IF(Data!$AM197&lt;&gt;"",Scoring!$O$44)+IF(Data!$AN197&lt;&gt;"",Scoring!$O$45)+IF(Data!$AO197&lt;&gt;"",Scoring!$O$46)+IF(Data!$AP197&lt;&gt;"",Scoring!$O$47)+IF(Data!$AQ197&lt;&gt;"",Scoring!$O$48)+IF(Data!$AR197&lt;&gt;"",Scoring!$O$49)+IF(Data!$AS197&lt;&gt;"",Scoring!$O$50)+IF(Data!$AT197&lt;&gt;"",Scoring!$O$51)+IF(Data!$AU197&lt;&gt;"",Scoring!$O$52),"")</f>
        <v/>
      </c>
      <c r="BS197" s="184" t="str">
        <f>IF(BR197&lt;&gt;"",LOOKUP(BR197,Likelihoods!$A$7:$A$107,Likelihoods!M$7:M$107),"")</f>
        <v/>
      </c>
      <c r="BT197" s="181" t="str">
        <f>IF(AND(COUNTBLANK($B197:$O197)=13,COUNTBLANK($P197:$Q197)=1,COUNTBLANK($R197:$U197)=3,COUNTBLANK($V197:$X197)=2,COUNTBLANK($Y197:$AE197)=6,COUNTBLANK($AF197:$AJ197)=4,COUNTBLANK($AK197:AN197)=3,COUNTBLANK($AO197:$AQ197)=2,COUNTBLANK($AR197:$AS197)=1,COUNTBLANK($AT197:$AU197)=1),IF(Data!$B197&lt;&gt;"",Scoring!$P$7)+IF(Data!$C197&lt;&gt;"",Scoring!$P$8)+IF(Data!$D197&lt;&gt;"",Scoring!$P$9)+IF(Data!$E197&lt;&gt;"",Scoring!$P$10)+IF(Data!$F197&lt;&gt;"",Scoring!$P$11)+IF(Data!$G197&lt;&gt;"",Scoring!$P$12)+IF(Data!$H197&lt;&gt;"",Scoring!$P$13)+IF(Data!$I197&lt;&gt;"",Scoring!$P$14)+IF(Data!$J197&lt;&gt;"",Scoring!$P$15)+IF(Data!$K197&lt;&gt;"",Scoring!$P$16)+IF(Data!$L197&lt;&gt;"",Scoring!$P$17)+IF(Data!$M197&lt;&gt;"",Scoring!$P$18)+IF(Data!$N197&lt;&gt;"",Scoring!$P$19)+IF(Data!$O197&lt;&gt;"",Scoring!$P$20)+IF(Data!$P197&lt;&gt;"",Scoring!$P$21)+IF(Data!$Q197&lt;&gt;"",Scoring!$P$22)+IF(Data!$R197&lt;&gt;"",Scoring!$P$23)+IF(Data!$S197&lt;&gt;"",Scoring!$P$24)+IF(Data!$T197&lt;&gt;"",Scoring!$P$25)+IF(Data!$U197&lt;&gt;"",Scoring!$P$26)+IF(Data!$V197&lt;&gt;"",Scoring!$P$27)+IF(Data!$W197&lt;&gt;"",Scoring!$P$28)+IF(Data!$X197&lt;&gt;"",Scoring!$P$29)+IF(Data!$Y197&lt;&gt;"",Scoring!$P$30)+IF(Data!$Z197&lt;&gt;"",Scoring!$P$31)+IF(Data!$AA197&lt;&gt;"",Scoring!$P$32)+IF(Data!$AB197&lt;&gt;"",Scoring!$P$33)+IF(Data!$AC197&lt;&gt;"",Scoring!$P$34)+IF(Data!$AD197&lt;&gt;"",Scoring!$P$35)+IF(Data!$AE197&lt;&gt;"",Scoring!$P$36)+IF(Data!$AF197&lt;&gt;"",Scoring!$P$37)+IF(Data!$AG197&lt;&gt;"",Scoring!$P$38)+IF(Data!$AH197&lt;&gt;"",Scoring!$P$39)+IF(Data!$AI197&lt;&gt;"",Scoring!$P$40)+IF(Data!$AJ197&lt;&gt;"",Scoring!$P$41)+IF(Data!$AK197&lt;&gt;"",Scoring!$P$42)+IF(Data!$AL197&lt;&gt;"",Scoring!$P$43)+IF(Data!$AM197&lt;&gt;"",Scoring!$P$44)+IF(Data!$AN197&lt;&gt;"",Scoring!$P$45)+IF(Data!$AO197&lt;&gt;"",Scoring!$P$46)+IF(Data!$AP197&lt;&gt;"",Scoring!$P$47)+IF(Data!$AQ197&lt;&gt;"",Scoring!$P$48)+IF(Data!$AR197&lt;&gt;"",Scoring!$P$49)+IF(Data!$AS197&lt;&gt;"",Scoring!$P$50)+IF(Data!$AT197&lt;&gt;"",Scoring!$P$51)+IF(Data!$AU197&lt;&gt;"",Scoring!$P$52),"")</f>
        <v/>
      </c>
      <c r="BU197" s="180" t="str">
        <f>IF(BT197&lt;&gt;"",LOOKUP(BT197,Likelihoods!$A$7:$A$107,Likelihoods!N$7:N$107),"")</f>
        <v/>
      </c>
      <c r="BV197" s="181" t="str">
        <f>IF(AND(COUNTBLANK($B197:$O197)=13,COUNTBLANK($P197:$Q197)=1,COUNTBLANK($R197:$U197)=3,COUNTBLANK($V197:$X197)=2,COUNTBLANK($Y197:$AE197)=6,COUNTBLANK($AF197:$AJ197)=4,COUNTBLANK($AK197:AN197)=3,COUNTBLANK($AO197:$AQ197)=2,COUNTBLANK($AR197:$AS197)=1,COUNTBLANK($AT197:$AU197)=1),IF(Data!$B197&lt;&gt;"",Scoring!$Q$7)+IF(Data!$C197&lt;&gt;"",Scoring!$Q$8)+IF(Data!$D197&lt;&gt;"",Scoring!$Q$9)+IF(Data!$E197&lt;&gt;"",Scoring!$Q$10)+IF(Data!$F197&lt;&gt;"",Scoring!$Q$11)+IF(Data!$G197&lt;&gt;"",Scoring!$Q$12)+IF(Data!$H197&lt;&gt;"",Scoring!$Q$13)+IF(Data!$I197&lt;&gt;"",Scoring!$Q$14)+IF(Data!$J197&lt;&gt;"",Scoring!$Q$15)+IF(Data!$K197&lt;&gt;"",Scoring!$Q$16)+IF(Data!$L197&lt;&gt;"",Scoring!$Q$17)+IF(Data!$M197&lt;&gt;"",Scoring!$Q$18)+IF(Data!$N197&lt;&gt;"",Scoring!$Q$19)+IF(Data!$O197&lt;&gt;"",Scoring!$Q$20)+IF(Data!$P197&lt;&gt;"",Scoring!$Q$21)+IF(Data!$Q197&lt;&gt;"",Scoring!$Q$22)+IF(Data!$R197&lt;&gt;"",Scoring!$Q$23)+IF(Data!$S197&lt;&gt;"",Scoring!$Q$24)+IF(Data!$T197&lt;&gt;"",Scoring!$Q$25)+IF(Data!$U197&lt;&gt;"",Scoring!$Q$26)+IF(Data!$V197&lt;&gt;"",Scoring!$Q$27)+IF(Data!$W197&lt;&gt;"",Scoring!$Q$28)+IF(Data!$X197&lt;&gt;"",Scoring!$Q$29)+IF(Data!$Y197&lt;&gt;"",Scoring!$Q$30)+IF(Data!$Z197&lt;&gt;"",Scoring!$Q$31)+IF(Data!$AA197&lt;&gt;"",Scoring!$Q$32)+IF(Data!$AB197&lt;&gt;"",Scoring!$Q$33)+IF(Data!$AC197&lt;&gt;"",Scoring!$Q$34)+IF(Data!$AD197&lt;&gt;"",Scoring!$Q$35)+IF(Data!$AE197&lt;&gt;"",Scoring!$Q$36)+IF(Data!$AF197&lt;&gt;"",Scoring!$Q$37)+IF(Data!$AG197&lt;&gt;"",Scoring!$Q$38)+IF(Data!$AH197&lt;&gt;"",Scoring!$Q$39)+IF(Data!$AI197&lt;&gt;"",Scoring!$Q$40)+IF(Data!$AJ197&lt;&gt;"",Scoring!$Q$41)+IF(Data!$AK197&lt;&gt;"",Scoring!$Q$42)+IF(Data!$AL197&lt;&gt;"",Scoring!$Q$43)+IF(Data!$AM197&lt;&gt;"",Scoring!$Q$44)+IF(Data!$AN197&lt;&gt;"",Scoring!$Q$45)+IF(Data!$AO197&lt;&gt;"",Scoring!$Q$46)+IF(Data!$AP197&lt;&gt;"",Scoring!$Q$47)+IF(Data!$AQ197&lt;&gt;"",Scoring!$Q$48)+IF(Data!$AR197&lt;&gt;"",Scoring!$Q$49)+IF(Data!$AS197&lt;&gt;"",Scoring!$Q$50)+IF(Data!$AT197&lt;&gt;"",Scoring!$Q$51)+IF(Data!$AU197&lt;&gt;"",Scoring!$Q$52),"")</f>
        <v/>
      </c>
      <c r="BW197" s="183" t="str">
        <f>IF(BV197&lt;&gt;"",LOOKUP(BV197,Likelihoods!$A$7:$A$107,Likelihoods!O$7:O$107),"")</f>
        <v/>
      </c>
      <c r="BX197" s="9"/>
      <c r="BY197" s="9"/>
      <c r="BZ197" s="9"/>
      <c r="CA197" s="9"/>
      <c r="CB197" s="9"/>
      <c r="CC197" s="9"/>
      <c r="CD197" s="9"/>
      <c r="CE197" s="9"/>
      <c r="CF197" s="9"/>
      <c r="CG197" s="9"/>
      <c r="CH197" s="9"/>
      <c r="CI197" s="9"/>
      <c r="CJ197" s="9"/>
      <c r="CK197" s="9"/>
    </row>
    <row r="198" spans="1:89" ht="14.25">
      <c r="A198" s="59"/>
      <c r="B198" s="76"/>
      <c r="C198" s="77"/>
      <c r="D198" s="77"/>
      <c r="E198" s="77"/>
      <c r="F198" s="77"/>
      <c r="G198" s="77"/>
      <c r="H198" s="77"/>
      <c r="I198" s="77"/>
      <c r="J198" s="77"/>
      <c r="K198" s="77"/>
      <c r="L198" s="77"/>
      <c r="M198" s="77"/>
      <c r="N198" s="77"/>
      <c r="O198" s="77"/>
      <c r="P198" s="76"/>
      <c r="Q198" s="78"/>
      <c r="R198" s="77"/>
      <c r="S198" s="77"/>
      <c r="T198" s="77"/>
      <c r="U198" s="77"/>
      <c r="V198" s="76"/>
      <c r="W198" s="77"/>
      <c r="X198" s="78"/>
      <c r="Y198" s="77"/>
      <c r="Z198" s="77"/>
      <c r="AA198" s="77"/>
      <c r="AB198" s="77"/>
      <c r="AC198" s="77"/>
      <c r="AD198" s="77"/>
      <c r="AE198" s="77"/>
      <c r="AF198" s="76"/>
      <c r="AG198" s="77"/>
      <c r="AH198" s="77"/>
      <c r="AI198" s="77"/>
      <c r="AJ198" s="78"/>
      <c r="AK198" s="77"/>
      <c r="AL198" s="77"/>
      <c r="AM198" s="77"/>
      <c r="AN198" s="77"/>
      <c r="AO198" s="76"/>
      <c r="AP198" s="77"/>
      <c r="AQ198" s="78"/>
      <c r="AR198" s="76"/>
      <c r="AS198" s="78"/>
      <c r="AT198" s="77"/>
      <c r="AU198" s="77"/>
      <c r="AV198" s="179" t="str">
        <f>IF(AND(COUNTBLANK($B198:$O198)=13,COUNTBLANK($P198:$Q198)=1,COUNTBLANK($R198:$U198)=3,COUNTBLANK($V198:$X198)=2,COUNTBLANK($Y198:$AE198)=6,COUNTBLANK($AF198:$AJ198)=4,COUNTBLANK($AK198:AN198)=3,COUNTBLANK($AO198:$AQ198)=2,COUNTBLANK($AR198:$AS198)=1,COUNTBLANK($AT198:$AU198)=1),IF(Data!$B198&lt;&gt;"",Scoring!$D$7)+IF(Data!$C198&lt;&gt;"",Scoring!$D$8)+IF(Data!$D198&lt;&gt;"",Scoring!$D$9)+IF(Data!$E198&lt;&gt;"",Scoring!$D$10)+IF(Data!$F198&lt;&gt;"",Scoring!$D$11)+IF(Data!$G198&lt;&gt;"",Scoring!$D$12)+IF(Data!$H198&lt;&gt;"",Scoring!$D$13)+IF(Data!$I198&lt;&gt;"",Scoring!$D$14)+IF(Data!$J198&lt;&gt;"",Scoring!$D$15)+IF(Data!$K198&lt;&gt;"",Scoring!$D$16)+IF(Data!$L198&lt;&gt;"",Scoring!$D$17)+IF(Data!$M198&lt;&gt;"",Scoring!$D$18)+IF(Data!$N198&lt;&gt;"",Scoring!$D$19)+IF(Data!$O198&lt;&gt;"",Scoring!$D$20)+IF(Data!$P198&lt;&gt;"",Scoring!$D$21)+IF(Data!$Q198&lt;&gt;"",Scoring!$D$22)+IF(Data!$R198&lt;&gt;"",Scoring!$D$23)+IF(Data!$S198&lt;&gt;"",Scoring!$D$24)+IF(Data!$T198&lt;&gt;"",Scoring!$D$25)+IF(Data!$U198&lt;&gt;"",Scoring!$D$26)+IF(Data!$V198&lt;&gt;"",Scoring!$D$27)+IF(Data!$W198&lt;&gt;"",Scoring!$D$28)+IF(Data!$X198&lt;&gt;"",Scoring!$D$29)+IF(Data!$Y198&lt;&gt;"",Scoring!$D$30)+IF(Data!$Z198&lt;&gt;"",Scoring!$D$31)+IF(Data!$AA198&lt;&gt;"",Scoring!$D$32)+IF(Data!$AB198&lt;&gt;"",Scoring!$D$33)+IF(Data!$AC198&lt;&gt;"",Scoring!$D$34)+IF(Data!$AD198&lt;&gt;"",Scoring!$D$35)+IF(Data!$AE198&lt;&gt;"",Scoring!$D$36)+IF(Data!$AF198&lt;&gt;"",Scoring!$D$37)+IF(Data!$AG198&lt;&gt;"",Scoring!$D$38)+IF(Data!$AH198&lt;&gt;"",Scoring!$D$39)+IF(Data!$AI198&lt;&gt;"",Scoring!$D$40)+IF(Data!$AJ198&lt;&gt;"",Scoring!$D$41)+IF(Data!$AK198&lt;&gt;"",Scoring!$D$42)+IF(Data!$AL198&lt;&gt;"",Scoring!$D$43)+IF(Data!$AM198&lt;&gt;"",Scoring!$D$44)+IF(Data!$AN198&lt;&gt;"",Scoring!$D$45)+IF(Data!$AO198&lt;&gt;"",Scoring!$D$46)+IF(Data!$AP198&lt;&gt;"",Scoring!$D$47)+IF(Data!$AQ198&lt;&gt;"",Scoring!$D$48)+IF(Data!$AR198&lt;&gt;"",Scoring!$D$49)+IF(Data!$AS198&lt;&gt;"",Scoring!$D$50)+IF(Data!$AT198&lt;&gt;"",Scoring!$D$51)+IF(Data!$AU198&lt;&gt;"",Scoring!$D$52),"")</f>
        <v/>
      </c>
      <c r="AW198" s="180" t="str">
        <f>IF(AV198&lt;&gt;"",LOOKUP(AV198,Likelihoods!$A$7:$A$107,Likelihoods!B$7:B$107),"")</f>
        <v/>
      </c>
      <c r="AX198" s="181" t="str">
        <f>IF(AND(COUNTBLANK($B198:$O198)=13,COUNTBLANK($P198:$Q198)=1,COUNTBLANK($R198:$U198)=3,COUNTBLANK($V198:$X198)=2,COUNTBLANK($Y198:$AE198)=6,COUNTBLANK($AF198:$AJ198)=4,COUNTBLANK($AK198:AN198)=3,COUNTBLANK($AO198:$AQ198)=2,COUNTBLANK($AR198:$AS198)=1,COUNTBLANK($AT198:$AU198)=1),IF(Data!$B198&lt;&gt;"",Scoring!$E$7)+IF(Data!$C198&lt;&gt;"",Scoring!$E$8)+IF(Data!$D198&lt;&gt;"",Scoring!$E$9)+IF(Data!$E198&lt;&gt;"",Scoring!$E$10)+IF(Data!$F198&lt;&gt;"",Scoring!$E$11)+IF(Data!$G198&lt;&gt;"",Scoring!$E$12)+IF(Data!$H198&lt;&gt;"",Scoring!$E$13)+IF(Data!$I198&lt;&gt;"",Scoring!$E$14)+IF(Data!$J198&lt;&gt;"",Scoring!$E$15)+IF(Data!$K198&lt;&gt;"",Scoring!$E$16)+IF(Data!$L198&lt;&gt;"",Scoring!$E$17)+IF(Data!$M198&lt;&gt;"",Scoring!$E$18)+IF(Data!$N198&lt;&gt;"",Scoring!$E$19)+IF(Data!$O198&lt;&gt;"",Scoring!$E$20)+IF(Data!$P198&lt;&gt;"",Scoring!$E$21)+IF(Data!$Q198&lt;&gt;"",Scoring!$E$22)+IF(Data!$R198&lt;&gt;"",Scoring!$E$23)+IF(Data!$S198&lt;&gt;"",Scoring!$E$24)+IF(Data!$T198&lt;&gt;"",Scoring!$E$25)+IF(Data!$U198&lt;&gt;"",Scoring!$E$26)+IF(Data!$V198&lt;&gt;"",Scoring!$E$27)+IF(Data!$W198&lt;&gt;"",Scoring!$E$28)+IF(Data!$X198&lt;&gt;"",Scoring!$E$29)+IF(Data!$Y198&lt;&gt;"",Scoring!$E$30)+IF(Data!$Z198&lt;&gt;"",Scoring!$E$31)+IF(Data!$AA198&lt;&gt;"",Scoring!$E$32)+IF(Data!$AB198&lt;&gt;"",Scoring!$E$33)+IF(Data!$AC198&lt;&gt;"",Scoring!$E$34)+IF(Data!$AD198&lt;&gt;"",Scoring!$E$35)+IF(Data!$AE198&lt;&gt;"",Scoring!$E$36)+IF(Data!$AF198&lt;&gt;"",Scoring!$E$37)+IF(Data!$AG198&lt;&gt;"",Scoring!$E$38)+IF(Data!$AH198&lt;&gt;"",Scoring!$E$39)+IF(Data!$AI198&lt;&gt;"",Scoring!$E$40)+IF(Data!$AJ198&lt;&gt;"",Scoring!$E$41)+IF(Data!$AK198&lt;&gt;"",Scoring!$E$42)+IF(Data!$AL198&lt;&gt;"",Scoring!$E$43)+IF(Data!$AM198&lt;&gt;"",Scoring!$E$44)+IF(Data!$AN198&lt;&gt;"",Scoring!$E$45)+IF(Data!$AO198&lt;&gt;"",Scoring!$E$46)+IF(Data!$AP198&lt;&gt;"",Scoring!$E$47)+IF(Data!$AQ198&lt;&gt;"",Scoring!$E$48)+IF(Data!$AR198&lt;&gt;"",Scoring!$E$49)+IF(Data!$AS198&lt;&gt;"",Scoring!$E$50)+IF(Data!$AT198&lt;&gt;"",Scoring!$E$51)+IF(Data!$AU198&lt;&gt;"",Scoring!$E$52),"")</f>
        <v/>
      </c>
      <c r="AY198" s="180" t="str">
        <f>IF(AX198&lt;&gt;"",LOOKUP(AX198,Likelihoods!$A$7:$A$107,Likelihoods!C$7:C$107),"")</f>
        <v/>
      </c>
      <c r="AZ198" s="182" t="str">
        <f>IF(AND(COUNTBLANK($B198:$O198)=13,COUNTBLANK($P198:$Q198)=1,COUNTBLANK($R198:$U198)=3,COUNTBLANK($V198:$X198)=2,COUNTBLANK($Y198:$AE198)=6,COUNTBLANK($AF198:$AJ198)=4,COUNTBLANK($AK198:AN198)=3,COUNTBLANK($AO198:$AQ198)=2,COUNTBLANK($AR198:$AS198)=1,COUNTBLANK($AT198:$AU198)=1),IF(Data!$B198&lt;&gt;"",Scoring!$F$7)+IF(Data!$C198&lt;&gt;"",Scoring!$F$8)+IF(Data!$D198&lt;&gt;"",Scoring!$F$9)+IF(Data!$E198&lt;&gt;"",Scoring!$F$10)+IF(Data!$F198&lt;&gt;"",Scoring!$F$11)+IF(Data!$G198&lt;&gt;"",Scoring!$F$12)+IF(Data!$H198&lt;&gt;"",Scoring!$F$13)+IF(Data!$I198&lt;&gt;"",Scoring!$F$14)+IF(Data!$J198&lt;&gt;"",Scoring!$F$15)+IF(Data!$K198&lt;&gt;"",Scoring!$F$16)+IF(Data!$L198&lt;&gt;"",Scoring!$F$17)+IF(Data!$M198&lt;&gt;"",Scoring!$F$18)+IF(Data!$N198&lt;&gt;"",Scoring!$F$19)+IF(Data!$O198&lt;&gt;"",Scoring!$F$20)+IF(Data!$P198&lt;&gt;"",Scoring!$F$21)+IF(Data!$Q198&lt;&gt;"",Scoring!$F$22)+IF(Data!$R198&lt;&gt;"",Scoring!$F$23)+IF(Data!$S198&lt;&gt;"",Scoring!$F$24)+IF(Data!$T198&lt;&gt;"",Scoring!$F$25)+IF(Data!$U198&lt;&gt;"",Scoring!$F$26)+IF(Data!$V198&lt;&gt;"",Scoring!$F$27)+IF(Data!$W198&lt;&gt;"",Scoring!$F$28)+IF(Data!$X198&lt;&gt;"",Scoring!$F$29)+IF(Data!$Y198&lt;&gt;"",Scoring!$F$30)+IF(Data!$Z198&lt;&gt;"",Scoring!$F$31)+IF(Data!$AA198&lt;&gt;"",Scoring!$F$32)+IF(Data!$AB198&lt;&gt;"",Scoring!$F$33)+IF(Data!$AC198&lt;&gt;"",Scoring!$F$34)+IF(Data!$AD198&lt;&gt;"",Scoring!$F$35)+IF(Data!$AE198&lt;&gt;"",Scoring!$F$36)+IF(Data!$AF198&lt;&gt;"",Scoring!$F$37)+IF(Data!$AG198&lt;&gt;"",Scoring!$F$38)+IF(Data!$AH198&lt;&gt;"",Scoring!$F$39)+IF(Data!$AI198&lt;&gt;"",Scoring!$F$40)+IF(Data!$AJ198&lt;&gt;"",Scoring!$F$41)+IF(Data!$AK198&lt;&gt;"",Scoring!$F$42)+IF(Data!$AL198&lt;&gt;"",Scoring!$F$43)+IF(Data!$AM198&lt;&gt;"",Scoring!$F$44)+IF(Data!$AN198&lt;&gt;"",Scoring!$F$45)+IF(Data!$AO198&lt;&gt;"",Scoring!$F$46)+IF(Data!$AP198&lt;&gt;"",Scoring!$F$47)+IF(Data!$AQ198&lt;&gt;"",Scoring!$F$48)+IF(Data!$AR198&lt;&gt;"",Scoring!$F$49)+IF(Data!$AS198&lt;&gt;"",Scoring!$F$50)+IF(Data!$AT198&lt;&gt;"",Scoring!$F$51)+IF(Data!$AU198&lt;&gt;"",Scoring!$F$52),"")</f>
        <v/>
      </c>
      <c r="BA198" s="183" t="str">
        <f>IF(AZ198&lt;&gt;"",LOOKUP(AZ198,Likelihoods!$A$7:$A$107,Likelihoods!D$7:D$107),"")</f>
        <v/>
      </c>
      <c r="BB198" s="181" t="str">
        <f>IF(AND(COUNTBLANK($B198:$O198)=13,COUNTBLANK($P198:$Q198)=1,COUNTBLANK($R198:$U198)=3,COUNTBLANK($V198:$X198)=2,COUNTBLANK($Y198:$AE198)=6,COUNTBLANK($AF198:$AJ198)=4,COUNTBLANK($AK198:AN198)=3,COUNTBLANK($AO198:$AQ198)=2,COUNTBLANK($AR198:$AS198)=1,COUNTBLANK($AT198:$AU198)=1),IF(Data!$B198&lt;&gt;"",Scoring!$G$7)+IF(Data!$C198&lt;&gt;"",Scoring!$G$8)+IF(Data!$D198&lt;&gt;"",Scoring!$G$9)+IF(Data!$E198&lt;&gt;"",Scoring!$G$10)+IF(Data!$F198&lt;&gt;"",Scoring!$G$11)+IF(Data!$G198&lt;&gt;"",Scoring!$G$12)+IF(Data!$H198&lt;&gt;"",Scoring!$G$13)+IF(Data!$I198&lt;&gt;"",Scoring!$G$14)+IF(Data!$J198&lt;&gt;"",Scoring!$G$15)+IF(Data!$K198&lt;&gt;"",Scoring!$G$16)+IF(Data!$L198&lt;&gt;"",Scoring!$G$17)+IF(Data!$M198&lt;&gt;"",Scoring!$G$18)+IF(Data!$N198&lt;&gt;"",Scoring!$G$19)+IF(Data!$O198&lt;&gt;"",Scoring!$G$20)+IF(Data!$P198&lt;&gt;"",Scoring!$G$21)+IF(Data!$Q198&lt;&gt;"",Scoring!$G$22)+IF(Data!$R198&lt;&gt;"",Scoring!$G$23)+IF(Data!$S198&lt;&gt;"",Scoring!$G$24)+IF(Data!$T198&lt;&gt;"",Scoring!$G$25)+IF(Data!$U198&lt;&gt;"",Scoring!$G$26)+IF(Data!$V198&lt;&gt;"",Scoring!$G$27)+IF(Data!$W198&lt;&gt;"",Scoring!$G$28)+IF(Data!$X198&lt;&gt;"",Scoring!$G$29)+IF(Data!$Y198&lt;&gt;"",Scoring!$G$30)+IF(Data!$Z198&lt;&gt;"",Scoring!$G$31)+IF(Data!$AA198&lt;&gt;"",Scoring!$G$32)+IF(Data!$AB198&lt;&gt;"",Scoring!$G$33)+IF(Data!$AC198&lt;&gt;"",Scoring!$G$34)+IF(Data!$AD198&lt;&gt;"",Scoring!$G$35)+IF(Data!$AE198&lt;&gt;"",Scoring!$G$36)+IF(Data!$AF198&lt;&gt;"",Scoring!$G$37)+IF(Data!$AG198&lt;&gt;"",Scoring!$G$38)+IF(Data!$AH198&lt;&gt;"",Scoring!$G$39)+IF(Data!$AI198&lt;&gt;"",Scoring!$G$40)+IF(Data!$AJ198&lt;&gt;"",Scoring!$G$41)+IF(Data!$AK198&lt;&gt;"",Scoring!$G$42)+IF(Data!$AL198&lt;&gt;"",Scoring!$G$43)+IF(Data!$AM198&lt;&gt;"",Scoring!$G$44)+IF(Data!$AN198&lt;&gt;"",Scoring!$G$45)+IF(Data!$AO198&lt;&gt;"",Scoring!$G$46)+IF(Data!$AP198&lt;&gt;"",Scoring!$G$47)+IF(Data!$AQ198&lt;&gt;"",Scoring!$G$48)+IF(Data!$AR198&lt;&gt;"",Scoring!$G$49)+IF(Data!$AS198&lt;&gt;"",Scoring!$G$50)+IF(Data!$AT198&lt;&gt;"",Scoring!$G$51)+IF(Data!$AU198&lt;&gt;"",Scoring!$G$52),"")</f>
        <v/>
      </c>
      <c r="BC198" s="184" t="str">
        <f>IF(BB198&lt;&gt;"",LOOKUP(BB198,Likelihoods!$A$7:$A$107,Likelihoods!E$7:E$107),"")</f>
        <v/>
      </c>
      <c r="BD198" s="185" t="str">
        <f>IF(AND(COUNTBLANK($B198:$O198)=13,COUNTBLANK($P198:$Q198)=1,COUNTBLANK($R198:$U198)=3,COUNTBLANK($V198:$X198)=2,COUNTBLANK($Y198:$AE198)=6,COUNTBLANK($AF198:$AJ198)=4,COUNTBLANK($AK198:AN198)=3,COUNTBLANK($AO198:$AQ198)=2,COUNTBLANK($AR198:$AS198)=1,COUNTBLANK($AT198:$AU198)=1),IF(Data!$B198&lt;&gt;"",Scoring!$H$7)+IF(Data!$C198&lt;&gt;"",Scoring!$H$8)+IF(Data!$D198&lt;&gt;"",Scoring!$H$9)+IF(Data!$E198&lt;&gt;"",Scoring!$H$10)+IF(Data!$F198&lt;&gt;"",Scoring!$H$11)+IF(Data!$G198&lt;&gt;"",Scoring!$H$12)+IF(Data!$H198&lt;&gt;"",Scoring!$H$13)+IF(Data!$I198&lt;&gt;"",Scoring!$H$14)+IF(Data!$J198&lt;&gt;"",Scoring!$H$15)+IF(Data!$K198&lt;&gt;"",Scoring!$H$16)+IF(Data!$L198&lt;&gt;"",Scoring!$H$17)+IF(Data!$M198&lt;&gt;"",Scoring!$H$18)+IF(Data!$N198&lt;&gt;"",Scoring!$H$19)+IF(Data!$O198&lt;&gt;"",Scoring!$H$20)+IF(Data!$P198&lt;&gt;"",Scoring!$H$21)+IF(Data!$Q198&lt;&gt;"",Scoring!$H$22)+IF(Data!$R198&lt;&gt;"",Scoring!$H$23)+IF(Data!$S198&lt;&gt;"",Scoring!$H$24)+IF(Data!$T198&lt;&gt;"",Scoring!$H$25)+IF(Data!$U198&lt;&gt;"",Scoring!$H$26)+IF(Data!$V198&lt;&gt;"",Scoring!$H$27)+IF(Data!$W198&lt;&gt;"",Scoring!$H$28)+IF(Data!$X198&lt;&gt;"",Scoring!$H$29)+IF(Data!$Y198&lt;&gt;"",Scoring!$H$30)+IF(Data!$Z198&lt;&gt;"",Scoring!$H$31)+IF(Data!$AA198&lt;&gt;"",Scoring!$H$32)+IF(Data!$AB198&lt;&gt;"",Scoring!$H$33)+IF(Data!$AC198&lt;&gt;"",Scoring!$H$34)+IF(Data!$AD198&lt;&gt;"",Scoring!$H$35)+IF(Data!$AE198&lt;&gt;"",Scoring!$H$36)+IF(Data!$AF198&lt;&gt;"",Scoring!$H$37)+IF(Data!$AG198&lt;&gt;"",Scoring!$H$38)+IF(Data!$AH198&lt;&gt;"",Scoring!$H$39)+IF(Data!$AI198&lt;&gt;"",Scoring!$H$40)+IF(Data!$AJ198&lt;&gt;"",Scoring!$H$41)+IF(Data!$AK198&lt;&gt;"",Scoring!$H$42)+IF(Data!$AL198&lt;&gt;"",Scoring!$H$43)+IF(Data!$AM198&lt;&gt;"",Scoring!$H$44)+IF(Data!$AN198&lt;&gt;"",Scoring!$H$45)+IF(Data!$AO198&lt;&gt;"",Scoring!$H$46)+IF(Data!$AP198&lt;&gt;"",Scoring!$H$47)+IF(Data!$AQ198&lt;&gt;"",Scoring!$H$48)+IF(Data!$AR198&lt;&gt;"",Scoring!$H$49)+IF(Data!$AS198&lt;&gt;"",Scoring!$H$50)+IF(Data!$AT198&lt;&gt;"",Scoring!$H$51)+IF(Data!$AU198&lt;&gt;"",Scoring!$H$52),"")</f>
        <v/>
      </c>
      <c r="BE198" s="186" t="str">
        <f>IF(BD198&lt;&gt;"",LOOKUP(BD198,Likelihoods!$A$7:$A$107,Likelihoods!F$7:F$107),"")</f>
        <v/>
      </c>
      <c r="BF198" s="181" t="str">
        <f>IF(AND(COUNTBLANK($B198:$O198)=13,COUNTBLANK($P198:$Q198)=1,COUNTBLANK($R198:$U198)=3,COUNTBLANK($V198:$X198)=2,COUNTBLANK($Y198:$AE198)=6,COUNTBLANK($AF198:$AJ198)=4,COUNTBLANK($AK198:AN198)=3,COUNTBLANK($AO198:$AQ198)=2,COUNTBLANK($AR198:$AS198)=1,COUNTBLANK($AT198:$AU198)=1),IF(Data!$B198&lt;&gt;"",Scoring!$I$7)+IF(Data!$C198&lt;&gt;"",Scoring!$I$8)+IF(Data!$D198&lt;&gt;"",Scoring!$I$9)+IF(Data!$E198&lt;&gt;"",Scoring!$I$10)+IF(Data!$F198&lt;&gt;"",Scoring!$I$11)+IF(Data!$G198&lt;&gt;"",Scoring!$I$12)+IF(Data!$H198&lt;&gt;"",Scoring!$I$13)+IF(Data!$I198&lt;&gt;"",Scoring!$I$14)+IF(Data!$J198&lt;&gt;"",Scoring!$I$15)+IF(Data!$K198&lt;&gt;"",Scoring!$I$16)+IF(Data!$L198&lt;&gt;"",Scoring!$I$17)+IF(Data!$M198&lt;&gt;"",Scoring!$I$18)+IF(Data!$N198&lt;&gt;"",Scoring!$I$19)+IF(Data!$O198&lt;&gt;"",Scoring!$I$20)+IF(Data!$P198&lt;&gt;"",Scoring!$I$21)+IF(Data!$Q198&lt;&gt;"",Scoring!$I$22)+IF(Data!$R198&lt;&gt;"",Scoring!$I$23)+IF(Data!$S198&lt;&gt;"",Scoring!$I$24)+IF(Data!$T198&lt;&gt;"",Scoring!$I$25)+IF(Data!$U198&lt;&gt;"",Scoring!$I$26)+IF(Data!$V198&lt;&gt;"",Scoring!$I$27)+IF(Data!$W198&lt;&gt;"",Scoring!$I$28)+IF(Data!$X198&lt;&gt;"",Scoring!$I$29)+IF(Data!$Y198&lt;&gt;"",Scoring!$I$30)+IF(Data!$Z198&lt;&gt;"",Scoring!$I$31)+IF(Data!$AA198&lt;&gt;"",Scoring!$I$32)+IF(Data!$AB198&lt;&gt;"",Scoring!$I$33)+IF(Data!$AC198&lt;&gt;"",Scoring!$I$34)+IF(Data!$AD198&lt;&gt;"",Scoring!$I$35)+IF(Data!$AE198&lt;&gt;"",Scoring!$I$36)+IF(Data!$AF198&lt;&gt;"",Scoring!$I$37)+IF(Data!$AG198&lt;&gt;"",Scoring!$I$38)+IF(Data!$AH198&lt;&gt;"",Scoring!$I$39)+IF(Data!$AI198&lt;&gt;"",Scoring!$I$40)+IF(Data!$AJ198&lt;&gt;"",Scoring!$I$41)+IF(Data!$AK198&lt;&gt;"",Scoring!$I$42)+IF(Data!$AL198&lt;&gt;"",Scoring!$I$43)+IF(Data!$AM198&lt;&gt;"",Scoring!$I$44)+IF(Data!$AN198&lt;&gt;"",Scoring!$I$45)+IF(Data!$AO198&lt;&gt;"",Scoring!$I$46)+IF(Data!$AP198&lt;&gt;"",Scoring!$I$47)+IF(Data!$AQ198&lt;&gt;"",Scoring!$I$48)+IF(Data!$AR198&lt;&gt;"",Scoring!$I$49)+IF(Data!$AS198&lt;&gt;"",Scoring!$I$50)+IF(Data!$AT198&lt;&gt;"",Scoring!$I$51)+IF(Data!$AU198&lt;&gt;"",Scoring!$I$52),"")</f>
        <v/>
      </c>
      <c r="BG198" s="180" t="str">
        <f>IF(BF198&lt;&gt;"",LOOKUP(BF198,Likelihoods!$A$7:$A$107,Likelihoods!G$7:G$107),"")</f>
        <v/>
      </c>
      <c r="BH198" s="187" t="str">
        <f>IF(AND(COUNTBLANK($B198:$O198)=13,COUNTBLANK($P198:$Q198)=1,COUNTBLANK($R198:$U198)=3,COUNTBLANK($V198:$X198)=2,COUNTBLANK($Y198:$AE198)=6,COUNTBLANK($AF198:$AJ198)=4,COUNTBLANK($AK198:AN198)=3,COUNTBLANK($AO198:$AQ198)=2,COUNTBLANK($AR198:$AS198)=1,COUNTBLANK($AT198:$AU198)=1),IF(Data!$B198&lt;&gt;"",Scoring!$J$7)+IF(Data!$C198&lt;&gt;"",Scoring!$J$8)+IF(Data!$D198&lt;&gt;"",Scoring!$J$9)+IF(Data!$E198&lt;&gt;"",Scoring!$J$10)+IF(Data!$F198&lt;&gt;"",Scoring!$J$11)+IF(Data!$G198&lt;&gt;"",Scoring!$J$12)+IF(Data!$H198&lt;&gt;"",Scoring!$J$13)+IF(Data!$I198&lt;&gt;"",Scoring!$J$14)+IF(Data!$J198&lt;&gt;"",Scoring!$J$15)+IF(Data!$K198&lt;&gt;"",Scoring!$J$16)+IF(Data!$L198&lt;&gt;"",Scoring!$J$17)+IF(Data!$M198&lt;&gt;"",Scoring!$J$18)+IF(Data!$N198&lt;&gt;"",Scoring!$J$19)+IF(Data!$O198&lt;&gt;"",Scoring!$J$20)+IF(Data!$P198&lt;&gt;"",Scoring!$J$21)+IF(Data!$Q198&lt;&gt;"",Scoring!$J$22)+IF(Data!$R198&lt;&gt;"",Scoring!$J$23)+IF(Data!$S198&lt;&gt;"",Scoring!$J$24)+IF(Data!$T198&lt;&gt;"",Scoring!$J$25)+IF(Data!$U198&lt;&gt;"",Scoring!$J$26)+IF(Data!$V198&lt;&gt;"",Scoring!$J$27)+IF(Data!$W198&lt;&gt;"",Scoring!$J$28)+IF(Data!$X198&lt;&gt;"",Scoring!$J$29)+IF(Data!$Y198&lt;&gt;"",Scoring!$J$30)+IF(Data!$Z198&lt;&gt;"",Scoring!$J$31)+IF(Data!$AA198&lt;&gt;"",Scoring!$J$32)+IF(Data!$AB198&lt;&gt;"",Scoring!$J$33)+IF(Data!$AC198&lt;&gt;"",Scoring!$J$34)+IF(Data!$AD198&lt;&gt;"",Scoring!$J$35)+IF(Data!$AE198&lt;&gt;"",Scoring!$J$36)+IF(Data!$AF198&lt;&gt;"",Scoring!$J$37)+IF(Data!$AG198&lt;&gt;"",Scoring!$J$38)+IF(Data!$AH198&lt;&gt;"",Scoring!$J$39)+IF(Data!$AI198&lt;&gt;"",Scoring!$J$40)+IF(Data!$AJ198&lt;&gt;"",Scoring!$J$41)+IF(Data!$AK198&lt;&gt;"",Scoring!$J$42)+IF(Data!$AL198&lt;&gt;"",Scoring!$J$43)+IF(Data!$AM198&lt;&gt;"",Scoring!$J$44)+IF(Data!$AN198&lt;&gt;"",Scoring!$J$45)+IF(Data!$AO198&lt;&gt;"",Scoring!$J$46)+IF(Data!$AP198&lt;&gt;"",Scoring!$J$47)+IF(Data!$AQ198&lt;&gt;"",Scoring!$J$48)+IF(Data!$AR198&lt;&gt;"",Scoring!$J$49)+IF(Data!$AS198&lt;&gt;"",Scoring!$J$50)+IF(Data!$AT198&lt;&gt;"",Scoring!$J$51)+IF(Data!$AU198&lt;&gt;"",Scoring!$J$52),"")</f>
        <v/>
      </c>
      <c r="BI198" s="183" t="str">
        <f>IF(BH198&lt;&gt;"",LOOKUP(BH198,Likelihoods!$A$7:$A$107,Likelihoods!H$7:H$107),"")</f>
        <v/>
      </c>
      <c r="BJ198" s="188" t="str">
        <f>IF(AND(COUNTBLANK($B198:$O198)=13,COUNTBLANK($P198:$Q198)=1,COUNTBLANK($R198:$U198)=3,COUNTBLANK($V198:$X198)=2,COUNTBLANK($Y198:$AE198)=6,COUNTBLANK($AF198:$AJ198)=4,COUNTBLANK($AK198:AN198)=3,COUNTBLANK($AO198:$AQ198)=2,COUNTBLANK($AR198:$AS198)=1,COUNTBLANK($AT198:$AU198)=1),IF(Data!$B198&lt;&gt;"",Scoring!$K$7)+IF(Data!$C198&lt;&gt;"",Scoring!$K$8)+IF(Data!$D198&lt;&gt;"",Scoring!$K$9)+IF(Data!$E198&lt;&gt;"",Scoring!$K$10)+IF(Data!$F198&lt;&gt;"",Scoring!$K$11)+IF(Data!$G198&lt;&gt;"",Scoring!$K$12)+IF(Data!$H198&lt;&gt;"",Scoring!$K$13)+IF(Data!$I198&lt;&gt;"",Scoring!$K$14)+IF(Data!$J198&lt;&gt;"",Scoring!$K$15)+IF(Data!$K198&lt;&gt;"",Scoring!$K$16)+IF(Data!$L198&lt;&gt;"",Scoring!$K$17)+IF(Data!$M198&lt;&gt;"",Scoring!$K$18)+IF(Data!$N198&lt;&gt;"",Scoring!$K$19)+IF(Data!$O198&lt;&gt;"",Scoring!$K$20)+IF(Data!$P198&lt;&gt;"",Scoring!$K$21)+IF(Data!$Q198&lt;&gt;"",Scoring!$K$22)+IF(Data!$R198&lt;&gt;"",Scoring!$K$23)+IF(Data!$S198&lt;&gt;"",Scoring!$K$24)+IF(Data!$T198&lt;&gt;"",Scoring!$K$25)+IF(Data!$U198&lt;&gt;"",Scoring!$K$26)+IF(Data!$V198&lt;&gt;"",Scoring!$K$27)+IF(Data!$W198&lt;&gt;"",Scoring!$K$28)+IF(Data!$X198&lt;&gt;"",Scoring!$K$29)+IF(Data!$Y198&lt;&gt;"",Scoring!$K$30)+IF(Data!$Z198&lt;&gt;"",Scoring!$K$31)+IF(Data!$AA198&lt;&gt;"",Scoring!$K$32)+IF(Data!$AB198&lt;&gt;"",Scoring!$K$33)+IF(Data!$AC198&lt;&gt;"",Scoring!$K$34)+IF(Data!$AD198&lt;&gt;"",Scoring!$K$35)+IF(Data!$AE198&lt;&gt;"",Scoring!$K$36)+IF(Data!$AF198&lt;&gt;"",Scoring!$K$37)+IF(Data!$AG198&lt;&gt;"",Scoring!$K$38)+IF(Data!$AH198&lt;&gt;"",Scoring!$K$39)+IF(Data!$AI198&lt;&gt;"",Scoring!$K$40)+IF(Data!$AJ198&lt;&gt;"",Scoring!$K$41)+IF(Data!$AK198&lt;&gt;"",Scoring!$K$42)+IF(Data!$AL198&lt;&gt;"",Scoring!$K$43)+IF(Data!$AM198&lt;&gt;"",Scoring!$K$44)+IF(Data!$AN198&lt;&gt;"",Scoring!$K$45)+IF(Data!$AO198&lt;&gt;"",Scoring!$K$46)+IF(Data!$AP198&lt;&gt;"",Scoring!$K$47)+IF(Data!$AQ198&lt;&gt;"",Scoring!$K$48)+IF(Data!$AR198&lt;&gt;"",Scoring!$K$49)+IF(Data!$AS198&lt;&gt;"",Scoring!$K$50)+IF(Data!$AT198&lt;&gt;"",Scoring!$K$51)+IF(Data!$AU198&lt;&gt;"",Scoring!$K$52),"")</f>
        <v/>
      </c>
      <c r="BK198" s="184" t="str">
        <f>IF(BJ198&lt;&gt;"",LOOKUP(BJ198,Likelihoods!$A$7:$A$107,Likelihoods!I$7:I$107),"")</f>
        <v/>
      </c>
      <c r="BL198" s="187" t="str">
        <f>IF(AND(COUNTBLANK($B198:$O198)=13,COUNTBLANK($P198:$Q198)=1,COUNTBLANK($R198:$U198)=3,COUNTBLANK($V198:$X198)=2,COUNTBLANK($Y198:$AE198)=6,COUNTBLANK($AF198:$AJ198)=4,COUNTBLANK($AK198:AN198)=3,COUNTBLANK($AO198:$AQ198)=2,COUNTBLANK($AR198:$AS198)=1,COUNTBLANK($AT198:$AU198)=1),IF(Data!$B198&lt;&gt;"",Scoring!$L$7)+IF(Data!$C198&lt;&gt;"",Scoring!$L$8)+IF(Data!$D198&lt;&gt;"",Scoring!$L$9)+IF(Data!$E198&lt;&gt;"",Scoring!$L$10)+IF(Data!$F198&lt;&gt;"",Scoring!$L$11)+IF(Data!$G198&lt;&gt;"",Scoring!$L$12)+IF(Data!$H198&lt;&gt;"",Scoring!$L$13)+IF(Data!$I198&lt;&gt;"",Scoring!$L$14)+IF(Data!$J198&lt;&gt;"",Scoring!$L$15)+IF(Data!$K198&lt;&gt;"",Scoring!$L$16)+IF(Data!$L198&lt;&gt;"",Scoring!$L$17)+IF(Data!$M198&lt;&gt;"",Scoring!$L$18)+IF(Data!$N198&lt;&gt;"",Scoring!$L$19)+IF(Data!$O198&lt;&gt;"",Scoring!$L$20)+IF(Data!$P198&lt;&gt;"",Scoring!$L$21)+IF(Data!$Q198&lt;&gt;"",Scoring!$L$22)+IF(Data!$R198&lt;&gt;"",Scoring!$L$23)+IF(Data!$S198&lt;&gt;"",Scoring!$L$24)+IF(Data!$T198&lt;&gt;"",Scoring!$L$25)+IF(Data!$U198&lt;&gt;"",Scoring!$L$26)+IF(Data!$V198&lt;&gt;"",Scoring!$L$27)+IF(Data!$W198&lt;&gt;"",Scoring!$L$28)+IF(Data!$X198&lt;&gt;"",Scoring!$L$29)+IF(Data!$Y198&lt;&gt;"",Scoring!$L$30)+IF(Data!$Z198&lt;&gt;"",Scoring!$L$31)+IF(Data!$AA198&lt;&gt;"",Scoring!$L$32)+IF(Data!$AB198&lt;&gt;"",Scoring!$L$33)+IF(Data!$AC198&lt;&gt;"",Scoring!$L$34)+IF(Data!$AD198&lt;&gt;"",Scoring!$L$35)+IF(Data!$AE198&lt;&gt;"",Scoring!$L$36)+IF(Data!$AF198&lt;&gt;"",Scoring!$L$37)+IF(Data!$AG198&lt;&gt;"",Scoring!$L$38)+IF(Data!$AH198&lt;&gt;"",Scoring!$L$39)+IF(Data!$AI198&lt;&gt;"",Scoring!$L$40)+IF(Data!$AJ198&lt;&gt;"",Scoring!$L$41)+IF(Data!$AK198&lt;&gt;"",Scoring!$L$42)+IF(Data!$AL198&lt;&gt;"",Scoring!$L$43)+IF(Data!$AM198&lt;&gt;"",Scoring!$L$44)+IF(Data!$AN198&lt;&gt;"",Scoring!$L$45)+IF(Data!$AO198&lt;&gt;"",Scoring!$L$46)+IF(Data!$AP198&lt;&gt;"",Scoring!$L$47)+IF(Data!$AQ198&lt;&gt;"",Scoring!$L$48)+IF(Data!$AR198&lt;&gt;"",Scoring!$L$49)+IF(Data!$AS198&lt;&gt;"",Scoring!$L$50)+IF(Data!$AT198&lt;&gt;"",Scoring!$L$51)+IF(Data!$AU198&lt;&gt;"",Scoring!$L$52),"")</f>
        <v/>
      </c>
      <c r="BM198" s="180" t="str">
        <f>IF(BL198&lt;&gt;"",LOOKUP(BL198,Likelihoods!$A$7:$A$107,Likelihoods!J$7:J$107),"")</f>
        <v/>
      </c>
      <c r="BN198" s="181" t="str">
        <f>IF(AND(COUNTBLANK($B198:$O198)=13,COUNTBLANK($P198:$Q198)=1,COUNTBLANK($R198:$U198)=3,COUNTBLANK($V198:$X198)=2,COUNTBLANK($Y198:$AE198)=6,COUNTBLANK($AF198:$AJ198)=4,COUNTBLANK($AK198:AN198)=3,COUNTBLANK($AO198:$AQ198)=2,COUNTBLANK($AR198:$AS198)=1,COUNTBLANK($AT198:$AU198)=1),IF(Data!$B198&lt;&gt;"",Scoring!$M$7)+IF(Data!$C198&lt;&gt;"",Scoring!$M$8)+IF(Data!$D198&lt;&gt;"",Scoring!$M$9)+IF(Data!$E198&lt;&gt;"",Scoring!$M$10)+IF(Data!$F198&lt;&gt;"",Scoring!$M$11)+IF(Data!$G198&lt;&gt;"",Scoring!$M$12)+IF(Data!$H198&lt;&gt;"",Scoring!$M$13)+IF(Data!$I198&lt;&gt;"",Scoring!$M$14)+IF(Data!$J198&lt;&gt;"",Scoring!$M$15)+IF(Data!$K198&lt;&gt;"",Scoring!$M$16)+IF(Data!$L198&lt;&gt;"",Scoring!$M$17)+IF(Data!$M198&lt;&gt;"",Scoring!$M$18)+IF(Data!$N198&lt;&gt;"",Scoring!$M$19)+IF(Data!$O198&lt;&gt;"",Scoring!$M$20)+IF(Data!$P198&lt;&gt;"",Scoring!$M$21)+IF(Data!$Q198&lt;&gt;"",Scoring!$M$22)+IF(Data!$R198&lt;&gt;"",Scoring!$M$23)+IF(Data!$S198&lt;&gt;"",Scoring!$M$24)+IF(Data!$T198&lt;&gt;"",Scoring!$M$25)+IF(Data!$U198&lt;&gt;"",Scoring!$M$26)+IF(Data!$V198&lt;&gt;"",Scoring!$M$27)+IF(Data!$W198&lt;&gt;"",Scoring!$M$28)+IF(Data!$X198&lt;&gt;"",Scoring!$M$29)+IF(Data!$Y198&lt;&gt;"",Scoring!$M$30)+IF(Data!$Z198&lt;&gt;"",Scoring!$M$31)+IF(Data!$AA198&lt;&gt;"",Scoring!$M$32)+IF(Data!$AB198&lt;&gt;"",Scoring!$M$33)+IF(Data!$AC198&lt;&gt;"",Scoring!$M$34)+IF(Data!$AD198&lt;&gt;"",Scoring!$M$35)+IF(Data!$AE198&lt;&gt;"",Scoring!$M$36)+IF(Data!$AF198&lt;&gt;"",Scoring!$M$37)+IF(Data!$AG198&lt;&gt;"",Scoring!$M$38)+IF(Data!$AH198&lt;&gt;"",Scoring!$M$39)+IF(Data!$AI198&lt;&gt;"",Scoring!$M$40)+IF(Data!$AJ198&lt;&gt;"",Scoring!$M$41)+IF(Data!$AK198&lt;&gt;"",Scoring!$M$42)+IF(Data!$AL198&lt;&gt;"",Scoring!$M$43)+IF(Data!$AM198&lt;&gt;"",Scoring!$M$44)+IF(Data!$AN198&lt;&gt;"",Scoring!$M$45)+IF(Data!$AO198&lt;&gt;"",Scoring!$M$46)+IF(Data!$AP198&lt;&gt;"",Scoring!$M$47)+IF(Data!$AQ198&lt;&gt;"",Scoring!$M$48)+IF(Data!$AR198&lt;&gt;"",Scoring!$M$49)+IF(Data!$AS198&lt;&gt;"",Scoring!$M$50)+IF(Data!$AT198&lt;&gt;"",Scoring!$M$51)+IF(Data!$AU198&lt;&gt;"",Scoring!$M$52),"")</f>
        <v/>
      </c>
      <c r="BO198" s="184" t="str">
        <f>IF(BN198&lt;&gt;"",LOOKUP(BN198,Likelihoods!$A$7:$A$107,Likelihoods!K$7:K$107),"")</f>
        <v/>
      </c>
      <c r="BP198" s="179" t="str">
        <f>IF(AND(COUNTBLANK($B198:$O198)=13,COUNTBLANK($P198:$Q198)=1,COUNTBLANK($R198:$U198)=3,COUNTBLANK($V198:$X198)=2,COUNTBLANK($Y198:$AE198)=6,COUNTBLANK($AF198:$AJ198)=4,COUNTBLANK($AK198:AN198)=3,COUNTBLANK($AO198:$AQ198)=2,COUNTBLANK($AR198:$AS198)=1,COUNTBLANK($AT198:$AU198)=1),IF(Data!$B198&lt;&gt;"",Scoring!$N$7)+IF(Data!$C198&lt;&gt;"",Scoring!$N$8)+IF(Data!$D198&lt;&gt;"",Scoring!$N$9)+IF(Data!$E198&lt;&gt;"",Scoring!$N$10)+IF(Data!$F198&lt;&gt;"",Scoring!$N$11)+IF(Data!$G198&lt;&gt;"",Scoring!$N$12)+IF(Data!$H198&lt;&gt;"",Scoring!$N$13)+IF(Data!$I198&lt;&gt;"",Scoring!$N$14)+IF(Data!$J198&lt;&gt;"",Scoring!$N$15)+IF(Data!$K198&lt;&gt;"",Scoring!$N$16)+IF(Data!$L198&lt;&gt;"",Scoring!$N$17)+IF(Data!$M198&lt;&gt;"",Scoring!$N$18)+IF(Data!$N198&lt;&gt;"",Scoring!$N$19)+IF(Data!$O198&lt;&gt;"",Scoring!$N$20)+IF(Data!$P198&lt;&gt;"",Scoring!$N$21)+IF(Data!$Q198&lt;&gt;"",Scoring!$N$22)+IF(Data!$R198&lt;&gt;"",Scoring!$N$23)+IF(Data!$S198&lt;&gt;"",Scoring!$N$24)+IF(Data!$T198&lt;&gt;"",Scoring!$N$25)+IF(Data!$U198&lt;&gt;"",Scoring!$N$26)+IF(Data!$V198&lt;&gt;"",Scoring!$N$27)+IF(Data!$W198&lt;&gt;"",Scoring!$N$28)+IF(Data!$X198&lt;&gt;"",Scoring!$N$29)+IF(Data!$Y198&lt;&gt;"",Scoring!$N$30)+IF(Data!$Z198&lt;&gt;"",Scoring!$N$31)+IF(Data!$AA198&lt;&gt;"",Scoring!$N$32)+IF(Data!$AB198&lt;&gt;"",Scoring!$N$33)+IF(Data!$AC198&lt;&gt;"",Scoring!$N$34)+IF(Data!$AD198&lt;&gt;"",Scoring!$N$35)+IF(Data!$AE198&lt;&gt;"",Scoring!$N$36)+IF(Data!$AF198&lt;&gt;"",Scoring!$N$37)+IF(Data!$AG198&lt;&gt;"",Scoring!$N$38)+IF(Data!$AH198&lt;&gt;"",Scoring!$N$39)+IF(Data!$AI198&lt;&gt;"",Scoring!$N$40)+IF(Data!$AJ198&lt;&gt;"",Scoring!$N$41)+IF(Data!$AK198&lt;&gt;"",Scoring!$N$42)+IF(Data!$AL198&lt;&gt;"",Scoring!$N$43)+IF(Data!$AM198&lt;&gt;"",Scoring!$N$44)+IF(Data!$AN198&lt;&gt;"",Scoring!$N$45)+IF(Data!$AO198&lt;&gt;"",Scoring!$N$46)+IF(Data!$AP198&lt;&gt;"",Scoring!$N$47)+IF(Data!$AQ198&lt;&gt;"",Scoring!$N$48)+IF(Data!$AR198&lt;&gt;"",Scoring!$N$49)+IF(Data!$AS198&lt;&gt;"",Scoring!$N$50)+IF(Data!$AT198&lt;&gt;"",Scoring!$N$51)+IF(Data!$AU198&lt;&gt;"",Scoring!$N$52),"")</f>
        <v/>
      </c>
      <c r="BQ198" s="189" t="str">
        <f>IF(BP198&lt;&gt;"",LOOKUP(BP198,Likelihoods!$A$7:$A$107,Likelihoods!L$7:L$107),"")</f>
        <v/>
      </c>
      <c r="BR198" s="181" t="str">
        <f>IF(AND(COUNTBLANK($B198:$O198)=13,COUNTBLANK($P198:$Q198)=1,COUNTBLANK($R198:$U198)=3,COUNTBLANK($V198:$X198)=2,COUNTBLANK($Y198:$AE198)=6,COUNTBLANK($AF198:$AJ198)=4,COUNTBLANK($AK198:AN198)=3,COUNTBLANK($AO198:$AQ198)=2,COUNTBLANK($AR198:$AS198)=1,COUNTBLANK($AT198:$AU198)=1),IF(Data!$B198&lt;&gt;"",Scoring!$O$7)+IF(Data!$C198&lt;&gt;"",Scoring!$O$8)+IF(Data!$D198&lt;&gt;"",Scoring!$O$9)+IF(Data!$E198&lt;&gt;"",Scoring!$O$10)+IF(Data!$F198&lt;&gt;"",Scoring!$O$11)+IF(Data!$G198&lt;&gt;"",Scoring!$O$12)+IF(Data!$H198&lt;&gt;"",Scoring!$O$13)+IF(Data!$I198&lt;&gt;"",Scoring!$O$14)+IF(Data!$J198&lt;&gt;"",Scoring!$O$15)+IF(Data!$K198&lt;&gt;"",Scoring!$O$16)+IF(Data!$L198&lt;&gt;"",Scoring!$O$17)+IF(Data!$M198&lt;&gt;"",Scoring!$O$18)+IF(Data!$N198&lt;&gt;"",Scoring!$O$19)+IF(Data!$O198&lt;&gt;"",Scoring!$O$20)+IF(Data!$P198&lt;&gt;"",Scoring!$O$21)+IF(Data!$Q198&lt;&gt;"",Scoring!$O$22)+IF(Data!$R198&lt;&gt;"",Scoring!$O$23)+IF(Data!$S198&lt;&gt;"",Scoring!$O$24)+IF(Data!$T198&lt;&gt;"",Scoring!$O$25)+IF(Data!$U198&lt;&gt;"",Scoring!$O$26)+IF(Data!$V198&lt;&gt;"",Scoring!$O$27)+IF(Data!$W198&lt;&gt;"",Scoring!$O$28)+IF(Data!$X198&lt;&gt;"",Scoring!$O$29)+IF(Data!$Y198&lt;&gt;"",Scoring!$O$30)+IF(Data!$Z198&lt;&gt;"",Scoring!$O$31)+IF(Data!$AA198&lt;&gt;"",Scoring!$O$32)+IF(Data!$AB198&lt;&gt;"",Scoring!$O$33)+IF(Data!$AC198&lt;&gt;"",Scoring!$O$34)+IF(Data!$AD198&lt;&gt;"",Scoring!$O$35)+IF(Data!$AE198&lt;&gt;"",Scoring!$O$36)+IF(Data!$AF198&lt;&gt;"",Scoring!$O$37)+IF(Data!$AG198&lt;&gt;"",Scoring!$O$38)+IF(Data!$AH198&lt;&gt;"",Scoring!$O$39)+IF(Data!$AI198&lt;&gt;"",Scoring!$O$40)+IF(Data!$AJ198&lt;&gt;"",Scoring!$O$41)+IF(Data!$AK198&lt;&gt;"",Scoring!$O$42)+IF(Data!$AL198&lt;&gt;"",Scoring!$O$43)+IF(Data!$AM198&lt;&gt;"",Scoring!$O$44)+IF(Data!$AN198&lt;&gt;"",Scoring!$O$45)+IF(Data!$AO198&lt;&gt;"",Scoring!$O$46)+IF(Data!$AP198&lt;&gt;"",Scoring!$O$47)+IF(Data!$AQ198&lt;&gt;"",Scoring!$O$48)+IF(Data!$AR198&lt;&gt;"",Scoring!$O$49)+IF(Data!$AS198&lt;&gt;"",Scoring!$O$50)+IF(Data!$AT198&lt;&gt;"",Scoring!$O$51)+IF(Data!$AU198&lt;&gt;"",Scoring!$O$52),"")</f>
        <v/>
      </c>
      <c r="BS198" s="184" t="str">
        <f>IF(BR198&lt;&gt;"",LOOKUP(BR198,Likelihoods!$A$7:$A$107,Likelihoods!M$7:M$107),"")</f>
        <v/>
      </c>
      <c r="BT198" s="181" t="str">
        <f>IF(AND(COUNTBLANK($B198:$O198)=13,COUNTBLANK($P198:$Q198)=1,COUNTBLANK($R198:$U198)=3,COUNTBLANK($V198:$X198)=2,COUNTBLANK($Y198:$AE198)=6,COUNTBLANK($AF198:$AJ198)=4,COUNTBLANK($AK198:AN198)=3,COUNTBLANK($AO198:$AQ198)=2,COUNTBLANK($AR198:$AS198)=1,COUNTBLANK($AT198:$AU198)=1),IF(Data!$B198&lt;&gt;"",Scoring!$P$7)+IF(Data!$C198&lt;&gt;"",Scoring!$P$8)+IF(Data!$D198&lt;&gt;"",Scoring!$P$9)+IF(Data!$E198&lt;&gt;"",Scoring!$P$10)+IF(Data!$F198&lt;&gt;"",Scoring!$P$11)+IF(Data!$G198&lt;&gt;"",Scoring!$P$12)+IF(Data!$H198&lt;&gt;"",Scoring!$P$13)+IF(Data!$I198&lt;&gt;"",Scoring!$P$14)+IF(Data!$J198&lt;&gt;"",Scoring!$P$15)+IF(Data!$K198&lt;&gt;"",Scoring!$P$16)+IF(Data!$L198&lt;&gt;"",Scoring!$P$17)+IF(Data!$M198&lt;&gt;"",Scoring!$P$18)+IF(Data!$N198&lt;&gt;"",Scoring!$P$19)+IF(Data!$O198&lt;&gt;"",Scoring!$P$20)+IF(Data!$P198&lt;&gt;"",Scoring!$P$21)+IF(Data!$Q198&lt;&gt;"",Scoring!$P$22)+IF(Data!$R198&lt;&gt;"",Scoring!$P$23)+IF(Data!$S198&lt;&gt;"",Scoring!$P$24)+IF(Data!$T198&lt;&gt;"",Scoring!$P$25)+IF(Data!$U198&lt;&gt;"",Scoring!$P$26)+IF(Data!$V198&lt;&gt;"",Scoring!$P$27)+IF(Data!$W198&lt;&gt;"",Scoring!$P$28)+IF(Data!$X198&lt;&gt;"",Scoring!$P$29)+IF(Data!$Y198&lt;&gt;"",Scoring!$P$30)+IF(Data!$Z198&lt;&gt;"",Scoring!$P$31)+IF(Data!$AA198&lt;&gt;"",Scoring!$P$32)+IF(Data!$AB198&lt;&gt;"",Scoring!$P$33)+IF(Data!$AC198&lt;&gt;"",Scoring!$P$34)+IF(Data!$AD198&lt;&gt;"",Scoring!$P$35)+IF(Data!$AE198&lt;&gt;"",Scoring!$P$36)+IF(Data!$AF198&lt;&gt;"",Scoring!$P$37)+IF(Data!$AG198&lt;&gt;"",Scoring!$P$38)+IF(Data!$AH198&lt;&gt;"",Scoring!$P$39)+IF(Data!$AI198&lt;&gt;"",Scoring!$P$40)+IF(Data!$AJ198&lt;&gt;"",Scoring!$P$41)+IF(Data!$AK198&lt;&gt;"",Scoring!$P$42)+IF(Data!$AL198&lt;&gt;"",Scoring!$P$43)+IF(Data!$AM198&lt;&gt;"",Scoring!$P$44)+IF(Data!$AN198&lt;&gt;"",Scoring!$P$45)+IF(Data!$AO198&lt;&gt;"",Scoring!$P$46)+IF(Data!$AP198&lt;&gt;"",Scoring!$P$47)+IF(Data!$AQ198&lt;&gt;"",Scoring!$P$48)+IF(Data!$AR198&lt;&gt;"",Scoring!$P$49)+IF(Data!$AS198&lt;&gt;"",Scoring!$P$50)+IF(Data!$AT198&lt;&gt;"",Scoring!$P$51)+IF(Data!$AU198&lt;&gt;"",Scoring!$P$52),"")</f>
        <v/>
      </c>
      <c r="BU198" s="180" t="str">
        <f>IF(BT198&lt;&gt;"",LOOKUP(BT198,Likelihoods!$A$7:$A$107,Likelihoods!N$7:N$107),"")</f>
        <v/>
      </c>
      <c r="BV198" s="181" t="str">
        <f>IF(AND(COUNTBLANK($B198:$O198)=13,COUNTBLANK($P198:$Q198)=1,COUNTBLANK($R198:$U198)=3,COUNTBLANK($V198:$X198)=2,COUNTBLANK($Y198:$AE198)=6,COUNTBLANK($AF198:$AJ198)=4,COUNTBLANK($AK198:AN198)=3,COUNTBLANK($AO198:$AQ198)=2,COUNTBLANK($AR198:$AS198)=1,COUNTBLANK($AT198:$AU198)=1),IF(Data!$B198&lt;&gt;"",Scoring!$Q$7)+IF(Data!$C198&lt;&gt;"",Scoring!$Q$8)+IF(Data!$D198&lt;&gt;"",Scoring!$Q$9)+IF(Data!$E198&lt;&gt;"",Scoring!$Q$10)+IF(Data!$F198&lt;&gt;"",Scoring!$Q$11)+IF(Data!$G198&lt;&gt;"",Scoring!$Q$12)+IF(Data!$H198&lt;&gt;"",Scoring!$Q$13)+IF(Data!$I198&lt;&gt;"",Scoring!$Q$14)+IF(Data!$J198&lt;&gt;"",Scoring!$Q$15)+IF(Data!$K198&lt;&gt;"",Scoring!$Q$16)+IF(Data!$L198&lt;&gt;"",Scoring!$Q$17)+IF(Data!$M198&lt;&gt;"",Scoring!$Q$18)+IF(Data!$N198&lt;&gt;"",Scoring!$Q$19)+IF(Data!$O198&lt;&gt;"",Scoring!$Q$20)+IF(Data!$P198&lt;&gt;"",Scoring!$Q$21)+IF(Data!$Q198&lt;&gt;"",Scoring!$Q$22)+IF(Data!$R198&lt;&gt;"",Scoring!$Q$23)+IF(Data!$S198&lt;&gt;"",Scoring!$Q$24)+IF(Data!$T198&lt;&gt;"",Scoring!$Q$25)+IF(Data!$U198&lt;&gt;"",Scoring!$Q$26)+IF(Data!$V198&lt;&gt;"",Scoring!$Q$27)+IF(Data!$W198&lt;&gt;"",Scoring!$Q$28)+IF(Data!$X198&lt;&gt;"",Scoring!$Q$29)+IF(Data!$Y198&lt;&gt;"",Scoring!$Q$30)+IF(Data!$Z198&lt;&gt;"",Scoring!$Q$31)+IF(Data!$AA198&lt;&gt;"",Scoring!$Q$32)+IF(Data!$AB198&lt;&gt;"",Scoring!$Q$33)+IF(Data!$AC198&lt;&gt;"",Scoring!$Q$34)+IF(Data!$AD198&lt;&gt;"",Scoring!$Q$35)+IF(Data!$AE198&lt;&gt;"",Scoring!$Q$36)+IF(Data!$AF198&lt;&gt;"",Scoring!$Q$37)+IF(Data!$AG198&lt;&gt;"",Scoring!$Q$38)+IF(Data!$AH198&lt;&gt;"",Scoring!$Q$39)+IF(Data!$AI198&lt;&gt;"",Scoring!$Q$40)+IF(Data!$AJ198&lt;&gt;"",Scoring!$Q$41)+IF(Data!$AK198&lt;&gt;"",Scoring!$Q$42)+IF(Data!$AL198&lt;&gt;"",Scoring!$Q$43)+IF(Data!$AM198&lt;&gt;"",Scoring!$Q$44)+IF(Data!$AN198&lt;&gt;"",Scoring!$Q$45)+IF(Data!$AO198&lt;&gt;"",Scoring!$Q$46)+IF(Data!$AP198&lt;&gt;"",Scoring!$Q$47)+IF(Data!$AQ198&lt;&gt;"",Scoring!$Q$48)+IF(Data!$AR198&lt;&gt;"",Scoring!$Q$49)+IF(Data!$AS198&lt;&gt;"",Scoring!$Q$50)+IF(Data!$AT198&lt;&gt;"",Scoring!$Q$51)+IF(Data!$AU198&lt;&gt;"",Scoring!$Q$52),"")</f>
        <v/>
      </c>
      <c r="BW198" s="183" t="str">
        <f>IF(BV198&lt;&gt;"",LOOKUP(BV198,Likelihoods!$A$7:$A$107,Likelihoods!O$7:O$107),"")</f>
        <v/>
      </c>
      <c r="BX198" s="9"/>
      <c r="BY198" s="9"/>
      <c r="BZ198" s="9"/>
      <c r="CA198" s="9"/>
      <c r="CB198" s="9"/>
      <c r="CC198" s="9"/>
      <c r="CD198" s="9"/>
      <c r="CE198" s="9"/>
      <c r="CF198" s="9"/>
      <c r="CG198" s="9"/>
      <c r="CH198" s="9"/>
      <c r="CI198" s="9"/>
      <c r="CJ198" s="9"/>
      <c r="CK198" s="9"/>
    </row>
    <row r="199" spans="1:89" ht="14.25">
      <c r="A199" s="59"/>
      <c r="B199" s="76"/>
      <c r="C199" s="77"/>
      <c r="D199" s="77"/>
      <c r="E199" s="77"/>
      <c r="F199" s="77"/>
      <c r="G199" s="77"/>
      <c r="H199" s="77"/>
      <c r="I199" s="77"/>
      <c r="J199" s="77"/>
      <c r="K199" s="77"/>
      <c r="L199" s="77"/>
      <c r="M199" s="77"/>
      <c r="N199" s="77"/>
      <c r="O199" s="77"/>
      <c r="P199" s="76"/>
      <c r="Q199" s="78"/>
      <c r="R199" s="77"/>
      <c r="S199" s="77"/>
      <c r="T199" s="77"/>
      <c r="U199" s="77"/>
      <c r="V199" s="76"/>
      <c r="W199" s="77"/>
      <c r="X199" s="78"/>
      <c r="Y199" s="77"/>
      <c r="Z199" s="77"/>
      <c r="AA199" s="77"/>
      <c r="AB199" s="77"/>
      <c r="AC199" s="77"/>
      <c r="AD199" s="77"/>
      <c r="AE199" s="77"/>
      <c r="AF199" s="76"/>
      <c r="AG199" s="77"/>
      <c r="AH199" s="77"/>
      <c r="AI199" s="77"/>
      <c r="AJ199" s="78"/>
      <c r="AK199" s="77"/>
      <c r="AL199" s="77"/>
      <c r="AM199" s="77"/>
      <c r="AN199" s="77"/>
      <c r="AO199" s="76"/>
      <c r="AP199" s="77"/>
      <c r="AQ199" s="78"/>
      <c r="AR199" s="76"/>
      <c r="AS199" s="78"/>
      <c r="AT199" s="77"/>
      <c r="AU199" s="77"/>
      <c r="AV199" s="179" t="str">
        <f>IF(AND(COUNTBLANK($B199:$O199)=13,COUNTBLANK($P199:$Q199)=1,COUNTBLANK($R199:$U199)=3,COUNTBLANK($V199:$X199)=2,COUNTBLANK($Y199:$AE199)=6,COUNTBLANK($AF199:$AJ199)=4,COUNTBLANK($AK199:AN199)=3,COUNTBLANK($AO199:$AQ199)=2,COUNTBLANK($AR199:$AS199)=1,COUNTBLANK($AT199:$AU199)=1),IF(Data!$B199&lt;&gt;"",Scoring!$D$7)+IF(Data!$C199&lt;&gt;"",Scoring!$D$8)+IF(Data!$D199&lt;&gt;"",Scoring!$D$9)+IF(Data!$E199&lt;&gt;"",Scoring!$D$10)+IF(Data!$F199&lt;&gt;"",Scoring!$D$11)+IF(Data!$G199&lt;&gt;"",Scoring!$D$12)+IF(Data!$H199&lt;&gt;"",Scoring!$D$13)+IF(Data!$I199&lt;&gt;"",Scoring!$D$14)+IF(Data!$J199&lt;&gt;"",Scoring!$D$15)+IF(Data!$K199&lt;&gt;"",Scoring!$D$16)+IF(Data!$L199&lt;&gt;"",Scoring!$D$17)+IF(Data!$M199&lt;&gt;"",Scoring!$D$18)+IF(Data!$N199&lt;&gt;"",Scoring!$D$19)+IF(Data!$O199&lt;&gt;"",Scoring!$D$20)+IF(Data!$P199&lt;&gt;"",Scoring!$D$21)+IF(Data!$Q199&lt;&gt;"",Scoring!$D$22)+IF(Data!$R199&lt;&gt;"",Scoring!$D$23)+IF(Data!$S199&lt;&gt;"",Scoring!$D$24)+IF(Data!$T199&lt;&gt;"",Scoring!$D$25)+IF(Data!$U199&lt;&gt;"",Scoring!$D$26)+IF(Data!$V199&lt;&gt;"",Scoring!$D$27)+IF(Data!$W199&lt;&gt;"",Scoring!$D$28)+IF(Data!$X199&lt;&gt;"",Scoring!$D$29)+IF(Data!$Y199&lt;&gt;"",Scoring!$D$30)+IF(Data!$Z199&lt;&gt;"",Scoring!$D$31)+IF(Data!$AA199&lt;&gt;"",Scoring!$D$32)+IF(Data!$AB199&lt;&gt;"",Scoring!$D$33)+IF(Data!$AC199&lt;&gt;"",Scoring!$D$34)+IF(Data!$AD199&lt;&gt;"",Scoring!$D$35)+IF(Data!$AE199&lt;&gt;"",Scoring!$D$36)+IF(Data!$AF199&lt;&gt;"",Scoring!$D$37)+IF(Data!$AG199&lt;&gt;"",Scoring!$D$38)+IF(Data!$AH199&lt;&gt;"",Scoring!$D$39)+IF(Data!$AI199&lt;&gt;"",Scoring!$D$40)+IF(Data!$AJ199&lt;&gt;"",Scoring!$D$41)+IF(Data!$AK199&lt;&gt;"",Scoring!$D$42)+IF(Data!$AL199&lt;&gt;"",Scoring!$D$43)+IF(Data!$AM199&lt;&gt;"",Scoring!$D$44)+IF(Data!$AN199&lt;&gt;"",Scoring!$D$45)+IF(Data!$AO199&lt;&gt;"",Scoring!$D$46)+IF(Data!$AP199&lt;&gt;"",Scoring!$D$47)+IF(Data!$AQ199&lt;&gt;"",Scoring!$D$48)+IF(Data!$AR199&lt;&gt;"",Scoring!$D$49)+IF(Data!$AS199&lt;&gt;"",Scoring!$D$50)+IF(Data!$AT199&lt;&gt;"",Scoring!$D$51)+IF(Data!$AU199&lt;&gt;"",Scoring!$D$52),"")</f>
        <v/>
      </c>
      <c r="AW199" s="180" t="str">
        <f>IF(AV199&lt;&gt;"",LOOKUP(AV199,Likelihoods!$A$7:$A$107,Likelihoods!B$7:B$107),"")</f>
        <v/>
      </c>
      <c r="AX199" s="181" t="str">
        <f>IF(AND(COUNTBLANK($B199:$O199)=13,COUNTBLANK($P199:$Q199)=1,COUNTBLANK($R199:$U199)=3,COUNTBLANK($V199:$X199)=2,COUNTBLANK($Y199:$AE199)=6,COUNTBLANK($AF199:$AJ199)=4,COUNTBLANK($AK199:AN199)=3,COUNTBLANK($AO199:$AQ199)=2,COUNTBLANK($AR199:$AS199)=1,COUNTBLANK($AT199:$AU199)=1),IF(Data!$B199&lt;&gt;"",Scoring!$E$7)+IF(Data!$C199&lt;&gt;"",Scoring!$E$8)+IF(Data!$D199&lt;&gt;"",Scoring!$E$9)+IF(Data!$E199&lt;&gt;"",Scoring!$E$10)+IF(Data!$F199&lt;&gt;"",Scoring!$E$11)+IF(Data!$G199&lt;&gt;"",Scoring!$E$12)+IF(Data!$H199&lt;&gt;"",Scoring!$E$13)+IF(Data!$I199&lt;&gt;"",Scoring!$E$14)+IF(Data!$J199&lt;&gt;"",Scoring!$E$15)+IF(Data!$K199&lt;&gt;"",Scoring!$E$16)+IF(Data!$L199&lt;&gt;"",Scoring!$E$17)+IF(Data!$M199&lt;&gt;"",Scoring!$E$18)+IF(Data!$N199&lt;&gt;"",Scoring!$E$19)+IF(Data!$O199&lt;&gt;"",Scoring!$E$20)+IF(Data!$P199&lt;&gt;"",Scoring!$E$21)+IF(Data!$Q199&lt;&gt;"",Scoring!$E$22)+IF(Data!$R199&lt;&gt;"",Scoring!$E$23)+IF(Data!$S199&lt;&gt;"",Scoring!$E$24)+IF(Data!$T199&lt;&gt;"",Scoring!$E$25)+IF(Data!$U199&lt;&gt;"",Scoring!$E$26)+IF(Data!$V199&lt;&gt;"",Scoring!$E$27)+IF(Data!$W199&lt;&gt;"",Scoring!$E$28)+IF(Data!$X199&lt;&gt;"",Scoring!$E$29)+IF(Data!$Y199&lt;&gt;"",Scoring!$E$30)+IF(Data!$Z199&lt;&gt;"",Scoring!$E$31)+IF(Data!$AA199&lt;&gt;"",Scoring!$E$32)+IF(Data!$AB199&lt;&gt;"",Scoring!$E$33)+IF(Data!$AC199&lt;&gt;"",Scoring!$E$34)+IF(Data!$AD199&lt;&gt;"",Scoring!$E$35)+IF(Data!$AE199&lt;&gt;"",Scoring!$E$36)+IF(Data!$AF199&lt;&gt;"",Scoring!$E$37)+IF(Data!$AG199&lt;&gt;"",Scoring!$E$38)+IF(Data!$AH199&lt;&gt;"",Scoring!$E$39)+IF(Data!$AI199&lt;&gt;"",Scoring!$E$40)+IF(Data!$AJ199&lt;&gt;"",Scoring!$E$41)+IF(Data!$AK199&lt;&gt;"",Scoring!$E$42)+IF(Data!$AL199&lt;&gt;"",Scoring!$E$43)+IF(Data!$AM199&lt;&gt;"",Scoring!$E$44)+IF(Data!$AN199&lt;&gt;"",Scoring!$E$45)+IF(Data!$AO199&lt;&gt;"",Scoring!$E$46)+IF(Data!$AP199&lt;&gt;"",Scoring!$E$47)+IF(Data!$AQ199&lt;&gt;"",Scoring!$E$48)+IF(Data!$AR199&lt;&gt;"",Scoring!$E$49)+IF(Data!$AS199&lt;&gt;"",Scoring!$E$50)+IF(Data!$AT199&lt;&gt;"",Scoring!$E$51)+IF(Data!$AU199&lt;&gt;"",Scoring!$E$52),"")</f>
        <v/>
      </c>
      <c r="AY199" s="180" t="str">
        <f>IF(AX199&lt;&gt;"",LOOKUP(AX199,Likelihoods!$A$7:$A$107,Likelihoods!C$7:C$107),"")</f>
        <v/>
      </c>
      <c r="AZ199" s="182" t="str">
        <f>IF(AND(COUNTBLANK($B199:$O199)=13,COUNTBLANK($P199:$Q199)=1,COUNTBLANK($R199:$U199)=3,COUNTBLANK($V199:$X199)=2,COUNTBLANK($Y199:$AE199)=6,COUNTBLANK($AF199:$AJ199)=4,COUNTBLANK($AK199:AN199)=3,COUNTBLANK($AO199:$AQ199)=2,COUNTBLANK($AR199:$AS199)=1,COUNTBLANK($AT199:$AU199)=1),IF(Data!$B199&lt;&gt;"",Scoring!$F$7)+IF(Data!$C199&lt;&gt;"",Scoring!$F$8)+IF(Data!$D199&lt;&gt;"",Scoring!$F$9)+IF(Data!$E199&lt;&gt;"",Scoring!$F$10)+IF(Data!$F199&lt;&gt;"",Scoring!$F$11)+IF(Data!$G199&lt;&gt;"",Scoring!$F$12)+IF(Data!$H199&lt;&gt;"",Scoring!$F$13)+IF(Data!$I199&lt;&gt;"",Scoring!$F$14)+IF(Data!$J199&lt;&gt;"",Scoring!$F$15)+IF(Data!$K199&lt;&gt;"",Scoring!$F$16)+IF(Data!$L199&lt;&gt;"",Scoring!$F$17)+IF(Data!$M199&lt;&gt;"",Scoring!$F$18)+IF(Data!$N199&lt;&gt;"",Scoring!$F$19)+IF(Data!$O199&lt;&gt;"",Scoring!$F$20)+IF(Data!$P199&lt;&gt;"",Scoring!$F$21)+IF(Data!$Q199&lt;&gt;"",Scoring!$F$22)+IF(Data!$R199&lt;&gt;"",Scoring!$F$23)+IF(Data!$S199&lt;&gt;"",Scoring!$F$24)+IF(Data!$T199&lt;&gt;"",Scoring!$F$25)+IF(Data!$U199&lt;&gt;"",Scoring!$F$26)+IF(Data!$V199&lt;&gt;"",Scoring!$F$27)+IF(Data!$W199&lt;&gt;"",Scoring!$F$28)+IF(Data!$X199&lt;&gt;"",Scoring!$F$29)+IF(Data!$Y199&lt;&gt;"",Scoring!$F$30)+IF(Data!$Z199&lt;&gt;"",Scoring!$F$31)+IF(Data!$AA199&lt;&gt;"",Scoring!$F$32)+IF(Data!$AB199&lt;&gt;"",Scoring!$F$33)+IF(Data!$AC199&lt;&gt;"",Scoring!$F$34)+IF(Data!$AD199&lt;&gt;"",Scoring!$F$35)+IF(Data!$AE199&lt;&gt;"",Scoring!$F$36)+IF(Data!$AF199&lt;&gt;"",Scoring!$F$37)+IF(Data!$AG199&lt;&gt;"",Scoring!$F$38)+IF(Data!$AH199&lt;&gt;"",Scoring!$F$39)+IF(Data!$AI199&lt;&gt;"",Scoring!$F$40)+IF(Data!$AJ199&lt;&gt;"",Scoring!$F$41)+IF(Data!$AK199&lt;&gt;"",Scoring!$F$42)+IF(Data!$AL199&lt;&gt;"",Scoring!$F$43)+IF(Data!$AM199&lt;&gt;"",Scoring!$F$44)+IF(Data!$AN199&lt;&gt;"",Scoring!$F$45)+IF(Data!$AO199&lt;&gt;"",Scoring!$F$46)+IF(Data!$AP199&lt;&gt;"",Scoring!$F$47)+IF(Data!$AQ199&lt;&gt;"",Scoring!$F$48)+IF(Data!$AR199&lt;&gt;"",Scoring!$F$49)+IF(Data!$AS199&lt;&gt;"",Scoring!$F$50)+IF(Data!$AT199&lt;&gt;"",Scoring!$F$51)+IF(Data!$AU199&lt;&gt;"",Scoring!$F$52),"")</f>
        <v/>
      </c>
      <c r="BA199" s="183" t="str">
        <f>IF(AZ199&lt;&gt;"",LOOKUP(AZ199,Likelihoods!$A$7:$A$107,Likelihoods!D$7:D$107),"")</f>
        <v/>
      </c>
      <c r="BB199" s="181" t="str">
        <f>IF(AND(COUNTBLANK($B199:$O199)=13,COUNTBLANK($P199:$Q199)=1,COUNTBLANK($R199:$U199)=3,COUNTBLANK($V199:$X199)=2,COUNTBLANK($Y199:$AE199)=6,COUNTBLANK($AF199:$AJ199)=4,COUNTBLANK($AK199:AN199)=3,COUNTBLANK($AO199:$AQ199)=2,COUNTBLANK($AR199:$AS199)=1,COUNTBLANK($AT199:$AU199)=1),IF(Data!$B199&lt;&gt;"",Scoring!$G$7)+IF(Data!$C199&lt;&gt;"",Scoring!$G$8)+IF(Data!$D199&lt;&gt;"",Scoring!$G$9)+IF(Data!$E199&lt;&gt;"",Scoring!$G$10)+IF(Data!$F199&lt;&gt;"",Scoring!$G$11)+IF(Data!$G199&lt;&gt;"",Scoring!$G$12)+IF(Data!$H199&lt;&gt;"",Scoring!$G$13)+IF(Data!$I199&lt;&gt;"",Scoring!$G$14)+IF(Data!$J199&lt;&gt;"",Scoring!$G$15)+IF(Data!$K199&lt;&gt;"",Scoring!$G$16)+IF(Data!$L199&lt;&gt;"",Scoring!$G$17)+IF(Data!$M199&lt;&gt;"",Scoring!$G$18)+IF(Data!$N199&lt;&gt;"",Scoring!$G$19)+IF(Data!$O199&lt;&gt;"",Scoring!$G$20)+IF(Data!$P199&lt;&gt;"",Scoring!$G$21)+IF(Data!$Q199&lt;&gt;"",Scoring!$G$22)+IF(Data!$R199&lt;&gt;"",Scoring!$G$23)+IF(Data!$S199&lt;&gt;"",Scoring!$G$24)+IF(Data!$T199&lt;&gt;"",Scoring!$G$25)+IF(Data!$U199&lt;&gt;"",Scoring!$G$26)+IF(Data!$V199&lt;&gt;"",Scoring!$G$27)+IF(Data!$W199&lt;&gt;"",Scoring!$G$28)+IF(Data!$X199&lt;&gt;"",Scoring!$G$29)+IF(Data!$Y199&lt;&gt;"",Scoring!$G$30)+IF(Data!$Z199&lt;&gt;"",Scoring!$G$31)+IF(Data!$AA199&lt;&gt;"",Scoring!$G$32)+IF(Data!$AB199&lt;&gt;"",Scoring!$G$33)+IF(Data!$AC199&lt;&gt;"",Scoring!$G$34)+IF(Data!$AD199&lt;&gt;"",Scoring!$G$35)+IF(Data!$AE199&lt;&gt;"",Scoring!$G$36)+IF(Data!$AF199&lt;&gt;"",Scoring!$G$37)+IF(Data!$AG199&lt;&gt;"",Scoring!$G$38)+IF(Data!$AH199&lt;&gt;"",Scoring!$G$39)+IF(Data!$AI199&lt;&gt;"",Scoring!$G$40)+IF(Data!$AJ199&lt;&gt;"",Scoring!$G$41)+IF(Data!$AK199&lt;&gt;"",Scoring!$G$42)+IF(Data!$AL199&lt;&gt;"",Scoring!$G$43)+IF(Data!$AM199&lt;&gt;"",Scoring!$G$44)+IF(Data!$AN199&lt;&gt;"",Scoring!$G$45)+IF(Data!$AO199&lt;&gt;"",Scoring!$G$46)+IF(Data!$AP199&lt;&gt;"",Scoring!$G$47)+IF(Data!$AQ199&lt;&gt;"",Scoring!$G$48)+IF(Data!$AR199&lt;&gt;"",Scoring!$G$49)+IF(Data!$AS199&lt;&gt;"",Scoring!$G$50)+IF(Data!$AT199&lt;&gt;"",Scoring!$G$51)+IF(Data!$AU199&lt;&gt;"",Scoring!$G$52),"")</f>
        <v/>
      </c>
      <c r="BC199" s="184" t="str">
        <f>IF(BB199&lt;&gt;"",LOOKUP(BB199,Likelihoods!$A$7:$A$107,Likelihoods!E$7:E$107),"")</f>
        <v/>
      </c>
      <c r="BD199" s="185" t="str">
        <f>IF(AND(COUNTBLANK($B199:$O199)=13,COUNTBLANK($P199:$Q199)=1,COUNTBLANK($R199:$U199)=3,COUNTBLANK($V199:$X199)=2,COUNTBLANK($Y199:$AE199)=6,COUNTBLANK($AF199:$AJ199)=4,COUNTBLANK($AK199:AN199)=3,COUNTBLANK($AO199:$AQ199)=2,COUNTBLANK($AR199:$AS199)=1,COUNTBLANK($AT199:$AU199)=1),IF(Data!$B199&lt;&gt;"",Scoring!$H$7)+IF(Data!$C199&lt;&gt;"",Scoring!$H$8)+IF(Data!$D199&lt;&gt;"",Scoring!$H$9)+IF(Data!$E199&lt;&gt;"",Scoring!$H$10)+IF(Data!$F199&lt;&gt;"",Scoring!$H$11)+IF(Data!$G199&lt;&gt;"",Scoring!$H$12)+IF(Data!$H199&lt;&gt;"",Scoring!$H$13)+IF(Data!$I199&lt;&gt;"",Scoring!$H$14)+IF(Data!$J199&lt;&gt;"",Scoring!$H$15)+IF(Data!$K199&lt;&gt;"",Scoring!$H$16)+IF(Data!$L199&lt;&gt;"",Scoring!$H$17)+IF(Data!$M199&lt;&gt;"",Scoring!$H$18)+IF(Data!$N199&lt;&gt;"",Scoring!$H$19)+IF(Data!$O199&lt;&gt;"",Scoring!$H$20)+IF(Data!$P199&lt;&gt;"",Scoring!$H$21)+IF(Data!$Q199&lt;&gt;"",Scoring!$H$22)+IF(Data!$R199&lt;&gt;"",Scoring!$H$23)+IF(Data!$S199&lt;&gt;"",Scoring!$H$24)+IF(Data!$T199&lt;&gt;"",Scoring!$H$25)+IF(Data!$U199&lt;&gt;"",Scoring!$H$26)+IF(Data!$V199&lt;&gt;"",Scoring!$H$27)+IF(Data!$W199&lt;&gt;"",Scoring!$H$28)+IF(Data!$X199&lt;&gt;"",Scoring!$H$29)+IF(Data!$Y199&lt;&gt;"",Scoring!$H$30)+IF(Data!$Z199&lt;&gt;"",Scoring!$H$31)+IF(Data!$AA199&lt;&gt;"",Scoring!$H$32)+IF(Data!$AB199&lt;&gt;"",Scoring!$H$33)+IF(Data!$AC199&lt;&gt;"",Scoring!$H$34)+IF(Data!$AD199&lt;&gt;"",Scoring!$H$35)+IF(Data!$AE199&lt;&gt;"",Scoring!$H$36)+IF(Data!$AF199&lt;&gt;"",Scoring!$H$37)+IF(Data!$AG199&lt;&gt;"",Scoring!$H$38)+IF(Data!$AH199&lt;&gt;"",Scoring!$H$39)+IF(Data!$AI199&lt;&gt;"",Scoring!$H$40)+IF(Data!$AJ199&lt;&gt;"",Scoring!$H$41)+IF(Data!$AK199&lt;&gt;"",Scoring!$H$42)+IF(Data!$AL199&lt;&gt;"",Scoring!$H$43)+IF(Data!$AM199&lt;&gt;"",Scoring!$H$44)+IF(Data!$AN199&lt;&gt;"",Scoring!$H$45)+IF(Data!$AO199&lt;&gt;"",Scoring!$H$46)+IF(Data!$AP199&lt;&gt;"",Scoring!$H$47)+IF(Data!$AQ199&lt;&gt;"",Scoring!$H$48)+IF(Data!$AR199&lt;&gt;"",Scoring!$H$49)+IF(Data!$AS199&lt;&gt;"",Scoring!$H$50)+IF(Data!$AT199&lt;&gt;"",Scoring!$H$51)+IF(Data!$AU199&lt;&gt;"",Scoring!$H$52),"")</f>
        <v/>
      </c>
      <c r="BE199" s="186" t="str">
        <f>IF(BD199&lt;&gt;"",LOOKUP(BD199,Likelihoods!$A$7:$A$107,Likelihoods!F$7:F$107),"")</f>
        <v/>
      </c>
      <c r="BF199" s="181" t="str">
        <f>IF(AND(COUNTBLANK($B199:$O199)=13,COUNTBLANK($P199:$Q199)=1,COUNTBLANK($R199:$U199)=3,COUNTBLANK($V199:$X199)=2,COUNTBLANK($Y199:$AE199)=6,COUNTBLANK($AF199:$AJ199)=4,COUNTBLANK($AK199:AN199)=3,COUNTBLANK($AO199:$AQ199)=2,COUNTBLANK($AR199:$AS199)=1,COUNTBLANK($AT199:$AU199)=1),IF(Data!$B199&lt;&gt;"",Scoring!$I$7)+IF(Data!$C199&lt;&gt;"",Scoring!$I$8)+IF(Data!$D199&lt;&gt;"",Scoring!$I$9)+IF(Data!$E199&lt;&gt;"",Scoring!$I$10)+IF(Data!$F199&lt;&gt;"",Scoring!$I$11)+IF(Data!$G199&lt;&gt;"",Scoring!$I$12)+IF(Data!$H199&lt;&gt;"",Scoring!$I$13)+IF(Data!$I199&lt;&gt;"",Scoring!$I$14)+IF(Data!$J199&lt;&gt;"",Scoring!$I$15)+IF(Data!$K199&lt;&gt;"",Scoring!$I$16)+IF(Data!$L199&lt;&gt;"",Scoring!$I$17)+IF(Data!$M199&lt;&gt;"",Scoring!$I$18)+IF(Data!$N199&lt;&gt;"",Scoring!$I$19)+IF(Data!$O199&lt;&gt;"",Scoring!$I$20)+IF(Data!$P199&lt;&gt;"",Scoring!$I$21)+IF(Data!$Q199&lt;&gt;"",Scoring!$I$22)+IF(Data!$R199&lt;&gt;"",Scoring!$I$23)+IF(Data!$S199&lt;&gt;"",Scoring!$I$24)+IF(Data!$T199&lt;&gt;"",Scoring!$I$25)+IF(Data!$U199&lt;&gt;"",Scoring!$I$26)+IF(Data!$V199&lt;&gt;"",Scoring!$I$27)+IF(Data!$W199&lt;&gt;"",Scoring!$I$28)+IF(Data!$X199&lt;&gt;"",Scoring!$I$29)+IF(Data!$Y199&lt;&gt;"",Scoring!$I$30)+IF(Data!$Z199&lt;&gt;"",Scoring!$I$31)+IF(Data!$AA199&lt;&gt;"",Scoring!$I$32)+IF(Data!$AB199&lt;&gt;"",Scoring!$I$33)+IF(Data!$AC199&lt;&gt;"",Scoring!$I$34)+IF(Data!$AD199&lt;&gt;"",Scoring!$I$35)+IF(Data!$AE199&lt;&gt;"",Scoring!$I$36)+IF(Data!$AF199&lt;&gt;"",Scoring!$I$37)+IF(Data!$AG199&lt;&gt;"",Scoring!$I$38)+IF(Data!$AH199&lt;&gt;"",Scoring!$I$39)+IF(Data!$AI199&lt;&gt;"",Scoring!$I$40)+IF(Data!$AJ199&lt;&gt;"",Scoring!$I$41)+IF(Data!$AK199&lt;&gt;"",Scoring!$I$42)+IF(Data!$AL199&lt;&gt;"",Scoring!$I$43)+IF(Data!$AM199&lt;&gt;"",Scoring!$I$44)+IF(Data!$AN199&lt;&gt;"",Scoring!$I$45)+IF(Data!$AO199&lt;&gt;"",Scoring!$I$46)+IF(Data!$AP199&lt;&gt;"",Scoring!$I$47)+IF(Data!$AQ199&lt;&gt;"",Scoring!$I$48)+IF(Data!$AR199&lt;&gt;"",Scoring!$I$49)+IF(Data!$AS199&lt;&gt;"",Scoring!$I$50)+IF(Data!$AT199&lt;&gt;"",Scoring!$I$51)+IF(Data!$AU199&lt;&gt;"",Scoring!$I$52),"")</f>
        <v/>
      </c>
      <c r="BG199" s="180" t="str">
        <f>IF(BF199&lt;&gt;"",LOOKUP(BF199,Likelihoods!$A$7:$A$107,Likelihoods!G$7:G$107),"")</f>
        <v/>
      </c>
      <c r="BH199" s="187" t="str">
        <f>IF(AND(COUNTBLANK($B199:$O199)=13,COUNTBLANK($P199:$Q199)=1,COUNTBLANK($R199:$U199)=3,COUNTBLANK($V199:$X199)=2,COUNTBLANK($Y199:$AE199)=6,COUNTBLANK($AF199:$AJ199)=4,COUNTBLANK($AK199:AN199)=3,COUNTBLANK($AO199:$AQ199)=2,COUNTBLANK($AR199:$AS199)=1,COUNTBLANK($AT199:$AU199)=1),IF(Data!$B199&lt;&gt;"",Scoring!$J$7)+IF(Data!$C199&lt;&gt;"",Scoring!$J$8)+IF(Data!$D199&lt;&gt;"",Scoring!$J$9)+IF(Data!$E199&lt;&gt;"",Scoring!$J$10)+IF(Data!$F199&lt;&gt;"",Scoring!$J$11)+IF(Data!$G199&lt;&gt;"",Scoring!$J$12)+IF(Data!$H199&lt;&gt;"",Scoring!$J$13)+IF(Data!$I199&lt;&gt;"",Scoring!$J$14)+IF(Data!$J199&lt;&gt;"",Scoring!$J$15)+IF(Data!$K199&lt;&gt;"",Scoring!$J$16)+IF(Data!$L199&lt;&gt;"",Scoring!$J$17)+IF(Data!$M199&lt;&gt;"",Scoring!$J$18)+IF(Data!$N199&lt;&gt;"",Scoring!$J$19)+IF(Data!$O199&lt;&gt;"",Scoring!$J$20)+IF(Data!$P199&lt;&gt;"",Scoring!$J$21)+IF(Data!$Q199&lt;&gt;"",Scoring!$J$22)+IF(Data!$R199&lt;&gt;"",Scoring!$J$23)+IF(Data!$S199&lt;&gt;"",Scoring!$J$24)+IF(Data!$T199&lt;&gt;"",Scoring!$J$25)+IF(Data!$U199&lt;&gt;"",Scoring!$J$26)+IF(Data!$V199&lt;&gt;"",Scoring!$J$27)+IF(Data!$W199&lt;&gt;"",Scoring!$J$28)+IF(Data!$X199&lt;&gt;"",Scoring!$J$29)+IF(Data!$Y199&lt;&gt;"",Scoring!$J$30)+IF(Data!$Z199&lt;&gt;"",Scoring!$J$31)+IF(Data!$AA199&lt;&gt;"",Scoring!$J$32)+IF(Data!$AB199&lt;&gt;"",Scoring!$J$33)+IF(Data!$AC199&lt;&gt;"",Scoring!$J$34)+IF(Data!$AD199&lt;&gt;"",Scoring!$J$35)+IF(Data!$AE199&lt;&gt;"",Scoring!$J$36)+IF(Data!$AF199&lt;&gt;"",Scoring!$J$37)+IF(Data!$AG199&lt;&gt;"",Scoring!$J$38)+IF(Data!$AH199&lt;&gt;"",Scoring!$J$39)+IF(Data!$AI199&lt;&gt;"",Scoring!$J$40)+IF(Data!$AJ199&lt;&gt;"",Scoring!$J$41)+IF(Data!$AK199&lt;&gt;"",Scoring!$J$42)+IF(Data!$AL199&lt;&gt;"",Scoring!$J$43)+IF(Data!$AM199&lt;&gt;"",Scoring!$J$44)+IF(Data!$AN199&lt;&gt;"",Scoring!$J$45)+IF(Data!$AO199&lt;&gt;"",Scoring!$J$46)+IF(Data!$AP199&lt;&gt;"",Scoring!$J$47)+IF(Data!$AQ199&lt;&gt;"",Scoring!$J$48)+IF(Data!$AR199&lt;&gt;"",Scoring!$J$49)+IF(Data!$AS199&lt;&gt;"",Scoring!$J$50)+IF(Data!$AT199&lt;&gt;"",Scoring!$J$51)+IF(Data!$AU199&lt;&gt;"",Scoring!$J$52),"")</f>
        <v/>
      </c>
      <c r="BI199" s="183" t="str">
        <f>IF(BH199&lt;&gt;"",LOOKUP(BH199,Likelihoods!$A$7:$A$107,Likelihoods!H$7:H$107),"")</f>
        <v/>
      </c>
      <c r="BJ199" s="188" t="str">
        <f>IF(AND(COUNTBLANK($B199:$O199)=13,COUNTBLANK($P199:$Q199)=1,COUNTBLANK($R199:$U199)=3,COUNTBLANK($V199:$X199)=2,COUNTBLANK($Y199:$AE199)=6,COUNTBLANK($AF199:$AJ199)=4,COUNTBLANK($AK199:AN199)=3,COUNTBLANK($AO199:$AQ199)=2,COUNTBLANK($AR199:$AS199)=1,COUNTBLANK($AT199:$AU199)=1),IF(Data!$B199&lt;&gt;"",Scoring!$K$7)+IF(Data!$C199&lt;&gt;"",Scoring!$K$8)+IF(Data!$D199&lt;&gt;"",Scoring!$K$9)+IF(Data!$E199&lt;&gt;"",Scoring!$K$10)+IF(Data!$F199&lt;&gt;"",Scoring!$K$11)+IF(Data!$G199&lt;&gt;"",Scoring!$K$12)+IF(Data!$H199&lt;&gt;"",Scoring!$K$13)+IF(Data!$I199&lt;&gt;"",Scoring!$K$14)+IF(Data!$J199&lt;&gt;"",Scoring!$K$15)+IF(Data!$K199&lt;&gt;"",Scoring!$K$16)+IF(Data!$L199&lt;&gt;"",Scoring!$K$17)+IF(Data!$M199&lt;&gt;"",Scoring!$K$18)+IF(Data!$N199&lt;&gt;"",Scoring!$K$19)+IF(Data!$O199&lt;&gt;"",Scoring!$K$20)+IF(Data!$P199&lt;&gt;"",Scoring!$K$21)+IF(Data!$Q199&lt;&gt;"",Scoring!$K$22)+IF(Data!$R199&lt;&gt;"",Scoring!$K$23)+IF(Data!$S199&lt;&gt;"",Scoring!$K$24)+IF(Data!$T199&lt;&gt;"",Scoring!$K$25)+IF(Data!$U199&lt;&gt;"",Scoring!$K$26)+IF(Data!$V199&lt;&gt;"",Scoring!$K$27)+IF(Data!$W199&lt;&gt;"",Scoring!$K$28)+IF(Data!$X199&lt;&gt;"",Scoring!$K$29)+IF(Data!$Y199&lt;&gt;"",Scoring!$K$30)+IF(Data!$Z199&lt;&gt;"",Scoring!$K$31)+IF(Data!$AA199&lt;&gt;"",Scoring!$K$32)+IF(Data!$AB199&lt;&gt;"",Scoring!$K$33)+IF(Data!$AC199&lt;&gt;"",Scoring!$K$34)+IF(Data!$AD199&lt;&gt;"",Scoring!$K$35)+IF(Data!$AE199&lt;&gt;"",Scoring!$K$36)+IF(Data!$AF199&lt;&gt;"",Scoring!$K$37)+IF(Data!$AG199&lt;&gt;"",Scoring!$K$38)+IF(Data!$AH199&lt;&gt;"",Scoring!$K$39)+IF(Data!$AI199&lt;&gt;"",Scoring!$K$40)+IF(Data!$AJ199&lt;&gt;"",Scoring!$K$41)+IF(Data!$AK199&lt;&gt;"",Scoring!$K$42)+IF(Data!$AL199&lt;&gt;"",Scoring!$K$43)+IF(Data!$AM199&lt;&gt;"",Scoring!$K$44)+IF(Data!$AN199&lt;&gt;"",Scoring!$K$45)+IF(Data!$AO199&lt;&gt;"",Scoring!$K$46)+IF(Data!$AP199&lt;&gt;"",Scoring!$K$47)+IF(Data!$AQ199&lt;&gt;"",Scoring!$K$48)+IF(Data!$AR199&lt;&gt;"",Scoring!$K$49)+IF(Data!$AS199&lt;&gt;"",Scoring!$K$50)+IF(Data!$AT199&lt;&gt;"",Scoring!$K$51)+IF(Data!$AU199&lt;&gt;"",Scoring!$K$52),"")</f>
        <v/>
      </c>
      <c r="BK199" s="184" t="str">
        <f>IF(BJ199&lt;&gt;"",LOOKUP(BJ199,Likelihoods!$A$7:$A$107,Likelihoods!I$7:I$107),"")</f>
        <v/>
      </c>
      <c r="BL199" s="187" t="str">
        <f>IF(AND(COUNTBLANK($B199:$O199)=13,COUNTBLANK($P199:$Q199)=1,COUNTBLANK($R199:$U199)=3,COUNTBLANK($V199:$X199)=2,COUNTBLANK($Y199:$AE199)=6,COUNTBLANK($AF199:$AJ199)=4,COUNTBLANK($AK199:AN199)=3,COUNTBLANK($AO199:$AQ199)=2,COUNTBLANK($AR199:$AS199)=1,COUNTBLANK($AT199:$AU199)=1),IF(Data!$B199&lt;&gt;"",Scoring!$L$7)+IF(Data!$C199&lt;&gt;"",Scoring!$L$8)+IF(Data!$D199&lt;&gt;"",Scoring!$L$9)+IF(Data!$E199&lt;&gt;"",Scoring!$L$10)+IF(Data!$F199&lt;&gt;"",Scoring!$L$11)+IF(Data!$G199&lt;&gt;"",Scoring!$L$12)+IF(Data!$H199&lt;&gt;"",Scoring!$L$13)+IF(Data!$I199&lt;&gt;"",Scoring!$L$14)+IF(Data!$J199&lt;&gt;"",Scoring!$L$15)+IF(Data!$K199&lt;&gt;"",Scoring!$L$16)+IF(Data!$L199&lt;&gt;"",Scoring!$L$17)+IF(Data!$M199&lt;&gt;"",Scoring!$L$18)+IF(Data!$N199&lt;&gt;"",Scoring!$L$19)+IF(Data!$O199&lt;&gt;"",Scoring!$L$20)+IF(Data!$P199&lt;&gt;"",Scoring!$L$21)+IF(Data!$Q199&lt;&gt;"",Scoring!$L$22)+IF(Data!$R199&lt;&gt;"",Scoring!$L$23)+IF(Data!$S199&lt;&gt;"",Scoring!$L$24)+IF(Data!$T199&lt;&gt;"",Scoring!$L$25)+IF(Data!$U199&lt;&gt;"",Scoring!$L$26)+IF(Data!$V199&lt;&gt;"",Scoring!$L$27)+IF(Data!$W199&lt;&gt;"",Scoring!$L$28)+IF(Data!$X199&lt;&gt;"",Scoring!$L$29)+IF(Data!$Y199&lt;&gt;"",Scoring!$L$30)+IF(Data!$Z199&lt;&gt;"",Scoring!$L$31)+IF(Data!$AA199&lt;&gt;"",Scoring!$L$32)+IF(Data!$AB199&lt;&gt;"",Scoring!$L$33)+IF(Data!$AC199&lt;&gt;"",Scoring!$L$34)+IF(Data!$AD199&lt;&gt;"",Scoring!$L$35)+IF(Data!$AE199&lt;&gt;"",Scoring!$L$36)+IF(Data!$AF199&lt;&gt;"",Scoring!$L$37)+IF(Data!$AG199&lt;&gt;"",Scoring!$L$38)+IF(Data!$AH199&lt;&gt;"",Scoring!$L$39)+IF(Data!$AI199&lt;&gt;"",Scoring!$L$40)+IF(Data!$AJ199&lt;&gt;"",Scoring!$L$41)+IF(Data!$AK199&lt;&gt;"",Scoring!$L$42)+IF(Data!$AL199&lt;&gt;"",Scoring!$L$43)+IF(Data!$AM199&lt;&gt;"",Scoring!$L$44)+IF(Data!$AN199&lt;&gt;"",Scoring!$L$45)+IF(Data!$AO199&lt;&gt;"",Scoring!$L$46)+IF(Data!$AP199&lt;&gt;"",Scoring!$L$47)+IF(Data!$AQ199&lt;&gt;"",Scoring!$L$48)+IF(Data!$AR199&lt;&gt;"",Scoring!$L$49)+IF(Data!$AS199&lt;&gt;"",Scoring!$L$50)+IF(Data!$AT199&lt;&gt;"",Scoring!$L$51)+IF(Data!$AU199&lt;&gt;"",Scoring!$L$52),"")</f>
        <v/>
      </c>
      <c r="BM199" s="180" t="str">
        <f>IF(BL199&lt;&gt;"",LOOKUP(BL199,Likelihoods!$A$7:$A$107,Likelihoods!J$7:J$107),"")</f>
        <v/>
      </c>
      <c r="BN199" s="181" t="str">
        <f>IF(AND(COUNTBLANK($B199:$O199)=13,COUNTBLANK($P199:$Q199)=1,COUNTBLANK($R199:$U199)=3,COUNTBLANK($V199:$X199)=2,COUNTBLANK($Y199:$AE199)=6,COUNTBLANK($AF199:$AJ199)=4,COUNTBLANK($AK199:AN199)=3,COUNTBLANK($AO199:$AQ199)=2,COUNTBLANK($AR199:$AS199)=1,COUNTBLANK($AT199:$AU199)=1),IF(Data!$B199&lt;&gt;"",Scoring!$M$7)+IF(Data!$C199&lt;&gt;"",Scoring!$M$8)+IF(Data!$D199&lt;&gt;"",Scoring!$M$9)+IF(Data!$E199&lt;&gt;"",Scoring!$M$10)+IF(Data!$F199&lt;&gt;"",Scoring!$M$11)+IF(Data!$G199&lt;&gt;"",Scoring!$M$12)+IF(Data!$H199&lt;&gt;"",Scoring!$M$13)+IF(Data!$I199&lt;&gt;"",Scoring!$M$14)+IF(Data!$J199&lt;&gt;"",Scoring!$M$15)+IF(Data!$K199&lt;&gt;"",Scoring!$M$16)+IF(Data!$L199&lt;&gt;"",Scoring!$M$17)+IF(Data!$M199&lt;&gt;"",Scoring!$M$18)+IF(Data!$N199&lt;&gt;"",Scoring!$M$19)+IF(Data!$O199&lt;&gt;"",Scoring!$M$20)+IF(Data!$P199&lt;&gt;"",Scoring!$M$21)+IF(Data!$Q199&lt;&gt;"",Scoring!$M$22)+IF(Data!$R199&lt;&gt;"",Scoring!$M$23)+IF(Data!$S199&lt;&gt;"",Scoring!$M$24)+IF(Data!$T199&lt;&gt;"",Scoring!$M$25)+IF(Data!$U199&lt;&gt;"",Scoring!$M$26)+IF(Data!$V199&lt;&gt;"",Scoring!$M$27)+IF(Data!$W199&lt;&gt;"",Scoring!$M$28)+IF(Data!$X199&lt;&gt;"",Scoring!$M$29)+IF(Data!$Y199&lt;&gt;"",Scoring!$M$30)+IF(Data!$Z199&lt;&gt;"",Scoring!$M$31)+IF(Data!$AA199&lt;&gt;"",Scoring!$M$32)+IF(Data!$AB199&lt;&gt;"",Scoring!$M$33)+IF(Data!$AC199&lt;&gt;"",Scoring!$M$34)+IF(Data!$AD199&lt;&gt;"",Scoring!$M$35)+IF(Data!$AE199&lt;&gt;"",Scoring!$M$36)+IF(Data!$AF199&lt;&gt;"",Scoring!$M$37)+IF(Data!$AG199&lt;&gt;"",Scoring!$M$38)+IF(Data!$AH199&lt;&gt;"",Scoring!$M$39)+IF(Data!$AI199&lt;&gt;"",Scoring!$M$40)+IF(Data!$AJ199&lt;&gt;"",Scoring!$M$41)+IF(Data!$AK199&lt;&gt;"",Scoring!$M$42)+IF(Data!$AL199&lt;&gt;"",Scoring!$M$43)+IF(Data!$AM199&lt;&gt;"",Scoring!$M$44)+IF(Data!$AN199&lt;&gt;"",Scoring!$M$45)+IF(Data!$AO199&lt;&gt;"",Scoring!$M$46)+IF(Data!$AP199&lt;&gt;"",Scoring!$M$47)+IF(Data!$AQ199&lt;&gt;"",Scoring!$M$48)+IF(Data!$AR199&lt;&gt;"",Scoring!$M$49)+IF(Data!$AS199&lt;&gt;"",Scoring!$M$50)+IF(Data!$AT199&lt;&gt;"",Scoring!$M$51)+IF(Data!$AU199&lt;&gt;"",Scoring!$M$52),"")</f>
        <v/>
      </c>
      <c r="BO199" s="184" t="str">
        <f>IF(BN199&lt;&gt;"",LOOKUP(BN199,Likelihoods!$A$7:$A$107,Likelihoods!K$7:K$107),"")</f>
        <v/>
      </c>
      <c r="BP199" s="179" t="str">
        <f>IF(AND(COUNTBLANK($B199:$O199)=13,COUNTBLANK($P199:$Q199)=1,COUNTBLANK($R199:$U199)=3,COUNTBLANK($V199:$X199)=2,COUNTBLANK($Y199:$AE199)=6,COUNTBLANK($AF199:$AJ199)=4,COUNTBLANK($AK199:AN199)=3,COUNTBLANK($AO199:$AQ199)=2,COUNTBLANK($AR199:$AS199)=1,COUNTBLANK($AT199:$AU199)=1),IF(Data!$B199&lt;&gt;"",Scoring!$N$7)+IF(Data!$C199&lt;&gt;"",Scoring!$N$8)+IF(Data!$D199&lt;&gt;"",Scoring!$N$9)+IF(Data!$E199&lt;&gt;"",Scoring!$N$10)+IF(Data!$F199&lt;&gt;"",Scoring!$N$11)+IF(Data!$G199&lt;&gt;"",Scoring!$N$12)+IF(Data!$H199&lt;&gt;"",Scoring!$N$13)+IF(Data!$I199&lt;&gt;"",Scoring!$N$14)+IF(Data!$J199&lt;&gt;"",Scoring!$N$15)+IF(Data!$K199&lt;&gt;"",Scoring!$N$16)+IF(Data!$L199&lt;&gt;"",Scoring!$N$17)+IF(Data!$M199&lt;&gt;"",Scoring!$N$18)+IF(Data!$N199&lt;&gt;"",Scoring!$N$19)+IF(Data!$O199&lt;&gt;"",Scoring!$N$20)+IF(Data!$P199&lt;&gt;"",Scoring!$N$21)+IF(Data!$Q199&lt;&gt;"",Scoring!$N$22)+IF(Data!$R199&lt;&gt;"",Scoring!$N$23)+IF(Data!$S199&lt;&gt;"",Scoring!$N$24)+IF(Data!$T199&lt;&gt;"",Scoring!$N$25)+IF(Data!$U199&lt;&gt;"",Scoring!$N$26)+IF(Data!$V199&lt;&gt;"",Scoring!$N$27)+IF(Data!$W199&lt;&gt;"",Scoring!$N$28)+IF(Data!$X199&lt;&gt;"",Scoring!$N$29)+IF(Data!$Y199&lt;&gt;"",Scoring!$N$30)+IF(Data!$Z199&lt;&gt;"",Scoring!$N$31)+IF(Data!$AA199&lt;&gt;"",Scoring!$N$32)+IF(Data!$AB199&lt;&gt;"",Scoring!$N$33)+IF(Data!$AC199&lt;&gt;"",Scoring!$N$34)+IF(Data!$AD199&lt;&gt;"",Scoring!$N$35)+IF(Data!$AE199&lt;&gt;"",Scoring!$N$36)+IF(Data!$AF199&lt;&gt;"",Scoring!$N$37)+IF(Data!$AG199&lt;&gt;"",Scoring!$N$38)+IF(Data!$AH199&lt;&gt;"",Scoring!$N$39)+IF(Data!$AI199&lt;&gt;"",Scoring!$N$40)+IF(Data!$AJ199&lt;&gt;"",Scoring!$N$41)+IF(Data!$AK199&lt;&gt;"",Scoring!$N$42)+IF(Data!$AL199&lt;&gt;"",Scoring!$N$43)+IF(Data!$AM199&lt;&gt;"",Scoring!$N$44)+IF(Data!$AN199&lt;&gt;"",Scoring!$N$45)+IF(Data!$AO199&lt;&gt;"",Scoring!$N$46)+IF(Data!$AP199&lt;&gt;"",Scoring!$N$47)+IF(Data!$AQ199&lt;&gt;"",Scoring!$N$48)+IF(Data!$AR199&lt;&gt;"",Scoring!$N$49)+IF(Data!$AS199&lt;&gt;"",Scoring!$N$50)+IF(Data!$AT199&lt;&gt;"",Scoring!$N$51)+IF(Data!$AU199&lt;&gt;"",Scoring!$N$52),"")</f>
        <v/>
      </c>
      <c r="BQ199" s="189" t="str">
        <f>IF(BP199&lt;&gt;"",LOOKUP(BP199,Likelihoods!$A$7:$A$107,Likelihoods!L$7:L$107),"")</f>
        <v/>
      </c>
      <c r="BR199" s="181" t="str">
        <f>IF(AND(COUNTBLANK($B199:$O199)=13,COUNTBLANK($P199:$Q199)=1,COUNTBLANK($R199:$U199)=3,COUNTBLANK($V199:$X199)=2,COUNTBLANK($Y199:$AE199)=6,COUNTBLANK($AF199:$AJ199)=4,COUNTBLANK($AK199:AN199)=3,COUNTBLANK($AO199:$AQ199)=2,COUNTBLANK($AR199:$AS199)=1,COUNTBLANK($AT199:$AU199)=1),IF(Data!$B199&lt;&gt;"",Scoring!$O$7)+IF(Data!$C199&lt;&gt;"",Scoring!$O$8)+IF(Data!$D199&lt;&gt;"",Scoring!$O$9)+IF(Data!$E199&lt;&gt;"",Scoring!$O$10)+IF(Data!$F199&lt;&gt;"",Scoring!$O$11)+IF(Data!$G199&lt;&gt;"",Scoring!$O$12)+IF(Data!$H199&lt;&gt;"",Scoring!$O$13)+IF(Data!$I199&lt;&gt;"",Scoring!$O$14)+IF(Data!$J199&lt;&gt;"",Scoring!$O$15)+IF(Data!$K199&lt;&gt;"",Scoring!$O$16)+IF(Data!$L199&lt;&gt;"",Scoring!$O$17)+IF(Data!$M199&lt;&gt;"",Scoring!$O$18)+IF(Data!$N199&lt;&gt;"",Scoring!$O$19)+IF(Data!$O199&lt;&gt;"",Scoring!$O$20)+IF(Data!$P199&lt;&gt;"",Scoring!$O$21)+IF(Data!$Q199&lt;&gt;"",Scoring!$O$22)+IF(Data!$R199&lt;&gt;"",Scoring!$O$23)+IF(Data!$S199&lt;&gt;"",Scoring!$O$24)+IF(Data!$T199&lt;&gt;"",Scoring!$O$25)+IF(Data!$U199&lt;&gt;"",Scoring!$O$26)+IF(Data!$V199&lt;&gt;"",Scoring!$O$27)+IF(Data!$W199&lt;&gt;"",Scoring!$O$28)+IF(Data!$X199&lt;&gt;"",Scoring!$O$29)+IF(Data!$Y199&lt;&gt;"",Scoring!$O$30)+IF(Data!$Z199&lt;&gt;"",Scoring!$O$31)+IF(Data!$AA199&lt;&gt;"",Scoring!$O$32)+IF(Data!$AB199&lt;&gt;"",Scoring!$O$33)+IF(Data!$AC199&lt;&gt;"",Scoring!$O$34)+IF(Data!$AD199&lt;&gt;"",Scoring!$O$35)+IF(Data!$AE199&lt;&gt;"",Scoring!$O$36)+IF(Data!$AF199&lt;&gt;"",Scoring!$O$37)+IF(Data!$AG199&lt;&gt;"",Scoring!$O$38)+IF(Data!$AH199&lt;&gt;"",Scoring!$O$39)+IF(Data!$AI199&lt;&gt;"",Scoring!$O$40)+IF(Data!$AJ199&lt;&gt;"",Scoring!$O$41)+IF(Data!$AK199&lt;&gt;"",Scoring!$O$42)+IF(Data!$AL199&lt;&gt;"",Scoring!$O$43)+IF(Data!$AM199&lt;&gt;"",Scoring!$O$44)+IF(Data!$AN199&lt;&gt;"",Scoring!$O$45)+IF(Data!$AO199&lt;&gt;"",Scoring!$O$46)+IF(Data!$AP199&lt;&gt;"",Scoring!$O$47)+IF(Data!$AQ199&lt;&gt;"",Scoring!$O$48)+IF(Data!$AR199&lt;&gt;"",Scoring!$O$49)+IF(Data!$AS199&lt;&gt;"",Scoring!$O$50)+IF(Data!$AT199&lt;&gt;"",Scoring!$O$51)+IF(Data!$AU199&lt;&gt;"",Scoring!$O$52),"")</f>
        <v/>
      </c>
      <c r="BS199" s="184" t="str">
        <f>IF(BR199&lt;&gt;"",LOOKUP(BR199,Likelihoods!$A$7:$A$107,Likelihoods!M$7:M$107),"")</f>
        <v/>
      </c>
      <c r="BT199" s="181" t="str">
        <f>IF(AND(COUNTBLANK($B199:$O199)=13,COUNTBLANK($P199:$Q199)=1,COUNTBLANK($R199:$U199)=3,COUNTBLANK($V199:$X199)=2,COUNTBLANK($Y199:$AE199)=6,COUNTBLANK($AF199:$AJ199)=4,COUNTBLANK($AK199:AN199)=3,COUNTBLANK($AO199:$AQ199)=2,COUNTBLANK($AR199:$AS199)=1,COUNTBLANK($AT199:$AU199)=1),IF(Data!$B199&lt;&gt;"",Scoring!$P$7)+IF(Data!$C199&lt;&gt;"",Scoring!$P$8)+IF(Data!$D199&lt;&gt;"",Scoring!$P$9)+IF(Data!$E199&lt;&gt;"",Scoring!$P$10)+IF(Data!$F199&lt;&gt;"",Scoring!$P$11)+IF(Data!$G199&lt;&gt;"",Scoring!$P$12)+IF(Data!$H199&lt;&gt;"",Scoring!$P$13)+IF(Data!$I199&lt;&gt;"",Scoring!$P$14)+IF(Data!$J199&lt;&gt;"",Scoring!$P$15)+IF(Data!$K199&lt;&gt;"",Scoring!$P$16)+IF(Data!$L199&lt;&gt;"",Scoring!$P$17)+IF(Data!$M199&lt;&gt;"",Scoring!$P$18)+IF(Data!$N199&lt;&gt;"",Scoring!$P$19)+IF(Data!$O199&lt;&gt;"",Scoring!$P$20)+IF(Data!$P199&lt;&gt;"",Scoring!$P$21)+IF(Data!$Q199&lt;&gt;"",Scoring!$P$22)+IF(Data!$R199&lt;&gt;"",Scoring!$P$23)+IF(Data!$S199&lt;&gt;"",Scoring!$P$24)+IF(Data!$T199&lt;&gt;"",Scoring!$P$25)+IF(Data!$U199&lt;&gt;"",Scoring!$P$26)+IF(Data!$V199&lt;&gt;"",Scoring!$P$27)+IF(Data!$W199&lt;&gt;"",Scoring!$P$28)+IF(Data!$X199&lt;&gt;"",Scoring!$P$29)+IF(Data!$Y199&lt;&gt;"",Scoring!$P$30)+IF(Data!$Z199&lt;&gt;"",Scoring!$P$31)+IF(Data!$AA199&lt;&gt;"",Scoring!$P$32)+IF(Data!$AB199&lt;&gt;"",Scoring!$P$33)+IF(Data!$AC199&lt;&gt;"",Scoring!$P$34)+IF(Data!$AD199&lt;&gt;"",Scoring!$P$35)+IF(Data!$AE199&lt;&gt;"",Scoring!$P$36)+IF(Data!$AF199&lt;&gt;"",Scoring!$P$37)+IF(Data!$AG199&lt;&gt;"",Scoring!$P$38)+IF(Data!$AH199&lt;&gt;"",Scoring!$P$39)+IF(Data!$AI199&lt;&gt;"",Scoring!$P$40)+IF(Data!$AJ199&lt;&gt;"",Scoring!$P$41)+IF(Data!$AK199&lt;&gt;"",Scoring!$P$42)+IF(Data!$AL199&lt;&gt;"",Scoring!$P$43)+IF(Data!$AM199&lt;&gt;"",Scoring!$P$44)+IF(Data!$AN199&lt;&gt;"",Scoring!$P$45)+IF(Data!$AO199&lt;&gt;"",Scoring!$P$46)+IF(Data!$AP199&lt;&gt;"",Scoring!$P$47)+IF(Data!$AQ199&lt;&gt;"",Scoring!$P$48)+IF(Data!$AR199&lt;&gt;"",Scoring!$P$49)+IF(Data!$AS199&lt;&gt;"",Scoring!$P$50)+IF(Data!$AT199&lt;&gt;"",Scoring!$P$51)+IF(Data!$AU199&lt;&gt;"",Scoring!$P$52),"")</f>
        <v/>
      </c>
      <c r="BU199" s="180" t="str">
        <f>IF(BT199&lt;&gt;"",LOOKUP(BT199,Likelihoods!$A$7:$A$107,Likelihoods!N$7:N$107),"")</f>
        <v/>
      </c>
      <c r="BV199" s="181" t="str">
        <f>IF(AND(COUNTBLANK($B199:$O199)=13,COUNTBLANK($P199:$Q199)=1,COUNTBLANK($R199:$U199)=3,COUNTBLANK($V199:$X199)=2,COUNTBLANK($Y199:$AE199)=6,COUNTBLANK($AF199:$AJ199)=4,COUNTBLANK($AK199:AN199)=3,COUNTBLANK($AO199:$AQ199)=2,COUNTBLANK($AR199:$AS199)=1,COUNTBLANK($AT199:$AU199)=1),IF(Data!$B199&lt;&gt;"",Scoring!$Q$7)+IF(Data!$C199&lt;&gt;"",Scoring!$Q$8)+IF(Data!$D199&lt;&gt;"",Scoring!$Q$9)+IF(Data!$E199&lt;&gt;"",Scoring!$Q$10)+IF(Data!$F199&lt;&gt;"",Scoring!$Q$11)+IF(Data!$G199&lt;&gt;"",Scoring!$Q$12)+IF(Data!$H199&lt;&gt;"",Scoring!$Q$13)+IF(Data!$I199&lt;&gt;"",Scoring!$Q$14)+IF(Data!$J199&lt;&gt;"",Scoring!$Q$15)+IF(Data!$K199&lt;&gt;"",Scoring!$Q$16)+IF(Data!$L199&lt;&gt;"",Scoring!$Q$17)+IF(Data!$M199&lt;&gt;"",Scoring!$Q$18)+IF(Data!$N199&lt;&gt;"",Scoring!$Q$19)+IF(Data!$O199&lt;&gt;"",Scoring!$Q$20)+IF(Data!$P199&lt;&gt;"",Scoring!$Q$21)+IF(Data!$Q199&lt;&gt;"",Scoring!$Q$22)+IF(Data!$R199&lt;&gt;"",Scoring!$Q$23)+IF(Data!$S199&lt;&gt;"",Scoring!$Q$24)+IF(Data!$T199&lt;&gt;"",Scoring!$Q$25)+IF(Data!$U199&lt;&gt;"",Scoring!$Q$26)+IF(Data!$V199&lt;&gt;"",Scoring!$Q$27)+IF(Data!$W199&lt;&gt;"",Scoring!$Q$28)+IF(Data!$X199&lt;&gt;"",Scoring!$Q$29)+IF(Data!$Y199&lt;&gt;"",Scoring!$Q$30)+IF(Data!$Z199&lt;&gt;"",Scoring!$Q$31)+IF(Data!$AA199&lt;&gt;"",Scoring!$Q$32)+IF(Data!$AB199&lt;&gt;"",Scoring!$Q$33)+IF(Data!$AC199&lt;&gt;"",Scoring!$Q$34)+IF(Data!$AD199&lt;&gt;"",Scoring!$Q$35)+IF(Data!$AE199&lt;&gt;"",Scoring!$Q$36)+IF(Data!$AF199&lt;&gt;"",Scoring!$Q$37)+IF(Data!$AG199&lt;&gt;"",Scoring!$Q$38)+IF(Data!$AH199&lt;&gt;"",Scoring!$Q$39)+IF(Data!$AI199&lt;&gt;"",Scoring!$Q$40)+IF(Data!$AJ199&lt;&gt;"",Scoring!$Q$41)+IF(Data!$AK199&lt;&gt;"",Scoring!$Q$42)+IF(Data!$AL199&lt;&gt;"",Scoring!$Q$43)+IF(Data!$AM199&lt;&gt;"",Scoring!$Q$44)+IF(Data!$AN199&lt;&gt;"",Scoring!$Q$45)+IF(Data!$AO199&lt;&gt;"",Scoring!$Q$46)+IF(Data!$AP199&lt;&gt;"",Scoring!$Q$47)+IF(Data!$AQ199&lt;&gt;"",Scoring!$Q$48)+IF(Data!$AR199&lt;&gt;"",Scoring!$Q$49)+IF(Data!$AS199&lt;&gt;"",Scoring!$Q$50)+IF(Data!$AT199&lt;&gt;"",Scoring!$Q$51)+IF(Data!$AU199&lt;&gt;"",Scoring!$Q$52),"")</f>
        <v/>
      </c>
      <c r="BW199" s="183" t="str">
        <f>IF(BV199&lt;&gt;"",LOOKUP(BV199,Likelihoods!$A$7:$A$107,Likelihoods!O$7:O$107),"")</f>
        <v/>
      </c>
      <c r="BX199" s="9"/>
      <c r="BY199" s="9"/>
      <c r="BZ199" s="9"/>
      <c r="CA199" s="9"/>
      <c r="CB199" s="9"/>
      <c r="CC199" s="9"/>
      <c r="CD199" s="9"/>
      <c r="CE199" s="9"/>
      <c r="CF199" s="9"/>
      <c r="CG199" s="9"/>
      <c r="CH199" s="9"/>
      <c r="CI199" s="9"/>
      <c r="CJ199" s="9"/>
      <c r="CK199" s="9"/>
    </row>
    <row r="200" spans="1:89" ht="14.25">
      <c r="A200" s="59"/>
      <c r="B200" s="76"/>
      <c r="C200" s="77"/>
      <c r="D200" s="77"/>
      <c r="E200" s="77"/>
      <c r="F200" s="77"/>
      <c r="G200" s="77"/>
      <c r="H200" s="77"/>
      <c r="I200" s="77"/>
      <c r="J200" s="77"/>
      <c r="K200" s="77"/>
      <c r="L200" s="77"/>
      <c r="M200" s="77"/>
      <c r="N200" s="77"/>
      <c r="O200" s="77"/>
      <c r="P200" s="76"/>
      <c r="Q200" s="78"/>
      <c r="R200" s="77"/>
      <c r="S200" s="77"/>
      <c r="T200" s="77"/>
      <c r="U200" s="77"/>
      <c r="V200" s="76"/>
      <c r="W200" s="77"/>
      <c r="X200" s="78"/>
      <c r="Y200" s="77"/>
      <c r="Z200" s="77"/>
      <c r="AA200" s="77"/>
      <c r="AB200" s="77"/>
      <c r="AC200" s="77"/>
      <c r="AD200" s="77"/>
      <c r="AE200" s="77"/>
      <c r="AF200" s="76"/>
      <c r="AG200" s="77"/>
      <c r="AH200" s="77"/>
      <c r="AI200" s="77"/>
      <c r="AJ200" s="78"/>
      <c r="AK200" s="77"/>
      <c r="AL200" s="77"/>
      <c r="AM200" s="77"/>
      <c r="AN200" s="77"/>
      <c r="AO200" s="76"/>
      <c r="AP200" s="77"/>
      <c r="AQ200" s="78"/>
      <c r="AR200" s="76"/>
      <c r="AS200" s="78"/>
      <c r="AT200" s="77"/>
      <c r="AU200" s="77"/>
      <c r="AV200" s="179" t="str">
        <f>IF(AND(COUNTBLANK($B200:$O200)=13,COUNTBLANK($P200:$Q200)=1,COUNTBLANK($R200:$U200)=3,COUNTBLANK($V200:$X200)=2,COUNTBLANK($Y200:$AE200)=6,COUNTBLANK($AF200:$AJ200)=4,COUNTBLANK($AK200:AN200)=3,COUNTBLANK($AO200:$AQ200)=2,COUNTBLANK($AR200:$AS200)=1,COUNTBLANK($AT200:$AU200)=1),IF(Data!$B200&lt;&gt;"",Scoring!$D$7)+IF(Data!$C200&lt;&gt;"",Scoring!$D$8)+IF(Data!$D200&lt;&gt;"",Scoring!$D$9)+IF(Data!$E200&lt;&gt;"",Scoring!$D$10)+IF(Data!$F200&lt;&gt;"",Scoring!$D$11)+IF(Data!$G200&lt;&gt;"",Scoring!$D$12)+IF(Data!$H200&lt;&gt;"",Scoring!$D$13)+IF(Data!$I200&lt;&gt;"",Scoring!$D$14)+IF(Data!$J200&lt;&gt;"",Scoring!$D$15)+IF(Data!$K200&lt;&gt;"",Scoring!$D$16)+IF(Data!$L200&lt;&gt;"",Scoring!$D$17)+IF(Data!$M200&lt;&gt;"",Scoring!$D$18)+IF(Data!$N200&lt;&gt;"",Scoring!$D$19)+IF(Data!$O200&lt;&gt;"",Scoring!$D$20)+IF(Data!$P200&lt;&gt;"",Scoring!$D$21)+IF(Data!$Q200&lt;&gt;"",Scoring!$D$22)+IF(Data!$R200&lt;&gt;"",Scoring!$D$23)+IF(Data!$S200&lt;&gt;"",Scoring!$D$24)+IF(Data!$T200&lt;&gt;"",Scoring!$D$25)+IF(Data!$U200&lt;&gt;"",Scoring!$D$26)+IF(Data!$V200&lt;&gt;"",Scoring!$D$27)+IF(Data!$W200&lt;&gt;"",Scoring!$D$28)+IF(Data!$X200&lt;&gt;"",Scoring!$D$29)+IF(Data!$Y200&lt;&gt;"",Scoring!$D$30)+IF(Data!$Z200&lt;&gt;"",Scoring!$D$31)+IF(Data!$AA200&lt;&gt;"",Scoring!$D$32)+IF(Data!$AB200&lt;&gt;"",Scoring!$D$33)+IF(Data!$AC200&lt;&gt;"",Scoring!$D$34)+IF(Data!$AD200&lt;&gt;"",Scoring!$D$35)+IF(Data!$AE200&lt;&gt;"",Scoring!$D$36)+IF(Data!$AF200&lt;&gt;"",Scoring!$D$37)+IF(Data!$AG200&lt;&gt;"",Scoring!$D$38)+IF(Data!$AH200&lt;&gt;"",Scoring!$D$39)+IF(Data!$AI200&lt;&gt;"",Scoring!$D$40)+IF(Data!$AJ200&lt;&gt;"",Scoring!$D$41)+IF(Data!$AK200&lt;&gt;"",Scoring!$D$42)+IF(Data!$AL200&lt;&gt;"",Scoring!$D$43)+IF(Data!$AM200&lt;&gt;"",Scoring!$D$44)+IF(Data!$AN200&lt;&gt;"",Scoring!$D$45)+IF(Data!$AO200&lt;&gt;"",Scoring!$D$46)+IF(Data!$AP200&lt;&gt;"",Scoring!$D$47)+IF(Data!$AQ200&lt;&gt;"",Scoring!$D$48)+IF(Data!$AR200&lt;&gt;"",Scoring!$D$49)+IF(Data!$AS200&lt;&gt;"",Scoring!$D$50)+IF(Data!$AT200&lt;&gt;"",Scoring!$D$51)+IF(Data!$AU200&lt;&gt;"",Scoring!$D$52),"")</f>
        <v/>
      </c>
      <c r="AW200" s="180" t="str">
        <f>IF(AV200&lt;&gt;"",LOOKUP(AV200,Likelihoods!$A$7:$A$107,Likelihoods!B$7:B$107),"")</f>
        <v/>
      </c>
      <c r="AX200" s="181" t="str">
        <f>IF(AND(COUNTBLANK($B200:$O200)=13,COUNTBLANK($P200:$Q200)=1,COUNTBLANK($R200:$U200)=3,COUNTBLANK($V200:$X200)=2,COUNTBLANK($Y200:$AE200)=6,COUNTBLANK($AF200:$AJ200)=4,COUNTBLANK($AK200:AN200)=3,COUNTBLANK($AO200:$AQ200)=2,COUNTBLANK($AR200:$AS200)=1,COUNTBLANK($AT200:$AU200)=1),IF(Data!$B200&lt;&gt;"",Scoring!$E$7)+IF(Data!$C200&lt;&gt;"",Scoring!$E$8)+IF(Data!$D200&lt;&gt;"",Scoring!$E$9)+IF(Data!$E200&lt;&gt;"",Scoring!$E$10)+IF(Data!$F200&lt;&gt;"",Scoring!$E$11)+IF(Data!$G200&lt;&gt;"",Scoring!$E$12)+IF(Data!$H200&lt;&gt;"",Scoring!$E$13)+IF(Data!$I200&lt;&gt;"",Scoring!$E$14)+IF(Data!$J200&lt;&gt;"",Scoring!$E$15)+IF(Data!$K200&lt;&gt;"",Scoring!$E$16)+IF(Data!$L200&lt;&gt;"",Scoring!$E$17)+IF(Data!$M200&lt;&gt;"",Scoring!$E$18)+IF(Data!$N200&lt;&gt;"",Scoring!$E$19)+IF(Data!$O200&lt;&gt;"",Scoring!$E$20)+IF(Data!$P200&lt;&gt;"",Scoring!$E$21)+IF(Data!$Q200&lt;&gt;"",Scoring!$E$22)+IF(Data!$R200&lt;&gt;"",Scoring!$E$23)+IF(Data!$S200&lt;&gt;"",Scoring!$E$24)+IF(Data!$T200&lt;&gt;"",Scoring!$E$25)+IF(Data!$U200&lt;&gt;"",Scoring!$E$26)+IF(Data!$V200&lt;&gt;"",Scoring!$E$27)+IF(Data!$W200&lt;&gt;"",Scoring!$E$28)+IF(Data!$X200&lt;&gt;"",Scoring!$E$29)+IF(Data!$Y200&lt;&gt;"",Scoring!$E$30)+IF(Data!$Z200&lt;&gt;"",Scoring!$E$31)+IF(Data!$AA200&lt;&gt;"",Scoring!$E$32)+IF(Data!$AB200&lt;&gt;"",Scoring!$E$33)+IF(Data!$AC200&lt;&gt;"",Scoring!$E$34)+IF(Data!$AD200&lt;&gt;"",Scoring!$E$35)+IF(Data!$AE200&lt;&gt;"",Scoring!$E$36)+IF(Data!$AF200&lt;&gt;"",Scoring!$E$37)+IF(Data!$AG200&lt;&gt;"",Scoring!$E$38)+IF(Data!$AH200&lt;&gt;"",Scoring!$E$39)+IF(Data!$AI200&lt;&gt;"",Scoring!$E$40)+IF(Data!$AJ200&lt;&gt;"",Scoring!$E$41)+IF(Data!$AK200&lt;&gt;"",Scoring!$E$42)+IF(Data!$AL200&lt;&gt;"",Scoring!$E$43)+IF(Data!$AM200&lt;&gt;"",Scoring!$E$44)+IF(Data!$AN200&lt;&gt;"",Scoring!$E$45)+IF(Data!$AO200&lt;&gt;"",Scoring!$E$46)+IF(Data!$AP200&lt;&gt;"",Scoring!$E$47)+IF(Data!$AQ200&lt;&gt;"",Scoring!$E$48)+IF(Data!$AR200&lt;&gt;"",Scoring!$E$49)+IF(Data!$AS200&lt;&gt;"",Scoring!$E$50)+IF(Data!$AT200&lt;&gt;"",Scoring!$E$51)+IF(Data!$AU200&lt;&gt;"",Scoring!$E$52),"")</f>
        <v/>
      </c>
      <c r="AY200" s="180" t="str">
        <f>IF(AX200&lt;&gt;"",LOOKUP(AX200,Likelihoods!$A$7:$A$107,Likelihoods!C$7:C$107),"")</f>
        <v/>
      </c>
      <c r="AZ200" s="182" t="str">
        <f>IF(AND(COUNTBLANK($B200:$O200)=13,COUNTBLANK($P200:$Q200)=1,COUNTBLANK($R200:$U200)=3,COUNTBLANK($V200:$X200)=2,COUNTBLANK($Y200:$AE200)=6,COUNTBLANK($AF200:$AJ200)=4,COUNTBLANK($AK200:AN200)=3,COUNTBLANK($AO200:$AQ200)=2,COUNTBLANK($AR200:$AS200)=1,COUNTBLANK($AT200:$AU200)=1),IF(Data!$B200&lt;&gt;"",Scoring!$F$7)+IF(Data!$C200&lt;&gt;"",Scoring!$F$8)+IF(Data!$D200&lt;&gt;"",Scoring!$F$9)+IF(Data!$E200&lt;&gt;"",Scoring!$F$10)+IF(Data!$F200&lt;&gt;"",Scoring!$F$11)+IF(Data!$G200&lt;&gt;"",Scoring!$F$12)+IF(Data!$H200&lt;&gt;"",Scoring!$F$13)+IF(Data!$I200&lt;&gt;"",Scoring!$F$14)+IF(Data!$J200&lt;&gt;"",Scoring!$F$15)+IF(Data!$K200&lt;&gt;"",Scoring!$F$16)+IF(Data!$L200&lt;&gt;"",Scoring!$F$17)+IF(Data!$M200&lt;&gt;"",Scoring!$F$18)+IF(Data!$N200&lt;&gt;"",Scoring!$F$19)+IF(Data!$O200&lt;&gt;"",Scoring!$F$20)+IF(Data!$P200&lt;&gt;"",Scoring!$F$21)+IF(Data!$Q200&lt;&gt;"",Scoring!$F$22)+IF(Data!$R200&lt;&gt;"",Scoring!$F$23)+IF(Data!$S200&lt;&gt;"",Scoring!$F$24)+IF(Data!$T200&lt;&gt;"",Scoring!$F$25)+IF(Data!$U200&lt;&gt;"",Scoring!$F$26)+IF(Data!$V200&lt;&gt;"",Scoring!$F$27)+IF(Data!$W200&lt;&gt;"",Scoring!$F$28)+IF(Data!$X200&lt;&gt;"",Scoring!$F$29)+IF(Data!$Y200&lt;&gt;"",Scoring!$F$30)+IF(Data!$Z200&lt;&gt;"",Scoring!$F$31)+IF(Data!$AA200&lt;&gt;"",Scoring!$F$32)+IF(Data!$AB200&lt;&gt;"",Scoring!$F$33)+IF(Data!$AC200&lt;&gt;"",Scoring!$F$34)+IF(Data!$AD200&lt;&gt;"",Scoring!$F$35)+IF(Data!$AE200&lt;&gt;"",Scoring!$F$36)+IF(Data!$AF200&lt;&gt;"",Scoring!$F$37)+IF(Data!$AG200&lt;&gt;"",Scoring!$F$38)+IF(Data!$AH200&lt;&gt;"",Scoring!$F$39)+IF(Data!$AI200&lt;&gt;"",Scoring!$F$40)+IF(Data!$AJ200&lt;&gt;"",Scoring!$F$41)+IF(Data!$AK200&lt;&gt;"",Scoring!$F$42)+IF(Data!$AL200&lt;&gt;"",Scoring!$F$43)+IF(Data!$AM200&lt;&gt;"",Scoring!$F$44)+IF(Data!$AN200&lt;&gt;"",Scoring!$F$45)+IF(Data!$AO200&lt;&gt;"",Scoring!$F$46)+IF(Data!$AP200&lt;&gt;"",Scoring!$F$47)+IF(Data!$AQ200&lt;&gt;"",Scoring!$F$48)+IF(Data!$AR200&lt;&gt;"",Scoring!$F$49)+IF(Data!$AS200&lt;&gt;"",Scoring!$F$50)+IF(Data!$AT200&lt;&gt;"",Scoring!$F$51)+IF(Data!$AU200&lt;&gt;"",Scoring!$F$52),"")</f>
        <v/>
      </c>
      <c r="BA200" s="183" t="str">
        <f>IF(AZ200&lt;&gt;"",LOOKUP(AZ200,Likelihoods!$A$7:$A$107,Likelihoods!D$7:D$107),"")</f>
        <v/>
      </c>
      <c r="BB200" s="181" t="str">
        <f>IF(AND(COUNTBLANK($B200:$O200)=13,COUNTBLANK($P200:$Q200)=1,COUNTBLANK($R200:$U200)=3,COUNTBLANK($V200:$X200)=2,COUNTBLANK($Y200:$AE200)=6,COUNTBLANK($AF200:$AJ200)=4,COUNTBLANK($AK200:AN200)=3,COUNTBLANK($AO200:$AQ200)=2,COUNTBLANK($AR200:$AS200)=1,COUNTBLANK($AT200:$AU200)=1),IF(Data!$B200&lt;&gt;"",Scoring!$G$7)+IF(Data!$C200&lt;&gt;"",Scoring!$G$8)+IF(Data!$D200&lt;&gt;"",Scoring!$G$9)+IF(Data!$E200&lt;&gt;"",Scoring!$G$10)+IF(Data!$F200&lt;&gt;"",Scoring!$G$11)+IF(Data!$G200&lt;&gt;"",Scoring!$G$12)+IF(Data!$H200&lt;&gt;"",Scoring!$G$13)+IF(Data!$I200&lt;&gt;"",Scoring!$G$14)+IF(Data!$J200&lt;&gt;"",Scoring!$G$15)+IF(Data!$K200&lt;&gt;"",Scoring!$G$16)+IF(Data!$L200&lt;&gt;"",Scoring!$G$17)+IF(Data!$M200&lt;&gt;"",Scoring!$G$18)+IF(Data!$N200&lt;&gt;"",Scoring!$G$19)+IF(Data!$O200&lt;&gt;"",Scoring!$G$20)+IF(Data!$P200&lt;&gt;"",Scoring!$G$21)+IF(Data!$Q200&lt;&gt;"",Scoring!$G$22)+IF(Data!$R200&lt;&gt;"",Scoring!$G$23)+IF(Data!$S200&lt;&gt;"",Scoring!$G$24)+IF(Data!$T200&lt;&gt;"",Scoring!$G$25)+IF(Data!$U200&lt;&gt;"",Scoring!$G$26)+IF(Data!$V200&lt;&gt;"",Scoring!$G$27)+IF(Data!$W200&lt;&gt;"",Scoring!$G$28)+IF(Data!$X200&lt;&gt;"",Scoring!$G$29)+IF(Data!$Y200&lt;&gt;"",Scoring!$G$30)+IF(Data!$Z200&lt;&gt;"",Scoring!$G$31)+IF(Data!$AA200&lt;&gt;"",Scoring!$G$32)+IF(Data!$AB200&lt;&gt;"",Scoring!$G$33)+IF(Data!$AC200&lt;&gt;"",Scoring!$G$34)+IF(Data!$AD200&lt;&gt;"",Scoring!$G$35)+IF(Data!$AE200&lt;&gt;"",Scoring!$G$36)+IF(Data!$AF200&lt;&gt;"",Scoring!$G$37)+IF(Data!$AG200&lt;&gt;"",Scoring!$G$38)+IF(Data!$AH200&lt;&gt;"",Scoring!$G$39)+IF(Data!$AI200&lt;&gt;"",Scoring!$G$40)+IF(Data!$AJ200&lt;&gt;"",Scoring!$G$41)+IF(Data!$AK200&lt;&gt;"",Scoring!$G$42)+IF(Data!$AL200&lt;&gt;"",Scoring!$G$43)+IF(Data!$AM200&lt;&gt;"",Scoring!$G$44)+IF(Data!$AN200&lt;&gt;"",Scoring!$G$45)+IF(Data!$AO200&lt;&gt;"",Scoring!$G$46)+IF(Data!$AP200&lt;&gt;"",Scoring!$G$47)+IF(Data!$AQ200&lt;&gt;"",Scoring!$G$48)+IF(Data!$AR200&lt;&gt;"",Scoring!$G$49)+IF(Data!$AS200&lt;&gt;"",Scoring!$G$50)+IF(Data!$AT200&lt;&gt;"",Scoring!$G$51)+IF(Data!$AU200&lt;&gt;"",Scoring!$G$52),"")</f>
        <v/>
      </c>
      <c r="BC200" s="184" t="str">
        <f>IF(BB200&lt;&gt;"",LOOKUP(BB200,Likelihoods!$A$7:$A$107,Likelihoods!E$7:E$107),"")</f>
        <v/>
      </c>
      <c r="BD200" s="185" t="str">
        <f>IF(AND(COUNTBLANK($B200:$O200)=13,COUNTBLANK($P200:$Q200)=1,COUNTBLANK($R200:$U200)=3,COUNTBLANK($V200:$X200)=2,COUNTBLANK($Y200:$AE200)=6,COUNTBLANK($AF200:$AJ200)=4,COUNTBLANK($AK200:AN200)=3,COUNTBLANK($AO200:$AQ200)=2,COUNTBLANK($AR200:$AS200)=1,COUNTBLANK($AT200:$AU200)=1),IF(Data!$B200&lt;&gt;"",Scoring!$H$7)+IF(Data!$C200&lt;&gt;"",Scoring!$H$8)+IF(Data!$D200&lt;&gt;"",Scoring!$H$9)+IF(Data!$E200&lt;&gt;"",Scoring!$H$10)+IF(Data!$F200&lt;&gt;"",Scoring!$H$11)+IF(Data!$G200&lt;&gt;"",Scoring!$H$12)+IF(Data!$H200&lt;&gt;"",Scoring!$H$13)+IF(Data!$I200&lt;&gt;"",Scoring!$H$14)+IF(Data!$J200&lt;&gt;"",Scoring!$H$15)+IF(Data!$K200&lt;&gt;"",Scoring!$H$16)+IF(Data!$L200&lt;&gt;"",Scoring!$H$17)+IF(Data!$M200&lt;&gt;"",Scoring!$H$18)+IF(Data!$N200&lt;&gt;"",Scoring!$H$19)+IF(Data!$O200&lt;&gt;"",Scoring!$H$20)+IF(Data!$P200&lt;&gt;"",Scoring!$H$21)+IF(Data!$Q200&lt;&gt;"",Scoring!$H$22)+IF(Data!$R200&lt;&gt;"",Scoring!$H$23)+IF(Data!$S200&lt;&gt;"",Scoring!$H$24)+IF(Data!$T200&lt;&gt;"",Scoring!$H$25)+IF(Data!$U200&lt;&gt;"",Scoring!$H$26)+IF(Data!$V200&lt;&gt;"",Scoring!$H$27)+IF(Data!$W200&lt;&gt;"",Scoring!$H$28)+IF(Data!$X200&lt;&gt;"",Scoring!$H$29)+IF(Data!$Y200&lt;&gt;"",Scoring!$H$30)+IF(Data!$Z200&lt;&gt;"",Scoring!$H$31)+IF(Data!$AA200&lt;&gt;"",Scoring!$H$32)+IF(Data!$AB200&lt;&gt;"",Scoring!$H$33)+IF(Data!$AC200&lt;&gt;"",Scoring!$H$34)+IF(Data!$AD200&lt;&gt;"",Scoring!$H$35)+IF(Data!$AE200&lt;&gt;"",Scoring!$H$36)+IF(Data!$AF200&lt;&gt;"",Scoring!$H$37)+IF(Data!$AG200&lt;&gt;"",Scoring!$H$38)+IF(Data!$AH200&lt;&gt;"",Scoring!$H$39)+IF(Data!$AI200&lt;&gt;"",Scoring!$H$40)+IF(Data!$AJ200&lt;&gt;"",Scoring!$H$41)+IF(Data!$AK200&lt;&gt;"",Scoring!$H$42)+IF(Data!$AL200&lt;&gt;"",Scoring!$H$43)+IF(Data!$AM200&lt;&gt;"",Scoring!$H$44)+IF(Data!$AN200&lt;&gt;"",Scoring!$H$45)+IF(Data!$AO200&lt;&gt;"",Scoring!$H$46)+IF(Data!$AP200&lt;&gt;"",Scoring!$H$47)+IF(Data!$AQ200&lt;&gt;"",Scoring!$H$48)+IF(Data!$AR200&lt;&gt;"",Scoring!$H$49)+IF(Data!$AS200&lt;&gt;"",Scoring!$H$50)+IF(Data!$AT200&lt;&gt;"",Scoring!$H$51)+IF(Data!$AU200&lt;&gt;"",Scoring!$H$52),"")</f>
        <v/>
      </c>
      <c r="BE200" s="186" t="str">
        <f>IF(BD200&lt;&gt;"",LOOKUP(BD200,Likelihoods!$A$7:$A$107,Likelihoods!F$7:F$107),"")</f>
        <v/>
      </c>
      <c r="BF200" s="181" t="str">
        <f>IF(AND(COUNTBLANK($B200:$O200)=13,COUNTBLANK($P200:$Q200)=1,COUNTBLANK($R200:$U200)=3,COUNTBLANK($V200:$X200)=2,COUNTBLANK($Y200:$AE200)=6,COUNTBLANK($AF200:$AJ200)=4,COUNTBLANK($AK200:AN200)=3,COUNTBLANK($AO200:$AQ200)=2,COUNTBLANK($AR200:$AS200)=1,COUNTBLANK($AT200:$AU200)=1),IF(Data!$B200&lt;&gt;"",Scoring!$I$7)+IF(Data!$C200&lt;&gt;"",Scoring!$I$8)+IF(Data!$D200&lt;&gt;"",Scoring!$I$9)+IF(Data!$E200&lt;&gt;"",Scoring!$I$10)+IF(Data!$F200&lt;&gt;"",Scoring!$I$11)+IF(Data!$G200&lt;&gt;"",Scoring!$I$12)+IF(Data!$H200&lt;&gt;"",Scoring!$I$13)+IF(Data!$I200&lt;&gt;"",Scoring!$I$14)+IF(Data!$J200&lt;&gt;"",Scoring!$I$15)+IF(Data!$K200&lt;&gt;"",Scoring!$I$16)+IF(Data!$L200&lt;&gt;"",Scoring!$I$17)+IF(Data!$M200&lt;&gt;"",Scoring!$I$18)+IF(Data!$N200&lt;&gt;"",Scoring!$I$19)+IF(Data!$O200&lt;&gt;"",Scoring!$I$20)+IF(Data!$P200&lt;&gt;"",Scoring!$I$21)+IF(Data!$Q200&lt;&gt;"",Scoring!$I$22)+IF(Data!$R200&lt;&gt;"",Scoring!$I$23)+IF(Data!$S200&lt;&gt;"",Scoring!$I$24)+IF(Data!$T200&lt;&gt;"",Scoring!$I$25)+IF(Data!$U200&lt;&gt;"",Scoring!$I$26)+IF(Data!$V200&lt;&gt;"",Scoring!$I$27)+IF(Data!$W200&lt;&gt;"",Scoring!$I$28)+IF(Data!$X200&lt;&gt;"",Scoring!$I$29)+IF(Data!$Y200&lt;&gt;"",Scoring!$I$30)+IF(Data!$Z200&lt;&gt;"",Scoring!$I$31)+IF(Data!$AA200&lt;&gt;"",Scoring!$I$32)+IF(Data!$AB200&lt;&gt;"",Scoring!$I$33)+IF(Data!$AC200&lt;&gt;"",Scoring!$I$34)+IF(Data!$AD200&lt;&gt;"",Scoring!$I$35)+IF(Data!$AE200&lt;&gt;"",Scoring!$I$36)+IF(Data!$AF200&lt;&gt;"",Scoring!$I$37)+IF(Data!$AG200&lt;&gt;"",Scoring!$I$38)+IF(Data!$AH200&lt;&gt;"",Scoring!$I$39)+IF(Data!$AI200&lt;&gt;"",Scoring!$I$40)+IF(Data!$AJ200&lt;&gt;"",Scoring!$I$41)+IF(Data!$AK200&lt;&gt;"",Scoring!$I$42)+IF(Data!$AL200&lt;&gt;"",Scoring!$I$43)+IF(Data!$AM200&lt;&gt;"",Scoring!$I$44)+IF(Data!$AN200&lt;&gt;"",Scoring!$I$45)+IF(Data!$AO200&lt;&gt;"",Scoring!$I$46)+IF(Data!$AP200&lt;&gt;"",Scoring!$I$47)+IF(Data!$AQ200&lt;&gt;"",Scoring!$I$48)+IF(Data!$AR200&lt;&gt;"",Scoring!$I$49)+IF(Data!$AS200&lt;&gt;"",Scoring!$I$50)+IF(Data!$AT200&lt;&gt;"",Scoring!$I$51)+IF(Data!$AU200&lt;&gt;"",Scoring!$I$52),"")</f>
        <v/>
      </c>
      <c r="BG200" s="180" t="str">
        <f>IF(BF200&lt;&gt;"",LOOKUP(BF200,Likelihoods!$A$7:$A$107,Likelihoods!G$7:G$107),"")</f>
        <v/>
      </c>
      <c r="BH200" s="187" t="str">
        <f>IF(AND(COUNTBLANK($B200:$O200)=13,COUNTBLANK($P200:$Q200)=1,COUNTBLANK($R200:$U200)=3,COUNTBLANK($V200:$X200)=2,COUNTBLANK($Y200:$AE200)=6,COUNTBLANK($AF200:$AJ200)=4,COUNTBLANK($AK200:AN200)=3,COUNTBLANK($AO200:$AQ200)=2,COUNTBLANK($AR200:$AS200)=1,COUNTBLANK($AT200:$AU200)=1),IF(Data!$B200&lt;&gt;"",Scoring!$J$7)+IF(Data!$C200&lt;&gt;"",Scoring!$J$8)+IF(Data!$D200&lt;&gt;"",Scoring!$J$9)+IF(Data!$E200&lt;&gt;"",Scoring!$J$10)+IF(Data!$F200&lt;&gt;"",Scoring!$J$11)+IF(Data!$G200&lt;&gt;"",Scoring!$J$12)+IF(Data!$H200&lt;&gt;"",Scoring!$J$13)+IF(Data!$I200&lt;&gt;"",Scoring!$J$14)+IF(Data!$J200&lt;&gt;"",Scoring!$J$15)+IF(Data!$K200&lt;&gt;"",Scoring!$J$16)+IF(Data!$L200&lt;&gt;"",Scoring!$J$17)+IF(Data!$M200&lt;&gt;"",Scoring!$J$18)+IF(Data!$N200&lt;&gt;"",Scoring!$J$19)+IF(Data!$O200&lt;&gt;"",Scoring!$J$20)+IF(Data!$P200&lt;&gt;"",Scoring!$J$21)+IF(Data!$Q200&lt;&gt;"",Scoring!$J$22)+IF(Data!$R200&lt;&gt;"",Scoring!$J$23)+IF(Data!$S200&lt;&gt;"",Scoring!$J$24)+IF(Data!$T200&lt;&gt;"",Scoring!$J$25)+IF(Data!$U200&lt;&gt;"",Scoring!$J$26)+IF(Data!$V200&lt;&gt;"",Scoring!$J$27)+IF(Data!$W200&lt;&gt;"",Scoring!$J$28)+IF(Data!$X200&lt;&gt;"",Scoring!$J$29)+IF(Data!$Y200&lt;&gt;"",Scoring!$J$30)+IF(Data!$Z200&lt;&gt;"",Scoring!$J$31)+IF(Data!$AA200&lt;&gt;"",Scoring!$J$32)+IF(Data!$AB200&lt;&gt;"",Scoring!$J$33)+IF(Data!$AC200&lt;&gt;"",Scoring!$J$34)+IF(Data!$AD200&lt;&gt;"",Scoring!$J$35)+IF(Data!$AE200&lt;&gt;"",Scoring!$J$36)+IF(Data!$AF200&lt;&gt;"",Scoring!$J$37)+IF(Data!$AG200&lt;&gt;"",Scoring!$J$38)+IF(Data!$AH200&lt;&gt;"",Scoring!$J$39)+IF(Data!$AI200&lt;&gt;"",Scoring!$J$40)+IF(Data!$AJ200&lt;&gt;"",Scoring!$J$41)+IF(Data!$AK200&lt;&gt;"",Scoring!$J$42)+IF(Data!$AL200&lt;&gt;"",Scoring!$J$43)+IF(Data!$AM200&lt;&gt;"",Scoring!$J$44)+IF(Data!$AN200&lt;&gt;"",Scoring!$J$45)+IF(Data!$AO200&lt;&gt;"",Scoring!$J$46)+IF(Data!$AP200&lt;&gt;"",Scoring!$J$47)+IF(Data!$AQ200&lt;&gt;"",Scoring!$J$48)+IF(Data!$AR200&lt;&gt;"",Scoring!$J$49)+IF(Data!$AS200&lt;&gt;"",Scoring!$J$50)+IF(Data!$AT200&lt;&gt;"",Scoring!$J$51)+IF(Data!$AU200&lt;&gt;"",Scoring!$J$52),"")</f>
        <v/>
      </c>
      <c r="BI200" s="183" t="str">
        <f>IF(BH200&lt;&gt;"",LOOKUP(BH200,Likelihoods!$A$7:$A$107,Likelihoods!H$7:H$107),"")</f>
        <v/>
      </c>
      <c r="BJ200" s="188" t="str">
        <f>IF(AND(COUNTBLANK($B200:$O200)=13,COUNTBLANK($P200:$Q200)=1,COUNTBLANK($R200:$U200)=3,COUNTBLANK($V200:$X200)=2,COUNTBLANK($Y200:$AE200)=6,COUNTBLANK($AF200:$AJ200)=4,COUNTBLANK($AK200:AN200)=3,COUNTBLANK($AO200:$AQ200)=2,COUNTBLANK($AR200:$AS200)=1,COUNTBLANK($AT200:$AU200)=1),IF(Data!$B200&lt;&gt;"",Scoring!$K$7)+IF(Data!$C200&lt;&gt;"",Scoring!$K$8)+IF(Data!$D200&lt;&gt;"",Scoring!$K$9)+IF(Data!$E200&lt;&gt;"",Scoring!$K$10)+IF(Data!$F200&lt;&gt;"",Scoring!$K$11)+IF(Data!$G200&lt;&gt;"",Scoring!$K$12)+IF(Data!$H200&lt;&gt;"",Scoring!$K$13)+IF(Data!$I200&lt;&gt;"",Scoring!$K$14)+IF(Data!$J200&lt;&gt;"",Scoring!$K$15)+IF(Data!$K200&lt;&gt;"",Scoring!$K$16)+IF(Data!$L200&lt;&gt;"",Scoring!$K$17)+IF(Data!$M200&lt;&gt;"",Scoring!$K$18)+IF(Data!$N200&lt;&gt;"",Scoring!$K$19)+IF(Data!$O200&lt;&gt;"",Scoring!$K$20)+IF(Data!$P200&lt;&gt;"",Scoring!$K$21)+IF(Data!$Q200&lt;&gt;"",Scoring!$K$22)+IF(Data!$R200&lt;&gt;"",Scoring!$K$23)+IF(Data!$S200&lt;&gt;"",Scoring!$K$24)+IF(Data!$T200&lt;&gt;"",Scoring!$K$25)+IF(Data!$U200&lt;&gt;"",Scoring!$K$26)+IF(Data!$V200&lt;&gt;"",Scoring!$K$27)+IF(Data!$W200&lt;&gt;"",Scoring!$K$28)+IF(Data!$X200&lt;&gt;"",Scoring!$K$29)+IF(Data!$Y200&lt;&gt;"",Scoring!$K$30)+IF(Data!$Z200&lt;&gt;"",Scoring!$K$31)+IF(Data!$AA200&lt;&gt;"",Scoring!$K$32)+IF(Data!$AB200&lt;&gt;"",Scoring!$K$33)+IF(Data!$AC200&lt;&gt;"",Scoring!$K$34)+IF(Data!$AD200&lt;&gt;"",Scoring!$K$35)+IF(Data!$AE200&lt;&gt;"",Scoring!$K$36)+IF(Data!$AF200&lt;&gt;"",Scoring!$K$37)+IF(Data!$AG200&lt;&gt;"",Scoring!$K$38)+IF(Data!$AH200&lt;&gt;"",Scoring!$K$39)+IF(Data!$AI200&lt;&gt;"",Scoring!$K$40)+IF(Data!$AJ200&lt;&gt;"",Scoring!$K$41)+IF(Data!$AK200&lt;&gt;"",Scoring!$K$42)+IF(Data!$AL200&lt;&gt;"",Scoring!$K$43)+IF(Data!$AM200&lt;&gt;"",Scoring!$K$44)+IF(Data!$AN200&lt;&gt;"",Scoring!$K$45)+IF(Data!$AO200&lt;&gt;"",Scoring!$K$46)+IF(Data!$AP200&lt;&gt;"",Scoring!$K$47)+IF(Data!$AQ200&lt;&gt;"",Scoring!$K$48)+IF(Data!$AR200&lt;&gt;"",Scoring!$K$49)+IF(Data!$AS200&lt;&gt;"",Scoring!$K$50)+IF(Data!$AT200&lt;&gt;"",Scoring!$K$51)+IF(Data!$AU200&lt;&gt;"",Scoring!$K$52),"")</f>
        <v/>
      </c>
      <c r="BK200" s="184" t="str">
        <f>IF(BJ200&lt;&gt;"",LOOKUP(BJ200,Likelihoods!$A$7:$A$107,Likelihoods!I$7:I$107),"")</f>
        <v/>
      </c>
      <c r="BL200" s="187" t="str">
        <f>IF(AND(COUNTBLANK($B200:$O200)=13,COUNTBLANK($P200:$Q200)=1,COUNTBLANK($R200:$U200)=3,COUNTBLANK($V200:$X200)=2,COUNTBLANK($Y200:$AE200)=6,COUNTBLANK($AF200:$AJ200)=4,COUNTBLANK($AK200:AN200)=3,COUNTBLANK($AO200:$AQ200)=2,COUNTBLANK($AR200:$AS200)=1,COUNTBLANK($AT200:$AU200)=1),IF(Data!$B200&lt;&gt;"",Scoring!$L$7)+IF(Data!$C200&lt;&gt;"",Scoring!$L$8)+IF(Data!$D200&lt;&gt;"",Scoring!$L$9)+IF(Data!$E200&lt;&gt;"",Scoring!$L$10)+IF(Data!$F200&lt;&gt;"",Scoring!$L$11)+IF(Data!$G200&lt;&gt;"",Scoring!$L$12)+IF(Data!$H200&lt;&gt;"",Scoring!$L$13)+IF(Data!$I200&lt;&gt;"",Scoring!$L$14)+IF(Data!$J200&lt;&gt;"",Scoring!$L$15)+IF(Data!$K200&lt;&gt;"",Scoring!$L$16)+IF(Data!$L200&lt;&gt;"",Scoring!$L$17)+IF(Data!$M200&lt;&gt;"",Scoring!$L$18)+IF(Data!$N200&lt;&gt;"",Scoring!$L$19)+IF(Data!$O200&lt;&gt;"",Scoring!$L$20)+IF(Data!$P200&lt;&gt;"",Scoring!$L$21)+IF(Data!$Q200&lt;&gt;"",Scoring!$L$22)+IF(Data!$R200&lt;&gt;"",Scoring!$L$23)+IF(Data!$S200&lt;&gt;"",Scoring!$L$24)+IF(Data!$T200&lt;&gt;"",Scoring!$L$25)+IF(Data!$U200&lt;&gt;"",Scoring!$L$26)+IF(Data!$V200&lt;&gt;"",Scoring!$L$27)+IF(Data!$W200&lt;&gt;"",Scoring!$L$28)+IF(Data!$X200&lt;&gt;"",Scoring!$L$29)+IF(Data!$Y200&lt;&gt;"",Scoring!$L$30)+IF(Data!$Z200&lt;&gt;"",Scoring!$L$31)+IF(Data!$AA200&lt;&gt;"",Scoring!$L$32)+IF(Data!$AB200&lt;&gt;"",Scoring!$L$33)+IF(Data!$AC200&lt;&gt;"",Scoring!$L$34)+IF(Data!$AD200&lt;&gt;"",Scoring!$L$35)+IF(Data!$AE200&lt;&gt;"",Scoring!$L$36)+IF(Data!$AF200&lt;&gt;"",Scoring!$L$37)+IF(Data!$AG200&lt;&gt;"",Scoring!$L$38)+IF(Data!$AH200&lt;&gt;"",Scoring!$L$39)+IF(Data!$AI200&lt;&gt;"",Scoring!$L$40)+IF(Data!$AJ200&lt;&gt;"",Scoring!$L$41)+IF(Data!$AK200&lt;&gt;"",Scoring!$L$42)+IF(Data!$AL200&lt;&gt;"",Scoring!$L$43)+IF(Data!$AM200&lt;&gt;"",Scoring!$L$44)+IF(Data!$AN200&lt;&gt;"",Scoring!$L$45)+IF(Data!$AO200&lt;&gt;"",Scoring!$L$46)+IF(Data!$AP200&lt;&gt;"",Scoring!$L$47)+IF(Data!$AQ200&lt;&gt;"",Scoring!$L$48)+IF(Data!$AR200&lt;&gt;"",Scoring!$L$49)+IF(Data!$AS200&lt;&gt;"",Scoring!$L$50)+IF(Data!$AT200&lt;&gt;"",Scoring!$L$51)+IF(Data!$AU200&lt;&gt;"",Scoring!$L$52),"")</f>
        <v/>
      </c>
      <c r="BM200" s="180" t="str">
        <f>IF(BL200&lt;&gt;"",LOOKUP(BL200,Likelihoods!$A$7:$A$107,Likelihoods!J$7:J$107),"")</f>
        <v/>
      </c>
      <c r="BN200" s="181" t="str">
        <f>IF(AND(COUNTBLANK($B200:$O200)=13,COUNTBLANK($P200:$Q200)=1,COUNTBLANK($R200:$U200)=3,COUNTBLANK($V200:$X200)=2,COUNTBLANK($Y200:$AE200)=6,COUNTBLANK($AF200:$AJ200)=4,COUNTBLANK($AK200:AN200)=3,COUNTBLANK($AO200:$AQ200)=2,COUNTBLANK($AR200:$AS200)=1,COUNTBLANK($AT200:$AU200)=1),IF(Data!$B200&lt;&gt;"",Scoring!$M$7)+IF(Data!$C200&lt;&gt;"",Scoring!$M$8)+IF(Data!$D200&lt;&gt;"",Scoring!$M$9)+IF(Data!$E200&lt;&gt;"",Scoring!$M$10)+IF(Data!$F200&lt;&gt;"",Scoring!$M$11)+IF(Data!$G200&lt;&gt;"",Scoring!$M$12)+IF(Data!$H200&lt;&gt;"",Scoring!$M$13)+IF(Data!$I200&lt;&gt;"",Scoring!$M$14)+IF(Data!$J200&lt;&gt;"",Scoring!$M$15)+IF(Data!$K200&lt;&gt;"",Scoring!$M$16)+IF(Data!$L200&lt;&gt;"",Scoring!$M$17)+IF(Data!$M200&lt;&gt;"",Scoring!$M$18)+IF(Data!$N200&lt;&gt;"",Scoring!$M$19)+IF(Data!$O200&lt;&gt;"",Scoring!$M$20)+IF(Data!$P200&lt;&gt;"",Scoring!$M$21)+IF(Data!$Q200&lt;&gt;"",Scoring!$M$22)+IF(Data!$R200&lt;&gt;"",Scoring!$M$23)+IF(Data!$S200&lt;&gt;"",Scoring!$M$24)+IF(Data!$T200&lt;&gt;"",Scoring!$M$25)+IF(Data!$U200&lt;&gt;"",Scoring!$M$26)+IF(Data!$V200&lt;&gt;"",Scoring!$M$27)+IF(Data!$W200&lt;&gt;"",Scoring!$M$28)+IF(Data!$X200&lt;&gt;"",Scoring!$M$29)+IF(Data!$Y200&lt;&gt;"",Scoring!$M$30)+IF(Data!$Z200&lt;&gt;"",Scoring!$M$31)+IF(Data!$AA200&lt;&gt;"",Scoring!$M$32)+IF(Data!$AB200&lt;&gt;"",Scoring!$M$33)+IF(Data!$AC200&lt;&gt;"",Scoring!$M$34)+IF(Data!$AD200&lt;&gt;"",Scoring!$M$35)+IF(Data!$AE200&lt;&gt;"",Scoring!$M$36)+IF(Data!$AF200&lt;&gt;"",Scoring!$M$37)+IF(Data!$AG200&lt;&gt;"",Scoring!$M$38)+IF(Data!$AH200&lt;&gt;"",Scoring!$M$39)+IF(Data!$AI200&lt;&gt;"",Scoring!$M$40)+IF(Data!$AJ200&lt;&gt;"",Scoring!$M$41)+IF(Data!$AK200&lt;&gt;"",Scoring!$M$42)+IF(Data!$AL200&lt;&gt;"",Scoring!$M$43)+IF(Data!$AM200&lt;&gt;"",Scoring!$M$44)+IF(Data!$AN200&lt;&gt;"",Scoring!$M$45)+IF(Data!$AO200&lt;&gt;"",Scoring!$M$46)+IF(Data!$AP200&lt;&gt;"",Scoring!$M$47)+IF(Data!$AQ200&lt;&gt;"",Scoring!$M$48)+IF(Data!$AR200&lt;&gt;"",Scoring!$M$49)+IF(Data!$AS200&lt;&gt;"",Scoring!$M$50)+IF(Data!$AT200&lt;&gt;"",Scoring!$M$51)+IF(Data!$AU200&lt;&gt;"",Scoring!$M$52),"")</f>
        <v/>
      </c>
      <c r="BO200" s="184" t="str">
        <f>IF(BN200&lt;&gt;"",LOOKUP(BN200,Likelihoods!$A$7:$A$107,Likelihoods!K$7:K$107),"")</f>
        <v/>
      </c>
      <c r="BP200" s="179" t="str">
        <f>IF(AND(COUNTBLANK($B200:$O200)=13,COUNTBLANK($P200:$Q200)=1,COUNTBLANK($R200:$U200)=3,COUNTBLANK($V200:$X200)=2,COUNTBLANK($Y200:$AE200)=6,COUNTBLANK($AF200:$AJ200)=4,COUNTBLANK($AK200:AN200)=3,COUNTBLANK($AO200:$AQ200)=2,COUNTBLANK($AR200:$AS200)=1,COUNTBLANK($AT200:$AU200)=1),IF(Data!$B200&lt;&gt;"",Scoring!$N$7)+IF(Data!$C200&lt;&gt;"",Scoring!$N$8)+IF(Data!$D200&lt;&gt;"",Scoring!$N$9)+IF(Data!$E200&lt;&gt;"",Scoring!$N$10)+IF(Data!$F200&lt;&gt;"",Scoring!$N$11)+IF(Data!$G200&lt;&gt;"",Scoring!$N$12)+IF(Data!$H200&lt;&gt;"",Scoring!$N$13)+IF(Data!$I200&lt;&gt;"",Scoring!$N$14)+IF(Data!$J200&lt;&gt;"",Scoring!$N$15)+IF(Data!$K200&lt;&gt;"",Scoring!$N$16)+IF(Data!$L200&lt;&gt;"",Scoring!$N$17)+IF(Data!$M200&lt;&gt;"",Scoring!$N$18)+IF(Data!$N200&lt;&gt;"",Scoring!$N$19)+IF(Data!$O200&lt;&gt;"",Scoring!$N$20)+IF(Data!$P200&lt;&gt;"",Scoring!$N$21)+IF(Data!$Q200&lt;&gt;"",Scoring!$N$22)+IF(Data!$R200&lt;&gt;"",Scoring!$N$23)+IF(Data!$S200&lt;&gt;"",Scoring!$N$24)+IF(Data!$T200&lt;&gt;"",Scoring!$N$25)+IF(Data!$U200&lt;&gt;"",Scoring!$N$26)+IF(Data!$V200&lt;&gt;"",Scoring!$N$27)+IF(Data!$W200&lt;&gt;"",Scoring!$N$28)+IF(Data!$X200&lt;&gt;"",Scoring!$N$29)+IF(Data!$Y200&lt;&gt;"",Scoring!$N$30)+IF(Data!$Z200&lt;&gt;"",Scoring!$N$31)+IF(Data!$AA200&lt;&gt;"",Scoring!$N$32)+IF(Data!$AB200&lt;&gt;"",Scoring!$N$33)+IF(Data!$AC200&lt;&gt;"",Scoring!$N$34)+IF(Data!$AD200&lt;&gt;"",Scoring!$N$35)+IF(Data!$AE200&lt;&gt;"",Scoring!$N$36)+IF(Data!$AF200&lt;&gt;"",Scoring!$N$37)+IF(Data!$AG200&lt;&gt;"",Scoring!$N$38)+IF(Data!$AH200&lt;&gt;"",Scoring!$N$39)+IF(Data!$AI200&lt;&gt;"",Scoring!$N$40)+IF(Data!$AJ200&lt;&gt;"",Scoring!$N$41)+IF(Data!$AK200&lt;&gt;"",Scoring!$N$42)+IF(Data!$AL200&lt;&gt;"",Scoring!$N$43)+IF(Data!$AM200&lt;&gt;"",Scoring!$N$44)+IF(Data!$AN200&lt;&gt;"",Scoring!$N$45)+IF(Data!$AO200&lt;&gt;"",Scoring!$N$46)+IF(Data!$AP200&lt;&gt;"",Scoring!$N$47)+IF(Data!$AQ200&lt;&gt;"",Scoring!$N$48)+IF(Data!$AR200&lt;&gt;"",Scoring!$N$49)+IF(Data!$AS200&lt;&gt;"",Scoring!$N$50)+IF(Data!$AT200&lt;&gt;"",Scoring!$N$51)+IF(Data!$AU200&lt;&gt;"",Scoring!$N$52),"")</f>
        <v/>
      </c>
      <c r="BQ200" s="189" t="str">
        <f>IF(BP200&lt;&gt;"",LOOKUP(BP200,Likelihoods!$A$7:$A$107,Likelihoods!L$7:L$107),"")</f>
        <v/>
      </c>
      <c r="BR200" s="181" t="str">
        <f>IF(AND(COUNTBLANK($B200:$O200)=13,COUNTBLANK($P200:$Q200)=1,COUNTBLANK($R200:$U200)=3,COUNTBLANK($V200:$X200)=2,COUNTBLANK($Y200:$AE200)=6,COUNTBLANK($AF200:$AJ200)=4,COUNTBLANK($AK200:AN200)=3,COUNTBLANK($AO200:$AQ200)=2,COUNTBLANK($AR200:$AS200)=1,COUNTBLANK($AT200:$AU200)=1),IF(Data!$B200&lt;&gt;"",Scoring!$O$7)+IF(Data!$C200&lt;&gt;"",Scoring!$O$8)+IF(Data!$D200&lt;&gt;"",Scoring!$O$9)+IF(Data!$E200&lt;&gt;"",Scoring!$O$10)+IF(Data!$F200&lt;&gt;"",Scoring!$O$11)+IF(Data!$G200&lt;&gt;"",Scoring!$O$12)+IF(Data!$H200&lt;&gt;"",Scoring!$O$13)+IF(Data!$I200&lt;&gt;"",Scoring!$O$14)+IF(Data!$J200&lt;&gt;"",Scoring!$O$15)+IF(Data!$K200&lt;&gt;"",Scoring!$O$16)+IF(Data!$L200&lt;&gt;"",Scoring!$O$17)+IF(Data!$M200&lt;&gt;"",Scoring!$O$18)+IF(Data!$N200&lt;&gt;"",Scoring!$O$19)+IF(Data!$O200&lt;&gt;"",Scoring!$O$20)+IF(Data!$P200&lt;&gt;"",Scoring!$O$21)+IF(Data!$Q200&lt;&gt;"",Scoring!$O$22)+IF(Data!$R200&lt;&gt;"",Scoring!$O$23)+IF(Data!$S200&lt;&gt;"",Scoring!$O$24)+IF(Data!$T200&lt;&gt;"",Scoring!$O$25)+IF(Data!$U200&lt;&gt;"",Scoring!$O$26)+IF(Data!$V200&lt;&gt;"",Scoring!$O$27)+IF(Data!$W200&lt;&gt;"",Scoring!$O$28)+IF(Data!$X200&lt;&gt;"",Scoring!$O$29)+IF(Data!$Y200&lt;&gt;"",Scoring!$O$30)+IF(Data!$Z200&lt;&gt;"",Scoring!$O$31)+IF(Data!$AA200&lt;&gt;"",Scoring!$O$32)+IF(Data!$AB200&lt;&gt;"",Scoring!$O$33)+IF(Data!$AC200&lt;&gt;"",Scoring!$O$34)+IF(Data!$AD200&lt;&gt;"",Scoring!$O$35)+IF(Data!$AE200&lt;&gt;"",Scoring!$O$36)+IF(Data!$AF200&lt;&gt;"",Scoring!$O$37)+IF(Data!$AG200&lt;&gt;"",Scoring!$O$38)+IF(Data!$AH200&lt;&gt;"",Scoring!$O$39)+IF(Data!$AI200&lt;&gt;"",Scoring!$O$40)+IF(Data!$AJ200&lt;&gt;"",Scoring!$O$41)+IF(Data!$AK200&lt;&gt;"",Scoring!$O$42)+IF(Data!$AL200&lt;&gt;"",Scoring!$O$43)+IF(Data!$AM200&lt;&gt;"",Scoring!$O$44)+IF(Data!$AN200&lt;&gt;"",Scoring!$O$45)+IF(Data!$AO200&lt;&gt;"",Scoring!$O$46)+IF(Data!$AP200&lt;&gt;"",Scoring!$O$47)+IF(Data!$AQ200&lt;&gt;"",Scoring!$O$48)+IF(Data!$AR200&lt;&gt;"",Scoring!$O$49)+IF(Data!$AS200&lt;&gt;"",Scoring!$O$50)+IF(Data!$AT200&lt;&gt;"",Scoring!$O$51)+IF(Data!$AU200&lt;&gt;"",Scoring!$O$52),"")</f>
        <v/>
      </c>
      <c r="BS200" s="184" t="str">
        <f>IF(BR200&lt;&gt;"",LOOKUP(BR200,Likelihoods!$A$7:$A$107,Likelihoods!M$7:M$107),"")</f>
        <v/>
      </c>
      <c r="BT200" s="181" t="str">
        <f>IF(AND(COUNTBLANK($B200:$O200)=13,COUNTBLANK($P200:$Q200)=1,COUNTBLANK($R200:$U200)=3,COUNTBLANK($V200:$X200)=2,COUNTBLANK($Y200:$AE200)=6,COUNTBLANK($AF200:$AJ200)=4,COUNTBLANK($AK200:AN200)=3,COUNTBLANK($AO200:$AQ200)=2,COUNTBLANK($AR200:$AS200)=1,COUNTBLANK($AT200:$AU200)=1),IF(Data!$B200&lt;&gt;"",Scoring!$P$7)+IF(Data!$C200&lt;&gt;"",Scoring!$P$8)+IF(Data!$D200&lt;&gt;"",Scoring!$P$9)+IF(Data!$E200&lt;&gt;"",Scoring!$P$10)+IF(Data!$F200&lt;&gt;"",Scoring!$P$11)+IF(Data!$G200&lt;&gt;"",Scoring!$P$12)+IF(Data!$H200&lt;&gt;"",Scoring!$P$13)+IF(Data!$I200&lt;&gt;"",Scoring!$P$14)+IF(Data!$J200&lt;&gt;"",Scoring!$P$15)+IF(Data!$K200&lt;&gt;"",Scoring!$P$16)+IF(Data!$L200&lt;&gt;"",Scoring!$P$17)+IF(Data!$M200&lt;&gt;"",Scoring!$P$18)+IF(Data!$N200&lt;&gt;"",Scoring!$P$19)+IF(Data!$O200&lt;&gt;"",Scoring!$P$20)+IF(Data!$P200&lt;&gt;"",Scoring!$P$21)+IF(Data!$Q200&lt;&gt;"",Scoring!$P$22)+IF(Data!$R200&lt;&gt;"",Scoring!$P$23)+IF(Data!$S200&lt;&gt;"",Scoring!$P$24)+IF(Data!$T200&lt;&gt;"",Scoring!$P$25)+IF(Data!$U200&lt;&gt;"",Scoring!$P$26)+IF(Data!$V200&lt;&gt;"",Scoring!$P$27)+IF(Data!$W200&lt;&gt;"",Scoring!$P$28)+IF(Data!$X200&lt;&gt;"",Scoring!$P$29)+IF(Data!$Y200&lt;&gt;"",Scoring!$P$30)+IF(Data!$Z200&lt;&gt;"",Scoring!$P$31)+IF(Data!$AA200&lt;&gt;"",Scoring!$P$32)+IF(Data!$AB200&lt;&gt;"",Scoring!$P$33)+IF(Data!$AC200&lt;&gt;"",Scoring!$P$34)+IF(Data!$AD200&lt;&gt;"",Scoring!$P$35)+IF(Data!$AE200&lt;&gt;"",Scoring!$P$36)+IF(Data!$AF200&lt;&gt;"",Scoring!$P$37)+IF(Data!$AG200&lt;&gt;"",Scoring!$P$38)+IF(Data!$AH200&lt;&gt;"",Scoring!$P$39)+IF(Data!$AI200&lt;&gt;"",Scoring!$P$40)+IF(Data!$AJ200&lt;&gt;"",Scoring!$P$41)+IF(Data!$AK200&lt;&gt;"",Scoring!$P$42)+IF(Data!$AL200&lt;&gt;"",Scoring!$P$43)+IF(Data!$AM200&lt;&gt;"",Scoring!$P$44)+IF(Data!$AN200&lt;&gt;"",Scoring!$P$45)+IF(Data!$AO200&lt;&gt;"",Scoring!$P$46)+IF(Data!$AP200&lt;&gt;"",Scoring!$P$47)+IF(Data!$AQ200&lt;&gt;"",Scoring!$P$48)+IF(Data!$AR200&lt;&gt;"",Scoring!$P$49)+IF(Data!$AS200&lt;&gt;"",Scoring!$P$50)+IF(Data!$AT200&lt;&gt;"",Scoring!$P$51)+IF(Data!$AU200&lt;&gt;"",Scoring!$P$52),"")</f>
        <v/>
      </c>
      <c r="BU200" s="180" t="str">
        <f>IF(BT200&lt;&gt;"",LOOKUP(BT200,Likelihoods!$A$7:$A$107,Likelihoods!N$7:N$107),"")</f>
        <v/>
      </c>
      <c r="BV200" s="181" t="str">
        <f>IF(AND(COUNTBLANK($B200:$O200)=13,COUNTBLANK($P200:$Q200)=1,COUNTBLANK($R200:$U200)=3,COUNTBLANK($V200:$X200)=2,COUNTBLANK($Y200:$AE200)=6,COUNTBLANK($AF200:$AJ200)=4,COUNTBLANK($AK200:AN200)=3,COUNTBLANK($AO200:$AQ200)=2,COUNTBLANK($AR200:$AS200)=1,COUNTBLANK($AT200:$AU200)=1),IF(Data!$B200&lt;&gt;"",Scoring!$Q$7)+IF(Data!$C200&lt;&gt;"",Scoring!$Q$8)+IF(Data!$D200&lt;&gt;"",Scoring!$Q$9)+IF(Data!$E200&lt;&gt;"",Scoring!$Q$10)+IF(Data!$F200&lt;&gt;"",Scoring!$Q$11)+IF(Data!$G200&lt;&gt;"",Scoring!$Q$12)+IF(Data!$H200&lt;&gt;"",Scoring!$Q$13)+IF(Data!$I200&lt;&gt;"",Scoring!$Q$14)+IF(Data!$J200&lt;&gt;"",Scoring!$Q$15)+IF(Data!$K200&lt;&gt;"",Scoring!$Q$16)+IF(Data!$L200&lt;&gt;"",Scoring!$Q$17)+IF(Data!$M200&lt;&gt;"",Scoring!$Q$18)+IF(Data!$N200&lt;&gt;"",Scoring!$Q$19)+IF(Data!$O200&lt;&gt;"",Scoring!$Q$20)+IF(Data!$P200&lt;&gt;"",Scoring!$Q$21)+IF(Data!$Q200&lt;&gt;"",Scoring!$Q$22)+IF(Data!$R200&lt;&gt;"",Scoring!$Q$23)+IF(Data!$S200&lt;&gt;"",Scoring!$Q$24)+IF(Data!$T200&lt;&gt;"",Scoring!$Q$25)+IF(Data!$U200&lt;&gt;"",Scoring!$Q$26)+IF(Data!$V200&lt;&gt;"",Scoring!$Q$27)+IF(Data!$W200&lt;&gt;"",Scoring!$Q$28)+IF(Data!$X200&lt;&gt;"",Scoring!$Q$29)+IF(Data!$Y200&lt;&gt;"",Scoring!$Q$30)+IF(Data!$Z200&lt;&gt;"",Scoring!$Q$31)+IF(Data!$AA200&lt;&gt;"",Scoring!$Q$32)+IF(Data!$AB200&lt;&gt;"",Scoring!$Q$33)+IF(Data!$AC200&lt;&gt;"",Scoring!$Q$34)+IF(Data!$AD200&lt;&gt;"",Scoring!$Q$35)+IF(Data!$AE200&lt;&gt;"",Scoring!$Q$36)+IF(Data!$AF200&lt;&gt;"",Scoring!$Q$37)+IF(Data!$AG200&lt;&gt;"",Scoring!$Q$38)+IF(Data!$AH200&lt;&gt;"",Scoring!$Q$39)+IF(Data!$AI200&lt;&gt;"",Scoring!$Q$40)+IF(Data!$AJ200&lt;&gt;"",Scoring!$Q$41)+IF(Data!$AK200&lt;&gt;"",Scoring!$Q$42)+IF(Data!$AL200&lt;&gt;"",Scoring!$Q$43)+IF(Data!$AM200&lt;&gt;"",Scoring!$Q$44)+IF(Data!$AN200&lt;&gt;"",Scoring!$Q$45)+IF(Data!$AO200&lt;&gt;"",Scoring!$Q$46)+IF(Data!$AP200&lt;&gt;"",Scoring!$Q$47)+IF(Data!$AQ200&lt;&gt;"",Scoring!$Q$48)+IF(Data!$AR200&lt;&gt;"",Scoring!$Q$49)+IF(Data!$AS200&lt;&gt;"",Scoring!$Q$50)+IF(Data!$AT200&lt;&gt;"",Scoring!$Q$51)+IF(Data!$AU200&lt;&gt;"",Scoring!$Q$52),"")</f>
        <v/>
      </c>
      <c r="BW200" s="183" t="str">
        <f>IF(BV200&lt;&gt;"",LOOKUP(BV200,Likelihoods!$A$7:$A$107,Likelihoods!O$7:O$107),"")</f>
        <v/>
      </c>
      <c r="BX200" s="9"/>
      <c r="BY200" s="9"/>
      <c r="BZ200" s="9"/>
      <c r="CA200" s="9"/>
      <c r="CB200" s="9"/>
      <c r="CC200" s="9"/>
      <c r="CD200" s="9"/>
      <c r="CE200" s="9"/>
      <c r="CF200" s="9"/>
      <c r="CG200" s="9"/>
      <c r="CH200" s="9"/>
      <c r="CI200" s="9"/>
      <c r="CJ200" s="9"/>
      <c r="CK200" s="9"/>
    </row>
    <row r="201" spans="1:89" ht="14.25">
      <c r="A201" s="59"/>
      <c r="B201" s="76"/>
      <c r="C201" s="77"/>
      <c r="D201" s="77"/>
      <c r="E201" s="77"/>
      <c r="F201" s="77"/>
      <c r="G201" s="77"/>
      <c r="H201" s="77"/>
      <c r="I201" s="77"/>
      <c r="J201" s="77"/>
      <c r="K201" s="77"/>
      <c r="L201" s="77"/>
      <c r="M201" s="77"/>
      <c r="N201" s="77"/>
      <c r="O201" s="77"/>
      <c r="P201" s="76"/>
      <c r="Q201" s="78"/>
      <c r="R201" s="77"/>
      <c r="S201" s="77"/>
      <c r="T201" s="77"/>
      <c r="U201" s="77"/>
      <c r="V201" s="76"/>
      <c r="W201" s="77"/>
      <c r="X201" s="78"/>
      <c r="Y201" s="77"/>
      <c r="Z201" s="77"/>
      <c r="AA201" s="77"/>
      <c r="AB201" s="77"/>
      <c r="AC201" s="77"/>
      <c r="AD201" s="77"/>
      <c r="AE201" s="77"/>
      <c r="AF201" s="76"/>
      <c r="AG201" s="77"/>
      <c r="AH201" s="77"/>
      <c r="AI201" s="77"/>
      <c r="AJ201" s="78"/>
      <c r="AK201" s="77"/>
      <c r="AL201" s="77"/>
      <c r="AM201" s="77"/>
      <c r="AN201" s="77"/>
      <c r="AO201" s="76"/>
      <c r="AP201" s="77"/>
      <c r="AQ201" s="78"/>
      <c r="AR201" s="76"/>
      <c r="AS201" s="78"/>
      <c r="AT201" s="77"/>
      <c r="AU201" s="77"/>
      <c r="AV201" s="179" t="str">
        <f>IF(AND(COUNTBLANK($B201:$O201)=13,COUNTBLANK($P201:$Q201)=1,COUNTBLANK($R201:$U201)=3,COUNTBLANK($V201:$X201)=2,COUNTBLANK($Y201:$AE201)=6,COUNTBLANK($AF201:$AJ201)=4,COUNTBLANK($AK201:AN201)=3,COUNTBLANK($AO201:$AQ201)=2,COUNTBLANK($AR201:$AS201)=1,COUNTBLANK($AT201:$AU201)=1),IF(Data!$B201&lt;&gt;"",Scoring!$D$7)+IF(Data!$C201&lt;&gt;"",Scoring!$D$8)+IF(Data!$D201&lt;&gt;"",Scoring!$D$9)+IF(Data!$E201&lt;&gt;"",Scoring!$D$10)+IF(Data!$F201&lt;&gt;"",Scoring!$D$11)+IF(Data!$G201&lt;&gt;"",Scoring!$D$12)+IF(Data!$H201&lt;&gt;"",Scoring!$D$13)+IF(Data!$I201&lt;&gt;"",Scoring!$D$14)+IF(Data!$J201&lt;&gt;"",Scoring!$D$15)+IF(Data!$K201&lt;&gt;"",Scoring!$D$16)+IF(Data!$L201&lt;&gt;"",Scoring!$D$17)+IF(Data!$M201&lt;&gt;"",Scoring!$D$18)+IF(Data!$N201&lt;&gt;"",Scoring!$D$19)+IF(Data!$O201&lt;&gt;"",Scoring!$D$20)+IF(Data!$P201&lt;&gt;"",Scoring!$D$21)+IF(Data!$Q201&lt;&gt;"",Scoring!$D$22)+IF(Data!$R201&lt;&gt;"",Scoring!$D$23)+IF(Data!$S201&lt;&gt;"",Scoring!$D$24)+IF(Data!$T201&lt;&gt;"",Scoring!$D$25)+IF(Data!$U201&lt;&gt;"",Scoring!$D$26)+IF(Data!$V201&lt;&gt;"",Scoring!$D$27)+IF(Data!$W201&lt;&gt;"",Scoring!$D$28)+IF(Data!$X201&lt;&gt;"",Scoring!$D$29)+IF(Data!$Y201&lt;&gt;"",Scoring!$D$30)+IF(Data!$Z201&lt;&gt;"",Scoring!$D$31)+IF(Data!$AA201&lt;&gt;"",Scoring!$D$32)+IF(Data!$AB201&lt;&gt;"",Scoring!$D$33)+IF(Data!$AC201&lt;&gt;"",Scoring!$D$34)+IF(Data!$AD201&lt;&gt;"",Scoring!$D$35)+IF(Data!$AE201&lt;&gt;"",Scoring!$D$36)+IF(Data!$AF201&lt;&gt;"",Scoring!$D$37)+IF(Data!$AG201&lt;&gt;"",Scoring!$D$38)+IF(Data!$AH201&lt;&gt;"",Scoring!$D$39)+IF(Data!$AI201&lt;&gt;"",Scoring!$D$40)+IF(Data!$AJ201&lt;&gt;"",Scoring!$D$41)+IF(Data!$AK201&lt;&gt;"",Scoring!$D$42)+IF(Data!$AL201&lt;&gt;"",Scoring!$D$43)+IF(Data!$AM201&lt;&gt;"",Scoring!$D$44)+IF(Data!$AN201&lt;&gt;"",Scoring!$D$45)+IF(Data!$AO201&lt;&gt;"",Scoring!$D$46)+IF(Data!$AP201&lt;&gt;"",Scoring!$D$47)+IF(Data!$AQ201&lt;&gt;"",Scoring!$D$48)+IF(Data!$AR201&lt;&gt;"",Scoring!$D$49)+IF(Data!$AS201&lt;&gt;"",Scoring!$D$50)+IF(Data!$AT201&lt;&gt;"",Scoring!$D$51)+IF(Data!$AU201&lt;&gt;"",Scoring!$D$52),"")</f>
        <v/>
      </c>
      <c r="AW201" s="180" t="str">
        <f>IF(AV201&lt;&gt;"",LOOKUP(AV201,Likelihoods!$A$7:$A$107,Likelihoods!B$7:B$107),"")</f>
        <v/>
      </c>
      <c r="AX201" s="181" t="str">
        <f>IF(AND(COUNTBLANK($B201:$O201)=13,COUNTBLANK($P201:$Q201)=1,COUNTBLANK($R201:$U201)=3,COUNTBLANK($V201:$X201)=2,COUNTBLANK($Y201:$AE201)=6,COUNTBLANK($AF201:$AJ201)=4,COUNTBLANK($AK201:AN201)=3,COUNTBLANK($AO201:$AQ201)=2,COUNTBLANK($AR201:$AS201)=1,COUNTBLANK($AT201:$AU201)=1),IF(Data!$B201&lt;&gt;"",Scoring!$E$7)+IF(Data!$C201&lt;&gt;"",Scoring!$E$8)+IF(Data!$D201&lt;&gt;"",Scoring!$E$9)+IF(Data!$E201&lt;&gt;"",Scoring!$E$10)+IF(Data!$F201&lt;&gt;"",Scoring!$E$11)+IF(Data!$G201&lt;&gt;"",Scoring!$E$12)+IF(Data!$H201&lt;&gt;"",Scoring!$E$13)+IF(Data!$I201&lt;&gt;"",Scoring!$E$14)+IF(Data!$J201&lt;&gt;"",Scoring!$E$15)+IF(Data!$K201&lt;&gt;"",Scoring!$E$16)+IF(Data!$L201&lt;&gt;"",Scoring!$E$17)+IF(Data!$M201&lt;&gt;"",Scoring!$E$18)+IF(Data!$N201&lt;&gt;"",Scoring!$E$19)+IF(Data!$O201&lt;&gt;"",Scoring!$E$20)+IF(Data!$P201&lt;&gt;"",Scoring!$E$21)+IF(Data!$Q201&lt;&gt;"",Scoring!$E$22)+IF(Data!$R201&lt;&gt;"",Scoring!$E$23)+IF(Data!$S201&lt;&gt;"",Scoring!$E$24)+IF(Data!$T201&lt;&gt;"",Scoring!$E$25)+IF(Data!$U201&lt;&gt;"",Scoring!$E$26)+IF(Data!$V201&lt;&gt;"",Scoring!$E$27)+IF(Data!$W201&lt;&gt;"",Scoring!$E$28)+IF(Data!$X201&lt;&gt;"",Scoring!$E$29)+IF(Data!$Y201&lt;&gt;"",Scoring!$E$30)+IF(Data!$Z201&lt;&gt;"",Scoring!$E$31)+IF(Data!$AA201&lt;&gt;"",Scoring!$E$32)+IF(Data!$AB201&lt;&gt;"",Scoring!$E$33)+IF(Data!$AC201&lt;&gt;"",Scoring!$E$34)+IF(Data!$AD201&lt;&gt;"",Scoring!$E$35)+IF(Data!$AE201&lt;&gt;"",Scoring!$E$36)+IF(Data!$AF201&lt;&gt;"",Scoring!$E$37)+IF(Data!$AG201&lt;&gt;"",Scoring!$E$38)+IF(Data!$AH201&lt;&gt;"",Scoring!$E$39)+IF(Data!$AI201&lt;&gt;"",Scoring!$E$40)+IF(Data!$AJ201&lt;&gt;"",Scoring!$E$41)+IF(Data!$AK201&lt;&gt;"",Scoring!$E$42)+IF(Data!$AL201&lt;&gt;"",Scoring!$E$43)+IF(Data!$AM201&lt;&gt;"",Scoring!$E$44)+IF(Data!$AN201&lt;&gt;"",Scoring!$E$45)+IF(Data!$AO201&lt;&gt;"",Scoring!$E$46)+IF(Data!$AP201&lt;&gt;"",Scoring!$E$47)+IF(Data!$AQ201&lt;&gt;"",Scoring!$E$48)+IF(Data!$AR201&lt;&gt;"",Scoring!$E$49)+IF(Data!$AS201&lt;&gt;"",Scoring!$E$50)+IF(Data!$AT201&lt;&gt;"",Scoring!$E$51)+IF(Data!$AU201&lt;&gt;"",Scoring!$E$52),"")</f>
        <v/>
      </c>
      <c r="AY201" s="180" t="str">
        <f>IF(AX201&lt;&gt;"",LOOKUP(AX201,Likelihoods!$A$7:$A$107,Likelihoods!C$7:C$107),"")</f>
        <v/>
      </c>
      <c r="AZ201" s="182" t="str">
        <f>IF(AND(COUNTBLANK($B201:$O201)=13,COUNTBLANK($P201:$Q201)=1,COUNTBLANK($R201:$U201)=3,COUNTBLANK($V201:$X201)=2,COUNTBLANK($Y201:$AE201)=6,COUNTBLANK($AF201:$AJ201)=4,COUNTBLANK($AK201:AN201)=3,COUNTBLANK($AO201:$AQ201)=2,COUNTBLANK($AR201:$AS201)=1,COUNTBLANK($AT201:$AU201)=1),IF(Data!$B201&lt;&gt;"",Scoring!$F$7)+IF(Data!$C201&lt;&gt;"",Scoring!$F$8)+IF(Data!$D201&lt;&gt;"",Scoring!$F$9)+IF(Data!$E201&lt;&gt;"",Scoring!$F$10)+IF(Data!$F201&lt;&gt;"",Scoring!$F$11)+IF(Data!$G201&lt;&gt;"",Scoring!$F$12)+IF(Data!$H201&lt;&gt;"",Scoring!$F$13)+IF(Data!$I201&lt;&gt;"",Scoring!$F$14)+IF(Data!$J201&lt;&gt;"",Scoring!$F$15)+IF(Data!$K201&lt;&gt;"",Scoring!$F$16)+IF(Data!$L201&lt;&gt;"",Scoring!$F$17)+IF(Data!$M201&lt;&gt;"",Scoring!$F$18)+IF(Data!$N201&lt;&gt;"",Scoring!$F$19)+IF(Data!$O201&lt;&gt;"",Scoring!$F$20)+IF(Data!$P201&lt;&gt;"",Scoring!$F$21)+IF(Data!$Q201&lt;&gt;"",Scoring!$F$22)+IF(Data!$R201&lt;&gt;"",Scoring!$F$23)+IF(Data!$S201&lt;&gt;"",Scoring!$F$24)+IF(Data!$T201&lt;&gt;"",Scoring!$F$25)+IF(Data!$U201&lt;&gt;"",Scoring!$F$26)+IF(Data!$V201&lt;&gt;"",Scoring!$F$27)+IF(Data!$W201&lt;&gt;"",Scoring!$F$28)+IF(Data!$X201&lt;&gt;"",Scoring!$F$29)+IF(Data!$Y201&lt;&gt;"",Scoring!$F$30)+IF(Data!$Z201&lt;&gt;"",Scoring!$F$31)+IF(Data!$AA201&lt;&gt;"",Scoring!$F$32)+IF(Data!$AB201&lt;&gt;"",Scoring!$F$33)+IF(Data!$AC201&lt;&gt;"",Scoring!$F$34)+IF(Data!$AD201&lt;&gt;"",Scoring!$F$35)+IF(Data!$AE201&lt;&gt;"",Scoring!$F$36)+IF(Data!$AF201&lt;&gt;"",Scoring!$F$37)+IF(Data!$AG201&lt;&gt;"",Scoring!$F$38)+IF(Data!$AH201&lt;&gt;"",Scoring!$F$39)+IF(Data!$AI201&lt;&gt;"",Scoring!$F$40)+IF(Data!$AJ201&lt;&gt;"",Scoring!$F$41)+IF(Data!$AK201&lt;&gt;"",Scoring!$F$42)+IF(Data!$AL201&lt;&gt;"",Scoring!$F$43)+IF(Data!$AM201&lt;&gt;"",Scoring!$F$44)+IF(Data!$AN201&lt;&gt;"",Scoring!$F$45)+IF(Data!$AO201&lt;&gt;"",Scoring!$F$46)+IF(Data!$AP201&lt;&gt;"",Scoring!$F$47)+IF(Data!$AQ201&lt;&gt;"",Scoring!$F$48)+IF(Data!$AR201&lt;&gt;"",Scoring!$F$49)+IF(Data!$AS201&lt;&gt;"",Scoring!$F$50)+IF(Data!$AT201&lt;&gt;"",Scoring!$F$51)+IF(Data!$AU201&lt;&gt;"",Scoring!$F$52),"")</f>
        <v/>
      </c>
      <c r="BA201" s="183" t="str">
        <f>IF(AZ201&lt;&gt;"",LOOKUP(AZ201,Likelihoods!$A$7:$A$107,Likelihoods!D$7:D$107),"")</f>
        <v/>
      </c>
      <c r="BB201" s="181" t="str">
        <f>IF(AND(COUNTBLANK($B201:$O201)=13,COUNTBLANK($P201:$Q201)=1,COUNTBLANK($R201:$U201)=3,COUNTBLANK($V201:$X201)=2,COUNTBLANK($Y201:$AE201)=6,COUNTBLANK($AF201:$AJ201)=4,COUNTBLANK($AK201:AN201)=3,COUNTBLANK($AO201:$AQ201)=2,COUNTBLANK($AR201:$AS201)=1,COUNTBLANK($AT201:$AU201)=1),IF(Data!$B201&lt;&gt;"",Scoring!$G$7)+IF(Data!$C201&lt;&gt;"",Scoring!$G$8)+IF(Data!$D201&lt;&gt;"",Scoring!$G$9)+IF(Data!$E201&lt;&gt;"",Scoring!$G$10)+IF(Data!$F201&lt;&gt;"",Scoring!$G$11)+IF(Data!$G201&lt;&gt;"",Scoring!$G$12)+IF(Data!$H201&lt;&gt;"",Scoring!$G$13)+IF(Data!$I201&lt;&gt;"",Scoring!$G$14)+IF(Data!$J201&lt;&gt;"",Scoring!$G$15)+IF(Data!$K201&lt;&gt;"",Scoring!$G$16)+IF(Data!$L201&lt;&gt;"",Scoring!$G$17)+IF(Data!$M201&lt;&gt;"",Scoring!$G$18)+IF(Data!$N201&lt;&gt;"",Scoring!$G$19)+IF(Data!$O201&lt;&gt;"",Scoring!$G$20)+IF(Data!$P201&lt;&gt;"",Scoring!$G$21)+IF(Data!$Q201&lt;&gt;"",Scoring!$G$22)+IF(Data!$R201&lt;&gt;"",Scoring!$G$23)+IF(Data!$S201&lt;&gt;"",Scoring!$G$24)+IF(Data!$T201&lt;&gt;"",Scoring!$G$25)+IF(Data!$U201&lt;&gt;"",Scoring!$G$26)+IF(Data!$V201&lt;&gt;"",Scoring!$G$27)+IF(Data!$W201&lt;&gt;"",Scoring!$G$28)+IF(Data!$X201&lt;&gt;"",Scoring!$G$29)+IF(Data!$Y201&lt;&gt;"",Scoring!$G$30)+IF(Data!$Z201&lt;&gt;"",Scoring!$G$31)+IF(Data!$AA201&lt;&gt;"",Scoring!$G$32)+IF(Data!$AB201&lt;&gt;"",Scoring!$G$33)+IF(Data!$AC201&lt;&gt;"",Scoring!$G$34)+IF(Data!$AD201&lt;&gt;"",Scoring!$G$35)+IF(Data!$AE201&lt;&gt;"",Scoring!$G$36)+IF(Data!$AF201&lt;&gt;"",Scoring!$G$37)+IF(Data!$AG201&lt;&gt;"",Scoring!$G$38)+IF(Data!$AH201&lt;&gt;"",Scoring!$G$39)+IF(Data!$AI201&lt;&gt;"",Scoring!$G$40)+IF(Data!$AJ201&lt;&gt;"",Scoring!$G$41)+IF(Data!$AK201&lt;&gt;"",Scoring!$G$42)+IF(Data!$AL201&lt;&gt;"",Scoring!$G$43)+IF(Data!$AM201&lt;&gt;"",Scoring!$G$44)+IF(Data!$AN201&lt;&gt;"",Scoring!$G$45)+IF(Data!$AO201&lt;&gt;"",Scoring!$G$46)+IF(Data!$AP201&lt;&gt;"",Scoring!$G$47)+IF(Data!$AQ201&lt;&gt;"",Scoring!$G$48)+IF(Data!$AR201&lt;&gt;"",Scoring!$G$49)+IF(Data!$AS201&lt;&gt;"",Scoring!$G$50)+IF(Data!$AT201&lt;&gt;"",Scoring!$G$51)+IF(Data!$AU201&lt;&gt;"",Scoring!$G$52),"")</f>
        <v/>
      </c>
      <c r="BC201" s="184" t="str">
        <f>IF(BB201&lt;&gt;"",LOOKUP(BB201,Likelihoods!$A$7:$A$107,Likelihoods!E$7:E$107),"")</f>
        <v/>
      </c>
      <c r="BD201" s="185" t="str">
        <f>IF(AND(COUNTBLANK($B201:$O201)=13,COUNTBLANK($P201:$Q201)=1,COUNTBLANK($R201:$U201)=3,COUNTBLANK($V201:$X201)=2,COUNTBLANK($Y201:$AE201)=6,COUNTBLANK($AF201:$AJ201)=4,COUNTBLANK($AK201:AN201)=3,COUNTBLANK($AO201:$AQ201)=2,COUNTBLANK($AR201:$AS201)=1,COUNTBLANK($AT201:$AU201)=1),IF(Data!$B201&lt;&gt;"",Scoring!$H$7)+IF(Data!$C201&lt;&gt;"",Scoring!$H$8)+IF(Data!$D201&lt;&gt;"",Scoring!$H$9)+IF(Data!$E201&lt;&gt;"",Scoring!$H$10)+IF(Data!$F201&lt;&gt;"",Scoring!$H$11)+IF(Data!$G201&lt;&gt;"",Scoring!$H$12)+IF(Data!$H201&lt;&gt;"",Scoring!$H$13)+IF(Data!$I201&lt;&gt;"",Scoring!$H$14)+IF(Data!$J201&lt;&gt;"",Scoring!$H$15)+IF(Data!$K201&lt;&gt;"",Scoring!$H$16)+IF(Data!$L201&lt;&gt;"",Scoring!$H$17)+IF(Data!$M201&lt;&gt;"",Scoring!$H$18)+IF(Data!$N201&lt;&gt;"",Scoring!$H$19)+IF(Data!$O201&lt;&gt;"",Scoring!$H$20)+IF(Data!$P201&lt;&gt;"",Scoring!$H$21)+IF(Data!$Q201&lt;&gt;"",Scoring!$H$22)+IF(Data!$R201&lt;&gt;"",Scoring!$H$23)+IF(Data!$S201&lt;&gt;"",Scoring!$H$24)+IF(Data!$T201&lt;&gt;"",Scoring!$H$25)+IF(Data!$U201&lt;&gt;"",Scoring!$H$26)+IF(Data!$V201&lt;&gt;"",Scoring!$H$27)+IF(Data!$W201&lt;&gt;"",Scoring!$H$28)+IF(Data!$X201&lt;&gt;"",Scoring!$H$29)+IF(Data!$Y201&lt;&gt;"",Scoring!$H$30)+IF(Data!$Z201&lt;&gt;"",Scoring!$H$31)+IF(Data!$AA201&lt;&gt;"",Scoring!$H$32)+IF(Data!$AB201&lt;&gt;"",Scoring!$H$33)+IF(Data!$AC201&lt;&gt;"",Scoring!$H$34)+IF(Data!$AD201&lt;&gt;"",Scoring!$H$35)+IF(Data!$AE201&lt;&gt;"",Scoring!$H$36)+IF(Data!$AF201&lt;&gt;"",Scoring!$H$37)+IF(Data!$AG201&lt;&gt;"",Scoring!$H$38)+IF(Data!$AH201&lt;&gt;"",Scoring!$H$39)+IF(Data!$AI201&lt;&gt;"",Scoring!$H$40)+IF(Data!$AJ201&lt;&gt;"",Scoring!$H$41)+IF(Data!$AK201&lt;&gt;"",Scoring!$H$42)+IF(Data!$AL201&lt;&gt;"",Scoring!$H$43)+IF(Data!$AM201&lt;&gt;"",Scoring!$H$44)+IF(Data!$AN201&lt;&gt;"",Scoring!$H$45)+IF(Data!$AO201&lt;&gt;"",Scoring!$H$46)+IF(Data!$AP201&lt;&gt;"",Scoring!$H$47)+IF(Data!$AQ201&lt;&gt;"",Scoring!$H$48)+IF(Data!$AR201&lt;&gt;"",Scoring!$H$49)+IF(Data!$AS201&lt;&gt;"",Scoring!$H$50)+IF(Data!$AT201&lt;&gt;"",Scoring!$H$51)+IF(Data!$AU201&lt;&gt;"",Scoring!$H$52),"")</f>
        <v/>
      </c>
      <c r="BE201" s="186" t="str">
        <f>IF(BD201&lt;&gt;"",LOOKUP(BD201,Likelihoods!$A$7:$A$107,Likelihoods!F$7:F$107),"")</f>
        <v/>
      </c>
      <c r="BF201" s="181" t="str">
        <f>IF(AND(COUNTBLANK($B201:$O201)=13,COUNTBLANK($P201:$Q201)=1,COUNTBLANK($R201:$U201)=3,COUNTBLANK($V201:$X201)=2,COUNTBLANK($Y201:$AE201)=6,COUNTBLANK($AF201:$AJ201)=4,COUNTBLANK($AK201:AN201)=3,COUNTBLANK($AO201:$AQ201)=2,COUNTBLANK($AR201:$AS201)=1,COUNTBLANK($AT201:$AU201)=1),IF(Data!$B201&lt;&gt;"",Scoring!$I$7)+IF(Data!$C201&lt;&gt;"",Scoring!$I$8)+IF(Data!$D201&lt;&gt;"",Scoring!$I$9)+IF(Data!$E201&lt;&gt;"",Scoring!$I$10)+IF(Data!$F201&lt;&gt;"",Scoring!$I$11)+IF(Data!$G201&lt;&gt;"",Scoring!$I$12)+IF(Data!$H201&lt;&gt;"",Scoring!$I$13)+IF(Data!$I201&lt;&gt;"",Scoring!$I$14)+IF(Data!$J201&lt;&gt;"",Scoring!$I$15)+IF(Data!$K201&lt;&gt;"",Scoring!$I$16)+IF(Data!$L201&lt;&gt;"",Scoring!$I$17)+IF(Data!$M201&lt;&gt;"",Scoring!$I$18)+IF(Data!$N201&lt;&gt;"",Scoring!$I$19)+IF(Data!$O201&lt;&gt;"",Scoring!$I$20)+IF(Data!$P201&lt;&gt;"",Scoring!$I$21)+IF(Data!$Q201&lt;&gt;"",Scoring!$I$22)+IF(Data!$R201&lt;&gt;"",Scoring!$I$23)+IF(Data!$S201&lt;&gt;"",Scoring!$I$24)+IF(Data!$T201&lt;&gt;"",Scoring!$I$25)+IF(Data!$U201&lt;&gt;"",Scoring!$I$26)+IF(Data!$V201&lt;&gt;"",Scoring!$I$27)+IF(Data!$W201&lt;&gt;"",Scoring!$I$28)+IF(Data!$X201&lt;&gt;"",Scoring!$I$29)+IF(Data!$Y201&lt;&gt;"",Scoring!$I$30)+IF(Data!$Z201&lt;&gt;"",Scoring!$I$31)+IF(Data!$AA201&lt;&gt;"",Scoring!$I$32)+IF(Data!$AB201&lt;&gt;"",Scoring!$I$33)+IF(Data!$AC201&lt;&gt;"",Scoring!$I$34)+IF(Data!$AD201&lt;&gt;"",Scoring!$I$35)+IF(Data!$AE201&lt;&gt;"",Scoring!$I$36)+IF(Data!$AF201&lt;&gt;"",Scoring!$I$37)+IF(Data!$AG201&lt;&gt;"",Scoring!$I$38)+IF(Data!$AH201&lt;&gt;"",Scoring!$I$39)+IF(Data!$AI201&lt;&gt;"",Scoring!$I$40)+IF(Data!$AJ201&lt;&gt;"",Scoring!$I$41)+IF(Data!$AK201&lt;&gt;"",Scoring!$I$42)+IF(Data!$AL201&lt;&gt;"",Scoring!$I$43)+IF(Data!$AM201&lt;&gt;"",Scoring!$I$44)+IF(Data!$AN201&lt;&gt;"",Scoring!$I$45)+IF(Data!$AO201&lt;&gt;"",Scoring!$I$46)+IF(Data!$AP201&lt;&gt;"",Scoring!$I$47)+IF(Data!$AQ201&lt;&gt;"",Scoring!$I$48)+IF(Data!$AR201&lt;&gt;"",Scoring!$I$49)+IF(Data!$AS201&lt;&gt;"",Scoring!$I$50)+IF(Data!$AT201&lt;&gt;"",Scoring!$I$51)+IF(Data!$AU201&lt;&gt;"",Scoring!$I$52),"")</f>
        <v/>
      </c>
      <c r="BG201" s="180" t="str">
        <f>IF(BF201&lt;&gt;"",LOOKUP(BF201,Likelihoods!$A$7:$A$107,Likelihoods!G$7:G$107),"")</f>
        <v/>
      </c>
      <c r="BH201" s="187" t="str">
        <f>IF(AND(COUNTBLANK($B201:$O201)=13,COUNTBLANK($P201:$Q201)=1,COUNTBLANK($R201:$U201)=3,COUNTBLANK($V201:$X201)=2,COUNTBLANK($Y201:$AE201)=6,COUNTBLANK($AF201:$AJ201)=4,COUNTBLANK($AK201:AN201)=3,COUNTBLANK($AO201:$AQ201)=2,COUNTBLANK($AR201:$AS201)=1,COUNTBLANK($AT201:$AU201)=1),IF(Data!$B201&lt;&gt;"",Scoring!$J$7)+IF(Data!$C201&lt;&gt;"",Scoring!$J$8)+IF(Data!$D201&lt;&gt;"",Scoring!$J$9)+IF(Data!$E201&lt;&gt;"",Scoring!$J$10)+IF(Data!$F201&lt;&gt;"",Scoring!$J$11)+IF(Data!$G201&lt;&gt;"",Scoring!$J$12)+IF(Data!$H201&lt;&gt;"",Scoring!$J$13)+IF(Data!$I201&lt;&gt;"",Scoring!$J$14)+IF(Data!$J201&lt;&gt;"",Scoring!$J$15)+IF(Data!$K201&lt;&gt;"",Scoring!$J$16)+IF(Data!$L201&lt;&gt;"",Scoring!$J$17)+IF(Data!$M201&lt;&gt;"",Scoring!$J$18)+IF(Data!$N201&lt;&gt;"",Scoring!$J$19)+IF(Data!$O201&lt;&gt;"",Scoring!$J$20)+IF(Data!$P201&lt;&gt;"",Scoring!$J$21)+IF(Data!$Q201&lt;&gt;"",Scoring!$J$22)+IF(Data!$R201&lt;&gt;"",Scoring!$J$23)+IF(Data!$S201&lt;&gt;"",Scoring!$J$24)+IF(Data!$T201&lt;&gt;"",Scoring!$J$25)+IF(Data!$U201&lt;&gt;"",Scoring!$J$26)+IF(Data!$V201&lt;&gt;"",Scoring!$J$27)+IF(Data!$W201&lt;&gt;"",Scoring!$J$28)+IF(Data!$X201&lt;&gt;"",Scoring!$J$29)+IF(Data!$Y201&lt;&gt;"",Scoring!$J$30)+IF(Data!$Z201&lt;&gt;"",Scoring!$J$31)+IF(Data!$AA201&lt;&gt;"",Scoring!$J$32)+IF(Data!$AB201&lt;&gt;"",Scoring!$J$33)+IF(Data!$AC201&lt;&gt;"",Scoring!$J$34)+IF(Data!$AD201&lt;&gt;"",Scoring!$J$35)+IF(Data!$AE201&lt;&gt;"",Scoring!$J$36)+IF(Data!$AF201&lt;&gt;"",Scoring!$J$37)+IF(Data!$AG201&lt;&gt;"",Scoring!$J$38)+IF(Data!$AH201&lt;&gt;"",Scoring!$J$39)+IF(Data!$AI201&lt;&gt;"",Scoring!$J$40)+IF(Data!$AJ201&lt;&gt;"",Scoring!$J$41)+IF(Data!$AK201&lt;&gt;"",Scoring!$J$42)+IF(Data!$AL201&lt;&gt;"",Scoring!$J$43)+IF(Data!$AM201&lt;&gt;"",Scoring!$J$44)+IF(Data!$AN201&lt;&gt;"",Scoring!$J$45)+IF(Data!$AO201&lt;&gt;"",Scoring!$J$46)+IF(Data!$AP201&lt;&gt;"",Scoring!$J$47)+IF(Data!$AQ201&lt;&gt;"",Scoring!$J$48)+IF(Data!$AR201&lt;&gt;"",Scoring!$J$49)+IF(Data!$AS201&lt;&gt;"",Scoring!$J$50)+IF(Data!$AT201&lt;&gt;"",Scoring!$J$51)+IF(Data!$AU201&lt;&gt;"",Scoring!$J$52),"")</f>
        <v/>
      </c>
      <c r="BI201" s="183" t="str">
        <f>IF(BH201&lt;&gt;"",LOOKUP(BH201,Likelihoods!$A$7:$A$107,Likelihoods!H$7:H$107),"")</f>
        <v/>
      </c>
      <c r="BJ201" s="188" t="str">
        <f>IF(AND(COUNTBLANK($B201:$O201)=13,COUNTBLANK($P201:$Q201)=1,COUNTBLANK($R201:$U201)=3,COUNTBLANK($V201:$X201)=2,COUNTBLANK($Y201:$AE201)=6,COUNTBLANK($AF201:$AJ201)=4,COUNTBLANK($AK201:AN201)=3,COUNTBLANK($AO201:$AQ201)=2,COUNTBLANK($AR201:$AS201)=1,COUNTBLANK($AT201:$AU201)=1),IF(Data!$B201&lt;&gt;"",Scoring!$K$7)+IF(Data!$C201&lt;&gt;"",Scoring!$K$8)+IF(Data!$D201&lt;&gt;"",Scoring!$K$9)+IF(Data!$E201&lt;&gt;"",Scoring!$K$10)+IF(Data!$F201&lt;&gt;"",Scoring!$K$11)+IF(Data!$G201&lt;&gt;"",Scoring!$K$12)+IF(Data!$H201&lt;&gt;"",Scoring!$K$13)+IF(Data!$I201&lt;&gt;"",Scoring!$K$14)+IF(Data!$J201&lt;&gt;"",Scoring!$K$15)+IF(Data!$K201&lt;&gt;"",Scoring!$K$16)+IF(Data!$L201&lt;&gt;"",Scoring!$K$17)+IF(Data!$M201&lt;&gt;"",Scoring!$K$18)+IF(Data!$N201&lt;&gt;"",Scoring!$K$19)+IF(Data!$O201&lt;&gt;"",Scoring!$K$20)+IF(Data!$P201&lt;&gt;"",Scoring!$K$21)+IF(Data!$Q201&lt;&gt;"",Scoring!$K$22)+IF(Data!$R201&lt;&gt;"",Scoring!$K$23)+IF(Data!$S201&lt;&gt;"",Scoring!$K$24)+IF(Data!$T201&lt;&gt;"",Scoring!$K$25)+IF(Data!$U201&lt;&gt;"",Scoring!$K$26)+IF(Data!$V201&lt;&gt;"",Scoring!$K$27)+IF(Data!$W201&lt;&gt;"",Scoring!$K$28)+IF(Data!$X201&lt;&gt;"",Scoring!$K$29)+IF(Data!$Y201&lt;&gt;"",Scoring!$K$30)+IF(Data!$Z201&lt;&gt;"",Scoring!$K$31)+IF(Data!$AA201&lt;&gt;"",Scoring!$K$32)+IF(Data!$AB201&lt;&gt;"",Scoring!$K$33)+IF(Data!$AC201&lt;&gt;"",Scoring!$K$34)+IF(Data!$AD201&lt;&gt;"",Scoring!$K$35)+IF(Data!$AE201&lt;&gt;"",Scoring!$K$36)+IF(Data!$AF201&lt;&gt;"",Scoring!$K$37)+IF(Data!$AG201&lt;&gt;"",Scoring!$K$38)+IF(Data!$AH201&lt;&gt;"",Scoring!$K$39)+IF(Data!$AI201&lt;&gt;"",Scoring!$K$40)+IF(Data!$AJ201&lt;&gt;"",Scoring!$K$41)+IF(Data!$AK201&lt;&gt;"",Scoring!$K$42)+IF(Data!$AL201&lt;&gt;"",Scoring!$K$43)+IF(Data!$AM201&lt;&gt;"",Scoring!$K$44)+IF(Data!$AN201&lt;&gt;"",Scoring!$K$45)+IF(Data!$AO201&lt;&gt;"",Scoring!$K$46)+IF(Data!$AP201&lt;&gt;"",Scoring!$K$47)+IF(Data!$AQ201&lt;&gt;"",Scoring!$K$48)+IF(Data!$AR201&lt;&gt;"",Scoring!$K$49)+IF(Data!$AS201&lt;&gt;"",Scoring!$K$50)+IF(Data!$AT201&lt;&gt;"",Scoring!$K$51)+IF(Data!$AU201&lt;&gt;"",Scoring!$K$52),"")</f>
        <v/>
      </c>
      <c r="BK201" s="184" t="str">
        <f>IF(BJ201&lt;&gt;"",LOOKUP(BJ201,Likelihoods!$A$7:$A$107,Likelihoods!I$7:I$107),"")</f>
        <v/>
      </c>
      <c r="BL201" s="187" t="str">
        <f>IF(AND(COUNTBLANK($B201:$O201)=13,COUNTBLANK($P201:$Q201)=1,COUNTBLANK($R201:$U201)=3,COUNTBLANK($V201:$X201)=2,COUNTBLANK($Y201:$AE201)=6,COUNTBLANK($AF201:$AJ201)=4,COUNTBLANK($AK201:AN201)=3,COUNTBLANK($AO201:$AQ201)=2,COUNTBLANK($AR201:$AS201)=1,COUNTBLANK($AT201:$AU201)=1),IF(Data!$B201&lt;&gt;"",Scoring!$L$7)+IF(Data!$C201&lt;&gt;"",Scoring!$L$8)+IF(Data!$D201&lt;&gt;"",Scoring!$L$9)+IF(Data!$E201&lt;&gt;"",Scoring!$L$10)+IF(Data!$F201&lt;&gt;"",Scoring!$L$11)+IF(Data!$G201&lt;&gt;"",Scoring!$L$12)+IF(Data!$H201&lt;&gt;"",Scoring!$L$13)+IF(Data!$I201&lt;&gt;"",Scoring!$L$14)+IF(Data!$J201&lt;&gt;"",Scoring!$L$15)+IF(Data!$K201&lt;&gt;"",Scoring!$L$16)+IF(Data!$L201&lt;&gt;"",Scoring!$L$17)+IF(Data!$M201&lt;&gt;"",Scoring!$L$18)+IF(Data!$N201&lt;&gt;"",Scoring!$L$19)+IF(Data!$O201&lt;&gt;"",Scoring!$L$20)+IF(Data!$P201&lt;&gt;"",Scoring!$L$21)+IF(Data!$Q201&lt;&gt;"",Scoring!$L$22)+IF(Data!$R201&lt;&gt;"",Scoring!$L$23)+IF(Data!$S201&lt;&gt;"",Scoring!$L$24)+IF(Data!$T201&lt;&gt;"",Scoring!$L$25)+IF(Data!$U201&lt;&gt;"",Scoring!$L$26)+IF(Data!$V201&lt;&gt;"",Scoring!$L$27)+IF(Data!$W201&lt;&gt;"",Scoring!$L$28)+IF(Data!$X201&lt;&gt;"",Scoring!$L$29)+IF(Data!$Y201&lt;&gt;"",Scoring!$L$30)+IF(Data!$Z201&lt;&gt;"",Scoring!$L$31)+IF(Data!$AA201&lt;&gt;"",Scoring!$L$32)+IF(Data!$AB201&lt;&gt;"",Scoring!$L$33)+IF(Data!$AC201&lt;&gt;"",Scoring!$L$34)+IF(Data!$AD201&lt;&gt;"",Scoring!$L$35)+IF(Data!$AE201&lt;&gt;"",Scoring!$L$36)+IF(Data!$AF201&lt;&gt;"",Scoring!$L$37)+IF(Data!$AG201&lt;&gt;"",Scoring!$L$38)+IF(Data!$AH201&lt;&gt;"",Scoring!$L$39)+IF(Data!$AI201&lt;&gt;"",Scoring!$L$40)+IF(Data!$AJ201&lt;&gt;"",Scoring!$L$41)+IF(Data!$AK201&lt;&gt;"",Scoring!$L$42)+IF(Data!$AL201&lt;&gt;"",Scoring!$L$43)+IF(Data!$AM201&lt;&gt;"",Scoring!$L$44)+IF(Data!$AN201&lt;&gt;"",Scoring!$L$45)+IF(Data!$AO201&lt;&gt;"",Scoring!$L$46)+IF(Data!$AP201&lt;&gt;"",Scoring!$L$47)+IF(Data!$AQ201&lt;&gt;"",Scoring!$L$48)+IF(Data!$AR201&lt;&gt;"",Scoring!$L$49)+IF(Data!$AS201&lt;&gt;"",Scoring!$L$50)+IF(Data!$AT201&lt;&gt;"",Scoring!$L$51)+IF(Data!$AU201&lt;&gt;"",Scoring!$L$52),"")</f>
        <v/>
      </c>
      <c r="BM201" s="180" t="str">
        <f>IF(BL201&lt;&gt;"",LOOKUP(BL201,Likelihoods!$A$7:$A$107,Likelihoods!J$7:J$107),"")</f>
        <v/>
      </c>
      <c r="BN201" s="181" t="str">
        <f>IF(AND(COUNTBLANK($B201:$O201)=13,COUNTBLANK($P201:$Q201)=1,COUNTBLANK($R201:$U201)=3,COUNTBLANK($V201:$X201)=2,COUNTBLANK($Y201:$AE201)=6,COUNTBLANK($AF201:$AJ201)=4,COUNTBLANK($AK201:AN201)=3,COUNTBLANK($AO201:$AQ201)=2,COUNTBLANK($AR201:$AS201)=1,COUNTBLANK($AT201:$AU201)=1),IF(Data!$B201&lt;&gt;"",Scoring!$M$7)+IF(Data!$C201&lt;&gt;"",Scoring!$M$8)+IF(Data!$D201&lt;&gt;"",Scoring!$M$9)+IF(Data!$E201&lt;&gt;"",Scoring!$M$10)+IF(Data!$F201&lt;&gt;"",Scoring!$M$11)+IF(Data!$G201&lt;&gt;"",Scoring!$M$12)+IF(Data!$H201&lt;&gt;"",Scoring!$M$13)+IF(Data!$I201&lt;&gt;"",Scoring!$M$14)+IF(Data!$J201&lt;&gt;"",Scoring!$M$15)+IF(Data!$K201&lt;&gt;"",Scoring!$M$16)+IF(Data!$L201&lt;&gt;"",Scoring!$M$17)+IF(Data!$M201&lt;&gt;"",Scoring!$M$18)+IF(Data!$N201&lt;&gt;"",Scoring!$M$19)+IF(Data!$O201&lt;&gt;"",Scoring!$M$20)+IF(Data!$P201&lt;&gt;"",Scoring!$M$21)+IF(Data!$Q201&lt;&gt;"",Scoring!$M$22)+IF(Data!$R201&lt;&gt;"",Scoring!$M$23)+IF(Data!$S201&lt;&gt;"",Scoring!$M$24)+IF(Data!$T201&lt;&gt;"",Scoring!$M$25)+IF(Data!$U201&lt;&gt;"",Scoring!$M$26)+IF(Data!$V201&lt;&gt;"",Scoring!$M$27)+IF(Data!$W201&lt;&gt;"",Scoring!$M$28)+IF(Data!$X201&lt;&gt;"",Scoring!$M$29)+IF(Data!$Y201&lt;&gt;"",Scoring!$M$30)+IF(Data!$Z201&lt;&gt;"",Scoring!$M$31)+IF(Data!$AA201&lt;&gt;"",Scoring!$M$32)+IF(Data!$AB201&lt;&gt;"",Scoring!$M$33)+IF(Data!$AC201&lt;&gt;"",Scoring!$M$34)+IF(Data!$AD201&lt;&gt;"",Scoring!$M$35)+IF(Data!$AE201&lt;&gt;"",Scoring!$M$36)+IF(Data!$AF201&lt;&gt;"",Scoring!$M$37)+IF(Data!$AG201&lt;&gt;"",Scoring!$M$38)+IF(Data!$AH201&lt;&gt;"",Scoring!$M$39)+IF(Data!$AI201&lt;&gt;"",Scoring!$M$40)+IF(Data!$AJ201&lt;&gt;"",Scoring!$M$41)+IF(Data!$AK201&lt;&gt;"",Scoring!$M$42)+IF(Data!$AL201&lt;&gt;"",Scoring!$M$43)+IF(Data!$AM201&lt;&gt;"",Scoring!$M$44)+IF(Data!$AN201&lt;&gt;"",Scoring!$M$45)+IF(Data!$AO201&lt;&gt;"",Scoring!$M$46)+IF(Data!$AP201&lt;&gt;"",Scoring!$M$47)+IF(Data!$AQ201&lt;&gt;"",Scoring!$M$48)+IF(Data!$AR201&lt;&gt;"",Scoring!$M$49)+IF(Data!$AS201&lt;&gt;"",Scoring!$M$50)+IF(Data!$AT201&lt;&gt;"",Scoring!$M$51)+IF(Data!$AU201&lt;&gt;"",Scoring!$M$52),"")</f>
        <v/>
      </c>
      <c r="BO201" s="184" t="str">
        <f>IF(BN201&lt;&gt;"",LOOKUP(BN201,Likelihoods!$A$7:$A$107,Likelihoods!K$7:K$107),"")</f>
        <v/>
      </c>
      <c r="BP201" s="179" t="str">
        <f>IF(AND(COUNTBLANK($B201:$O201)=13,COUNTBLANK($P201:$Q201)=1,COUNTBLANK($R201:$U201)=3,COUNTBLANK($V201:$X201)=2,COUNTBLANK($Y201:$AE201)=6,COUNTBLANK($AF201:$AJ201)=4,COUNTBLANK($AK201:AN201)=3,COUNTBLANK($AO201:$AQ201)=2,COUNTBLANK($AR201:$AS201)=1,COUNTBLANK($AT201:$AU201)=1),IF(Data!$B201&lt;&gt;"",Scoring!$N$7)+IF(Data!$C201&lt;&gt;"",Scoring!$N$8)+IF(Data!$D201&lt;&gt;"",Scoring!$N$9)+IF(Data!$E201&lt;&gt;"",Scoring!$N$10)+IF(Data!$F201&lt;&gt;"",Scoring!$N$11)+IF(Data!$G201&lt;&gt;"",Scoring!$N$12)+IF(Data!$H201&lt;&gt;"",Scoring!$N$13)+IF(Data!$I201&lt;&gt;"",Scoring!$N$14)+IF(Data!$J201&lt;&gt;"",Scoring!$N$15)+IF(Data!$K201&lt;&gt;"",Scoring!$N$16)+IF(Data!$L201&lt;&gt;"",Scoring!$N$17)+IF(Data!$M201&lt;&gt;"",Scoring!$N$18)+IF(Data!$N201&lt;&gt;"",Scoring!$N$19)+IF(Data!$O201&lt;&gt;"",Scoring!$N$20)+IF(Data!$P201&lt;&gt;"",Scoring!$N$21)+IF(Data!$Q201&lt;&gt;"",Scoring!$N$22)+IF(Data!$R201&lt;&gt;"",Scoring!$N$23)+IF(Data!$S201&lt;&gt;"",Scoring!$N$24)+IF(Data!$T201&lt;&gt;"",Scoring!$N$25)+IF(Data!$U201&lt;&gt;"",Scoring!$N$26)+IF(Data!$V201&lt;&gt;"",Scoring!$N$27)+IF(Data!$W201&lt;&gt;"",Scoring!$N$28)+IF(Data!$X201&lt;&gt;"",Scoring!$N$29)+IF(Data!$Y201&lt;&gt;"",Scoring!$N$30)+IF(Data!$Z201&lt;&gt;"",Scoring!$N$31)+IF(Data!$AA201&lt;&gt;"",Scoring!$N$32)+IF(Data!$AB201&lt;&gt;"",Scoring!$N$33)+IF(Data!$AC201&lt;&gt;"",Scoring!$N$34)+IF(Data!$AD201&lt;&gt;"",Scoring!$N$35)+IF(Data!$AE201&lt;&gt;"",Scoring!$N$36)+IF(Data!$AF201&lt;&gt;"",Scoring!$N$37)+IF(Data!$AG201&lt;&gt;"",Scoring!$N$38)+IF(Data!$AH201&lt;&gt;"",Scoring!$N$39)+IF(Data!$AI201&lt;&gt;"",Scoring!$N$40)+IF(Data!$AJ201&lt;&gt;"",Scoring!$N$41)+IF(Data!$AK201&lt;&gt;"",Scoring!$N$42)+IF(Data!$AL201&lt;&gt;"",Scoring!$N$43)+IF(Data!$AM201&lt;&gt;"",Scoring!$N$44)+IF(Data!$AN201&lt;&gt;"",Scoring!$N$45)+IF(Data!$AO201&lt;&gt;"",Scoring!$N$46)+IF(Data!$AP201&lt;&gt;"",Scoring!$N$47)+IF(Data!$AQ201&lt;&gt;"",Scoring!$N$48)+IF(Data!$AR201&lt;&gt;"",Scoring!$N$49)+IF(Data!$AS201&lt;&gt;"",Scoring!$N$50)+IF(Data!$AT201&lt;&gt;"",Scoring!$N$51)+IF(Data!$AU201&lt;&gt;"",Scoring!$N$52),"")</f>
        <v/>
      </c>
      <c r="BQ201" s="189" t="str">
        <f>IF(BP201&lt;&gt;"",LOOKUP(BP201,Likelihoods!$A$7:$A$107,Likelihoods!L$7:L$107),"")</f>
        <v/>
      </c>
      <c r="BR201" s="181" t="str">
        <f>IF(AND(COUNTBLANK($B201:$O201)=13,COUNTBLANK($P201:$Q201)=1,COUNTBLANK($R201:$U201)=3,COUNTBLANK($V201:$X201)=2,COUNTBLANK($Y201:$AE201)=6,COUNTBLANK($AF201:$AJ201)=4,COUNTBLANK($AK201:AN201)=3,COUNTBLANK($AO201:$AQ201)=2,COUNTBLANK($AR201:$AS201)=1,COUNTBLANK($AT201:$AU201)=1),IF(Data!$B201&lt;&gt;"",Scoring!$O$7)+IF(Data!$C201&lt;&gt;"",Scoring!$O$8)+IF(Data!$D201&lt;&gt;"",Scoring!$O$9)+IF(Data!$E201&lt;&gt;"",Scoring!$O$10)+IF(Data!$F201&lt;&gt;"",Scoring!$O$11)+IF(Data!$G201&lt;&gt;"",Scoring!$O$12)+IF(Data!$H201&lt;&gt;"",Scoring!$O$13)+IF(Data!$I201&lt;&gt;"",Scoring!$O$14)+IF(Data!$J201&lt;&gt;"",Scoring!$O$15)+IF(Data!$K201&lt;&gt;"",Scoring!$O$16)+IF(Data!$L201&lt;&gt;"",Scoring!$O$17)+IF(Data!$M201&lt;&gt;"",Scoring!$O$18)+IF(Data!$N201&lt;&gt;"",Scoring!$O$19)+IF(Data!$O201&lt;&gt;"",Scoring!$O$20)+IF(Data!$P201&lt;&gt;"",Scoring!$O$21)+IF(Data!$Q201&lt;&gt;"",Scoring!$O$22)+IF(Data!$R201&lt;&gt;"",Scoring!$O$23)+IF(Data!$S201&lt;&gt;"",Scoring!$O$24)+IF(Data!$T201&lt;&gt;"",Scoring!$O$25)+IF(Data!$U201&lt;&gt;"",Scoring!$O$26)+IF(Data!$V201&lt;&gt;"",Scoring!$O$27)+IF(Data!$W201&lt;&gt;"",Scoring!$O$28)+IF(Data!$X201&lt;&gt;"",Scoring!$O$29)+IF(Data!$Y201&lt;&gt;"",Scoring!$O$30)+IF(Data!$Z201&lt;&gt;"",Scoring!$O$31)+IF(Data!$AA201&lt;&gt;"",Scoring!$O$32)+IF(Data!$AB201&lt;&gt;"",Scoring!$O$33)+IF(Data!$AC201&lt;&gt;"",Scoring!$O$34)+IF(Data!$AD201&lt;&gt;"",Scoring!$O$35)+IF(Data!$AE201&lt;&gt;"",Scoring!$O$36)+IF(Data!$AF201&lt;&gt;"",Scoring!$O$37)+IF(Data!$AG201&lt;&gt;"",Scoring!$O$38)+IF(Data!$AH201&lt;&gt;"",Scoring!$O$39)+IF(Data!$AI201&lt;&gt;"",Scoring!$O$40)+IF(Data!$AJ201&lt;&gt;"",Scoring!$O$41)+IF(Data!$AK201&lt;&gt;"",Scoring!$O$42)+IF(Data!$AL201&lt;&gt;"",Scoring!$O$43)+IF(Data!$AM201&lt;&gt;"",Scoring!$O$44)+IF(Data!$AN201&lt;&gt;"",Scoring!$O$45)+IF(Data!$AO201&lt;&gt;"",Scoring!$O$46)+IF(Data!$AP201&lt;&gt;"",Scoring!$O$47)+IF(Data!$AQ201&lt;&gt;"",Scoring!$O$48)+IF(Data!$AR201&lt;&gt;"",Scoring!$O$49)+IF(Data!$AS201&lt;&gt;"",Scoring!$O$50)+IF(Data!$AT201&lt;&gt;"",Scoring!$O$51)+IF(Data!$AU201&lt;&gt;"",Scoring!$O$52),"")</f>
        <v/>
      </c>
      <c r="BS201" s="184" t="str">
        <f>IF(BR201&lt;&gt;"",LOOKUP(BR201,Likelihoods!$A$7:$A$107,Likelihoods!M$7:M$107),"")</f>
        <v/>
      </c>
      <c r="BT201" s="181" t="str">
        <f>IF(AND(COUNTBLANK($B201:$O201)=13,COUNTBLANK($P201:$Q201)=1,COUNTBLANK($R201:$U201)=3,COUNTBLANK($V201:$X201)=2,COUNTBLANK($Y201:$AE201)=6,COUNTBLANK($AF201:$AJ201)=4,COUNTBLANK($AK201:AN201)=3,COUNTBLANK($AO201:$AQ201)=2,COUNTBLANK($AR201:$AS201)=1,COUNTBLANK($AT201:$AU201)=1),IF(Data!$B201&lt;&gt;"",Scoring!$P$7)+IF(Data!$C201&lt;&gt;"",Scoring!$P$8)+IF(Data!$D201&lt;&gt;"",Scoring!$P$9)+IF(Data!$E201&lt;&gt;"",Scoring!$P$10)+IF(Data!$F201&lt;&gt;"",Scoring!$P$11)+IF(Data!$G201&lt;&gt;"",Scoring!$P$12)+IF(Data!$H201&lt;&gt;"",Scoring!$P$13)+IF(Data!$I201&lt;&gt;"",Scoring!$P$14)+IF(Data!$J201&lt;&gt;"",Scoring!$P$15)+IF(Data!$K201&lt;&gt;"",Scoring!$P$16)+IF(Data!$L201&lt;&gt;"",Scoring!$P$17)+IF(Data!$M201&lt;&gt;"",Scoring!$P$18)+IF(Data!$N201&lt;&gt;"",Scoring!$P$19)+IF(Data!$O201&lt;&gt;"",Scoring!$P$20)+IF(Data!$P201&lt;&gt;"",Scoring!$P$21)+IF(Data!$Q201&lt;&gt;"",Scoring!$P$22)+IF(Data!$R201&lt;&gt;"",Scoring!$P$23)+IF(Data!$S201&lt;&gt;"",Scoring!$P$24)+IF(Data!$T201&lt;&gt;"",Scoring!$P$25)+IF(Data!$U201&lt;&gt;"",Scoring!$P$26)+IF(Data!$V201&lt;&gt;"",Scoring!$P$27)+IF(Data!$W201&lt;&gt;"",Scoring!$P$28)+IF(Data!$X201&lt;&gt;"",Scoring!$P$29)+IF(Data!$Y201&lt;&gt;"",Scoring!$P$30)+IF(Data!$Z201&lt;&gt;"",Scoring!$P$31)+IF(Data!$AA201&lt;&gt;"",Scoring!$P$32)+IF(Data!$AB201&lt;&gt;"",Scoring!$P$33)+IF(Data!$AC201&lt;&gt;"",Scoring!$P$34)+IF(Data!$AD201&lt;&gt;"",Scoring!$P$35)+IF(Data!$AE201&lt;&gt;"",Scoring!$P$36)+IF(Data!$AF201&lt;&gt;"",Scoring!$P$37)+IF(Data!$AG201&lt;&gt;"",Scoring!$P$38)+IF(Data!$AH201&lt;&gt;"",Scoring!$P$39)+IF(Data!$AI201&lt;&gt;"",Scoring!$P$40)+IF(Data!$AJ201&lt;&gt;"",Scoring!$P$41)+IF(Data!$AK201&lt;&gt;"",Scoring!$P$42)+IF(Data!$AL201&lt;&gt;"",Scoring!$P$43)+IF(Data!$AM201&lt;&gt;"",Scoring!$P$44)+IF(Data!$AN201&lt;&gt;"",Scoring!$P$45)+IF(Data!$AO201&lt;&gt;"",Scoring!$P$46)+IF(Data!$AP201&lt;&gt;"",Scoring!$P$47)+IF(Data!$AQ201&lt;&gt;"",Scoring!$P$48)+IF(Data!$AR201&lt;&gt;"",Scoring!$P$49)+IF(Data!$AS201&lt;&gt;"",Scoring!$P$50)+IF(Data!$AT201&lt;&gt;"",Scoring!$P$51)+IF(Data!$AU201&lt;&gt;"",Scoring!$P$52),"")</f>
        <v/>
      </c>
      <c r="BU201" s="180" t="str">
        <f>IF(BT201&lt;&gt;"",LOOKUP(BT201,Likelihoods!$A$7:$A$107,Likelihoods!N$7:N$107),"")</f>
        <v/>
      </c>
      <c r="BV201" s="181" t="str">
        <f>IF(AND(COUNTBLANK($B201:$O201)=13,COUNTBLANK($P201:$Q201)=1,COUNTBLANK($R201:$U201)=3,COUNTBLANK($V201:$X201)=2,COUNTBLANK($Y201:$AE201)=6,COUNTBLANK($AF201:$AJ201)=4,COUNTBLANK($AK201:AN201)=3,COUNTBLANK($AO201:$AQ201)=2,COUNTBLANK($AR201:$AS201)=1,COUNTBLANK($AT201:$AU201)=1),IF(Data!$B201&lt;&gt;"",Scoring!$Q$7)+IF(Data!$C201&lt;&gt;"",Scoring!$Q$8)+IF(Data!$D201&lt;&gt;"",Scoring!$Q$9)+IF(Data!$E201&lt;&gt;"",Scoring!$Q$10)+IF(Data!$F201&lt;&gt;"",Scoring!$Q$11)+IF(Data!$G201&lt;&gt;"",Scoring!$Q$12)+IF(Data!$H201&lt;&gt;"",Scoring!$Q$13)+IF(Data!$I201&lt;&gt;"",Scoring!$Q$14)+IF(Data!$J201&lt;&gt;"",Scoring!$Q$15)+IF(Data!$K201&lt;&gt;"",Scoring!$Q$16)+IF(Data!$L201&lt;&gt;"",Scoring!$Q$17)+IF(Data!$M201&lt;&gt;"",Scoring!$Q$18)+IF(Data!$N201&lt;&gt;"",Scoring!$Q$19)+IF(Data!$O201&lt;&gt;"",Scoring!$Q$20)+IF(Data!$P201&lt;&gt;"",Scoring!$Q$21)+IF(Data!$Q201&lt;&gt;"",Scoring!$Q$22)+IF(Data!$R201&lt;&gt;"",Scoring!$Q$23)+IF(Data!$S201&lt;&gt;"",Scoring!$Q$24)+IF(Data!$T201&lt;&gt;"",Scoring!$Q$25)+IF(Data!$U201&lt;&gt;"",Scoring!$Q$26)+IF(Data!$V201&lt;&gt;"",Scoring!$Q$27)+IF(Data!$W201&lt;&gt;"",Scoring!$Q$28)+IF(Data!$X201&lt;&gt;"",Scoring!$Q$29)+IF(Data!$Y201&lt;&gt;"",Scoring!$Q$30)+IF(Data!$Z201&lt;&gt;"",Scoring!$Q$31)+IF(Data!$AA201&lt;&gt;"",Scoring!$Q$32)+IF(Data!$AB201&lt;&gt;"",Scoring!$Q$33)+IF(Data!$AC201&lt;&gt;"",Scoring!$Q$34)+IF(Data!$AD201&lt;&gt;"",Scoring!$Q$35)+IF(Data!$AE201&lt;&gt;"",Scoring!$Q$36)+IF(Data!$AF201&lt;&gt;"",Scoring!$Q$37)+IF(Data!$AG201&lt;&gt;"",Scoring!$Q$38)+IF(Data!$AH201&lt;&gt;"",Scoring!$Q$39)+IF(Data!$AI201&lt;&gt;"",Scoring!$Q$40)+IF(Data!$AJ201&lt;&gt;"",Scoring!$Q$41)+IF(Data!$AK201&lt;&gt;"",Scoring!$Q$42)+IF(Data!$AL201&lt;&gt;"",Scoring!$Q$43)+IF(Data!$AM201&lt;&gt;"",Scoring!$Q$44)+IF(Data!$AN201&lt;&gt;"",Scoring!$Q$45)+IF(Data!$AO201&lt;&gt;"",Scoring!$Q$46)+IF(Data!$AP201&lt;&gt;"",Scoring!$Q$47)+IF(Data!$AQ201&lt;&gt;"",Scoring!$Q$48)+IF(Data!$AR201&lt;&gt;"",Scoring!$Q$49)+IF(Data!$AS201&lt;&gt;"",Scoring!$Q$50)+IF(Data!$AT201&lt;&gt;"",Scoring!$Q$51)+IF(Data!$AU201&lt;&gt;"",Scoring!$Q$52),"")</f>
        <v/>
      </c>
      <c r="BW201" s="183" t="str">
        <f>IF(BV201&lt;&gt;"",LOOKUP(BV201,Likelihoods!$A$7:$A$107,Likelihoods!O$7:O$107),"")</f>
        <v/>
      </c>
      <c r="BX201" s="9"/>
      <c r="BY201" s="9"/>
      <c r="BZ201" s="9"/>
      <c r="CA201" s="9"/>
      <c r="CB201" s="9"/>
      <c r="CC201" s="9"/>
      <c r="CD201" s="9"/>
      <c r="CE201" s="9"/>
      <c r="CF201" s="9"/>
      <c r="CG201" s="9"/>
      <c r="CH201" s="9"/>
      <c r="CI201" s="9"/>
      <c r="CJ201" s="9"/>
      <c r="CK201" s="9"/>
    </row>
    <row r="202" spans="1:89" ht="14.25">
      <c r="A202" s="59"/>
      <c r="B202" s="76"/>
      <c r="C202" s="77"/>
      <c r="D202" s="77"/>
      <c r="E202" s="77"/>
      <c r="F202" s="77"/>
      <c r="G202" s="77"/>
      <c r="H202" s="77"/>
      <c r="I202" s="77"/>
      <c r="J202" s="77"/>
      <c r="K202" s="77"/>
      <c r="L202" s="77"/>
      <c r="M202" s="77"/>
      <c r="N202" s="77"/>
      <c r="O202" s="77"/>
      <c r="P202" s="76"/>
      <c r="Q202" s="78"/>
      <c r="R202" s="77"/>
      <c r="S202" s="77"/>
      <c r="T202" s="77"/>
      <c r="U202" s="77"/>
      <c r="V202" s="76"/>
      <c r="W202" s="77"/>
      <c r="X202" s="78"/>
      <c r="Y202" s="77"/>
      <c r="Z202" s="77"/>
      <c r="AA202" s="77"/>
      <c r="AB202" s="77"/>
      <c r="AC202" s="77"/>
      <c r="AD202" s="77"/>
      <c r="AE202" s="77"/>
      <c r="AF202" s="76"/>
      <c r="AG202" s="77"/>
      <c r="AH202" s="77"/>
      <c r="AI202" s="77"/>
      <c r="AJ202" s="78"/>
      <c r="AK202" s="77"/>
      <c r="AL202" s="77"/>
      <c r="AM202" s="77"/>
      <c r="AN202" s="77"/>
      <c r="AO202" s="76"/>
      <c r="AP202" s="77"/>
      <c r="AQ202" s="78"/>
      <c r="AR202" s="76"/>
      <c r="AS202" s="78"/>
      <c r="AT202" s="77"/>
      <c r="AU202" s="77"/>
      <c r="AV202" s="179" t="str">
        <f>IF(AND(COUNTBLANK($B202:$O202)=13,COUNTBLANK($P202:$Q202)=1,COUNTBLANK($R202:$U202)=3,COUNTBLANK($V202:$X202)=2,COUNTBLANK($Y202:$AE202)=6,COUNTBLANK($AF202:$AJ202)=4,COUNTBLANK($AK202:AN202)=3,COUNTBLANK($AO202:$AQ202)=2,COUNTBLANK($AR202:$AS202)=1,COUNTBLANK($AT202:$AU202)=1),IF(Data!$B202&lt;&gt;"",Scoring!$D$7)+IF(Data!$C202&lt;&gt;"",Scoring!$D$8)+IF(Data!$D202&lt;&gt;"",Scoring!$D$9)+IF(Data!$E202&lt;&gt;"",Scoring!$D$10)+IF(Data!$F202&lt;&gt;"",Scoring!$D$11)+IF(Data!$G202&lt;&gt;"",Scoring!$D$12)+IF(Data!$H202&lt;&gt;"",Scoring!$D$13)+IF(Data!$I202&lt;&gt;"",Scoring!$D$14)+IF(Data!$J202&lt;&gt;"",Scoring!$D$15)+IF(Data!$K202&lt;&gt;"",Scoring!$D$16)+IF(Data!$L202&lt;&gt;"",Scoring!$D$17)+IF(Data!$M202&lt;&gt;"",Scoring!$D$18)+IF(Data!$N202&lt;&gt;"",Scoring!$D$19)+IF(Data!$O202&lt;&gt;"",Scoring!$D$20)+IF(Data!$P202&lt;&gt;"",Scoring!$D$21)+IF(Data!$Q202&lt;&gt;"",Scoring!$D$22)+IF(Data!$R202&lt;&gt;"",Scoring!$D$23)+IF(Data!$S202&lt;&gt;"",Scoring!$D$24)+IF(Data!$T202&lt;&gt;"",Scoring!$D$25)+IF(Data!$U202&lt;&gt;"",Scoring!$D$26)+IF(Data!$V202&lt;&gt;"",Scoring!$D$27)+IF(Data!$W202&lt;&gt;"",Scoring!$D$28)+IF(Data!$X202&lt;&gt;"",Scoring!$D$29)+IF(Data!$Y202&lt;&gt;"",Scoring!$D$30)+IF(Data!$Z202&lt;&gt;"",Scoring!$D$31)+IF(Data!$AA202&lt;&gt;"",Scoring!$D$32)+IF(Data!$AB202&lt;&gt;"",Scoring!$D$33)+IF(Data!$AC202&lt;&gt;"",Scoring!$D$34)+IF(Data!$AD202&lt;&gt;"",Scoring!$D$35)+IF(Data!$AE202&lt;&gt;"",Scoring!$D$36)+IF(Data!$AF202&lt;&gt;"",Scoring!$D$37)+IF(Data!$AG202&lt;&gt;"",Scoring!$D$38)+IF(Data!$AH202&lt;&gt;"",Scoring!$D$39)+IF(Data!$AI202&lt;&gt;"",Scoring!$D$40)+IF(Data!$AJ202&lt;&gt;"",Scoring!$D$41)+IF(Data!$AK202&lt;&gt;"",Scoring!$D$42)+IF(Data!$AL202&lt;&gt;"",Scoring!$D$43)+IF(Data!$AM202&lt;&gt;"",Scoring!$D$44)+IF(Data!$AN202&lt;&gt;"",Scoring!$D$45)+IF(Data!$AO202&lt;&gt;"",Scoring!$D$46)+IF(Data!$AP202&lt;&gt;"",Scoring!$D$47)+IF(Data!$AQ202&lt;&gt;"",Scoring!$D$48)+IF(Data!$AR202&lt;&gt;"",Scoring!$D$49)+IF(Data!$AS202&lt;&gt;"",Scoring!$D$50)+IF(Data!$AT202&lt;&gt;"",Scoring!$D$51)+IF(Data!$AU202&lt;&gt;"",Scoring!$D$52),"")</f>
        <v/>
      </c>
      <c r="AW202" s="180" t="str">
        <f>IF(AV202&lt;&gt;"",LOOKUP(AV202,Likelihoods!$A$7:$A$107,Likelihoods!B$7:B$107),"")</f>
        <v/>
      </c>
      <c r="AX202" s="181" t="str">
        <f>IF(AND(COUNTBLANK($B202:$O202)=13,COUNTBLANK($P202:$Q202)=1,COUNTBLANK($R202:$U202)=3,COUNTBLANK($V202:$X202)=2,COUNTBLANK($Y202:$AE202)=6,COUNTBLANK($AF202:$AJ202)=4,COUNTBLANK($AK202:AN202)=3,COUNTBLANK($AO202:$AQ202)=2,COUNTBLANK($AR202:$AS202)=1,COUNTBLANK($AT202:$AU202)=1),IF(Data!$B202&lt;&gt;"",Scoring!$E$7)+IF(Data!$C202&lt;&gt;"",Scoring!$E$8)+IF(Data!$D202&lt;&gt;"",Scoring!$E$9)+IF(Data!$E202&lt;&gt;"",Scoring!$E$10)+IF(Data!$F202&lt;&gt;"",Scoring!$E$11)+IF(Data!$G202&lt;&gt;"",Scoring!$E$12)+IF(Data!$H202&lt;&gt;"",Scoring!$E$13)+IF(Data!$I202&lt;&gt;"",Scoring!$E$14)+IF(Data!$J202&lt;&gt;"",Scoring!$E$15)+IF(Data!$K202&lt;&gt;"",Scoring!$E$16)+IF(Data!$L202&lt;&gt;"",Scoring!$E$17)+IF(Data!$M202&lt;&gt;"",Scoring!$E$18)+IF(Data!$N202&lt;&gt;"",Scoring!$E$19)+IF(Data!$O202&lt;&gt;"",Scoring!$E$20)+IF(Data!$P202&lt;&gt;"",Scoring!$E$21)+IF(Data!$Q202&lt;&gt;"",Scoring!$E$22)+IF(Data!$R202&lt;&gt;"",Scoring!$E$23)+IF(Data!$S202&lt;&gt;"",Scoring!$E$24)+IF(Data!$T202&lt;&gt;"",Scoring!$E$25)+IF(Data!$U202&lt;&gt;"",Scoring!$E$26)+IF(Data!$V202&lt;&gt;"",Scoring!$E$27)+IF(Data!$W202&lt;&gt;"",Scoring!$E$28)+IF(Data!$X202&lt;&gt;"",Scoring!$E$29)+IF(Data!$Y202&lt;&gt;"",Scoring!$E$30)+IF(Data!$Z202&lt;&gt;"",Scoring!$E$31)+IF(Data!$AA202&lt;&gt;"",Scoring!$E$32)+IF(Data!$AB202&lt;&gt;"",Scoring!$E$33)+IF(Data!$AC202&lt;&gt;"",Scoring!$E$34)+IF(Data!$AD202&lt;&gt;"",Scoring!$E$35)+IF(Data!$AE202&lt;&gt;"",Scoring!$E$36)+IF(Data!$AF202&lt;&gt;"",Scoring!$E$37)+IF(Data!$AG202&lt;&gt;"",Scoring!$E$38)+IF(Data!$AH202&lt;&gt;"",Scoring!$E$39)+IF(Data!$AI202&lt;&gt;"",Scoring!$E$40)+IF(Data!$AJ202&lt;&gt;"",Scoring!$E$41)+IF(Data!$AK202&lt;&gt;"",Scoring!$E$42)+IF(Data!$AL202&lt;&gt;"",Scoring!$E$43)+IF(Data!$AM202&lt;&gt;"",Scoring!$E$44)+IF(Data!$AN202&lt;&gt;"",Scoring!$E$45)+IF(Data!$AO202&lt;&gt;"",Scoring!$E$46)+IF(Data!$AP202&lt;&gt;"",Scoring!$E$47)+IF(Data!$AQ202&lt;&gt;"",Scoring!$E$48)+IF(Data!$AR202&lt;&gt;"",Scoring!$E$49)+IF(Data!$AS202&lt;&gt;"",Scoring!$E$50)+IF(Data!$AT202&lt;&gt;"",Scoring!$E$51)+IF(Data!$AU202&lt;&gt;"",Scoring!$E$52),"")</f>
        <v/>
      </c>
      <c r="AY202" s="180" t="str">
        <f>IF(AX202&lt;&gt;"",LOOKUP(AX202,Likelihoods!$A$7:$A$107,Likelihoods!C$7:C$107),"")</f>
        <v/>
      </c>
      <c r="AZ202" s="182" t="str">
        <f>IF(AND(COUNTBLANK($B202:$O202)=13,COUNTBLANK($P202:$Q202)=1,COUNTBLANK($R202:$U202)=3,COUNTBLANK($V202:$X202)=2,COUNTBLANK($Y202:$AE202)=6,COUNTBLANK($AF202:$AJ202)=4,COUNTBLANK($AK202:AN202)=3,COUNTBLANK($AO202:$AQ202)=2,COUNTBLANK($AR202:$AS202)=1,COUNTBLANK($AT202:$AU202)=1),IF(Data!$B202&lt;&gt;"",Scoring!$F$7)+IF(Data!$C202&lt;&gt;"",Scoring!$F$8)+IF(Data!$D202&lt;&gt;"",Scoring!$F$9)+IF(Data!$E202&lt;&gt;"",Scoring!$F$10)+IF(Data!$F202&lt;&gt;"",Scoring!$F$11)+IF(Data!$G202&lt;&gt;"",Scoring!$F$12)+IF(Data!$H202&lt;&gt;"",Scoring!$F$13)+IF(Data!$I202&lt;&gt;"",Scoring!$F$14)+IF(Data!$J202&lt;&gt;"",Scoring!$F$15)+IF(Data!$K202&lt;&gt;"",Scoring!$F$16)+IF(Data!$L202&lt;&gt;"",Scoring!$F$17)+IF(Data!$M202&lt;&gt;"",Scoring!$F$18)+IF(Data!$N202&lt;&gt;"",Scoring!$F$19)+IF(Data!$O202&lt;&gt;"",Scoring!$F$20)+IF(Data!$P202&lt;&gt;"",Scoring!$F$21)+IF(Data!$Q202&lt;&gt;"",Scoring!$F$22)+IF(Data!$R202&lt;&gt;"",Scoring!$F$23)+IF(Data!$S202&lt;&gt;"",Scoring!$F$24)+IF(Data!$T202&lt;&gt;"",Scoring!$F$25)+IF(Data!$U202&lt;&gt;"",Scoring!$F$26)+IF(Data!$V202&lt;&gt;"",Scoring!$F$27)+IF(Data!$W202&lt;&gt;"",Scoring!$F$28)+IF(Data!$X202&lt;&gt;"",Scoring!$F$29)+IF(Data!$Y202&lt;&gt;"",Scoring!$F$30)+IF(Data!$Z202&lt;&gt;"",Scoring!$F$31)+IF(Data!$AA202&lt;&gt;"",Scoring!$F$32)+IF(Data!$AB202&lt;&gt;"",Scoring!$F$33)+IF(Data!$AC202&lt;&gt;"",Scoring!$F$34)+IF(Data!$AD202&lt;&gt;"",Scoring!$F$35)+IF(Data!$AE202&lt;&gt;"",Scoring!$F$36)+IF(Data!$AF202&lt;&gt;"",Scoring!$F$37)+IF(Data!$AG202&lt;&gt;"",Scoring!$F$38)+IF(Data!$AH202&lt;&gt;"",Scoring!$F$39)+IF(Data!$AI202&lt;&gt;"",Scoring!$F$40)+IF(Data!$AJ202&lt;&gt;"",Scoring!$F$41)+IF(Data!$AK202&lt;&gt;"",Scoring!$F$42)+IF(Data!$AL202&lt;&gt;"",Scoring!$F$43)+IF(Data!$AM202&lt;&gt;"",Scoring!$F$44)+IF(Data!$AN202&lt;&gt;"",Scoring!$F$45)+IF(Data!$AO202&lt;&gt;"",Scoring!$F$46)+IF(Data!$AP202&lt;&gt;"",Scoring!$F$47)+IF(Data!$AQ202&lt;&gt;"",Scoring!$F$48)+IF(Data!$AR202&lt;&gt;"",Scoring!$F$49)+IF(Data!$AS202&lt;&gt;"",Scoring!$F$50)+IF(Data!$AT202&lt;&gt;"",Scoring!$F$51)+IF(Data!$AU202&lt;&gt;"",Scoring!$F$52),"")</f>
        <v/>
      </c>
      <c r="BA202" s="183" t="str">
        <f>IF(AZ202&lt;&gt;"",LOOKUP(AZ202,Likelihoods!$A$7:$A$107,Likelihoods!D$7:D$107),"")</f>
        <v/>
      </c>
      <c r="BB202" s="181" t="str">
        <f>IF(AND(COUNTBLANK($B202:$O202)=13,COUNTBLANK($P202:$Q202)=1,COUNTBLANK($R202:$U202)=3,COUNTBLANK($V202:$X202)=2,COUNTBLANK($Y202:$AE202)=6,COUNTBLANK($AF202:$AJ202)=4,COUNTBLANK($AK202:AN202)=3,COUNTBLANK($AO202:$AQ202)=2,COUNTBLANK($AR202:$AS202)=1,COUNTBLANK($AT202:$AU202)=1),IF(Data!$B202&lt;&gt;"",Scoring!$G$7)+IF(Data!$C202&lt;&gt;"",Scoring!$G$8)+IF(Data!$D202&lt;&gt;"",Scoring!$G$9)+IF(Data!$E202&lt;&gt;"",Scoring!$G$10)+IF(Data!$F202&lt;&gt;"",Scoring!$G$11)+IF(Data!$G202&lt;&gt;"",Scoring!$G$12)+IF(Data!$H202&lt;&gt;"",Scoring!$G$13)+IF(Data!$I202&lt;&gt;"",Scoring!$G$14)+IF(Data!$J202&lt;&gt;"",Scoring!$G$15)+IF(Data!$K202&lt;&gt;"",Scoring!$G$16)+IF(Data!$L202&lt;&gt;"",Scoring!$G$17)+IF(Data!$M202&lt;&gt;"",Scoring!$G$18)+IF(Data!$N202&lt;&gt;"",Scoring!$G$19)+IF(Data!$O202&lt;&gt;"",Scoring!$G$20)+IF(Data!$P202&lt;&gt;"",Scoring!$G$21)+IF(Data!$Q202&lt;&gt;"",Scoring!$G$22)+IF(Data!$R202&lt;&gt;"",Scoring!$G$23)+IF(Data!$S202&lt;&gt;"",Scoring!$G$24)+IF(Data!$T202&lt;&gt;"",Scoring!$G$25)+IF(Data!$U202&lt;&gt;"",Scoring!$G$26)+IF(Data!$V202&lt;&gt;"",Scoring!$G$27)+IF(Data!$W202&lt;&gt;"",Scoring!$G$28)+IF(Data!$X202&lt;&gt;"",Scoring!$G$29)+IF(Data!$Y202&lt;&gt;"",Scoring!$G$30)+IF(Data!$Z202&lt;&gt;"",Scoring!$G$31)+IF(Data!$AA202&lt;&gt;"",Scoring!$G$32)+IF(Data!$AB202&lt;&gt;"",Scoring!$G$33)+IF(Data!$AC202&lt;&gt;"",Scoring!$G$34)+IF(Data!$AD202&lt;&gt;"",Scoring!$G$35)+IF(Data!$AE202&lt;&gt;"",Scoring!$G$36)+IF(Data!$AF202&lt;&gt;"",Scoring!$G$37)+IF(Data!$AG202&lt;&gt;"",Scoring!$G$38)+IF(Data!$AH202&lt;&gt;"",Scoring!$G$39)+IF(Data!$AI202&lt;&gt;"",Scoring!$G$40)+IF(Data!$AJ202&lt;&gt;"",Scoring!$G$41)+IF(Data!$AK202&lt;&gt;"",Scoring!$G$42)+IF(Data!$AL202&lt;&gt;"",Scoring!$G$43)+IF(Data!$AM202&lt;&gt;"",Scoring!$G$44)+IF(Data!$AN202&lt;&gt;"",Scoring!$G$45)+IF(Data!$AO202&lt;&gt;"",Scoring!$G$46)+IF(Data!$AP202&lt;&gt;"",Scoring!$G$47)+IF(Data!$AQ202&lt;&gt;"",Scoring!$G$48)+IF(Data!$AR202&lt;&gt;"",Scoring!$G$49)+IF(Data!$AS202&lt;&gt;"",Scoring!$G$50)+IF(Data!$AT202&lt;&gt;"",Scoring!$G$51)+IF(Data!$AU202&lt;&gt;"",Scoring!$G$52),"")</f>
        <v/>
      </c>
      <c r="BC202" s="184" t="str">
        <f>IF(BB202&lt;&gt;"",LOOKUP(BB202,Likelihoods!$A$7:$A$107,Likelihoods!E$7:E$107),"")</f>
        <v/>
      </c>
      <c r="BD202" s="185" t="str">
        <f>IF(AND(COUNTBLANK($B202:$O202)=13,COUNTBLANK($P202:$Q202)=1,COUNTBLANK($R202:$U202)=3,COUNTBLANK($V202:$X202)=2,COUNTBLANK($Y202:$AE202)=6,COUNTBLANK($AF202:$AJ202)=4,COUNTBLANK($AK202:AN202)=3,COUNTBLANK($AO202:$AQ202)=2,COUNTBLANK($AR202:$AS202)=1,COUNTBLANK($AT202:$AU202)=1),IF(Data!$B202&lt;&gt;"",Scoring!$H$7)+IF(Data!$C202&lt;&gt;"",Scoring!$H$8)+IF(Data!$D202&lt;&gt;"",Scoring!$H$9)+IF(Data!$E202&lt;&gt;"",Scoring!$H$10)+IF(Data!$F202&lt;&gt;"",Scoring!$H$11)+IF(Data!$G202&lt;&gt;"",Scoring!$H$12)+IF(Data!$H202&lt;&gt;"",Scoring!$H$13)+IF(Data!$I202&lt;&gt;"",Scoring!$H$14)+IF(Data!$J202&lt;&gt;"",Scoring!$H$15)+IF(Data!$K202&lt;&gt;"",Scoring!$H$16)+IF(Data!$L202&lt;&gt;"",Scoring!$H$17)+IF(Data!$M202&lt;&gt;"",Scoring!$H$18)+IF(Data!$N202&lt;&gt;"",Scoring!$H$19)+IF(Data!$O202&lt;&gt;"",Scoring!$H$20)+IF(Data!$P202&lt;&gt;"",Scoring!$H$21)+IF(Data!$Q202&lt;&gt;"",Scoring!$H$22)+IF(Data!$R202&lt;&gt;"",Scoring!$H$23)+IF(Data!$S202&lt;&gt;"",Scoring!$H$24)+IF(Data!$T202&lt;&gt;"",Scoring!$H$25)+IF(Data!$U202&lt;&gt;"",Scoring!$H$26)+IF(Data!$V202&lt;&gt;"",Scoring!$H$27)+IF(Data!$W202&lt;&gt;"",Scoring!$H$28)+IF(Data!$X202&lt;&gt;"",Scoring!$H$29)+IF(Data!$Y202&lt;&gt;"",Scoring!$H$30)+IF(Data!$Z202&lt;&gt;"",Scoring!$H$31)+IF(Data!$AA202&lt;&gt;"",Scoring!$H$32)+IF(Data!$AB202&lt;&gt;"",Scoring!$H$33)+IF(Data!$AC202&lt;&gt;"",Scoring!$H$34)+IF(Data!$AD202&lt;&gt;"",Scoring!$H$35)+IF(Data!$AE202&lt;&gt;"",Scoring!$H$36)+IF(Data!$AF202&lt;&gt;"",Scoring!$H$37)+IF(Data!$AG202&lt;&gt;"",Scoring!$H$38)+IF(Data!$AH202&lt;&gt;"",Scoring!$H$39)+IF(Data!$AI202&lt;&gt;"",Scoring!$H$40)+IF(Data!$AJ202&lt;&gt;"",Scoring!$H$41)+IF(Data!$AK202&lt;&gt;"",Scoring!$H$42)+IF(Data!$AL202&lt;&gt;"",Scoring!$H$43)+IF(Data!$AM202&lt;&gt;"",Scoring!$H$44)+IF(Data!$AN202&lt;&gt;"",Scoring!$H$45)+IF(Data!$AO202&lt;&gt;"",Scoring!$H$46)+IF(Data!$AP202&lt;&gt;"",Scoring!$H$47)+IF(Data!$AQ202&lt;&gt;"",Scoring!$H$48)+IF(Data!$AR202&lt;&gt;"",Scoring!$H$49)+IF(Data!$AS202&lt;&gt;"",Scoring!$H$50)+IF(Data!$AT202&lt;&gt;"",Scoring!$H$51)+IF(Data!$AU202&lt;&gt;"",Scoring!$H$52),"")</f>
        <v/>
      </c>
      <c r="BE202" s="186" t="str">
        <f>IF(BD202&lt;&gt;"",LOOKUP(BD202,Likelihoods!$A$7:$A$107,Likelihoods!F$7:F$107),"")</f>
        <v/>
      </c>
      <c r="BF202" s="181" t="str">
        <f>IF(AND(COUNTBLANK($B202:$O202)=13,COUNTBLANK($P202:$Q202)=1,COUNTBLANK($R202:$U202)=3,COUNTBLANK($V202:$X202)=2,COUNTBLANK($Y202:$AE202)=6,COUNTBLANK($AF202:$AJ202)=4,COUNTBLANK($AK202:AN202)=3,COUNTBLANK($AO202:$AQ202)=2,COUNTBLANK($AR202:$AS202)=1,COUNTBLANK($AT202:$AU202)=1),IF(Data!$B202&lt;&gt;"",Scoring!$I$7)+IF(Data!$C202&lt;&gt;"",Scoring!$I$8)+IF(Data!$D202&lt;&gt;"",Scoring!$I$9)+IF(Data!$E202&lt;&gt;"",Scoring!$I$10)+IF(Data!$F202&lt;&gt;"",Scoring!$I$11)+IF(Data!$G202&lt;&gt;"",Scoring!$I$12)+IF(Data!$H202&lt;&gt;"",Scoring!$I$13)+IF(Data!$I202&lt;&gt;"",Scoring!$I$14)+IF(Data!$J202&lt;&gt;"",Scoring!$I$15)+IF(Data!$K202&lt;&gt;"",Scoring!$I$16)+IF(Data!$L202&lt;&gt;"",Scoring!$I$17)+IF(Data!$M202&lt;&gt;"",Scoring!$I$18)+IF(Data!$N202&lt;&gt;"",Scoring!$I$19)+IF(Data!$O202&lt;&gt;"",Scoring!$I$20)+IF(Data!$P202&lt;&gt;"",Scoring!$I$21)+IF(Data!$Q202&lt;&gt;"",Scoring!$I$22)+IF(Data!$R202&lt;&gt;"",Scoring!$I$23)+IF(Data!$S202&lt;&gt;"",Scoring!$I$24)+IF(Data!$T202&lt;&gt;"",Scoring!$I$25)+IF(Data!$U202&lt;&gt;"",Scoring!$I$26)+IF(Data!$V202&lt;&gt;"",Scoring!$I$27)+IF(Data!$W202&lt;&gt;"",Scoring!$I$28)+IF(Data!$X202&lt;&gt;"",Scoring!$I$29)+IF(Data!$Y202&lt;&gt;"",Scoring!$I$30)+IF(Data!$Z202&lt;&gt;"",Scoring!$I$31)+IF(Data!$AA202&lt;&gt;"",Scoring!$I$32)+IF(Data!$AB202&lt;&gt;"",Scoring!$I$33)+IF(Data!$AC202&lt;&gt;"",Scoring!$I$34)+IF(Data!$AD202&lt;&gt;"",Scoring!$I$35)+IF(Data!$AE202&lt;&gt;"",Scoring!$I$36)+IF(Data!$AF202&lt;&gt;"",Scoring!$I$37)+IF(Data!$AG202&lt;&gt;"",Scoring!$I$38)+IF(Data!$AH202&lt;&gt;"",Scoring!$I$39)+IF(Data!$AI202&lt;&gt;"",Scoring!$I$40)+IF(Data!$AJ202&lt;&gt;"",Scoring!$I$41)+IF(Data!$AK202&lt;&gt;"",Scoring!$I$42)+IF(Data!$AL202&lt;&gt;"",Scoring!$I$43)+IF(Data!$AM202&lt;&gt;"",Scoring!$I$44)+IF(Data!$AN202&lt;&gt;"",Scoring!$I$45)+IF(Data!$AO202&lt;&gt;"",Scoring!$I$46)+IF(Data!$AP202&lt;&gt;"",Scoring!$I$47)+IF(Data!$AQ202&lt;&gt;"",Scoring!$I$48)+IF(Data!$AR202&lt;&gt;"",Scoring!$I$49)+IF(Data!$AS202&lt;&gt;"",Scoring!$I$50)+IF(Data!$AT202&lt;&gt;"",Scoring!$I$51)+IF(Data!$AU202&lt;&gt;"",Scoring!$I$52),"")</f>
        <v/>
      </c>
      <c r="BG202" s="180" t="str">
        <f>IF(BF202&lt;&gt;"",LOOKUP(BF202,Likelihoods!$A$7:$A$107,Likelihoods!G$7:G$107),"")</f>
        <v/>
      </c>
      <c r="BH202" s="187" t="str">
        <f>IF(AND(COUNTBLANK($B202:$O202)=13,COUNTBLANK($P202:$Q202)=1,COUNTBLANK($R202:$U202)=3,COUNTBLANK($V202:$X202)=2,COUNTBLANK($Y202:$AE202)=6,COUNTBLANK($AF202:$AJ202)=4,COUNTBLANK($AK202:AN202)=3,COUNTBLANK($AO202:$AQ202)=2,COUNTBLANK($AR202:$AS202)=1,COUNTBLANK($AT202:$AU202)=1),IF(Data!$B202&lt;&gt;"",Scoring!$J$7)+IF(Data!$C202&lt;&gt;"",Scoring!$J$8)+IF(Data!$D202&lt;&gt;"",Scoring!$J$9)+IF(Data!$E202&lt;&gt;"",Scoring!$J$10)+IF(Data!$F202&lt;&gt;"",Scoring!$J$11)+IF(Data!$G202&lt;&gt;"",Scoring!$J$12)+IF(Data!$H202&lt;&gt;"",Scoring!$J$13)+IF(Data!$I202&lt;&gt;"",Scoring!$J$14)+IF(Data!$J202&lt;&gt;"",Scoring!$J$15)+IF(Data!$K202&lt;&gt;"",Scoring!$J$16)+IF(Data!$L202&lt;&gt;"",Scoring!$J$17)+IF(Data!$M202&lt;&gt;"",Scoring!$J$18)+IF(Data!$N202&lt;&gt;"",Scoring!$J$19)+IF(Data!$O202&lt;&gt;"",Scoring!$J$20)+IF(Data!$P202&lt;&gt;"",Scoring!$J$21)+IF(Data!$Q202&lt;&gt;"",Scoring!$J$22)+IF(Data!$R202&lt;&gt;"",Scoring!$J$23)+IF(Data!$S202&lt;&gt;"",Scoring!$J$24)+IF(Data!$T202&lt;&gt;"",Scoring!$J$25)+IF(Data!$U202&lt;&gt;"",Scoring!$J$26)+IF(Data!$V202&lt;&gt;"",Scoring!$J$27)+IF(Data!$W202&lt;&gt;"",Scoring!$J$28)+IF(Data!$X202&lt;&gt;"",Scoring!$J$29)+IF(Data!$Y202&lt;&gt;"",Scoring!$J$30)+IF(Data!$Z202&lt;&gt;"",Scoring!$J$31)+IF(Data!$AA202&lt;&gt;"",Scoring!$J$32)+IF(Data!$AB202&lt;&gt;"",Scoring!$J$33)+IF(Data!$AC202&lt;&gt;"",Scoring!$J$34)+IF(Data!$AD202&lt;&gt;"",Scoring!$J$35)+IF(Data!$AE202&lt;&gt;"",Scoring!$J$36)+IF(Data!$AF202&lt;&gt;"",Scoring!$J$37)+IF(Data!$AG202&lt;&gt;"",Scoring!$J$38)+IF(Data!$AH202&lt;&gt;"",Scoring!$J$39)+IF(Data!$AI202&lt;&gt;"",Scoring!$J$40)+IF(Data!$AJ202&lt;&gt;"",Scoring!$J$41)+IF(Data!$AK202&lt;&gt;"",Scoring!$J$42)+IF(Data!$AL202&lt;&gt;"",Scoring!$J$43)+IF(Data!$AM202&lt;&gt;"",Scoring!$J$44)+IF(Data!$AN202&lt;&gt;"",Scoring!$J$45)+IF(Data!$AO202&lt;&gt;"",Scoring!$J$46)+IF(Data!$AP202&lt;&gt;"",Scoring!$J$47)+IF(Data!$AQ202&lt;&gt;"",Scoring!$J$48)+IF(Data!$AR202&lt;&gt;"",Scoring!$J$49)+IF(Data!$AS202&lt;&gt;"",Scoring!$J$50)+IF(Data!$AT202&lt;&gt;"",Scoring!$J$51)+IF(Data!$AU202&lt;&gt;"",Scoring!$J$52),"")</f>
        <v/>
      </c>
      <c r="BI202" s="183" t="str">
        <f>IF(BH202&lt;&gt;"",LOOKUP(BH202,Likelihoods!$A$7:$A$107,Likelihoods!H$7:H$107),"")</f>
        <v/>
      </c>
      <c r="BJ202" s="188" t="str">
        <f>IF(AND(COUNTBLANK($B202:$O202)=13,COUNTBLANK($P202:$Q202)=1,COUNTBLANK($R202:$U202)=3,COUNTBLANK($V202:$X202)=2,COUNTBLANK($Y202:$AE202)=6,COUNTBLANK($AF202:$AJ202)=4,COUNTBLANK($AK202:AN202)=3,COUNTBLANK($AO202:$AQ202)=2,COUNTBLANK($AR202:$AS202)=1,COUNTBLANK($AT202:$AU202)=1),IF(Data!$B202&lt;&gt;"",Scoring!$K$7)+IF(Data!$C202&lt;&gt;"",Scoring!$K$8)+IF(Data!$D202&lt;&gt;"",Scoring!$K$9)+IF(Data!$E202&lt;&gt;"",Scoring!$K$10)+IF(Data!$F202&lt;&gt;"",Scoring!$K$11)+IF(Data!$G202&lt;&gt;"",Scoring!$K$12)+IF(Data!$H202&lt;&gt;"",Scoring!$K$13)+IF(Data!$I202&lt;&gt;"",Scoring!$K$14)+IF(Data!$J202&lt;&gt;"",Scoring!$K$15)+IF(Data!$K202&lt;&gt;"",Scoring!$K$16)+IF(Data!$L202&lt;&gt;"",Scoring!$K$17)+IF(Data!$M202&lt;&gt;"",Scoring!$K$18)+IF(Data!$N202&lt;&gt;"",Scoring!$K$19)+IF(Data!$O202&lt;&gt;"",Scoring!$K$20)+IF(Data!$P202&lt;&gt;"",Scoring!$K$21)+IF(Data!$Q202&lt;&gt;"",Scoring!$K$22)+IF(Data!$R202&lt;&gt;"",Scoring!$K$23)+IF(Data!$S202&lt;&gt;"",Scoring!$K$24)+IF(Data!$T202&lt;&gt;"",Scoring!$K$25)+IF(Data!$U202&lt;&gt;"",Scoring!$K$26)+IF(Data!$V202&lt;&gt;"",Scoring!$K$27)+IF(Data!$W202&lt;&gt;"",Scoring!$K$28)+IF(Data!$X202&lt;&gt;"",Scoring!$K$29)+IF(Data!$Y202&lt;&gt;"",Scoring!$K$30)+IF(Data!$Z202&lt;&gt;"",Scoring!$K$31)+IF(Data!$AA202&lt;&gt;"",Scoring!$K$32)+IF(Data!$AB202&lt;&gt;"",Scoring!$K$33)+IF(Data!$AC202&lt;&gt;"",Scoring!$K$34)+IF(Data!$AD202&lt;&gt;"",Scoring!$K$35)+IF(Data!$AE202&lt;&gt;"",Scoring!$K$36)+IF(Data!$AF202&lt;&gt;"",Scoring!$K$37)+IF(Data!$AG202&lt;&gt;"",Scoring!$K$38)+IF(Data!$AH202&lt;&gt;"",Scoring!$K$39)+IF(Data!$AI202&lt;&gt;"",Scoring!$K$40)+IF(Data!$AJ202&lt;&gt;"",Scoring!$K$41)+IF(Data!$AK202&lt;&gt;"",Scoring!$K$42)+IF(Data!$AL202&lt;&gt;"",Scoring!$K$43)+IF(Data!$AM202&lt;&gt;"",Scoring!$K$44)+IF(Data!$AN202&lt;&gt;"",Scoring!$K$45)+IF(Data!$AO202&lt;&gt;"",Scoring!$K$46)+IF(Data!$AP202&lt;&gt;"",Scoring!$K$47)+IF(Data!$AQ202&lt;&gt;"",Scoring!$K$48)+IF(Data!$AR202&lt;&gt;"",Scoring!$K$49)+IF(Data!$AS202&lt;&gt;"",Scoring!$K$50)+IF(Data!$AT202&lt;&gt;"",Scoring!$K$51)+IF(Data!$AU202&lt;&gt;"",Scoring!$K$52),"")</f>
        <v/>
      </c>
      <c r="BK202" s="184" t="str">
        <f>IF(BJ202&lt;&gt;"",LOOKUP(BJ202,Likelihoods!$A$7:$A$107,Likelihoods!I$7:I$107),"")</f>
        <v/>
      </c>
      <c r="BL202" s="187" t="str">
        <f>IF(AND(COUNTBLANK($B202:$O202)=13,COUNTBLANK($P202:$Q202)=1,COUNTBLANK($R202:$U202)=3,COUNTBLANK($V202:$X202)=2,COUNTBLANK($Y202:$AE202)=6,COUNTBLANK($AF202:$AJ202)=4,COUNTBLANK($AK202:AN202)=3,COUNTBLANK($AO202:$AQ202)=2,COUNTBLANK($AR202:$AS202)=1,COUNTBLANK($AT202:$AU202)=1),IF(Data!$B202&lt;&gt;"",Scoring!$L$7)+IF(Data!$C202&lt;&gt;"",Scoring!$L$8)+IF(Data!$D202&lt;&gt;"",Scoring!$L$9)+IF(Data!$E202&lt;&gt;"",Scoring!$L$10)+IF(Data!$F202&lt;&gt;"",Scoring!$L$11)+IF(Data!$G202&lt;&gt;"",Scoring!$L$12)+IF(Data!$H202&lt;&gt;"",Scoring!$L$13)+IF(Data!$I202&lt;&gt;"",Scoring!$L$14)+IF(Data!$J202&lt;&gt;"",Scoring!$L$15)+IF(Data!$K202&lt;&gt;"",Scoring!$L$16)+IF(Data!$L202&lt;&gt;"",Scoring!$L$17)+IF(Data!$M202&lt;&gt;"",Scoring!$L$18)+IF(Data!$N202&lt;&gt;"",Scoring!$L$19)+IF(Data!$O202&lt;&gt;"",Scoring!$L$20)+IF(Data!$P202&lt;&gt;"",Scoring!$L$21)+IF(Data!$Q202&lt;&gt;"",Scoring!$L$22)+IF(Data!$R202&lt;&gt;"",Scoring!$L$23)+IF(Data!$S202&lt;&gt;"",Scoring!$L$24)+IF(Data!$T202&lt;&gt;"",Scoring!$L$25)+IF(Data!$U202&lt;&gt;"",Scoring!$L$26)+IF(Data!$V202&lt;&gt;"",Scoring!$L$27)+IF(Data!$W202&lt;&gt;"",Scoring!$L$28)+IF(Data!$X202&lt;&gt;"",Scoring!$L$29)+IF(Data!$Y202&lt;&gt;"",Scoring!$L$30)+IF(Data!$Z202&lt;&gt;"",Scoring!$L$31)+IF(Data!$AA202&lt;&gt;"",Scoring!$L$32)+IF(Data!$AB202&lt;&gt;"",Scoring!$L$33)+IF(Data!$AC202&lt;&gt;"",Scoring!$L$34)+IF(Data!$AD202&lt;&gt;"",Scoring!$L$35)+IF(Data!$AE202&lt;&gt;"",Scoring!$L$36)+IF(Data!$AF202&lt;&gt;"",Scoring!$L$37)+IF(Data!$AG202&lt;&gt;"",Scoring!$L$38)+IF(Data!$AH202&lt;&gt;"",Scoring!$L$39)+IF(Data!$AI202&lt;&gt;"",Scoring!$L$40)+IF(Data!$AJ202&lt;&gt;"",Scoring!$L$41)+IF(Data!$AK202&lt;&gt;"",Scoring!$L$42)+IF(Data!$AL202&lt;&gt;"",Scoring!$L$43)+IF(Data!$AM202&lt;&gt;"",Scoring!$L$44)+IF(Data!$AN202&lt;&gt;"",Scoring!$L$45)+IF(Data!$AO202&lt;&gt;"",Scoring!$L$46)+IF(Data!$AP202&lt;&gt;"",Scoring!$L$47)+IF(Data!$AQ202&lt;&gt;"",Scoring!$L$48)+IF(Data!$AR202&lt;&gt;"",Scoring!$L$49)+IF(Data!$AS202&lt;&gt;"",Scoring!$L$50)+IF(Data!$AT202&lt;&gt;"",Scoring!$L$51)+IF(Data!$AU202&lt;&gt;"",Scoring!$L$52),"")</f>
        <v/>
      </c>
      <c r="BM202" s="180" t="str">
        <f>IF(BL202&lt;&gt;"",LOOKUP(BL202,Likelihoods!$A$7:$A$107,Likelihoods!J$7:J$107),"")</f>
        <v/>
      </c>
      <c r="BN202" s="181" t="str">
        <f>IF(AND(COUNTBLANK($B202:$O202)=13,COUNTBLANK($P202:$Q202)=1,COUNTBLANK($R202:$U202)=3,COUNTBLANK($V202:$X202)=2,COUNTBLANK($Y202:$AE202)=6,COUNTBLANK($AF202:$AJ202)=4,COUNTBLANK($AK202:AN202)=3,COUNTBLANK($AO202:$AQ202)=2,COUNTBLANK($AR202:$AS202)=1,COUNTBLANK($AT202:$AU202)=1),IF(Data!$B202&lt;&gt;"",Scoring!$M$7)+IF(Data!$C202&lt;&gt;"",Scoring!$M$8)+IF(Data!$D202&lt;&gt;"",Scoring!$M$9)+IF(Data!$E202&lt;&gt;"",Scoring!$M$10)+IF(Data!$F202&lt;&gt;"",Scoring!$M$11)+IF(Data!$G202&lt;&gt;"",Scoring!$M$12)+IF(Data!$H202&lt;&gt;"",Scoring!$M$13)+IF(Data!$I202&lt;&gt;"",Scoring!$M$14)+IF(Data!$J202&lt;&gt;"",Scoring!$M$15)+IF(Data!$K202&lt;&gt;"",Scoring!$M$16)+IF(Data!$L202&lt;&gt;"",Scoring!$M$17)+IF(Data!$M202&lt;&gt;"",Scoring!$M$18)+IF(Data!$N202&lt;&gt;"",Scoring!$M$19)+IF(Data!$O202&lt;&gt;"",Scoring!$M$20)+IF(Data!$P202&lt;&gt;"",Scoring!$M$21)+IF(Data!$Q202&lt;&gt;"",Scoring!$M$22)+IF(Data!$R202&lt;&gt;"",Scoring!$M$23)+IF(Data!$S202&lt;&gt;"",Scoring!$M$24)+IF(Data!$T202&lt;&gt;"",Scoring!$M$25)+IF(Data!$U202&lt;&gt;"",Scoring!$M$26)+IF(Data!$V202&lt;&gt;"",Scoring!$M$27)+IF(Data!$W202&lt;&gt;"",Scoring!$M$28)+IF(Data!$X202&lt;&gt;"",Scoring!$M$29)+IF(Data!$Y202&lt;&gt;"",Scoring!$M$30)+IF(Data!$Z202&lt;&gt;"",Scoring!$M$31)+IF(Data!$AA202&lt;&gt;"",Scoring!$M$32)+IF(Data!$AB202&lt;&gt;"",Scoring!$M$33)+IF(Data!$AC202&lt;&gt;"",Scoring!$M$34)+IF(Data!$AD202&lt;&gt;"",Scoring!$M$35)+IF(Data!$AE202&lt;&gt;"",Scoring!$M$36)+IF(Data!$AF202&lt;&gt;"",Scoring!$M$37)+IF(Data!$AG202&lt;&gt;"",Scoring!$M$38)+IF(Data!$AH202&lt;&gt;"",Scoring!$M$39)+IF(Data!$AI202&lt;&gt;"",Scoring!$M$40)+IF(Data!$AJ202&lt;&gt;"",Scoring!$M$41)+IF(Data!$AK202&lt;&gt;"",Scoring!$M$42)+IF(Data!$AL202&lt;&gt;"",Scoring!$M$43)+IF(Data!$AM202&lt;&gt;"",Scoring!$M$44)+IF(Data!$AN202&lt;&gt;"",Scoring!$M$45)+IF(Data!$AO202&lt;&gt;"",Scoring!$M$46)+IF(Data!$AP202&lt;&gt;"",Scoring!$M$47)+IF(Data!$AQ202&lt;&gt;"",Scoring!$M$48)+IF(Data!$AR202&lt;&gt;"",Scoring!$M$49)+IF(Data!$AS202&lt;&gt;"",Scoring!$M$50)+IF(Data!$AT202&lt;&gt;"",Scoring!$M$51)+IF(Data!$AU202&lt;&gt;"",Scoring!$M$52),"")</f>
        <v/>
      </c>
      <c r="BO202" s="184" t="str">
        <f>IF(BN202&lt;&gt;"",LOOKUP(BN202,Likelihoods!$A$7:$A$107,Likelihoods!K$7:K$107),"")</f>
        <v/>
      </c>
      <c r="BP202" s="179" t="str">
        <f>IF(AND(COUNTBLANK($B202:$O202)=13,COUNTBLANK($P202:$Q202)=1,COUNTBLANK($R202:$U202)=3,COUNTBLANK($V202:$X202)=2,COUNTBLANK($Y202:$AE202)=6,COUNTBLANK($AF202:$AJ202)=4,COUNTBLANK($AK202:AN202)=3,COUNTBLANK($AO202:$AQ202)=2,COUNTBLANK($AR202:$AS202)=1,COUNTBLANK($AT202:$AU202)=1),IF(Data!$B202&lt;&gt;"",Scoring!$N$7)+IF(Data!$C202&lt;&gt;"",Scoring!$N$8)+IF(Data!$D202&lt;&gt;"",Scoring!$N$9)+IF(Data!$E202&lt;&gt;"",Scoring!$N$10)+IF(Data!$F202&lt;&gt;"",Scoring!$N$11)+IF(Data!$G202&lt;&gt;"",Scoring!$N$12)+IF(Data!$H202&lt;&gt;"",Scoring!$N$13)+IF(Data!$I202&lt;&gt;"",Scoring!$N$14)+IF(Data!$J202&lt;&gt;"",Scoring!$N$15)+IF(Data!$K202&lt;&gt;"",Scoring!$N$16)+IF(Data!$L202&lt;&gt;"",Scoring!$N$17)+IF(Data!$M202&lt;&gt;"",Scoring!$N$18)+IF(Data!$N202&lt;&gt;"",Scoring!$N$19)+IF(Data!$O202&lt;&gt;"",Scoring!$N$20)+IF(Data!$P202&lt;&gt;"",Scoring!$N$21)+IF(Data!$Q202&lt;&gt;"",Scoring!$N$22)+IF(Data!$R202&lt;&gt;"",Scoring!$N$23)+IF(Data!$S202&lt;&gt;"",Scoring!$N$24)+IF(Data!$T202&lt;&gt;"",Scoring!$N$25)+IF(Data!$U202&lt;&gt;"",Scoring!$N$26)+IF(Data!$V202&lt;&gt;"",Scoring!$N$27)+IF(Data!$W202&lt;&gt;"",Scoring!$N$28)+IF(Data!$X202&lt;&gt;"",Scoring!$N$29)+IF(Data!$Y202&lt;&gt;"",Scoring!$N$30)+IF(Data!$Z202&lt;&gt;"",Scoring!$N$31)+IF(Data!$AA202&lt;&gt;"",Scoring!$N$32)+IF(Data!$AB202&lt;&gt;"",Scoring!$N$33)+IF(Data!$AC202&lt;&gt;"",Scoring!$N$34)+IF(Data!$AD202&lt;&gt;"",Scoring!$N$35)+IF(Data!$AE202&lt;&gt;"",Scoring!$N$36)+IF(Data!$AF202&lt;&gt;"",Scoring!$N$37)+IF(Data!$AG202&lt;&gt;"",Scoring!$N$38)+IF(Data!$AH202&lt;&gt;"",Scoring!$N$39)+IF(Data!$AI202&lt;&gt;"",Scoring!$N$40)+IF(Data!$AJ202&lt;&gt;"",Scoring!$N$41)+IF(Data!$AK202&lt;&gt;"",Scoring!$N$42)+IF(Data!$AL202&lt;&gt;"",Scoring!$N$43)+IF(Data!$AM202&lt;&gt;"",Scoring!$N$44)+IF(Data!$AN202&lt;&gt;"",Scoring!$N$45)+IF(Data!$AO202&lt;&gt;"",Scoring!$N$46)+IF(Data!$AP202&lt;&gt;"",Scoring!$N$47)+IF(Data!$AQ202&lt;&gt;"",Scoring!$N$48)+IF(Data!$AR202&lt;&gt;"",Scoring!$N$49)+IF(Data!$AS202&lt;&gt;"",Scoring!$N$50)+IF(Data!$AT202&lt;&gt;"",Scoring!$N$51)+IF(Data!$AU202&lt;&gt;"",Scoring!$N$52),"")</f>
        <v/>
      </c>
      <c r="BQ202" s="189" t="str">
        <f>IF(BP202&lt;&gt;"",LOOKUP(BP202,Likelihoods!$A$7:$A$107,Likelihoods!L$7:L$107),"")</f>
        <v/>
      </c>
      <c r="BR202" s="181" t="str">
        <f>IF(AND(COUNTBLANK($B202:$O202)=13,COUNTBLANK($P202:$Q202)=1,COUNTBLANK($R202:$U202)=3,COUNTBLANK($V202:$X202)=2,COUNTBLANK($Y202:$AE202)=6,COUNTBLANK($AF202:$AJ202)=4,COUNTBLANK($AK202:AN202)=3,COUNTBLANK($AO202:$AQ202)=2,COUNTBLANK($AR202:$AS202)=1,COUNTBLANK($AT202:$AU202)=1),IF(Data!$B202&lt;&gt;"",Scoring!$O$7)+IF(Data!$C202&lt;&gt;"",Scoring!$O$8)+IF(Data!$D202&lt;&gt;"",Scoring!$O$9)+IF(Data!$E202&lt;&gt;"",Scoring!$O$10)+IF(Data!$F202&lt;&gt;"",Scoring!$O$11)+IF(Data!$G202&lt;&gt;"",Scoring!$O$12)+IF(Data!$H202&lt;&gt;"",Scoring!$O$13)+IF(Data!$I202&lt;&gt;"",Scoring!$O$14)+IF(Data!$J202&lt;&gt;"",Scoring!$O$15)+IF(Data!$K202&lt;&gt;"",Scoring!$O$16)+IF(Data!$L202&lt;&gt;"",Scoring!$O$17)+IF(Data!$M202&lt;&gt;"",Scoring!$O$18)+IF(Data!$N202&lt;&gt;"",Scoring!$O$19)+IF(Data!$O202&lt;&gt;"",Scoring!$O$20)+IF(Data!$P202&lt;&gt;"",Scoring!$O$21)+IF(Data!$Q202&lt;&gt;"",Scoring!$O$22)+IF(Data!$R202&lt;&gt;"",Scoring!$O$23)+IF(Data!$S202&lt;&gt;"",Scoring!$O$24)+IF(Data!$T202&lt;&gt;"",Scoring!$O$25)+IF(Data!$U202&lt;&gt;"",Scoring!$O$26)+IF(Data!$V202&lt;&gt;"",Scoring!$O$27)+IF(Data!$W202&lt;&gt;"",Scoring!$O$28)+IF(Data!$X202&lt;&gt;"",Scoring!$O$29)+IF(Data!$Y202&lt;&gt;"",Scoring!$O$30)+IF(Data!$Z202&lt;&gt;"",Scoring!$O$31)+IF(Data!$AA202&lt;&gt;"",Scoring!$O$32)+IF(Data!$AB202&lt;&gt;"",Scoring!$O$33)+IF(Data!$AC202&lt;&gt;"",Scoring!$O$34)+IF(Data!$AD202&lt;&gt;"",Scoring!$O$35)+IF(Data!$AE202&lt;&gt;"",Scoring!$O$36)+IF(Data!$AF202&lt;&gt;"",Scoring!$O$37)+IF(Data!$AG202&lt;&gt;"",Scoring!$O$38)+IF(Data!$AH202&lt;&gt;"",Scoring!$O$39)+IF(Data!$AI202&lt;&gt;"",Scoring!$O$40)+IF(Data!$AJ202&lt;&gt;"",Scoring!$O$41)+IF(Data!$AK202&lt;&gt;"",Scoring!$O$42)+IF(Data!$AL202&lt;&gt;"",Scoring!$O$43)+IF(Data!$AM202&lt;&gt;"",Scoring!$O$44)+IF(Data!$AN202&lt;&gt;"",Scoring!$O$45)+IF(Data!$AO202&lt;&gt;"",Scoring!$O$46)+IF(Data!$AP202&lt;&gt;"",Scoring!$O$47)+IF(Data!$AQ202&lt;&gt;"",Scoring!$O$48)+IF(Data!$AR202&lt;&gt;"",Scoring!$O$49)+IF(Data!$AS202&lt;&gt;"",Scoring!$O$50)+IF(Data!$AT202&lt;&gt;"",Scoring!$O$51)+IF(Data!$AU202&lt;&gt;"",Scoring!$O$52),"")</f>
        <v/>
      </c>
      <c r="BS202" s="184" t="str">
        <f>IF(BR202&lt;&gt;"",LOOKUP(BR202,Likelihoods!$A$7:$A$107,Likelihoods!M$7:M$107),"")</f>
        <v/>
      </c>
      <c r="BT202" s="181" t="str">
        <f>IF(AND(COUNTBLANK($B202:$O202)=13,COUNTBLANK($P202:$Q202)=1,COUNTBLANK($R202:$U202)=3,COUNTBLANK($V202:$X202)=2,COUNTBLANK($Y202:$AE202)=6,COUNTBLANK($AF202:$AJ202)=4,COUNTBLANK($AK202:AN202)=3,COUNTBLANK($AO202:$AQ202)=2,COUNTBLANK($AR202:$AS202)=1,COUNTBLANK($AT202:$AU202)=1),IF(Data!$B202&lt;&gt;"",Scoring!$P$7)+IF(Data!$C202&lt;&gt;"",Scoring!$P$8)+IF(Data!$D202&lt;&gt;"",Scoring!$P$9)+IF(Data!$E202&lt;&gt;"",Scoring!$P$10)+IF(Data!$F202&lt;&gt;"",Scoring!$P$11)+IF(Data!$G202&lt;&gt;"",Scoring!$P$12)+IF(Data!$H202&lt;&gt;"",Scoring!$P$13)+IF(Data!$I202&lt;&gt;"",Scoring!$P$14)+IF(Data!$J202&lt;&gt;"",Scoring!$P$15)+IF(Data!$K202&lt;&gt;"",Scoring!$P$16)+IF(Data!$L202&lt;&gt;"",Scoring!$P$17)+IF(Data!$M202&lt;&gt;"",Scoring!$P$18)+IF(Data!$N202&lt;&gt;"",Scoring!$P$19)+IF(Data!$O202&lt;&gt;"",Scoring!$P$20)+IF(Data!$P202&lt;&gt;"",Scoring!$P$21)+IF(Data!$Q202&lt;&gt;"",Scoring!$P$22)+IF(Data!$R202&lt;&gt;"",Scoring!$P$23)+IF(Data!$S202&lt;&gt;"",Scoring!$P$24)+IF(Data!$T202&lt;&gt;"",Scoring!$P$25)+IF(Data!$U202&lt;&gt;"",Scoring!$P$26)+IF(Data!$V202&lt;&gt;"",Scoring!$P$27)+IF(Data!$W202&lt;&gt;"",Scoring!$P$28)+IF(Data!$X202&lt;&gt;"",Scoring!$P$29)+IF(Data!$Y202&lt;&gt;"",Scoring!$P$30)+IF(Data!$Z202&lt;&gt;"",Scoring!$P$31)+IF(Data!$AA202&lt;&gt;"",Scoring!$P$32)+IF(Data!$AB202&lt;&gt;"",Scoring!$P$33)+IF(Data!$AC202&lt;&gt;"",Scoring!$P$34)+IF(Data!$AD202&lt;&gt;"",Scoring!$P$35)+IF(Data!$AE202&lt;&gt;"",Scoring!$P$36)+IF(Data!$AF202&lt;&gt;"",Scoring!$P$37)+IF(Data!$AG202&lt;&gt;"",Scoring!$P$38)+IF(Data!$AH202&lt;&gt;"",Scoring!$P$39)+IF(Data!$AI202&lt;&gt;"",Scoring!$P$40)+IF(Data!$AJ202&lt;&gt;"",Scoring!$P$41)+IF(Data!$AK202&lt;&gt;"",Scoring!$P$42)+IF(Data!$AL202&lt;&gt;"",Scoring!$P$43)+IF(Data!$AM202&lt;&gt;"",Scoring!$P$44)+IF(Data!$AN202&lt;&gt;"",Scoring!$P$45)+IF(Data!$AO202&lt;&gt;"",Scoring!$P$46)+IF(Data!$AP202&lt;&gt;"",Scoring!$P$47)+IF(Data!$AQ202&lt;&gt;"",Scoring!$P$48)+IF(Data!$AR202&lt;&gt;"",Scoring!$P$49)+IF(Data!$AS202&lt;&gt;"",Scoring!$P$50)+IF(Data!$AT202&lt;&gt;"",Scoring!$P$51)+IF(Data!$AU202&lt;&gt;"",Scoring!$P$52),"")</f>
        <v/>
      </c>
      <c r="BU202" s="180" t="str">
        <f>IF(BT202&lt;&gt;"",LOOKUP(BT202,Likelihoods!$A$7:$A$107,Likelihoods!N$7:N$107),"")</f>
        <v/>
      </c>
      <c r="BV202" s="181" t="str">
        <f>IF(AND(COUNTBLANK($B202:$O202)=13,COUNTBLANK($P202:$Q202)=1,COUNTBLANK($R202:$U202)=3,COUNTBLANK($V202:$X202)=2,COUNTBLANK($Y202:$AE202)=6,COUNTBLANK($AF202:$AJ202)=4,COUNTBLANK($AK202:AN202)=3,COUNTBLANK($AO202:$AQ202)=2,COUNTBLANK($AR202:$AS202)=1,COUNTBLANK($AT202:$AU202)=1),IF(Data!$B202&lt;&gt;"",Scoring!$Q$7)+IF(Data!$C202&lt;&gt;"",Scoring!$Q$8)+IF(Data!$D202&lt;&gt;"",Scoring!$Q$9)+IF(Data!$E202&lt;&gt;"",Scoring!$Q$10)+IF(Data!$F202&lt;&gt;"",Scoring!$Q$11)+IF(Data!$G202&lt;&gt;"",Scoring!$Q$12)+IF(Data!$H202&lt;&gt;"",Scoring!$Q$13)+IF(Data!$I202&lt;&gt;"",Scoring!$Q$14)+IF(Data!$J202&lt;&gt;"",Scoring!$Q$15)+IF(Data!$K202&lt;&gt;"",Scoring!$Q$16)+IF(Data!$L202&lt;&gt;"",Scoring!$Q$17)+IF(Data!$M202&lt;&gt;"",Scoring!$Q$18)+IF(Data!$N202&lt;&gt;"",Scoring!$Q$19)+IF(Data!$O202&lt;&gt;"",Scoring!$Q$20)+IF(Data!$P202&lt;&gt;"",Scoring!$Q$21)+IF(Data!$Q202&lt;&gt;"",Scoring!$Q$22)+IF(Data!$R202&lt;&gt;"",Scoring!$Q$23)+IF(Data!$S202&lt;&gt;"",Scoring!$Q$24)+IF(Data!$T202&lt;&gt;"",Scoring!$Q$25)+IF(Data!$U202&lt;&gt;"",Scoring!$Q$26)+IF(Data!$V202&lt;&gt;"",Scoring!$Q$27)+IF(Data!$W202&lt;&gt;"",Scoring!$Q$28)+IF(Data!$X202&lt;&gt;"",Scoring!$Q$29)+IF(Data!$Y202&lt;&gt;"",Scoring!$Q$30)+IF(Data!$Z202&lt;&gt;"",Scoring!$Q$31)+IF(Data!$AA202&lt;&gt;"",Scoring!$Q$32)+IF(Data!$AB202&lt;&gt;"",Scoring!$Q$33)+IF(Data!$AC202&lt;&gt;"",Scoring!$Q$34)+IF(Data!$AD202&lt;&gt;"",Scoring!$Q$35)+IF(Data!$AE202&lt;&gt;"",Scoring!$Q$36)+IF(Data!$AF202&lt;&gt;"",Scoring!$Q$37)+IF(Data!$AG202&lt;&gt;"",Scoring!$Q$38)+IF(Data!$AH202&lt;&gt;"",Scoring!$Q$39)+IF(Data!$AI202&lt;&gt;"",Scoring!$Q$40)+IF(Data!$AJ202&lt;&gt;"",Scoring!$Q$41)+IF(Data!$AK202&lt;&gt;"",Scoring!$Q$42)+IF(Data!$AL202&lt;&gt;"",Scoring!$Q$43)+IF(Data!$AM202&lt;&gt;"",Scoring!$Q$44)+IF(Data!$AN202&lt;&gt;"",Scoring!$Q$45)+IF(Data!$AO202&lt;&gt;"",Scoring!$Q$46)+IF(Data!$AP202&lt;&gt;"",Scoring!$Q$47)+IF(Data!$AQ202&lt;&gt;"",Scoring!$Q$48)+IF(Data!$AR202&lt;&gt;"",Scoring!$Q$49)+IF(Data!$AS202&lt;&gt;"",Scoring!$Q$50)+IF(Data!$AT202&lt;&gt;"",Scoring!$Q$51)+IF(Data!$AU202&lt;&gt;"",Scoring!$Q$52),"")</f>
        <v/>
      </c>
      <c r="BW202" s="183" t="str">
        <f>IF(BV202&lt;&gt;"",LOOKUP(BV202,Likelihoods!$A$7:$A$107,Likelihoods!O$7:O$107),"")</f>
        <v/>
      </c>
      <c r="BX202" s="9"/>
      <c r="BY202" s="9"/>
      <c r="BZ202" s="9"/>
      <c r="CA202" s="9"/>
      <c r="CB202" s="9"/>
      <c r="CC202" s="9"/>
      <c r="CD202" s="9"/>
      <c r="CE202" s="9"/>
      <c r="CF202" s="9"/>
      <c r="CG202" s="9"/>
      <c r="CH202" s="9"/>
      <c r="CI202" s="9"/>
      <c r="CJ202" s="9"/>
      <c r="CK202" s="9"/>
    </row>
    <row r="203" spans="1:89" ht="14.25">
      <c r="A203" s="59"/>
      <c r="B203" s="76"/>
      <c r="C203" s="77"/>
      <c r="D203" s="77"/>
      <c r="E203" s="77"/>
      <c r="F203" s="77"/>
      <c r="G203" s="77"/>
      <c r="H203" s="77"/>
      <c r="I203" s="77"/>
      <c r="J203" s="77"/>
      <c r="K203" s="77"/>
      <c r="L203" s="77"/>
      <c r="M203" s="77"/>
      <c r="N203" s="77"/>
      <c r="O203" s="77"/>
      <c r="P203" s="76"/>
      <c r="Q203" s="78"/>
      <c r="R203" s="77"/>
      <c r="S203" s="77"/>
      <c r="T203" s="77"/>
      <c r="U203" s="77"/>
      <c r="V203" s="76"/>
      <c r="W203" s="77"/>
      <c r="X203" s="78"/>
      <c r="Y203" s="77"/>
      <c r="Z203" s="77"/>
      <c r="AA203" s="77"/>
      <c r="AB203" s="77"/>
      <c r="AC203" s="77"/>
      <c r="AD203" s="77"/>
      <c r="AE203" s="77"/>
      <c r="AF203" s="76"/>
      <c r="AG203" s="77"/>
      <c r="AH203" s="77"/>
      <c r="AI203" s="77"/>
      <c r="AJ203" s="78"/>
      <c r="AK203" s="77"/>
      <c r="AL203" s="77"/>
      <c r="AM203" s="77"/>
      <c r="AN203" s="77"/>
      <c r="AO203" s="76"/>
      <c r="AP203" s="77"/>
      <c r="AQ203" s="78"/>
      <c r="AR203" s="76"/>
      <c r="AS203" s="78"/>
      <c r="AT203" s="77"/>
      <c r="AU203" s="77"/>
      <c r="AV203" s="179" t="str">
        <f>IF(AND(COUNTBLANK($B203:$O203)=13,COUNTBLANK($P203:$Q203)=1,COUNTBLANK($R203:$U203)=3,COUNTBLANK($V203:$X203)=2,COUNTBLANK($Y203:$AE203)=6,COUNTBLANK($AF203:$AJ203)=4,COUNTBLANK($AK203:AN203)=3,COUNTBLANK($AO203:$AQ203)=2,COUNTBLANK($AR203:$AS203)=1,COUNTBLANK($AT203:$AU203)=1),IF(Data!$B203&lt;&gt;"",Scoring!$D$7)+IF(Data!$C203&lt;&gt;"",Scoring!$D$8)+IF(Data!$D203&lt;&gt;"",Scoring!$D$9)+IF(Data!$E203&lt;&gt;"",Scoring!$D$10)+IF(Data!$F203&lt;&gt;"",Scoring!$D$11)+IF(Data!$G203&lt;&gt;"",Scoring!$D$12)+IF(Data!$H203&lt;&gt;"",Scoring!$D$13)+IF(Data!$I203&lt;&gt;"",Scoring!$D$14)+IF(Data!$J203&lt;&gt;"",Scoring!$D$15)+IF(Data!$K203&lt;&gt;"",Scoring!$D$16)+IF(Data!$L203&lt;&gt;"",Scoring!$D$17)+IF(Data!$M203&lt;&gt;"",Scoring!$D$18)+IF(Data!$N203&lt;&gt;"",Scoring!$D$19)+IF(Data!$O203&lt;&gt;"",Scoring!$D$20)+IF(Data!$P203&lt;&gt;"",Scoring!$D$21)+IF(Data!$Q203&lt;&gt;"",Scoring!$D$22)+IF(Data!$R203&lt;&gt;"",Scoring!$D$23)+IF(Data!$S203&lt;&gt;"",Scoring!$D$24)+IF(Data!$T203&lt;&gt;"",Scoring!$D$25)+IF(Data!$U203&lt;&gt;"",Scoring!$D$26)+IF(Data!$V203&lt;&gt;"",Scoring!$D$27)+IF(Data!$W203&lt;&gt;"",Scoring!$D$28)+IF(Data!$X203&lt;&gt;"",Scoring!$D$29)+IF(Data!$Y203&lt;&gt;"",Scoring!$D$30)+IF(Data!$Z203&lt;&gt;"",Scoring!$D$31)+IF(Data!$AA203&lt;&gt;"",Scoring!$D$32)+IF(Data!$AB203&lt;&gt;"",Scoring!$D$33)+IF(Data!$AC203&lt;&gt;"",Scoring!$D$34)+IF(Data!$AD203&lt;&gt;"",Scoring!$D$35)+IF(Data!$AE203&lt;&gt;"",Scoring!$D$36)+IF(Data!$AF203&lt;&gt;"",Scoring!$D$37)+IF(Data!$AG203&lt;&gt;"",Scoring!$D$38)+IF(Data!$AH203&lt;&gt;"",Scoring!$D$39)+IF(Data!$AI203&lt;&gt;"",Scoring!$D$40)+IF(Data!$AJ203&lt;&gt;"",Scoring!$D$41)+IF(Data!$AK203&lt;&gt;"",Scoring!$D$42)+IF(Data!$AL203&lt;&gt;"",Scoring!$D$43)+IF(Data!$AM203&lt;&gt;"",Scoring!$D$44)+IF(Data!$AN203&lt;&gt;"",Scoring!$D$45)+IF(Data!$AO203&lt;&gt;"",Scoring!$D$46)+IF(Data!$AP203&lt;&gt;"",Scoring!$D$47)+IF(Data!$AQ203&lt;&gt;"",Scoring!$D$48)+IF(Data!$AR203&lt;&gt;"",Scoring!$D$49)+IF(Data!$AS203&lt;&gt;"",Scoring!$D$50)+IF(Data!$AT203&lt;&gt;"",Scoring!$D$51)+IF(Data!$AU203&lt;&gt;"",Scoring!$D$52),"")</f>
        <v/>
      </c>
      <c r="AW203" s="180" t="str">
        <f>IF(AV203&lt;&gt;"",LOOKUP(AV203,Likelihoods!$A$7:$A$107,Likelihoods!B$7:B$107),"")</f>
        <v/>
      </c>
      <c r="AX203" s="181" t="str">
        <f>IF(AND(COUNTBLANK($B203:$O203)=13,COUNTBLANK($P203:$Q203)=1,COUNTBLANK($R203:$U203)=3,COUNTBLANK($V203:$X203)=2,COUNTBLANK($Y203:$AE203)=6,COUNTBLANK($AF203:$AJ203)=4,COUNTBLANK($AK203:AN203)=3,COUNTBLANK($AO203:$AQ203)=2,COUNTBLANK($AR203:$AS203)=1,COUNTBLANK($AT203:$AU203)=1),IF(Data!$B203&lt;&gt;"",Scoring!$E$7)+IF(Data!$C203&lt;&gt;"",Scoring!$E$8)+IF(Data!$D203&lt;&gt;"",Scoring!$E$9)+IF(Data!$E203&lt;&gt;"",Scoring!$E$10)+IF(Data!$F203&lt;&gt;"",Scoring!$E$11)+IF(Data!$G203&lt;&gt;"",Scoring!$E$12)+IF(Data!$H203&lt;&gt;"",Scoring!$E$13)+IF(Data!$I203&lt;&gt;"",Scoring!$E$14)+IF(Data!$J203&lt;&gt;"",Scoring!$E$15)+IF(Data!$K203&lt;&gt;"",Scoring!$E$16)+IF(Data!$L203&lt;&gt;"",Scoring!$E$17)+IF(Data!$M203&lt;&gt;"",Scoring!$E$18)+IF(Data!$N203&lt;&gt;"",Scoring!$E$19)+IF(Data!$O203&lt;&gt;"",Scoring!$E$20)+IF(Data!$P203&lt;&gt;"",Scoring!$E$21)+IF(Data!$Q203&lt;&gt;"",Scoring!$E$22)+IF(Data!$R203&lt;&gt;"",Scoring!$E$23)+IF(Data!$S203&lt;&gt;"",Scoring!$E$24)+IF(Data!$T203&lt;&gt;"",Scoring!$E$25)+IF(Data!$U203&lt;&gt;"",Scoring!$E$26)+IF(Data!$V203&lt;&gt;"",Scoring!$E$27)+IF(Data!$W203&lt;&gt;"",Scoring!$E$28)+IF(Data!$X203&lt;&gt;"",Scoring!$E$29)+IF(Data!$Y203&lt;&gt;"",Scoring!$E$30)+IF(Data!$Z203&lt;&gt;"",Scoring!$E$31)+IF(Data!$AA203&lt;&gt;"",Scoring!$E$32)+IF(Data!$AB203&lt;&gt;"",Scoring!$E$33)+IF(Data!$AC203&lt;&gt;"",Scoring!$E$34)+IF(Data!$AD203&lt;&gt;"",Scoring!$E$35)+IF(Data!$AE203&lt;&gt;"",Scoring!$E$36)+IF(Data!$AF203&lt;&gt;"",Scoring!$E$37)+IF(Data!$AG203&lt;&gt;"",Scoring!$E$38)+IF(Data!$AH203&lt;&gt;"",Scoring!$E$39)+IF(Data!$AI203&lt;&gt;"",Scoring!$E$40)+IF(Data!$AJ203&lt;&gt;"",Scoring!$E$41)+IF(Data!$AK203&lt;&gt;"",Scoring!$E$42)+IF(Data!$AL203&lt;&gt;"",Scoring!$E$43)+IF(Data!$AM203&lt;&gt;"",Scoring!$E$44)+IF(Data!$AN203&lt;&gt;"",Scoring!$E$45)+IF(Data!$AO203&lt;&gt;"",Scoring!$E$46)+IF(Data!$AP203&lt;&gt;"",Scoring!$E$47)+IF(Data!$AQ203&lt;&gt;"",Scoring!$E$48)+IF(Data!$AR203&lt;&gt;"",Scoring!$E$49)+IF(Data!$AS203&lt;&gt;"",Scoring!$E$50)+IF(Data!$AT203&lt;&gt;"",Scoring!$E$51)+IF(Data!$AU203&lt;&gt;"",Scoring!$E$52),"")</f>
        <v/>
      </c>
      <c r="AY203" s="180" t="str">
        <f>IF(AX203&lt;&gt;"",LOOKUP(AX203,Likelihoods!$A$7:$A$107,Likelihoods!C$7:C$107),"")</f>
        <v/>
      </c>
      <c r="AZ203" s="182" t="str">
        <f>IF(AND(COUNTBLANK($B203:$O203)=13,COUNTBLANK($P203:$Q203)=1,COUNTBLANK($R203:$U203)=3,COUNTBLANK($V203:$X203)=2,COUNTBLANK($Y203:$AE203)=6,COUNTBLANK($AF203:$AJ203)=4,COUNTBLANK($AK203:AN203)=3,COUNTBLANK($AO203:$AQ203)=2,COUNTBLANK($AR203:$AS203)=1,COUNTBLANK($AT203:$AU203)=1),IF(Data!$B203&lt;&gt;"",Scoring!$F$7)+IF(Data!$C203&lt;&gt;"",Scoring!$F$8)+IF(Data!$D203&lt;&gt;"",Scoring!$F$9)+IF(Data!$E203&lt;&gt;"",Scoring!$F$10)+IF(Data!$F203&lt;&gt;"",Scoring!$F$11)+IF(Data!$G203&lt;&gt;"",Scoring!$F$12)+IF(Data!$H203&lt;&gt;"",Scoring!$F$13)+IF(Data!$I203&lt;&gt;"",Scoring!$F$14)+IF(Data!$J203&lt;&gt;"",Scoring!$F$15)+IF(Data!$K203&lt;&gt;"",Scoring!$F$16)+IF(Data!$L203&lt;&gt;"",Scoring!$F$17)+IF(Data!$M203&lt;&gt;"",Scoring!$F$18)+IF(Data!$N203&lt;&gt;"",Scoring!$F$19)+IF(Data!$O203&lt;&gt;"",Scoring!$F$20)+IF(Data!$P203&lt;&gt;"",Scoring!$F$21)+IF(Data!$Q203&lt;&gt;"",Scoring!$F$22)+IF(Data!$R203&lt;&gt;"",Scoring!$F$23)+IF(Data!$S203&lt;&gt;"",Scoring!$F$24)+IF(Data!$T203&lt;&gt;"",Scoring!$F$25)+IF(Data!$U203&lt;&gt;"",Scoring!$F$26)+IF(Data!$V203&lt;&gt;"",Scoring!$F$27)+IF(Data!$W203&lt;&gt;"",Scoring!$F$28)+IF(Data!$X203&lt;&gt;"",Scoring!$F$29)+IF(Data!$Y203&lt;&gt;"",Scoring!$F$30)+IF(Data!$Z203&lt;&gt;"",Scoring!$F$31)+IF(Data!$AA203&lt;&gt;"",Scoring!$F$32)+IF(Data!$AB203&lt;&gt;"",Scoring!$F$33)+IF(Data!$AC203&lt;&gt;"",Scoring!$F$34)+IF(Data!$AD203&lt;&gt;"",Scoring!$F$35)+IF(Data!$AE203&lt;&gt;"",Scoring!$F$36)+IF(Data!$AF203&lt;&gt;"",Scoring!$F$37)+IF(Data!$AG203&lt;&gt;"",Scoring!$F$38)+IF(Data!$AH203&lt;&gt;"",Scoring!$F$39)+IF(Data!$AI203&lt;&gt;"",Scoring!$F$40)+IF(Data!$AJ203&lt;&gt;"",Scoring!$F$41)+IF(Data!$AK203&lt;&gt;"",Scoring!$F$42)+IF(Data!$AL203&lt;&gt;"",Scoring!$F$43)+IF(Data!$AM203&lt;&gt;"",Scoring!$F$44)+IF(Data!$AN203&lt;&gt;"",Scoring!$F$45)+IF(Data!$AO203&lt;&gt;"",Scoring!$F$46)+IF(Data!$AP203&lt;&gt;"",Scoring!$F$47)+IF(Data!$AQ203&lt;&gt;"",Scoring!$F$48)+IF(Data!$AR203&lt;&gt;"",Scoring!$F$49)+IF(Data!$AS203&lt;&gt;"",Scoring!$F$50)+IF(Data!$AT203&lt;&gt;"",Scoring!$F$51)+IF(Data!$AU203&lt;&gt;"",Scoring!$F$52),"")</f>
        <v/>
      </c>
      <c r="BA203" s="183" t="str">
        <f>IF(AZ203&lt;&gt;"",LOOKUP(AZ203,Likelihoods!$A$7:$A$107,Likelihoods!D$7:D$107),"")</f>
        <v/>
      </c>
      <c r="BB203" s="181" t="str">
        <f>IF(AND(COUNTBLANK($B203:$O203)=13,COUNTBLANK($P203:$Q203)=1,COUNTBLANK($R203:$U203)=3,COUNTBLANK($V203:$X203)=2,COUNTBLANK($Y203:$AE203)=6,COUNTBLANK($AF203:$AJ203)=4,COUNTBLANK($AK203:AN203)=3,COUNTBLANK($AO203:$AQ203)=2,COUNTBLANK($AR203:$AS203)=1,COUNTBLANK($AT203:$AU203)=1),IF(Data!$B203&lt;&gt;"",Scoring!$G$7)+IF(Data!$C203&lt;&gt;"",Scoring!$G$8)+IF(Data!$D203&lt;&gt;"",Scoring!$G$9)+IF(Data!$E203&lt;&gt;"",Scoring!$G$10)+IF(Data!$F203&lt;&gt;"",Scoring!$G$11)+IF(Data!$G203&lt;&gt;"",Scoring!$G$12)+IF(Data!$H203&lt;&gt;"",Scoring!$G$13)+IF(Data!$I203&lt;&gt;"",Scoring!$G$14)+IF(Data!$J203&lt;&gt;"",Scoring!$G$15)+IF(Data!$K203&lt;&gt;"",Scoring!$G$16)+IF(Data!$L203&lt;&gt;"",Scoring!$G$17)+IF(Data!$M203&lt;&gt;"",Scoring!$G$18)+IF(Data!$N203&lt;&gt;"",Scoring!$G$19)+IF(Data!$O203&lt;&gt;"",Scoring!$G$20)+IF(Data!$P203&lt;&gt;"",Scoring!$G$21)+IF(Data!$Q203&lt;&gt;"",Scoring!$G$22)+IF(Data!$R203&lt;&gt;"",Scoring!$G$23)+IF(Data!$S203&lt;&gt;"",Scoring!$G$24)+IF(Data!$T203&lt;&gt;"",Scoring!$G$25)+IF(Data!$U203&lt;&gt;"",Scoring!$G$26)+IF(Data!$V203&lt;&gt;"",Scoring!$G$27)+IF(Data!$W203&lt;&gt;"",Scoring!$G$28)+IF(Data!$X203&lt;&gt;"",Scoring!$G$29)+IF(Data!$Y203&lt;&gt;"",Scoring!$G$30)+IF(Data!$Z203&lt;&gt;"",Scoring!$G$31)+IF(Data!$AA203&lt;&gt;"",Scoring!$G$32)+IF(Data!$AB203&lt;&gt;"",Scoring!$G$33)+IF(Data!$AC203&lt;&gt;"",Scoring!$G$34)+IF(Data!$AD203&lt;&gt;"",Scoring!$G$35)+IF(Data!$AE203&lt;&gt;"",Scoring!$G$36)+IF(Data!$AF203&lt;&gt;"",Scoring!$G$37)+IF(Data!$AG203&lt;&gt;"",Scoring!$G$38)+IF(Data!$AH203&lt;&gt;"",Scoring!$G$39)+IF(Data!$AI203&lt;&gt;"",Scoring!$G$40)+IF(Data!$AJ203&lt;&gt;"",Scoring!$G$41)+IF(Data!$AK203&lt;&gt;"",Scoring!$G$42)+IF(Data!$AL203&lt;&gt;"",Scoring!$G$43)+IF(Data!$AM203&lt;&gt;"",Scoring!$G$44)+IF(Data!$AN203&lt;&gt;"",Scoring!$G$45)+IF(Data!$AO203&lt;&gt;"",Scoring!$G$46)+IF(Data!$AP203&lt;&gt;"",Scoring!$G$47)+IF(Data!$AQ203&lt;&gt;"",Scoring!$G$48)+IF(Data!$AR203&lt;&gt;"",Scoring!$G$49)+IF(Data!$AS203&lt;&gt;"",Scoring!$G$50)+IF(Data!$AT203&lt;&gt;"",Scoring!$G$51)+IF(Data!$AU203&lt;&gt;"",Scoring!$G$52),"")</f>
        <v/>
      </c>
      <c r="BC203" s="184" t="str">
        <f>IF(BB203&lt;&gt;"",LOOKUP(BB203,Likelihoods!$A$7:$A$107,Likelihoods!E$7:E$107),"")</f>
        <v/>
      </c>
      <c r="BD203" s="185" t="str">
        <f>IF(AND(COUNTBLANK($B203:$O203)=13,COUNTBLANK($P203:$Q203)=1,COUNTBLANK($R203:$U203)=3,COUNTBLANK($V203:$X203)=2,COUNTBLANK($Y203:$AE203)=6,COUNTBLANK($AF203:$AJ203)=4,COUNTBLANK($AK203:AN203)=3,COUNTBLANK($AO203:$AQ203)=2,COUNTBLANK($AR203:$AS203)=1,COUNTBLANK($AT203:$AU203)=1),IF(Data!$B203&lt;&gt;"",Scoring!$H$7)+IF(Data!$C203&lt;&gt;"",Scoring!$H$8)+IF(Data!$D203&lt;&gt;"",Scoring!$H$9)+IF(Data!$E203&lt;&gt;"",Scoring!$H$10)+IF(Data!$F203&lt;&gt;"",Scoring!$H$11)+IF(Data!$G203&lt;&gt;"",Scoring!$H$12)+IF(Data!$H203&lt;&gt;"",Scoring!$H$13)+IF(Data!$I203&lt;&gt;"",Scoring!$H$14)+IF(Data!$J203&lt;&gt;"",Scoring!$H$15)+IF(Data!$K203&lt;&gt;"",Scoring!$H$16)+IF(Data!$L203&lt;&gt;"",Scoring!$H$17)+IF(Data!$M203&lt;&gt;"",Scoring!$H$18)+IF(Data!$N203&lt;&gt;"",Scoring!$H$19)+IF(Data!$O203&lt;&gt;"",Scoring!$H$20)+IF(Data!$P203&lt;&gt;"",Scoring!$H$21)+IF(Data!$Q203&lt;&gt;"",Scoring!$H$22)+IF(Data!$R203&lt;&gt;"",Scoring!$H$23)+IF(Data!$S203&lt;&gt;"",Scoring!$H$24)+IF(Data!$T203&lt;&gt;"",Scoring!$H$25)+IF(Data!$U203&lt;&gt;"",Scoring!$H$26)+IF(Data!$V203&lt;&gt;"",Scoring!$H$27)+IF(Data!$W203&lt;&gt;"",Scoring!$H$28)+IF(Data!$X203&lt;&gt;"",Scoring!$H$29)+IF(Data!$Y203&lt;&gt;"",Scoring!$H$30)+IF(Data!$Z203&lt;&gt;"",Scoring!$H$31)+IF(Data!$AA203&lt;&gt;"",Scoring!$H$32)+IF(Data!$AB203&lt;&gt;"",Scoring!$H$33)+IF(Data!$AC203&lt;&gt;"",Scoring!$H$34)+IF(Data!$AD203&lt;&gt;"",Scoring!$H$35)+IF(Data!$AE203&lt;&gt;"",Scoring!$H$36)+IF(Data!$AF203&lt;&gt;"",Scoring!$H$37)+IF(Data!$AG203&lt;&gt;"",Scoring!$H$38)+IF(Data!$AH203&lt;&gt;"",Scoring!$H$39)+IF(Data!$AI203&lt;&gt;"",Scoring!$H$40)+IF(Data!$AJ203&lt;&gt;"",Scoring!$H$41)+IF(Data!$AK203&lt;&gt;"",Scoring!$H$42)+IF(Data!$AL203&lt;&gt;"",Scoring!$H$43)+IF(Data!$AM203&lt;&gt;"",Scoring!$H$44)+IF(Data!$AN203&lt;&gt;"",Scoring!$H$45)+IF(Data!$AO203&lt;&gt;"",Scoring!$H$46)+IF(Data!$AP203&lt;&gt;"",Scoring!$H$47)+IF(Data!$AQ203&lt;&gt;"",Scoring!$H$48)+IF(Data!$AR203&lt;&gt;"",Scoring!$H$49)+IF(Data!$AS203&lt;&gt;"",Scoring!$H$50)+IF(Data!$AT203&lt;&gt;"",Scoring!$H$51)+IF(Data!$AU203&lt;&gt;"",Scoring!$H$52),"")</f>
        <v/>
      </c>
      <c r="BE203" s="186" t="str">
        <f>IF(BD203&lt;&gt;"",LOOKUP(BD203,Likelihoods!$A$7:$A$107,Likelihoods!F$7:F$107),"")</f>
        <v/>
      </c>
      <c r="BF203" s="181" t="str">
        <f>IF(AND(COUNTBLANK($B203:$O203)=13,COUNTBLANK($P203:$Q203)=1,COUNTBLANK($R203:$U203)=3,COUNTBLANK($V203:$X203)=2,COUNTBLANK($Y203:$AE203)=6,COUNTBLANK($AF203:$AJ203)=4,COUNTBLANK($AK203:AN203)=3,COUNTBLANK($AO203:$AQ203)=2,COUNTBLANK($AR203:$AS203)=1,COUNTBLANK($AT203:$AU203)=1),IF(Data!$B203&lt;&gt;"",Scoring!$I$7)+IF(Data!$C203&lt;&gt;"",Scoring!$I$8)+IF(Data!$D203&lt;&gt;"",Scoring!$I$9)+IF(Data!$E203&lt;&gt;"",Scoring!$I$10)+IF(Data!$F203&lt;&gt;"",Scoring!$I$11)+IF(Data!$G203&lt;&gt;"",Scoring!$I$12)+IF(Data!$H203&lt;&gt;"",Scoring!$I$13)+IF(Data!$I203&lt;&gt;"",Scoring!$I$14)+IF(Data!$J203&lt;&gt;"",Scoring!$I$15)+IF(Data!$K203&lt;&gt;"",Scoring!$I$16)+IF(Data!$L203&lt;&gt;"",Scoring!$I$17)+IF(Data!$M203&lt;&gt;"",Scoring!$I$18)+IF(Data!$N203&lt;&gt;"",Scoring!$I$19)+IF(Data!$O203&lt;&gt;"",Scoring!$I$20)+IF(Data!$P203&lt;&gt;"",Scoring!$I$21)+IF(Data!$Q203&lt;&gt;"",Scoring!$I$22)+IF(Data!$R203&lt;&gt;"",Scoring!$I$23)+IF(Data!$S203&lt;&gt;"",Scoring!$I$24)+IF(Data!$T203&lt;&gt;"",Scoring!$I$25)+IF(Data!$U203&lt;&gt;"",Scoring!$I$26)+IF(Data!$V203&lt;&gt;"",Scoring!$I$27)+IF(Data!$W203&lt;&gt;"",Scoring!$I$28)+IF(Data!$X203&lt;&gt;"",Scoring!$I$29)+IF(Data!$Y203&lt;&gt;"",Scoring!$I$30)+IF(Data!$Z203&lt;&gt;"",Scoring!$I$31)+IF(Data!$AA203&lt;&gt;"",Scoring!$I$32)+IF(Data!$AB203&lt;&gt;"",Scoring!$I$33)+IF(Data!$AC203&lt;&gt;"",Scoring!$I$34)+IF(Data!$AD203&lt;&gt;"",Scoring!$I$35)+IF(Data!$AE203&lt;&gt;"",Scoring!$I$36)+IF(Data!$AF203&lt;&gt;"",Scoring!$I$37)+IF(Data!$AG203&lt;&gt;"",Scoring!$I$38)+IF(Data!$AH203&lt;&gt;"",Scoring!$I$39)+IF(Data!$AI203&lt;&gt;"",Scoring!$I$40)+IF(Data!$AJ203&lt;&gt;"",Scoring!$I$41)+IF(Data!$AK203&lt;&gt;"",Scoring!$I$42)+IF(Data!$AL203&lt;&gt;"",Scoring!$I$43)+IF(Data!$AM203&lt;&gt;"",Scoring!$I$44)+IF(Data!$AN203&lt;&gt;"",Scoring!$I$45)+IF(Data!$AO203&lt;&gt;"",Scoring!$I$46)+IF(Data!$AP203&lt;&gt;"",Scoring!$I$47)+IF(Data!$AQ203&lt;&gt;"",Scoring!$I$48)+IF(Data!$AR203&lt;&gt;"",Scoring!$I$49)+IF(Data!$AS203&lt;&gt;"",Scoring!$I$50)+IF(Data!$AT203&lt;&gt;"",Scoring!$I$51)+IF(Data!$AU203&lt;&gt;"",Scoring!$I$52),"")</f>
        <v/>
      </c>
      <c r="BG203" s="180" t="str">
        <f>IF(BF203&lt;&gt;"",LOOKUP(BF203,Likelihoods!$A$7:$A$107,Likelihoods!G$7:G$107),"")</f>
        <v/>
      </c>
      <c r="BH203" s="187" t="str">
        <f>IF(AND(COUNTBLANK($B203:$O203)=13,COUNTBLANK($P203:$Q203)=1,COUNTBLANK($R203:$U203)=3,COUNTBLANK($V203:$X203)=2,COUNTBLANK($Y203:$AE203)=6,COUNTBLANK($AF203:$AJ203)=4,COUNTBLANK($AK203:AN203)=3,COUNTBLANK($AO203:$AQ203)=2,COUNTBLANK($AR203:$AS203)=1,COUNTBLANK($AT203:$AU203)=1),IF(Data!$B203&lt;&gt;"",Scoring!$J$7)+IF(Data!$C203&lt;&gt;"",Scoring!$J$8)+IF(Data!$D203&lt;&gt;"",Scoring!$J$9)+IF(Data!$E203&lt;&gt;"",Scoring!$J$10)+IF(Data!$F203&lt;&gt;"",Scoring!$J$11)+IF(Data!$G203&lt;&gt;"",Scoring!$J$12)+IF(Data!$H203&lt;&gt;"",Scoring!$J$13)+IF(Data!$I203&lt;&gt;"",Scoring!$J$14)+IF(Data!$J203&lt;&gt;"",Scoring!$J$15)+IF(Data!$K203&lt;&gt;"",Scoring!$J$16)+IF(Data!$L203&lt;&gt;"",Scoring!$J$17)+IF(Data!$M203&lt;&gt;"",Scoring!$J$18)+IF(Data!$N203&lt;&gt;"",Scoring!$J$19)+IF(Data!$O203&lt;&gt;"",Scoring!$J$20)+IF(Data!$P203&lt;&gt;"",Scoring!$J$21)+IF(Data!$Q203&lt;&gt;"",Scoring!$J$22)+IF(Data!$R203&lt;&gt;"",Scoring!$J$23)+IF(Data!$S203&lt;&gt;"",Scoring!$J$24)+IF(Data!$T203&lt;&gt;"",Scoring!$J$25)+IF(Data!$U203&lt;&gt;"",Scoring!$J$26)+IF(Data!$V203&lt;&gt;"",Scoring!$J$27)+IF(Data!$W203&lt;&gt;"",Scoring!$J$28)+IF(Data!$X203&lt;&gt;"",Scoring!$J$29)+IF(Data!$Y203&lt;&gt;"",Scoring!$J$30)+IF(Data!$Z203&lt;&gt;"",Scoring!$J$31)+IF(Data!$AA203&lt;&gt;"",Scoring!$J$32)+IF(Data!$AB203&lt;&gt;"",Scoring!$J$33)+IF(Data!$AC203&lt;&gt;"",Scoring!$J$34)+IF(Data!$AD203&lt;&gt;"",Scoring!$J$35)+IF(Data!$AE203&lt;&gt;"",Scoring!$J$36)+IF(Data!$AF203&lt;&gt;"",Scoring!$J$37)+IF(Data!$AG203&lt;&gt;"",Scoring!$J$38)+IF(Data!$AH203&lt;&gt;"",Scoring!$J$39)+IF(Data!$AI203&lt;&gt;"",Scoring!$J$40)+IF(Data!$AJ203&lt;&gt;"",Scoring!$J$41)+IF(Data!$AK203&lt;&gt;"",Scoring!$J$42)+IF(Data!$AL203&lt;&gt;"",Scoring!$J$43)+IF(Data!$AM203&lt;&gt;"",Scoring!$J$44)+IF(Data!$AN203&lt;&gt;"",Scoring!$J$45)+IF(Data!$AO203&lt;&gt;"",Scoring!$J$46)+IF(Data!$AP203&lt;&gt;"",Scoring!$J$47)+IF(Data!$AQ203&lt;&gt;"",Scoring!$J$48)+IF(Data!$AR203&lt;&gt;"",Scoring!$J$49)+IF(Data!$AS203&lt;&gt;"",Scoring!$J$50)+IF(Data!$AT203&lt;&gt;"",Scoring!$J$51)+IF(Data!$AU203&lt;&gt;"",Scoring!$J$52),"")</f>
        <v/>
      </c>
      <c r="BI203" s="183" t="str">
        <f>IF(BH203&lt;&gt;"",LOOKUP(BH203,Likelihoods!$A$7:$A$107,Likelihoods!H$7:H$107),"")</f>
        <v/>
      </c>
      <c r="BJ203" s="188" t="str">
        <f>IF(AND(COUNTBLANK($B203:$O203)=13,COUNTBLANK($P203:$Q203)=1,COUNTBLANK($R203:$U203)=3,COUNTBLANK($V203:$X203)=2,COUNTBLANK($Y203:$AE203)=6,COUNTBLANK($AF203:$AJ203)=4,COUNTBLANK($AK203:AN203)=3,COUNTBLANK($AO203:$AQ203)=2,COUNTBLANK($AR203:$AS203)=1,COUNTBLANK($AT203:$AU203)=1),IF(Data!$B203&lt;&gt;"",Scoring!$K$7)+IF(Data!$C203&lt;&gt;"",Scoring!$K$8)+IF(Data!$D203&lt;&gt;"",Scoring!$K$9)+IF(Data!$E203&lt;&gt;"",Scoring!$K$10)+IF(Data!$F203&lt;&gt;"",Scoring!$K$11)+IF(Data!$G203&lt;&gt;"",Scoring!$K$12)+IF(Data!$H203&lt;&gt;"",Scoring!$K$13)+IF(Data!$I203&lt;&gt;"",Scoring!$K$14)+IF(Data!$J203&lt;&gt;"",Scoring!$K$15)+IF(Data!$K203&lt;&gt;"",Scoring!$K$16)+IF(Data!$L203&lt;&gt;"",Scoring!$K$17)+IF(Data!$M203&lt;&gt;"",Scoring!$K$18)+IF(Data!$N203&lt;&gt;"",Scoring!$K$19)+IF(Data!$O203&lt;&gt;"",Scoring!$K$20)+IF(Data!$P203&lt;&gt;"",Scoring!$K$21)+IF(Data!$Q203&lt;&gt;"",Scoring!$K$22)+IF(Data!$R203&lt;&gt;"",Scoring!$K$23)+IF(Data!$S203&lt;&gt;"",Scoring!$K$24)+IF(Data!$T203&lt;&gt;"",Scoring!$K$25)+IF(Data!$U203&lt;&gt;"",Scoring!$K$26)+IF(Data!$V203&lt;&gt;"",Scoring!$K$27)+IF(Data!$W203&lt;&gt;"",Scoring!$K$28)+IF(Data!$X203&lt;&gt;"",Scoring!$K$29)+IF(Data!$Y203&lt;&gt;"",Scoring!$K$30)+IF(Data!$Z203&lt;&gt;"",Scoring!$K$31)+IF(Data!$AA203&lt;&gt;"",Scoring!$K$32)+IF(Data!$AB203&lt;&gt;"",Scoring!$K$33)+IF(Data!$AC203&lt;&gt;"",Scoring!$K$34)+IF(Data!$AD203&lt;&gt;"",Scoring!$K$35)+IF(Data!$AE203&lt;&gt;"",Scoring!$K$36)+IF(Data!$AF203&lt;&gt;"",Scoring!$K$37)+IF(Data!$AG203&lt;&gt;"",Scoring!$K$38)+IF(Data!$AH203&lt;&gt;"",Scoring!$K$39)+IF(Data!$AI203&lt;&gt;"",Scoring!$K$40)+IF(Data!$AJ203&lt;&gt;"",Scoring!$K$41)+IF(Data!$AK203&lt;&gt;"",Scoring!$K$42)+IF(Data!$AL203&lt;&gt;"",Scoring!$K$43)+IF(Data!$AM203&lt;&gt;"",Scoring!$K$44)+IF(Data!$AN203&lt;&gt;"",Scoring!$K$45)+IF(Data!$AO203&lt;&gt;"",Scoring!$K$46)+IF(Data!$AP203&lt;&gt;"",Scoring!$K$47)+IF(Data!$AQ203&lt;&gt;"",Scoring!$K$48)+IF(Data!$AR203&lt;&gt;"",Scoring!$K$49)+IF(Data!$AS203&lt;&gt;"",Scoring!$K$50)+IF(Data!$AT203&lt;&gt;"",Scoring!$K$51)+IF(Data!$AU203&lt;&gt;"",Scoring!$K$52),"")</f>
        <v/>
      </c>
      <c r="BK203" s="184" t="str">
        <f>IF(BJ203&lt;&gt;"",LOOKUP(BJ203,Likelihoods!$A$7:$A$107,Likelihoods!I$7:I$107),"")</f>
        <v/>
      </c>
      <c r="BL203" s="187" t="str">
        <f>IF(AND(COUNTBLANK($B203:$O203)=13,COUNTBLANK($P203:$Q203)=1,COUNTBLANK($R203:$U203)=3,COUNTBLANK($V203:$X203)=2,COUNTBLANK($Y203:$AE203)=6,COUNTBLANK($AF203:$AJ203)=4,COUNTBLANK($AK203:AN203)=3,COUNTBLANK($AO203:$AQ203)=2,COUNTBLANK($AR203:$AS203)=1,COUNTBLANK($AT203:$AU203)=1),IF(Data!$B203&lt;&gt;"",Scoring!$L$7)+IF(Data!$C203&lt;&gt;"",Scoring!$L$8)+IF(Data!$D203&lt;&gt;"",Scoring!$L$9)+IF(Data!$E203&lt;&gt;"",Scoring!$L$10)+IF(Data!$F203&lt;&gt;"",Scoring!$L$11)+IF(Data!$G203&lt;&gt;"",Scoring!$L$12)+IF(Data!$H203&lt;&gt;"",Scoring!$L$13)+IF(Data!$I203&lt;&gt;"",Scoring!$L$14)+IF(Data!$J203&lt;&gt;"",Scoring!$L$15)+IF(Data!$K203&lt;&gt;"",Scoring!$L$16)+IF(Data!$L203&lt;&gt;"",Scoring!$L$17)+IF(Data!$M203&lt;&gt;"",Scoring!$L$18)+IF(Data!$N203&lt;&gt;"",Scoring!$L$19)+IF(Data!$O203&lt;&gt;"",Scoring!$L$20)+IF(Data!$P203&lt;&gt;"",Scoring!$L$21)+IF(Data!$Q203&lt;&gt;"",Scoring!$L$22)+IF(Data!$R203&lt;&gt;"",Scoring!$L$23)+IF(Data!$S203&lt;&gt;"",Scoring!$L$24)+IF(Data!$T203&lt;&gt;"",Scoring!$L$25)+IF(Data!$U203&lt;&gt;"",Scoring!$L$26)+IF(Data!$V203&lt;&gt;"",Scoring!$L$27)+IF(Data!$W203&lt;&gt;"",Scoring!$L$28)+IF(Data!$X203&lt;&gt;"",Scoring!$L$29)+IF(Data!$Y203&lt;&gt;"",Scoring!$L$30)+IF(Data!$Z203&lt;&gt;"",Scoring!$L$31)+IF(Data!$AA203&lt;&gt;"",Scoring!$L$32)+IF(Data!$AB203&lt;&gt;"",Scoring!$L$33)+IF(Data!$AC203&lt;&gt;"",Scoring!$L$34)+IF(Data!$AD203&lt;&gt;"",Scoring!$L$35)+IF(Data!$AE203&lt;&gt;"",Scoring!$L$36)+IF(Data!$AF203&lt;&gt;"",Scoring!$L$37)+IF(Data!$AG203&lt;&gt;"",Scoring!$L$38)+IF(Data!$AH203&lt;&gt;"",Scoring!$L$39)+IF(Data!$AI203&lt;&gt;"",Scoring!$L$40)+IF(Data!$AJ203&lt;&gt;"",Scoring!$L$41)+IF(Data!$AK203&lt;&gt;"",Scoring!$L$42)+IF(Data!$AL203&lt;&gt;"",Scoring!$L$43)+IF(Data!$AM203&lt;&gt;"",Scoring!$L$44)+IF(Data!$AN203&lt;&gt;"",Scoring!$L$45)+IF(Data!$AO203&lt;&gt;"",Scoring!$L$46)+IF(Data!$AP203&lt;&gt;"",Scoring!$L$47)+IF(Data!$AQ203&lt;&gt;"",Scoring!$L$48)+IF(Data!$AR203&lt;&gt;"",Scoring!$L$49)+IF(Data!$AS203&lt;&gt;"",Scoring!$L$50)+IF(Data!$AT203&lt;&gt;"",Scoring!$L$51)+IF(Data!$AU203&lt;&gt;"",Scoring!$L$52),"")</f>
        <v/>
      </c>
      <c r="BM203" s="180" t="str">
        <f>IF(BL203&lt;&gt;"",LOOKUP(BL203,Likelihoods!$A$7:$A$107,Likelihoods!J$7:J$107),"")</f>
        <v/>
      </c>
      <c r="BN203" s="181" t="str">
        <f>IF(AND(COUNTBLANK($B203:$O203)=13,COUNTBLANK($P203:$Q203)=1,COUNTBLANK($R203:$U203)=3,COUNTBLANK($V203:$X203)=2,COUNTBLANK($Y203:$AE203)=6,COUNTBLANK($AF203:$AJ203)=4,COUNTBLANK($AK203:AN203)=3,COUNTBLANK($AO203:$AQ203)=2,COUNTBLANK($AR203:$AS203)=1,COUNTBLANK($AT203:$AU203)=1),IF(Data!$B203&lt;&gt;"",Scoring!$M$7)+IF(Data!$C203&lt;&gt;"",Scoring!$M$8)+IF(Data!$D203&lt;&gt;"",Scoring!$M$9)+IF(Data!$E203&lt;&gt;"",Scoring!$M$10)+IF(Data!$F203&lt;&gt;"",Scoring!$M$11)+IF(Data!$G203&lt;&gt;"",Scoring!$M$12)+IF(Data!$H203&lt;&gt;"",Scoring!$M$13)+IF(Data!$I203&lt;&gt;"",Scoring!$M$14)+IF(Data!$J203&lt;&gt;"",Scoring!$M$15)+IF(Data!$K203&lt;&gt;"",Scoring!$M$16)+IF(Data!$L203&lt;&gt;"",Scoring!$M$17)+IF(Data!$M203&lt;&gt;"",Scoring!$M$18)+IF(Data!$N203&lt;&gt;"",Scoring!$M$19)+IF(Data!$O203&lt;&gt;"",Scoring!$M$20)+IF(Data!$P203&lt;&gt;"",Scoring!$M$21)+IF(Data!$Q203&lt;&gt;"",Scoring!$M$22)+IF(Data!$R203&lt;&gt;"",Scoring!$M$23)+IF(Data!$S203&lt;&gt;"",Scoring!$M$24)+IF(Data!$T203&lt;&gt;"",Scoring!$M$25)+IF(Data!$U203&lt;&gt;"",Scoring!$M$26)+IF(Data!$V203&lt;&gt;"",Scoring!$M$27)+IF(Data!$W203&lt;&gt;"",Scoring!$M$28)+IF(Data!$X203&lt;&gt;"",Scoring!$M$29)+IF(Data!$Y203&lt;&gt;"",Scoring!$M$30)+IF(Data!$Z203&lt;&gt;"",Scoring!$M$31)+IF(Data!$AA203&lt;&gt;"",Scoring!$M$32)+IF(Data!$AB203&lt;&gt;"",Scoring!$M$33)+IF(Data!$AC203&lt;&gt;"",Scoring!$M$34)+IF(Data!$AD203&lt;&gt;"",Scoring!$M$35)+IF(Data!$AE203&lt;&gt;"",Scoring!$M$36)+IF(Data!$AF203&lt;&gt;"",Scoring!$M$37)+IF(Data!$AG203&lt;&gt;"",Scoring!$M$38)+IF(Data!$AH203&lt;&gt;"",Scoring!$M$39)+IF(Data!$AI203&lt;&gt;"",Scoring!$M$40)+IF(Data!$AJ203&lt;&gt;"",Scoring!$M$41)+IF(Data!$AK203&lt;&gt;"",Scoring!$M$42)+IF(Data!$AL203&lt;&gt;"",Scoring!$M$43)+IF(Data!$AM203&lt;&gt;"",Scoring!$M$44)+IF(Data!$AN203&lt;&gt;"",Scoring!$M$45)+IF(Data!$AO203&lt;&gt;"",Scoring!$M$46)+IF(Data!$AP203&lt;&gt;"",Scoring!$M$47)+IF(Data!$AQ203&lt;&gt;"",Scoring!$M$48)+IF(Data!$AR203&lt;&gt;"",Scoring!$M$49)+IF(Data!$AS203&lt;&gt;"",Scoring!$M$50)+IF(Data!$AT203&lt;&gt;"",Scoring!$M$51)+IF(Data!$AU203&lt;&gt;"",Scoring!$M$52),"")</f>
        <v/>
      </c>
      <c r="BO203" s="184" t="str">
        <f>IF(BN203&lt;&gt;"",LOOKUP(BN203,Likelihoods!$A$7:$A$107,Likelihoods!K$7:K$107),"")</f>
        <v/>
      </c>
      <c r="BP203" s="179" t="str">
        <f>IF(AND(COUNTBLANK($B203:$O203)=13,COUNTBLANK($P203:$Q203)=1,COUNTBLANK($R203:$U203)=3,COUNTBLANK($V203:$X203)=2,COUNTBLANK($Y203:$AE203)=6,COUNTBLANK($AF203:$AJ203)=4,COUNTBLANK($AK203:AN203)=3,COUNTBLANK($AO203:$AQ203)=2,COUNTBLANK($AR203:$AS203)=1,COUNTBLANK($AT203:$AU203)=1),IF(Data!$B203&lt;&gt;"",Scoring!$N$7)+IF(Data!$C203&lt;&gt;"",Scoring!$N$8)+IF(Data!$D203&lt;&gt;"",Scoring!$N$9)+IF(Data!$E203&lt;&gt;"",Scoring!$N$10)+IF(Data!$F203&lt;&gt;"",Scoring!$N$11)+IF(Data!$G203&lt;&gt;"",Scoring!$N$12)+IF(Data!$H203&lt;&gt;"",Scoring!$N$13)+IF(Data!$I203&lt;&gt;"",Scoring!$N$14)+IF(Data!$J203&lt;&gt;"",Scoring!$N$15)+IF(Data!$K203&lt;&gt;"",Scoring!$N$16)+IF(Data!$L203&lt;&gt;"",Scoring!$N$17)+IF(Data!$M203&lt;&gt;"",Scoring!$N$18)+IF(Data!$N203&lt;&gt;"",Scoring!$N$19)+IF(Data!$O203&lt;&gt;"",Scoring!$N$20)+IF(Data!$P203&lt;&gt;"",Scoring!$N$21)+IF(Data!$Q203&lt;&gt;"",Scoring!$N$22)+IF(Data!$R203&lt;&gt;"",Scoring!$N$23)+IF(Data!$S203&lt;&gt;"",Scoring!$N$24)+IF(Data!$T203&lt;&gt;"",Scoring!$N$25)+IF(Data!$U203&lt;&gt;"",Scoring!$N$26)+IF(Data!$V203&lt;&gt;"",Scoring!$N$27)+IF(Data!$W203&lt;&gt;"",Scoring!$N$28)+IF(Data!$X203&lt;&gt;"",Scoring!$N$29)+IF(Data!$Y203&lt;&gt;"",Scoring!$N$30)+IF(Data!$Z203&lt;&gt;"",Scoring!$N$31)+IF(Data!$AA203&lt;&gt;"",Scoring!$N$32)+IF(Data!$AB203&lt;&gt;"",Scoring!$N$33)+IF(Data!$AC203&lt;&gt;"",Scoring!$N$34)+IF(Data!$AD203&lt;&gt;"",Scoring!$N$35)+IF(Data!$AE203&lt;&gt;"",Scoring!$N$36)+IF(Data!$AF203&lt;&gt;"",Scoring!$N$37)+IF(Data!$AG203&lt;&gt;"",Scoring!$N$38)+IF(Data!$AH203&lt;&gt;"",Scoring!$N$39)+IF(Data!$AI203&lt;&gt;"",Scoring!$N$40)+IF(Data!$AJ203&lt;&gt;"",Scoring!$N$41)+IF(Data!$AK203&lt;&gt;"",Scoring!$N$42)+IF(Data!$AL203&lt;&gt;"",Scoring!$N$43)+IF(Data!$AM203&lt;&gt;"",Scoring!$N$44)+IF(Data!$AN203&lt;&gt;"",Scoring!$N$45)+IF(Data!$AO203&lt;&gt;"",Scoring!$N$46)+IF(Data!$AP203&lt;&gt;"",Scoring!$N$47)+IF(Data!$AQ203&lt;&gt;"",Scoring!$N$48)+IF(Data!$AR203&lt;&gt;"",Scoring!$N$49)+IF(Data!$AS203&lt;&gt;"",Scoring!$N$50)+IF(Data!$AT203&lt;&gt;"",Scoring!$N$51)+IF(Data!$AU203&lt;&gt;"",Scoring!$N$52),"")</f>
        <v/>
      </c>
      <c r="BQ203" s="189" t="str">
        <f>IF(BP203&lt;&gt;"",LOOKUP(BP203,Likelihoods!$A$7:$A$107,Likelihoods!L$7:L$107),"")</f>
        <v/>
      </c>
      <c r="BR203" s="181" t="str">
        <f>IF(AND(COUNTBLANK($B203:$O203)=13,COUNTBLANK($P203:$Q203)=1,COUNTBLANK($R203:$U203)=3,COUNTBLANK($V203:$X203)=2,COUNTBLANK($Y203:$AE203)=6,COUNTBLANK($AF203:$AJ203)=4,COUNTBLANK($AK203:AN203)=3,COUNTBLANK($AO203:$AQ203)=2,COUNTBLANK($AR203:$AS203)=1,COUNTBLANK($AT203:$AU203)=1),IF(Data!$B203&lt;&gt;"",Scoring!$O$7)+IF(Data!$C203&lt;&gt;"",Scoring!$O$8)+IF(Data!$D203&lt;&gt;"",Scoring!$O$9)+IF(Data!$E203&lt;&gt;"",Scoring!$O$10)+IF(Data!$F203&lt;&gt;"",Scoring!$O$11)+IF(Data!$G203&lt;&gt;"",Scoring!$O$12)+IF(Data!$H203&lt;&gt;"",Scoring!$O$13)+IF(Data!$I203&lt;&gt;"",Scoring!$O$14)+IF(Data!$J203&lt;&gt;"",Scoring!$O$15)+IF(Data!$K203&lt;&gt;"",Scoring!$O$16)+IF(Data!$L203&lt;&gt;"",Scoring!$O$17)+IF(Data!$M203&lt;&gt;"",Scoring!$O$18)+IF(Data!$N203&lt;&gt;"",Scoring!$O$19)+IF(Data!$O203&lt;&gt;"",Scoring!$O$20)+IF(Data!$P203&lt;&gt;"",Scoring!$O$21)+IF(Data!$Q203&lt;&gt;"",Scoring!$O$22)+IF(Data!$R203&lt;&gt;"",Scoring!$O$23)+IF(Data!$S203&lt;&gt;"",Scoring!$O$24)+IF(Data!$T203&lt;&gt;"",Scoring!$O$25)+IF(Data!$U203&lt;&gt;"",Scoring!$O$26)+IF(Data!$V203&lt;&gt;"",Scoring!$O$27)+IF(Data!$W203&lt;&gt;"",Scoring!$O$28)+IF(Data!$X203&lt;&gt;"",Scoring!$O$29)+IF(Data!$Y203&lt;&gt;"",Scoring!$O$30)+IF(Data!$Z203&lt;&gt;"",Scoring!$O$31)+IF(Data!$AA203&lt;&gt;"",Scoring!$O$32)+IF(Data!$AB203&lt;&gt;"",Scoring!$O$33)+IF(Data!$AC203&lt;&gt;"",Scoring!$O$34)+IF(Data!$AD203&lt;&gt;"",Scoring!$O$35)+IF(Data!$AE203&lt;&gt;"",Scoring!$O$36)+IF(Data!$AF203&lt;&gt;"",Scoring!$O$37)+IF(Data!$AG203&lt;&gt;"",Scoring!$O$38)+IF(Data!$AH203&lt;&gt;"",Scoring!$O$39)+IF(Data!$AI203&lt;&gt;"",Scoring!$O$40)+IF(Data!$AJ203&lt;&gt;"",Scoring!$O$41)+IF(Data!$AK203&lt;&gt;"",Scoring!$O$42)+IF(Data!$AL203&lt;&gt;"",Scoring!$O$43)+IF(Data!$AM203&lt;&gt;"",Scoring!$O$44)+IF(Data!$AN203&lt;&gt;"",Scoring!$O$45)+IF(Data!$AO203&lt;&gt;"",Scoring!$O$46)+IF(Data!$AP203&lt;&gt;"",Scoring!$O$47)+IF(Data!$AQ203&lt;&gt;"",Scoring!$O$48)+IF(Data!$AR203&lt;&gt;"",Scoring!$O$49)+IF(Data!$AS203&lt;&gt;"",Scoring!$O$50)+IF(Data!$AT203&lt;&gt;"",Scoring!$O$51)+IF(Data!$AU203&lt;&gt;"",Scoring!$O$52),"")</f>
        <v/>
      </c>
      <c r="BS203" s="184" t="str">
        <f>IF(BR203&lt;&gt;"",LOOKUP(BR203,Likelihoods!$A$7:$A$107,Likelihoods!M$7:M$107),"")</f>
        <v/>
      </c>
      <c r="BT203" s="181" t="str">
        <f>IF(AND(COUNTBLANK($B203:$O203)=13,COUNTBLANK($P203:$Q203)=1,COUNTBLANK($R203:$U203)=3,COUNTBLANK($V203:$X203)=2,COUNTBLANK($Y203:$AE203)=6,COUNTBLANK($AF203:$AJ203)=4,COUNTBLANK($AK203:AN203)=3,COUNTBLANK($AO203:$AQ203)=2,COUNTBLANK($AR203:$AS203)=1,COUNTBLANK($AT203:$AU203)=1),IF(Data!$B203&lt;&gt;"",Scoring!$P$7)+IF(Data!$C203&lt;&gt;"",Scoring!$P$8)+IF(Data!$D203&lt;&gt;"",Scoring!$P$9)+IF(Data!$E203&lt;&gt;"",Scoring!$P$10)+IF(Data!$F203&lt;&gt;"",Scoring!$P$11)+IF(Data!$G203&lt;&gt;"",Scoring!$P$12)+IF(Data!$H203&lt;&gt;"",Scoring!$P$13)+IF(Data!$I203&lt;&gt;"",Scoring!$P$14)+IF(Data!$J203&lt;&gt;"",Scoring!$P$15)+IF(Data!$K203&lt;&gt;"",Scoring!$P$16)+IF(Data!$L203&lt;&gt;"",Scoring!$P$17)+IF(Data!$M203&lt;&gt;"",Scoring!$P$18)+IF(Data!$N203&lt;&gt;"",Scoring!$P$19)+IF(Data!$O203&lt;&gt;"",Scoring!$P$20)+IF(Data!$P203&lt;&gt;"",Scoring!$P$21)+IF(Data!$Q203&lt;&gt;"",Scoring!$P$22)+IF(Data!$R203&lt;&gt;"",Scoring!$P$23)+IF(Data!$S203&lt;&gt;"",Scoring!$P$24)+IF(Data!$T203&lt;&gt;"",Scoring!$P$25)+IF(Data!$U203&lt;&gt;"",Scoring!$P$26)+IF(Data!$V203&lt;&gt;"",Scoring!$P$27)+IF(Data!$W203&lt;&gt;"",Scoring!$P$28)+IF(Data!$X203&lt;&gt;"",Scoring!$P$29)+IF(Data!$Y203&lt;&gt;"",Scoring!$P$30)+IF(Data!$Z203&lt;&gt;"",Scoring!$P$31)+IF(Data!$AA203&lt;&gt;"",Scoring!$P$32)+IF(Data!$AB203&lt;&gt;"",Scoring!$P$33)+IF(Data!$AC203&lt;&gt;"",Scoring!$P$34)+IF(Data!$AD203&lt;&gt;"",Scoring!$P$35)+IF(Data!$AE203&lt;&gt;"",Scoring!$P$36)+IF(Data!$AF203&lt;&gt;"",Scoring!$P$37)+IF(Data!$AG203&lt;&gt;"",Scoring!$P$38)+IF(Data!$AH203&lt;&gt;"",Scoring!$P$39)+IF(Data!$AI203&lt;&gt;"",Scoring!$P$40)+IF(Data!$AJ203&lt;&gt;"",Scoring!$P$41)+IF(Data!$AK203&lt;&gt;"",Scoring!$P$42)+IF(Data!$AL203&lt;&gt;"",Scoring!$P$43)+IF(Data!$AM203&lt;&gt;"",Scoring!$P$44)+IF(Data!$AN203&lt;&gt;"",Scoring!$P$45)+IF(Data!$AO203&lt;&gt;"",Scoring!$P$46)+IF(Data!$AP203&lt;&gt;"",Scoring!$P$47)+IF(Data!$AQ203&lt;&gt;"",Scoring!$P$48)+IF(Data!$AR203&lt;&gt;"",Scoring!$P$49)+IF(Data!$AS203&lt;&gt;"",Scoring!$P$50)+IF(Data!$AT203&lt;&gt;"",Scoring!$P$51)+IF(Data!$AU203&lt;&gt;"",Scoring!$P$52),"")</f>
        <v/>
      </c>
      <c r="BU203" s="180" t="str">
        <f>IF(BT203&lt;&gt;"",LOOKUP(BT203,Likelihoods!$A$7:$A$107,Likelihoods!N$7:N$107),"")</f>
        <v/>
      </c>
      <c r="BV203" s="181" t="str">
        <f>IF(AND(COUNTBLANK($B203:$O203)=13,COUNTBLANK($P203:$Q203)=1,COUNTBLANK($R203:$U203)=3,COUNTBLANK($V203:$X203)=2,COUNTBLANK($Y203:$AE203)=6,COUNTBLANK($AF203:$AJ203)=4,COUNTBLANK($AK203:AN203)=3,COUNTBLANK($AO203:$AQ203)=2,COUNTBLANK($AR203:$AS203)=1,COUNTBLANK($AT203:$AU203)=1),IF(Data!$B203&lt;&gt;"",Scoring!$Q$7)+IF(Data!$C203&lt;&gt;"",Scoring!$Q$8)+IF(Data!$D203&lt;&gt;"",Scoring!$Q$9)+IF(Data!$E203&lt;&gt;"",Scoring!$Q$10)+IF(Data!$F203&lt;&gt;"",Scoring!$Q$11)+IF(Data!$G203&lt;&gt;"",Scoring!$Q$12)+IF(Data!$H203&lt;&gt;"",Scoring!$Q$13)+IF(Data!$I203&lt;&gt;"",Scoring!$Q$14)+IF(Data!$J203&lt;&gt;"",Scoring!$Q$15)+IF(Data!$K203&lt;&gt;"",Scoring!$Q$16)+IF(Data!$L203&lt;&gt;"",Scoring!$Q$17)+IF(Data!$M203&lt;&gt;"",Scoring!$Q$18)+IF(Data!$N203&lt;&gt;"",Scoring!$Q$19)+IF(Data!$O203&lt;&gt;"",Scoring!$Q$20)+IF(Data!$P203&lt;&gt;"",Scoring!$Q$21)+IF(Data!$Q203&lt;&gt;"",Scoring!$Q$22)+IF(Data!$R203&lt;&gt;"",Scoring!$Q$23)+IF(Data!$S203&lt;&gt;"",Scoring!$Q$24)+IF(Data!$T203&lt;&gt;"",Scoring!$Q$25)+IF(Data!$U203&lt;&gt;"",Scoring!$Q$26)+IF(Data!$V203&lt;&gt;"",Scoring!$Q$27)+IF(Data!$W203&lt;&gt;"",Scoring!$Q$28)+IF(Data!$X203&lt;&gt;"",Scoring!$Q$29)+IF(Data!$Y203&lt;&gt;"",Scoring!$Q$30)+IF(Data!$Z203&lt;&gt;"",Scoring!$Q$31)+IF(Data!$AA203&lt;&gt;"",Scoring!$Q$32)+IF(Data!$AB203&lt;&gt;"",Scoring!$Q$33)+IF(Data!$AC203&lt;&gt;"",Scoring!$Q$34)+IF(Data!$AD203&lt;&gt;"",Scoring!$Q$35)+IF(Data!$AE203&lt;&gt;"",Scoring!$Q$36)+IF(Data!$AF203&lt;&gt;"",Scoring!$Q$37)+IF(Data!$AG203&lt;&gt;"",Scoring!$Q$38)+IF(Data!$AH203&lt;&gt;"",Scoring!$Q$39)+IF(Data!$AI203&lt;&gt;"",Scoring!$Q$40)+IF(Data!$AJ203&lt;&gt;"",Scoring!$Q$41)+IF(Data!$AK203&lt;&gt;"",Scoring!$Q$42)+IF(Data!$AL203&lt;&gt;"",Scoring!$Q$43)+IF(Data!$AM203&lt;&gt;"",Scoring!$Q$44)+IF(Data!$AN203&lt;&gt;"",Scoring!$Q$45)+IF(Data!$AO203&lt;&gt;"",Scoring!$Q$46)+IF(Data!$AP203&lt;&gt;"",Scoring!$Q$47)+IF(Data!$AQ203&lt;&gt;"",Scoring!$Q$48)+IF(Data!$AR203&lt;&gt;"",Scoring!$Q$49)+IF(Data!$AS203&lt;&gt;"",Scoring!$Q$50)+IF(Data!$AT203&lt;&gt;"",Scoring!$Q$51)+IF(Data!$AU203&lt;&gt;"",Scoring!$Q$52),"")</f>
        <v/>
      </c>
      <c r="BW203" s="183" t="str">
        <f>IF(BV203&lt;&gt;"",LOOKUP(BV203,Likelihoods!$A$7:$A$107,Likelihoods!O$7:O$107),"")</f>
        <v/>
      </c>
      <c r="BX203" s="9"/>
      <c r="BY203" s="9"/>
      <c r="BZ203" s="9"/>
      <c r="CA203" s="9"/>
      <c r="CB203" s="9"/>
      <c r="CC203" s="9"/>
      <c r="CD203" s="9"/>
      <c r="CE203" s="9"/>
      <c r="CF203" s="9"/>
      <c r="CG203" s="9"/>
      <c r="CH203" s="9"/>
      <c r="CI203" s="9"/>
      <c r="CJ203" s="9"/>
      <c r="CK203" s="9"/>
    </row>
    <row r="204" spans="1:89" ht="14.25">
      <c r="A204" s="59"/>
      <c r="B204" s="76"/>
      <c r="C204" s="77"/>
      <c r="D204" s="77"/>
      <c r="E204" s="77"/>
      <c r="F204" s="77"/>
      <c r="G204" s="77"/>
      <c r="H204" s="77"/>
      <c r="I204" s="77"/>
      <c r="J204" s="77"/>
      <c r="K204" s="77"/>
      <c r="L204" s="77"/>
      <c r="M204" s="77"/>
      <c r="N204" s="77"/>
      <c r="O204" s="77"/>
      <c r="P204" s="76"/>
      <c r="Q204" s="78"/>
      <c r="R204" s="77"/>
      <c r="S204" s="77"/>
      <c r="T204" s="77"/>
      <c r="U204" s="77"/>
      <c r="V204" s="76"/>
      <c r="W204" s="77"/>
      <c r="X204" s="78"/>
      <c r="Y204" s="77"/>
      <c r="Z204" s="77"/>
      <c r="AA204" s="77"/>
      <c r="AB204" s="77"/>
      <c r="AC204" s="77"/>
      <c r="AD204" s="77"/>
      <c r="AE204" s="77"/>
      <c r="AF204" s="76"/>
      <c r="AG204" s="77"/>
      <c r="AH204" s="77"/>
      <c r="AI204" s="77"/>
      <c r="AJ204" s="78"/>
      <c r="AK204" s="77"/>
      <c r="AL204" s="77"/>
      <c r="AM204" s="77"/>
      <c r="AN204" s="77"/>
      <c r="AO204" s="76"/>
      <c r="AP204" s="77"/>
      <c r="AQ204" s="78"/>
      <c r="AR204" s="76"/>
      <c r="AS204" s="78"/>
      <c r="AT204" s="77"/>
      <c r="AU204" s="77"/>
      <c r="AV204" s="179" t="str">
        <f>IF(AND(COUNTBLANK($B204:$O204)=13,COUNTBLANK($P204:$Q204)=1,COUNTBLANK($R204:$U204)=3,COUNTBLANK($V204:$X204)=2,COUNTBLANK($Y204:$AE204)=6,COUNTBLANK($AF204:$AJ204)=4,COUNTBLANK($AK204:AN204)=3,COUNTBLANK($AO204:$AQ204)=2,COUNTBLANK($AR204:$AS204)=1,COUNTBLANK($AT204:$AU204)=1),IF(Data!$B204&lt;&gt;"",Scoring!$D$7)+IF(Data!$C204&lt;&gt;"",Scoring!$D$8)+IF(Data!$D204&lt;&gt;"",Scoring!$D$9)+IF(Data!$E204&lt;&gt;"",Scoring!$D$10)+IF(Data!$F204&lt;&gt;"",Scoring!$D$11)+IF(Data!$G204&lt;&gt;"",Scoring!$D$12)+IF(Data!$H204&lt;&gt;"",Scoring!$D$13)+IF(Data!$I204&lt;&gt;"",Scoring!$D$14)+IF(Data!$J204&lt;&gt;"",Scoring!$D$15)+IF(Data!$K204&lt;&gt;"",Scoring!$D$16)+IF(Data!$L204&lt;&gt;"",Scoring!$D$17)+IF(Data!$M204&lt;&gt;"",Scoring!$D$18)+IF(Data!$N204&lt;&gt;"",Scoring!$D$19)+IF(Data!$O204&lt;&gt;"",Scoring!$D$20)+IF(Data!$P204&lt;&gt;"",Scoring!$D$21)+IF(Data!$Q204&lt;&gt;"",Scoring!$D$22)+IF(Data!$R204&lt;&gt;"",Scoring!$D$23)+IF(Data!$S204&lt;&gt;"",Scoring!$D$24)+IF(Data!$T204&lt;&gt;"",Scoring!$D$25)+IF(Data!$U204&lt;&gt;"",Scoring!$D$26)+IF(Data!$V204&lt;&gt;"",Scoring!$D$27)+IF(Data!$W204&lt;&gt;"",Scoring!$D$28)+IF(Data!$X204&lt;&gt;"",Scoring!$D$29)+IF(Data!$Y204&lt;&gt;"",Scoring!$D$30)+IF(Data!$Z204&lt;&gt;"",Scoring!$D$31)+IF(Data!$AA204&lt;&gt;"",Scoring!$D$32)+IF(Data!$AB204&lt;&gt;"",Scoring!$D$33)+IF(Data!$AC204&lt;&gt;"",Scoring!$D$34)+IF(Data!$AD204&lt;&gt;"",Scoring!$D$35)+IF(Data!$AE204&lt;&gt;"",Scoring!$D$36)+IF(Data!$AF204&lt;&gt;"",Scoring!$D$37)+IF(Data!$AG204&lt;&gt;"",Scoring!$D$38)+IF(Data!$AH204&lt;&gt;"",Scoring!$D$39)+IF(Data!$AI204&lt;&gt;"",Scoring!$D$40)+IF(Data!$AJ204&lt;&gt;"",Scoring!$D$41)+IF(Data!$AK204&lt;&gt;"",Scoring!$D$42)+IF(Data!$AL204&lt;&gt;"",Scoring!$D$43)+IF(Data!$AM204&lt;&gt;"",Scoring!$D$44)+IF(Data!$AN204&lt;&gt;"",Scoring!$D$45)+IF(Data!$AO204&lt;&gt;"",Scoring!$D$46)+IF(Data!$AP204&lt;&gt;"",Scoring!$D$47)+IF(Data!$AQ204&lt;&gt;"",Scoring!$D$48)+IF(Data!$AR204&lt;&gt;"",Scoring!$D$49)+IF(Data!$AS204&lt;&gt;"",Scoring!$D$50)+IF(Data!$AT204&lt;&gt;"",Scoring!$D$51)+IF(Data!$AU204&lt;&gt;"",Scoring!$D$52),"")</f>
        <v/>
      </c>
      <c r="AW204" s="180" t="str">
        <f>IF(AV204&lt;&gt;"",LOOKUP(AV204,Likelihoods!$A$7:$A$107,Likelihoods!B$7:B$107),"")</f>
        <v/>
      </c>
      <c r="AX204" s="181" t="str">
        <f>IF(AND(COUNTBLANK($B204:$O204)=13,COUNTBLANK($P204:$Q204)=1,COUNTBLANK($R204:$U204)=3,COUNTBLANK($V204:$X204)=2,COUNTBLANK($Y204:$AE204)=6,COUNTBLANK($AF204:$AJ204)=4,COUNTBLANK($AK204:AN204)=3,COUNTBLANK($AO204:$AQ204)=2,COUNTBLANK($AR204:$AS204)=1,COUNTBLANK($AT204:$AU204)=1),IF(Data!$B204&lt;&gt;"",Scoring!$E$7)+IF(Data!$C204&lt;&gt;"",Scoring!$E$8)+IF(Data!$D204&lt;&gt;"",Scoring!$E$9)+IF(Data!$E204&lt;&gt;"",Scoring!$E$10)+IF(Data!$F204&lt;&gt;"",Scoring!$E$11)+IF(Data!$G204&lt;&gt;"",Scoring!$E$12)+IF(Data!$H204&lt;&gt;"",Scoring!$E$13)+IF(Data!$I204&lt;&gt;"",Scoring!$E$14)+IF(Data!$J204&lt;&gt;"",Scoring!$E$15)+IF(Data!$K204&lt;&gt;"",Scoring!$E$16)+IF(Data!$L204&lt;&gt;"",Scoring!$E$17)+IF(Data!$M204&lt;&gt;"",Scoring!$E$18)+IF(Data!$N204&lt;&gt;"",Scoring!$E$19)+IF(Data!$O204&lt;&gt;"",Scoring!$E$20)+IF(Data!$P204&lt;&gt;"",Scoring!$E$21)+IF(Data!$Q204&lt;&gt;"",Scoring!$E$22)+IF(Data!$R204&lt;&gt;"",Scoring!$E$23)+IF(Data!$S204&lt;&gt;"",Scoring!$E$24)+IF(Data!$T204&lt;&gt;"",Scoring!$E$25)+IF(Data!$U204&lt;&gt;"",Scoring!$E$26)+IF(Data!$V204&lt;&gt;"",Scoring!$E$27)+IF(Data!$W204&lt;&gt;"",Scoring!$E$28)+IF(Data!$X204&lt;&gt;"",Scoring!$E$29)+IF(Data!$Y204&lt;&gt;"",Scoring!$E$30)+IF(Data!$Z204&lt;&gt;"",Scoring!$E$31)+IF(Data!$AA204&lt;&gt;"",Scoring!$E$32)+IF(Data!$AB204&lt;&gt;"",Scoring!$E$33)+IF(Data!$AC204&lt;&gt;"",Scoring!$E$34)+IF(Data!$AD204&lt;&gt;"",Scoring!$E$35)+IF(Data!$AE204&lt;&gt;"",Scoring!$E$36)+IF(Data!$AF204&lt;&gt;"",Scoring!$E$37)+IF(Data!$AG204&lt;&gt;"",Scoring!$E$38)+IF(Data!$AH204&lt;&gt;"",Scoring!$E$39)+IF(Data!$AI204&lt;&gt;"",Scoring!$E$40)+IF(Data!$AJ204&lt;&gt;"",Scoring!$E$41)+IF(Data!$AK204&lt;&gt;"",Scoring!$E$42)+IF(Data!$AL204&lt;&gt;"",Scoring!$E$43)+IF(Data!$AM204&lt;&gt;"",Scoring!$E$44)+IF(Data!$AN204&lt;&gt;"",Scoring!$E$45)+IF(Data!$AO204&lt;&gt;"",Scoring!$E$46)+IF(Data!$AP204&lt;&gt;"",Scoring!$E$47)+IF(Data!$AQ204&lt;&gt;"",Scoring!$E$48)+IF(Data!$AR204&lt;&gt;"",Scoring!$E$49)+IF(Data!$AS204&lt;&gt;"",Scoring!$E$50)+IF(Data!$AT204&lt;&gt;"",Scoring!$E$51)+IF(Data!$AU204&lt;&gt;"",Scoring!$E$52),"")</f>
        <v/>
      </c>
      <c r="AY204" s="180" t="str">
        <f>IF(AX204&lt;&gt;"",LOOKUP(AX204,Likelihoods!$A$7:$A$107,Likelihoods!C$7:C$107),"")</f>
        <v/>
      </c>
      <c r="AZ204" s="182" t="str">
        <f>IF(AND(COUNTBLANK($B204:$O204)=13,COUNTBLANK($P204:$Q204)=1,COUNTBLANK($R204:$U204)=3,COUNTBLANK($V204:$X204)=2,COUNTBLANK($Y204:$AE204)=6,COUNTBLANK($AF204:$AJ204)=4,COUNTBLANK($AK204:AN204)=3,COUNTBLANK($AO204:$AQ204)=2,COUNTBLANK($AR204:$AS204)=1,COUNTBLANK($AT204:$AU204)=1),IF(Data!$B204&lt;&gt;"",Scoring!$F$7)+IF(Data!$C204&lt;&gt;"",Scoring!$F$8)+IF(Data!$D204&lt;&gt;"",Scoring!$F$9)+IF(Data!$E204&lt;&gt;"",Scoring!$F$10)+IF(Data!$F204&lt;&gt;"",Scoring!$F$11)+IF(Data!$G204&lt;&gt;"",Scoring!$F$12)+IF(Data!$H204&lt;&gt;"",Scoring!$F$13)+IF(Data!$I204&lt;&gt;"",Scoring!$F$14)+IF(Data!$J204&lt;&gt;"",Scoring!$F$15)+IF(Data!$K204&lt;&gt;"",Scoring!$F$16)+IF(Data!$L204&lt;&gt;"",Scoring!$F$17)+IF(Data!$M204&lt;&gt;"",Scoring!$F$18)+IF(Data!$N204&lt;&gt;"",Scoring!$F$19)+IF(Data!$O204&lt;&gt;"",Scoring!$F$20)+IF(Data!$P204&lt;&gt;"",Scoring!$F$21)+IF(Data!$Q204&lt;&gt;"",Scoring!$F$22)+IF(Data!$R204&lt;&gt;"",Scoring!$F$23)+IF(Data!$S204&lt;&gt;"",Scoring!$F$24)+IF(Data!$T204&lt;&gt;"",Scoring!$F$25)+IF(Data!$U204&lt;&gt;"",Scoring!$F$26)+IF(Data!$V204&lt;&gt;"",Scoring!$F$27)+IF(Data!$W204&lt;&gt;"",Scoring!$F$28)+IF(Data!$X204&lt;&gt;"",Scoring!$F$29)+IF(Data!$Y204&lt;&gt;"",Scoring!$F$30)+IF(Data!$Z204&lt;&gt;"",Scoring!$F$31)+IF(Data!$AA204&lt;&gt;"",Scoring!$F$32)+IF(Data!$AB204&lt;&gt;"",Scoring!$F$33)+IF(Data!$AC204&lt;&gt;"",Scoring!$F$34)+IF(Data!$AD204&lt;&gt;"",Scoring!$F$35)+IF(Data!$AE204&lt;&gt;"",Scoring!$F$36)+IF(Data!$AF204&lt;&gt;"",Scoring!$F$37)+IF(Data!$AG204&lt;&gt;"",Scoring!$F$38)+IF(Data!$AH204&lt;&gt;"",Scoring!$F$39)+IF(Data!$AI204&lt;&gt;"",Scoring!$F$40)+IF(Data!$AJ204&lt;&gt;"",Scoring!$F$41)+IF(Data!$AK204&lt;&gt;"",Scoring!$F$42)+IF(Data!$AL204&lt;&gt;"",Scoring!$F$43)+IF(Data!$AM204&lt;&gt;"",Scoring!$F$44)+IF(Data!$AN204&lt;&gt;"",Scoring!$F$45)+IF(Data!$AO204&lt;&gt;"",Scoring!$F$46)+IF(Data!$AP204&lt;&gt;"",Scoring!$F$47)+IF(Data!$AQ204&lt;&gt;"",Scoring!$F$48)+IF(Data!$AR204&lt;&gt;"",Scoring!$F$49)+IF(Data!$AS204&lt;&gt;"",Scoring!$F$50)+IF(Data!$AT204&lt;&gt;"",Scoring!$F$51)+IF(Data!$AU204&lt;&gt;"",Scoring!$F$52),"")</f>
        <v/>
      </c>
      <c r="BA204" s="183" t="str">
        <f>IF(AZ204&lt;&gt;"",LOOKUP(AZ204,Likelihoods!$A$7:$A$107,Likelihoods!D$7:D$107),"")</f>
        <v/>
      </c>
      <c r="BB204" s="181" t="str">
        <f>IF(AND(COUNTBLANK($B204:$O204)=13,COUNTBLANK($P204:$Q204)=1,COUNTBLANK($R204:$U204)=3,COUNTBLANK($V204:$X204)=2,COUNTBLANK($Y204:$AE204)=6,COUNTBLANK($AF204:$AJ204)=4,COUNTBLANK($AK204:AN204)=3,COUNTBLANK($AO204:$AQ204)=2,COUNTBLANK($AR204:$AS204)=1,COUNTBLANK($AT204:$AU204)=1),IF(Data!$B204&lt;&gt;"",Scoring!$G$7)+IF(Data!$C204&lt;&gt;"",Scoring!$G$8)+IF(Data!$D204&lt;&gt;"",Scoring!$G$9)+IF(Data!$E204&lt;&gt;"",Scoring!$G$10)+IF(Data!$F204&lt;&gt;"",Scoring!$G$11)+IF(Data!$G204&lt;&gt;"",Scoring!$G$12)+IF(Data!$H204&lt;&gt;"",Scoring!$G$13)+IF(Data!$I204&lt;&gt;"",Scoring!$G$14)+IF(Data!$J204&lt;&gt;"",Scoring!$G$15)+IF(Data!$K204&lt;&gt;"",Scoring!$G$16)+IF(Data!$L204&lt;&gt;"",Scoring!$G$17)+IF(Data!$M204&lt;&gt;"",Scoring!$G$18)+IF(Data!$N204&lt;&gt;"",Scoring!$G$19)+IF(Data!$O204&lt;&gt;"",Scoring!$G$20)+IF(Data!$P204&lt;&gt;"",Scoring!$G$21)+IF(Data!$Q204&lt;&gt;"",Scoring!$G$22)+IF(Data!$R204&lt;&gt;"",Scoring!$G$23)+IF(Data!$S204&lt;&gt;"",Scoring!$G$24)+IF(Data!$T204&lt;&gt;"",Scoring!$G$25)+IF(Data!$U204&lt;&gt;"",Scoring!$G$26)+IF(Data!$V204&lt;&gt;"",Scoring!$G$27)+IF(Data!$W204&lt;&gt;"",Scoring!$G$28)+IF(Data!$X204&lt;&gt;"",Scoring!$G$29)+IF(Data!$Y204&lt;&gt;"",Scoring!$G$30)+IF(Data!$Z204&lt;&gt;"",Scoring!$G$31)+IF(Data!$AA204&lt;&gt;"",Scoring!$G$32)+IF(Data!$AB204&lt;&gt;"",Scoring!$G$33)+IF(Data!$AC204&lt;&gt;"",Scoring!$G$34)+IF(Data!$AD204&lt;&gt;"",Scoring!$G$35)+IF(Data!$AE204&lt;&gt;"",Scoring!$G$36)+IF(Data!$AF204&lt;&gt;"",Scoring!$G$37)+IF(Data!$AG204&lt;&gt;"",Scoring!$G$38)+IF(Data!$AH204&lt;&gt;"",Scoring!$G$39)+IF(Data!$AI204&lt;&gt;"",Scoring!$G$40)+IF(Data!$AJ204&lt;&gt;"",Scoring!$G$41)+IF(Data!$AK204&lt;&gt;"",Scoring!$G$42)+IF(Data!$AL204&lt;&gt;"",Scoring!$G$43)+IF(Data!$AM204&lt;&gt;"",Scoring!$G$44)+IF(Data!$AN204&lt;&gt;"",Scoring!$G$45)+IF(Data!$AO204&lt;&gt;"",Scoring!$G$46)+IF(Data!$AP204&lt;&gt;"",Scoring!$G$47)+IF(Data!$AQ204&lt;&gt;"",Scoring!$G$48)+IF(Data!$AR204&lt;&gt;"",Scoring!$G$49)+IF(Data!$AS204&lt;&gt;"",Scoring!$G$50)+IF(Data!$AT204&lt;&gt;"",Scoring!$G$51)+IF(Data!$AU204&lt;&gt;"",Scoring!$G$52),"")</f>
        <v/>
      </c>
      <c r="BC204" s="184" t="str">
        <f>IF(BB204&lt;&gt;"",LOOKUP(BB204,Likelihoods!$A$7:$A$107,Likelihoods!E$7:E$107),"")</f>
        <v/>
      </c>
      <c r="BD204" s="185" t="str">
        <f>IF(AND(COUNTBLANK($B204:$O204)=13,COUNTBLANK($P204:$Q204)=1,COUNTBLANK($R204:$U204)=3,COUNTBLANK($V204:$X204)=2,COUNTBLANK($Y204:$AE204)=6,COUNTBLANK($AF204:$AJ204)=4,COUNTBLANK($AK204:AN204)=3,COUNTBLANK($AO204:$AQ204)=2,COUNTBLANK($AR204:$AS204)=1,COUNTBLANK($AT204:$AU204)=1),IF(Data!$B204&lt;&gt;"",Scoring!$H$7)+IF(Data!$C204&lt;&gt;"",Scoring!$H$8)+IF(Data!$D204&lt;&gt;"",Scoring!$H$9)+IF(Data!$E204&lt;&gt;"",Scoring!$H$10)+IF(Data!$F204&lt;&gt;"",Scoring!$H$11)+IF(Data!$G204&lt;&gt;"",Scoring!$H$12)+IF(Data!$H204&lt;&gt;"",Scoring!$H$13)+IF(Data!$I204&lt;&gt;"",Scoring!$H$14)+IF(Data!$J204&lt;&gt;"",Scoring!$H$15)+IF(Data!$K204&lt;&gt;"",Scoring!$H$16)+IF(Data!$L204&lt;&gt;"",Scoring!$H$17)+IF(Data!$M204&lt;&gt;"",Scoring!$H$18)+IF(Data!$N204&lt;&gt;"",Scoring!$H$19)+IF(Data!$O204&lt;&gt;"",Scoring!$H$20)+IF(Data!$P204&lt;&gt;"",Scoring!$H$21)+IF(Data!$Q204&lt;&gt;"",Scoring!$H$22)+IF(Data!$R204&lt;&gt;"",Scoring!$H$23)+IF(Data!$S204&lt;&gt;"",Scoring!$H$24)+IF(Data!$T204&lt;&gt;"",Scoring!$H$25)+IF(Data!$U204&lt;&gt;"",Scoring!$H$26)+IF(Data!$V204&lt;&gt;"",Scoring!$H$27)+IF(Data!$W204&lt;&gt;"",Scoring!$H$28)+IF(Data!$X204&lt;&gt;"",Scoring!$H$29)+IF(Data!$Y204&lt;&gt;"",Scoring!$H$30)+IF(Data!$Z204&lt;&gt;"",Scoring!$H$31)+IF(Data!$AA204&lt;&gt;"",Scoring!$H$32)+IF(Data!$AB204&lt;&gt;"",Scoring!$H$33)+IF(Data!$AC204&lt;&gt;"",Scoring!$H$34)+IF(Data!$AD204&lt;&gt;"",Scoring!$H$35)+IF(Data!$AE204&lt;&gt;"",Scoring!$H$36)+IF(Data!$AF204&lt;&gt;"",Scoring!$H$37)+IF(Data!$AG204&lt;&gt;"",Scoring!$H$38)+IF(Data!$AH204&lt;&gt;"",Scoring!$H$39)+IF(Data!$AI204&lt;&gt;"",Scoring!$H$40)+IF(Data!$AJ204&lt;&gt;"",Scoring!$H$41)+IF(Data!$AK204&lt;&gt;"",Scoring!$H$42)+IF(Data!$AL204&lt;&gt;"",Scoring!$H$43)+IF(Data!$AM204&lt;&gt;"",Scoring!$H$44)+IF(Data!$AN204&lt;&gt;"",Scoring!$H$45)+IF(Data!$AO204&lt;&gt;"",Scoring!$H$46)+IF(Data!$AP204&lt;&gt;"",Scoring!$H$47)+IF(Data!$AQ204&lt;&gt;"",Scoring!$H$48)+IF(Data!$AR204&lt;&gt;"",Scoring!$H$49)+IF(Data!$AS204&lt;&gt;"",Scoring!$H$50)+IF(Data!$AT204&lt;&gt;"",Scoring!$H$51)+IF(Data!$AU204&lt;&gt;"",Scoring!$H$52),"")</f>
        <v/>
      </c>
      <c r="BE204" s="186" t="str">
        <f>IF(BD204&lt;&gt;"",LOOKUP(BD204,Likelihoods!$A$7:$A$107,Likelihoods!F$7:F$107),"")</f>
        <v/>
      </c>
      <c r="BF204" s="181" t="str">
        <f>IF(AND(COUNTBLANK($B204:$O204)=13,COUNTBLANK($P204:$Q204)=1,COUNTBLANK($R204:$U204)=3,COUNTBLANK($V204:$X204)=2,COUNTBLANK($Y204:$AE204)=6,COUNTBLANK($AF204:$AJ204)=4,COUNTBLANK($AK204:AN204)=3,COUNTBLANK($AO204:$AQ204)=2,COUNTBLANK($AR204:$AS204)=1,COUNTBLANK($AT204:$AU204)=1),IF(Data!$B204&lt;&gt;"",Scoring!$I$7)+IF(Data!$C204&lt;&gt;"",Scoring!$I$8)+IF(Data!$D204&lt;&gt;"",Scoring!$I$9)+IF(Data!$E204&lt;&gt;"",Scoring!$I$10)+IF(Data!$F204&lt;&gt;"",Scoring!$I$11)+IF(Data!$G204&lt;&gt;"",Scoring!$I$12)+IF(Data!$H204&lt;&gt;"",Scoring!$I$13)+IF(Data!$I204&lt;&gt;"",Scoring!$I$14)+IF(Data!$J204&lt;&gt;"",Scoring!$I$15)+IF(Data!$K204&lt;&gt;"",Scoring!$I$16)+IF(Data!$L204&lt;&gt;"",Scoring!$I$17)+IF(Data!$M204&lt;&gt;"",Scoring!$I$18)+IF(Data!$N204&lt;&gt;"",Scoring!$I$19)+IF(Data!$O204&lt;&gt;"",Scoring!$I$20)+IF(Data!$P204&lt;&gt;"",Scoring!$I$21)+IF(Data!$Q204&lt;&gt;"",Scoring!$I$22)+IF(Data!$R204&lt;&gt;"",Scoring!$I$23)+IF(Data!$S204&lt;&gt;"",Scoring!$I$24)+IF(Data!$T204&lt;&gt;"",Scoring!$I$25)+IF(Data!$U204&lt;&gt;"",Scoring!$I$26)+IF(Data!$V204&lt;&gt;"",Scoring!$I$27)+IF(Data!$W204&lt;&gt;"",Scoring!$I$28)+IF(Data!$X204&lt;&gt;"",Scoring!$I$29)+IF(Data!$Y204&lt;&gt;"",Scoring!$I$30)+IF(Data!$Z204&lt;&gt;"",Scoring!$I$31)+IF(Data!$AA204&lt;&gt;"",Scoring!$I$32)+IF(Data!$AB204&lt;&gt;"",Scoring!$I$33)+IF(Data!$AC204&lt;&gt;"",Scoring!$I$34)+IF(Data!$AD204&lt;&gt;"",Scoring!$I$35)+IF(Data!$AE204&lt;&gt;"",Scoring!$I$36)+IF(Data!$AF204&lt;&gt;"",Scoring!$I$37)+IF(Data!$AG204&lt;&gt;"",Scoring!$I$38)+IF(Data!$AH204&lt;&gt;"",Scoring!$I$39)+IF(Data!$AI204&lt;&gt;"",Scoring!$I$40)+IF(Data!$AJ204&lt;&gt;"",Scoring!$I$41)+IF(Data!$AK204&lt;&gt;"",Scoring!$I$42)+IF(Data!$AL204&lt;&gt;"",Scoring!$I$43)+IF(Data!$AM204&lt;&gt;"",Scoring!$I$44)+IF(Data!$AN204&lt;&gt;"",Scoring!$I$45)+IF(Data!$AO204&lt;&gt;"",Scoring!$I$46)+IF(Data!$AP204&lt;&gt;"",Scoring!$I$47)+IF(Data!$AQ204&lt;&gt;"",Scoring!$I$48)+IF(Data!$AR204&lt;&gt;"",Scoring!$I$49)+IF(Data!$AS204&lt;&gt;"",Scoring!$I$50)+IF(Data!$AT204&lt;&gt;"",Scoring!$I$51)+IF(Data!$AU204&lt;&gt;"",Scoring!$I$52),"")</f>
        <v/>
      </c>
      <c r="BG204" s="180" t="str">
        <f>IF(BF204&lt;&gt;"",LOOKUP(BF204,Likelihoods!$A$7:$A$107,Likelihoods!G$7:G$107),"")</f>
        <v/>
      </c>
      <c r="BH204" s="187" t="str">
        <f>IF(AND(COUNTBLANK($B204:$O204)=13,COUNTBLANK($P204:$Q204)=1,COUNTBLANK($R204:$U204)=3,COUNTBLANK($V204:$X204)=2,COUNTBLANK($Y204:$AE204)=6,COUNTBLANK($AF204:$AJ204)=4,COUNTBLANK($AK204:AN204)=3,COUNTBLANK($AO204:$AQ204)=2,COUNTBLANK($AR204:$AS204)=1,COUNTBLANK($AT204:$AU204)=1),IF(Data!$B204&lt;&gt;"",Scoring!$J$7)+IF(Data!$C204&lt;&gt;"",Scoring!$J$8)+IF(Data!$D204&lt;&gt;"",Scoring!$J$9)+IF(Data!$E204&lt;&gt;"",Scoring!$J$10)+IF(Data!$F204&lt;&gt;"",Scoring!$J$11)+IF(Data!$G204&lt;&gt;"",Scoring!$J$12)+IF(Data!$H204&lt;&gt;"",Scoring!$J$13)+IF(Data!$I204&lt;&gt;"",Scoring!$J$14)+IF(Data!$J204&lt;&gt;"",Scoring!$J$15)+IF(Data!$K204&lt;&gt;"",Scoring!$J$16)+IF(Data!$L204&lt;&gt;"",Scoring!$J$17)+IF(Data!$M204&lt;&gt;"",Scoring!$J$18)+IF(Data!$N204&lt;&gt;"",Scoring!$J$19)+IF(Data!$O204&lt;&gt;"",Scoring!$J$20)+IF(Data!$P204&lt;&gt;"",Scoring!$J$21)+IF(Data!$Q204&lt;&gt;"",Scoring!$J$22)+IF(Data!$R204&lt;&gt;"",Scoring!$J$23)+IF(Data!$S204&lt;&gt;"",Scoring!$J$24)+IF(Data!$T204&lt;&gt;"",Scoring!$J$25)+IF(Data!$U204&lt;&gt;"",Scoring!$J$26)+IF(Data!$V204&lt;&gt;"",Scoring!$J$27)+IF(Data!$W204&lt;&gt;"",Scoring!$J$28)+IF(Data!$X204&lt;&gt;"",Scoring!$J$29)+IF(Data!$Y204&lt;&gt;"",Scoring!$J$30)+IF(Data!$Z204&lt;&gt;"",Scoring!$J$31)+IF(Data!$AA204&lt;&gt;"",Scoring!$J$32)+IF(Data!$AB204&lt;&gt;"",Scoring!$J$33)+IF(Data!$AC204&lt;&gt;"",Scoring!$J$34)+IF(Data!$AD204&lt;&gt;"",Scoring!$J$35)+IF(Data!$AE204&lt;&gt;"",Scoring!$J$36)+IF(Data!$AF204&lt;&gt;"",Scoring!$J$37)+IF(Data!$AG204&lt;&gt;"",Scoring!$J$38)+IF(Data!$AH204&lt;&gt;"",Scoring!$J$39)+IF(Data!$AI204&lt;&gt;"",Scoring!$J$40)+IF(Data!$AJ204&lt;&gt;"",Scoring!$J$41)+IF(Data!$AK204&lt;&gt;"",Scoring!$J$42)+IF(Data!$AL204&lt;&gt;"",Scoring!$J$43)+IF(Data!$AM204&lt;&gt;"",Scoring!$J$44)+IF(Data!$AN204&lt;&gt;"",Scoring!$J$45)+IF(Data!$AO204&lt;&gt;"",Scoring!$J$46)+IF(Data!$AP204&lt;&gt;"",Scoring!$J$47)+IF(Data!$AQ204&lt;&gt;"",Scoring!$J$48)+IF(Data!$AR204&lt;&gt;"",Scoring!$J$49)+IF(Data!$AS204&lt;&gt;"",Scoring!$J$50)+IF(Data!$AT204&lt;&gt;"",Scoring!$J$51)+IF(Data!$AU204&lt;&gt;"",Scoring!$J$52),"")</f>
        <v/>
      </c>
      <c r="BI204" s="183" t="str">
        <f>IF(BH204&lt;&gt;"",LOOKUP(BH204,Likelihoods!$A$7:$A$107,Likelihoods!H$7:H$107),"")</f>
        <v/>
      </c>
      <c r="BJ204" s="188" t="str">
        <f>IF(AND(COUNTBLANK($B204:$O204)=13,COUNTBLANK($P204:$Q204)=1,COUNTBLANK($R204:$U204)=3,COUNTBLANK($V204:$X204)=2,COUNTBLANK($Y204:$AE204)=6,COUNTBLANK($AF204:$AJ204)=4,COUNTBLANK($AK204:AN204)=3,COUNTBLANK($AO204:$AQ204)=2,COUNTBLANK($AR204:$AS204)=1,COUNTBLANK($AT204:$AU204)=1),IF(Data!$B204&lt;&gt;"",Scoring!$K$7)+IF(Data!$C204&lt;&gt;"",Scoring!$K$8)+IF(Data!$D204&lt;&gt;"",Scoring!$K$9)+IF(Data!$E204&lt;&gt;"",Scoring!$K$10)+IF(Data!$F204&lt;&gt;"",Scoring!$K$11)+IF(Data!$G204&lt;&gt;"",Scoring!$K$12)+IF(Data!$H204&lt;&gt;"",Scoring!$K$13)+IF(Data!$I204&lt;&gt;"",Scoring!$K$14)+IF(Data!$J204&lt;&gt;"",Scoring!$K$15)+IF(Data!$K204&lt;&gt;"",Scoring!$K$16)+IF(Data!$L204&lt;&gt;"",Scoring!$K$17)+IF(Data!$M204&lt;&gt;"",Scoring!$K$18)+IF(Data!$N204&lt;&gt;"",Scoring!$K$19)+IF(Data!$O204&lt;&gt;"",Scoring!$K$20)+IF(Data!$P204&lt;&gt;"",Scoring!$K$21)+IF(Data!$Q204&lt;&gt;"",Scoring!$K$22)+IF(Data!$R204&lt;&gt;"",Scoring!$K$23)+IF(Data!$S204&lt;&gt;"",Scoring!$K$24)+IF(Data!$T204&lt;&gt;"",Scoring!$K$25)+IF(Data!$U204&lt;&gt;"",Scoring!$K$26)+IF(Data!$V204&lt;&gt;"",Scoring!$K$27)+IF(Data!$W204&lt;&gt;"",Scoring!$K$28)+IF(Data!$X204&lt;&gt;"",Scoring!$K$29)+IF(Data!$Y204&lt;&gt;"",Scoring!$K$30)+IF(Data!$Z204&lt;&gt;"",Scoring!$K$31)+IF(Data!$AA204&lt;&gt;"",Scoring!$K$32)+IF(Data!$AB204&lt;&gt;"",Scoring!$K$33)+IF(Data!$AC204&lt;&gt;"",Scoring!$K$34)+IF(Data!$AD204&lt;&gt;"",Scoring!$K$35)+IF(Data!$AE204&lt;&gt;"",Scoring!$K$36)+IF(Data!$AF204&lt;&gt;"",Scoring!$K$37)+IF(Data!$AG204&lt;&gt;"",Scoring!$K$38)+IF(Data!$AH204&lt;&gt;"",Scoring!$K$39)+IF(Data!$AI204&lt;&gt;"",Scoring!$K$40)+IF(Data!$AJ204&lt;&gt;"",Scoring!$K$41)+IF(Data!$AK204&lt;&gt;"",Scoring!$K$42)+IF(Data!$AL204&lt;&gt;"",Scoring!$K$43)+IF(Data!$AM204&lt;&gt;"",Scoring!$K$44)+IF(Data!$AN204&lt;&gt;"",Scoring!$K$45)+IF(Data!$AO204&lt;&gt;"",Scoring!$K$46)+IF(Data!$AP204&lt;&gt;"",Scoring!$K$47)+IF(Data!$AQ204&lt;&gt;"",Scoring!$K$48)+IF(Data!$AR204&lt;&gt;"",Scoring!$K$49)+IF(Data!$AS204&lt;&gt;"",Scoring!$K$50)+IF(Data!$AT204&lt;&gt;"",Scoring!$K$51)+IF(Data!$AU204&lt;&gt;"",Scoring!$K$52),"")</f>
        <v/>
      </c>
      <c r="BK204" s="184" t="str">
        <f>IF(BJ204&lt;&gt;"",LOOKUP(BJ204,Likelihoods!$A$7:$A$107,Likelihoods!I$7:I$107),"")</f>
        <v/>
      </c>
      <c r="BL204" s="187" t="str">
        <f>IF(AND(COUNTBLANK($B204:$O204)=13,COUNTBLANK($P204:$Q204)=1,COUNTBLANK($R204:$U204)=3,COUNTBLANK($V204:$X204)=2,COUNTBLANK($Y204:$AE204)=6,COUNTBLANK($AF204:$AJ204)=4,COUNTBLANK($AK204:AN204)=3,COUNTBLANK($AO204:$AQ204)=2,COUNTBLANK($AR204:$AS204)=1,COUNTBLANK($AT204:$AU204)=1),IF(Data!$B204&lt;&gt;"",Scoring!$L$7)+IF(Data!$C204&lt;&gt;"",Scoring!$L$8)+IF(Data!$D204&lt;&gt;"",Scoring!$L$9)+IF(Data!$E204&lt;&gt;"",Scoring!$L$10)+IF(Data!$F204&lt;&gt;"",Scoring!$L$11)+IF(Data!$G204&lt;&gt;"",Scoring!$L$12)+IF(Data!$H204&lt;&gt;"",Scoring!$L$13)+IF(Data!$I204&lt;&gt;"",Scoring!$L$14)+IF(Data!$J204&lt;&gt;"",Scoring!$L$15)+IF(Data!$K204&lt;&gt;"",Scoring!$L$16)+IF(Data!$L204&lt;&gt;"",Scoring!$L$17)+IF(Data!$M204&lt;&gt;"",Scoring!$L$18)+IF(Data!$N204&lt;&gt;"",Scoring!$L$19)+IF(Data!$O204&lt;&gt;"",Scoring!$L$20)+IF(Data!$P204&lt;&gt;"",Scoring!$L$21)+IF(Data!$Q204&lt;&gt;"",Scoring!$L$22)+IF(Data!$R204&lt;&gt;"",Scoring!$L$23)+IF(Data!$S204&lt;&gt;"",Scoring!$L$24)+IF(Data!$T204&lt;&gt;"",Scoring!$L$25)+IF(Data!$U204&lt;&gt;"",Scoring!$L$26)+IF(Data!$V204&lt;&gt;"",Scoring!$L$27)+IF(Data!$W204&lt;&gt;"",Scoring!$L$28)+IF(Data!$X204&lt;&gt;"",Scoring!$L$29)+IF(Data!$Y204&lt;&gt;"",Scoring!$L$30)+IF(Data!$Z204&lt;&gt;"",Scoring!$L$31)+IF(Data!$AA204&lt;&gt;"",Scoring!$L$32)+IF(Data!$AB204&lt;&gt;"",Scoring!$L$33)+IF(Data!$AC204&lt;&gt;"",Scoring!$L$34)+IF(Data!$AD204&lt;&gt;"",Scoring!$L$35)+IF(Data!$AE204&lt;&gt;"",Scoring!$L$36)+IF(Data!$AF204&lt;&gt;"",Scoring!$L$37)+IF(Data!$AG204&lt;&gt;"",Scoring!$L$38)+IF(Data!$AH204&lt;&gt;"",Scoring!$L$39)+IF(Data!$AI204&lt;&gt;"",Scoring!$L$40)+IF(Data!$AJ204&lt;&gt;"",Scoring!$L$41)+IF(Data!$AK204&lt;&gt;"",Scoring!$L$42)+IF(Data!$AL204&lt;&gt;"",Scoring!$L$43)+IF(Data!$AM204&lt;&gt;"",Scoring!$L$44)+IF(Data!$AN204&lt;&gt;"",Scoring!$L$45)+IF(Data!$AO204&lt;&gt;"",Scoring!$L$46)+IF(Data!$AP204&lt;&gt;"",Scoring!$L$47)+IF(Data!$AQ204&lt;&gt;"",Scoring!$L$48)+IF(Data!$AR204&lt;&gt;"",Scoring!$L$49)+IF(Data!$AS204&lt;&gt;"",Scoring!$L$50)+IF(Data!$AT204&lt;&gt;"",Scoring!$L$51)+IF(Data!$AU204&lt;&gt;"",Scoring!$L$52),"")</f>
        <v/>
      </c>
      <c r="BM204" s="180" t="str">
        <f>IF(BL204&lt;&gt;"",LOOKUP(BL204,Likelihoods!$A$7:$A$107,Likelihoods!J$7:J$107),"")</f>
        <v/>
      </c>
      <c r="BN204" s="181" t="str">
        <f>IF(AND(COUNTBLANK($B204:$O204)=13,COUNTBLANK($P204:$Q204)=1,COUNTBLANK($R204:$U204)=3,COUNTBLANK($V204:$X204)=2,COUNTBLANK($Y204:$AE204)=6,COUNTBLANK($AF204:$AJ204)=4,COUNTBLANK($AK204:AN204)=3,COUNTBLANK($AO204:$AQ204)=2,COUNTBLANK($AR204:$AS204)=1,COUNTBLANK($AT204:$AU204)=1),IF(Data!$B204&lt;&gt;"",Scoring!$M$7)+IF(Data!$C204&lt;&gt;"",Scoring!$M$8)+IF(Data!$D204&lt;&gt;"",Scoring!$M$9)+IF(Data!$E204&lt;&gt;"",Scoring!$M$10)+IF(Data!$F204&lt;&gt;"",Scoring!$M$11)+IF(Data!$G204&lt;&gt;"",Scoring!$M$12)+IF(Data!$H204&lt;&gt;"",Scoring!$M$13)+IF(Data!$I204&lt;&gt;"",Scoring!$M$14)+IF(Data!$J204&lt;&gt;"",Scoring!$M$15)+IF(Data!$K204&lt;&gt;"",Scoring!$M$16)+IF(Data!$L204&lt;&gt;"",Scoring!$M$17)+IF(Data!$M204&lt;&gt;"",Scoring!$M$18)+IF(Data!$N204&lt;&gt;"",Scoring!$M$19)+IF(Data!$O204&lt;&gt;"",Scoring!$M$20)+IF(Data!$P204&lt;&gt;"",Scoring!$M$21)+IF(Data!$Q204&lt;&gt;"",Scoring!$M$22)+IF(Data!$R204&lt;&gt;"",Scoring!$M$23)+IF(Data!$S204&lt;&gt;"",Scoring!$M$24)+IF(Data!$T204&lt;&gt;"",Scoring!$M$25)+IF(Data!$U204&lt;&gt;"",Scoring!$M$26)+IF(Data!$V204&lt;&gt;"",Scoring!$M$27)+IF(Data!$W204&lt;&gt;"",Scoring!$M$28)+IF(Data!$X204&lt;&gt;"",Scoring!$M$29)+IF(Data!$Y204&lt;&gt;"",Scoring!$M$30)+IF(Data!$Z204&lt;&gt;"",Scoring!$M$31)+IF(Data!$AA204&lt;&gt;"",Scoring!$M$32)+IF(Data!$AB204&lt;&gt;"",Scoring!$M$33)+IF(Data!$AC204&lt;&gt;"",Scoring!$M$34)+IF(Data!$AD204&lt;&gt;"",Scoring!$M$35)+IF(Data!$AE204&lt;&gt;"",Scoring!$M$36)+IF(Data!$AF204&lt;&gt;"",Scoring!$M$37)+IF(Data!$AG204&lt;&gt;"",Scoring!$M$38)+IF(Data!$AH204&lt;&gt;"",Scoring!$M$39)+IF(Data!$AI204&lt;&gt;"",Scoring!$M$40)+IF(Data!$AJ204&lt;&gt;"",Scoring!$M$41)+IF(Data!$AK204&lt;&gt;"",Scoring!$M$42)+IF(Data!$AL204&lt;&gt;"",Scoring!$M$43)+IF(Data!$AM204&lt;&gt;"",Scoring!$M$44)+IF(Data!$AN204&lt;&gt;"",Scoring!$M$45)+IF(Data!$AO204&lt;&gt;"",Scoring!$M$46)+IF(Data!$AP204&lt;&gt;"",Scoring!$M$47)+IF(Data!$AQ204&lt;&gt;"",Scoring!$M$48)+IF(Data!$AR204&lt;&gt;"",Scoring!$M$49)+IF(Data!$AS204&lt;&gt;"",Scoring!$M$50)+IF(Data!$AT204&lt;&gt;"",Scoring!$M$51)+IF(Data!$AU204&lt;&gt;"",Scoring!$M$52),"")</f>
        <v/>
      </c>
      <c r="BO204" s="184" t="str">
        <f>IF(BN204&lt;&gt;"",LOOKUP(BN204,Likelihoods!$A$7:$A$107,Likelihoods!K$7:K$107),"")</f>
        <v/>
      </c>
      <c r="BP204" s="179" t="str">
        <f>IF(AND(COUNTBLANK($B204:$O204)=13,COUNTBLANK($P204:$Q204)=1,COUNTBLANK($R204:$U204)=3,COUNTBLANK($V204:$X204)=2,COUNTBLANK($Y204:$AE204)=6,COUNTBLANK($AF204:$AJ204)=4,COUNTBLANK($AK204:AN204)=3,COUNTBLANK($AO204:$AQ204)=2,COUNTBLANK($AR204:$AS204)=1,COUNTBLANK($AT204:$AU204)=1),IF(Data!$B204&lt;&gt;"",Scoring!$N$7)+IF(Data!$C204&lt;&gt;"",Scoring!$N$8)+IF(Data!$D204&lt;&gt;"",Scoring!$N$9)+IF(Data!$E204&lt;&gt;"",Scoring!$N$10)+IF(Data!$F204&lt;&gt;"",Scoring!$N$11)+IF(Data!$G204&lt;&gt;"",Scoring!$N$12)+IF(Data!$H204&lt;&gt;"",Scoring!$N$13)+IF(Data!$I204&lt;&gt;"",Scoring!$N$14)+IF(Data!$J204&lt;&gt;"",Scoring!$N$15)+IF(Data!$K204&lt;&gt;"",Scoring!$N$16)+IF(Data!$L204&lt;&gt;"",Scoring!$N$17)+IF(Data!$M204&lt;&gt;"",Scoring!$N$18)+IF(Data!$N204&lt;&gt;"",Scoring!$N$19)+IF(Data!$O204&lt;&gt;"",Scoring!$N$20)+IF(Data!$P204&lt;&gt;"",Scoring!$N$21)+IF(Data!$Q204&lt;&gt;"",Scoring!$N$22)+IF(Data!$R204&lt;&gt;"",Scoring!$N$23)+IF(Data!$S204&lt;&gt;"",Scoring!$N$24)+IF(Data!$T204&lt;&gt;"",Scoring!$N$25)+IF(Data!$U204&lt;&gt;"",Scoring!$N$26)+IF(Data!$V204&lt;&gt;"",Scoring!$N$27)+IF(Data!$W204&lt;&gt;"",Scoring!$N$28)+IF(Data!$X204&lt;&gt;"",Scoring!$N$29)+IF(Data!$Y204&lt;&gt;"",Scoring!$N$30)+IF(Data!$Z204&lt;&gt;"",Scoring!$N$31)+IF(Data!$AA204&lt;&gt;"",Scoring!$N$32)+IF(Data!$AB204&lt;&gt;"",Scoring!$N$33)+IF(Data!$AC204&lt;&gt;"",Scoring!$N$34)+IF(Data!$AD204&lt;&gt;"",Scoring!$N$35)+IF(Data!$AE204&lt;&gt;"",Scoring!$N$36)+IF(Data!$AF204&lt;&gt;"",Scoring!$N$37)+IF(Data!$AG204&lt;&gt;"",Scoring!$N$38)+IF(Data!$AH204&lt;&gt;"",Scoring!$N$39)+IF(Data!$AI204&lt;&gt;"",Scoring!$N$40)+IF(Data!$AJ204&lt;&gt;"",Scoring!$N$41)+IF(Data!$AK204&lt;&gt;"",Scoring!$N$42)+IF(Data!$AL204&lt;&gt;"",Scoring!$N$43)+IF(Data!$AM204&lt;&gt;"",Scoring!$N$44)+IF(Data!$AN204&lt;&gt;"",Scoring!$N$45)+IF(Data!$AO204&lt;&gt;"",Scoring!$N$46)+IF(Data!$AP204&lt;&gt;"",Scoring!$N$47)+IF(Data!$AQ204&lt;&gt;"",Scoring!$N$48)+IF(Data!$AR204&lt;&gt;"",Scoring!$N$49)+IF(Data!$AS204&lt;&gt;"",Scoring!$N$50)+IF(Data!$AT204&lt;&gt;"",Scoring!$N$51)+IF(Data!$AU204&lt;&gt;"",Scoring!$N$52),"")</f>
        <v/>
      </c>
      <c r="BQ204" s="189" t="str">
        <f>IF(BP204&lt;&gt;"",LOOKUP(BP204,Likelihoods!$A$7:$A$107,Likelihoods!L$7:L$107),"")</f>
        <v/>
      </c>
      <c r="BR204" s="181" t="str">
        <f>IF(AND(COUNTBLANK($B204:$O204)=13,COUNTBLANK($P204:$Q204)=1,COUNTBLANK($R204:$U204)=3,COUNTBLANK($V204:$X204)=2,COUNTBLANK($Y204:$AE204)=6,COUNTBLANK($AF204:$AJ204)=4,COUNTBLANK($AK204:AN204)=3,COUNTBLANK($AO204:$AQ204)=2,COUNTBLANK($AR204:$AS204)=1,COUNTBLANK($AT204:$AU204)=1),IF(Data!$B204&lt;&gt;"",Scoring!$O$7)+IF(Data!$C204&lt;&gt;"",Scoring!$O$8)+IF(Data!$D204&lt;&gt;"",Scoring!$O$9)+IF(Data!$E204&lt;&gt;"",Scoring!$O$10)+IF(Data!$F204&lt;&gt;"",Scoring!$O$11)+IF(Data!$G204&lt;&gt;"",Scoring!$O$12)+IF(Data!$H204&lt;&gt;"",Scoring!$O$13)+IF(Data!$I204&lt;&gt;"",Scoring!$O$14)+IF(Data!$J204&lt;&gt;"",Scoring!$O$15)+IF(Data!$K204&lt;&gt;"",Scoring!$O$16)+IF(Data!$L204&lt;&gt;"",Scoring!$O$17)+IF(Data!$M204&lt;&gt;"",Scoring!$O$18)+IF(Data!$N204&lt;&gt;"",Scoring!$O$19)+IF(Data!$O204&lt;&gt;"",Scoring!$O$20)+IF(Data!$P204&lt;&gt;"",Scoring!$O$21)+IF(Data!$Q204&lt;&gt;"",Scoring!$O$22)+IF(Data!$R204&lt;&gt;"",Scoring!$O$23)+IF(Data!$S204&lt;&gt;"",Scoring!$O$24)+IF(Data!$T204&lt;&gt;"",Scoring!$O$25)+IF(Data!$U204&lt;&gt;"",Scoring!$O$26)+IF(Data!$V204&lt;&gt;"",Scoring!$O$27)+IF(Data!$W204&lt;&gt;"",Scoring!$O$28)+IF(Data!$X204&lt;&gt;"",Scoring!$O$29)+IF(Data!$Y204&lt;&gt;"",Scoring!$O$30)+IF(Data!$Z204&lt;&gt;"",Scoring!$O$31)+IF(Data!$AA204&lt;&gt;"",Scoring!$O$32)+IF(Data!$AB204&lt;&gt;"",Scoring!$O$33)+IF(Data!$AC204&lt;&gt;"",Scoring!$O$34)+IF(Data!$AD204&lt;&gt;"",Scoring!$O$35)+IF(Data!$AE204&lt;&gt;"",Scoring!$O$36)+IF(Data!$AF204&lt;&gt;"",Scoring!$O$37)+IF(Data!$AG204&lt;&gt;"",Scoring!$O$38)+IF(Data!$AH204&lt;&gt;"",Scoring!$O$39)+IF(Data!$AI204&lt;&gt;"",Scoring!$O$40)+IF(Data!$AJ204&lt;&gt;"",Scoring!$O$41)+IF(Data!$AK204&lt;&gt;"",Scoring!$O$42)+IF(Data!$AL204&lt;&gt;"",Scoring!$O$43)+IF(Data!$AM204&lt;&gt;"",Scoring!$O$44)+IF(Data!$AN204&lt;&gt;"",Scoring!$O$45)+IF(Data!$AO204&lt;&gt;"",Scoring!$O$46)+IF(Data!$AP204&lt;&gt;"",Scoring!$O$47)+IF(Data!$AQ204&lt;&gt;"",Scoring!$O$48)+IF(Data!$AR204&lt;&gt;"",Scoring!$O$49)+IF(Data!$AS204&lt;&gt;"",Scoring!$O$50)+IF(Data!$AT204&lt;&gt;"",Scoring!$O$51)+IF(Data!$AU204&lt;&gt;"",Scoring!$O$52),"")</f>
        <v/>
      </c>
      <c r="BS204" s="184" t="str">
        <f>IF(BR204&lt;&gt;"",LOOKUP(BR204,Likelihoods!$A$7:$A$107,Likelihoods!M$7:M$107),"")</f>
        <v/>
      </c>
      <c r="BT204" s="181" t="str">
        <f>IF(AND(COUNTBLANK($B204:$O204)=13,COUNTBLANK($P204:$Q204)=1,COUNTBLANK($R204:$U204)=3,COUNTBLANK($V204:$X204)=2,COUNTBLANK($Y204:$AE204)=6,COUNTBLANK($AF204:$AJ204)=4,COUNTBLANK($AK204:AN204)=3,COUNTBLANK($AO204:$AQ204)=2,COUNTBLANK($AR204:$AS204)=1,COUNTBLANK($AT204:$AU204)=1),IF(Data!$B204&lt;&gt;"",Scoring!$P$7)+IF(Data!$C204&lt;&gt;"",Scoring!$P$8)+IF(Data!$D204&lt;&gt;"",Scoring!$P$9)+IF(Data!$E204&lt;&gt;"",Scoring!$P$10)+IF(Data!$F204&lt;&gt;"",Scoring!$P$11)+IF(Data!$G204&lt;&gt;"",Scoring!$P$12)+IF(Data!$H204&lt;&gt;"",Scoring!$P$13)+IF(Data!$I204&lt;&gt;"",Scoring!$P$14)+IF(Data!$J204&lt;&gt;"",Scoring!$P$15)+IF(Data!$K204&lt;&gt;"",Scoring!$P$16)+IF(Data!$L204&lt;&gt;"",Scoring!$P$17)+IF(Data!$M204&lt;&gt;"",Scoring!$P$18)+IF(Data!$N204&lt;&gt;"",Scoring!$P$19)+IF(Data!$O204&lt;&gt;"",Scoring!$P$20)+IF(Data!$P204&lt;&gt;"",Scoring!$P$21)+IF(Data!$Q204&lt;&gt;"",Scoring!$P$22)+IF(Data!$R204&lt;&gt;"",Scoring!$P$23)+IF(Data!$S204&lt;&gt;"",Scoring!$P$24)+IF(Data!$T204&lt;&gt;"",Scoring!$P$25)+IF(Data!$U204&lt;&gt;"",Scoring!$P$26)+IF(Data!$V204&lt;&gt;"",Scoring!$P$27)+IF(Data!$W204&lt;&gt;"",Scoring!$P$28)+IF(Data!$X204&lt;&gt;"",Scoring!$P$29)+IF(Data!$Y204&lt;&gt;"",Scoring!$P$30)+IF(Data!$Z204&lt;&gt;"",Scoring!$P$31)+IF(Data!$AA204&lt;&gt;"",Scoring!$P$32)+IF(Data!$AB204&lt;&gt;"",Scoring!$P$33)+IF(Data!$AC204&lt;&gt;"",Scoring!$P$34)+IF(Data!$AD204&lt;&gt;"",Scoring!$P$35)+IF(Data!$AE204&lt;&gt;"",Scoring!$P$36)+IF(Data!$AF204&lt;&gt;"",Scoring!$P$37)+IF(Data!$AG204&lt;&gt;"",Scoring!$P$38)+IF(Data!$AH204&lt;&gt;"",Scoring!$P$39)+IF(Data!$AI204&lt;&gt;"",Scoring!$P$40)+IF(Data!$AJ204&lt;&gt;"",Scoring!$P$41)+IF(Data!$AK204&lt;&gt;"",Scoring!$P$42)+IF(Data!$AL204&lt;&gt;"",Scoring!$P$43)+IF(Data!$AM204&lt;&gt;"",Scoring!$P$44)+IF(Data!$AN204&lt;&gt;"",Scoring!$P$45)+IF(Data!$AO204&lt;&gt;"",Scoring!$P$46)+IF(Data!$AP204&lt;&gt;"",Scoring!$P$47)+IF(Data!$AQ204&lt;&gt;"",Scoring!$P$48)+IF(Data!$AR204&lt;&gt;"",Scoring!$P$49)+IF(Data!$AS204&lt;&gt;"",Scoring!$P$50)+IF(Data!$AT204&lt;&gt;"",Scoring!$P$51)+IF(Data!$AU204&lt;&gt;"",Scoring!$P$52),"")</f>
        <v/>
      </c>
      <c r="BU204" s="180" t="str">
        <f>IF(BT204&lt;&gt;"",LOOKUP(BT204,Likelihoods!$A$7:$A$107,Likelihoods!N$7:N$107),"")</f>
        <v/>
      </c>
      <c r="BV204" s="181" t="str">
        <f>IF(AND(COUNTBLANK($B204:$O204)=13,COUNTBLANK($P204:$Q204)=1,COUNTBLANK($R204:$U204)=3,COUNTBLANK($V204:$X204)=2,COUNTBLANK($Y204:$AE204)=6,COUNTBLANK($AF204:$AJ204)=4,COUNTBLANK($AK204:AN204)=3,COUNTBLANK($AO204:$AQ204)=2,COUNTBLANK($AR204:$AS204)=1,COUNTBLANK($AT204:$AU204)=1),IF(Data!$B204&lt;&gt;"",Scoring!$Q$7)+IF(Data!$C204&lt;&gt;"",Scoring!$Q$8)+IF(Data!$D204&lt;&gt;"",Scoring!$Q$9)+IF(Data!$E204&lt;&gt;"",Scoring!$Q$10)+IF(Data!$F204&lt;&gt;"",Scoring!$Q$11)+IF(Data!$G204&lt;&gt;"",Scoring!$Q$12)+IF(Data!$H204&lt;&gt;"",Scoring!$Q$13)+IF(Data!$I204&lt;&gt;"",Scoring!$Q$14)+IF(Data!$J204&lt;&gt;"",Scoring!$Q$15)+IF(Data!$K204&lt;&gt;"",Scoring!$Q$16)+IF(Data!$L204&lt;&gt;"",Scoring!$Q$17)+IF(Data!$M204&lt;&gt;"",Scoring!$Q$18)+IF(Data!$N204&lt;&gt;"",Scoring!$Q$19)+IF(Data!$O204&lt;&gt;"",Scoring!$Q$20)+IF(Data!$P204&lt;&gt;"",Scoring!$Q$21)+IF(Data!$Q204&lt;&gt;"",Scoring!$Q$22)+IF(Data!$R204&lt;&gt;"",Scoring!$Q$23)+IF(Data!$S204&lt;&gt;"",Scoring!$Q$24)+IF(Data!$T204&lt;&gt;"",Scoring!$Q$25)+IF(Data!$U204&lt;&gt;"",Scoring!$Q$26)+IF(Data!$V204&lt;&gt;"",Scoring!$Q$27)+IF(Data!$W204&lt;&gt;"",Scoring!$Q$28)+IF(Data!$X204&lt;&gt;"",Scoring!$Q$29)+IF(Data!$Y204&lt;&gt;"",Scoring!$Q$30)+IF(Data!$Z204&lt;&gt;"",Scoring!$Q$31)+IF(Data!$AA204&lt;&gt;"",Scoring!$Q$32)+IF(Data!$AB204&lt;&gt;"",Scoring!$Q$33)+IF(Data!$AC204&lt;&gt;"",Scoring!$Q$34)+IF(Data!$AD204&lt;&gt;"",Scoring!$Q$35)+IF(Data!$AE204&lt;&gt;"",Scoring!$Q$36)+IF(Data!$AF204&lt;&gt;"",Scoring!$Q$37)+IF(Data!$AG204&lt;&gt;"",Scoring!$Q$38)+IF(Data!$AH204&lt;&gt;"",Scoring!$Q$39)+IF(Data!$AI204&lt;&gt;"",Scoring!$Q$40)+IF(Data!$AJ204&lt;&gt;"",Scoring!$Q$41)+IF(Data!$AK204&lt;&gt;"",Scoring!$Q$42)+IF(Data!$AL204&lt;&gt;"",Scoring!$Q$43)+IF(Data!$AM204&lt;&gt;"",Scoring!$Q$44)+IF(Data!$AN204&lt;&gt;"",Scoring!$Q$45)+IF(Data!$AO204&lt;&gt;"",Scoring!$Q$46)+IF(Data!$AP204&lt;&gt;"",Scoring!$Q$47)+IF(Data!$AQ204&lt;&gt;"",Scoring!$Q$48)+IF(Data!$AR204&lt;&gt;"",Scoring!$Q$49)+IF(Data!$AS204&lt;&gt;"",Scoring!$Q$50)+IF(Data!$AT204&lt;&gt;"",Scoring!$Q$51)+IF(Data!$AU204&lt;&gt;"",Scoring!$Q$52),"")</f>
        <v/>
      </c>
      <c r="BW204" s="183" t="str">
        <f>IF(BV204&lt;&gt;"",LOOKUP(BV204,Likelihoods!$A$7:$A$107,Likelihoods!O$7:O$107),"")</f>
        <v/>
      </c>
      <c r="BX204" s="9"/>
      <c r="BY204" s="9"/>
      <c r="BZ204" s="9"/>
      <c r="CA204" s="9"/>
      <c r="CB204" s="9"/>
      <c r="CC204" s="9"/>
      <c r="CD204" s="9"/>
      <c r="CE204" s="9"/>
      <c r="CF204" s="9"/>
      <c r="CG204" s="9"/>
      <c r="CH204" s="9"/>
      <c r="CI204" s="9"/>
      <c r="CJ204" s="9"/>
      <c r="CK204" s="9"/>
    </row>
    <row r="205" spans="1:89" ht="14.25">
      <c r="A205" s="59"/>
      <c r="B205" s="76"/>
      <c r="C205" s="77"/>
      <c r="D205" s="77"/>
      <c r="E205" s="77"/>
      <c r="F205" s="77"/>
      <c r="G205" s="77"/>
      <c r="H205" s="77"/>
      <c r="I205" s="77"/>
      <c r="J205" s="77"/>
      <c r="K205" s="77"/>
      <c r="L205" s="77"/>
      <c r="M205" s="77"/>
      <c r="N205" s="77"/>
      <c r="O205" s="77"/>
      <c r="P205" s="76"/>
      <c r="Q205" s="78"/>
      <c r="R205" s="77"/>
      <c r="S205" s="77"/>
      <c r="T205" s="77"/>
      <c r="U205" s="77"/>
      <c r="V205" s="76"/>
      <c r="W205" s="77"/>
      <c r="X205" s="78"/>
      <c r="Y205" s="77"/>
      <c r="Z205" s="77"/>
      <c r="AA205" s="77"/>
      <c r="AB205" s="77"/>
      <c r="AC205" s="77"/>
      <c r="AD205" s="77"/>
      <c r="AE205" s="77"/>
      <c r="AF205" s="76"/>
      <c r="AG205" s="77"/>
      <c r="AH205" s="77"/>
      <c r="AI205" s="77"/>
      <c r="AJ205" s="78"/>
      <c r="AK205" s="77"/>
      <c r="AL205" s="77"/>
      <c r="AM205" s="77"/>
      <c r="AN205" s="77"/>
      <c r="AO205" s="76"/>
      <c r="AP205" s="77"/>
      <c r="AQ205" s="78"/>
      <c r="AR205" s="76"/>
      <c r="AS205" s="78"/>
      <c r="AT205" s="77"/>
      <c r="AU205" s="77"/>
      <c r="AV205" s="179" t="str">
        <f>IF(AND(COUNTBLANK($B205:$O205)=13,COUNTBLANK($P205:$Q205)=1,COUNTBLANK($R205:$U205)=3,COUNTBLANK($V205:$X205)=2,COUNTBLANK($Y205:$AE205)=6,COUNTBLANK($AF205:$AJ205)=4,COUNTBLANK($AK205:AN205)=3,COUNTBLANK($AO205:$AQ205)=2,COUNTBLANK($AR205:$AS205)=1,COUNTBLANK($AT205:$AU205)=1),IF(Data!$B205&lt;&gt;"",Scoring!$D$7)+IF(Data!$C205&lt;&gt;"",Scoring!$D$8)+IF(Data!$D205&lt;&gt;"",Scoring!$D$9)+IF(Data!$E205&lt;&gt;"",Scoring!$D$10)+IF(Data!$F205&lt;&gt;"",Scoring!$D$11)+IF(Data!$G205&lt;&gt;"",Scoring!$D$12)+IF(Data!$H205&lt;&gt;"",Scoring!$D$13)+IF(Data!$I205&lt;&gt;"",Scoring!$D$14)+IF(Data!$J205&lt;&gt;"",Scoring!$D$15)+IF(Data!$K205&lt;&gt;"",Scoring!$D$16)+IF(Data!$L205&lt;&gt;"",Scoring!$D$17)+IF(Data!$M205&lt;&gt;"",Scoring!$D$18)+IF(Data!$N205&lt;&gt;"",Scoring!$D$19)+IF(Data!$O205&lt;&gt;"",Scoring!$D$20)+IF(Data!$P205&lt;&gt;"",Scoring!$D$21)+IF(Data!$Q205&lt;&gt;"",Scoring!$D$22)+IF(Data!$R205&lt;&gt;"",Scoring!$D$23)+IF(Data!$S205&lt;&gt;"",Scoring!$D$24)+IF(Data!$T205&lt;&gt;"",Scoring!$D$25)+IF(Data!$U205&lt;&gt;"",Scoring!$D$26)+IF(Data!$V205&lt;&gt;"",Scoring!$D$27)+IF(Data!$W205&lt;&gt;"",Scoring!$D$28)+IF(Data!$X205&lt;&gt;"",Scoring!$D$29)+IF(Data!$Y205&lt;&gt;"",Scoring!$D$30)+IF(Data!$Z205&lt;&gt;"",Scoring!$D$31)+IF(Data!$AA205&lt;&gt;"",Scoring!$D$32)+IF(Data!$AB205&lt;&gt;"",Scoring!$D$33)+IF(Data!$AC205&lt;&gt;"",Scoring!$D$34)+IF(Data!$AD205&lt;&gt;"",Scoring!$D$35)+IF(Data!$AE205&lt;&gt;"",Scoring!$D$36)+IF(Data!$AF205&lt;&gt;"",Scoring!$D$37)+IF(Data!$AG205&lt;&gt;"",Scoring!$D$38)+IF(Data!$AH205&lt;&gt;"",Scoring!$D$39)+IF(Data!$AI205&lt;&gt;"",Scoring!$D$40)+IF(Data!$AJ205&lt;&gt;"",Scoring!$D$41)+IF(Data!$AK205&lt;&gt;"",Scoring!$D$42)+IF(Data!$AL205&lt;&gt;"",Scoring!$D$43)+IF(Data!$AM205&lt;&gt;"",Scoring!$D$44)+IF(Data!$AN205&lt;&gt;"",Scoring!$D$45)+IF(Data!$AO205&lt;&gt;"",Scoring!$D$46)+IF(Data!$AP205&lt;&gt;"",Scoring!$D$47)+IF(Data!$AQ205&lt;&gt;"",Scoring!$D$48)+IF(Data!$AR205&lt;&gt;"",Scoring!$D$49)+IF(Data!$AS205&lt;&gt;"",Scoring!$D$50)+IF(Data!$AT205&lt;&gt;"",Scoring!$D$51)+IF(Data!$AU205&lt;&gt;"",Scoring!$D$52),"")</f>
        <v/>
      </c>
      <c r="AW205" s="180" t="str">
        <f>IF(AV205&lt;&gt;"",LOOKUP(AV205,Likelihoods!$A$7:$A$107,Likelihoods!B$7:B$107),"")</f>
        <v/>
      </c>
      <c r="AX205" s="181" t="str">
        <f>IF(AND(COUNTBLANK($B205:$O205)=13,COUNTBLANK($P205:$Q205)=1,COUNTBLANK($R205:$U205)=3,COUNTBLANK($V205:$X205)=2,COUNTBLANK($Y205:$AE205)=6,COUNTBLANK($AF205:$AJ205)=4,COUNTBLANK($AK205:AN205)=3,COUNTBLANK($AO205:$AQ205)=2,COUNTBLANK($AR205:$AS205)=1,COUNTBLANK($AT205:$AU205)=1),IF(Data!$B205&lt;&gt;"",Scoring!$E$7)+IF(Data!$C205&lt;&gt;"",Scoring!$E$8)+IF(Data!$D205&lt;&gt;"",Scoring!$E$9)+IF(Data!$E205&lt;&gt;"",Scoring!$E$10)+IF(Data!$F205&lt;&gt;"",Scoring!$E$11)+IF(Data!$G205&lt;&gt;"",Scoring!$E$12)+IF(Data!$H205&lt;&gt;"",Scoring!$E$13)+IF(Data!$I205&lt;&gt;"",Scoring!$E$14)+IF(Data!$J205&lt;&gt;"",Scoring!$E$15)+IF(Data!$K205&lt;&gt;"",Scoring!$E$16)+IF(Data!$L205&lt;&gt;"",Scoring!$E$17)+IF(Data!$M205&lt;&gt;"",Scoring!$E$18)+IF(Data!$N205&lt;&gt;"",Scoring!$E$19)+IF(Data!$O205&lt;&gt;"",Scoring!$E$20)+IF(Data!$P205&lt;&gt;"",Scoring!$E$21)+IF(Data!$Q205&lt;&gt;"",Scoring!$E$22)+IF(Data!$R205&lt;&gt;"",Scoring!$E$23)+IF(Data!$S205&lt;&gt;"",Scoring!$E$24)+IF(Data!$T205&lt;&gt;"",Scoring!$E$25)+IF(Data!$U205&lt;&gt;"",Scoring!$E$26)+IF(Data!$V205&lt;&gt;"",Scoring!$E$27)+IF(Data!$W205&lt;&gt;"",Scoring!$E$28)+IF(Data!$X205&lt;&gt;"",Scoring!$E$29)+IF(Data!$Y205&lt;&gt;"",Scoring!$E$30)+IF(Data!$Z205&lt;&gt;"",Scoring!$E$31)+IF(Data!$AA205&lt;&gt;"",Scoring!$E$32)+IF(Data!$AB205&lt;&gt;"",Scoring!$E$33)+IF(Data!$AC205&lt;&gt;"",Scoring!$E$34)+IF(Data!$AD205&lt;&gt;"",Scoring!$E$35)+IF(Data!$AE205&lt;&gt;"",Scoring!$E$36)+IF(Data!$AF205&lt;&gt;"",Scoring!$E$37)+IF(Data!$AG205&lt;&gt;"",Scoring!$E$38)+IF(Data!$AH205&lt;&gt;"",Scoring!$E$39)+IF(Data!$AI205&lt;&gt;"",Scoring!$E$40)+IF(Data!$AJ205&lt;&gt;"",Scoring!$E$41)+IF(Data!$AK205&lt;&gt;"",Scoring!$E$42)+IF(Data!$AL205&lt;&gt;"",Scoring!$E$43)+IF(Data!$AM205&lt;&gt;"",Scoring!$E$44)+IF(Data!$AN205&lt;&gt;"",Scoring!$E$45)+IF(Data!$AO205&lt;&gt;"",Scoring!$E$46)+IF(Data!$AP205&lt;&gt;"",Scoring!$E$47)+IF(Data!$AQ205&lt;&gt;"",Scoring!$E$48)+IF(Data!$AR205&lt;&gt;"",Scoring!$E$49)+IF(Data!$AS205&lt;&gt;"",Scoring!$E$50)+IF(Data!$AT205&lt;&gt;"",Scoring!$E$51)+IF(Data!$AU205&lt;&gt;"",Scoring!$E$52),"")</f>
        <v/>
      </c>
      <c r="AY205" s="180" t="str">
        <f>IF(AX205&lt;&gt;"",LOOKUP(AX205,Likelihoods!$A$7:$A$107,Likelihoods!C$7:C$107),"")</f>
        <v/>
      </c>
      <c r="AZ205" s="182" t="str">
        <f>IF(AND(COUNTBLANK($B205:$O205)=13,COUNTBLANK($P205:$Q205)=1,COUNTBLANK($R205:$U205)=3,COUNTBLANK($V205:$X205)=2,COUNTBLANK($Y205:$AE205)=6,COUNTBLANK($AF205:$AJ205)=4,COUNTBLANK($AK205:AN205)=3,COUNTBLANK($AO205:$AQ205)=2,COUNTBLANK($AR205:$AS205)=1,COUNTBLANK($AT205:$AU205)=1),IF(Data!$B205&lt;&gt;"",Scoring!$F$7)+IF(Data!$C205&lt;&gt;"",Scoring!$F$8)+IF(Data!$D205&lt;&gt;"",Scoring!$F$9)+IF(Data!$E205&lt;&gt;"",Scoring!$F$10)+IF(Data!$F205&lt;&gt;"",Scoring!$F$11)+IF(Data!$G205&lt;&gt;"",Scoring!$F$12)+IF(Data!$H205&lt;&gt;"",Scoring!$F$13)+IF(Data!$I205&lt;&gt;"",Scoring!$F$14)+IF(Data!$J205&lt;&gt;"",Scoring!$F$15)+IF(Data!$K205&lt;&gt;"",Scoring!$F$16)+IF(Data!$L205&lt;&gt;"",Scoring!$F$17)+IF(Data!$M205&lt;&gt;"",Scoring!$F$18)+IF(Data!$N205&lt;&gt;"",Scoring!$F$19)+IF(Data!$O205&lt;&gt;"",Scoring!$F$20)+IF(Data!$P205&lt;&gt;"",Scoring!$F$21)+IF(Data!$Q205&lt;&gt;"",Scoring!$F$22)+IF(Data!$R205&lt;&gt;"",Scoring!$F$23)+IF(Data!$S205&lt;&gt;"",Scoring!$F$24)+IF(Data!$T205&lt;&gt;"",Scoring!$F$25)+IF(Data!$U205&lt;&gt;"",Scoring!$F$26)+IF(Data!$V205&lt;&gt;"",Scoring!$F$27)+IF(Data!$W205&lt;&gt;"",Scoring!$F$28)+IF(Data!$X205&lt;&gt;"",Scoring!$F$29)+IF(Data!$Y205&lt;&gt;"",Scoring!$F$30)+IF(Data!$Z205&lt;&gt;"",Scoring!$F$31)+IF(Data!$AA205&lt;&gt;"",Scoring!$F$32)+IF(Data!$AB205&lt;&gt;"",Scoring!$F$33)+IF(Data!$AC205&lt;&gt;"",Scoring!$F$34)+IF(Data!$AD205&lt;&gt;"",Scoring!$F$35)+IF(Data!$AE205&lt;&gt;"",Scoring!$F$36)+IF(Data!$AF205&lt;&gt;"",Scoring!$F$37)+IF(Data!$AG205&lt;&gt;"",Scoring!$F$38)+IF(Data!$AH205&lt;&gt;"",Scoring!$F$39)+IF(Data!$AI205&lt;&gt;"",Scoring!$F$40)+IF(Data!$AJ205&lt;&gt;"",Scoring!$F$41)+IF(Data!$AK205&lt;&gt;"",Scoring!$F$42)+IF(Data!$AL205&lt;&gt;"",Scoring!$F$43)+IF(Data!$AM205&lt;&gt;"",Scoring!$F$44)+IF(Data!$AN205&lt;&gt;"",Scoring!$F$45)+IF(Data!$AO205&lt;&gt;"",Scoring!$F$46)+IF(Data!$AP205&lt;&gt;"",Scoring!$F$47)+IF(Data!$AQ205&lt;&gt;"",Scoring!$F$48)+IF(Data!$AR205&lt;&gt;"",Scoring!$F$49)+IF(Data!$AS205&lt;&gt;"",Scoring!$F$50)+IF(Data!$AT205&lt;&gt;"",Scoring!$F$51)+IF(Data!$AU205&lt;&gt;"",Scoring!$F$52),"")</f>
        <v/>
      </c>
      <c r="BA205" s="183" t="str">
        <f>IF(AZ205&lt;&gt;"",LOOKUP(AZ205,Likelihoods!$A$7:$A$107,Likelihoods!D$7:D$107),"")</f>
        <v/>
      </c>
      <c r="BB205" s="181" t="str">
        <f>IF(AND(COUNTBLANK($B205:$O205)=13,COUNTBLANK($P205:$Q205)=1,COUNTBLANK($R205:$U205)=3,COUNTBLANK($V205:$X205)=2,COUNTBLANK($Y205:$AE205)=6,COUNTBLANK($AF205:$AJ205)=4,COUNTBLANK($AK205:AN205)=3,COUNTBLANK($AO205:$AQ205)=2,COUNTBLANK($AR205:$AS205)=1,COUNTBLANK($AT205:$AU205)=1),IF(Data!$B205&lt;&gt;"",Scoring!$G$7)+IF(Data!$C205&lt;&gt;"",Scoring!$G$8)+IF(Data!$D205&lt;&gt;"",Scoring!$G$9)+IF(Data!$E205&lt;&gt;"",Scoring!$G$10)+IF(Data!$F205&lt;&gt;"",Scoring!$G$11)+IF(Data!$G205&lt;&gt;"",Scoring!$G$12)+IF(Data!$H205&lt;&gt;"",Scoring!$G$13)+IF(Data!$I205&lt;&gt;"",Scoring!$G$14)+IF(Data!$J205&lt;&gt;"",Scoring!$G$15)+IF(Data!$K205&lt;&gt;"",Scoring!$G$16)+IF(Data!$L205&lt;&gt;"",Scoring!$G$17)+IF(Data!$M205&lt;&gt;"",Scoring!$G$18)+IF(Data!$N205&lt;&gt;"",Scoring!$G$19)+IF(Data!$O205&lt;&gt;"",Scoring!$G$20)+IF(Data!$P205&lt;&gt;"",Scoring!$G$21)+IF(Data!$Q205&lt;&gt;"",Scoring!$G$22)+IF(Data!$R205&lt;&gt;"",Scoring!$G$23)+IF(Data!$S205&lt;&gt;"",Scoring!$G$24)+IF(Data!$T205&lt;&gt;"",Scoring!$G$25)+IF(Data!$U205&lt;&gt;"",Scoring!$G$26)+IF(Data!$V205&lt;&gt;"",Scoring!$G$27)+IF(Data!$W205&lt;&gt;"",Scoring!$G$28)+IF(Data!$X205&lt;&gt;"",Scoring!$G$29)+IF(Data!$Y205&lt;&gt;"",Scoring!$G$30)+IF(Data!$Z205&lt;&gt;"",Scoring!$G$31)+IF(Data!$AA205&lt;&gt;"",Scoring!$G$32)+IF(Data!$AB205&lt;&gt;"",Scoring!$G$33)+IF(Data!$AC205&lt;&gt;"",Scoring!$G$34)+IF(Data!$AD205&lt;&gt;"",Scoring!$G$35)+IF(Data!$AE205&lt;&gt;"",Scoring!$G$36)+IF(Data!$AF205&lt;&gt;"",Scoring!$G$37)+IF(Data!$AG205&lt;&gt;"",Scoring!$G$38)+IF(Data!$AH205&lt;&gt;"",Scoring!$G$39)+IF(Data!$AI205&lt;&gt;"",Scoring!$G$40)+IF(Data!$AJ205&lt;&gt;"",Scoring!$G$41)+IF(Data!$AK205&lt;&gt;"",Scoring!$G$42)+IF(Data!$AL205&lt;&gt;"",Scoring!$G$43)+IF(Data!$AM205&lt;&gt;"",Scoring!$G$44)+IF(Data!$AN205&lt;&gt;"",Scoring!$G$45)+IF(Data!$AO205&lt;&gt;"",Scoring!$G$46)+IF(Data!$AP205&lt;&gt;"",Scoring!$G$47)+IF(Data!$AQ205&lt;&gt;"",Scoring!$G$48)+IF(Data!$AR205&lt;&gt;"",Scoring!$G$49)+IF(Data!$AS205&lt;&gt;"",Scoring!$G$50)+IF(Data!$AT205&lt;&gt;"",Scoring!$G$51)+IF(Data!$AU205&lt;&gt;"",Scoring!$G$52),"")</f>
        <v/>
      </c>
      <c r="BC205" s="184" t="str">
        <f>IF(BB205&lt;&gt;"",LOOKUP(BB205,Likelihoods!$A$7:$A$107,Likelihoods!E$7:E$107),"")</f>
        <v/>
      </c>
      <c r="BD205" s="185" t="str">
        <f>IF(AND(COUNTBLANK($B205:$O205)=13,COUNTBLANK($P205:$Q205)=1,COUNTBLANK($R205:$U205)=3,COUNTBLANK($V205:$X205)=2,COUNTBLANK($Y205:$AE205)=6,COUNTBLANK($AF205:$AJ205)=4,COUNTBLANK($AK205:AN205)=3,COUNTBLANK($AO205:$AQ205)=2,COUNTBLANK($AR205:$AS205)=1,COUNTBLANK($AT205:$AU205)=1),IF(Data!$B205&lt;&gt;"",Scoring!$H$7)+IF(Data!$C205&lt;&gt;"",Scoring!$H$8)+IF(Data!$D205&lt;&gt;"",Scoring!$H$9)+IF(Data!$E205&lt;&gt;"",Scoring!$H$10)+IF(Data!$F205&lt;&gt;"",Scoring!$H$11)+IF(Data!$G205&lt;&gt;"",Scoring!$H$12)+IF(Data!$H205&lt;&gt;"",Scoring!$H$13)+IF(Data!$I205&lt;&gt;"",Scoring!$H$14)+IF(Data!$J205&lt;&gt;"",Scoring!$H$15)+IF(Data!$K205&lt;&gt;"",Scoring!$H$16)+IF(Data!$L205&lt;&gt;"",Scoring!$H$17)+IF(Data!$M205&lt;&gt;"",Scoring!$H$18)+IF(Data!$N205&lt;&gt;"",Scoring!$H$19)+IF(Data!$O205&lt;&gt;"",Scoring!$H$20)+IF(Data!$P205&lt;&gt;"",Scoring!$H$21)+IF(Data!$Q205&lt;&gt;"",Scoring!$H$22)+IF(Data!$R205&lt;&gt;"",Scoring!$H$23)+IF(Data!$S205&lt;&gt;"",Scoring!$H$24)+IF(Data!$T205&lt;&gt;"",Scoring!$H$25)+IF(Data!$U205&lt;&gt;"",Scoring!$H$26)+IF(Data!$V205&lt;&gt;"",Scoring!$H$27)+IF(Data!$W205&lt;&gt;"",Scoring!$H$28)+IF(Data!$X205&lt;&gt;"",Scoring!$H$29)+IF(Data!$Y205&lt;&gt;"",Scoring!$H$30)+IF(Data!$Z205&lt;&gt;"",Scoring!$H$31)+IF(Data!$AA205&lt;&gt;"",Scoring!$H$32)+IF(Data!$AB205&lt;&gt;"",Scoring!$H$33)+IF(Data!$AC205&lt;&gt;"",Scoring!$H$34)+IF(Data!$AD205&lt;&gt;"",Scoring!$H$35)+IF(Data!$AE205&lt;&gt;"",Scoring!$H$36)+IF(Data!$AF205&lt;&gt;"",Scoring!$H$37)+IF(Data!$AG205&lt;&gt;"",Scoring!$H$38)+IF(Data!$AH205&lt;&gt;"",Scoring!$H$39)+IF(Data!$AI205&lt;&gt;"",Scoring!$H$40)+IF(Data!$AJ205&lt;&gt;"",Scoring!$H$41)+IF(Data!$AK205&lt;&gt;"",Scoring!$H$42)+IF(Data!$AL205&lt;&gt;"",Scoring!$H$43)+IF(Data!$AM205&lt;&gt;"",Scoring!$H$44)+IF(Data!$AN205&lt;&gt;"",Scoring!$H$45)+IF(Data!$AO205&lt;&gt;"",Scoring!$H$46)+IF(Data!$AP205&lt;&gt;"",Scoring!$H$47)+IF(Data!$AQ205&lt;&gt;"",Scoring!$H$48)+IF(Data!$AR205&lt;&gt;"",Scoring!$H$49)+IF(Data!$AS205&lt;&gt;"",Scoring!$H$50)+IF(Data!$AT205&lt;&gt;"",Scoring!$H$51)+IF(Data!$AU205&lt;&gt;"",Scoring!$H$52),"")</f>
        <v/>
      </c>
      <c r="BE205" s="186" t="str">
        <f>IF(BD205&lt;&gt;"",LOOKUP(BD205,Likelihoods!$A$7:$A$107,Likelihoods!F$7:F$107),"")</f>
        <v/>
      </c>
      <c r="BF205" s="181" t="str">
        <f>IF(AND(COUNTBLANK($B205:$O205)=13,COUNTBLANK($P205:$Q205)=1,COUNTBLANK($R205:$U205)=3,COUNTBLANK($V205:$X205)=2,COUNTBLANK($Y205:$AE205)=6,COUNTBLANK($AF205:$AJ205)=4,COUNTBLANK($AK205:AN205)=3,COUNTBLANK($AO205:$AQ205)=2,COUNTBLANK($AR205:$AS205)=1,COUNTBLANK($AT205:$AU205)=1),IF(Data!$B205&lt;&gt;"",Scoring!$I$7)+IF(Data!$C205&lt;&gt;"",Scoring!$I$8)+IF(Data!$D205&lt;&gt;"",Scoring!$I$9)+IF(Data!$E205&lt;&gt;"",Scoring!$I$10)+IF(Data!$F205&lt;&gt;"",Scoring!$I$11)+IF(Data!$G205&lt;&gt;"",Scoring!$I$12)+IF(Data!$H205&lt;&gt;"",Scoring!$I$13)+IF(Data!$I205&lt;&gt;"",Scoring!$I$14)+IF(Data!$J205&lt;&gt;"",Scoring!$I$15)+IF(Data!$K205&lt;&gt;"",Scoring!$I$16)+IF(Data!$L205&lt;&gt;"",Scoring!$I$17)+IF(Data!$M205&lt;&gt;"",Scoring!$I$18)+IF(Data!$N205&lt;&gt;"",Scoring!$I$19)+IF(Data!$O205&lt;&gt;"",Scoring!$I$20)+IF(Data!$P205&lt;&gt;"",Scoring!$I$21)+IF(Data!$Q205&lt;&gt;"",Scoring!$I$22)+IF(Data!$R205&lt;&gt;"",Scoring!$I$23)+IF(Data!$S205&lt;&gt;"",Scoring!$I$24)+IF(Data!$T205&lt;&gt;"",Scoring!$I$25)+IF(Data!$U205&lt;&gt;"",Scoring!$I$26)+IF(Data!$V205&lt;&gt;"",Scoring!$I$27)+IF(Data!$W205&lt;&gt;"",Scoring!$I$28)+IF(Data!$X205&lt;&gt;"",Scoring!$I$29)+IF(Data!$Y205&lt;&gt;"",Scoring!$I$30)+IF(Data!$Z205&lt;&gt;"",Scoring!$I$31)+IF(Data!$AA205&lt;&gt;"",Scoring!$I$32)+IF(Data!$AB205&lt;&gt;"",Scoring!$I$33)+IF(Data!$AC205&lt;&gt;"",Scoring!$I$34)+IF(Data!$AD205&lt;&gt;"",Scoring!$I$35)+IF(Data!$AE205&lt;&gt;"",Scoring!$I$36)+IF(Data!$AF205&lt;&gt;"",Scoring!$I$37)+IF(Data!$AG205&lt;&gt;"",Scoring!$I$38)+IF(Data!$AH205&lt;&gt;"",Scoring!$I$39)+IF(Data!$AI205&lt;&gt;"",Scoring!$I$40)+IF(Data!$AJ205&lt;&gt;"",Scoring!$I$41)+IF(Data!$AK205&lt;&gt;"",Scoring!$I$42)+IF(Data!$AL205&lt;&gt;"",Scoring!$I$43)+IF(Data!$AM205&lt;&gt;"",Scoring!$I$44)+IF(Data!$AN205&lt;&gt;"",Scoring!$I$45)+IF(Data!$AO205&lt;&gt;"",Scoring!$I$46)+IF(Data!$AP205&lt;&gt;"",Scoring!$I$47)+IF(Data!$AQ205&lt;&gt;"",Scoring!$I$48)+IF(Data!$AR205&lt;&gt;"",Scoring!$I$49)+IF(Data!$AS205&lt;&gt;"",Scoring!$I$50)+IF(Data!$AT205&lt;&gt;"",Scoring!$I$51)+IF(Data!$AU205&lt;&gt;"",Scoring!$I$52),"")</f>
        <v/>
      </c>
      <c r="BG205" s="180" t="str">
        <f>IF(BF205&lt;&gt;"",LOOKUP(BF205,Likelihoods!$A$7:$A$107,Likelihoods!G$7:G$107),"")</f>
        <v/>
      </c>
      <c r="BH205" s="187" t="str">
        <f>IF(AND(COUNTBLANK($B205:$O205)=13,COUNTBLANK($P205:$Q205)=1,COUNTBLANK($R205:$U205)=3,COUNTBLANK($V205:$X205)=2,COUNTBLANK($Y205:$AE205)=6,COUNTBLANK($AF205:$AJ205)=4,COUNTBLANK($AK205:AN205)=3,COUNTBLANK($AO205:$AQ205)=2,COUNTBLANK($AR205:$AS205)=1,COUNTBLANK($AT205:$AU205)=1),IF(Data!$B205&lt;&gt;"",Scoring!$J$7)+IF(Data!$C205&lt;&gt;"",Scoring!$J$8)+IF(Data!$D205&lt;&gt;"",Scoring!$J$9)+IF(Data!$E205&lt;&gt;"",Scoring!$J$10)+IF(Data!$F205&lt;&gt;"",Scoring!$J$11)+IF(Data!$G205&lt;&gt;"",Scoring!$J$12)+IF(Data!$H205&lt;&gt;"",Scoring!$J$13)+IF(Data!$I205&lt;&gt;"",Scoring!$J$14)+IF(Data!$J205&lt;&gt;"",Scoring!$J$15)+IF(Data!$K205&lt;&gt;"",Scoring!$J$16)+IF(Data!$L205&lt;&gt;"",Scoring!$J$17)+IF(Data!$M205&lt;&gt;"",Scoring!$J$18)+IF(Data!$N205&lt;&gt;"",Scoring!$J$19)+IF(Data!$O205&lt;&gt;"",Scoring!$J$20)+IF(Data!$P205&lt;&gt;"",Scoring!$J$21)+IF(Data!$Q205&lt;&gt;"",Scoring!$J$22)+IF(Data!$R205&lt;&gt;"",Scoring!$J$23)+IF(Data!$S205&lt;&gt;"",Scoring!$J$24)+IF(Data!$T205&lt;&gt;"",Scoring!$J$25)+IF(Data!$U205&lt;&gt;"",Scoring!$J$26)+IF(Data!$V205&lt;&gt;"",Scoring!$J$27)+IF(Data!$W205&lt;&gt;"",Scoring!$J$28)+IF(Data!$X205&lt;&gt;"",Scoring!$J$29)+IF(Data!$Y205&lt;&gt;"",Scoring!$J$30)+IF(Data!$Z205&lt;&gt;"",Scoring!$J$31)+IF(Data!$AA205&lt;&gt;"",Scoring!$J$32)+IF(Data!$AB205&lt;&gt;"",Scoring!$J$33)+IF(Data!$AC205&lt;&gt;"",Scoring!$J$34)+IF(Data!$AD205&lt;&gt;"",Scoring!$J$35)+IF(Data!$AE205&lt;&gt;"",Scoring!$J$36)+IF(Data!$AF205&lt;&gt;"",Scoring!$J$37)+IF(Data!$AG205&lt;&gt;"",Scoring!$J$38)+IF(Data!$AH205&lt;&gt;"",Scoring!$J$39)+IF(Data!$AI205&lt;&gt;"",Scoring!$J$40)+IF(Data!$AJ205&lt;&gt;"",Scoring!$J$41)+IF(Data!$AK205&lt;&gt;"",Scoring!$J$42)+IF(Data!$AL205&lt;&gt;"",Scoring!$J$43)+IF(Data!$AM205&lt;&gt;"",Scoring!$J$44)+IF(Data!$AN205&lt;&gt;"",Scoring!$J$45)+IF(Data!$AO205&lt;&gt;"",Scoring!$J$46)+IF(Data!$AP205&lt;&gt;"",Scoring!$J$47)+IF(Data!$AQ205&lt;&gt;"",Scoring!$J$48)+IF(Data!$AR205&lt;&gt;"",Scoring!$J$49)+IF(Data!$AS205&lt;&gt;"",Scoring!$J$50)+IF(Data!$AT205&lt;&gt;"",Scoring!$J$51)+IF(Data!$AU205&lt;&gt;"",Scoring!$J$52),"")</f>
        <v/>
      </c>
      <c r="BI205" s="183" t="str">
        <f>IF(BH205&lt;&gt;"",LOOKUP(BH205,Likelihoods!$A$7:$A$107,Likelihoods!H$7:H$107),"")</f>
        <v/>
      </c>
      <c r="BJ205" s="188" t="str">
        <f>IF(AND(COUNTBLANK($B205:$O205)=13,COUNTBLANK($P205:$Q205)=1,COUNTBLANK($R205:$U205)=3,COUNTBLANK($V205:$X205)=2,COUNTBLANK($Y205:$AE205)=6,COUNTBLANK($AF205:$AJ205)=4,COUNTBLANK($AK205:AN205)=3,COUNTBLANK($AO205:$AQ205)=2,COUNTBLANK($AR205:$AS205)=1,COUNTBLANK($AT205:$AU205)=1),IF(Data!$B205&lt;&gt;"",Scoring!$K$7)+IF(Data!$C205&lt;&gt;"",Scoring!$K$8)+IF(Data!$D205&lt;&gt;"",Scoring!$K$9)+IF(Data!$E205&lt;&gt;"",Scoring!$K$10)+IF(Data!$F205&lt;&gt;"",Scoring!$K$11)+IF(Data!$G205&lt;&gt;"",Scoring!$K$12)+IF(Data!$H205&lt;&gt;"",Scoring!$K$13)+IF(Data!$I205&lt;&gt;"",Scoring!$K$14)+IF(Data!$J205&lt;&gt;"",Scoring!$K$15)+IF(Data!$K205&lt;&gt;"",Scoring!$K$16)+IF(Data!$L205&lt;&gt;"",Scoring!$K$17)+IF(Data!$M205&lt;&gt;"",Scoring!$K$18)+IF(Data!$N205&lt;&gt;"",Scoring!$K$19)+IF(Data!$O205&lt;&gt;"",Scoring!$K$20)+IF(Data!$P205&lt;&gt;"",Scoring!$K$21)+IF(Data!$Q205&lt;&gt;"",Scoring!$K$22)+IF(Data!$R205&lt;&gt;"",Scoring!$K$23)+IF(Data!$S205&lt;&gt;"",Scoring!$K$24)+IF(Data!$T205&lt;&gt;"",Scoring!$K$25)+IF(Data!$U205&lt;&gt;"",Scoring!$K$26)+IF(Data!$V205&lt;&gt;"",Scoring!$K$27)+IF(Data!$W205&lt;&gt;"",Scoring!$K$28)+IF(Data!$X205&lt;&gt;"",Scoring!$K$29)+IF(Data!$Y205&lt;&gt;"",Scoring!$K$30)+IF(Data!$Z205&lt;&gt;"",Scoring!$K$31)+IF(Data!$AA205&lt;&gt;"",Scoring!$K$32)+IF(Data!$AB205&lt;&gt;"",Scoring!$K$33)+IF(Data!$AC205&lt;&gt;"",Scoring!$K$34)+IF(Data!$AD205&lt;&gt;"",Scoring!$K$35)+IF(Data!$AE205&lt;&gt;"",Scoring!$K$36)+IF(Data!$AF205&lt;&gt;"",Scoring!$K$37)+IF(Data!$AG205&lt;&gt;"",Scoring!$K$38)+IF(Data!$AH205&lt;&gt;"",Scoring!$K$39)+IF(Data!$AI205&lt;&gt;"",Scoring!$K$40)+IF(Data!$AJ205&lt;&gt;"",Scoring!$K$41)+IF(Data!$AK205&lt;&gt;"",Scoring!$K$42)+IF(Data!$AL205&lt;&gt;"",Scoring!$K$43)+IF(Data!$AM205&lt;&gt;"",Scoring!$K$44)+IF(Data!$AN205&lt;&gt;"",Scoring!$K$45)+IF(Data!$AO205&lt;&gt;"",Scoring!$K$46)+IF(Data!$AP205&lt;&gt;"",Scoring!$K$47)+IF(Data!$AQ205&lt;&gt;"",Scoring!$K$48)+IF(Data!$AR205&lt;&gt;"",Scoring!$K$49)+IF(Data!$AS205&lt;&gt;"",Scoring!$K$50)+IF(Data!$AT205&lt;&gt;"",Scoring!$K$51)+IF(Data!$AU205&lt;&gt;"",Scoring!$K$52),"")</f>
        <v/>
      </c>
      <c r="BK205" s="184" t="str">
        <f>IF(BJ205&lt;&gt;"",LOOKUP(BJ205,Likelihoods!$A$7:$A$107,Likelihoods!I$7:I$107),"")</f>
        <v/>
      </c>
      <c r="BL205" s="187" t="str">
        <f>IF(AND(COUNTBLANK($B205:$O205)=13,COUNTBLANK($P205:$Q205)=1,COUNTBLANK($R205:$U205)=3,COUNTBLANK($V205:$X205)=2,COUNTBLANK($Y205:$AE205)=6,COUNTBLANK($AF205:$AJ205)=4,COUNTBLANK($AK205:AN205)=3,COUNTBLANK($AO205:$AQ205)=2,COUNTBLANK($AR205:$AS205)=1,COUNTBLANK($AT205:$AU205)=1),IF(Data!$B205&lt;&gt;"",Scoring!$L$7)+IF(Data!$C205&lt;&gt;"",Scoring!$L$8)+IF(Data!$D205&lt;&gt;"",Scoring!$L$9)+IF(Data!$E205&lt;&gt;"",Scoring!$L$10)+IF(Data!$F205&lt;&gt;"",Scoring!$L$11)+IF(Data!$G205&lt;&gt;"",Scoring!$L$12)+IF(Data!$H205&lt;&gt;"",Scoring!$L$13)+IF(Data!$I205&lt;&gt;"",Scoring!$L$14)+IF(Data!$J205&lt;&gt;"",Scoring!$L$15)+IF(Data!$K205&lt;&gt;"",Scoring!$L$16)+IF(Data!$L205&lt;&gt;"",Scoring!$L$17)+IF(Data!$M205&lt;&gt;"",Scoring!$L$18)+IF(Data!$N205&lt;&gt;"",Scoring!$L$19)+IF(Data!$O205&lt;&gt;"",Scoring!$L$20)+IF(Data!$P205&lt;&gt;"",Scoring!$L$21)+IF(Data!$Q205&lt;&gt;"",Scoring!$L$22)+IF(Data!$R205&lt;&gt;"",Scoring!$L$23)+IF(Data!$S205&lt;&gt;"",Scoring!$L$24)+IF(Data!$T205&lt;&gt;"",Scoring!$L$25)+IF(Data!$U205&lt;&gt;"",Scoring!$L$26)+IF(Data!$V205&lt;&gt;"",Scoring!$L$27)+IF(Data!$W205&lt;&gt;"",Scoring!$L$28)+IF(Data!$X205&lt;&gt;"",Scoring!$L$29)+IF(Data!$Y205&lt;&gt;"",Scoring!$L$30)+IF(Data!$Z205&lt;&gt;"",Scoring!$L$31)+IF(Data!$AA205&lt;&gt;"",Scoring!$L$32)+IF(Data!$AB205&lt;&gt;"",Scoring!$L$33)+IF(Data!$AC205&lt;&gt;"",Scoring!$L$34)+IF(Data!$AD205&lt;&gt;"",Scoring!$L$35)+IF(Data!$AE205&lt;&gt;"",Scoring!$L$36)+IF(Data!$AF205&lt;&gt;"",Scoring!$L$37)+IF(Data!$AG205&lt;&gt;"",Scoring!$L$38)+IF(Data!$AH205&lt;&gt;"",Scoring!$L$39)+IF(Data!$AI205&lt;&gt;"",Scoring!$L$40)+IF(Data!$AJ205&lt;&gt;"",Scoring!$L$41)+IF(Data!$AK205&lt;&gt;"",Scoring!$L$42)+IF(Data!$AL205&lt;&gt;"",Scoring!$L$43)+IF(Data!$AM205&lt;&gt;"",Scoring!$L$44)+IF(Data!$AN205&lt;&gt;"",Scoring!$L$45)+IF(Data!$AO205&lt;&gt;"",Scoring!$L$46)+IF(Data!$AP205&lt;&gt;"",Scoring!$L$47)+IF(Data!$AQ205&lt;&gt;"",Scoring!$L$48)+IF(Data!$AR205&lt;&gt;"",Scoring!$L$49)+IF(Data!$AS205&lt;&gt;"",Scoring!$L$50)+IF(Data!$AT205&lt;&gt;"",Scoring!$L$51)+IF(Data!$AU205&lt;&gt;"",Scoring!$L$52),"")</f>
        <v/>
      </c>
      <c r="BM205" s="180" t="str">
        <f>IF(BL205&lt;&gt;"",LOOKUP(BL205,Likelihoods!$A$7:$A$107,Likelihoods!J$7:J$107),"")</f>
        <v/>
      </c>
      <c r="BN205" s="181" t="str">
        <f>IF(AND(COUNTBLANK($B205:$O205)=13,COUNTBLANK($P205:$Q205)=1,COUNTBLANK($R205:$U205)=3,COUNTBLANK($V205:$X205)=2,COUNTBLANK($Y205:$AE205)=6,COUNTBLANK($AF205:$AJ205)=4,COUNTBLANK($AK205:AN205)=3,COUNTBLANK($AO205:$AQ205)=2,COUNTBLANK($AR205:$AS205)=1,COUNTBLANK($AT205:$AU205)=1),IF(Data!$B205&lt;&gt;"",Scoring!$M$7)+IF(Data!$C205&lt;&gt;"",Scoring!$M$8)+IF(Data!$D205&lt;&gt;"",Scoring!$M$9)+IF(Data!$E205&lt;&gt;"",Scoring!$M$10)+IF(Data!$F205&lt;&gt;"",Scoring!$M$11)+IF(Data!$G205&lt;&gt;"",Scoring!$M$12)+IF(Data!$H205&lt;&gt;"",Scoring!$M$13)+IF(Data!$I205&lt;&gt;"",Scoring!$M$14)+IF(Data!$J205&lt;&gt;"",Scoring!$M$15)+IF(Data!$K205&lt;&gt;"",Scoring!$M$16)+IF(Data!$L205&lt;&gt;"",Scoring!$M$17)+IF(Data!$M205&lt;&gt;"",Scoring!$M$18)+IF(Data!$N205&lt;&gt;"",Scoring!$M$19)+IF(Data!$O205&lt;&gt;"",Scoring!$M$20)+IF(Data!$P205&lt;&gt;"",Scoring!$M$21)+IF(Data!$Q205&lt;&gt;"",Scoring!$M$22)+IF(Data!$R205&lt;&gt;"",Scoring!$M$23)+IF(Data!$S205&lt;&gt;"",Scoring!$M$24)+IF(Data!$T205&lt;&gt;"",Scoring!$M$25)+IF(Data!$U205&lt;&gt;"",Scoring!$M$26)+IF(Data!$V205&lt;&gt;"",Scoring!$M$27)+IF(Data!$W205&lt;&gt;"",Scoring!$M$28)+IF(Data!$X205&lt;&gt;"",Scoring!$M$29)+IF(Data!$Y205&lt;&gt;"",Scoring!$M$30)+IF(Data!$Z205&lt;&gt;"",Scoring!$M$31)+IF(Data!$AA205&lt;&gt;"",Scoring!$M$32)+IF(Data!$AB205&lt;&gt;"",Scoring!$M$33)+IF(Data!$AC205&lt;&gt;"",Scoring!$M$34)+IF(Data!$AD205&lt;&gt;"",Scoring!$M$35)+IF(Data!$AE205&lt;&gt;"",Scoring!$M$36)+IF(Data!$AF205&lt;&gt;"",Scoring!$M$37)+IF(Data!$AG205&lt;&gt;"",Scoring!$M$38)+IF(Data!$AH205&lt;&gt;"",Scoring!$M$39)+IF(Data!$AI205&lt;&gt;"",Scoring!$M$40)+IF(Data!$AJ205&lt;&gt;"",Scoring!$M$41)+IF(Data!$AK205&lt;&gt;"",Scoring!$M$42)+IF(Data!$AL205&lt;&gt;"",Scoring!$M$43)+IF(Data!$AM205&lt;&gt;"",Scoring!$M$44)+IF(Data!$AN205&lt;&gt;"",Scoring!$M$45)+IF(Data!$AO205&lt;&gt;"",Scoring!$M$46)+IF(Data!$AP205&lt;&gt;"",Scoring!$M$47)+IF(Data!$AQ205&lt;&gt;"",Scoring!$M$48)+IF(Data!$AR205&lt;&gt;"",Scoring!$M$49)+IF(Data!$AS205&lt;&gt;"",Scoring!$M$50)+IF(Data!$AT205&lt;&gt;"",Scoring!$M$51)+IF(Data!$AU205&lt;&gt;"",Scoring!$M$52),"")</f>
        <v/>
      </c>
      <c r="BO205" s="184" t="str">
        <f>IF(BN205&lt;&gt;"",LOOKUP(BN205,Likelihoods!$A$7:$A$107,Likelihoods!K$7:K$107),"")</f>
        <v/>
      </c>
      <c r="BP205" s="179" t="str">
        <f>IF(AND(COUNTBLANK($B205:$O205)=13,COUNTBLANK($P205:$Q205)=1,COUNTBLANK($R205:$U205)=3,COUNTBLANK($V205:$X205)=2,COUNTBLANK($Y205:$AE205)=6,COUNTBLANK($AF205:$AJ205)=4,COUNTBLANK($AK205:AN205)=3,COUNTBLANK($AO205:$AQ205)=2,COUNTBLANK($AR205:$AS205)=1,COUNTBLANK($AT205:$AU205)=1),IF(Data!$B205&lt;&gt;"",Scoring!$N$7)+IF(Data!$C205&lt;&gt;"",Scoring!$N$8)+IF(Data!$D205&lt;&gt;"",Scoring!$N$9)+IF(Data!$E205&lt;&gt;"",Scoring!$N$10)+IF(Data!$F205&lt;&gt;"",Scoring!$N$11)+IF(Data!$G205&lt;&gt;"",Scoring!$N$12)+IF(Data!$H205&lt;&gt;"",Scoring!$N$13)+IF(Data!$I205&lt;&gt;"",Scoring!$N$14)+IF(Data!$J205&lt;&gt;"",Scoring!$N$15)+IF(Data!$K205&lt;&gt;"",Scoring!$N$16)+IF(Data!$L205&lt;&gt;"",Scoring!$N$17)+IF(Data!$M205&lt;&gt;"",Scoring!$N$18)+IF(Data!$N205&lt;&gt;"",Scoring!$N$19)+IF(Data!$O205&lt;&gt;"",Scoring!$N$20)+IF(Data!$P205&lt;&gt;"",Scoring!$N$21)+IF(Data!$Q205&lt;&gt;"",Scoring!$N$22)+IF(Data!$R205&lt;&gt;"",Scoring!$N$23)+IF(Data!$S205&lt;&gt;"",Scoring!$N$24)+IF(Data!$T205&lt;&gt;"",Scoring!$N$25)+IF(Data!$U205&lt;&gt;"",Scoring!$N$26)+IF(Data!$V205&lt;&gt;"",Scoring!$N$27)+IF(Data!$W205&lt;&gt;"",Scoring!$N$28)+IF(Data!$X205&lt;&gt;"",Scoring!$N$29)+IF(Data!$Y205&lt;&gt;"",Scoring!$N$30)+IF(Data!$Z205&lt;&gt;"",Scoring!$N$31)+IF(Data!$AA205&lt;&gt;"",Scoring!$N$32)+IF(Data!$AB205&lt;&gt;"",Scoring!$N$33)+IF(Data!$AC205&lt;&gt;"",Scoring!$N$34)+IF(Data!$AD205&lt;&gt;"",Scoring!$N$35)+IF(Data!$AE205&lt;&gt;"",Scoring!$N$36)+IF(Data!$AF205&lt;&gt;"",Scoring!$N$37)+IF(Data!$AG205&lt;&gt;"",Scoring!$N$38)+IF(Data!$AH205&lt;&gt;"",Scoring!$N$39)+IF(Data!$AI205&lt;&gt;"",Scoring!$N$40)+IF(Data!$AJ205&lt;&gt;"",Scoring!$N$41)+IF(Data!$AK205&lt;&gt;"",Scoring!$N$42)+IF(Data!$AL205&lt;&gt;"",Scoring!$N$43)+IF(Data!$AM205&lt;&gt;"",Scoring!$N$44)+IF(Data!$AN205&lt;&gt;"",Scoring!$N$45)+IF(Data!$AO205&lt;&gt;"",Scoring!$N$46)+IF(Data!$AP205&lt;&gt;"",Scoring!$N$47)+IF(Data!$AQ205&lt;&gt;"",Scoring!$N$48)+IF(Data!$AR205&lt;&gt;"",Scoring!$N$49)+IF(Data!$AS205&lt;&gt;"",Scoring!$N$50)+IF(Data!$AT205&lt;&gt;"",Scoring!$N$51)+IF(Data!$AU205&lt;&gt;"",Scoring!$N$52),"")</f>
        <v/>
      </c>
      <c r="BQ205" s="189" t="str">
        <f>IF(BP205&lt;&gt;"",LOOKUP(BP205,Likelihoods!$A$7:$A$107,Likelihoods!L$7:L$107),"")</f>
        <v/>
      </c>
      <c r="BR205" s="181" t="str">
        <f>IF(AND(COUNTBLANK($B205:$O205)=13,COUNTBLANK($P205:$Q205)=1,COUNTBLANK($R205:$U205)=3,COUNTBLANK($V205:$X205)=2,COUNTBLANK($Y205:$AE205)=6,COUNTBLANK($AF205:$AJ205)=4,COUNTBLANK($AK205:AN205)=3,COUNTBLANK($AO205:$AQ205)=2,COUNTBLANK($AR205:$AS205)=1,COUNTBLANK($AT205:$AU205)=1),IF(Data!$B205&lt;&gt;"",Scoring!$O$7)+IF(Data!$C205&lt;&gt;"",Scoring!$O$8)+IF(Data!$D205&lt;&gt;"",Scoring!$O$9)+IF(Data!$E205&lt;&gt;"",Scoring!$O$10)+IF(Data!$F205&lt;&gt;"",Scoring!$O$11)+IF(Data!$G205&lt;&gt;"",Scoring!$O$12)+IF(Data!$H205&lt;&gt;"",Scoring!$O$13)+IF(Data!$I205&lt;&gt;"",Scoring!$O$14)+IF(Data!$J205&lt;&gt;"",Scoring!$O$15)+IF(Data!$K205&lt;&gt;"",Scoring!$O$16)+IF(Data!$L205&lt;&gt;"",Scoring!$O$17)+IF(Data!$M205&lt;&gt;"",Scoring!$O$18)+IF(Data!$N205&lt;&gt;"",Scoring!$O$19)+IF(Data!$O205&lt;&gt;"",Scoring!$O$20)+IF(Data!$P205&lt;&gt;"",Scoring!$O$21)+IF(Data!$Q205&lt;&gt;"",Scoring!$O$22)+IF(Data!$R205&lt;&gt;"",Scoring!$O$23)+IF(Data!$S205&lt;&gt;"",Scoring!$O$24)+IF(Data!$T205&lt;&gt;"",Scoring!$O$25)+IF(Data!$U205&lt;&gt;"",Scoring!$O$26)+IF(Data!$V205&lt;&gt;"",Scoring!$O$27)+IF(Data!$W205&lt;&gt;"",Scoring!$O$28)+IF(Data!$X205&lt;&gt;"",Scoring!$O$29)+IF(Data!$Y205&lt;&gt;"",Scoring!$O$30)+IF(Data!$Z205&lt;&gt;"",Scoring!$O$31)+IF(Data!$AA205&lt;&gt;"",Scoring!$O$32)+IF(Data!$AB205&lt;&gt;"",Scoring!$O$33)+IF(Data!$AC205&lt;&gt;"",Scoring!$O$34)+IF(Data!$AD205&lt;&gt;"",Scoring!$O$35)+IF(Data!$AE205&lt;&gt;"",Scoring!$O$36)+IF(Data!$AF205&lt;&gt;"",Scoring!$O$37)+IF(Data!$AG205&lt;&gt;"",Scoring!$O$38)+IF(Data!$AH205&lt;&gt;"",Scoring!$O$39)+IF(Data!$AI205&lt;&gt;"",Scoring!$O$40)+IF(Data!$AJ205&lt;&gt;"",Scoring!$O$41)+IF(Data!$AK205&lt;&gt;"",Scoring!$O$42)+IF(Data!$AL205&lt;&gt;"",Scoring!$O$43)+IF(Data!$AM205&lt;&gt;"",Scoring!$O$44)+IF(Data!$AN205&lt;&gt;"",Scoring!$O$45)+IF(Data!$AO205&lt;&gt;"",Scoring!$O$46)+IF(Data!$AP205&lt;&gt;"",Scoring!$O$47)+IF(Data!$AQ205&lt;&gt;"",Scoring!$O$48)+IF(Data!$AR205&lt;&gt;"",Scoring!$O$49)+IF(Data!$AS205&lt;&gt;"",Scoring!$O$50)+IF(Data!$AT205&lt;&gt;"",Scoring!$O$51)+IF(Data!$AU205&lt;&gt;"",Scoring!$O$52),"")</f>
        <v/>
      </c>
      <c r="BS205" s="184" t="str">
        <f>IF(BR205&lt;&gt;"",LOOKUP(BR205,Likelihoods!$A$7:$A$107,Likelihoods!M$7:M$107),"")</f>
        <v/>
      </c>
      <c r="BT205" s="181" t="str">
        <f>IF(AND(COUNTBLANK($B205:$O205)=13,COUNTBLANK($P205:$Q205)=1,COUNTBLANK($R205:$U205)=3,COUNTBLANK($V205:$X205)=2,COUNTBLANK($Y205:$AE205)=6,COUNTBLANK($AF205:$AJ205)=4,COUNTBLANK($AK205:AN205)=3,COUNTBLANK($AO205:$AQ205)=2,COUNTBLANK($AR205:$AS205)=1,COUNTBLANK($AT205:$AU205)=1),IF(Data!$B205&lt;&gt;"",Scoring!$P$7)+IF(Data!$C205&lt;&gt;"",Scoring!$P$8)+IF(Data!$D205&lt;&gt;"",Scoring!$P$9)+IF(Data!$E205&lt;&gt;"",Scoring!$P$10)+IF(Data!$F205&lt;&gt;"",Scoring!$P$11)+IF(Data!$G205&lt;&gt;"",Scoring!$P$12)+IF(Data!$H205&lt;&gt;"",Scoring!$P$13)+IF(Data!$I205&lt;&gt;"",Scoring!$P$14)+IF(Data!$J205&lt;&gt;"",Scoring!$P$15)+IF(Data!$K205&lt;&gt;"",Scoring!$P$16)+IF(Data!$L205&lt;&gt;"",Scoring!$P$17)+IF(Data!$M205&lt;&gt;"",Scoring!$P$18)+IF(Data!$N205&lt;&gt;"",Scoring!$P$19)+IF(Data!$O205&lt;&gt;"",Scoring!$P$20)+IF(Data!$P205&lt;&gt;"",Scoring!$P$21)+IF(Data!$Q205&lt;&gt;"",Scoring!$P$22)+IF(Data!$R205&lt;&gt;"",Scoring!$P$23)+IF(Data!$S205&lt;&gt;"",Scoring!$P$24)+IF(Data!$T205&lt;&gt;"",Scoring!$P$25)+IF(Data!$U205&lt;&gt;"",Scoring!$P$26)+IF(Data!$V205&lt;&gt;"",Scoring!$P$27)+IF(Data!$W205&lt;&gt;"",Scoring!$P$28)+IF(Data!$X205&lt;&gt;"",Scoring!$P$29)+IF(Data!$Y205&lt;&gt;"",Scoring!$P$30)+IF(Data!$Z205&lt;&gt;"",Scoring!$P$31)+IF(Data!$AA205&lt;&gt;"",Scoring!$P$32)+IF(Data!$AB205&lt;&gt;"",Scoring!$P$33)+IF(Data!$AC205&lt;&gt;"",Scoring!$P$34)+IF(Data!$AD205&lt;&gt;"",Scoring!$P$35)+IF(Data!$AE205&lt;&gt;"",Scoring!$P$36)+IF(Data!$AF205&lt;&gt;"",Scoring!$P$37)+IF(Data!$AG205&lt;&gt;"",Scoring!$P$38)+IF(Data!$AH205&lt;&gt;"",Scoring!$P$39)+IF(Data!$AI205&lt;&gt;"",Scoring!$P$40)+IF(Data!$AJ205&lt;&gt;"",Scoring!$P$41)+IF(Data!$AK205&lt;&gt;"",Scoring!$P$42)+IF(Data!$AL205&lt;&gt;"",Scoring!$P$43)+IF(Data!$AM205&lt;&gt;"",Scoring!$P$44)+IF(Data!$AN205&lt;&gt;"",Scoring!$P$45)+IF(Data!$AO205&lt;&gt;"",Scoring!$P$46)+IF(Data!$AP205&lt;&gt;"",Scoring!$P$47)+IF(Data!$AQ205&lt;&gt;"",Scoring!$P$48)+IF(Data!$AR205&lt;&gt;"",Scoring!$P$49)+IF(Data!$AS205&lt;&gt;"",Scoring!$P$50)+IF(Data!$AT205&lt;&gt;"",Scoring!$P$51)+IF(Data!$AU205&lt;&gt;"",Scoring!$P$52),"")</f>
        <v/>
      </c>
      <c r="BU205" s="180" t="str">
        <f>IF(BT205&lt;&gt;"",LOOKUP(BT205,Likelihoods!$A$7:$A$107,Likelihoods!N$7:N$107),"")</f>
        <v/>
      </c>
      <c r="BV205" s="181" t="str">
        <f>IF(AND(COUNTBLANK($B205:$O205)=13,COUNTBLANK($P205:$Q205)=1,COUNTBLANK($R205:$U205)=3,COUNTBLANK($V205:$X205)=2,COUNTBLANK($Y205:$AE205)=6,COUNTBLANK($AF205:$AJ205)=4,COUNTBLANK($AK205:AN205)=3,COUNTBLANK($AO205:$AQ205)=2,COUNTBLANK($AR205:$AS205)=1,COUNTBLANK($AT205:$AU205)=1),IF(Data!$B205&lt;&gt;"",Scoring!$Q$7)+IF(Data!$C205&lt;&gt;"",Scoring!$Q$8)+IF(Data!$D205&lt;&gt;"",Scoring!$Q$9)+IF(Data!$E205&lt;&gt;"",Scoring!$Q$10)+IF(Data!$F205&lt;&gt;"",Scoring!$Q$11)+IF(Data!$G205&lt;&gt;"",Scoring!$Q$12)+IF(Data!$H205&lt;&gt;"",Scoring!$Q$13)+IF(Data!$I205&lt;&gt;"",Scoring!$Q$14)+IF(Data!$J205&lt;&gt;"",Scoring!$Q$15)+IF(Data!$K205&lt;&gt;"",Scoring!$Q$16)+IF(Data!$L205&lt;&gt;"",Scoring!$Q$17)+IF(Data!$M205&lt;&gt;"",Scoring!$Q$18)+IF(Data!$N205&lt;&gt;"",Scoring!$Q$19)+IF(Data!$O205&lt;&gt;"",Scoring!$Q$20)+IF(Data!$P205&lt;&gt;"",Scoring!$Q$21)+IF(Data!$Q205&lt;&gt;"",Scoring!$Q$22)+IF(Data!$R205&lt;&gt;"",Scoring!$Q$23)+IF(Data!$S205&lt;&gt;"",Scoring!$Q$24)+IF(Data!$T205&lt;&gt;"",Scoring!$Q$25)+IF(Data!$U205&lt;&gt;"",Scoring!$Q$26)+IF(Data!$V205&lt;&gt;"",Scoring!$Q$27)+IF(Data!$W205&lt;&gt;"",Scoring!$Q$28)+IF(Data!$X205&lt;&gt;"",Scoring!$Q$29)+IF(Data!$Y205&lt;&gt;"",Scoring!$Q$30)+IF(Data!$Z205&lt;&gt;"",Scoring!$Q$31)+IF(Data!$AA205&lt;&gt;"",Scoring!$Q$32)+IF(Data!$AB205&lt;&gt;"",Scoring!$Q$33)+IF(Data!$AC205&lt;&gt;"",Scoring!$Q$34)+IF(Data!$AD205&lt;&gt;"",Scoring!$Q$35)+IF(Data!$AE205&lt;&gt;"",Scoring!$Q$36)+IF(Data!$AF205&lt;&gt;"",Scoring!$Q$37)+IF(Data!$AG205&lt;&gt;"",Scoring!$Q$38)+IF(Data!$AH205&lt;&gt;"",Scoring!$Q$39)+IF(Data!$AI205&lt;&gt;"",Scoring!$Q$40)+IF(Data!$AJ205&lt;&gt;"",Scoring!$Q$41)+IF(Data!$AK205&lt;&gt;"",Scoring!$Q$42)+IF(Data!$AL205&lt;&gt;"",Scoring!$Q$43)+IF(Data!$AM205&lt;&gt;"",Scoring!$Q$44)+IF(Data!$AN205&lt;&gt;"",Scoring!$Q$45)+IF(Data!$AO205&lt;&gt;"",Scoring!$Q$46)+IF(Data!$AP205&lt;&gt;"",Scoring!$Q$47)+IF(Data!$AQ205&lt;&gt;"",Scoring!$Q$48)+IF(Data!$AR205&lt;&gt;"",Scoring!$Q$49)+IF(Data!$AS205&lt;&gt;"",Scoring!$Q$50)+IF(Data!$AT205&lt;&gt;"",Scoring!$Q$51)+IF(Data!$AU205&lt;&gt;"",Scoring!$Q$52),"")</f>
        <v/>
      </c>
      <c r="BW205" s="183" t="str">
        <f>IF(BV205&lt;&gt;"",LOOKUP(BV205,Likelihoods!$A$7:$A$107,Likelihoods!O$7:O$107),"")</f>
        <v/>
      </c>
      <c r="BX205" s="9"/>
      <c r="BY205" s="9"/>
      <c r="BZ205" s="9"/>
      <c r="CA205" s="9"/>
      <c r="CB205" s="9"/>
      <c r="CC205" s="9"/>
      <c r="CD205" s="9"/>
      <c r="CE205" s="9"/>
      <c r="CF205" s="9"/>
      <c r="CG205" s="9"/>
      <c r="CH205" s="9"/>
      <c r="CI205" s="9"/>
      <c r="CJ205" s="9"/>
      <c r="CK205" s="9"/>
    </row>
    <row r="206" spans="1:89" ht="14.25">
      <c r="A206" s="59"/>
      <c r="B206" s="76"/>
      <c r="C206" s="77"/>
      <c r="D206" s="77"/>
      <c r="E206" s="77"/>
      <c r="F206" s="77"/>
      <c r="G206" s="77"/>
      <c r="H206" s="77"/>
      <c r="I206" s="77"/>
      <c r="J206" s="77"/>
      <c r="K206" s="77"/>
      <c r="L206" s="77"/>
      <c r="M206" s="77"/>
      <c r="N206" s="77"/>
      <c r="O206" s="77"/>
      <c r="P206" s="76"/>
      <c r="Q206" s="78"/>
      <c r="R206" s="77"/>
      <c r="S206" s="77"/>
      <c r="T206" s="77"/>
      <c r="U206" s="77"/>
      <c r="V206" s="76"/>
      <c r="W206" s="77"/>
      <c r="X206" s="78"/>
      <c r="Y206" s="77"/>
      <c r="Z206" s="77"/>
      <c r="AA206" s="77"/>
      <c r="AB206" s="77"/>
      <c r="AC206" s="77"/>
      <c r="AD206" s="77"/>
      <c r="AE206" s="77"/>
      <c r="AF206" s="76"/>
      <c r="AG206" s="77"/>
      <c r="AH206" s="77"/>
      <c r="AI206" s="77"/>
      <c r="AJ206" s="78"/>
      <c r="AK206" s="77"/>
      <c r="AL206" s="77"/>
      <c r="AM206" s="77"/>
      <c r="AN206" s="77"/>
      <c r="AO206" s="76"/>
      <c r="AP206" s="77"/>
      <c r="AQ206" s="78"/>
      <c r="AR206" s="76"/>
      <c r="AS206" s="78"/>
      <c r="AT206" s="77"/>
      <c r="AU206" s="77"/>
      <c r="AV206" s="179" t="str">
        <f>IF(AND(COUNTBLANK($B206:$O206)=13,COUNTBLANK($P206:$Q206)=1,COUNTBLANK($R206:$U206)=3,COUNTBLANK($V206:$X206)=2,COUNTBLANK($Y206:$AE206)=6,COUNTBLANK($AF206:$AJ206)=4,COUNTBLANK($AK206:AN206)=3,COUNTBLANK($AO206:$AQ206)=2,COUNTBLANK($AR206:$AS206)=1,COUNTBLANK($AT206:$AU206)=1),IF(Data!$B206&lt;&gt;"",Scoring!$D$7)+IF(Data!$C206&lt;&gt;"",Scoring!$D$8)+IF(Data!$D206&lt;&gt;"",Scoring!$D$9)+IF(Data!$E206&lt;&gt;"",Scoring!$D$10)+IF(Data!$F206&lt;&gt;"",Scoring!$D$11)+IF(Data!$G206&lt;&gt;"",Scoring!$D$12)+IF(Data!$H206&lt;&gt;"",Scoring!$D$13)+IF(Data!$I206&lt;&gt;"",Scoring!$D$14)+IF(Data!$J206&lt;&gt;"",Scoring!$D$15)+IF(Data!$K206&lt;&gt;"",Scoring!$D$16)+IF(Data!$L206&lt;&gt;"",Scoring!$D$17)+IF(Data!$M206&lt;&gt;"",Scoring!$D$18)+IF(Data!$N206&lt;&gt;"",Scoring!$D$19)+IF(Data!$O206&lt;&gt;"",Scoring!$D$20)+IF(Data!$P206&lt;&gt;"",Scoring!$D$21)+IF(Data!$Q206&lt;&gt;"",Scoring!$D$22)+IF(Data!$R206&lt;&gt;"",Scoring!$D$23)+IF(Data!$S206&lt;&gt;"",Scoring!$D$24)+IF(Data!$T206&lt;&gt;"",Scoring!$D$25)+IF(Data!$U206&lt;&gt;"",Scoring!$D$26)+IF(Data!$V206&lt;&gt;"",Scoring!$D$27)+IF(Data!$W206&lt;&gt;"",Scoring!$D$28)+IF(Data!$X206&lt;&gt;"",Scoring!$D$29)+IF(Data!$Y206&lt;&gt;"",Scoring!$D$30)+IF(Data!$Z206&lt;&gt;"",Scoring!$D$31)+IF(Data!$AA206&lt;&gt;"",Scoring!$D$32)+IF(Data!$AB206&lt;&gt;"",Scoring!$D$33)+IF(Data!$AC206&lt;&gt;"",Scoring!$D$34)+IF(Data!$AD206&lt;&gt;"",Scoring!$D$35)+IF(Data!$AE206&lt;&gt;"",Scoring!$D$36)+IF(Data!$AF206&lt;&gt;"",Scoring!$D$37)+IF(Data!$AG206&lt;&gt;"",Scoring!$D$38)+IF(Data!$AH206&lt;&gt;"",Scoring!$D$39)+IF(Data!$AI206&lt;&gt;"",Scoring!$D$40)+IF(Data!$AJ206&lt;&gt;"",Scoring!$D$41)+IF(Data!$AK206&lt;&gt;"",Scoring!$D$42)+IF(Data!$AL206&lt;&gt;"",Scoring!$D$43)+IF(Data!$AM206&lt;&gt;"",Scoring!$D$44)+IF(Data!$AN206&lt;&gt;"",Scoring!$D$45)+IF(Data!$AO206&lt;&gt;"",Scoring!$D$46)+IF(Data!$AP206&lt;&gt;"",Scoring!$D$47)+IF(Data!$AQ206&lt;&gt;"",Scoring!$D$48)+IF(Data!$AR206&lt;&gt;"",Scoring!$D$49)+IF(Data!$AS206&lt;&gt;"",Scoring!$D$50)+IF(Data!$AT206&lt;&gt;"",Scoring!$D$51)+IF(Data!$AU206&lt;&gt;"",Scoring!$D$52),"")</f>
        <v/>
      </c>
      <c r="AW206" s="180" t="str">
        <f>IF(AV206&lt;&gt;"",LOOKUP(AV206,Likelihoods!$A$7:$A$107,Likelihoods!B$7:B$107),"")</f>
        <v/>
      </c>
      <c r="AX206" s="181" t="str">
        <f>IF(AND(COUNTBLANK($B206:$O206)=13,COUNTBLANK($P206:$Q206)=1,COUNTBLANK($R206:$U206)=3,COUNTBLANK($V206:$X206)=2,COUNTBLANK($Y206:$AE206)=6,COUNTBLANK($AF206:$AJ206)=4,COUNTBLANK($AK206:AN206)=3,COUNTBLANK($AO206:$AQ206)=2,COUNTBLANK($AR206:$AS206)=1,COUNTBLANK($AT206:$AU206)=1),IF(Data!$B206&lt;&gt;"",Scoring!$E$7)+IF(Data!$C206&lt;&gt;"",Scoring!$E$8)+IF(Data!$D206&lt;&gt;"",Scoring!$E$9)+IF(Data!$E206&lt;&gt;"",Scoring!$E$10)+IF(Data!$F206&lt;&gt;"",Scoring!$E$11)+IF(Data!$G206&lt;&gt;"",Scoring!$E$12)+IF(Data!$H206&lt;&gt;"",Scoring!$E$13)+IF(Data!$I206&lt;&gt;"",Scoring!$E$14)+IF(Data!$J206&lt;&gt;"",Scoring!$E$15)+IF(Data!$K206&lt;&gt;"",Scoring!$E$16)+IF(Data!$L206&lt;&gt;"",Scoring!$E$17)+IF(Data!$M206&lt;&gt;"",Scoring!$E$18)+IF(Data!$N206&lt;&gt;"",Scoring!$E$19)+IF(Data!$O206&lt;&gt;"",Scoring!$E$20)+IF(Data!$P206&lt;&gt;"",Scoring!$E$21)+IF(Data!$Q206&lt;&gt;"",Scoring!$E$22)+IF(Data!$R206&lt;&gt;"",Scoring!$E$23)+IF(Data!$S206&lt;&gt;"",Scoring!$E$24)+IF(Data!$T206&lt;&gt;"",Scoring!$E$25)+IF(Data!$U206&lt;&gt;"",Scoring!$E$26)+IF(Data!$V206&lt;&gt;"",Scoring!$E$27)+IF(Data!$W206&lt;&gt;"",Scoring!$E$28)+IF(Data!$X206&lt;&gt;"",Scoring!$E$29)+IF(Data!$Y206&lt;&gt;"",Scoring!$E$30)+IF(Data!$Z206&lt;&gt;"",Scoring!$E$31)+IF(Data!$AA206&lt;&gt;"",Scoring!$E$32)+IF(Data!$AB206&lt;&gt;"",Scoring!$E$33)+IF(Data!$AC206&lt;&gt;"",Scoring!$E$34)+IF(Data!$AD206&lt;&gt;"",Scoring!$E$35)+IF(Data!$AE206&lt;&gt;"",Scoring!$E$36)+IF(Data!$AF206&lt;&gt;"",Scoring!$E$37)+IF(Data!$AG206&lt;&gt;"",Scoring!$E$38)+IF(Data!$AH206&lt;&gt;"",Scoring!$E$39)+IF(Data!$AI206&lt;&gt;"",Scoring!$E$40)+IF(Data!$AJ206&lt;&gt;"",Scoring!$E$41)+IF(Data!$AK206&lt;&gt;"",Scoring!$E$42)+IF(Data!$AL206&lt;&gt;"",Scoring!$E$43)+IF(Data!$AM206&lt;&gt;"",Scoring!$E$44)+IF(Data!$AN206&lt;&gt;"",Scoring!$E$45)+IF(Data!$AO206&lt;&gt;"",Scoring!$E$46)+IF(Data!$AP206&lt;&gt;"",Scoring!$E$47)+IF(Data!$AQ206&lt;&gt;"",Scoring!$E$48)+IF(Data!$AR206&lt;&gt;"",Scoring!$E$49)+IF(Data!$AS206&lt;&gt;"",Scoring!$E$50)+IF(Data!$AT206&lt;&gt;"",Scoring!$E$51)+IF(Data!$AU206&lt;&gt;"",Scoring!$E$52),"")</f>
        <v/>
      </c>
      <c r="AY206" s="180" t="str">
        <f>IF(AX206&lt;&gt;"",LOOKUP(AX206,Likelihoods!$A$7:$A$107,Likelihoods!C$7:C$107),"")</f>
        <v/>
      </c>
      <c r="AZ206" s="182" t="str">
        <f>IF(AND(COUNTBLANK($B206:$O206)=13,COUNTBLANK($P206:$Q206)=1,COUNTBLANK($R206:$U206)=3,COUNTBLANK($V206:$X206)=2,COUNTBLANK($Y206:$AE206)=6,COUNTBLANK($AF206:$AJ206)=4,COUNTBLANK($AK206:AN206)=3,COUNTBLANK($AO206:$AQ206)=2,COUNTBLANK($AR206:$AS206)=1,COUNTBLANK($AT206:$AU206)=1),IF(Data!$B206&lt;&gt;"",Scoring!$F$7)+IF(Data!$C206&lt;&gt;"",Scoring!$F$8)+IF(Data!$D206&lt;&gt;"",Scoring!$F$9)+IF(Data!$E206&lt;&gt;"",Scoring!$F$10)+IF(Data!$F206&lt;&gt;"",Scoring!$F$11)+IF(Data!$G206&lt;&gt;"",Scoring!$F$12)+IF(Data!$H206&lt;&gt;"",Scoring!$F$13)+IF(Data!$I206&lt;&gt;"",Scoring!$F$14)+IF(Data!$J206&lt;&gt;"",Scoring!$F$15)+IF(Data!$K206&lt;&gt;"",Scoring!$F$16)+IF(Data!$L206&lt;&gt;"",Scoring!$F$17)+IF(Data!$M206&lt;&gt;"",Scoring!$F$18)+IF(Data!$N206&lt;&gt;"",Scoring!$F$19)+IF(Data!$O206&lt;&gt;"",Scoring!$F$20)+IF(Data!$P206&lt;&gt;"",Scoring!$F$21)+IF(Data!$Q206&lt;&gt;"",Scoring!$F$22)+IF(Data!$R206&lt;&gt;"",Scoring!$F$23)+IF(Data!$S206&lt;&gt;"",Scoring!$F$24)+IF(Data!$T206&lt;&gt;"",Scoring!$F$25)+IF(Data!$U206&lt;&gt;"",Scoring!$F$26)+IF(Data!$V206&lt;&gt;"",Scoring!$F$27)+IF(Data!$W206&lt;&gt;"",Scoring!$F$28)+IF(Data!$X206&lt;&gt;"",Scoring!$F$29)+IF(Data!$Y206&lt;&gt;"",Scoring!$F$30)+IF(Data!$Z206&lt;&gt;"",Scoring!$F$31)+IF(Data!$AA206&lt;&gt;"",Scoring!$F$32)+IF(Data!$AB206&lt;&gt;"",Scoring!$F$33)+IF(Data!$AC206&lt;&gt;"",Scoring!$F$34)+IF(Data!$AD206&lt;&gt;"",Scoring!$F$35)+IF(Data!$AE206&lt;&gt;"",Scoring!$F$36)+IF(Data!$AF206&lt;&gt;"",Scoring!$F$37)+IF(Data!$AG206&lt;&gt;"",Scoring!$F$38)+IF(Data!$AH206&lt;&gt;"",Scoring!$F$39)+IF(Data!$AI206&lt;&gt;"",Scoring!$F$40)+IF(Data!$AJ206&lt;&gt;"",Scoring!$F$41)+IF(Data!$AK206&lt;&gt;"",Scoring!$F$42)+IF(Data!$AL206&lt;&gt;"",Scoring!$F$43)+IF(Data!$AM206&lt;&gt;"",Scoring!$F$44)+IF(Data!$AN206&lt;&gt;"",Scoring!$F$45)+IF(Data!$AO206&lt;&gt;"",Scoring!$F$46)+IF(Data!$AP206&lt;&gt;"",Scoring!$F$47)+IF(Data!$AQ206&lt;&gt;"",Scoring!$F$48)+IF(Data!$AR206&lt;&gt;"",Scoring!$F$49)+IF(Data!$AS206&lt;&gt;"",Scoring!$F$50)+IF(Data!$AT206&lt;&gt;"",Scoring!$F$51)+IF(Data!$AU206&lt;&gt;"",Scoring!$F$52),"")</f>
        <v/>
      </c>
      <c r="BA206" s="183" t="str">
        <f>IF(AZ206&lt;&gt;"",LOOKUP(AZ206,Likelihoods!$A$7:$A$107,Likelihoods!D$7:D$107),"")</f>
        <v/>
      </c>
      <c r="BB206" s="181" t="str">
        <f>IF(AND(COUNTBLANK($B206:$O206)=13,COUNTBLANK($P206:$Q206)=1,COUNTBLANK($R206:$U206)=3,COUNTBLANK($V206:$X206)=2,COUNTBLANK($Y206:$AE206)=6,COUNTBLANK($AF206:$AJ206)=4,COUNTBLANK($AK206:AN206)=3,COUNTBLANK($AO206:$AQ206)=2,COUNTBLANK($AR206:$AS206)=1,COUNTBLANK($AT206:$AU206)=1),IF(Data!$B206&lt;&gt;"",Scoring!$G$7)+IF(Data!$C206&lt;&gt;"",Scoring!$G$8)+IF(Data!$D206&lt;&gt;"",Scoring!$G$9)+IF(Data!$E206&lt;&gt;"",Scoring!$G$10)+IF(Data!$F206&lt;&gt;"",Scoring!$G$11)+IF(Data!$G206&lt;&gt;"",Scoring!$G$12)+IF(Data!$H206&lt;&gt;"",Scoring!$G$13)+IF(Data!$I206&lt;&gt;"",Scoring!$G$14)+IF(Data!$J206&lt;&gt;"",Scoring!$G$15)+IF(Data!$K206&lt;&gt;"",Scoring!$G$16)+IF(Data!$L206&lt;&gt;"",Scoring!$G$17)+IF(Data!$M206&lt;&gt;"",Scoring!$G$18)+IF(Data!$N206&lt;&gt;"",Scoring!$G$19)+IF(Data!$O206&lt;&gt;"",Scoring!$G$20)+IF(Data!$P206&lt;&gt;"",Scoring!$G$21)+IF(Data!$Q206&lt;&gt;"",Scoring!$G$22)+IF(Data!$R206&lt;&gt;"",Scoring!$G$23)+IF(Data!$S206&lt;&gt;"",Scoring!$G$24)+IF(Data!$T206&lt;&gt;"",Scoring!$G$25)+IF(Data!$U206&lt;&gt;"",Scoring!$G$26)+IF(Data!$V206&lt;&gt;"",Scoring!$G$27)+IF(Data!$W206&lt;&gt;"",Scoring!$G$28)+IF(Data!$X206&lt;&gt;"",Scoring!$G$29)+IF(Data!$Y206&lt;&gt;"",Scoring!$G$30)+IF(Data!$Z206&lt;&gt;"",Scoring!$G$31)+IF(Data!$AA206&lt;&gt;"",Scoring!$G$32)+IF(Data!$AB206&lt;&gt;"",Scoring!$G$33)+IF(Data!$AC206&lt;&gt;"",Scoring!$G$34)+IF(Data!$AD206&lt;&gt;"",Scoring!$G$35)+IF(Data!$AE206&lt;&gt;"",Scoring!$G$36)+IF(Data!$AF206&lt;&gt;"",Scoring!$G$37)+IF(Data!$AG206&lt;&gt;"",Scoring!$G$38)+IF(Data!$AH206&lt;&gt;"",Scoring!$G$39)+IF(Data!$AI206&lt;&gt;"",Scoring!$G$40)+IF(Data!$AJ206&lt;&gt;"",Scoring!$G$41)+IF(Data!$AK206&lt;&gt;"",Scoring!$G$42)+IF(Data!$AL206&lt;&gt;"",Scoring!$G$43)+IF(Data!$AM206&lt;&gt;"",Scoring!$G$44)+IF(Data!$AN206&lt;&gt;"",Scoring!$G$45)+IF(Data!$AO206&lt;&gt;"",Scoring!$G$46)+IF(Data!$AP206&lt;&gt;"",Scoring!$G$47)+IF(Data!$AQ206&lt;&gt;"",Scoring!$G$48)+IF(Data!$AR206&lt;&gt;"",Scoring!$G$49)+IF(Data!$AS206&lt;&gt;"",Scoring!$G$50)+IF(Data!$AT206&lt;&gt;"",Scoring!$G$51)+IF(Data!$AU206&lt;&gt;"",Scoring!$G$52),"")</f>
        <v/>
      </c>
      <c r="BC206" s="184" t="str">
        <f>IF(BB206&lt;&gt;"",LOOKUP(BB206,Likelihoods!$A$7:$A$107,Likelihoods!E$7:E$107),"")</f>
        <v/>
      </c>
      <c r="BD206" s="185" t="str">
        <f>IF(AND(COUNTBLANK($B206:$O206)=13,COUNTBLANK($P206:$Q206)=1,COUNTBLANK($R206:$U206)=3,COUNTBLANK($V206:$X206)=2,COUNTBLANK($Y206:$AE206)=6,COUNTBLANK($AF206:$AJ206)=4,COUNTBLANK($AK206:AN206)=3,COUNTBLANK($AO206:$AQ206)=2,COUNTBLANK($AR206:$AS206)=1,COUNTBLANK($AT206:$AU206)=1),IF(Data!$B206&lt;&gt;"",Scoring!$H$7)+IF(Data!$C206&lt;&gt;"",Scoring!$H$8)+IF(Data!$D206&lt;&gt;"",Scoring!$H$9)+IF(Data!$E206&lt;&gt;"",Scoring!$H$10)+IF(Data!$F206&lt;&gt;"",Scoring!$H$11)+IF(Data!$G206&lt;&gt;"",Scoring!$H$12)+IF(Data!$H206&lt;&gt;"",Scoring!$H$13)+IF(Data!$I206&lt;&gt;"",Scoring!$H$14)+IF(Data!$J206&lt;&gt;"",Scoring!$H$15)+IF(Data!$K206&lt;&gt;"",Scoring!$H$16)+IF(Data!$L206&lt;&gt;"",Scoring!$H$17)+IF(Data!$M206&lt;&gt;"",Scoring!$H$18)+IF(Data!$N206&lt;&gt;"",Scoring!$H$19)+IF(Data!$O206&lt;&gt;"",Scoring!$H$20)+IF(Data!$P206&lt;&gt;"",Scoring!$H$21)+IF(Data!$Q206&lt;&gt;"",Scoring!$H$22)+IF(Data!$R206&lt;&gt;"",Scoring!$H$23)+IF(Data!$S206&lt;&gt;"",Scoring!$H$24)+IF(Data!$T206&lt;&gt;"",Scoring!$H$25)+IF(Data!$U206&lt;&gt;"",Scoring!$H$26)+IF(Data!$V206&lt;&gt;"",Scoring!$H$27)+IF(Data!$W206&lt;&gt;"",Scoring!$H$28)+IF(Data!$X206&lt;&gt;"",Scoring!$H$29)+IF(Data!$Y206&lt;&gt;"",Scoring!$H$30)+IF(Data!$Z206&lt;&gt;"",Scoring!$H$31)+IF(Data!$AA206&lt;&gt;"",Scoring!$H$32)+IF(Data!$AB206&lt;&gt;"",Scoring!$H$33)+IF(Data!$AC206&lt;&gt;"",Scoring!$H$34)+IF(Data!$AD206&lt;&gt;"",Scoring!$H$35)+IF(Data!$AE206&lt;&gt;"",Scoring!$H$36)+IF(Data!$AF206&lt;&gt;"",Scoring!$H$37)+IF(Data!$AG206&lt;&gt;"",Scoring!$H$38)+IF(Data!$AH206&lt;&gt;"",Scoring!$H$39)+IF(Data!$AI206&lt;&gt;"",Scoring!$H$40)+IF(Data!$AJ206&lt;&gt;"",Scoring!$H$41)+IF(Data!$AK206&lt;&gt;"",Scoring!$H$42)+IF(Data!$AL206&lt;&gt;"",Scoring!$H$43)+IF(Data!$AM206&lt;&gt;"",Scoring!$H$44)+IF(Data!$AN206&lt;&gt;"",Scoring!$H$45)+IF(Data!$AO206&lt;&gt;"",Scoring!$H$46)+IF(Data!$AP206&lt;&gt;"",Scoring!$H$47)+IF(Data!$AQ206&lt;&gt;"",Scoring!$H$48)+IF(Data!$AR206&lt;&gt;"",Scoring!$H$49)+IF(Data!$AS206&lt;&gt;"",Scoring!$H$50)+IF(Data!$AT206&lt;&gt;"",Scoring!$H$51)+IF(Data!$AU206&lt;&gt;"",Scoring!$H$52),"")</f>
        <v/>
      </c>
      <c r="BE206" s="186" t="str">
        <f>IF(BD206&lt;&gt;"",LOOKUP(BD206,Likelihoods!$A$7:$A$107,Likelihoods!F$7:F$107),"")</f>
        <v/>
      </c>
      <c r="BF206" s="181" t="str">
        <f>IF(AND(COUNTBLANK($B206:$O206)=13,COUNTBLANK($P206:$Q206)=1,COUNTBLANK($R206:$U206)=3,COUNTBLANK($V206:$X206)=2,COUNTBLANK($Y206:$AE206)=6,COUNTBLANK($AF206:$AJ206)=4,COUNTBLANK($AK206:AN206)=3,COUNTBLANK($AO206:$AQ206)=2,COUNTBLANK($AR206:$AS206)=1,COUNTBLANK($AT206:$AU206)=1),IF(Data!$B206&lt;&gt;"",Scoring!$I$7)+IF(Data!$C206&lt;&gt;"",Scoring!$I$8)+IF(Data!$D206&lt;&gt;"",Scoring!$I$9)+IF(Data!$E206&lt;&gt;"",Scoring!$I$10)+IF(Data!$F206&lt;&gt;"",Scoring!$I$11)+IF(Data!$G206&lt;&gt;"",Scoring!$I$12)+IF(Data!$H206&lt;&gt;"",Scoring!$I$13)+IF(Data!$I206&lt;&gt;"",Scoring!$I$14)+IF(Data!$J206&lt;&gt;"",Scoring!$I$15)+IF(Data!$K206&lt;&gt;"",Scoring!$I$16)+IF(Data!$L206&lt;&gt;"",Scoring!$I$17)+IF(Data!$M206&lt;&gt;"",Scoring!$I$18)+IF(Data!$N206&lt;&gt;"",Scoring!$I$19)+IF(Data!$O206&lt;&gt;"",Scoring!$I$20)+IF(Data!$P206&lt;&gt;"",Scoring!$I$21)+IF(Data!$Q206&lt;&gt;"",Scoring!$I$22)+IF(Data!$R206&lt;&gt;"",Scoring!$I$23)+IF(Data!$S206&lt;&gt;"",Scoring!$I$24)+IF(Data!$T206&lt;&gt;"",Scoring!$I$25)+IF(Data!$U206&lt;&gt;"",Scoring!$I$26)+IF(Data!$V206&lt;&gt;"",Scoring!$I$27)+IF(Data!$W206&lt;&gt;"",Scoring!$I$28)+IF(Data!$X206&lt;&gt;"",Scoring!$I$29)+IF(Data!$Y206&lt;&gt;"",Scoring!$I$30)+IF(Data!$Z206&lt;&gt;"",Scoring!$I$31)+IF(Data!$AA206&lt;&gt;"",Scoring!$I$32)+IF(Data!$AB206&lt;&gt;"",Scoring!$I$33)+IF(Data!$AC206&lt;&gt;"",Scoring!$I$34)+IF(Data!$AD206&lt;&gt;"",Scoring!$I$35)+IF(Data!$AE206&lt;&gt;"",Scoring!$I$36)+IF(Data!$AF206&lt;&gt;"",Scoring!$I$37)+IF(Data!$AG206&lt;&gt;"",Scoring!$I$38)+IF(Data!$AH206&lt;&gt;"",Scoring!$I$39)+IF(Data!$AI206&lt;&gt;"",Scoring!$I$40)+IF(Data!$AJ206&lt;&gt;"",Scoring!$I$41)+IF(Data!$AK206&lt;&gt;"",Scoring!$I$42)+IF(Data!$AL206&lt;&gt;"",Scoring!$I$43)+IF(Data!$AM206&lt;&gt;"",Scoring!$I$44)+IF(Data!$AN206&lt;&gt;"",Scoring!$I$45)+IF(Data!$AO206&lt;&gt;"",Scoring!$I$46)+IF(Data!$AP206&lt;&gt;"",Scoring!$I$47)+IF(Data!$AQ206&lt;&gt;"",Scoring!$I$48)+IF(Data!$AR206&lt;&gt;"",Scoring!$I$49)+IF(Data!$AS206&lt;&gt;"",Scoring!$I$50)+IF(Data!$AT206&lt;&gt;"",Scoring!$I$51)+IF(Data!$AU206&lt;&gt;"",Scoring!$I$52),"")</f>
        <v/>
      </c>
      <c r="BG206" s="180" t="str">
        <f>IF(BF206&lt;&gt;"",LOOKUP(BF206,Likelihoods!$A$7:$A$107,Likelihoods!G$7:G$107),"")</f>
        <v/>
      </c>
      <c r="BH206" s="187" t="str">
        <f>IF(AND(COUNTBLANK($B206:$O206)=13,COUNTBLANK($P206:$Q206)=1,COUNTBLANK($R206:$U206)=3,COUNTBLANK($V206:$X206)=2,COUNTBLANK($Y206:$AE206)=6,COUNTBLANK($AF206:$AJ206)=4,COUNTBLANK($AK206:AN206)=3,COUNTBLANK($AO206:$AQ206)=2,COUNTBLANK($AR206:$AS206)=1,COUNTBLANK($AT206:$AU206)=1),IF(Data!$B206&lt;&gt;"",Scoring!$J$7)+IF(Data!$C206&lt;&gt;"",Scoring!$J$8)+IF(Data!$D206&lt;&gt;"",Scoring!$J$9)+IF(Data!$E206&lt;&gt;"",Scoring!$J$10)+IF(Data!$F206&lt;&gt;"",Scoring!$J$11)+IF(Data!$G206&lt;&gt;"",Scoring!$J$12)+IF(Data!$H206&lt;&gt;"",Scoring!$J$13)+IF(Data!$I206&lt;&gt;"",Scoring!$J$14)+IF(Data!$J206&lt;&gt;"",Scoring!$J$15)+IF(Data!$K206&lt;&gt;"",Scoring!$J$16)+IF(Data!$L206&lt;&gt;"",Scoring!$J$17)+IF(Data!$M206&lt;&gt;"",Scoring!$J$18)+IF(Data!$N206&lt;&gt;"",Scoring!$J$19)+IF(Data!$O206&lt;&gt;"",Scoring!$J$20)+IF(Data!$P206&lt;&gt;"",Scoring!$J$21)+IF(Data!$Q206&lt;&gt;"",Scoring!$J$22)+IF(Data!$R206&lt;&gt;"",Scoring!$J$23)+IF(Data!$S206&lt;&gt;"",Scoring!$J$24)+IF(Data!$T206&lt;&gt;"",Scoring!$J$25)+IF(Data!$U206&lt;&gt;"",Scoring!$J$26)+IF(Data!$V206&lt;&gt;"",Scoring!$J$27)+IF(Data!$W206&lt;&gt;"",Scoring!$J$28)+IF(Data!$X206&lt;&gt;"",Scoring!$J$29)+IF(Data!$Y206&lt;&gt;"",Scoring!$J$30)+IF(Data!$Z206&lt;&gt;"",Scoring!$J$31)+IF(Data!$AA206&lt;&gt;"",Scoring!$J$32)+IF(Data!$AB206&lt;&gt;"",Scoring!$J$33)+IF(Data!$AC206&lt;&gt;"",Scoring!$J$34)+IF(Data!$AD206&lt;&gt;"",Scoring!$J$35)+IF(Data!$AE206&lt;&gt;"",Scoring!$J$36)+IF(Data!$AF206&lt;&gt;"",Scoring!$J$37)+IF(Data!$AG206&lt;&gt;"",Scoring!$J$38)+IF(Data!$AH206&lt;&gt;"",Scoring!$J$39)+IF(Data!$AI206&lt;&gt;"",Scoring!$J$40)+IF(Data!$AJ206&lt;&gt;"",Scoring!$J$41)+IF(Data!$AK206&lt;&gt;"",Scoring!$J$42)+IF(Data!$AL206&lt;&gt;"",Scoring!$J$43)+IF(Data!$AM206&lt;&gt;"",Scoring!$J$44)+IF(Data!$AN206&lt;&gt;"",Scoring!$J$45)+IF(Data!$AO206&lt;&gt;"",Scoring!$J$46)+IF(Data!$AP206&lt;&gt;"",Scoring!$J$47)+IF(Data!$AQ206&lt;&gt;"",Scoring!$J$48)+IF(Data!$AR206&lt;&gt;"",Scoring!$J$49)+IF(Data!$AS206&lt;&gt;"",Scoring!$J$50)+IF(Data!$AT206&lt;&gt;"",Scoring!$J$51)+IF(Data!$AU206&lt;&gt;"",Scoring!$J$52),"")</f>
        <v/>
      </c>
      <c r="BI206" s="183" t="str">
        <f>IF(BH206&lt;&gt;"",LOOKUP(BH206,Likelihoods!$A$7:$A$107,Likelihoods!H$7:H$107),"")</f>
        <v/>
      </c>
      <c r="BJ206" s="188" t="str">
        <f>IF(AND(COUNTBLANK($B206:$O206)=13,COUNTBLANK($P206:$Q206)=1,COUNTBLANK($R206:$U206)=3,COUNTBLANK($V206:$X206)=2,COUNTBLANK($Y206:$AE206)=6,COUNTBLANK($AF206:$AJ206)=4,COUNTBLANK($AK206:AN206)=3,COUNTBLANK($AO206:$AQ206)=2,COUNTBLANK($AR206:$AS206)=1,COUNTBLANK($AT206:$AU206)=1),IF(Data!$B206&lt;&gt;"",Scoring!$K$7)+IF(Data!$C206&lt;&gt;"",Scoring!$K$8)+IF(Data!$D206&lt;&gt;"",Scoring!$K$9)+IF(Data!$E206&lt;&gt;"",Scoring!$K$10)+IF(Data!$F206&lt;&gt;"",Scoring!$K$11)+IF(Data!$G206&lt;&gt;"",Scoring!$K$12)+IF(Data!$H206&lt;&gt;"",Scoring!$K$13)+IF(Data!$I206&lt;&gt;"",Scoring!$K$14)+IF(Data!$J206&lt;&gt;"",Scoring!$K$15)+IF(Data!$K206&lt;&gt;"",Scoring!$K$16)+IF(Data!$L206&lt;&gt;"",Scoring!$K$17)+IF(Data!$M206&lt;&gt;"",Scoring!$K$18)+IF(Data!$N206&lt;&gt;"",Scoring!$K$19)+IF(Data!$O206&lt;&gt;"",Scoring!$K$20)+IF(Data!$P206&lt;&gt;"",Scoring!$K$21)+IF(Data!$Q206&lt;&gt;"",Scoring!$K$22)+IF(Data!$R206&lt;&gt;"",Scoring!$K$23)+IF(Data!$S206&lt;&gt;"",Scoring!$K$24)+IF(Data!$T206&lt;&gt;"",Scoring!$K$25)+IF(Data!$U206&lt;&gt;"",Scoring!$K$26)+IF(Data!$V206&lt;&gt;"",Scoring!$K$27)+IF(Data!$W206&lt;&gt;"",Scoring!$K$28)+IF(Data!$X206&lt;&gt;"",Scoring!$K$29)+IF(Data!$Y206&lt;&gt;"",Scoring!$K$30)+IF(Data!$Z206&lt;&gt;"",Scoring!$K$31)+IF(Data!$AA206&lt;&gt;"",Scoring!$K$32)+IF(Data!$AB206&lt;&gt;"",Scoring!$K$33)+IF(Data!$AC206&lt;&gt;"",Scoring!$K$34)+IF(Data!$AD206&lt;&gt;"",Scoring!$K$35)+IF(Data!$AE206&lt;&gt;"",Scoring!$K$36)+IF(Data!$AF206&lt;&gt;"",Scoring!$K$37)+IF(Data!$AG206&lt;&gt;"",Scoring!$K$38)+IF(Data!$AH206&lt;&gt;"",Scoring!$K$39)+IF(Data!$AI206&lt;&gt;"",Scoring!$K$40)+IF(Data!$AJ206&lt;&gt;"",Scoring!$K$41)+IF(Data!$AK206&lt;&gt;"",Scoring!$K$42)+IF(Data!$AL206&lt;&gt;"",Scoring!$K$43)+IF(Data!$AM206&lt;&gt;"",Scoring!$K$44)+IF(Data!$AN206&lt;&gt;"",Scoring!$K$45)+IF(Data!$AO206&lt;&gt;"",Scoring!$K$46)+IF(Data!$AP206&lt;&gt;"",Scoring!$K$47)+IF(Data!$AQ206&lt;&gt;"",Scoring!$K$48)+IF(Data!$AR206&lt;&gt;"",Scoring!$K$49)+IF(Data!$AS206&lt;&gt;"",Scoring!$K$50)+IF(Data!$AT206&lt;&gt;"",Scoring!$K$51)+IF(Data!$AU206&lt;&gt;"",Scoring!$K$52),"")</f>
        <v/>
      </c>
      <c r="BK206" s="184" t="str">
        <f>IF(BJ206&lt;&gt;"",LOOKUP(BJ206,Likelihoods!$A$7:$A$107,Likelihoods!I$7:I$107),"")</f>
        <v/>
      </c>
      <c r="BL206" s="187" t="str">
        <f>IF(AND(COUNTBLANK($B206:$O206)=13,COUNTBLANK($P206:$Q206)=1,COUNTBLANK($R206:$U206)=3,COUNTBLANK($V206:$X206)=2,COUNTBLANK($Y206:$AE206)=6,COUNTBLANK($AF206:$AJ206)=4,COUNTBLANK($AK206:AN206)=3,COUNTBLANK($AO206:$AQ206)=2,COUNTBLANK($AR206:$AS206)=1,COUNTBLANK($AT206:$AU206)=1),IF(Data!$B206&lt;&gt;"",Scoring!$L$7)+IF(Data!$C206&lt;&gt;"",Scoring!$L$8)+IF(Data!$D206&lt;&gt;"",Scoring!$L$9)+IF(Data!$E206&lt;&gt;"",Scoring!$L$10)+IF(Data!$F206&lt;&gt;"",Scoring!$L$11)+IF(Data!$G206&lt;&gt;"",Scoring!$L$12)+IF(Data!$H206&lt;&gt;"",Scoring!$L$13)+IF(Data!$I206&lt;&gt;"",Scoring!$L$14)+IF(Data!$J206&lt;&gt;"",Scoring!$L$15)+IF(Data!$K206&lt;&gt;"",Scoring!$L$16)+IF(Data!$L206&lt;&gt;"",Scoring!$L$17)+IF(Data!$M206&lt;&gt;"",Scoring!$L$18)+IF(Data!$N206&lt;&gt;"",Scoring!$L$19)+IF(Data!$O206&lt;&gt;"",Scoring!$L$20)+IF(Data!$P206&lt;&gt;"",Scoring!$L$21)+IF(Data!$Q206&lt;&gt;"",Scoring!$L$22)+IF(Data!$R206&lt;&gt;"",Scoring!$L$23)+IF(Data!$S206&lt;&gt;"",Scoring!$L$24)+IF(Data!$T206&lt;&gt;"",Scoring!$L$25)+IF(Data!$U206&lt;&gt;"",Scoring!$L$26)+IF(Data!$V206&lt;&gt;"",Scoring!$L$27)+IF(Data!$W206&lt;&gt;"",Scoring!$L$28)+IF(Data!$X206&lt;&gt;"",Scoring!$L$29)+IF(Data!$Y206&lt;&gt;"",Scoring!$L$30)+IF(Data!$Z206&lt;&gt;"",Scoring!$L$31)+IF(Data!$AA206&lt;&gt;"",Scoring!$L$32)+IF(Data!$AB206&lt;&gt;"",Scoring!$L$33)+IF(Data!$AC206&lt;&gt;"",Scoring!$L$34)+IF(Data!$AD206&lt;&gt;"",Scoring!$L$35)+IF(Data!$AE206&lt;&gt;"",Scoring!$L$36)+IF(Data!$AF206&lt;&gt;"",Scoring!$L$37)+IF(Data!$AG206&lt;&gt;"",Scoring!$L$38)+IF(Data!$AH206&lt;&gt;"",Scoring!$L$39)+IF(Data!$AI206&lt;&gt;"",Scoring!$L$40)+IF(Data!$AJ206&lt;&gt;"",Scoring!$L$41)+IF(Data!$AK206&lt;&gt;"",Scoring!$L$42)+IF(Data!$AL206&lt;&gt;"",Scoring!$L$43)+IF(Data!$AM206&lt;&gt;"",Scoring!$L$44)+IF(Data!$AN206&lt;&gt;"",Scoring!$L$45)+IF(Data!$AO206&lt;&gt;"",Scoring!$L$46)+IF(Data!$AP206&lt;&gt;"",Scoring!$L$47)+IF(Data!$AQ206&lt;&gt;"",Scoring!$L$48)+IF(Data!$AR206&lt;&gt;"",Scoring!$L$49)+IF(Data!$AS206&lt;&gt;"",Scoring!$L$50)+IF(Data!$AT206&lt;&gt;"",Scoring!$L$51)+IF(Data!$AU206&lt;&gt;"",Scoring!$L$52),"")</f>
        <v/>
      </c>
      <c r="BM206" s="180" t="str">
        <f>IF(BL206&lt;&gt;"",LOOKUP(BL206,Likelihoods!$A$7:$A$107,Likelihoods!J$7:J$107),"")</f>
        <v/>
      </c>
      <c r="BN206" s="181" t="str">
        <f>IF(AND(COUNTBLANK($B206:$O206)=13,COUNTBLANK($P206:$Q206)=1,COUNTBLANK($R206:$U206)=3,COUNTBLANK($V206:$X206)=2,COUNTBLANK($Y206:$AE206)=6,COUNTBLANK($AF206:$AJ206)=4,COUNTBLANK($AK206:AN206)=3,COUNTBLANK($AO206:$AQ206)=2,COUNTBLANK($AR206:$AS206)=1,COUNTBLANK($AT206:$AU206)=1),IF(Data!$B206&lt;&gt;"",Scoring!$M$7)+IF(Data!$C206&lt;&gt;"",Scoring!$M$8)+IF(Data!$D206&lt;&gt;"",Scoring!$M$9)+IF(Data!$E206&lt;&gt;"",Scoring!$M$10)+IF(Data!$F206&lt;&gt;"",Scoring!$M$11)+IF(Data!$G206&lt;&gt;"",Scoring!$M$12)+IF(Data!$H206&lt;&gt;"",Scoring!$M$13)+IF(Data!$I206&lt;&gt;"",Scoring!$M$14)+IF(Data!$J206&lt;&gt;"",Scoring!$M$15)+IF(Data!$K206&lt;&gt;"",Scoring!$M$16)+IF(Data!$L206&lt;&gt;"",Scoring!$M$17)+IF(Data!$M206&lt;&gt;"",Scoring!$M$18)+IF(Data!$N206&lt;&gt;"",Scoring!$M$19)+IF(Data!$O206&lt;&gt;"",Scoring!$M$20)+IF(Data!$P206&lt;&gt;"",Scoring!$M$21)+IF(Data!$Q206&lt;&gt;"",Scoring!$M$22)+IF(Data!$R206&lt;&gt;"",Scoring!$M$23)+IF(Data!$S206&lt;&gt;"",Scoring!$M$24)+IF(Data!$T206&lt;&gt;"",Scoring!$M$25)+IF(Data!$U206&lt;&gt;"",Scoring!$M$26)+IF(Data!$V206&lt;&gt;"",Scoring!$M$27)+IF(Data!$W206&lt;&gt;"",Scoring!$M$28)+IF(Data!$X206&lt;&gt;"",Scoring!$M$29)+IF(Data!$Y206&lt;&gt;"",Scoring!$M$30)+IF(Data!$Z206&lt;&gt;"",Scoring!$M$31)+IF(Data!$AA206&lt;&gt;"",Scoring!$M$32)+IF(Data!$AB206&lt;&gt;"",Scoring!$M$33)+IF(Data!$AC206&lt;&gt;"",Scoring!$M$34)+IF(Data!$AD206&lt;&gt;"",Scoring!$M$35)+IF(Data!$AE206&lt;&gt;"",Scoring!$M$36)+IF(Data!$AF206&lt;&gt;"",Scoring!$M$37)+IF(Data!$AG206&lt;&gt;"",Scoring!$M$38)+IF(Data!$AH206&lt;&gt;"",Scoring!$M$39)+IF(Data!$AI206&lt;&gt;"",Scoring!$M$40)+IF(Data!$AJ206&lt;&gt;"",Scoring!$M$41)+IF(Data!$AK206&lt;&gt;"",Scoring!$M$42)+IF(Data!$AL206&lt;&gt;"",Scoring!$M$43)+IF(Data!$AM206&lt;&gt;"",Scoring!$M$44)+IF(Data!$AN206&lt;&gt;"",Scoring!$M$45)+IF(Data!$AO206&lt;&gt;"",Scoring!$M$46)+IF(Data!$AP206&lt;&gt;"",Scoring!$M$47)+IF(Data!$AQ206&lt;&gt;"",Scoring!$M$48)+IF(Data!$AR206&lt;&gt;"",Scoring!$M$49)+IF(Data!$AS206&lt;&gt;"",Scoring!$M$50)+IF(Data!$AT206&lt;&gt;"",Scoring!$M$51)+IF(Data!$AU206&lt;&gt;"",Scoring!$M$52),"")</f>
        <v/>
      </c>
      <c r="BO206" s="184" t="str">
        <f>IF(BN206&lt;&gt;"",LOOKUP(BN206,Likelihoods!$A$7:$A$107,Likelihoods!K$7:K$107),"")</f>
        <v/>
      </c>
      <c r="BP206" s="179" t="str">
        <f>IF(AND(COUNTBLANK($B206:$O206)=13,COUNTBLANK($P206:$Q206)=1,COUNTBLANK($R206:$U206)=3,COUNTBLANK($V206:$X206)=2,COUNTBLANK($Y206:$AE206)=6,COUNTBLANK($AF206:$AJ206)=4,COUNTBLANK($AK206:AN206)=3,COUNTBLANK($AO206:$AQ206)=2,COUNTBLANK($AR206:$AS206)=1,COUNTBLANK($AT206:$AU206)=1),IF(Data!$B206&lt;&gt;"",Scoring!$N$7)+IF(Data!$C206&lt;&gt;"",Scoring!$N$8)+IF(Data!$D206&lt;&gt;"",Scoring!$N$9)+IF(Data!$E206&lt;&gt;"",Scoring!$N$10)+IF(Data!$F206&lt;&gt;"",Scoring!$N$11)+IF(Data!$G206&lt;&gt;"",Scoring!$N$12)+IF(Data!$H206&lt;&gt;"",Scoring!$N$13)+IF(Data!$I206&lt;&gt;"",Scoring!$N$14)+IF(Data!$J206&lt;&gt;"",Scoring!$N$15)+IF(Data!$K206&lt;&gt;"",Scoring!$N$16)+IF(Data!$L206&lt;&gt;"",Scoring!$N$17)+IF(Data!$M206&lt;&gt;"",Scoring!$N$18)+IF(Data!$N206&lt;&gt;"",Scoring!$N$19)+IF(Data!$O206&lt;&gt;"",Scoring!$N$20)+IF(Data!$P206&lt;&gt;"",Scoring!$N$21)+IF(Data!$Q206&lt;&gt;"",Scoring!$N$22)+IF(Data!$R206&lt;&gt;"",Scoring!$N$23)+IF(Data!$S206&lt;&gt;"",Scoring!$N$24)+IF(Data!$T206&lt;&gt;"",Scoring!$N$25)+IF(Data!$U206&lt;&gt;"",Scoring!$N$26)+IF(Data!$V206&lt;&gt;"",Scoring!$N$27)+IF(Data!$W206&lt;&gt;"",Scoring!$N$28)+IF(Data!$X206&lt;&gt;"",Scoring!$N$29)+IF(Data!$Y206&lt;&gt;"",Scoring!$N$30)+IF(Data!$Z206&lt;&gt;"",Scoring!$N$31)+IF(Data!$AA206&lt;&gt;"",Scoring!$N$32)+IF(Data!$AB206&lt;&gt;"",Scoring!$N$33)+IF(Data!$AC206&lt;&gt;"",Scoring!$N$34)+IF(Data!$AD206&lt;&gt;"",Scoring!$N$35)+IF(Data!$AE206&lt;&gt;"",Scoring!$N$36)+IF(Data!$AF206&lt;&gt;"",Scoring!$N$37)+IF(Data!$AG206&lt;&gt;"",Scoring!$N$38)+IF(Data!$AH206&lt;&gt;"",Scoring!$N$39)+IF(Data!$AI206&lt;&gt;"",Scoring!$N$40)+IF(Data!$AJ206&lt;&gt;"",Scoring!$N$41)+IF(Data!$AK206&lt;&gt;"",Scoring!$N$42)+IF(Data!$AL206&lt;&gt;"",Scoring!$N$43)+IF(Data!$AM206&lt;&gt;"",Scoring!$N$44)+IF(Data!$AN206&lt;&gt;"",Scoring!$N$45)+IF(Data!$AO206&lt;&gt;"",Scoring!$N$46)+IF(Data!$AP206&lt;&gt;"",Scoring!$N$47)+IF(Data!$AQ206&lt;&gt;"",Scoring!$N$48)+IF(Data!$AR206&lt;&gt;"",Scoring!$N$49)+IF(Data!$AS206&lt;&gt;"",Scoring!$N$50)+IF(Data!$AT206&lt;&gt;"",Scoring!$N$51)+IF(Data!$AU206&lt;&gt;"",Scoring!$N$52),"")</f>
        <v/>
      </c>
      <c r="BQ206" s="189" t="str">
        <f>IF(BP206&lt;&gt;"",LOOKUP(BP206,Likelihoods!$A$7:$A$107,Likelihoods!L$7:L$107),"")</f>
        <v/>
      </c>
      <c r="BR206" s="181" t="str">
        <f>IF(AND(COUNTBLANK($B206:$O206)=13,COUNTBLANK($P206:$Q206)=1,COUNTBLANK($R206:$U206)=3,COUNTBLANK($V206:$X206)=2,COUNTBLANK($Y206:$AE206)=6,COUNTBLANK($AF206:$AJ206)=4,COUNTBLANK($AK206:AN206)=3,COUNTBLANK($AO206:$AQ206)=2,COUNTBLANK($AR206:$AS206)=1,COUNTBLANK($AT206:$AU206)=1),IF(Data!$B206&lt;&gt;"",Scoring!$O$7)+IF(Data!$C206&lt;&gt;"",Scoring!$O$8)+IF(Data!$D206&lt;&gt;"",Scoring!$O$9)+IF(Data!$E206&lt;&gt;"",Scoring!$O$10)+IF(Data!$F206&lt;&gt;"",Scoring!$O$11)+IF(Data!$G206&lt;&gt;"",Scoring!$O$12)+IF(Data!$H206&lt;&gt;"",Scoring!$O$13)+IF(Data!$I206&lt;&gt;"",Scoring!$O$14)+IF(Data!$J206&lt;&gt;"",Scoring!$O$15)+IF(Data!$K206&lt;&gt;"",Scoring!$O$16)+IF(Data!$L206&lt;&gt;"",Scoring!$O$17)+IF(Data!$M206&lt;&gt;"",Scoring!$O$18)+IF(Data!$N206&lt;&gt;"",Scoring!$O$19)+IF(Data!$O206&lt;&gt;"",Scoring!$O$20)+IF(Data!$P206&lt;&gt;"",Scoring!$O$21)+IF(Data!$Q206&lt;&gt;"",Scoring!$O$22)+IF(Data!$R206&lt;&gt;"",Scoring!$O$23)+IF(Data!$S206&lt;&gt;"",Scoring!$O$24)+IF(Data!$T206&lt;&gt;"",Scoring!$O$25)+IF(Data!$U206&lt;&gt;"",Scoring!$O$26)+IF(Data!$V206&lt;&gt;"",Scoring!$O$27)+IF(Data!$W206&lt;&gt;"",Scoring!$O$28)+IF(Data!$X206&lt;&gt;"",Scoring!$O$29)+IF(Data!$Y206&lt;&gt;"",Scoring!$O$30)+IF(Data!$Z206&lt;&gt;"",Scoring!$O$31)+IF(Data!$AA206&lt;&gt;"",Scoring!$O$32)+IF(Data!$AB206&lt;&gt;"",Scoring!$O$33)+IF(Data!$AC206&lt;&gt;"",Scoring!$O$34)+IF(Data!$AD206&lt;&gt;"",Scoring!$O$35)+IF(Data!$AE206&lt;&gt;"",Scoring!$O$36)+IF(Data!$AF206&lt;&gt;"",Scoring!$O$37)+IF(Data!$AG206&lt;&gt;"",Scoring!$O$38)+IF(Data!$AH206&lt;&gt;"",Scoring!$O$39)+IF(Data!$AI206&lt;&gt;"",Scoring!$O$40)+IF(Data!$AJ206&lt;&gt;"",Scoring!$O$41)+IF(Data!$AK206&lt;&gt;"",Scoring!$O$42)+IF(Data!$AL206&lt;&gt;"",Scoring!$O$43)+IF(Data!$AM206&lt;&gt;"",Scoring!$O$44)+IF(Data!$AN206&lt;&gt;"",Scoring!$O$45)+IF(Data!$AO206&lt;&gt;"",Scoring!$O$46)+IF(Data!$AP206&lt;&gt;"",Scoring!$O$47)+IF(Data!$AQ206&lt;&gt;"",Scoring!$O$48)+IF(Data!$AR206&lt;&gt;"",Scoring!$O$49)+IF(Data!$AS206&lt;&gt;"",Scoring!$O$50)+IF(Data!$AT206&lt;&gt;"",Scoring!$O$51)+IF(Data!$AU206&lt;&gt;"",Scoring!$O$52),"")</f>
        <v/>
      </c>
      <c r="BS206" s="184" t="str">
        <f>IF(BR206&lt;&gt;"",LOOKUP(BR206,Likelihoods!$A$7:$A$107,Likelihoods!M$7:M$107),"")</f>
        <v/>
      </c>
      <c r="BT206" s="181" t="str">
        <f>IF(AND(COUNTBLANK($B206:$O206)=13,COUNTBLANK($P206:$Q206)=1,COUNTBLANK($R206:$U206)=3,COUNTBLANK($V206:$X206)=2,COUNTBLANK($Y206:$AE206)=6,COUNTBLANK($AF206:$AJ206)=4,COUNTBLANK($AK206:AN206)=3,COUNTBLANK($AO206:$AQ206)=2,COUNTBLANK($AR206:$AS206)=1,COUNTBLANK($AT206:$AU206)=1),IF(Data!$B206&lt;&gt;"",Scoring!$P$7)+IF(Data!$C206&lt;&gt;"",Scoring!$P$8)+IF(Data!$D206&lt;&gt;"",Scoring!$P$9)+IF(Data!$E206&lt;&gt;"",Scoring!$P$10)+IF(Data!$F206&lt;&gt;"",Scoring!$P$11)+IF(Data!$G206&lt;&gt;"",Scoring!$P$12)+IF(Data!$H206&lt;&gt;"",Scoring!$P$13)+IF(Data!$I206&lt;&gt;"",Scoring!$P$14)+IF(Data!$J206&lt;&gt;"",Scoring!$P$15)+IF(Data!$K206&lt;&gt;"",Scoring!$P$16)+IF(Data!$L206&lt;&gt;"",Scoring!$P$17)+IF(Data!$M206&lt;&gt;"",Scoring!$P$18)+IF(Data!$N206&lt;&gt;"",Scoring!$P$19)+IF(Data!$O206&lt;&gt;"",Scoring!$P$20)+IF(Data!$P206&lt;&gt;"",Scoring!$P$21)+IF(Data!$Q206&lt;&gt;"",Scoring!$P$22)+IF(Data!$R206&lt;&gt;"",Scoring!$P$23)+IF(Data!$S206&lt;&gt;"",Scoring!$P$24)+IF(Data!$T206&lt;&gt;"",Scoring!$P$25)+IF(Data!$U206&lt;&gt;"",Scoring!$P$26)+IF(Data!$V206&lt;&gt;"",Scoring!$P$27)+IF(Data!$W206&lt;&gt;"",Scoring!$P$28)+IF(Data!$X206&lt;&gt;"",Scoring!$P$29)+IF(Data!$Y206&lt;&gt;"",Scoring!$P$30)+IF(Data!$Z206&lt;&gt;"",Scoring!$P$31)+IF(Data!$AA206&lt;&gt;"",Scoring!$P$32)+IF(Data!$AB206&lt;&gt;"",Scoring!$P$33)+IF(Data!$AC206&lt;&gt;"",Scoring!$P$34)+IF(Data!$AD206&lt;&gt;"",Scoring!$P$35)+IF(Data!$AE206&lt;&gt;"",Scoring!$P$36)+IF(Data!$AF206&lt;&gt;"",Scoring!$P$37)+IF(Data!$AG206&lt;&gt;"",Scoring!$P$38)+IF(Data!$AH206&lt;&gt;"",Scoring!$P$39)+IF(Data!$AI206&lt;&gt;"",Scoring!$P$40)+IF(Data!$AJ206&lt;&gt;"",Scoring!$P$41)+IF(Data!$AK206&lt;&gt;"",Scoring!$P$42)+IF(Data!$AL206&lt;&gt;"",Scoring!$P$43)+IF(Data!$AM206&lt;&gt;"",Scoring!$P$44)+IF(Data!$AN206&lt;&gt;"",Scoring!$P$45)+IF(Data!$AO206&lt;&gt;"",Scoring!$P$46)+IF(Data!$AP206&lt;&gt;"",Scoring!$P$47)+IF(Data!$AQ206&lt;&gt;"",Scoring!$P$48)+IF(Data!$AR206&lt;&gt;"",Scoring!$P$49)+IF(Data!$AS206&lt;&gt;"",Scoring!$P$50)+IF(Data!$AT206&lt;&gt;"",Scoring!$P$51)+IF(Data!$AU206&lt;&gt;"",Scoring!$P$52),"")</f>
        <v/>
      </c>
      <c r="BU206" s="180" t="str">
        <f>IF(BT206&lt;&gt;"",LOOKUP(BT206,Likelihoods!$A$7:$A$107,Likelihoods!N$7:N$107),"")</f>
        <v/>
      </c>
      <c r="BV206" s="181" t="str">
        <f>IF(AND(COUNTBLANK($B206:$O206)=13,COUNTBLANK($P206:$Q206)=1,COUNTBLANK($R206:$U206)=3,COUNTBLANK($V206:$X206)=2,COUNTBLANK($Y206:$AE206)=6,COUNTBLANK($AF206:$AJ206)=4,COUNTBLANK($AK206:AN206)=3,COUNTBLANK($AO206:$AQ206)=2,COUNTBLANK($AR206:$AS206)=1,COUNTBLANK($AT206:$AU206)=1),IF(Data!$B206&lt;&gt;"",Scoring!$Q$7)+IF(Data!$C206&lt;&gt;"",Scoring!$Q$8)+IF(Data!$D206&lt;&gt;"",Scoring!$Q$9)+IF(Data!$E206&lt;&gt;"",Scoring!$Q$10)+IF(Data!$F206&lt;&gt;"",Scoring!$Q$11)+IF(Data!$G206&lt;&gt;"",Scoring!$Q$12)+IF(Data!$H206&lt;&gt;"",Scoring!$Q$13)+IF(Data!$I206&lt;&gt;"",Scoring!$Q$14)+IF(Data!$J206&lt;&gt;"",Scoring!$Q$15)+IF(Data!$K206&lt;&gt;"",Scoring!$Q$16)+IF(Data!$L206&lt;&gt;"",Scoring!$Q$17)+IF(Data!$M206&lt;&gt;"",Scoring!$Q$18)+IF(Data!$N206&lt;&gt;"",Scoring!$Q$19)+IF(Data!$O206&lt;&gt;"",Scoring!$Q$20)+IF(Data!$P206&lt;&gt;"",Scoring!$Q$21)+IF(Data!$Q206&lt;&gt;"",Scoring!$Q$22)+IF(Data!$R206&lt;&gt;"",Scoring!$Q$23)+IF(Data!$S206&lt;&gt;"",Scoring!$Q$24)+IF(Data!$T206&lt;&gt;"",Scoring!$Q$25)+IF(Data!$U206&lt;&gt;"",Scoring!$Q$26)+IF(Data!$V206&lt;&gt;"",Scoring!$Q$27)+IF(Data!$W206&lt;&gt;"",Scoring!$Q$28)+IF(Data!$X206&lt;&gt;"",Scoring!$Q$29)+IF(Data!$Y206&lt;&gt;"",Scoring!$Q$30)+IF(Data!$Z206&lt;&gt;"",Scoring!$Q$31)+IF(Data!$AA206&lt;&gt;"",Scoring!$Q$32)+IF(Data!$AB206&lt;&gt;"",Scoring!$Q$33)+IF(Data!$AC206&lt;&gt;"",Scoring!$Q$34)+IF(Data!$AD206&lt;&gt;"",Scoring!$Q$35)+IF(Data!$AE206&lt;&gt;"",Scoring!$Q$36)+IF(Data!$AF206&lt;&gt;"",Scoring!$Q$37)+IF(Data!$AG206&lt;&gt;"",Scoring!$Q$38)+IF(Data!$AH206&lt;&gt;"",Scoring!$Q$39)+IF(Data!$AI206&lt;&gt;"",Scoring!$Q$40)+IF(Data!$AJ206&lt;&gt;"",Scoring!$Q$41)+IF(Data!$AK206&lt;&gt;"",Scoring!$Q$42)+IF(Data!$AL206&lt;&gt;"",Scoring!$Q$43)+IF(Data!$AM206&lt;&gt;"",Scoring!$Q$44)+IF(Data!$AN206&lt;&gt;"",Scoring!$Q$45)+IF(Data!$AO206&lt;&gt;"",Scoring!$Q$46)+IF(Data!$AP206&lt;&gt;"",Scoring!$Q$47)+IF(Data!$AQ206&lt;&gt;"",Scoring!$Q$48)+IF(Data!$AR206&lt;&gt;"",Scoring!$Q$49)+IF(Data!$AS206&lt;&gt;"",Scoring!$Q$50)+IF(Data!$AT206&lt;&gt;"",Scoring!$Q$51)+IF(Data!$AU206&lt;&gt;"",Scoring!$Q$52),"")</f>
        <v/>
      </c>
      <c r="BW206" s="183" t="str">
        <f>IF(BV206&lt;&gt;"",LOOKUP(BV206,Likelihoods!$A$7:$A$107,Likelihoods!O$7:O$107),"")</f>
        <v/>
      </c>
      <c r="BX206" s="9"/>
      <c r="BY206" s="9"/>
      <c r="BZ206" s="9"/>
      <c r="CA206" s="9"/>
      <c r="CB206" s="9"/>
      <c r="CC206" s="9"/>
      <c r="CD206" s="9"/>
      <c r="CE206" s="9"/>
      <c r="CF206" s="9"/>
      <c r="CG206" s="9"/>
      <c r="CH206" s="9"/>
      <c r="CI206" s="9"/>
      <c r="CJ206" s="9"/>
      <c r="CK206" s="9"/>
    </row>
    <row r="207" spans="1:89" ht="14.25">
      <c r="A207" s="59"/>
      <c r="B207" s="76"/>
      <c r="C207" s="77"/>
      <c r="D207" s="77"/>
      <c r="E207" s="77"/>
      <c r="F207" s="77"/>
      <c r="G207" s="77"/>
      <c r="H207" s="77"/>
      <c r="I207" s="77"/>
      <c r="J207" s="77"/>
      <c r="K207" s="77"/>
      <c r="L207" s="77"/>
      <c r="M207" s="77"/>
      <c r="N207" s="77"/>
      <c r="O207" s="77"/>
      <c r="P207" s="76"/>
      <c r="Q207" s="78"/>
      <c r="R207" s="77"/>
      <c r="S207" s="77"/>
      <c r="T207" s="77"/>
      <c r="U207" s="77"/>
      <c r="V207" s="76"/>
      <c r="W207" s="77"/>
      <c r="X207" s="78"/>
      <c r="Y207" s="77"/>
      <c r="Z207" s="77"/>
      <c r="AA207" s="77"/>
      <c r="AB207" s="77"/>
      <c r="AC207" s="77"/>
      <c r="AD207" s="77"/>
      <c r="AE207" s="77"/>
      <c r="AF207" s="76"/>
      <c r="AG207" s="77"/>
      <c r="AH207" s="77"/>
      <c r="AI207" s="77"/>
      <c r="AJ207" s="78"/>
      <c r="AK207" s="77"/>
      <c r="AL207" s="77"/>
      <c r="AM207" s="77"/>
      <c r="AN207" s="77"/>
      <c r="AO207" s="76"/>
      <c r="AP207" s="77"/>
      <c r="AQ207" s="78"/>
      <c r="AR207" s="76"/>
      <c r="AS207" s="78"/>
      <c r="AT207" s="77"/>
      <c r="AU207" s="77"/>
      <c r="AV207" s="179" t="str">
        <f>IF(AND(COUNTBLANK($B207:$O207)=13,COUNTBLANK($P207:$Q207)=1,COUNTBLANK($R207:$U207)=3,COUNTBLANK($V207:$X207)=2,COUNTBLANK($Y207:$AE207)=6,COUNTBLANK($AF207:$AJ207)=4,COUNTBLANK($AK207:AN207)=3,COUNTBLANK($AO207:$AQ207)=2,COUNTBLANK($AR207:$AS207)=1,COUNTBLANK($AT207:$AU207)=1),IF(Data!$B207&lt;&gt;"",Scoring!$D$7)+IF(Data!$C207&lt;&gt;"",Scoring!$D$8)+IF(Data!$D207&lt;&gt;"",Scoring!$D$9)+IF(Data!$E207&lt;&gt;"",Scoring!$D$10)+IF(Data!$F207&lt;&gt;"",Scoring!$D$11)+IF(Data!$G207&lt;&gt;"",Scoring!$D$12)+IF(Data!$H207&lt;&gt;"",Scoring!$D$13)+IF(Data!$I207&lt;&gt;"",Scoring!$D$14)+IF(Data!$J207&lt;&gt;"",Scoring!$D$15)+IF(Data!$K207&lt;&gt;"",Scoring!$D$16)+IF(Data!$L207&lt;&gt;"",Scoring!$D$17)+IF(Data!$M207&lt;&gt;"",Scoring!$D$18)+IF(Data!$N207&lt;&gt;"",Scoring!$D$19)+IF(Data!$O207&lt;&gt;"",Scoring!$D$20)+IF(Data!$P207&lt;&gt;"",Scoring!$D$21)+IF(Data!$Q207&lt;&gt;"",Scoring!$D$22)+IF(Data!$R207&lt;&gt;"",Scoring!$D$23)+IF(Data!$S207&lt;&gt;"",Scoring!$D$24)+IF(Data!$T207&lt;&gt;"",Scoring!$D$25)+IF(Data!$U207&lt;&gt;"",Scoring!$D$26)+IF(Data!$V207&lt;&gt;"",Scoring!$D$27)+IF(Data!$W207&lt;&gt;"",Scoring!$D$28)+IF(Data!$X207&lt;&gt;"",Scoring!$D$29)+IF(Data!$Y207&lt;&gt;"",Scoring!$D$30)+IF(Data!$Z207&lt;&gt;"",Scoring!$D$31)+IF(Data!$AA207&lt;&gt;"",Scoring!$D$32)+IF(Data!$AB207&lt;&gt;"",Scoring!$D$33)+IF(Data!$AC207&lt;&gt;"",Scoring!$D$34)+IF(Data!$AD207&lt;&gt;"",Scoring!$D$35)+IF(Data!$AE207&lt;&gt;"",Scoring!$D$36)+IF(Data!$AF207&lt;&gt;"",Scoring!$D$37)+IF(Data!$AG207&lt;&gt;"",Scoring!$D$38)+IF(Data!$AH207&lt;&gt;"",Scoring!$D$39)+IF(Data!$AI207&lt;&gt;"",Scoring!$D$40)+IF(Data!$AJ207&lt;&gt;"",Scoring!$D$41)+IF(Data!$AK207&lt;&gt;"",Scoring!$D$42)+IF(Data!$AL207&lt;&gt;"",Scoring!$D$43)+IF(Data!$AM207&lt;&gt;"",Scoring!$D$44)+IF(Data!$AN207&lt;&gt;"",Scoring!$D$45)+IF(Data!$AO207&lt;&gt;"",Scoring!$D$46)+IF(Data!$AP207&lt;&gt;"",Scoring!$D$47)+IF(Data!$AQ207&lt;&gt;"",Scoring!$D$48)+IF(Data!$AR207&lt;&gt;"",Scoring!$D$49)+IF(Data!$AS207&lt;&gt;"",Scoring!$D$50)+IF(Data!$AT207&lt;&gt;"",Scoring!$D$51)+IF(Data!$AU207&lt;&gt;"",Scoring!$D$52),"")</f>
        <v/>
      </c>
      <c r="AW207" s="180" t="str">
        <f>IF(AV207&lt;&gt;"",LOOKUP(AV207,Likelihoods!$A$7:$A$107,Likelihoods!B$7:B$107),"")</f>
        <v/>
      </c>
      <c r="AX207" s="181" t="str">
        <f>IF(AND(COUNTBLANK($B207:$O207)=13,COUNTBLANK($P207:$Q207)=1,COUNTBLANK($R207:$U207)=3,COUNTBLANK($V207:$X207)=2,COUNTBLANK($Y207:$AE207)=6,COUNTBLANK($AF207:$AJ207)=4,COUNTBLANK($AK207:AN207)=3,COUNTBLANK($AO207:$AQ207)=2,COUNTBLANK($AR207:$AS207)=1,COUNTBLANK($AT207:$AU207)=1),IF(Data!$B207&lt;&gt;"",Scoring!$E$7)+IF(Data!$C207&lt;&gt;"",Scoring!$E$8)+IF(Data!$D207&lt;&gt;"",Scoring!$E$9)+IF(Data!$E207&lt;&gt;"",Scoring!$E$10)+IF(Data!$F207&lt;&gt;"",Scoring!$E$11)+IF(Data!$G207&lt;&gt;"",Scoring!$E$12)+IF(Data!$H207&lt;&gt;"",Scoring!$E$13)+IF(Data!$I207&lt;&gt;"",Scoring!$E$14)+IF(Data!$J207&lt;&gt;"",Scoring!$E$15)+IF(Data!$K207&lt;&gt;"",Scoring!$E$16)+IF(Data!$L207&lt;&gt;"",Scoring!$E$17)+IF(Data!$M207&lt;&gt;"",Scoring!$E$18)+IF(Data!$N207&lt;&gt;"",Scoring!$E$19)+IF(Data!$O207&lt;&gt;"",Scoring!$E$20)+IF(Data!$P207&lt;&gt;"",Scoring!$E$21)+IF(Data!$Q207&lt;&gt;"",Scoring!$E$22)+IF(Data!$R207&lt;&gt;"",Scoring!$E$23)+IF(Data!$S207&lt;&gt;"",Scoring!$E$24)+IF(Data!$T207&lt;&gt;"",Scoring!$E$25)+IF(Data!$U207&lt;&gt;"",Scoring!$E$26)+IF(Data!$V207&lt;&gt;"",Scoring!$E$27)+IF(Data!$W207&lt;&gt;"",Scoring!$E$28)+IF(Data!$X207&lt;&gt;"",Scoring!$E$29)+IF(Data!$Y207&lt;&gt;"",Scoring!$E$30)+IF(Data!$Z207&lt;&gt;"",Scoring!$E$31)+IF(Data!$AA207&lt;&gt;"",Scoring!$E$32)+IF(Data!$AB207&lt;&gt;"",Scoring!$E$33)+IF(Data!$AC207&lt;&gt;"",Scoring!$E$34)+IF(Data!$AD207&lt;&gt;"",Scoring!$E$35)+IF(Data!$AE207&lt;&gt;"",Scoring!$E$36)+IF(Data!$AF207&lt;&gt;"",Scoring!$E$37)+IF(Data!$AG207&lt;&gt;"",Scoring!$E$38)+IF(Data!$AH207&lt;&gt;"",Scoring!$E$39)+IF(Data!$AI207&lt;&gt;"",Scoring!$E$40)+IF(Data!$AJ207&lt;&gt;"",Scoring!$E$41)+IF(Data!$AK207&lt;&gt;"",Scoring!$E$42)+IF(Data!$AL207&lt;&gt;"",Scoring!$E$43)+IF(Data!$AM207&lt;&gt;"",Scoring!$E$44)+IF(Data!$AN207&lt;&gt;"",Scoring!$E$45)+IF(Data!$AO207&lt;&gt;"",Scoring!$E$46)+IF(Data!$AP207&lt;&gt;"",Scoring!$E$47)+IF(Data!$AQ207&lt;&gt;"",Scoring!$E$48)+IF(Data!$AR207&lt;&gt;"",Scoring!$E$49)+IF(Data!$AS207&lt;&gt;"",Scoring!$E$50)+IF(Data!$AT207&lt;&gt;"",Scoring!$E$51)+IF(Data!$AU207&lt;&gt;"",Scoring!$E$52),"")</f>
        <v/>
      </c>
      <c r="AY207" s="180" t="str">
        <f>IF(AX207&lt;&gt;"",LOOKUP(AX207,Likelihoods!$A$7:$A$107,Likelihoods!C$7:C$107),"")</f>
        <v/>
      </c>
      <c r="AZ207" s="182" t="str">
        <f>IF(AND(COUNTBLANK($B207:$O207)=13,COUNTBLANK($P207:$Q207)=1,COUNTBLANK($R207:$U207)=3,COUNTBLANK($V207:$X207)=2,COUNTBLANK($Y207:$AE207)=6,COUNTBLANK($AF207:$AJ207)=4,COUNTBLANK($AK207:AN207)=3,COUNTBLANK($AO207:$AQ207)=2,COUNTBLANK($AR207:$AS207)=1,COUNTBLANK($AT207:$AU207)=1),IF(Data!$B207&lt;&gt;"",Scoring!$F$7)+IF(Data!$C207&lt;&gt;"",Scoring!$F$8)+IF(Data!$D207&lt;&gt;"",Scoring!$F$9)+IF(Data!$E207&lt;&gt;"",Scoring!$F$10)+IF(Data!$F207&lt;&gt;"",Scoring!$F$11)+IF(Data!$G207&lt;&gt;"",Scoring!$F$12)+IF(Data!$H207&lt;&gt;"",Scoring!$F$13)+IF(Data!$I207&lt;&gt;"",Scoring!$F$14)+IF(Data!$J207&lt;&gt;"",Scoring!$F$15)+IF(Data!$K207&lt;&gt;"",Scoring!$F$16)+IF(Data!$L207&lt;&gt;"",Scoring!$F$17)+IF(Data!$M207&lt;&gt;"",Scoring!$F$18)+IF(Data!$N207&lt;&gt;"",Scoring!$F$19)+IF(Data!$O207&lt;&gt;"",Scoring!$F$20)+IF(Data!$P207&lt;&gt;"",Scoring!$F$21)+IF(Data!$Q207&lt;&gt;"",Scoring!$F$22)+IF(Data!$R207&lt;&gt;"",Scoring!$F$23)+IF(Data!$S207&lt;&gt;"",Scoring!$F$24)+IF(Data!$T207&lt;&gt;"",Scoring!$F$25)+IF(Data!$U207&lt;&gt;"",Scoring!$F$26)+IF(Data!$V207&lt;&gt;"",Scoring!$F$27)+IF(Data!$W207&lt;&gt;"",Scoring!$F$28)+IF(Data!$X207&lt;&gt;"",Scoring!$F$29)+IF(Data!$Y207&lt;&gt;"",Scoring!$F$30)+IF(Data!$Z207&lt;&gt;"",Scoring!$F$31)+IF(Data!$AA207&lt;&gt;"",Scoring!$F$32)+IF(Data!$AB207&lt;&gt;"",Scoring!$F$33)+IF(Data!$AC207&lt;&gt;"",Scoring!$F$34)+IF(Data!$AD207&lt;&gt;"",Scoring!$F$35)+IF(Data!$AE207&lt;&gt;"",Scoring!$F$36)+IF(Data!$AF207&lt;&gt;"",Scoring!$F$37)+IF(Data!$AG207&lt;&gt;"",Scoring!$F$38)+IF(Data!$AH207&lt;&gt;"",Scoring!$F$39)+IF(Data!$AI207&lt;&gt;"",Scoring!$F$40)+IF(Data!$AJ207&lt;&gt;"",Scoring!$F$41)+IF(Data!$AK207&lt;&gt;"",Scoring!$F$42)+IF(Data!$AL207&lt;&gt;"",Scoring!$F$43)+IF(Data!$AM207&lt;&gt;"",Scoring!$F$44)+IF(Data!$AN207&lt;&gt;"",Scoring!$F$45)+IF(Data!$AO207&lt;&gt;"",Scoring!$F$46)+IF(Data!$AP207&lt;&gt;"",Scoring!$F$47)+IF(Data!$AQ207&lt;&gt;"",Scoring!$F$48)+IF(Data!$AR207&lt;&gt;"",Scoring!$F$49)+IF(Data!$AS207&lt;&gt;"",Scoring!$F$50)+IF(Data!$AT207&lt;&gt;"",Scoring!$F$51)+IF(Data!$AU207&lt;&gt;"",Scoring!$F$52),"")</f>
        <v/>
      </c>
      <c r="BA207" s="183" t="str">
        <f>IF(AZ207&lt;&gt;"",LOOKUP(AZ207,Likelihoods!$A$7:$A$107,Likelihoods!D$7:D$107),"")</f>
        <v/>
      </c>
      <c r="BB207" s="181" t="str">
        <f>IF(AND(COUNTBLANK($B207:$O207)=13,COUNTBLANK($P207:$Q207)=1,COUNTBLANK($R207:$U207)=3,COUNTBLANK($V207:$X207)=2,COUNTBLANK($Y207:$AE207)=6,COUNTBLANK($AF207:$AJ207)=4,COUNTBLANK($AK207:AN207)=3,COUNTBLANK($AO207:$AQ207)=2,COUNTBLANK($AR207:$AS207)=1,COUNTBLANK($AT207:$AU207)=1),IF(Data!$B207&lt;&gt;"",Scoring!$G$7)+IF(Data!$C207&lt;&gt;"",Scoring!$G$8)+IF(Data!$D207&lt;&gt;"",Scoring!$G$9)+IF(Data!$E207&lt;&gt;"",Scoring!$G$10)+IF(Data!$F207&lt;&gt;"",Scoring!$G$11)+IF(Data!$G207&lt;&gt;"",Scoring!$G$12)+IF(Data!$H207&lt;&gt;"",Scoring!$G$13)+IF(Data!$I207&lt;&gt;"",Scoring!$G$14)+IF(Data!$J207&lt;&gt;"",Scoring!$G$15)+IF(Data!$K207&lt;&gt;"",Scoring!$G$16)+IF(Data!$L207&lt;&gt;"",Scoring!$G$17)+IF(Data!$M207&lt;&gt;"",Scoring!$G$18)+IF(Data!$N207&lt;&gt;"",Scoring!$G$19)+IF(Data!$O207&lt;&gt;"",Scoring!$G$20)+IF(Data!$P207&lt;&gt;"",Scoring!$G$21)+IF(Data!$Q207&lt;&gt;"",Scoring!$G$22)+IF(Data!$R207&lt;&gt;"",Scoring!$G$23)+IF(Data!$S207&lt;&gt;"",Scoring!$G$24)+IF(Data!$T207&lt;&gt;"",Scoring!$G$25)+IF(Data!$U207&lt;&gt;"",Scoring!$G$26)+IF(Data!$V207&lt;&gt;"",Scoring!$G$27)+IF(Data!$W207&lt;&gt;"",Scoring!$G$28)+IF(Data!$X207&lt;&gt;"",Scoring!$G$29)+IF(Data!$Y207&lt;&gt;"",Scoring!$G$30)+IF(Data!$Z207&lt;&gt;"",Scoring!$G$31)+IF(Data!$AA207&lt;&gt;"",Scoring!$G$32)+IF(Data!$AB207&lt;&gt;"",Scoring!$G$33)+IF(Data!$AC207&lt;&gt;"",Scoring!$G$34)+IF(Data!$AD207&lt;&gt;"",Scoring!$G$35)+IF(Data!$AE207&lt;&gt;"",Scoring!$G$36)+IF(Data!$AF207&lt;&gt;"",Scoring!$G$37)+IF(Data!$AG207&lt;&gt;"",Scoring!$G$38)+IF(Data!$AH207&lt;&gt;"",Scoring!$G$39)+IF(Data!$AI207&lt;&gt;"",Scoring!$G$40)+IF(Data!$AJ207&lt;&gt;"",Scoring!$G$41)+IF(Data!$AK207&lt;&gt;"",Scoring!$G$42)+IF(Data!$AL207&lt;&gt;"",Scoring!$G$43)+IF(Data!$AM207&lt;&gt;"",Scoring!$G$44)+IF(Data!$AN207&lt;&gt;"",Scoring!$G$45)+IF(Data!$AO207&lt;&gt;"",Scoring!$G$46)+IF(Data!$AP207&lt;&gt;"",Scoring!$G$47)+IF(Data!$AQ207&lt;&gt;"",Scoring!$G$48)+IF(Data!$AR207&lt;&gt;"",Scoring!$G$49)+IF(Data!$AS207&lt;&gt;"",Scoring!$G$50)+IF(Data!$AT207&lt;&gt;"",Scoring!$G$51)+IF(Data!$AU207&lt;&gt;"",Scoring!$G$52),"")</f>
        <v/>
      </c>
      <c r="BC207" s="184" t="str">
        <f>IF(BB207&lt;&gt;"",LOOKUP(BB207,Likelihoods!$A$7:$A$107,Likelihoods!E$7:E$107),"")</f>
        <v/>
      </c>
      <c r="BD207" s="185" t="str">
        <f>IF(AND(COUNTBLANK($B207:$O207)=13,COUNTBLANK($P207:$Q207)=1,COUNTBLANK($R207:$U207)=3,COUNTBLANK($V207:$X207)=2,COUNTBLANK($Y207:$AE207)=6,COUNTBLANK($AF207:$AJ207)=4,COUNTBLANK($AK207:AN207)=3,COUNTBLANK($AO207:$AQ207)=2,COUNTBLANK($AR207:$AS207)=1,COUNTBLANK($AT207:$AU207)=1),IF(Data!$B207&lt;&gt;"",Scoring!$H$7)+IF(Data!$C207&lt;&gt;"",Scoring!$H$8)+IF(Data!$D207&lt;&gt;"",Scoring!$H$9)+IF(Data!$E207&lt;&gt;"",Scoring!$H$10)+IF(Data!$F207&lt;&gt;"",Scoring!$H$11)+IF(Data!$G207&lt;&gt;"",Scoring!$H$12)+IF(Data!$H207&lt;&gt;"",Scoring!$H$13)+IF(Data!$I207&lt;&gt;"",Scoring!$H$14)+IF(Data!$J207&lt;&gt;"",Scoring!$H$15)+IF(Data!$K207&lt;&gt;"",Scoring!$H$16)+IF(Data!$L207&lt;&gt;"",Scoring!$H$17)+IF(Data!$M207&lt;&gt;"",Scoring!$H$18)+IF(Data!$N207&lt;&gt;"",Scoring!$H$19)+IF(Data!$O207&lt;&gt;"",Scoring!$H$20)+IF(Data!$P207&lt;&gt;"",Scoring!$H$21)+IF(Data!$Q207&lt;&gt;"",Scoring!$H$22)+IF(Data!$R207&lt;&gt;"",Scoring!$H$23)+IF(Data!$S207&lt;&gt;"",Scoring!$H$24)+IF(Data!$T207&lt;&gt;"",Scoring!$H$25)+IF(Data!$U207&lt;&gt;"",Scoring!$H$26)+IF(Data!$V207&lt;&gt;"",Scoring!$H$27)+IF(Data!$W207&lt;&gt;"",Scoring!$H$28)+IF(Data!$X207&lt;&gt;"",Scoring!$H$29)+IF(Data!$Y207&lt;&gt;"",Scoring!$H$30)+IF(Data!$Z207&lt;&gt;"",Scoring!$H$31)+IF(Data!$AA207&lt;&gt;"",Scoring!$H$32)+IF(Data!$AB207&lt;&gt;"",Scoring!$H$33)+IF(Data!$AC207&lt;&gt;"",Scoring!$H$34)+IF(Data!$AD207&lt;&gt;"",Scoring!$H$35)+IF(Data!$AE207&lt;&gt;"",Scoring!$H$36)+IF(Data!$AF207&lt;&gt;"",Scoring!$H$37)+IF(Data!$AG207&lt;&gt;"",Scoring!$H$38)+IF(Data!$AH207&lt;&gt;"",Scoring!$H$39)+IF(Data!$AI207&lt;&gt;"",Scoring!$H$40)+IF(Data!$AJ207&lt;&gt;"",Scoring!$H$41)+IF(Data!$AK207&lt;&gt;"",Scoring!$H$42)+IF(Data!$AL207&lt;&gt;"",Scoring!$H$43)+IF(Data!$AM207&lt;&gt;"",Scoring!$H$44)+IF(Data!$AN207&lt;&gt;"",Scoring!$H$45)+IF(Data!$AO207&lt;&gt;"",Scoring!$H$46)+IF(Data!$AP207&lt;&gt;"",Scoring!$H$47)+IF(Data!$AQ207&lt;&gt;"",Scoring!$H$48)+IF(Data!$AR207&lt;&gt;"",Scoring!$H$49)+IF(Data!$AS207&lt;&gt;"",Scoring!$H$50)+IF(Data!$AT207&lt;&gt;"",Scoring!$H$51)+IF(Data!$AU207&lt;&gt;"",Scoring!$H$52),"")</f>
        <v/>
      </c>
      <c r="BE207" s="186" t="str">
        <f>IF(BD207&lt;&gt;"",LOOKUP(BD207,Likelihoods!$A$7:$A$107,Likelihoods!F$7:F$107),"")</f>
        <v/>
      </c>
      <c r="BF207" s="181" t="str">
        <f>IF(AND(COUNTBLANK($B207:$O207)=13,COUNTBLANK($P207:$Q207)=1,COUNTBLANK($R207:$U207)=3,COUNTBLANK($V207:$X207)=2,COUNTBLANK($Y207:$AE207)=6,COUNTBLANK($AF207:$AJ207)=4,COUNTBLANK($AK207:AN207)=3,COUNTBLANK($AO207:$AQ207)=2,COUNTBLANK($AR207:$AS207)=1,COUNTBLANK($AT207:$AU207)=1),IF(Data!$B207&lt;&gt;"",Scoring!$I$7)+IF(Data!$C207&lt;&gt;"",Scoring!$I$8)+IF(Data!$D207&lt;&gt;"",Scoring!$I$9)+IF(Data!$E207&lt;&gt;"",Scoring!$I$10)+IF(Data!$F207&lt;&gt;"",Scoring!$I$11)+IF(Data!$G207&lt;&gt;"",Scoring!$I$12)+IF(Data!$H207&lt;&gt;"",Scoring!$I$13)+IF(Data!$I207&lt;&gt;"",Scoring!$I$14)+IF(Data!$J207&lt;&gt;"",Scoring!$I$15)+IF(Data!$K207&lt;&gt;"",Scoring!$I$16)+IF(Data!$L207&lt;&gt;"",Scoring!$I$17)+IF(Data!$M207&lt;&gt;"",Scoring!$I$18)+IF(Data!$N207&lt;&gt;"",Scoring!$I$19)+IF(Data!$O207&lt;&gt;"",Scoring!$I$20)+IF(Data!$P207&lt;&gt;"",Scoring!$I$21)+IF(Data!$Q207&lt;&gt;"",Scoring!$I$22)+IF(Data!$R207&lt;&gt;"",Scoring!$I$23)+IF(Data!$S207&lt;&gt;"",Scoring!$I$24)+IF(Data!$T207&lt;&gt;"",Scoring!$I$25)+IF(Data!$U207&lt;&gt;"",Scoring!$I$26)+IF(Data!$V207&lt;&gt;"",Scoring!$I$27)+IF(Data!$W207&lt;&gt;"",Scoring!$I$28)+IF(Data!$X207&lt;&gt;"",Scoring!$I$29)+IF(Data!$Y207&lt;&gt;"",Scoring!$I$30)+IF(Data!$Z207&lt;&gt;"",Scoring!$I$31)+IF(Data!$AA207&lt;&gt;"",Scoring!$I$32)+IF(Data!$AB207&lt;&gt;"",Scoring!$I$33)+IF(Data!$AC207&lt;&gt;"",Scoring!$I$34)+IF(Data!$AD207&lt;&gt;"",Scoring!$I$35)+IF(Data!$AE207&lt;&gt;"",Scoring!$I$36)+IF(Data!$AF207&lt;&gt;"",Scoring!$I$37)+IF(Data!$AG207&lt;&gt;"",Scoring!$I$38)+IF(Data!$AH207&lt;&gt;"",Scoring!$I$39)+IF(Data!$AI207&lt;&gt;"",Scoring!$I$40)+IF(Data!$AJ207&lt;&gt;"",Scoring!$I$41)+IF(Data!$AK207&lt;&gt;"",Scoring!$I$42)+IF(Data!$AL207&lt;&gt;"",Scoring!$I$43)+IF(Data!$AM207&lt;&gt;"",Scoring!$I$44)+IF(Data!$AN207&lt;&gt;"",Scoring!$I$45)+IF(Data!$AO207&lt;&gt;"",Scoring!$I$46)+IF(Data!$AP207&lt;&gt;"",Scoring!$I$47)+IF(Data!$AQ207&lt;&gt;"",Scoring!$I$48)+IF(Data!$AR207&lt;&gt;"",Scoring!$I$49)+IF(Data!$AS207&lt;&gt;"",Scoring!$I$50)+IF(Data!$AT207&lt;&gt;"",Scoring!$I$51)+IF(Data!$AU207&lt;&gt;"",Scoring!$I$52),"")</f>
        <v/>
      </c>
      <c r="BG207" s="180" t="str">
        <f>IF(BF207&lt;&gt;"",LOOKUP(BF207,Likelihoods!$A$7:$A$107,Likelihoods!G$7:G$107),"")</f>
        <v/>
      </c>
      <c r="BH207" s="187" t="str">
        <f>IF(AND(COUNTBLANK($B207:$O207)=13,COUNTBLANK($P207:$Q207)=1,COUNTBLANK($R207:$U207)=3,COUNTBLANK($V207:$X207)=2,COUNTBLANK($Y207:$AE207)=6,COUNTBLANK($AF207:$AJ207)=4,COUNTBLANK($AK207:AN207)=3,COUNTBLANK($AO207:$AQ207)=2,COUNTBLANK($AR207:$AS207)=1,COUNTBLANK($AT207:$AU207)=1),IF(Data!$B207&lt;&gt;"",Scoring!$J$7)+IF(Data!$C207&lt;&gt;"",Scoring!$J$8)+IF(Data!$D207&lt;&gt;"",Scoring!$J$9)+IF(Data!$E207&lt;&gt;"",Scoring!$J$10)+IF(Data!$F207&lt;&gt;"",Scoring!$J$11)+IF(Data!$G207&lt;&gt;"",Scoring!$J$12)+IF(Data!$H207&lt;&gt;"",Scoring!$J$13)+IF(Data!$I207&lt;&gt;"",Scoring!$J$14)+IF(Data!$J207&lt;&gt;"",Scoring!$J$15)+IF(Data!$K207&lt;&gt;"",Scoring!$J$16)+IF(Data!$L207&lt;&gt;"",Scoring!$J$17)+IF(Data!$M207&lt;&gt;"",Scoring!$J$18)+IF(Data!$N207&lt;&gt;"",Scoring!$J$19)+IF(Data!$O207&lt;&gt;"",Scoring!$J$20)+IF(Data!$P207&lt;&gt;"",Scoring!$J$21)+IF(Data!$Q207&lt;&gt;"",Scoring!$J$22)+IF(Data!$R207&lt;&gt;"",Scoring!$J$23)+IF(Data!$S207&lt;&gt;"",Scoring!$J$24)+IF(Data!$T207&lt;&gt;"",Scoring!$J$25)+IF(Data!$U207&lt;&gt;"",Scoring!$J$26)+IF(Data!$V207&lt;&gt;"",Scoring!$J$27)+IF(Data!$W207&lt;&gt;"",Scoring!$J$28)+IF(Data!$X207&lt;&gt;"",Scoring!$J$29)+IF(Data!$Y207&lt;&gt;"",Scoring!$J$30)+IF(Data!$Z207&lt;&gt;"",Scoring!$J$31)+IF(Data!$AA207&lt;&gt;"",Scoring!$J$32)+IF(Data!$AB207&lt;&gt;"",Scoring!$J$33)+IF(Data!$AC207&lt;&gt;"",Scoring!$J$34)+IF(Data!$AD207&lt;&gt;"",Scoring!$J$35)+IF(Data!$AE207&lt;&gt;"",Scoring!$J$36)+IF(Data!$AF207&lt;&gt;"",Scoring!$J$37)+IF(Data!$AG207&lt;&gt;"",Scoring!$J$38)+IF(Data!$AH207&lt;&gt;"",Scoring!$J$39)+IF(Data!$AI207&lt;&gt;"",Scoring!$J$40)+IF(Data!$AJ207&lt;&gt;"",Scoring!$J$41)+IF(Data!$AK207&lt;&gt;"",Scoring!$J$42)+IF(Data!$AL207&lt;&gt;"",Scoring!$J$43)+IF(Data!$AM207&lt;&gt;"",Scoring!$J$44)+IF(Data!$AN207&lt;&gt;"",Scoring!$J$45)+IF(Data!$AO207&lt;&gt;"",Scoring!$J$46)+IF(Data!$AP207&lt;&gt;"",Scoring!$J$47)+IF(Data!$AQ207&lt;&gt;"",Scoring!$J$48)+IF(Data!$AR207&lt;&gt;"",Scoring!$J$49)+IF(Data!$AS207&lt;&gt;"",Scoring!$J$50)+IF(Data!$AT207&lt;&gt;"",Scoring!$J$51)+IF(Data!$AU207&lt;&gt;"",Scoring!$J$52),"")</f>
        <v/>
      </c>
      <c r="BI207" s="183" t="str">
        <f>IF(BH207&lt;&gt;"",LOOKUP(BH207,Likelihoods!$A$7:$A$107,Likelihoods!H$7:H$107),"")</f>
        <v/>
      </c>
      <c r="BJ207" s="188" t="str">
        <f>IF(AND(COUNTBLANK($B207:$O207)=13,COUNTBLANK($P207:$Q207)=1,COUNTBLANK($R207:$U207)=3,COUNTBLANK($V207:$X207)=2,COUNTBLANK($Y207:$AE207)=6,COUNTBLANK($AF207:$AJ207)=4,COUNTBLANK($AK207:AN207)=3,COUNTBLANK($AO207:$AQ207)=2,COUNTBLANK($AR207:$AS207)=1,COUNTBLANK($AT207:$AU207)=1),IF(Data!$B207&lt;&gt;"",Scoring!$K$7)+IF(Data!$C207&lt;&gt;"",Scoring!$K$8)+IF(Data!$D207&lt;&gt;"",Scoring!$K$9)+IF(Data!$E207&lt;&gt;"",Scoring!$K$10)+IF(Data!$F207&lt;&gt;"",Scoring!$K$11)+IF(Data!$G207&lt;&gt;"",Scoring!$K$12)+IF(Data!$H207&lt;&gt;"",Scoring!$K$13)+IF(Data!$I207&lt;&gt;"",Scoring!$K$14)+IF(Data!$J207&lt;&gt;"",Scoring!$K$15)+IF(Data!$K207&lt;&gt;"",Scoring!$K$16)+IF(Data!$L207&lt;&gt;"",Scoring!$K$17)+IF(Data!$M207&lt;&gt;"",Scoring!$K$18)+IF(Data!$N207&lt;&gt;"",Scoring!$K$19)+IF(Data!$O207&lt;&gt;"",Scoring!$K$20)+IF(Data!$P207&lt;&gt;"",Scoring!$K$21)+IF(Data!$Q207&lt;&gt;"",Scoring!$K$22)+IF(Data!$R207&lt;&gt;"",Scoring!$K$23)+IF(Data!$S207&lt;&gt;"",Scoring!$K$24)+IF(Data!$T207&lt;&gt;"",Scoring!$K$25)+IF(Data!$U207&lt;&gt;"",Scoring!$K$26)+IF(Data!$V207&lt;&gt;"",Scoring!$K$27)+IF(Data!$W207&lt;&gt;"",Scoring!$K$28)+IF(Data!$X207&lt;&gt;"",Scoring!$K$29)+IF(Data!$Y207&lt;&gt;"",Scoring!$K$30)+IF(Data!$Z207&lt;&gt;"",Scoring!$K$31)+IF(Data!$AA207&lt;&gt;"",Scoring!$K$32)+IF(Data!$AB207&lt;&gt;"",Scoring!$K$33)+IF(Data!$AC207&lt;&gt;"",Scoring!$K$34)+IF(Data!$AD207&lt;&gt;"",Scoring!$K$35)+IF(Data!$AE207&lt;&gt;"",Scoring!$K$36)+IF(Data!$AF207&lt;&gt;"",Scoring!$K$37)+IF(Data!$AG207&lt;&gt;"",Scoring!$K$38)+IF(Data!$AH207&lt;&gt;"",Scoring!$K$39)+IF(Data!$AI207&lt;&gt;"",Scoring!$K$40)+IF(Data!$AJ207&lt;&gt;"",Scoring!$K$41)+IF(Data!$AK207&lt;&gt;"",Scoring!$K$42)+IF(Data!$AL207&lt;&gt;"",Scoring!$K$43)+IF(Data!$AM207&lt;&gt;"",Scoring!$K$44)+IF(Data!$AN207&lt;&gt;"",Scoring!$K$45)+IF(Data!$AO207&lt;&gt;"",Scoring!$K$46)+IF(Data!$AP207&lt;&gt;"",Scoring!$K$47)+IF(Data!$AQ207&lt;&gt;"",Scoring!$K$48)+IF(Data!$AR207&lt;&gt;"",Scoring!$K$49)+IF(Data!$AS207&lt;&gt;"",Scoring!$K$50)+IF(Data!$AT207&lt;&gt;"",Scoring!$K$51)+IF(Data!$AU207&lt;&gt;"",Scoring!$K$52),"")</f>
        <v/>
      </c>
      <c r="BK207" s="184" t="str">
        <f>IF(BJ207&lt;&gt;"",LOOKUP(BJ207,Likelihoods!$A$7:$A$107,Likelihoods!I$7:I$107),"")</f>
        <v/>
      </c>
      <c r="BL207" s="187" t="str">
        <f>IF(AND(COUNTBLANK($B207:$O207)=13,COUNTBLANK($P207:$Q207)=1,COUNTBLANK($R207:$U207)=3,COUNTBLANK($V207:$X207)=2,COUNTBLANK($Y207:$AE207)=6,COUNTBLANK($AF207:$AJ207)=4,COUNTBLANK($AK207:AN207)=3,COUNTBLANK($AO207:$AQ207)=2,COUNTBLANK($AR207:$AS207)=1,COUNTBLANK($AT207:$AU207)=1),IF(Data!$B207&lt;&gt;"",Scoring!$L$7)+IF(Data!$C207&lt;&gt;"",Scoring!$L$8)+IF(Data!$D207&lt;&gt;"",Scoring!$L$9)+IF(Data!$E207&lt;&gt;"",Scoring!$L$10)+IF(Data!$F207&lt;&gt;"",Scoring!$L$11)+IF(Data!$G207&lt;&gt;"",Scoring!$L$12)+IF(Data!$H207&lt;&gt;"",Scoring!$L$13)+IF(Data!$I207&lt;&gt;"",Scoring!$L$14)+IF(Data!$J207&lt;&gt;"",Scoring!$L$15)+IF(Data!$K207&lt;&gt;"",Scoring!$L$16)+IF(Data!$L207&lt;&gt;"",Scoring!$L$17)+IF(Data!$M207&lt;&gt;"",Scoring!$L$18)+IF(Data!$N207&lt;&gt;"",Scoring!$L$19)+IF(Data!$O207&lt;&gt;"",Scoring!$L$20)+IF(Data!$P207&lt;&gt;"",Scoring!$L$21)+IF(Data!$Q207&lt;&gt;"",Scoring!$L$22)+IF(Data!$R207&lt;&gt;"",Scoring!$L$23)+IF(Data!$S207&lt;&gt;"",Scoring!$L$24)+IF(Data!$T207&lt;&gt;"",Scoring!$L$25)+IF(Data!$U207&lt;&gt;"",Scoring!$L$26)+IF(Data!$V207&lt;&gt;"",Scoring!$L$27)+IF(Data!$W207&lt;&gt;"",Scoring!$L$28)+IF(Data!$X207&lt;&gt;"",Scoring!$L$29)+IF(Data!$Y207&lt;&gt;"",Scoring!$L$30)+IF(Data!$Z207&lt;&gt;"",Scoring!$L$31)+IF(Data!$AA207&lt;&gt;"",Scoring!$L$32)+IF(Data!$AB207&lt;&gt;"",Scoring!$L$33)+IF(Data!$AC207&lt;&gt;"",Scoring!$L$34)+IF(Data!$AD207&lt;&gt;"",Scoring!$L$35)+IF(Data!$AE207&lt;&gt;"",Scoring!$L$36)+IF(Data!$AF207&lt;&gt;"",Scoring!$L$37)+IF(Data!$AG207&lt;&gt;"",Scoring!$L$38)+IF(Data!$AH207&lt;&gt;"",Scoring!$L$39)+IF(Data!$AI207&lt;&gt;"",Scoring!$L$40)+IF(Data!$AJ207&lt;&gt;"",Scoring!$L$41)+IF(Data!$AK207&lt;&gt;"",Scoring!$L$42)+IF(Data!$AL207&lt;&gt;"",Scoring!$L$43)+IF(Data!$AM207&lt;&gt;"",Scoring!$L$44)+IF(Data!$AN207&lt;&gt;"",Scoring!$L$45)+IF(Data!$AO207&lt;&gt;"",Scoring!$L$46)+IF(Data!$AP207&lt;&gt;"",Scoring!$L$47)+IF(Data!$AQ207&lt;&gt;"",Scoring!$L$48)+IF(Data!$AR207&lt;&gt;"",Scoring!$L$49)+IF(Data!$AS207&lt;&gt;"",Scoring!$L$50)+IF(Data!$AT207&lt;&gt;"",Scoring!$L$51)+IF(Data!$AU207&lt;&gt;"",Scoring!$L$52),"")</f>
        <v/>
      </c>
      <c r="BM207" s="180" t="str">
        <f>IF(BL207&lt;&gt;"",LOOKUP(BL207,Likelihoods!$A$7:$A$107,Likelihoods!J$7:J$107),"")</f>
        <v/>
      </c>
      <c r="BN207" s="181" t="str">
        <f>IF(AND(COUNTBLANK($B207:$O207)=13,COUNTBLANK($P207:$Q207)=1,COUNTBLANK($R207:$U207)=3,COUNTBLANK($V207:$X207)=2,COUNTBLANK($Y207:$AE207)=6,COUNTBLANK($AF207:$AJ207)=4,COUNTBLANK($AK207:AN207)=3,COUNTBLANK($AO207:$AQ207)=2,COUNTBLANK($AR207:$AS207)=1,COUNTBLANK($AT207:$AU207)=1),IF(Data!$B207&lt;&gt;"",Scoring!$M$7)+IF(Data!$C207&lt;&gt;"",Scoring!$M$8)+IF(Data!$D207&lt;&gt;"",Scoring!$M$9)+IF(Data!$E207&lt;&gt;"",Scoring!$M$10)+IF(Data!$F207&lt;&gt;"",Scoring!$M$11)+IF(Data!$G207&lt;&gt;"",Scoring!$M$12)+IF(Data!$H207&lt;&gt;"",Scoring!$M$13)+IF(Data!$I207&lt;&gt;"",Scoring!$M$14)+IF(Data!$J207&lt;&gt;"",Scoring!$M$15)+IF(Data!$K207&lt;&gt;"",Scoring!$M$16)+IF(Data!$L207&lt;&gt;"",Scoring!$M$17)+IF(Data!$M207&lt;&gt;"",Scoring!$M$18)+IF(Data!$N207&lt;&gt;"",Scoring!$M$19)+IF(Data!$O207&lt;&gt;"",Scoring!$M$20)+IF(Data!$P207&lt;&gt;"",Scoring!$M$21)+IF(Data!$Q207&lt;&gt;"",Scoring!$M$22)+IF(Data!$R207&lt;&gt;"",Scoring!$M$23)+IF(Data!$S207&lt;&gt;"",Scoring!$M$24)+IF(Data!$T207&lt;&gt;"",Scoring!$M$25)+IF(Data!$U207&lt;&gt;"",Scoring!$M$26)+IF(Data!$V207&lt;&gt;"",Scoring!$M$27)+IF(Data!$W207&lt;&gt;"",Scoring!$M$28)+IF(Data!$X207&lt;&gt;"",Scoring!$M$29)+IF(Data!$Y207&lt;&gt;"",Scoring!$M$30)+IF(Data!$Z207&lt;&gt;"",Scoring!$M$31)+IF(Data!$AA207&lt;&gt;"",Scoring!$M$32)+IF(Data!$AB207&lt;&gt;"",Scoring!$M$33)+IF(Data!$AC207&lt;&gt;"",Scoring!$M$34)+IF(Data!$AD207&lt;&gt;"",Scoring!$M$35)+IF(Data!$AE207&lt;&gt;"",Scoring!$M$36)+IF(Data!$AF207&lt;&gt;"",Scoring!$M$37)+IF(Data!$AG207&lt;&gt;"",Scoring!$M$38)+IF(Data!$AH207&lt;&gt;"",Scoring!$M$39)+IF(Data!$AI207&lt;&gt;"",Scoring!$M$40)+IF(Data!$AJ207&lt;&gt;"",Scoring!$M$41)+IF(Data!$AK207&lt;&gt;"",Scoring!$M$42)+IF(Data!$AL207&lt;&gt;"",Scoring!$M$43)+IF(Data!$AM207&lt;&gt;"",Scoring!$M$44)+IF(Data!$AN207&lt;&gt;"",Scoring!$M$45)+IF(Data!$AO207&lt;&gt;"",Scoring!$M$46)+IF(Data!$AP207&lt;&gt;"",Scoring!$M$47)+IF(Data!$AQ207&lt;&gt;"",Scoring!$M$48)+IF(Data!$AR207&lt;&gt;"",Scoring!$M$49)+IF(Data!$AS207&lt;&gt;"",Scoring!$M$50)+IF(Data!$AT207&lt;&gt;"",Scoring!$M$51)+IF(Data!$AU207&lt;&gt;"",Scoring!$M$52),"")</f>
        <v/>
      </c>
      <c r="BO207" s="184" t="str">
        <f>IF(BN207&lt;&gt;"",LOOKUP(BN207,Likelihoods!$A$7:$A$107,Likelihoods!K$7:K$107),"")</f>
        <v/>
      </c>
      <c r="BP207" s="179" t="str">
        <f>IF(AND(COUNTBLANK($B207:$O207)=13,COUNTBLANK($P207:$Q207)=1,COUNTBLANK($R207:$U207)=3,COUNTBLANK($V207:$X207)=2,COUNTBLANK($Y207:$AE207)=6,COUNTBLANK($AF207:$AJ207)=4,COUNTBLANK($AK207:AN207)=3,COUNTBLANK($AO207:$AQ207)=2,COUNTBLANK($AR207:$AS207)=1,COUNTBLANK($AT207:$AU207)=1),IF(Data!$B207&lt;&gt;"",Scoring!$N$7)+IF(Data!$C207&lt;&gt;"",Scoring!$N$8)+IF(Data!$D207&lt;&gt;"",Scoring!$N$9)+IF(Data!$E207&lt;&gt;"",Scoring!$N$10)+IF(Data!$F207&lt;&gt;"",Scoring!$N$11)+IF(Data!$G207&lt;&gt;"",Scoring!$N$12)+IF(Data!$H207&lt;&gt;"",Scoring!$N$13)+IF(Data!$I207&lt;&gt;"",Scoring!$N$14)+IF(Data!$J207&lt;&gt;"",Scoring!$N$15)+IF(Data!$K207&lt;&gt;"",Scoring!$N$16)+IF(Data!$L207&lt;&gt;"",Scoring!$N$17)+IF(Data!$M207&lt;&gt;"",Scoring!$N$18)+IF(Data!$N207&lt;&gt;"",Scoring!$N$19)+IF(Data!$O207&lt;&gt;"",Scoring!$N$20)+IF(Data!$P207&lt;&gt;"",Scoring!$N$21)+IF(Data!$Q207&lt;&gt;"",Scoring!$N$22)+IF(Data!$R207&lt;&gt;"",Scoring!$N$23)+IF(Data!$S207&lt;&gt;"",Scoring!$N$24)+IF(Data!$T207&lt;&gt;"",Scoring!$N$25)+IF(Data!$U207&lt;&gt;"",Scoring!$N$26)+IF(Data!$V207&lt;&gt;"",Scoring!$N$27)+IF(Data!$W207&lt;&gt;"",Scoring!$N$28)+IF(Data!$X207&lt;&gt;"",Scoring!$N$29)+IF(Data!$Y207&lt;&gt;"",Scoring!$N$30)+IF(Data!$Z207&lt;&gt;"",Scoring!$N$31)+IF(Data!$AA207&lt;&gt;"",Scoring!$N$32)+IF(Data!$AB207&lt;&gt;"",Scoring!$N$33)+IF(Data!$AC207&lt;&gt;"",Scoring!$N$34)+IF(Data!$AD207&lt;&gt;"",Scoring!$N$35)+IF(Data!$AE207&lt;&gt;"",Scoring!$N$36)+IF(Data!$AF207&lt;&gt;"",Scoring!$N$37)+IF(Data!$AG207&lt;&gt;"",Scoring!$N$38)+IF(Data!$AH207&lt;&gt;"",Scoring!$N$39)+IF(Data!$AI207&lt;&gt;"",Scoring!$N$40)+IF(Data!$AJ207&lt;&gt;"",Scoring!$N$41)+IF(Data!$AK207&lt;&gt;"",Scoring!$N$42)+IF(Data!$AL207&lt;&gt;"",Scoring!$N$43)+IF(Data!$AM207&lt;&gt;"",Scoring!$N$44)+IF(Data!$AN207&lt;&gt;"",Scoring!$N$45)+IF(Data!$AO207&lt;&gt;"",Scoring!$N$46)+IF(Data!$AP207&lt;&gt;"",Scoring!$N$47)+IF(Data!$AQ207&lt;&gt;"",Scoring!$N$48)+IF(Data!$AR207&lt;&gt;"",Scoring!$N$49)+IF(Data!$AS207&lt;&gt;"",Scoring!$N$50)+IF(Data!$AT207&lt;&gt;"",Scoring!$N$51)+IF(Data!$AU207&lt;&gt;"",Scoring!$N$52),"")</f>
        <v/>
      </c>
      <c r="BQ207" s="189" t="str">
        <f>IF(BP207&lt;&gt;"",LOOKUP(BP207,Likelihoods!$A$7:$A$107,Likelihoods!L$7:L$107),"")</f>
        <v/>
      </c>
      <c r="BR207" s="181" t="str">
        <f>IF(AND(COUNTBLANK($B207:$O207)=13,COUNTBLANK($P207:$Q207)=1,COUNTBLANK($R207:$U207)=3,COUNTBLANK($V207:$X207)=2,COUNTBLANK($Y207:$AE207)=6,COUNTBLANK($AF207:$AJ207)=4,COUNTBLANK($AK207:AN207)=3,COUNTBLANK($AO207:$AQ207)=2,COUNTBLANK($AR207:$AS207)=1,COUNTBLANK($AT207:$AU207)=1),IF(Data!$B207&lt;&gt;"",Scoring!$O$7)+IF(Data!$C207&lt;&gt;"",Scoring!$O$8)+IF(Data!$D207&lt;&gt;"",Scoring!$O$9)+IF(Data!$E207&lt;&gt;"",Scoring!$O$10)+IF(Data!$F207&lt;&gt;"",Scoring!$O$11)+IF(Data!$G207&lt;&gt;"",Scoring!$O$12)+IF(Data!$H207&lt;&gt;"",Scoring!$O$13)+IF(Data!$I207&lt;&gt;"",Scoring!$O$14)+IF(Data!$J207&lt;&gt;"",Scoring!$O$15)+IF(Data!$K207&lt;&gt;"",Scoring!$O$16)+IF(Data!$L207&lt;&gt;"",Scoring!$O$17)+IF(Data!$M207&lt;&gt;"",Scoring!$O$18)+IF(Data!$N207&lt;&gt;"",Scoring!$O$19)+IF(Data!$O207&lt;&gt;"",Scoring!$O$20)+IF(Data!$P207&lt;&gt;"",Scoring!$O$21)+IF(Data!$Q207&lt;&gt;"",Scoring!$O$22)+IF(Data!$R207&lt;&gt;"",Scoring!$O$23)+IF(Data!$S207&lt;&gt;"",Scoring!$O$24)+IF(Data!$T207&lt;&gt;"",Scoring!$O$25)+IF(Data!$U207&lt;&gt;"",Scoring!$O$26)+IF(Data!$V207&lt;&gt;"",Scoring!$O$27)+IF(Data!$W207&lt;&gt;"",Scoring!$O$28)+IF(Data!$X207&lt;&gt;"",Scoring!$O$29)+IF(Data!$Y207&lt;&gt;"",Scoring!$O$30)+IF(Data!$Z207&lt;&gt;"",Scoring!$O$31)+IF(Data!$AA207&lt;&gt;"",Scoring!$O$32)+IF(Data!$AB207&lt;&gt;"",Scoring!$O$33)+IF(Data!$AC207&lt;&gt;"",Scoring!$O$34)+IF(Data!$AD207&lt;&gt;"",Scoring!$O$35)+IF(Data!$AE207&lt;&gt;"",Scoring!$O$36)+IF(Data!$AF207&lt;&gt;"",Scoring!$O$37)+IF(Data!$AG207&lt;&gt;"",Scoring!$O$38)+IF(Data!$AH207&lt;&gt;"",Scoring!$O$39)+IF(Data!$AI207&lt;&gt;"",Scoring!$O$40)+IF(Data!$AJ207&lt;&gt;"",Scoring!$O$41)+IF(Data!$AK207&lt;&gt;"",Scoring!$O$42)+IF(Data!$AL207&lt;&gt;"",Scoring!$O$43)+IF(Data!$AM207&lt;&gt;"",Scoring!$O$44)+IF(Data!$AN207&lt;&gt;"",Scoring!$O$45)+IF(Data!$AO207&lt;&gt;"",Scoring!$O$46)+IF(Data!$AP207&lt;&gt;"",Scoring!$O$47)+IF(Data!$AQ207&lt;&gt;"",Scoring!$O$48)+IF(Data!$AR207&lt;&gt;"",Scoring!$O$49)+IF(Data!$AS207&lt;&gt;"",Scoring!$O$50)+IF(Data!$AT207&lt;&gt;"",Scoring!$O$51)+IF(Data!$AU207&lt;&gt;"",Scoring!$O$52),"")</f>
        <v/>
      </c>
      <c r="BS207" s="184" t="str">
        <f>IF(BR207&lt;&gt;"",LOOKUP(BR207,Likelihoods!$A$7:$A$107,Likelihoods!M$7:M$107),"")</f>
        <v/>
      </c>
      <c r="BT207" s="181" t="str">
        <f>IF(AND(COUNTBLANK($B207:$O207)=13,COUNTBLANK($P207:$Q207)=1,COUNTBLANK($R207:$U207)=3,COUNTBLANK($V207:$X207)=2,COUNTBLANK($Y207:$AE207)=6,COUNTBLANK($AF207:$AJ207)=4,COUNTBLANK($AK207:AN207)=3,COUNTBLANK($AO207:$AQ207)=2,COUNTBLANK($AR207:$AS207)=1,COUNTBLANK($AT207:$AU207)=1),IF(Data!$B207&lt;&gt;"",Scoring!$P$7)+IF(Data!$C207&lt;&gt;"",Scoring!$P$8)+IF(Data!$D207&lt;&gt;"",Scoring!$P$9)+IF(Data!$E207&lt;&gt;"",Scoring!$P$10)+IF(Data!$F207&lt;&gt;"",Scoring!$P$11)+IF(Data!$G207&lt;&gt;"",Scoring!$P$12)+IF(Data!$H207&lt;&gt;"",Scoring!$P$13)+IF(Data!$I207&lt;&gt;"",Scoring!$P$14)+IF(Data!$J207&lt;&gt;"",Scoring!$P$15)+IF(Data!$K207&lt;&gt;"",Scoring!$P$16)+IF(Data!$L207&lt;&gt;"",Scoring!$P$17)+IF(Data!$M207&lt;&gt;"",Scoring!$P$18)+IF(Data!$N207&lt;&gt;"",Scoring!$P$19)+IF(Data!$O207&lt;&gt;"",Scoring!$P$20)+IF(Data!$P207&lt;&gt;"",Scoring!$P$21)+IF(Data!$Q207&lt;&gt;"",Scoring!$P$22)+IF(Data!$R207&lt;&gt;"",Scoring!$P$23)+IF(Data!$S207&lt;&gt;"",Scoring!$P$24)+IF(Data!$T207&lt;&gt;"",Scoring!$P$25)+IF(Data!$U207&lt;&gt;"",Scoring!$P$26)+IF(Data!$V207&lt;&gt;"",Scoring!$P$27)+IF(Data!$W207&lt;&gt;"",Scoring!$P$28)+IF(Data!$X207&lt;&gt;"",Scoring!$P$29)+IF(Data!$Y207&lt;&gt;"",Scoring!$P$30)+IF(Data!$Z207&lt;&gt;"",Scoring!$P$31)+IF(Data!$AA207&lt;&gt;"",Scoring!$P$32)+IF(Data!$AB207&lt;&gt;"",Scoring!$P$33)+IF(Data!$AC207&lt;&gt;"",Scoring!$P$34)+IF(Data!$AD207&lt;&gt;"",Scoring!$P$35)+IF(Data!$AE207&lt;&gt;"",Scoring!$P$36)+IF(Data!$AF207&lt;&gt;"",Scoring!$P$37)+IF(Data!$AG207&lt;&gt;"",Scoring!$P$38)+IF(Data!$AH207&lt;&gt;"",Scoring!$P$39)+IF(Data!$AI207&lt;&gt;"",Scoring!$P$40)+IF(Data!$AJ207&lt;&gt;"",Scoring!$P$41)+IF(Data!$AK207&lt;&gt;"",Scoring!$P$42)+IF(Data!$AL207&lt;&gt;"",Scoring!$P$43)+IF(Data!$AM207&lt;&gt;"",Scoring!$P$44)+IF(Data!$AN207&lt;&gt;"",Scoring!$P$45)+IF(Data!$AO207&lt;&gt;"",Scoring!$P$46)+IF(Data!$AP207&lt;&gt;"",Scoring!$P$47)+IF(Data!$AQ207&lt;&gt;"",Scoring!$P$48)+IF(Data!$AR207&lt;&gt;"",Scoring!$P$49)+IF(Data!$AS207&lt;&gt;"",Scoring!$P$50)+IF(Data!$AT207&lt;&gt;"",Scoring!$P$51)+IF(Data!$AU207&lt;&gt;"",Scoring!$P$52),"")</f>
        <v/>
      </c>
      <c r="BU207" s="180" t="str">
        <f>IF(BT207&lt;&gt;"",LOOKUP(BT207,Likelihoods!$A$7:$A$107,Likelihoods!N$7:N$107),"")</f>
        <v/>
      </c>
      <c r="BV207" s="181" t="str">
        <f>IF(AND(COUNTBLANK($B207:$O207)=13,COUNTBLANK($P207:$Q207)=1,COUNTBLANK($R207:$U207)=3,COUNTBLANK($V207:$X207)=2,COUNTBLANK($Y207:$AE207)=6,COUNTBLANK($AF207:$AJ207)=4,COUNTBLANK($AK207:AN207)=3,COUNTBLANK($AO207:$AQ207)=2,COUNTBLANK($AR207:$AS207)=1,COUNTBLANK($AT207:$AU207)=1),IF(Data!$B207&lt;&gt;"",Scoring!$Q$7)+IF(Data!$C207&lt;&gt;"",Scoring!$Q$8)+IF(Data!$D207&lt;&gt;"",Scoring!$Q$9)+IF(Data!$E207&lt;&gt;"",Scoring!$Q$10)+IF(Data!$F207&lt;&gt;"",Scoring!$Q$11)+IF(Data!$G207&lt;&gt;"",Scoring!$Q$12)+IF(Data!$H207&lt;&gt;"",Scoring!$Q$13)+IF(Data!$I207&lt;&gt;"",Scoring!$Q$14)+IF(Data!$J207&lt;&gt;"",Scoring!$Q$15)+IF(Data!$K207&lt;&gt;"",Scoring!$Q$16)+IF(Data!$L207&lt;&gt;"",Scoring!$Q$17)+IF(Data!$M207&lt;&gt;"",Scoring!$Q$18)+IF(Data!$N207&lt;&gt;"",Scoring!$Q$19)+IF(Data!$O207&lt;&gt;"",Scoring!$Q$20)+IF(Data!$P207&lt;&gt;"",Scoring!$Q$21)+IF(Data!$Q207&lt;&gt;"",Scoring!$Q$22)+IF(Data!$R207&lt;&gt;"",Scoring!$Q$23)+IF(Data!$S207&lt;&gt;"",Scoring!$Q$24)+IF(Data!$T207&lt;&gt;"",Scoring!$Q$25)+IF(Data!$U207&lt;&gt;"",Scoring!$Q$26)+IF(Data!$V207&lt;&gt;"",Scoring!$Q$27)+IF(Data!$W207&lt;&gt;"",Scoring!$Q$28)+IF(Data!$X207&lt;&gt;"",Scoring!$Q$29)+IF(Data!$Y207&lt;&gt;"",Scoring!$Q$30)+IF(Data!$Z207&lt;&gt;"",Scoring!$Q$31)+IF(Data!$AA207&lt;&gt;"",Scoring!$Q$32)+IF(Data!$AB207&lt;&gt;"",Scoring!$Q$33)+IF(Data!$AC207&lt;&gt;"",Scoring!$Q$34)+IF(Data!$AD207&lt;&gt;"",Scoring!$Q$35)+IF(Data!$AE207&lt;&gt;"",Scoring!$Q$36)+IF(Data!$AF207&lt;&gt;"",Scoring!$Q$37)+IF(Data!$AG207&lt;&gt;"",Scoring!$Q$38)+IF(Data!$AH207&lt;&gt;"",Scoring!$Q$39)+IF(Data!$AI207&lt;&gt;"",Scoring!$Q$40)+IF(Data!$AJ207&lt;&gt;"",Scoring!$Q$41)+IF(Data!$AK207&lt;&gt;"",Scoring!$Q$42)+IF(Data!$AL207&lt;&gt;"",Scoring!$Q$43)+IF(Data!$AM207&lt;&gt;"",Scoring!$Q$44)+IF(Data!$AN207&lt;&gt;"",Scoring!$Q$45)+IF(Data!$AO207&lt;&gt;"",Scoring!$Q$46)+IF(Data!$AP207&lt;&gt;"",Scoring!$Q$47)+IF(Data!$AQ207&lt;&gt;"",Scoring!$Q$48)+IF(Data!$AR207&lt;&gt;"",Scoring!$Q$49)+IF(Data!$AS207&lt;&gt;"",Scoring!$Q$50)+IF(Data!$AT207&lt;&gt;"",Scoring!$Q$51)+IF(Data!$AU207&lt;&gt;"",Scoring!$Q$52),"")</f>
        <v/>
      </c>
      <c r="BW207" s="183" t="str">
        <f>IF(BV207&lt;&gt;"",LOOKUP(BV207,Likelihoods!$A$7:$A$107,Likelihoods!O$7:O$107),"")</f>
        <v/>
      </c>
      <c r="BX207" s="9"/>
      <c r="BY207" s="9"/>
      <c r="BZ207" s="9"/>
      <c r="CA207" s="9"/>
      <c r="CB207" s="9"/>
      <c r="CC207" s="9"/>
      <c r="CD207" s="9"/>
      <c r="CE207" s="9"/>
      <c r="CF207" s="9"/>
      <c r="CG207" s="9"/>
      <c r="CH207" s="9"/>
      <c r="CI207" s="9"/>
      <c r="CJ207" s="9"/>
      <c r="CK207" s="9"/>
    </row>
    <row r="208" spans="1:89" ht="14.25">
      <c r="A208" s="59"/>
      <c r="B208" s="76"/>
      <c r="C208" s="77"/>
      <c r="D208" s="77"/>
      <c r="E208" s="77"/>
      <c r="F208" s="77"/>
      <c r="G208" s="77"/>
      <c r="H208" s="77"/>
      <c r="I208" s="77"/>
      <c r="J208" s="77"/>
      <c r="K208" s="77"/>
      <c r="L208" s="77"/>
      <c r="M208" s="77"/>
      <c r="N208" s="77"/>
      <c r="O208" s="77"/>
      <c r="P208" s="76"/>
      <c r="Q208" s="78"/>
      <c r="R208" s="77"/>
      <c r="S208" s="77"/>
      <c r="T208" s="77"/>
      <c r="U208" s="77"/>
      <c r="V208" s="76"/>
      <c r="W208" s="77"/>
      <c r="X208" s="78"/>
      <c r="Y208" s="77"/>
      <c r="Z208" s="77"/>
      <c r="AA208" s="77"/>
      <c r="AB208" s="77"/>
      <c r="AC208" s="77"/>
      <c r="AD208" s="77"/>
      <c r="AE208" s="77"/>
      <c r="AF208" s="76"/>
      <c r="AG208" s="77"/>
      <c r="AH208" s="77"/>
      <c r="AI208" s="77"/>
      <c r="AJ208" s="78"/>
      <c r="AK208" s="77"/>
      <c r="AL208" s="77"/>
      <c r="AM208" s="77"/>
      <c r="AN208" s="77"/>
      <c r="AO208" s="76"/>
      <c r="AP208" s="77"/>
      <c r="AQ208" s="78"/>
      <c r="AR208" s="76"/>
      <c r="AS208" s="78"/>
      <c r="AT208" s="77"/>
      <c r="AU208" s="77"/>
      <c r="AV208" s="179" t="str">
        <f>IF(AND(COUNTBLANK($B208:$O208)=13,COUNTBLANK($P208:$Q208)=1,COUNTBLANK($R208:$U208)=3,COUNTBLANK($V208:$X208)=2,COUNTBLANK($Y208:$AE208)=6,COUNTBLANK($AF208:$AJ208)=4,COUNTBLANK($AK208:AN208)=3,COUNTBLANK($AO208:$AQ208)=2,COUNTBLANK($AR208:$AS208)=1,COUNTBLANK($AT208:$AU208)=1),IF(Data!$B208&lt;&gt;"",Scoring!$D$7)+IF(Data!$C208&lt;&gt;"",Scoring!$D$8)+IF(Data!$D208&lt;&gt;"",Scoring!$D$9)+IF(Data!$E208&lt;&gt;"",Scoring!$D$10)+IF(Data!$F208&lt;&gt;"",Scoring!$D$11)+IF(Data!$G208&lt;&gt;"",Scoring!$D$12)+IF(Data!$H208&lt;&gt;"",Scoring!$D$13)+IF(Data!$I208&lt;&gt;"",Scoring!$D$14)+IF(Data!$J208&lt;&gt;"",Scoring!$D$15)+IF(Data!$K208&lt;&gt;"",Scoring!$D$16)+IF(Data!$L208&lt;&gt;"",Scoring!$D$17)+IF(Data!$M208&lt;&gt;"",Scoring!$D$18)+IF(Data!$N208&lt;&gt;"",Scoring!$D$19)+IF(Data!$O208&lt;&gt;"",Scoring!$D$20)+IF(Data!$P208&lt;&gt;"",Scoring!$D$21)+IF(Data!$Q208&lt;&gt;"",Scoring!$D$22)+IF(Data!$R208&lt;&gt;"",Scoring!$D$23)+IF(Data!$S208&lt;&gt;"",Scoring!$D$24)+IF(Data!$T208&lt;&gt;"",Scoring!$D$25)+IF(Data!$U208&lt;&gt;"",Scoring!$D$26)+IF(Data!$V208&lt;&gt;"",Scoring!$D$27)+IF(Data!$W208&lt;&gt;"",Scoring!$D$28)+IF(Data!$X208&lt;&gt;"",Scoring!$D$29)+IF(Data!$Y208&lt;&gt;"",Scoring!$D$30)+IF(Data!$Z208&lt;&gt;"",Scoring!$D$31)+IF(Data!$AA208&lt;&gt;"",Scoring!$D$32)+IF(Data!$AB208&lt;&gt;"",Scoring!$D$33)+IF(Data!$AC208&lt;&gt;"",Scoring!$D$34)+IF(Data!$AD208&lt;&gt;"",Scoring!$D$35)+IF(Data!$AE208&lt;&gt;"",Scoring!$D$36)+IF(Data!$AF208&lt;&gt;"",Scoring!$D$37)+IF(Data!$AG208&lt;&gt;"",Scoring!$D$38)+IF(Data!$AH208&lt;&gt;"",Scoring!$D$39)+IF(Data!$AI208&lt;&gt;"",Scoring!$D$40)+IF(Data!$AJ208&lt;&gt;"",Scoring!$D$41)+IF(Data!$AK208&lt;&gt;"",Scoring!$D$42)+IF(Data!$AL208&lt;&gt;"",Scoring!$D$43)+IF(Data!$AM208&lt;&gt;"",Scoring!$D$44)+IF(Data!$AN208&lt;&gt;"",Scoring!$D$45)+IF(Data!$AO208&lt;&gt;"",Scoring!$D$46)+IF(Data!$AP208&lt;&gt;"",Scoring!$D$47)+IF(Data!$AQ208&lt;&gt;"",Scoring!$D$48)+IF(Data!$AR208&lt;&gt;"",Scoring!$D$49)+IF(Data!$AS208&lt;&gt;"",Scoring!$D$50)+IF(Data!$AT208&lt;&gt;"",Scoring!$D$51)+IF(Data!$AU208&lt;&gt;"",Scoring!$D$52),"")</f>
        <v/>
      </c>
      <c r="AW208" s="180" t="str">
        <f>IF(AV208&lt;&gt;"",LOOKUP(AV208,Likelihoods!$A$7:$A$107,Likelihoods!B$7:B$107),"")</f>
        <v/>
      </c>
      <c r="AX208" s="181" t="str">
        <f>IF(AND(COUNTBLANK($B208:$O208)=13,COUNTBLANK($P208:$Q208)=1,COUNTBLANK($R208:$U208)=3,COUNTBLANK($V208:$X208)=2,COUNTBLANK($Y208:$AE208)=6,COUNTBLANK($AF208:$AJ208)=4,COUNTBLANK($AK208:AN208)=3,COUNTBLANK($AO208:$AQ208)=2,COUNTBLANK($AR208:$AS208)=1,COUNTBLANK($AT208:$AU208)=1),IF(Data!$B208&lt;&gt;"",Scoring!$E$7)+IF(Data!$C208&lt;&gt;"",Scoring!$E$8)+IF(Data!$D208&lt;&gt;"",Scoring!$E$9)+IF(Data!$E208&lt;&gt;"",Scoring!$E$10)+IF(Data!$F208&lt;&gt;"",Scoring!$E$11)+IF(Data!$G208&lt;&gt;"",Scoring!$E$12)+IF(Data!$H208&lt;&gt;"",Scoring!$E$13)+IF(Data!$I208&lt;&gt;"",Scoring!$E$14)+IF(Data!$J208&lt;&gt;"",Scoring!$E$15)+IF(Data!$K208&lt;&gt;"",Scoring!$E$16)+IF(Data!$L208&lt;&gt;"",Scoring!$E$17)+IF(Data!$M208&lt;&gt;"",Scoring!$E$18)+IF(Data!$N208&lt;&gt;"",Scoring!$E$19)+IF(Data!$O208&lt;&gt;"",Scoring!$E$20)+IF(Data!$P208&lt;&gt;"",Scoring!$E$21)+IF(Data!$Q208&lt;&gt;"",Scoring!$E$22)+IF(Data!$R208&lt;&gt;"",Scoring!$E$23)+IF(Data!$S208&lt;&gt;"",Scoring!$E$24)+IF(Data!$T208&lt;&gt;"",Scoring!$E$25)+IF(Data!$U208&lt;&gt;"",Scoring!$E$26)+IF(Data!$V208&lt;&gt;"",Scoring!$E$27)+IF(Data!$W208&lt;&gt;"",Scoring!$E$28)+IF(Data!$X208&lt;&gt;"",Scoring!$E$29)+IF(Data!$Y208&lt;&gt;"",Scoring!$E$30)+IF(Data!$Z208&lt;&gt;"",Scoring!$E$31)+IF(Data!$AA208&lt;&gt;"",Scoring!$E$32)+IF(Data!$AB208&lt;&gt;"",Scoring!$E$33)+IF(Data!$AC208&lt;&gt;"",Scoring!$E$34)+IF(Data!$AD208&lt;&gt;"",Scoring!$E$35)+IF(Data!$AE208&lt;&gt;"",Scoring!$E$36)+IF(Data!$AF208&lt;&gt;"",Scoring!$E$37)+IF(Data!$AG208&lt;&gt;"",Scoring!$E$38)+IF(Data!$AH208&lt;&gt;"",Scoring!$E$39)+IF(Data!$AI208&lt;&gt;"",Scoring!$E$40)+IF(Data!$AJ208&lt;&gt;"",Scoring!$E$41)+IF(Data!$AK208&lt;&gt;"",Scoring!$E$42)+IF(Data!$AL208&lt;&gt;"",Scoring!$E$43)+IF(Data!$AM208&lt;&gt;"",Scoring!$E$44)+IF(Data!$AN208&lt;&gt;"",Scoring!$E$45)+IF(Data!$AO208&lt;&gt;"",Scoring!$E$46)+IF(Data!$AP208&lt;&gt;"",Scoring!$E$47)+IF(Data!$AQ208&lt;&gt;"",Scoring!$E$48)+IF(Data!$AR208&lt;&gt;"",Scoring!$E$49)+IF(Data!$AS208&lt;&gt;"",Scoring!$E$50)+IF(Data!$AT208&lt;&gt;"",Scoring!$E$51)+IF(Data!$AU208&lt;&gt;"",Scoring!$E$52),"")</f>
        <v/>
      </c>
      <c r="AY208" s="180" t="str">
        <f>IF(AX208&lt;&gt;"",LOOKUP(AX208,Likelihoods!$A$7:$A$107,Likelihoods!C$7:C$107),"")</f>
        <v/>
      </c>
      <c r="AZ208" s="182" t="str">
        <f>IF(AND(COUNTBLANK($B208:$O208)=13,COUNTBLANK($P208:$Q208)=1,COUNTBLANK($R208:$U208)=3,COUNTBLANK($V208:$X208)=2,COUNTBLANK($Y208:$AE208)=6,COUNTBLANK($AF208:$AJ208)=4,COUNTBLANK($AK208:AN208)=3,COUNTBLANK($AO208:$AQ208)=2,COUNTBLANK($AR208:$AS208)=1,COUNTBLANK($AT208:$AU208)=1),IF(Data!$B208&lt;&gt;"",Scoring!$F$7)+IF(Data!$C208&lt;&gt;"",Scoring!$F$8)+IF(Data!$D208&lt;&gt;"",Scoring!$F$9)+IF(Data!$E208&lt;&gt;"",Scoring!$F$10)+IF(Data!$F208&lt;&gt;"",Scoring!$F$11)+IF(Data!$G208&lt;&gt;"",Scoring!$F$12)+IF(Data!$H208&lt;&gt;"",Scoring!$F$13)+IF(Data!$I208&lt;&gt;"",Scoring!$F$14)+IF(Data!$J208&lt;&gt;"",Scoring!$F$15)+IF(Data!$K208&lt;&gt;"",Scoring!$F$16)+IF(Data!$L208&lt;&gt;"",Scoring!$F$17)+IF(Data!$M208&lt;&gt;"",Scoring!$F$18)+IF(Data!$N208&lt;&gt;"",Scoring!$F$19)+IF(Data!$O208&lt;&gt;"",Scoring!$F$20)+IF(Data!$P208&lt;&gt;"",Scoring!$F$21)+IF(Data!$Q208&lt;&gt;"",Scoring!$F$22)+IF(Data!$R208&lt;&gt;"",Scoring!$F$23)+IF(Data!$S208&lt;&gt;"",Scoring!$F$24)+IF(Data!$T208&lt;&gt;"",Scoring!$F$25)+IF(Data!$U208&lt;&gt;"",Scoring!$F$26)+IF(Data!$V208&lt;&gt;"",Scoring!$F$27)+IF(Data!$W208&lt;&gt;"",Scoring!$F$28)+IF(Data!$X208&lt;&gt;"",Scoring!$F$29)+IF(Data!$Y208&lt;&gt;"",Scoring!$F$30)+IF(Data!$Z208&lt;&gt;"",Scoring!$F$31)+IF(Data!$AA208&lt;&gt;"",Scoring!$F$32)+IF(Data!$AB208&lt;&gt;"",Scoring!$F$33)+IF(Data!$AC208&lt;&gt;"",Scoring!$F$34)+IF(Data!$AD208&lt;&gt;"",Scoring!$F$35)+IF(Data!$AE208&lt;&gt;"",Scoring!$F$36)+IF(Data!$AF208&lt;&gt;"",Scoring!$F$37)+IF(Data!$AG208&lt;&gt;"",Scoring!$F$38)+IF(Data!$AH208&lt;&gt;"",Scoring!$F$39)+IF(Data!$AI208&lt;&gt;"",Scoring!$F$40)+IF(Data!$AJ208&lt;&gt;"",Scoring!$F$41)+IF(Data!$AK208&lt;&gt;"",Scoring!$F$42)+IF(Data!$AL208&lt;&gt;"",Scoring!$F$43)+IF(Data!$AM208&lt;&gt;"",Scoring!$F$44)+IF(Data!$AN208&lt;&gt;"",Scoring!$F$45)+IF(Data!$AO208&lt;&gt;"",Scoring!$F$46)+IF(Data!$AP208&lt;&gt;"",Scoring!$F$47)+IF(Data!$AQ208&lt;&gt;"",Scoring!$F$48)+IF(Data!$AR208&lt;&gt;"",Scoring!$F$49)+IF(Data!$AS208&lt;&gt;"",Scoring!$F$50)+IF(Data!$AT208&lt;&gt;"",Scoring!$F$51)+IF(Data!$AU208&lt;&gt;"",Scoring!$F$52),"")</f>
        <v/>
      </c>
      <c r="BA208" s="183" t="str">
        <f>IF(AZ208&lt;&gt;"",LOOKUP(AZ208,Likelihoods!$A$7:$A$107,Likelihoods!D$7:D$107),"")</f>
        <v/>
      </c>
      <c r="BB208" s="181" t="str">
        <f>IF(AND(COUNTBLANK($B208:$O208)=13,COUNTBLANK($P208:$Q208)=1,COUNTBLANK($R208:$U208)=3,COUNTBLANK($V208:$X208)=2,COUNTBLANK($Y208:$AE208)=6,COUNTBLANK($AF208:$AJ208)=4,COUNTBLANK($AK208:AN208)=3,COUNTBLANK($AO208:$AQ208)=2,COUNTBLANK($AR208:$AS208)=1,COUNTBLANK($AT208:$AU208)=1),IF(Data!$B208&lt;&gt;"",Scoring!$G$7)+IF(Data!$C208&lt;&gt;"",Scoring!$G$8)+IF(Data!$D208&lt;&gt;"",Scoring!$G$9)+IF(Data!$E208&lt;&gt;"",Scoring!$G$10)+IF(Data!$F208&lt;&gt;"",Scoring!$G$11)+IF(Data!$G208&lt;&gt;"",Scoring!$G$12)+IF(Data!$H208&lt;&gt;"",Scoring!$G$13)+IF(Data!$I208&lt;&gt;"",Scoring!$G$14)+IF(Data!$J208&lt;&gt;"",Scoring!$G$15)+IF(Data!$K208&lt;&gt;"",Scoring!$G$16)+IF(Data!$L208&lt;&gt;"",Scoring!$G$17)+IF(Data!$M208&lt;&gt;"",Scoring!$G$18)+IF(Data!$N208&lt;&gt;"",Scoring!$G$19)+IF(Data!$O208&lt;&gt;"",Scoring!$G$20)+IF(Data!$P208&lt;&gt;"",Scoring!$G$21)+IF(Data!$Q208&lt;&gt;"",Scoring!$G$22)+IF(Data!$R208&lt;&gt;"",Scoring!$G$23)+IF(Data!$S208&lt;&gt;"",Scoring!$G$24)+IF(Data!$T208&lt;&gt;"",Scoring!$G$25)+IF(Data!$U208&lt;&gt;"",Scoring!$G$26)+IF(Data!$V208&lt;&gt;"",Scoring!$G$27)+IF(Data!$W208&lt;&gt;"",Scoring!$G$28)+IF(Data!$X208&lt;&gt;"",Scoring!$G$29)+IF(Data!$Y208&lt;&gt;"",Scoring!$G$30)+IF(Data!$Z208&lt;&gt;"",Scoring!$G$31)+IF(Data!$AA208&lt;&gt;"",Scoring!$G$32)+IF(Data!$AB208&lt;&gt;"",Scoring!$G$33)+IF(Data!$AC208&lt;&gt;"",Scoring!$G$34)+IF(Data!$AD208&lt;&gt;"",Scoring!$G$35)+IF(Data!$AE208&lt;&gt;"",Scoring!$G$36)+IF(Data!$AF208&lt;&gt;"",Scoring!$G$37)+IF(Data!$AG208&lt;&gt;"",Scoring!$G$38)+IF(Data!$AH208&lt;&gt;"",Scoring!$G$39)+IF(Data!$AI208&lt;&gt;"",Scoring!$G$40)+IF(Data!$AJ208&lt;&gt;"",Scoring!$G$41)+IF(Data!$AK208&lt;&gt;"",Scoring!$G$42)+IF(Data!$AL208&lt;&gt;"",Scoring!$G$43)+IF(Data!$AM208&lt;&gt;"",Scoring!$G$44)+IF(Data!$AN208&lt;&gt;"",Scoring!$G$45)+IF(Data!$AO208&lt;&gt;"",Scoring!$G$46)+IF(Data!$AP208&lt;&gt;"",Scoring!$G$47)+IF(Data!$AQ208&lt;&gt;"",Scoring!$G$48)+IF(Data!$AR208&lt;&gt;"",Scoring!$G$49)+IF(Data!$AS208&lt;&gt;"",Scoring!$G$50)+IF(Data!$AT208&lt;&gt;"",Scoring!$G$51)+IF(Data!$AU208&lt;&gt;"",Scoring!$G$52),"")</f>
        <v/>
      </c>
      <c r="BC208" s="184" t="str">
        <f>IF(BB208&lt;&gt;"",LOOKUP(BB208,Likelihoods!$A$7:$A$107,Likelihoods!E$7:E$107),"")</f>
        <v/>
      </c>
      <c r="BD208" s="185" t="str">
        <f>IF(AND(COUNTBLANK($B208:$O208)=13,COUNTBLANK($P208:$Q208)=1,COUNTBLANK($R208:$U208)=3,COUNTBLANK($V208:$X208)=2,COUNTBLANK($Y208:$AE208)=6,COUNTBLANK($AF208:$AJ208)=4,COUNTBLANK($AK208:AN208)=3,COUNTBLANK($AO208:$AQ208)=2,COUNTBLANK($AR208:$AS208)=1,COUNTBLANK($AT208:$AU208)=1),IF(Data!$B208&lt;&gt;"",Scoring!$H$7)+IF(Data!$C208&lt;&gt;"",Scoring!$H$8)+IF(Data!$D208&lt;&gt;"",Scoring!$H$9)+IF(Data!$E208&lt;&gt;"",Scoring!$H$10)+IF(Data!$F208&lt;&gt;"",Scoring!$H$11)+IF(Data!$G208&lt;&gt;"",Scoring!$H$12)+IF(Data!$H208&lt;&gt;"",Scoring!$H$13)+IF(Data!$I208&lt;&gt;"",Scoring!$H$14)+IF(Data!$J208&lt;&gt;"",Scoring!$H$15)+IF(Data!$K208&lt;&gt;"",Scoring!$H$16)+IF(Data!$L208&lt;&gt;"",Scoring!$H$17)+IF(Data!$M208&lt;&gt;"",Scoring!$H$18)+IF(Data!$N208&lt;&gt;"",Scoring!$H$19)+IF(Data!$O208&lt;&gt;"",Scoring!$H$20)+IF(Data!$P208&lt;&gt;"",Scoring!$H$21)+IF(Data!$Q208&lt;&gt;"",Scoring!$H$22)+IF(Data!$R208&lt;&gt;"",Scoring!$H$23)+IF(Data!$S208&lt;&gt;"",Scoring!$H$24)+IF(Data!$T208&lt;&gt;"",Scoring!$H$25)+IF(Data!$U208&lt;&gt;"",Scoring!$H$26)+IF(Data!$V208&lt;&gt;"",Scoring!$H$27)+IF(Data!$W208&lt;&gt;"",Scoring!$H$28)+IF(Data!$X208&lt;&gt;"",Scoring!$H$29)+IF(Data!$Y208&lt;&gt;"",Scoring!$H$30)+IF(Data!$Z208&lt;&gt;"",Scoring!$H$31)+IF(Data!$AA208&lt;&gt;"",Scoring!$H$32)+IF(Data!$AB208&lt;&gt;"",Scoring!$H$33)+IF(Data!$AC208&lt;&gt;"",Scoring!$H$34)+IF(Data!$AD208&lt;&gt;"",Scoring!$H$35)+IF(Data!$AE208&lt;&gt;"",Scoring!$H$36)+IF(Data!$AF208&lt;&gt;"",Scoring!$H$37)+IF(Data!$AG208&lt;&gt;"",Scoring!$H$38)+IF(Data!$AH208&lt;&gt;"",Scoring!$H$39)+IF(Data!$AI208&lt;&gt;"",Scoring!$H$40)+IF(Data!$AJ208&lt;&gt;"",Scoring!$H$41)+IF(Data!$AK208&lt;&gt;"",Scoring!$H$42)+IF(Data!$AL208&lt;&gt;"",Scoring!$H$43)+IF(Data!$AM208&lt;&gt;"",Scoring!$H$44)+IF(Data!$AN208&lt;&gt;"",Scoring!$H$45)+IF(Data!$AO208&lt;&gt;"",Scoring!$H$46)+IF(Data!$AP208&lt;&gt;"",Scoring!$H$47)+IF(Data!$AQ208&lt;&gt;"",Scoring!$H$48)+IF(Data!$AR208&lt;&gt;"",Scoring!$H$49)+IF(Data!$AS208&lt;&gt;"",Scoring!$H$50)+IF(Data!$AT208&lt;&gt;"",Scoring!$H$51)+IF(Data!$AU208&lt;&gt;"",Scoring!$H$52),"")</f>
        <v/>
      </c>
      <c r="BE208" s="186" t="str">
        <f>IF(BD208&lt;&gt;"",LOOKUP(BD208,Likelihoods!$A$7:$A$107,Likelihoods!F$7:F$107),"")</f>
        <v/>
      </c>
      <c r="BF208" s="181" t="str">
        <f>IF(AND(COUNTBLANK($B208:$O208)=13,COUNTBLANK($P208:$Q208)=1,COUNTBLANK($R208:$U208)=3,COUNTBLANK($V208:$X208)=2,COUNTBLANK($Y208:$AE208)=6,COUNTBLANK($AF208:$AJ208)=4,COUNTBLANK($AK208:AN208)=3,COUNTBLANK($AO208:$AQ208)=2,COUNTBLANK($AR208:$AS208)=1,COUNTBLANK($AT208:$AU208)=1),IF(Data!$B208&lt;&gt;"",Scoring!$I$7)+IF(Data!$C208&lt;&gt;"",Scoring!$I$8)+IF(Data!$D208&lt;&gt;"",Scoring!$I$9)+IF(Data!$E208&lt;&gt;"",Scoring!$I$10)+IF(Data!$F208&lt;&gt;"",Scoring!$I$11)+IF(Data!$G208&lt;&gt;"",Scoring!$I$12)+IF(Data!$H208&lt;&gt;"",Scoring!$I$13)+IF(Data!$I208&lt;&gt;"",Scoring!$I$14)+IF(Data!$J208&lt;&gt;"",Scoring!$I$15)+IF(Data!$K208&lt;&gt;"",Scoring!$I$16)+IF(Data!$L208&lt;&gt;"",Scoring!$I$17)+IF(Data!$M208&lt;&gt;"",Scoring!$I$18)+IF(Data!$N208&lt;&gt;"",Scoring!$I$19)+IF(Data!$O208&lt;&gt;"",Scoring!$I$20)+IF(Data!$P208&lt;&gt;"",Scoring!$I$21)+IF(Data!$Q208&lt;&gt;"",Scoring!$I$22)+IF(Data!$R208&lt;&gt;"",Scoring!$I$23)+IF(Data!$S208&lt;&gt;"",Scoring!$I$24)+IF(Data!$T208&lt;&gt;"",Scoring!$I$25)+IF(Data!$U208&lt;&gt;"",Scoring!$I$26)+IF(Data!$V208&lt;&gt;"",Scoring!$I$27)+IF(Data!$W208&lt;&gt;"",Scoring!$I$28)+IF(Data!$X208&lt;&gt;"",Scoring!$I$29)+IF(Data!$Y208&lt;&gt;"",Scoring!$I$30)+IF(Data!$Z208&lt;&gt;"",Scoring!$I$31)+IF(Data!$AA208&lt;&gt;"",Scoring!$I$32)+IF(Data!$AB208&lt;&gt;"",Scoring!$I$33)+IF(Data!$AC208&lt;&gt;"",Scoring!$I$34)+IF(Data!$AD208&lt;&gt;"",Scoring!$I$35)+IF(Data!$AE208&lt;&gt;"",Scoring!$I$36)+IF(Data!$AF208&lt;&gt;"",Scoring!$I$37)+IF(Data!$AG208&lt;&gt;"",Scoring!$I$38)+IF(Data!$AH208&lt;&gt;"",Scoring!$I$39)+IF(Data!$AI208&lt;&gt;"",Scoring!$I$40)+IF(Data!$AJ208&lt;&gt;"",Scoring!$I$41)+IF(Data!$AK208&lt;&gt;"",Scoring!$I$42)+IF(Data!$AL208&lt;&gt;"",Scoring!$I$43)+IF(Data!$AM208&lt;&gt;"",Scoring!$I$44)+IF(Data!$AN208&lt;&gt;"",Scoring!$I$45)+IF(Data!$AO208&lt;&gt;"",Scoring!$I$46)+IF(Data!$AP208&lt;&gt;"",Scoring!$I$47)+IF(Data!$AQ208&lt;&gt;"",Scoring!$I$48)+IF(Data!$AR208&lt;&gt;"",Scoring!$I$49)+IF(Data!$AS208&lt;&gt;"",Scoring!$I$50)+IF(Data!$AT208&lt;&gt;"",Scoring!$I$51)+IF(Data!$AU208&lt;&gt;"",Scoring!$I$52),"")</f>
        <v/>
      </c>
      <c r="BG208" s="180" t="str">
        <f>IF(BF208&lt;&gt;"",LOOKUP(BF208,Likelihoods!$A$7:$A$107,Likelihoods!G$7:G$107),"")</f>
        <v/>
      </c>
      <c r="BH208" s="187" t="str">
        <f>IF(AND(COUNTBLANK($B208:$O208)=13,COUNTBLANK($P208:$Q208)=1,COUNTBLANK($R208:$U208)=3,COUNTBLANK($V208:$X208)=2,COUNTBLANK($Y208:$AE208)=6,COUNTBLANK($AF208:$AJ208)=4,COUNTBLANK($AK208:AN208)=3,COUNTBLANK($AO208:$AQ208)=2,COUNTBLANK($AR208:$AS208)=1,COUNTBLANK($AT208:$AU208)=1),IF(Data!$B208&lt;&gt;"",Scoring!$J$7)+IF(Data!$C208&lt;&gt;"",Scoring!$J$8)+IF(Data!$D208&lt;&gt;"",Scoring!$J$9)+IF(Data!$E208&lt;&gt;"",Scoring!$J$10)+IF(Data!$F208&lt;&gt;"",Scoring!$J$11)+IF(Data!$G208&lt;&gt;"",Scoring!$J$12)+IF(Data!$H208&lt;&gt;"",Scoring!$J$13)+IF(Data!$I208&lt;&gt;"",Scoring!$J$14)+IF(Data!$J208&lt;&gt;"",Scoring!$J$15)+IF(Data!$K208&lt;&gt;"",Scoring!$J$16)+IF(Data!$L208&lt;&gt;"",Scoring!$J$17)+IF(Data!$M208&lt;&gt;"",Scoring!$J$18)+IF(Data!$N208&lt;&gt;"",Scoring!$J$19)+IF(Data!$O208&lt;&gt;"",Scoring!$J$20)+IF(Data!$P208&lt;&gt;"",Scoring!$J$21)+IF(Data!$Q208&lt;&gt;"",Scoring!$J$22)+IF(Data!$R208&lt;&gt;"",Scoring!$J$23)+IF(Data!$S208&lt;&gt;"",Scoring!$J$24)+IF(Data!$T208&lt;&gt;"",Scoring!$J$25)+IF(Data!$U208&lt;&gt;"",Scoring!$J$26)+IF(Data!$V208&lt;&gt;"",Scoring!$J$27)+IF(Data!$W208&lt;&gt;"",Scoring!$J$28)+IF(Data!$X208&lt;&gt;"",Scoring!$J$29)+IF(Data!$Y208&lt;&gt;"",Scoring!$J$30)+IF(Data!$Z208&lt;&gt;"",Scoring!$J$31)+IF(Data!$AA208&lt;&gt;"",Scoring!$J$32)+IF(Data!$AB208&lt;&gt;"",Scoring!$J$33)+IF(Data!$AC208&lt;&gt;"",Scoring!$J$34)+IF(Data!$AD208&lt;&gt;"",Scoring!$J$35)+IF(Data!$AE208&lt;&gt;"",Scoring!$J$36)+IF(Data!$AF208&lt;&gt;"",Scoring!$J$37)+IF(Data!$AG208&lt;&gt;"",Scoring!$J$38)+IF(Data!$AH208&lt;&gt;"",Scoring!$J$39)+IF(Data!$AI208&lt;&gt;"",Scoring!$J$40)+IF(Data!$AJ208&lt;&gt;"",Scoring!$J$41)+IF(Data!$AK208&lt;&gt;"",Scoring!$J$42)+IF(Data!$AL208&lt;&gt;"",Scoring!$J$43)+IF(Data!$AM208&lt;&gt;"",Scoring!$J$44)+IF(Data!$AN208&lt;&gt;"",Scoring!$J$45)+IF(Data!$AO208&lt;&gt;"",Scoring!$J$46)+IF(Data!$AP208&lt;&gt;"",Scoring!$J$47)+IF(Data!$AQ208&lt;&gt;"",Scoring!$J$48)+IF(Data!$AR208&lt;&gt;"",Scoring!$J$49)+IF(Data!$AS208&lt;&gt;"",Scoring!$J$50)+IF(Data!$AT208&lt;&gt;"",Scoring!$J$51)+IF(Data!$AU208&lt;&gt;"",Scoring!$J$52),"")</f>
        <v/>
      </c>
      <c r="BI208" s="183" t="str">
        <f>IF(BH208&lt;&gt;"",LOOKUP(BH208,Likelihoods!$A$7:$A$107,Likelihoods!H$7:H$107),"")</f>
        <v/>
      </c>
      <c r="BJ208" s="188" t="str">
        <f>IF(AND(COUNTBLANK($B208:$O208)=13,COUNTBLANK($P208:$Q208)=1,COUNTBLANK($R208:$U208)=3,COUNTBLANK($V208:$X208)=2,COUNTBLANK($Y208:$AE208)=6,COUNTBLANK($AF208:$AJ208)=4,COUNTBLANK($AK208:AN208)=3,COUNTBLANK($AO208:$AQ208)=2,COUNTBLANK($AR208:$AS208)=1,COUNTBLANK($AT208:$AU208)=1),IF(Data!$B208&lt;&gt;"",Scoring!$K$7)+IF(Data!$C208&lt;&gt;"",Scoring!$K$8)+IF(Data!$D208&lt;&gt;"",Scoring!$K$9)+IF(Data!$E208&lt;&gt;"",Scoring!$K$10)+IF(Data!$F208&lt;&gt;"",Scoring!$K$11)+IF(Data!$G208&lt;&gt;"",Scoring!$K$12)+IF(Data!$H208&lt;&gt;"",Scoring!$K$13)+IF(Data!$I208&lt;&gt;"",Scoring!$K$14)+IF(Data!$J208&lt;&gt;"",Scoring!$K$15)+IF(Data!$K208&lt;&gt;"",Scoring!$K$16)+IF(Data!$L208&lt;&gt;"",Scoring!$K$17)+IF(Data!$M208&lt;&gt;"",Scoring!$K$18)+IF(Data!$N208&lt;&gt;"",Scoring!$K$19)+IF(Data!$O208&lt;&gt;"",Scoring!$K$20)+IF(Data!$P208&lt;&gt;"",Scoring!$K$21)+IF(Data!$Q208&lt;&gt;"",Scoring!$K$22)+IF(Data!$R208&lt;&gt;"",Scoring!$K$23)+IF(Data!$S208&lt;&gt;"",Scoring!$K$24)+IF(Data!$T208&lt;&gt;"",Scoring!$K$25)+IF(Data!$U208&lt;&gt;"",Scoring!$K$26)+IF(Data!$V208&lt;&gt;"",Scoring!$K$27)+IF(Data!$W208&lt;&gt;"",Scoring!$K$28)+IF(Data!$X208&lt;&gt;"",Scoring!$K$29)+IF(Data!$Y208&lt;&gt;"",Scoring!$K$30)+IF(Data!$Z208&lt;&gt;"",Scoring!$K$31)+IF(Data!$AA208&lt;&gt;"",Scoring!$K$32)+IF(Data!$AB208&lt;&gt;"",Scoring!$K$33)+IF(Data!$AC208&lt;&gt;"",Scoring!$K$34)+IF(Data!$AD208&lt;&gt;"",Scoring!$K$35)+IF(Data!$AE208&lt;&gt;"",Scoring!$K$36)+IF(Data!$AF208&lt;&gt;"",Scoring!$K$37)+IF(Data!$AG208&lt;&gt;"",Scoring!$K$38)+IF(Data!$AH208&lt;&gt;"",Scoring!$K$39)+IF(Data!$AI208&lt;&gt;"",Scoring!$K$40)+IF(Data!$AJ208&lt;&gt;"",Scoring!$K$41)+IF(Data!$AK208&lt;&gt;"",Scoring!$K$42)+IF(Data!$AL208&lt;&gt;"",Scoring!$K$43)+IF(Data!$AM208&lt;&gt;"",Scoring!$K$44)+IF(Data!$AN208&lt;&gt;"",Scoring!$K$45)+IF(Data!$AO208&lt;&gt;"",Scoring!$K$46)+IF(Data!$AP208&lt;&gt;"",Scoring!$K$47)+IF(Data!$AQ208&lt;&gt;"",Scoring!$K$48)+IF(Data!$AR208&lt;&gt;"",Scoring!$K$49)+IF(Data!$AS208&lt;&gt;"",Scoring!$K$50)+IF(Data!$AT208&lt;&gt;"",Scoring!$K$51)+IF(Data!$AU208&lt;&gt;"",Scoring!$K$52),"")</f>
        <v/>
      </c>
      <c r="BK208" s="184" t="str">
        <f>IF(BJ208&lt;&gt;"",LOOKUP(BJ208,Likelihoods!$A$7:$A$107,Likelihoods!I$7:I$107),"")</f>
        <v/>
      </c>
      <c r="BL208" s="187" t="str">
        <f>IF(AND(COUNTBLANK($B208:$O208)=13,COUNTBLANK($P208:$Q208)=1,COUNTBLANK($R208:$U208)=3,COUNTBLANK($V208:$X208)=2,COUNTBLANK($Y208:$AE208)=6,COUNTBLANK($AF208:$AJ208)=4,COUNTBLANK($AK208:AN208)=3,COUNTBLANK($AO208:$AQ208)=2,COUNTBLANK($AR208:$AS208)=1,COUNTBLANK($AT208:$AU208)=1),IF(Data!$B208&lt;&gt;"",Scoring!$L$7)+IF(Data!$C208&lt;&gt;"",Scoring!$L$8)+IF(Data!$D208&lt;&gt;"",Scoring!$L$9)+IF(Data!$E208&lt;&gt;"",Scoring!$L$10)+IF(Data!$F208&lt;&gt;"",Scoring!$L$11)+IF(Data!$G208&lt;&gt;"",Scoring!$L$12)+IF(Data!$H208&lt;&gt;"",Scoring!$L$13)+IF(Data!$I208&lt;&gt;"",Scoring!$L$14)+IF(Data!$J208&lt;&gt;"",Scoring!$L$15)+IF(Data!$K208&lt;&gt;"",Scoring!$L$16)+IF(Data!$L208&lt;&gt;"",Scoring!$L$17)+IF(Data!$M208&lt;&gt;"",Scoring!$L$18)+IF(Data!$N208&lt;&gt;"",Scoring!$L$19)+IF(Data!$O208&lt;&gt;"",Scoring!$L$20)+IF(Data!$P208&lt;&gt;"",Scoring!$L$21)+IF(Data!$Q208&lt;&gt;"",Scoring!$L$22)+IF(Data!$R208&lt;&gt;"",Scoring!$L$23)+IF(Data!$S208&lt;&gt;"",Scoring!$L$24)+IF(Data!$T208&lt;&gt;"",Scoring!$L$25)+IF(Data!$U208&lt;&gt;"",Scoring!$L$26)+IF(Data!$V208&lt;&gt;"",Scoring!$L$27)+IF(Data!$W208&lt;&gt;"",Scoring!$L$28)+IF(Data!$X208&lt;&gt;"",Scoring!$L$29)+IF(Data!$Y208&lt;&gt;"",Scoring!$L$30)+IF(Data!$Z208&lt;&gt;"",Scoring!$L$31)+IF(Data!$AA208&lt;&gt;"",Scoring!$L$32)+IF(Data!$AB208&lt;&gt;"",Scoring!$L$33)+IF(Data!$AC208&lt;&gt;"",Scoring!$L$34)+IF(Data!$AD208&lt;&gt;"",Scoring!$L$35)+IF(Data!$AE208&lt;&gt;"",Scoring!$L$36)+IF(Data!$AF208&lt;&gt;"",Scoring!$L$37)+IF(Data!$AG208&lt;&gt;"",Scoring!$L$38)+IF(Data!$AH208&lt;&gt;"",Scoring!$L$39)+IF(Data!$AI208&lt;&gt;"",Scoring!$L$40)+IF(Data!$AJ208&lt;&gt;"",Scoring!$L$41)+IF(Data!$AK208&lt;&gt;"",Scoring!$L$42)+IF(Data!$AL208&lt;&gt;"",Scoring!$L$43)+IF(Data!$AM208&lt;&gt;"",Scoring!$L$44)+IF(Data!$AN208&lt;&gt;"",Scoring!$L$45)+IF(Data!$AO208&lt;&gt;"",Scoring!$L$46)+IF(Data!$AP208&lt;&gt;"",Scoring!$L$47)+IF(Data!$AQ208&lt;&gt;"",Scoring!$L$48)+IF(Data!$AR208&lt;&gt;"",Scoring!$L$49)+IF(Data!$AS208&lt;&gt;"",Scoring!$L$50)+IF(Data!$AT208&lt;&gt;"",Scoring!$L$51)+IF(Data!$AU208&lt;&gt;"",Scoring!$L$52),"")</f>
        <v/>
      </c>
      <c r="BM208" s="180" t="str">
        <f>IF(BL208&lt;&gt;"",LOOKUP(BL208,Likelihoods!$A$7:$A$107,Likelihoods!J$7:J$107),"")</f>
        <v/>
      </c>
      <c r="BN208" s="181" t="str">
        <f>IF(AND(COUNTBLANK($B208:$O208)=13,COUNTBLANK($P208:$Q208)=1,COUNTBLANK($R208:$U208)=3,COUNTBLANK($V208:$X208)=2,COUNTBLANK($Y208:$AE208)=6,COUNTBLANK($AF208:$AJ208)=4,COUNTBLANK($AK208:AN208)=3,COUNTBLANK($AO208:$AQ208)=2,COUNTBLANK($AR208:$AS208)=1,COUNTBLANK($AT208:$AU208)=1),IF(Data!$B208&lt;&gt;"",Scoring!$M$7)+IF(Data!$C208&lt;&gt;"",Scoring!$M$8)+IF(Data!$D208&lt;&gt;"",Scoring!$M$9)+IF(Data!$E208&lt;&gt;"",Scoring!$M$10)+IF(Data!$F208&lt;&gt;"",Scoring!$M$11)+IF(Data!$G208&lt;&gt;"",Scoring!$M$12)+IF(Data!$H208&lt;&gt;"",Scoring!$M$13)+IF(Data!$I208&lt;&gt;"",Scoring!$M$14)+IF(Data!$J208&lt;&gt;"",Scoring!$M$15)+IF(Data!$K208&lt;&gt;"",Scoring!$M$16)+IF(Data!$L208&lt;&gt;"",Scoring!$M$17)+IF(Data!$M208&lt;&gt;"",Scoring!$M$18)+IF(Data!$N208&lt;&gt;"",Scoring!$M$19)+IF(Data!$O208&lt;&gt;"",Scoring!$M$20)+IF(Data!$P208&lt;&gt;"",Scoring!$M$21)+IF(Data!$Q208&lt;&gt;"",Scoring!$M$22)+IF(Data!$R208&lt;&gt;"",Scoring!$M$23)+IF(Data!$S208&lt;&gt;"",Scoring!$M$24)+IF(Data!$T208&lt;&gt;"",Scoring!$M$25)+IF(Data!$U208&lt;&gt;"",Scoring!$M$26)+IF(Data!$V208&lt;&gt;"",Scoring!$M$27)+IF(Data!$W208&lt;&gt;"",Scoring!$M$28)+IF(Data!$X208&lt;&gt;"",Scoring!$M$29)+IF(Data!$Y208&lt;&gt;"",Scoring!$M$30)+IF(Data!$Z208&lt;&gt;"",Scoring!$M$31)+IF(Data!$AA208&lt;&gt;"",Scoring!$M$32)+IF(Data!$AB208&lt;&gt;"",Scoring!$M$33)+IF(Data!$AC208&lt;&gt;"",Scoring!$M$34)+IF(Data!$AD208&lt;&gt;"",Scoring!$M$35)+IF(Data!$AE208&lt;&gt;"",Scoring!$M$36)+IF(Data!$AF208&lt;&gt;"",Scoring!$M$37)+IF(Data!$AG208&lt;&gt;"",Scoring!$M$38)+IF(Data!$AH208&lt;&gt;"",Scoring!$M$39)+IF(Data!$AI208&lt;&gt;"",Scoring!$M$40)+IF(Data!$AJ208&lt;&gt;"",Scoring!$M$41)+IF(Data!$AK208&lt;&gt;"",Scoring!$M$42)+IF(Data!$AL208&lt;&gt;"",Scoring!$M$43)+IF(Data!$AM208&lt;&gt;"",Scoring!$M$44)+IF(Data!$AN208&lt;&gt;"",Scoring!$M$45)+IF(Data!$AO208&lt;&gt;"",Scoring!$M$46)+IF(Data!$AP208&lt;&gt;"",Scoring!$M$47)+IF(Data!$AQ208&lt;&gt;"",Scoring!$M$48)+IF(Data!$AR208&lt;&gt;"",Scoring!$M$49)+IF(Data!$AS208&lt;&gt;"",Scoring!$M$50)+IF(Data!$AT208&lt;&gt;"",Scoring!$M$51)+IF(Data!$AU208&lt;&gt;"",Scoring!$M$52),"")</f>
        <v/>
      </c>
      <c r="BO208" s="184" t="str">
        <f>IF(BN208&lt;&gt;"",LOOKUP(BN208,Likelihoods!$A$7:$A$107,Likelihoods!K$7:K$107),"")</f>
        <v/>
      </c>
      <c r="BP208" s="179" t="str">
        <f>IF(AND(COUNTBLANK($B208:$O208)=13,COUNTBLANK($P208:$Q208)=1,COUNTBLANK($R208:$U208)=3,COUNTBLANK($V208:$X208)=2,COUNTBLANK($Y208:$AE208)=6,COUNTBLANK($AF208:$AJ208)=4,COUNTBLANK($AK208:AN208)=3,COUNTBLANK($AO208:$AQ208)=2,COUNTBLANK($AR208:$AS208)=1,COUNTBLANK($AT208:$AU208)=1),IF(Data!$B208&lt;&gt;"",Scoring!$N$7)+IF(Data!$C208&lt;&gt;"",Scoring!$N$8)+IF(Data!$D208&lt;&gt;"",Scoring!$N$9)+IF(Data!$E208&lt;&gt;"",Scoring!$N$10)+IF(Data!$F208&lt;&gt;"",Scoring!$N$11)+IF(Data!$G208&lt;&gt;"",Scoring!$N$12)+IF(Data!$H208&lt;&gt;"",Scoring!$N$13)+IF(Data!$I208&lt;&gt;"",Scoring!$N$14)+IF(Data!$J208&lt;&gt;"",Scoring!$N$15)+IF(Data!$K208&lt;&gt;"",Scoring!$N$16)+IF(Data!$L208&lt;&gt;"",Scoring!$N$17)+IF(Data!$M208&lt;&gt;"",Scoring!$N$18)+IF(Data!$N208&lt;&gt;"",Scoring!$N$19)+IF(Data!$O208&lt;&gt;"",Scoring!$N$20)+IF(Data!$P208&lt;&gt;"",Scoring!$N$21)+IF(Data!$Q208&lt;&gt;"",Scoring!$N$22)+IF(Data!$R208&lt;&gt;"",Scoring!$N$23)+IF(Data!$S208&lt;&gt;"",Scoring!$N$24)+IF(Data!$T208&lt;&gt;"",Scoring!$N$25)+IF(Data!$U208&lt;&gt;"",Scoring!$N$26)+IF(Data!$V208&lt;&gt;"",Scoring!$N$27)+IF(Data!$W208&lt;&gt;"",Scoring!$N$28)+IF(Data!$X208&lt;&gt;"",Scoring!$N$29)+IF(Data!$Y208&lt;&gt;"",Scoring!$N$30)+IF(Data!$Z208&lt;&gt;"",Scoring!$N$31)+IF(Data!$AA208&lt;&gt;"",Scoring!$N$32)+IF(Data!$AB208&lt;&gt;"",Scoring!$N$33)+IF(Data!$AC208&lt;&gt;"",Scoring!$N$34)+IF(Data!$AD208&lt;&gt;"",Scoring!$N$35)+IF(Data!$AE208&lt;&gt;"",Scoring!$N$36)+IF(Data!$AF208&lt;&gt;"",Scoring!$N$37)+IF(Data!$AG208&lt;&gt;"",Scoring!$N$38)+IF(Data!$AH208&lt;&gt;"",Scoring!$N$39)+IF(Data!$AI208&lt;&gt;"",Scoring!$N$40)+IF(Data!$AJ208&lt;&gt;"",Scoring!$N$41)+IF(Data!$AK208&lt;&gt;"",Scoring!$N$42)+IF(Data!$AL208&lt;&gt;"",Scoring!$N$43)+IF(Data!$AM208&lt;&gt;"",Scoring!$N$44)+IF(Data!$AN208&lt;&gt;"",Scoring!$N$45)+IF(Data!$AO208&lt;&gt;"",Scoring!$N$46)+IF(Data!$AP208&lt;&gt;"",Scoring!$N$47)+IF(Data!$AQ208&lt;&gt;"",Scoring!$N$48)+IF(Data!$AR208&lt;&gt;"",Scoring!$N$49)+IF(Data!$AS208&lt;&gt;"",Scoring!$N$50)+IF(Data!$AT208&lt;&gt;"",Scoring!$N$51)+IF(Data!$AU208&lt;&gt;"",Scoring!$N$52),"")</f>
        <v/>
      </c>
      <c r="BQ208" s="189" t="str">
        <f>IF(BP208&lt;&gt;"",LOOKUP(BP208,Likelihoods!$A$7:$A$107,Likelihoods!L$7:L$107),"")</f>
        <v/>
      </c>
      <c r="BR208" s="181" t="str">
        <f>IF(AND(COUNTBLANK($B208:$O208)=13,COUNTBLANK($P208:$Q208)=1,COUNTBLANK($R208:$U208)=3,COUNTBLANK($V208:$X208)=2,COUNTBLANK($Y208:$AE208)=6,COUNTBLANK($AF208:$AJ208)=4,COUNTBLANK($AK208:AN208)=3,COUNTBLANK($AO208:$AQ208)=2,COUNTBLANK($AR208:$AS208)=1,COUNTBLANK($AT208:$AU208)=1),IF(Data!$B208&lt;&gt;"",Scoring!$O$7)+IF(Data!$C208&lt;&gt;"",Scoring!$O$8)+IF(Data!$D208&lt;&gt;"",Scoring!$O$9)+IF(Data!$E208&lt;&gt;"",Scoring!$O$10)+IF(Data!$F208&lt;&gt;"",Scoring!$O$11)+IF(Data!$G208&lt;&gt;"",Scoring!$O$12)+IF(Data!$H208&lt;&gt;"",Scoring!$O$13)+IF(Data!$I208&lt;&gt;"",Scoring!$O$14)+IF(Data!$J208&lt;&gt;"",Scoring!$O$15)+IF(Data!$K208&lt;&gt;"",Scoring!$O$16)+IF(Data!$L208&lt;&gt;"",Scoring!$O$17)+IF(Data!$M208&lt;&gt;"",Scoring!$O$18)+IF(Data!$N208&lt;&gt;"",Scoring!$O$19)+IF(Data!$O208&lt;&gt;"",Scoring!$O$20)+IF(Data!$P208&lt;&gt;"",Scoring!$O$21)+IF(Data!$Q208&lt;&gt;"",Scoring!$O$22)+IF(Data!$R208&lt;&gt;"",Scoring!$O$23)+IF(Data!$S208&lt;&gt;"",Scoring!$O$24)+IF(Data!$T208&lt;&gt;"",Scoring!$O$25)+IF(Data!$U208&lt;&gt;"",Scoring!$O$26)+IF(Data!$V208&lt;&gt;"",Scoring!$O$27)+IF(Data!$W208&lt;&gt;"",Scoring!$O$28)+IF(Data!$X208&lt;&gt;"",Scoring!$O$29)+IF(Data!$Y208&lt;&gt;"",Scoring!$O$30)+IF(Data!$Z208&lt;&gt;"",Scoring!$O$31)+IF(Data!$AA208&lt;&gt;"",Scoring!$O$32)+IF(Data!$AB208&lt;&gt;"",Scoring!$O$33)+IF(Data!$AC208&lt;&gt;"",Scoring!$O$34)+IF(Data!$AD208&lt;&gt;"",Scoring!$O$35)+IF(Data!$AE208&lt;&gt;"",Scoring!$O$36)+IF(Data!$AF208&lt;&gt;"",Scoring!$O$37)+IF(Data!$AG208&lt;&gt;"",Scoring!$O$38)+IF(Data!$AH208&lt;&gt;"",Scoring!$O$39)+IF(Data!$AI208&lt;&gt;"",Scoring!$O$40)+IF(Data!$AJ208&lt;&gt;"",Scoring!$O$41)+IF(Data!$AK208&lt;&gt;"",Scoring!$O$42)+IF(Data!$AL208&lt;&gt;"",Scoring!$O$43)+IF(Data!$AM208&lt;&gt;"",Scoring!$O$44)+IF(Data!$AN208&lt;&gt;"",Scoring!$O$45)+IF(Data!$AO208&lt;&gt;"",Scoring!$O$46)+IF(Data!$AP208&lt;&gt;"",Scoring!$O$47)+IF(Data!$AQ208&lt;&gt;"",Scoring!$O$48)+IF(Data!$AR208&lt;&gt;"",Scoring!$O$49)+IF(Data!$AS208&lt;&gt;"",Scoring!$O$50)+IF(Data!$AT208&lt;&gt;"",Scoring!$O$51)+IF(Data!$AU208&lt;&gt;"",Scoring!$O$52),"")</f>
        <v/>
      </c>
      <c r="BS208" s="184" t="str">
        <f>IF(BR208&lt;&gt;"",LOOKUP(BR208,Likelihoods!$A$7:$A$107,Likelihoods!M$7:M$107),"")</f>
        <v/>
      </c>
      <c r="BT208" s="181" t="str">
        <f>IF(AND(COUNTBLANK($B208:$O208)=13,COUNTBLANK($P208:$Q208)=1,COUNTBLANK($R208:$U208)=3,COUNTBLANK($V208:$X208)=2,COUNTBLANK($Y208:$AE208)=6,COUNTBLANK($AF208:$AJ208)=4,COUNTBLANK($AK208:AN208)=3,COUNTBLANK($AO208:$AQ208)=2,COUNTBLANK($AR208:$AS208)=1,COUNTBLANK($AT208:$AU208)=1),IF(Data!$B208&lt;&gt;"",Scoring!$P$7)+IF(Data!$C208&lt;&gt;"",Scoring!$P$8)+IF(Data!$D208&lt;&gt;"",Scoring!$P$9)+IF(Data!$E208&lt;&gt;"",Scoring!$P$10)+IF(Data!$F208&lt;&gt;"",Scoring!$P$11)+IF(Data!$G208&lt;&gt;"",Scoring!$P$12)+IF(Data!$H208&lt;&gt;"",Scoring!$P$13)+IF(Data!$I208&lt;&gt;"",Scoring!$P$14)+IF(Data!$J208&lt;&gt;"",Scoring!$P$15)+IF(Data!$K208&lt;&gt;"",Scoring!$P$16)+IF(Data!$L208&lt;&gt;"",Scoring!$P$17)+IF(Data!$M208&lt;&gt;"",Scoring!$P$18)+IF(Data!$N208&lt;&gt;"",Scoring!$P$19)+IF(Data!$O208&lt;&gt;"",Scoring!$P$20)+IF(Data!$P208&lt;&gt;"",Scoring!$P$21)+IF(Data!$Q208&lt;&gt;"",Scoring!$P$22)+IF(Data!$R208&lt;&gt;"",Scoring!$P$23)+IF(Data!$S208&lt;&gt;"",Scoring!$P$24)+IF(Data!$T208&lt;&gt;"",Scoring!$P$25)+IF(Data!$U208&lt;&gt;"",Scoring!$P$26)+IF(Data!$V208&lt;&gt;"",Scoring!$P$27)+IF(Data!$W208&lt;&gt;"",Scoring!$P$28)+IF(Data!$X208&lt;&gt;"",Scoring!$P$29)+IF(Data!$Y208&lt;&gt;"",Scoring!$P$30)+IF(Data!$Z208&lt;&gt;"",Scoring!$P$31)+IF(Data!$AA208&lt;&gt;"",Scoring!$P$32)+IF(Data!$AB208&lt;&gt;"",Scoring!$P$33)+IF(Data!$AC208&lt;&gt;"",Scoring!$P$34)+IF(Data!$AD208&lt;&gt;"",Scoring!$P$35)+IF(Data!$AE208&lt;&gt;"",Scoring!$P$36)+IF(Data!$AF208&lt;&gt;"",Scoring!$P$37)+IF(Data!$AG208&lt;&gt;"",Scoring!$P$38)+IF(Data!$AH208&lt;&gt;"",Scoring!$P$39)+IF(Data!$AI208&lt;&gt;"",Scoring!$P$40)+IF(Data!$AJ208&lt;&gt;"",Scoring!$P$41)+IF(Data!$AK208&lt;&gt;"",Scoring!$P$42)+IF(Data!$AL208&lt;&gt;"",Scoring!$P$43)+IF(Data!$AM208&lt;&gt;"",Scoring!$P$44)+IF(Data!$AN208&lt;&gt;"",Scoring!$P$45)+IF(Data!$AO208&lt;&gt;"",Scoring!$P$46)+IF(Data!$AP208&lt;&gt;"",Scoring!$P$47)+IF(Data!$AQ208&lt;&gt;"",Scoring!$P$48)+IF(Data!$AR208&lt;&gt;"",Scoring!$P$49)+IF(Data!$AS208&lt;&gt;"",Scoring!$P$50)+IF(Data!$AT208&lt;&gt;"",Scoring!$P$51)+IF(Data!$AU208&lt;&gt;"",Scoring!$P$52),"")</f>
        <v/>
      </c>
      <c r="BU208" s="180" t="str">
        <f>IF(BT208&lt;&gt;"",LOOKUP(BT208,Likelihoods!$A$7:$A$107,Likelihoods!N$7:N$107),"")</f>
        <v/>
      </c>
      <c r="BV208" s="181" t="str">
        <f>IF(AND(COUNTBLANK($B208:$O208)=13,COUNTBLANK($P208:$Q208)=1,COUNTBLANK($R208:$U208)=3,COUNTBLANK($V208:$X208)=2,COUNTBLANK($Y208:$AE208)=6,COUNTBLANK($AF208:$AJ208)=4,COUNTBLANK($AK208:AN208)=3,COUNTBLANK($AO208:$AQ208)=2,COUNTBLANK($AR208:$AS208)=1,COUNTBLANK($AT208:$AU208)=1),IF(Data!$B208&lt;&gt;"",Scoring!$Q$7)+IF(Data!$C208&lt;&gt;"",Scoring!$Q$8)+IF(Data!$D208&lt;&gt;"",Scoring!$Q$9)+IF(Data!$E208&lt;&gt;"",Scoring!$Q$10)+IF(Data!$F208&lt;&gt;"",Scoring!$Q$11)+IF(Data!$G208&lt;&gt;"",Scoring!$Q$12)+IF(Data!$H208&lt;&gt;"",Scoring!$Q$13)+IF(Data!$I208&lt;&gt;"",Scoring!$Q$14)+IF(Data!$J208&lt;&gt;"",Scoring!$Q$15)+IF(Data!$K208&lt;&gt;"",Scoring!$Q$16)+IF(Data!$L208&lt;&gt;"",Scoring!$Q$17)+IF(Data!$M208&lt;&gt;"",Scoring!$Q$18)+IF(Data!$N208&lt;&gt;"",Scoring!$Q$19)+IF(Data!$O208&lt;&gt;"",Scoring!$Q$20)+IF(Data!$P208&lt;&gt;"",Scoring!$Q$21)+IF(Data!$Q208&lt;&gt;"",Scoring!$Q$22)+IF(Data!$R208&lt;&gt;"",Scoring!$Q$23)+IF(Data!$S208&lt;&gt;"",Scoring!$Q$24)+IF(Data!$T208&lt;&gt;"",Scoring!$Q$25)+IF(Data!$U208&lt;&gt;"",Scoring!$Q$26)+IF(Data!$V208&lt;&gt;"",Scoring!$Q$27)+IF(Data!$W208&lt;&gt;"",Scoring!$Q$28)+IF(Data!$X208&lt;&gt;"",Scoring!$Q$29)+IF(Data!$Y208&lt;&gt;"",Scoring!$Q$30)+IF(Data!$Z208&lt;&gt;"",Scoring!$Q$31)+IF(Data!$AA208&lt;&gt;"",Scoring!$Q$32)+IF(Data!$AB208&lt;&gt;"",Scoring!$Q$33)+IF(Data!$AC208&lt;&gt;"",Scoring!$Q$34)+IF(Data!$AD208&lt;&gt;"",Scoring!$Q$35)+IF(Data!$AE208&lt;&gt;"",Scoring!$Q$36)+IF(Data!$AF208&lt;&gt;"",Scoring!$Q$37)+IF(Data!$AG208&lt;&gt;"",Scoring!$Q$38)+IF(Data!$AH208&lt;&gt;"",Scoring!$Q$39)+IF(Data!$AI208&lt;&gt;"",Scoring!$Q$40)+IF(Data!$AJ208&lt;&gt;"",Scoring!$Q$41)+IF(Data!$AK208&lt;&gt;"",Scoring!$Q$42)+IF(Data!$AL208&lt;&gt;"",Scoring!$Q$43)+IF(Data!$AM208&lt;&gt;"",Scoring!$Q$44)+IF(Data!$AN208&lt;&gt;"",Scoring!$Q$45)+IF(Data!$AO208&lt;&gt;"",Scoring!$Q$46)+IF(Data!$AP208&lt;&gt;"",Scoring!$Q$47)+IF(Data!$AQ208&lt;&gt;"",Scoring!$Q$48)+IF(Data!$AR208&lt;&gt;"",Scoring!$Q$49)+IF(Data!$AS208&lt;&gt;"",Scoring!$Q$50)+IF(Data!$AT208&lt;&gt;"",Scoring!$Q$51)+IF(Data!$AU208&lt;&gt;"",Scoring!$Q$52),"")</f>
        <v/>
      </c>
      <c r="BW208" s="183" t="str">
        <f>IF(BV208&lt;&gt;"",LOOKUP(BV208,Likelihoods!$A$7:$A$107,Likelihoods!O$7:O$107),"")</f>
        <v/>
      </c>
      <c r="BX208" s="9"/>
      <c r="BY208" s="9"/>
      <c r="BZ208" s="9"/>
      <c r="CA208" s="9"/>
      <c r="CB208" s="9"/>
      <c r="CC208" s="9"/>
      <c r="CD208" s="9"/>
      <c r="CE208" s="9"/>
      <c r="CF208" s="9"/>
      <c r="CG208" s="9"/>
      <c r="CH208" s="9"/>
      <c r="CI208" s="9"/>
      <c r="CJ208" s="9"/>
      <c r="CK208" s="9"/>
    </row>
    <row r="209" spans="1:89" ht="14.25">
      <c r="A209" s="59"/>
      <c r="B209" s="76"/>
      <c r="C209" s="77"/>
      <c r="D209" s="77"/>
      <c r="E209" s="77"/>
      <c r="F209" s="77"/>
      <c r="G209" s="77"/>
      <c r="H209" s="77"/>
      <c r="I209" s="77"/>
      <c r="J209" s="77"/>
      <c r="K209" s="77"/>
      <c r="L209" s="77"/>
      <c r="M209" s="77"/>
      <c r="N209" s="77"/>
      <c r="O209" s="77"/>
      <c r="P209" s="76"/>
      <c r="Q209" s="78"/>
      <c r="R209" s="77"/>
      <c r="S209" s="77"/>
      <c r="T209" s="77"/>
      <c r="U209" s="77"/>
      <c r="V209" s="76"/>
      <c r="W209" s="77"/>
      <c r="X209" s="78"/>
      <c r="Y209" s="77"/>
      <c r="Z209" s="77"/>
      <c r="AA209" s="77"/>
      <c r="AB209" s="77"/>
      <c r="AC209" s="77"/>
      <c r="AD209" s="77"/>
      <c r="AE209" s="77"/>
      <c r="AF209" s="76"/>
      <c r="AG209" s="77"/>
      <c r="AH209" s="77"/>
      <c r="AI209" s="77"/>
      <c r="AJ209" s="78"/>
      <c r="AK209" s="77"/>
      <c r="AL209" s="77"/>
      <c r="AM209" s="77"/>
      <c r="AN209" s="77"/>
      <c r="AO209" s="76"/>
      <c r="AP209" s="77"/>
      <c r="AQ209" s="78"/>
      <c r="AR209" s="76"/>
      <c r="AS209" s="78"/>
      <c r="AT209" s="77"/>
      <c r="AU209" s="77"/>
      <c r="AV209" s="179" t="str">
        <f>IF(AND(COUNTBLANK($B209:$O209)=13,COUNTBLANK($P209:$Q209)=1,COUNTBLANK($R209:$U209)=3,COUNTBLANK($V209:$X209)=2,COUNTBLANK($Y209:$AE209)=6,COUNTBLANK($AF209:$AJ209)=4,COUNTBLANK($AK209:AN209)=3,COUNTBLANK($AO209:$AQ209)=2,COUNTBLANK($AR209:$AS209)=1,COUNTBLANK($AT209:$AU209)=1),IF(Data!$B209&lt;&gt;"",Scoring!$D$7)+IF(Data!$C209&lt;&gt;"",Scoring!$D$8)+IF(Data!$D209&lt;&gt;"",Scoring!$D$9)+IF(Data!$E209&lt;&gt;"",Scoring!$D$10)+IF(Data!$F209&lt;&gt;"",Scoring!$D$11)+IF(Data!$G209&lt;&gt;"",Scoring!$D$12)+IF(Data!$H209&lt;&gt;"",Scoring!$D$13)+IF(Data!$I209&lt;&gt;"",Scoring!$D$14)+IF(Data!$J209&lt;&gt;"",Scoring!$D$15)+IF(Data!$K209&lt;&gt;"",Scoring!$D$16)+IF(Data!$L209&lt;&gt;"",Scoring!$D$17)+IF(Data!$M209&lt;&gt;"",Scoring!$D$18)+IF(Data!$N209&lt;&gt;"",Scoring!$D$19)+IF(Data!$O209&lt;&gt;"",Scoring!$D$20)+IF(Data!$P209&lt;&gt;"",Scoring!$D$21)+IF(Data!$Q209&lt;&gt;"",Scoring!$D$22)+IF(Data!$R209&lt;&gt;"",Scoring!$D$23)+IF(Data!$S209&lt;&gt;"",Scoring!$D$24)+IF(Data!$T209&lt;&gt;"",Scoring!$D$25)+IF(Data!$U209&lt;&gt;"",Scoring!$D$26)+IF(Data!$V209&lt;&gt;"",Scoring!$D$27)+IF(Data!$W209&lt;&gt;"",Scoring!$D$28)+IF(Data!$X209&lt;&gt;"",Scoring!$D$29)+IF(Data!$Y209&lt;&gt;"",Scoring!$D$30)+IF(Data!$Z209&lt;&gt;"",Scoring!$D$31)+IF(Data!$AA209&lt;&gt;"",Scoring!$D$32)+IF(Data!$AB209&lt;&gt;"",Scoring!$D$33)+IF(Data!$AC209&lt;&gt;"",Scoring!$D$34)+IF(Data!$AD209&lt;&gt;"",Scoring!$D$35)+IF(Data!$AE209&lt;&gt;"",Scoring!$D$36)+IF(Data!$AF209&lt;&gt;"",Scoring!$D$37)+IF(Data!$AG209&lt;&gt;"",Scoring!$D$38)+IF(Data!$AH209&lt;&gt;"",Scoring!$D$39)+IF(Data!$AI209&lt;&gt;"",Scoring!$D$40)+IF(Data!$AJ209&lt;&gt;"",Scoring!$D$41)+IF(Data!$AK209&lt;&gt;"",Scoring!$D$42)+IF(Data!$AL209&lt;&gt;"",Scoring!$D$43)+IF(Data!$AM209&lt;&gt;"",Scoring!$D$44)+IF(Data!$AN209&lt;&gt;"",Scoring!$D$45)+IF(Data!$AO209&lt;&gt;"",Scoring!$D$46)+IF(Data!$AP209&lt;&gt;"",Scoring!$D$47)+IF(Data!$AQ209&lt;&gt;"",Scoring!$D$48)+IF(Data!$AR209&lt;&gt;"",Scoring!$D$49)+IF(Data!$AS209&lt;&gt;"",Scoring!$D$50)+IF(Data!$AT209&lt;&gt;"",Scoring!$D$51)+IF(Data!$AU209&lt;&gt;"",Scoring!$D$52),"")</f>
        <v/>
      </c>
      <c r="AW209" s="180" t="str">
        <f>IF(AV209&lt;&gt;"",LOOKUP(AV209,Likelihoods!$A$7:$A$107,Likelihoods!B$7:B$107),"")</f>
        <v/>
      </c>
      <c r="AX209" s="181" t="str">
        <f>IF(AND(COUNTBLANK($B209:$O209)=13,COUNTBLANK($P209:$Q209)=1,COUNTBLANK($R209:$U209)=3,COUNTBLANK($V209:$X209)=2,COUNTBLANK($Y209:$AE209)=6,COUNTBLANK($AF209:$AJ209)=4,COUNTBLANK($AK209:AN209)=3,COUNTBLANK($AO209:$AQ209)=2,COUNTBLANK($AR209:$AS209)=1,COUNTBLANK($AT209:$AU209)=1),IF(Data!$B209&lt;&gt;"",Scoring!$E$7)+IF(Data!$C209&lt;&gt;"",Scoring!$E$8)+IF(Data!$D209&lt;&gt;"",Scoring!$E$9)+IF(Data!$E209&lt;&gt;"",Scoring!$E$10)+IF(Data!$F209&lt;&gt;"",Scoring!$E$11)+IF(Data!$G209&lt;&gt;"",Scoring!$E$12)+IF(Data!$H209&lt;&gt;"",Scoring!$E$13)+IF(Data!$I209&lt;&gt;"",Scoring!$E$14)+IF(Data!$J209&lt;&gt;"",Scoring!$E$15)+IF(Data!$K209&lt;&gt;"",Scoring!$E$16)+IF(Data!$L209&lt;&gt;"",Scoring!$E$17)+IF(Data!$M209&lt;&gt;"",Scoring!$E$18)+IF(Data!$N209&lt;&gt;"",Scoring!$E$19)+IF(Data!$O209&lt;&gt;"",Scoring!$E$20)+IF(Data!$P209&lt;&gt;"",Scoring!$E$21)+IF(Data!$Q209&lt;&gt;"",Scoring!$E$22)+IF(Data!$R209&lt;&gt;"",Scoring!$E$23)+IF(Data!$S209&lt;&gt;"",Scoring!$E$24)+IF(Data!$T209&lt;&gt;"",Scoring!$E$25)+IF(Data!$U209&lt;&gt;"",Scoring!$E$26)+IF(Data!$V209&lt;&gt;"",Scoring!$E$27)+IF(Data!$W209&lt;&gt;"",Scoring!$E$28)+IF(Data!$X209&lt;&gt;"",Scoring!$E$29)+IF(Data!$Y209&lt;&gt;"",Scoring!$E$30)+IF(Data!$Z209&lt;&gt;"",Scoring!$E$31)+IF(Data!$AA209&lt;&gt;"",Scoring!$E$32)+IF(Data!$AB209&lt;&gt;"",Scoring!$E$33)+IF(Data!$AC209&lt;&gt;"",Scoring!$E$34)+IF(Data!$AD209&lt;&gt;"",Scoring!$E$35)+IF(Data!$AE209&lt;&gt;"",Scoring!$E$36)+IF(Data!$AF209&lt;&gt;"",Scoring!$E$37)+IF(Data!$AG209&lt;&gt;"",Scoring!$E$38)+IF(Data!$AH209&lt;&gt;"",Scoring!$E$39)+IF(Data!$AI209&lt;&gt;"",Scoring!$E$40)+IF(Data!$AJ209&lt;&gt;"",Scoring!$E$41)+IF(Data!$AK209&lt;&gt;"",Scoring!$E$42)+IF(Data!$AL209&lt;&gt;"",Scoring!$E$43)+IF(Data!$AM209&lt;&gt;"",Scoring!$E$44)+IF(Data!$AN209&lt;&gt;"",Scoring!$E$45)+IF(Data!$AO209&lt;&gt;"",Scoring!$E$46)+IF(Data!$AP209&lt;&gt;"",Scoring!$E$47)+IF(Data!$AQ209&lt;&gt;"",Scoring!$E$48)+IF(Data!$AR209&lt;&gt;"",Scoring!$E$49)+IF(Data!$AS209&lt;&gt;"",Scoring!$E$50)+IF(Data!$AT209&lt;&gt;"",Scoring!$E$51)+IF(Data!$AU209&lt;&gt;"",Scoring!$E$52),"")</f>
        <v/>
      </c>
      <c r="AY209" s="180" t="str">
        <f>IF(AX209&lt;&gt;"",LOOKUP(AX209,Likelihoods!$A$7:$A$107,Likelihoods!C$7:C$107),"")</f>
        <v/>
      </c>
      <c r="AZ209" s="182" t="str">
        <f>IF(AND(COUNTBLANK($B209:$O209)=13,COUNTBLANK($P209:$Q209)=1,COUNTBLANK($R209:$U209)=3,COUNTBLANK($V209:$X209)=2,COUNTBLANK($Y209:$AE209)=6,COUNTBLANK($AF209:$AJ209)=4,COUNTBLANK($AK209:AN209)=3,COUNTBLANK($AO209:$AQ209)=2,COUNTBLANK($AR209:$AS209)=1,COUNTBLANK($AT209:$AU209)=1),IF(Data!$B209&lt;&gt;"",Scoring!$F$7)+IF(Data!$C209&lt;&gt;"",Scoring!$F$8)+IF(Data!$D209&lt;&gt;"",Scoring!$F$9)+IF(Data!$E209&lt;&gt;"",Scoring!$F$10)+IF(Data!$F209&lt;&gt;"",Scoring!$F$11)+IF(Data!$G209&lt;&gt;"",Scoring!$F$12)+IF(Data!$H209&lt;&gt;"",Scoring!$F$13)+IF(Data!$I209&lt;&gt;"",Scoring!$F$14)+IF(Data!$J209&lt;&gt;"",Scoring!$F$15)+IF(Data!$K209&lt;&gt;"",Scoring!$F$16)+IF(Data!$L209&lt;&gt;"",Scoring!$F$17)+IF(Data!$M209&lt;&gt;"",Scoring!$F$18)+IF(Data!$N209&lt;&gt;"",Scoring!$F$19)+IF(Data!$O209&lt;&gt;"",Scoring!$F$20)+IF(Data!$P209&lt;&gt;"",Scoring!$F$21)+IF(Data!$Q209&lt;&gt;"",Scoring!$F$22)+IF(Data!$R209&lt;&gt;"",Scoring!$F$23)+IF(Data!$S209&lt;&gt;"",Scoring!$F$24)+IF(Data!$T209&lt;&gt;"",Scoring!$F$25)+IF(Data!$U209&lt;&gt;"",Scoring!$F$26)+IF(Data!$V209&lt;&gt;"",Scoring!$F$27)+IF(Data!$W209&lt;&gt;"",Scoring!$F$28)+IF(Data!$X209&lt;&gt;"",Scoring!$F$29)+IF(Data!$Y209&lt;&gt;"",Scoring!$F$30)+IF(Data!$Z209&lt;&gt;"",Scoring!$F$31)+IF(Data!$AA209&lt;&gt;"",Scoring!$F$32)+IF(Data!$AB209&lt;&gt;"",Scoring!$F$33)+IF(Data!$AC209&lt;&gt;"",Scoring!$F$34)+IF(Data!$AD209&lt;&gt;"",Scoring!$F$35)+IF(Data!$AE209&lt;&gt;"",Scoring!$F$36)+IF(Data!$AF209&lt;&gt;"",Scoring!$F$37)+IF(Data!$AG209&lt;&gt;"",Scoring!$F$38)+IF(Data!$AH209&lt;&gt;"",Scoring!$F$39)+IF(Data!$AI209&lt;&gt;"",Scoring!$F$40)+IF(Data!$AJ209&lt;&gt;"",Scoring!$F$41)+IF(Data!$AK209&lt;&gt;"",Scoring!$F$42)+IF(Data!$AL209&lt;&gt;"",Scoring!$F$43)+IF(Data!$AM209&lt;&gt;"",Scoring!$F$44)+IF(Data!$AN209&lt;&gt;"",Scoring!$F$45)+IF(Data!$AO209&lt;&gt;"",Scoring!$F$46)+IF(Data!$AP209&lt;&gt;"",Scoring!$F$47)+IF(Data!$AQ209&lt;&gt;"",Scoring!$F$48)+IF(Data!$AR209&lt;&gt;"",Scoring!$F$49)+IF(Data!$AS209&lt;&gt;"",Scoring!$F$50)+IF(Data!$AT209&lt;&gt;"",Scoring!$F$51)+IF(Data!$AU209&lt;&gt;"",Scoring!$F$52),"")</f>
        <v/>
      </c>
      <c r="BA209" s="183" t="str">
        <f>IF(AZ209&lt;&gt;"",LOOKUP(AZ209,Likelihoods!$A$7:$A$107,Likelihoods!D$7:D$107),"")</f>
        <v/>
      </c>
      <c r="BB209" s="181" t="str">
        <f>IF(AND(COUNTBLANK($B209:$O209)=13,COUNTBLANK($P209:$Q209)=1,COUNTBLANK($R209:$U209)=3,COUNTBLANK($V209:$X209)=2,COUNTBLANK($Y209:$AE209)=6,COUNTBLANK($AF209:$AJ209)=4,COUNTBLANK($AK209:AN209)=3,COUNTBLANK($AO209:$AQ209)=2,COUNTBLANK($AR209:$AS209)=1,COUNTBLANK($AT209:$AU209)=1),IF(Data!$B209&lt;&gt;"",Scoring!$G$7)+IF(Data!$C209&lt;&gt;"",Scoring!$G$8)+IF(Data!$D209&lt;&gt;"",Scoring!$G$9)+IF(Data!$E209&lt;&gt;"",Scoring!$G$10)+IF(Data!$F209&lt;&gt;"",Scoring!$G$11)+IF(Data!$G209&lt;&gt;"",Scoring!$G$12)+IF(Data!$H209&lt;&gt;"",Scoring!$G$13)+IF(Data!$I209&lt;&gt;"",Scoring!$G$14)+IF(Data!$J209&lt;&gt;"",Scoring!$G$15)+IF(Data!$K209&lt;&gt;"",Scoring!$G$16)+IF(Data!$L209&lt;&gt;"",Scoring!$G$17)+IF(Data!$M209&lt;&gt;"",Scoring!$G$18)+IF(Data!$N209&lt;&gt;"",Scoring!$G$19)+IF(Data!$O209&lt;&gt;"",Scoring!$G$20)+IF(Data!$P209&lt;&gt;"",Scoring!$G$21)+IF(Data!$Q209&lt;&gt;"",Scoring!$G$22)+IF(Data!$R209&lt;&gt;"",Scoring!$G$23)+IF(Data!$S209&lt;&gt;"",Scoring!$G$24)+IF(Data!$T209&lt;&gt;"",Scoring!$G$25)+IF(Data!$U209&lt;&gt;"",Scoring!$G$26)+IF(Data!$V209&lt;&gt;"",Scoring!$G$27)+IF(Data!$W209&lt;&gt;"",Scoring!$G$28)+IF(Data!$X209&lt;&gt;"",Scoring!$G$29)+IF(Data!$Y209&lt;&gt;"",Scoring!$G$30)+IF(Data!$Z209&lt;&gt;"",Scoring!$G$31)+IF(Data!$AA209&lt;&gt;"",Scoring!$G$32)+IF(Data!$AB209&lt;&gt;"",Scoring!$G$33)+IF(Data!$AC209&lt;&gt;"",Scoring!$G$34)+IF(Data!$AD209&lt;&gt;"",Scoring!$G$35)+IF(Data!$AE209&lt;&gt;"",Scoring!$G$36)+IF(Data!$AF209&lt;&gt;"",Scoring!$G$37)+IF(Data!$AG209&lt;&gt;"",Scoring!$G$38)+IF(Data!$AH209&lt;&gt;"",Scoring!$G$39)+IF(Data!$AI209&lt;&gt;"",Scoring!$G$40)+IF(Data!$AJ209&lt;&gt;"",Scoring!$G$41)+IF(Data!$AK209&lt;&gt;"",Scoring!$G$42)+IF(Data!$AL209&lt;&gt;"",Scoring!$G$43)+IF(Data!$AM209&lt;&gt;"",Scoring!$G$44)+IF(Data!$AN209&lt;&gt;"",Scoring!$G$45)+IF(Data!$AO209&lt;&gt;"",Scoring!$G$46)+IF(Data!$AP209&lt;&gt;"",Scoring!$G$47)+IF(Data!$AQ209&lt;&gt;"",Scoring!$G$48)+IF(Data!$AR209&lt;&gt;"",Scoring!$G$49)+IF(Data!$AS209&lt;&gt;"",Scoring!$G$50)+IF(Data!$AT209&lt;&gt;"",Scoring!$G$51)+IF(Data!$AU209&lt;&gt;"",Scoring!$G$52),"")</f>
        <v/>
      </c>
      <c r="BC209" s="184" t="str">
        <f>IF(BB209&lt;&gt;"",LOOKUP(BB209,Likelihoods!$A$7:$A$107,Likelihoods!E$7:E$107),"")</f>
        <v/>
      </c>
      <c r="BD209" s="185" t="str">
        <f>IF(AND(COUNTBLANK($B209:$O209)=13,COUNTBLANK($P209:$Q209)=1,COUNTBLANK($R209:$U209)=3,COUNTBLANK($V209:$X209)=2,COUNTBLANK($Y209:$AE209)=6,COUNTBLANK($AF209:$AJ209)=4,COUNTBLANK($AK209:AN209)=3,COUNTBLANK($AO209:$AQ209)=2,COUNTBLANK($AR209:$AS209)=1,COUNTBLANK($AT209:$AU209)=1),IF(Data!$B209&lt;&gt;"",Scoring!$H$7)+IF(Data!$C209&lt;&gt;"",Scoring!$H$8)+IF(Data!$D209&lt;&gt;"",Scoring!$H$9)+IF(Data!$E209&lt;&gt;"",Scoring!$H$10)+IF(Data!$F209&lt;&gt;"",Scoring!$H$11)+IF(Data!$G209&lt;&gt;"",Scoring!$H$12)+IF(Data!$H209&lt;&gt;"",Scoring!$H$13)+IF(Data!$I209&lt;&gt;"",Scoring!$H$14)+IF(Data!$J209&lt;&gt;"",Scoring!$H$15)+IF(Data!$K209&lt;&gt;"",Scoring!$H$16)+IF(Data!$L209&lt;&gt;"",Scoring!$H$17)+IF(Data!$M209&lt;&gt;"",Scoring!$H$18)+IF(Data!$N209&lt;&gt;"",Scoring!$H$19)+IF(Data!$O209&lt;&gt;"",Scoring!$H$20)+IF(Data!$P209&lt;&gt;"",Scoring!$H$21)+IF(Data!$Q209&lt;&gt;"",Scoring!$H$22)+IF(Data!$R209&lt;&gt;"",Scoring!$H$23)+IF(Data!$S209&lt;&gt;"",Scoring!$H$24)+IF(Data!$T209&lt;&gt;"",Scoring!$H$25)+IF(Data!$U209&lt;&gt;"",Scoring!$H$26)+IF(Data!$V209&lt;&gt;"",Scoring!$H$27)+IF(Data!$W209&lt;&gt;"",Scoring!$H$28)+IF(Data!$X209&lt;&gt;"",Scoring!$H$29)+IF(Data!$Y209&lt;&gt;"",Scoring!$H$30)+IF(Data!$Z209&lt;&gt;"",Scoring!$H$31)+IF(Data!$AA209&lt;&gt;"",Scoring!$H$32)+IF(Data!$AB209&lt;&gt;"",Scoring!$H$33)+IF(Data!$AC209&lt;&gt;"",Scoring!$H$34)+IF(Data!$AD209&lt;&gt;"",Scoring!$H$35)+IF(Data!$AE209&lt;&gt;"",Scoring!$H$36)+IF(Data!$AF209&lt;&gt;"",Scoring!$H$37)+IF(Data!$AG209&lt;&gt;"",Scoring!$H$38)+IF(Data!$AH209&lt;&gt;"",Scoring!$H$39)+IF(Data!$AI209&lt;&gt;"",Scoring!$H$40)+IF(Data!$AJ209&lt;&gt;"",Scoring!$H$41)+IF(Data!$AK209&lt;&gt;"",Scoring!$H$42)+IF(Data!$AL209&lt;&gt;"",Scoring!$H$43)+IF(Data!$AM209&lt;&gt;"",Scoring!$H$44)+IF(Data!$AN209&lt;&gt;"",Scoring!$H$45)+IF(Data!$AO209&lt;&gt;"",Scoring!$H$46)+IF(Data!$AP209&lt;&gt;"",Scoring!$H$47)+IF(Data!$AQ209&lt;&gt;"",Scoring!$H$48)+IF(Data!$AR209&lt;&gt;"",Scoring!$H$49)+IF(Data!$AS209&lt;&gt;"",Scoring!$H$50)+IF(Data!$AT209&lt;&gt;"",Scoring!$H$51)+IF(Data!$AU209&lt;&gt;"",Scoring!$H$52),"")</f>
        <v/>
      </c>
      <c r="BE209" s="186" t="str">
        <f>IF(BD209&lt;&gt;"",LOOKUP(BD209,Likelihoods!$A$7:$A$107,Likelihoods!F$7:F$107),"")</f>
        <v/>
      </c>
      <c r="BF209" s="181" t="str">
        <f>IF(AND(COUNTBLANK($B209:$O209)=13,COUNTBLANK($P209:$Q209)=1,COUNTBLANK($R209:$U209)=3,COUNTBLANK($V209:$X209)=2,COUNTBLANK($Y209:$AE209)=6,COUNTBLANK($AF209:$AJ209)=4,COUNTBLANK($AK209:AN209)=3,COUNTBLANK($AO209:$AQ209)=2,COUNTBLANK($AR209:$AS209)=1,COUNTBLANK($AT209:$AU209)=1),IF(Data!$B209&lt;&gt;"",Scoring!$I$7)+IF(Data!$C209&lt;&gt;"",Scoring!$I$8)+IF(Data!$D209&lt;&gt;"",Scoring!$I$9)+IF(Data!$E209&lt;&gt;"",Scoring!$I$10)+IF(Data!$F209&lt;&gt;"",Scoring!$I$11)+IF(Data!$G209&lt;&gt;"",Scoring!$I$12)+IF(Data!$H209&lt;&gt;"",Scoring!$I$13)+IF(Data!$I209&lt;&gt;"",Scoring!$I$14)+IF(Data!$J209&lt;&gt;"",Scoring!$I$15)+IF(Data!$K209&lt;&gt;"",Scoring!$I$16)+IF(Data!$L209&lt;&gt;"",Scoring!$I$17)+IF(Data!$M209&lt;&gt;"",Scoring!$I$18)+IF(Data!$N209&lt;&gt;"",Scoring!$I$19)+IF(Data!$O209&lt;&gt;"",Scoring!$I$20)+IF(Data!$P209&lt;&gt;"",Scoring!$I$21)+IF(Data!$Q209&lt;&gt;"",Scoring!$I$22)+IF(Data!$R209&lt;&gt;"",Scoring!$I$23)+IF(Data!$S209&lt;&gt;"",Scoring!$I$24)+IF(Data!$T209&lt;&gt;"",Scoring!$I$25)+IF(Data!$U209&lt;&gt;"",Scoring!$I$26)+IF(Data!$V209&lt;&gt;"",Scoring!$I$27)+IF(Data!$W209&lt;&gt;"",Scoring!$I$28)+IF(Data!$X209&lt;&gt;"",Scoring!$I$29)+IF(Data!$Y209&lt;&gt;"",Scoring!$I$30)+IF(Data!$Z209&lt;&gt;"",Scoring!$I$31)+IF(Data!$AA209&lt;&gt;"",Scoring!$I$32)+IF(Data!$AB209&lt;&gt;"",Scoring!$I$33)+IF(Data!$AC209&lt;&gt;"",Scoring!$I$34)+IF(Data!$AD209&lt;&gt;"",Scoring!$I$35)+IF(Data!$AE209&lt;&gt;"",Scoring!$I$36)+IF(Data!$AF209&lt;&gt;"",Scoring!$I$37)+IF(Data!$AG209&lt;&gt;"",Scoring!$I$38)+IF(Data!$AH209&lt;&gt;"",Scoring!$I$39)+IF(Data!$AI209&lt;&gt;"",Scoring!$I$40)+IF(Data!$AJ209&lt;&gt;"",Scoring!$I$41)+IF(Data!$AK209&lt;&gt;"",Scoring!$I$42)+IF(Data!$AL209&lt;&gt;"",Scoring!$I$43)+IF(Data!$AM209&lt;&gt;"",Scoring!$I$44)+IF(Data!$AN209&lt;&gt;"",Scoring!$I$45)+IF(Data!$AO209&lt;&gt;"",Scoring!$I$46)+IF(Data!$AP209&lt;&gt;"",Scoring!$I$47)+IF(Data!$AQ209&lt;&gt;"",Scoring!$I$48)+IF(Data!$AR209&lt;&gt;"",Scoring!$I$49)+IF(Data!$AS209&lt;&gt;"",Scoring!$I$50)+IF(Data!$AT209&lt;&gt;"",Scoring!$I$51)+IF(Data!$AU209&lt;&gt;"",Scoring!$I$52),"")</f>
        <v/>
      </c>
      <c r="BG209" s="180" t="str">
        <f>IF(BF209&lt;&gt;"",LOOKUP(BF209,Likelihoods!$A$7:$A$107,Likelihoods!G$7:G$107),"")</f>
        <v/>
      </c>
      <c r="BH209" s="187" t="str">
        <f>IF(AND(COUNTBLANK($B209:$O209)=13,COUNTBLANK($P209:$Q209)=1,COUNTBLANK($R209:$U209)=3,COUNTBLANK($V209:$X209)=2,COUNTBLANK($Y209:$AE209)=6,COUNTBLANK($AF209:$AJ209)=4,COUNTBLANK($AK209:AN209)=3,COUNTBLANK($AO209:$AQ209)=2,COUNTBLANK($AR209:$AS209)=1,COUNTBLANK($AT209:$AU209)=1),IF(Data!$B209&lt;&gt;"",Scoring!$J$7)+IF(Data!$C209&lt;&gt;"",Scoring!$J$8)+IF(Data!$D209&lt;&gt;"",Scoring!$J$9)+IF(Data!$E209&lt;&gt;"",Scoring!$J$10)+IF(Data!$F209&lt;&gt;"",Scoring!$J$11)+IF(Data!$G209&lt;&gt;"",Scoring!$J$12)+IF(Data!$H209&lt;&gt;"",Scoring!$J$13)+IF(Data!$I209&lt;&gt;"",Scoring!$J$14)+IF(Data!$J209&lt;&gt;"",Scoring!$J$15)+IF(Data!$K209&lt;&gt;"",Scoring!$J$16)+IF(Data!$L209&lt;&gt;"",Scoring!$J$17)+IF(Data!$M209&lt;&gt;"",Scoring!$J$18)+IF(Data!$N209&lt;&gt;"",Scoring!$J$19)+IF(Data!$O209&lt;&gt;"",Scoring!$J$20)+IF(Data!$P209&lt;&gt;"",Scoring!$J$21)+IF(Data!$Q209&lt;&gt;"",Scoring!$J$22)+IF(Data!$R209&lt;&gt;"",Scoring!$J$23)+IF(Data!$S209&lt;&gt;"",Scoring!$J$24)+IF(Data!$T209&lt;&gt;"",Scoring!$J$25)+IF(Data!$U209&lt;&gt;"",Scoring!$J$26)+IF(Data!$V209&lt;&gt;"",Scoring!$J$27)+IF(Data!$W209&lt;&gt;"",Scoring!$J$28)+IF(Data!$X209&lt;&gt;"",Scoring!$J$29)+IF(Data!$Y209&lt;&gt;"",Scoring!$J$30)+IF(Data!$Z209&lt;&gt;"",Scoring!$J$31)+IF(Data!$AA209&lt;&gt;"",Scoring!$J$32)+IF(Data!$AB209&lt;&gt;"",Scoring!$J$33)+IF(Data!$AC209&lt;&gt;"",Scoring!$J$34)+IF(Data!$AD209&lt;&gt;"",Scoring!$J$35)+IF(Data!$AE209&lt;&gt;"",Scoring!$J$36)+IF(Data!$AF209&lt;&gt;"",Scoring!$J$37)+IF(Data!$AG209&lt;&gt;"",Scoring!$J$38)+IF(Data!$AH209&lt;&gt;"",Scoring!$J$39)+IF(Data!$AI209&lt;&gt;"",Scoring!$J$40)+IF(Data!$AJ209&lt;&gt;"",Scoring!$J$41)+IF(Data!$AK209&lt;&gt;"",Scoring!$J$42)+IF(Data!$AL209&lt;&gt;"",Scoring!$J$43)+IF(Data!$AM209&lt;&gt;"",Scoring!$J$44)+IF(Data!$AN209&lt;&gt;"",Scoring!$J$45)+IF(Data!$AO209&lt;&gt;"",Scoring!$J$46)+IF(Data!$AP209&lt;&gt;"",Scoring!$J$47)+IF(Data!$AQ209&lt;&gt;"",Scoring!$J$48)+IF(Data!$AR209&lt;&gt;"",Scoring!$J$49)+IF(Data!$AS209&lt;&gt;"",Scoring!$J$50)+IF(Data!$AT209&lt;&gt;"",Scoring!$J$51)+IF(Data!$AU209&lt;&gt;"",Scoring!$J$52),"")</f>
        <v/>
      </c>
      <c r="BI209" s="183" t="str">
        <f>IF(BH209&lt;&gt;"",LOOKUP(BH209,Likelihoods!$A$7:$A$107,Likelihoods!H$7:H$107),"")</f>
        <v/>
      </c>
      <c r="BJ209" s="188" t="str">
        <f>IF(AND(COUNTBLANK($B209:$O209)=13,COUNTBLANK($P209:$Q209)=1,COUNTBLANK($R209:$U209)=3,COUNTBLANK($V209:$X209)=2,COUNTBLANK($Y209:$AE209)=6,COUNTBLANK($AF209:$AJ209)=4,COUNTBLANK($AK209:AN209)=3,COUNTBLANK($AO209:$AQ209)=2,COUNTBLANK($AR209:$AS209)=1,COUNTBLANK($AT209:$AU209)=1),IF(Data!$B209&lt;&gt;"",Scoring!$K$7)+IF(Data!$C209&lt;&gt;"",Scoring!$K$8)+IF(Data!$D209&lt;&gt;"",Scoring!$K$9)+IF(Data!$E209&lt;&gt;"",Scoring!$K$10)+IF(Data!$F209&lt;&gt;"",Scoring!$K$11)+IF(Data!$G209&lt;&gt;"",Scoring!$K$12)+IF(Data!$H209&lt;&gt;"",Scoring!$K$13)+IF(Data!$I209&lt;&gt;"",Scoring!$K$14)+IF(Data!$J209&lt;&gt;"",Scoring!$K$15)+IF(Data!$K209&lt;&gt;"",Scoring!$K$16)+IF(Data!$L209&lt;&gt;"",Scoring!$K$17)+IF(Data!$M209&lt;&gt;"",Scoring!$K$18)+IF(Data!$N209&lt;&gt;"",Scoring!$K$19)+IF(Data!$O209&lt;&gt;"",Scoring!$K$20)+IF(Data!$P209&lt;&gt;"",Scoring!$K$21)+IF(Data!$Q209&lt;&gt;"",Scoring!$K$22)+IF(Data!$R209&lt;&gt;"",Scoring!$K$23)+IF(Data!$S209&lt;&gt;"",Scoring!$K$24)+IF(Data!$T209&lt;&gt;"",Scoring!$K$25)+IF(Data!$U209&lt;&gt;"",Scoring!$K$26)+IF(Data!$V209&lt;&gt;"",Scoring!$K$27)+IF(Data!$W209&lt;&gt;"",Scoring!$K$28)+IF(Data!$X209&lt;&gt;"",Scoring!$K$29)+IF(Data!$Y209&lt;&gt;"",Scoring!$K$30)+IF(Data!$Z209&lt;&gt;"",Scoring!$K$31)+IF(Data!$AA209&lt;&gt;"",Scoring!$K$32)+IF(Data!$AB209&lt;&gt;"",Scoring!$K$33)+IF(Data!$AC209&lt;&gt;"",Scoring!$K$34)+IF(Data!$AD209&lt;&gt;"",Scoring!$K$35)+IF(Data!$AE209&lt;&gt;"",Scoring!$K$36)+IF(Data!$AF209&lt;&gt;"",Scoring!$K$37)+IF(Data!$AG209&lt;&gt;"",Scoring!$K$38)+IF(Data!$AH209&lt;&gt;"",Scoring!$K$39)+IF(Data!$AI209&lt;&gt;"",Scoring!$K$40)+IF(Data!$AJ209&lt;&gt;"",Scoring!$K$41)+IF(Data!$AK209&lt;&gt;"",Scoring!$K$42)+IF(Data!$AL209&lt;&gt;"",Scoring!$K$43)+IF(Data!$AM209&lt;&gt;"",Scoring!$K$44)+IF(Data!$AN209&lt;&gt;"",Scoring!$K$45)+IF(Data!$AO209&lt;&gt;"",Scoring!$K$46)+IF(Data!$AP209&lt;&gt;"",Scoring!$K$47)+IF(Data!$AQ209&lt;&gt;"",Scoring!$K$48)+IF(Data!$AR209&lt;&gt;"",Scoring!$K$49)+IF(Data!$AS209&lt;&gt;"",Scoring!$K$50)+IF(Data!$AT209&lt;&gt;"",Scoring!$K$51)+IF(Data!$AU209&lt;&gt;"",Scoring!$K$52),"")</f>
        <v/>
      </c>
      <c r="BK209" s="184" t="str">
        <f>IF(BJ209&lt;&gt;"",LOOKUP(BJ209,Likelihoods!$A$7:$A$107,Likelihoods!I$7:I$107),"")</f>
        <v/>
      </c>
      <c r="BL209" s="187" t="str">
        <f>IF(AND(COUNTBLANK($B209:$O209)=13,COUNTBLANK($P209:$Q209)=1,COUNTBLANK($R209:$U209)=3,COUNTBLANK($V209:$X209)=2,COUNTBLANK($Y209:$AE209)=6,COUNTBLANK($AF209:$AJ209)=4,COUNTBLANK($AK209:AN209)=3,COUNTBLANK($AO209:$AQ209)=2,COUNTBLANK($AR209:$AS209)=1,COUNTBLANK($AT209:$AU209)=1),IF(Data!$B209&lt;&gt;"",Scoring!$L$7)+IF(Data!$C209&lt;&gt;"",Scoring!$L$8)+IF(Data!$D209&lt;&gt;"",Scoring!$L$9)+IF(Data!$E209&lt;&gt;"",Scoring!$L$10)+IF(Data!$F209&lt;&gt;"",Scoring!$L$11)+IF(Data!$G209&lt;&gt;"",Scoring!$L$12)+IF(Data!$H209&lt;&gt;"",Scoring!$L$13)+IF(Data!$I209&lt;&gt;"",Scoring!$L$14)+IF(Data!$J209&lt;&gt;"",Scoring!$L$15)+IF(Data!$K209&lt;&gt;"",Scoring!$L$16)+IF(Data!$L209&lt;&gt;"",Scoring!$L$17)+IF(Data!$M209&lt;&gt;"",Scoring!$L$18)+IF(Data!$N209&lt;&gt;"",Scoring!$L$19)+IF(Data!$O209&lt;&gt;"",Scoring!$L$20)+IF(Data!$P209&lt;&gt;"",Scoring!$L$21)+IF(Data!$Q209&lt;&gt;"",Scoring!$L$22)+IF(Data!$R209&lt;&gt;"",Scoring!$L$23)+IF(Data!$S209&lt;&gt;"",Scoring!$L$24)+IF(Data!$T209&lt;&gt;"",Scoring!$L$25)+IF(Data!$U209&lt;&gt;"",Scoring!$L$26)+IF(Data!$V209&lt;&gt;"",Scoring!$L$27)+IF(Data!$W209&lt;&gt;"",Scoring!$L$28)+IF(Data!$X209&lt;&gt;"",Scoring!$L$29)+IF(Data!$Y209&lt;&gt;"",Scoring!$L$30)+IF(Data!$Z209&lt;&gt;"",Scoring!$L$31)+IF(Data!$AA209&lt;&gt;"",Scoring!$L$32)+IF(Data!$AB209&lt;&gt;"",Scoring!$L$33)+IF(Data!$AC209&lt;&gt;"",Scoring!$L$34)+IF(Data!$AD209&lt;&gt;"",Scoring!$L$35)+IF(Data!$AE209&lt;&gt;"",Scoring!$L$36)+IF(Data!$AF209&lt;&gt;"",Scoring!$L$37)+IF(Data!$AG209&lt;&gt;"",Scoring!$L$38)+IF(Data!$AH209&lt;&gt;"",Scoring!$L$39)+IF(Data!$AI209&lt;&gt;"",Scoring!$L$40)+IF(Data!$AJ209&lt;&gt;"",Scoring!$L$41)+IF(Data!$AK209&lt;&gt;"",Scoring!$L$42)+IF(Data!$AL209&lt;&gt;"",Scoring!$L$43)+IF(Data!$AM209&lt;&gt;"",Scoring!$L$44)+IF(Data!$AN209&lt;&gt;"",Scoring!$L$45)+IF(Data!$AO209&lt;&gt;"",Scoring!$L$46)+IF(Data!$AP209&lt;&gt;"",Scoring!$L$47)+IF(Data!$AQ209&lt;&gt;"",Scoring!$L$48)+IF(Data!$AR209&lt;&gt;"",Scoring!$L$49)+IF(Data!$AS209&lt;&gt;"",Scoring!$L$50)+IF(Data!$AT209&lt;&gt;"",Scoring!$L$51)+IF(Data!$AU209&lt;&gt;"",Scoring!$L$52),"")</f>
        <v/>
      </c>
      <c r="BM209" s="180" t="str">
        <f>IF(BL209&lt;&gt;"",LOOKUP(BL209,Likelihoods!$A$7:$A$107,Likelihoods!J$7:J$107),"")</f>
        <v/>
      </c>
      <c r="BN209" s="181" t="str">
        <f>IF(AND(COUNTBLANK($B209:$O209)=13,COUNTBLANK($P209:$Q209)=1,COUNTBLANK($R209:$U209)=3,COUNTBLANK($V209:$X209)=2,COUNTBLANK($Y209:$AE209)=6,COUNTBLANK($AF209:$AJ209)=4,COUNTBLANK($AK209:AN209)=3,COUNTBLANK($AO209:$AQ209)=2,COUNTBLANK($AR209:$AS209)=1,COUNTBLANK($AT209:$AU209)=1),IF(Data!$B209&lt;&gt;"",Scoring!$M$7)+IF(Data!$C209&lt;&gt;"",Scoring!$M$8)+IF(Data!$D209&lt;&gt;"",Scoring!$M$9)+IF(Data!$E209&lt;&gt;"",Scoring!$M$10)+IF(Data!$F209&lt;&gt;"",Scoring!$M$11)+IF(Data!$G209&lt;&gt;"",Scoring!$M$12)+IF(Data!$H209&lt;&gt;"",Scoring!$M$13)+IF(Data!$I209&lt;&gt;"",Scoring!$M$14)+IF(Data!$J209&lt;&gt;"",Scoring!$M$15)+IF(Data!$K209&lt;&gt;"",Scoring!$M$16)+IF(Data!$L209&lt;&gt;"",Scoring!$M$17)+IF(Data!$M209&lt;&gt;"",Scoring!$M$18)+IF(Data!$N209&lt;&gt;"",Scoring!$M$19)+IF(Data!$O209&lt;&gt;"",Scoring!$M$20)+IF(Data!$P209&lt;&gt;"",Scoring!$M$21)+IF(Data!$Q209&lt;&gt;"",Scoring!$M$22)+IF(Data!$R209&lt;&gt;"",Scoring!$M$23)+IF(Data!$S209&lt;&gt;"",Scoring!$M$24)+IF(Data!$T209&lt;&gt;"",Scoring!$M$25)+IF(Data!$U209&lt;&gt;"",Scoring!$M$26)+IF(Data!$V209&lt;&gt;"",Scoring!$M$27)+IF(Data!$W209&lt;&gt;"",Scoring!$M$28)+IF(Data!$X209&lt;&gt;"",Scoring!$M$29)+IF(Data!$Y209&lt;&gt;"",Scoring!$M$30)+IF(Data!$Z209&lt;&gt;"",Scoring!$M$31)+IF(Data!$AA209&lt;&gt;"",Scoring!$M$32)+IF(Data!$AB209&lt;&gt;"",Scoring!$M$33)+IF(Data!$AC209&lt;&gt;"",Scoring!$M$34)+IF(Data!$AD209&lt;&gt;"",Scoring!$M$35)+IF(Data!$AE209&lt;&gt;"",Scoring!$M$36)+IF(Data!$AF209&lt;&gt;"",Scoring!$M$37)+IF(Data!$AG209&lt;&gt;"",Scoring!$M$38)+IF(Data!$AH209&lt;&gt;"",Scoring!$M$39)+IF(Data!$AI209&lt;&gt;"",Scoring!$M$40)+IF(Data!$AJ209&lt;&gt;"",Scoring!$M$41)+IF(Data!$AK209&lt;&gt;"",Scoring!$M$42)+IF(Data!$AL209&lt;&gt;"",Scoring!$M$43)+IF(Data!$AM209&lt;&gt;"",Scoring!$M$44)+IF(Data!$AN209&lt;&gt;"",Scoring!$M$45)+IF(Data!$AO209&lt;&gt;"",Scoring!$M$46)+IF(Data!$AP209&lt;&gt;"",Scoring!$M$47)+IF(Data!$AQ209&lt;&gt;"",Scoring!$M$48)+IF(Data!$AR209&lt;&gt;"",Scoring!$M$49)+IF(Data!$AS209&lt;&gt;"",Scoring!$M$50)+IF(Data!$AT209&lt;&gt;"",Scoring!$M$51)+IF(Data!$AU209&lt;&gt;"",Scoring!$M$52),"")</f>
        <v/>
      </c>
      <c r="BO209" s="184" t="str">
        <f>IF(BN209&lt;&gt;"",LOOKUP(BN209,Likelihoods!$A$7:$A$107,Likelihoods!K$7:K$107),"")</f>
        <v/>
      </c>
      <c r="BP209" s="179" t="str">
        <f>IF(AND(COUNTBLANK($B209:$O209)=13,COUNTBLANK($P209:$Q209)=1,COUNTBLANK($R209:$U209)=3,COUNTBLANK($V209:$X209)=2,COUNTBLANK($Y209:$AE209)=6,COUNTBLANK($AF209:$AJ209)=4,COUNTBLANK($AK209:AN209)=3,COUNTBLANK($AO209:$AQ209)=2,COUNTBLANK($AR209:$AS209)=1,COUNTBLANK($AT209:$AU209)=1),IF(Data!$B209&lt;&gt;"",Scoring!$N$7)+IF(Data!$C209&lt;&gt;"",Scoring!$N$8)+IF(Data!$D209&lt;&gt;"",Scoring!$N$9)+IF(Data!$E209&lt;&gt;"",Scoring!$N$10)+IF(Data!$F209&lt;&gt;"",Scoring!$N$11)+IF(Data!$G209&lt;&gt;"",Scoring!$N$12)+IF(Data!$H209&lt;&gt;"",Scoring!$N$13)+IF(Data!$I209&lt;&gt;"",Scoring!$N$14)+IF(Data!$J209&lt;&gt;"",Scoring!$N$15)+IF(Data!$K209&lt;&gt;"",Scoring!$N$16)+IF(Data!$L209&lt;&gt;"",Scoring!$N$17)+IF(Data!$M209&lt;&gt;"",Scoring!$N$18)+IF(Data!$N209&lt;&gt;"",Scoring!$N$19)+IF(Data!$O209&lt;&gt;"",Scoring!$N$20)+IF(Data!$P209&lt;&gt;"",Scoring!$N$21)+IF(Data!$Q209&lt;&gt;"",Scoring!$N$22)+IF(Data!$R209&lt;&gt;"",Scoring!$N$23)+IF(Data!$S209&lt;&gt;"",Scoring!$N$24)+IF(Data!$T209&lt;&gt;"",Scoring!$N$25)+IF(Data!$U209&lt;&gt;"",Scoring!$N$26)+IF(Data!$V209&lt;&gt;"",Scoring!$N$27)+IF(Data!$W209&lt;&gt;"",Scoring!$N$28)+IF(Data!$X209&lt;&gt;"",Scoring!$N$29)+IF(Data!$Y209&lt;&gt;"",Scoring!$N$30)+IF(Data!$Z209&lt;&gt;"",Scoring!$N$31)+IF(Data!$AA209&lt;&gt;"",Scoring!$N$32)+IF(Data!$AB209&lt;&gt;"",Scoring!$N$33)+IF(Data!$AC209&lt;&gt;"",Scoring!$N$34)+IF(Data!$AD209&lt;&gt;"",Scoring!$N$35)+IF(Data!$AE209&lt;&gt;"",Scoring!$N$36)+IF(Data!$AF209&lt;&gt;"",Scoring!$N$37)+IF(Data!$AG209&lt;&gt;"",Scoring!$N$38)+IF(Data!$AH209&lt;&gt;"",Scoring!$N$39)+IF(Data!$AI209&lt;&gt;"",Scoring!$N$40)+IF(Data!$AJ209&lt;&gt;"",Scoring!$N$41)+IF(Data!$AK209&lt;&gt;"",Scoring!$N$42)+IF(Data!$AL209&lt;&gt;"",Scoring!$N$43)+IF(Data!$AM209&lt;&gt;"",Scoring!$N$44)+IF(Data!$AN209&lt;&gt;"",Scoring!$N$45)+IF(Data!$AO209&lt;&gt;"",Scoring!$N$46)+IF(Data!$AP209&lt;&gt;"",Scoring!$N$47)+IF(Data!$AQ209&lt;&gt;"",Scoring!$N$48)+IF(Data!$AR209&lt;&gt;"",Scoring!$N$49)+IF(Data!$AS209&lt;&gt;"",Scoring!$N$50)+IF(Data!$AT209&lt;&gt;"",Scoring!$N$51)+IF(Data!$AU209&lt;&gt;"",Scoring!$N$52),"")</f>
        <v/>
      </c>
      <c r="BQ209" s="189" t="str">
        <f>IF(BP209&lt;&gt;"",LOOKUP(BP209,Likelihoods!$A$7:$A$107,Likelihoods!L$7:L$107),"")</f>
        <v/>
      </c>
      <c r="BR209" s="181" t="str">
        <f>IF(AND(COUNTBLANK($B209:$O209)=13,COUNTBLANK($P209:$Q209)=1,COUNTBLANK($R209:$U209)=3,COUNTBLANK($V209:$X209)=2,COUNTBLANK($Y209:$AE209)=6,COUNTBLANK($AF209:$AJ209)=4,COUNTBLANK($AK209:AN209)=3,COUNTBLANK($AO209:$AQ209)=2,COUNTBLANK($AR209:$AS209)=1,COUNTBLANK($AT209:$AU209)=1),IF(Data!$B209&lt;&gt;"",Scoring!$O$7)+IF(Data!$C209&lt;&gt;"",Scoring!$O$8)+IF(Data!$D209&lt;&gt;"",Scoring!$O$9)+IF(Data!$E209&lt;&gt;"",Scoring!$O$10)+IF(Data!$F209&lt;&gt;"",Scoring!$O$11)+IF(Data!$G209&lt;&gt;"",Scoring!$O$12)+IF(Data!$H209&lt;&gt;"",Scoring!$O$13)+IF(Data!$I209&lt;&gt;"",Scoring!$O$14)+IF(Data!$J209&lt;&gt;"",Scoring!$O$15)+IF(Data!$K209&lt;&gt;"",Scoring!$O$16)+IF(Data!$L209&lt;&gt;"",Scoring!$O$17)+IF(Data!$M209&lt;&gt;"",Scoring!$O$18)+IF(Data!$N209&lt;&gt;"",Scoring!$O$19)+IF(Data!$O209&lt;&gt;"",Scoring!$O$20)+IF(Data!$P209&lt;&gt;"",Scoring!$O$21)+IF(Data!$Q209&lt;&gt;"",Scoring!$O$22)+IF(Data!$R209&lt;&gt;"",Scoring!$O$23)+IF(Data!$S209&lt;&gt;"",Scoring!$O$24)+IF(Data!$T209&lt;&gt;"",Scoring!$O$25)+IF(Data!$U209&lt;&gt;"",Scoring!$O$26)+IF(Data!$V209&lt;&gt;"",Scoring!$O$27)+IF(Data!$W209&lt;&gt;"",Scoring!$O$28)+IF(Data!$X209&lt;&gt;"",Scoring!$O$29)+IF(Data!$Y209&lt;&gt;"",Scoring!$O$30)+IF(Data!$Z209&lt;&gt;"",Scoring!$O$31)+IF(Data!$AA209&lt;&gt;"",Scoring!$O$32)+IF(Data!$AB209&lt;&gt;"",Scoring!$O$33)+IF(Data!$AC209&lt;&gt;"",Scoring!$O$34)+IF(Data!$AD209&lt;&gt;"",Scoring!$O$35)+IF(Data!$AE209&lt;&gt;"",Scoring!$O$36)+IF(Data!$AF209&lt;&gt;"",Scoring!$O$37)+IF(Data!$AG209&lt;&gt;"",Scoring!$O$38)+IF(Data!$AH209&lt;&gt;"",Scoring!$O$39)+IF(Data!$AI209&lt;&gt;"",Scoring!$O$40)+IF(Data!$AJ209&lt;&gt;"",Scoring!$O$41)+IF(Data!$AK209&lt;&gt;"",Scoring!$O$42)+IF(Data!$AL209&lt;&gt;"",Scoring!$O$43)+IF(Data!$AM209&lt;&gt;"",Scoring!$O$44)+IF(Data!$AN209&lt;&gt;"",Scoring!$O$45)+IF(Data!$AO209&lt;&gt;"",Scoring!$O$46)+IF(Data!$AP209&lt;&gt;"",Scoring!$O$47)+IF(Data!$AQ209&lt;&gt;"",Scoring!$O$48)+IF(Data!$AR209&lt;&gt;"",Scoring!$O$49)+IF(Data!$AS209&lt;&gt;"",Scoring!$O$50)+IF(Data!$AT209&lt;&gt;"",Scoring!$O$51)+IF(Data!$AU209&lt;&gt;"",Scoring!$O$52),"")</f>
        <v/>
      </c>
      <c r="BS209" s="184" t="str">
        <f>IF(BR209&lt;&gt;"",LOOKUP(BR209,Likelihoods!$A$7:$A$107,Likelihoods!M$7:M$107),"")</f>
        <v/>
      </c>
      <c r="BT209" s="181" t="str">
        <f>IF(AND(COUNTBLANK($B209:$O209)=13,COUNTBLANK($P209:$Q209)=1,COUNTBLANK($R209:$U209)=3,COUNTBLANK($V209:$X209)=2,COUNTBLANK($Y209:$AE209)=6,COUNTBLANK($AF209:$AJ209)=4,COUNTBLANK($AK209:AN209)=3,COUNTBLANK($AO209:$AQ209)=2,COUNTBLANK($AR209:$AS209)=1,COUNTBLANK($AT209:$AU209)=1),IF(Data!$B209&lt;&gt;"",Scoring!$P$7)+IF(Data!$C209&lt;&gt;"",Scoring!$P$8)+IF(Data!$D209&lt;&gt;"",Scoring!$P$9)+IF(Data!$E209&lt;&gt;"",Scoring!$P$10)+IF(Data!$F209&lt;&gt;"",Scoring!$P$11)+IF(Data!$G209&lt;&gt;"",Scoring!$P$12)+IF(Data!$H209&lt;&gt;"",Scoring!$P$13)+IF(Data!$I209&lt;&gt;"",Scoring!$P$14)+IF(Data!$J209&lt;&gt;"",Scoring!$P$15)+IF(Data!$K209&lt;&gt;"",Scoring!$P$16)+IF(Data!$L209&lt;&gt;"",Scoring!$P$17)+IF(Data!$M209&lt;&gt;"",Scoring!$P$18)+IF(Data!$N209&lt;&gt;"",Scoring!$P$19)+IF(Data!$O209&lt;&gt;"",Scoring!$P$20)+IF(Data!$P209&lt;&gt;"",Scoring!$P$21)+IF(Data!$Q209&lt;&gt;"",Scoring!$P$22)+IF(Data!$R209&lt;&gt;"",Scoring!$P$23)+IF(Data!$S209&lt;&gt;"",Scoring!$P$24)+IF(Data!$T209&lt;&gt;"",Scoring!$P$25)+IF(Data!$U209&lt;&gt;"",Scoring!$P$26)+IF(Data!$V209&lt;&gt;"",Scoring!$P$27)+IF(Data!$W209&lt;&gt;"",Scoring!$P$28)+IF(Data!$X209&lt;&gt;"",Scoring!$P$29)+IF(Data!$Y209&lt;&gt;"",Scoring!$P$30)+IF(Data!$Z209&lt;&gt;"",Scoring!$P$31)+IF(Data!$AA209&lt;&gt;"",Scoring!$P$32)+IF(Data!$AB209&lt;&gt;"",Scoring!$P$33)+IF(Data!$AC209&lt;&gt;"",Scoring!$P$34)+IF(Data!$AD209&lt;&gt;"",Scoring!$P$35)+IF(Data!$AE209&lt;&gt;"",Scoring!$P$36)+IF(Data!$AF209&lt;&gt;"",Scoring!$P$37)+IF(Data!$AG209&lt;&gt;"",Scoring!$P$38)+IF(Data!$AH209&lt;&gt;"",Scoring!$P$39)+IF(Data!$AI209&lt;&gt;"",Scoring!$P$40)+IF(Data!$AJ209&lt;&gt;"",Scoring!$P$41)+IF(Data!$AK209&lt;&gt;"",Scoring!$P$42)+IF(Data!$AL209&lt;&gt;"",Scoring!$P$43)+IF(Data!$AM209&lt;&gt;"",Scoring!$P$44)+IF(Data!$AN209&lt;&gt;"",Scoring!$P$45)+IF(Data!$AO209&lt;&gt;"",Scoring!$P$46)+IF(Data!$AP209&lt;&gt;"",Scoring!$P$47)+IF(Data!$AQ209&lt;&gt;"",Scoring!$P$48)+IF(Data!$AR209&lt;&gt;"",Scoring!$P$49)+IF(Data!$AS209&lt;&gt;"",Scoring!$P$50)+IF(Data!$AT209&lt;&gt;"",Scoring!$P$51)+IF(Data!$AU209&lt;&gt;"",Scoring!$P$52),"")</f>
        <v/>
      </c>
      <c r="BU209" s="180" t="str">
        <f>IF(BT209&lt;&gt;"",LOOKUP(BT209,Likelihoods!$A$7:$A$107,Likelihoods!N$7:N$107),"")</f>
        <v/>
      </c>
      <c r="BV209" s="181" t="str">
        <f>IF(AND(COUNTBLANK($B209:$O209)=13,COUNTBLANK($P209:$Q209)=1,COUNTBLANK($R209:$U209)=3,COUNTBLANK($V209:$X209)=2,COUNTBLANK($Y209:$AE209)=6,COUNTBLANK($AF209:$AJ209)=4,COUNTBLANK($AK209:AN209)=3,COUNTBLANK($AO209:$AQ209)=2,COUNTBLANK($AR209:$AS209)=1,COUNTBLANK($AT209:$AU209)=1),IF(Data!$B209&lt;&gt;"",Scoring!$Q$7)+IF(Data!$C209&lt;&gt;"",Scoring!$Q$8)+IF(Data!$D209&lt;&gt;"",Scoring!$Q$9)+IF(Data!$E209&lt;&gt;"",Scoring!$Q$10)+IF(Data!$F209&lt;&gt;"",Scoring!$Q$11)+IF(Data!$G209&lt;&gt;"",Scoring!$Q$12)+IF(Data!$H209&lt;&gt;"",Scoring!$Q$13)+IF(Data!$I209&lt;&gt;"",Scoring!$Q$14)+IF(Data!$J209&lt;&gt;"",Scoring!$Q$15)+IF(Data!$K209&lt;&gt;"",Scoring!$Q$16)+IF(Data!$L209&lt;&gt;"",Scoring!$Q$17)+IF(Data!$M209&lt;&gt;"",Scoring!$Q$18)+IF(Data!$N209&lt;&gt;"",Scoring!$Q$19)+IF(Data!$O209&lt;&gt;"",Scoring!$Q$20)+IF(Data!$P209&lt;&gt;"",Scoring!$Q$21)+IF(Data!$Q209&lt;&gt;"",Scoring!$Q$22)+IF(Data!$R209&lt;&gt;"",Scoring!$Q$23)+IF(Data!$S209&lt;&gt;"",Scoring!$Q$24)+IF(Data!$T209&lt;&gt;"",Scoring!$Q$25)+IF(Data!$U209&lt;&gt;"",Scoring!$Q$26)+IF(Data!$V209&lt;&gt;"",Scoring!$Q$27)+IF(Data!$W209&lt;&gt;"",Scoring!$Q$28)+IF(Data!$X209&lt;&gt;"",Scoring!$Q$29)+IF(Data!$Y209&lt;&gt;"",Scoring!$Q$30)+IF(Data!$Z209&lt;&gt;"",Scoring!$Q$31)+IF(Data!$AA209&lt;&gt;"",Scoring!$Q$32)+IF(Data!$AB209&lt;&gt;"",Scoring!$Q$33)+IF(Data!$AC209&lt;&gt;"",Scoring!$Q$34)+IF(Data!$AD209&lt;&gt;"",Scoring!$Q$35)+IF(Data!$AE209&lt;&gt;"",Scoring!$Q$36)+IF(Data!$AF209&lt;&gt;"",Scoring!$Q$37)+IF(Data!$AG209&lt;&gt;"",Scoring!$Q$38)+IF(Data!$AH209&lt;&gt;"",Scoring!$Q$39)+IF(Data!$AI209&lt;&gt;"",Scoring!$Q$40)+IF(Data!$AJ209&lt;&gt;"",Scoring!$Q$41)+IF(Data!$AK209&lt;&gt;"",Scoring!$Q$42)+IF(Data!$AL209&lt;&gt;"",Scoring!$Q$43)+IF(Data!$AM209&lt;&gt;"",Scoring!$Q$44)+IF(Data!$AN209&lt;&gt;"",Scoring!$Q$45)+IF(Data!$AO209&lt;&gt;"",Scoring!$Q$46)+IF(Data!$AP209&lt;&gt;"",Scoring!$Q$47)+IF(Data!$AQ209&lt;&gt;"",Scoring!$Q$48)+IF(Data!$AR209&lt;&gt;"",Scoring!$Q$49)+IF(Data!$AS209&lt;&gt;"",Scoring!$Q$50)+IF(Data!$AT209&lt;&gt;"",Scoring!$Q$51)+IF(Data!$AU209&lt;&gt;"",Scoring!$Q$52),"")</f>
        <v/>
      </c>
      <c r="BW209" s="183" t="str">
        <f>IF(BV209&lt;&gt;"",LOOKUP(BV209,Likelihoods!$A$7:$A$107,Likelihoods!O$7:O$107),"")</f>
        <v/>
      </c>
      <c r="BX209" s="9"/>
      <c r="BY209" s="9"/>
      <c r="BZ209" s="9"/>
      <c r="CA209" s="9"/>
      <c r="CB209" s="9"/>
      <c r="CC209" s="9"/>
      <c r="CD209" s="9"/>
      <c r="CE209" s="9"/>
      <c r="CF209" s="9"/>
      <c r="CG209" s="9"/>
      <c r="CH209" s="9"/>
      <c r="CI209" s="9"/>
      <c r="CJ209" s="9"/>
      <c r="CK209" s="9"/>
    </row>
    <row r="210" spans="1:89" ht="14.25">
      <c r="A210" s="59"/>
      <c r="B210" s="76"/>
      <c r="C210" s="77"/>
      <c r="D210" s="77"/>
      <c r="E210" s="77"/>
      <c r="F210" s="77"/>
      <c r="G210" s="77"/>
      <c r="H210" s="77"/>
      <c r="I210" s="77"/>
      <c r="J210" s="77"/>
      <c r="K210" s="77"/>
      <c r="L210" s="77"/>
      <c r="M210" s="77"/>
      <c r="N210" s="77"/>
      <c r="O210" s="77"/>
      <c r="P210" s="76"/>
      <c r="Q210" s="78"/>
      <c r="R210" s="77"/>
      <c r="S210" s="77"/>
      <c r="T210" s="77"/>
      <c r="U210" s="77"/>
      <c r="V210" s="76"/>
      <c r="W210" s="77"/>
      <c r="X210" s="78"/>
      <c r="Y210" s="77"/>
      <c r="Z210" s="77"/>
      <c r="AA210" s="77"/>
      <c r="AB210" s="77"/>
      <c r="AC210" s="77"/>
      <c r="AD210" s="77"/>
      <c r="AE210" s="77"/>
      <c r="AF210" s="76"/>
      <c r="AG210" s="77"/>
      <c r="AH210" s="77"/>
      <c r="AI210" s="77"/>
      <c r="AJ210" s="78"/>
      <c r="AK210" s="77"/>
      <c r="AL210" s="77"/>
      <c r="AM210" s="77"/>
      <c r="AN210" s="77"/>
      <c r="AO210" s="76"/>
      <c r="AP210" s="77"/>
      <c r="AQ210" s="78"/>
      <c r="AR210" s="76"/>
      <c r="AS210" s="78"/>
      <c r="AT210" s="77"/>
      <c r="AU210" s="77"/>
      <c r="AV210" s="179" t="str">
        <f>IF(AND(COUNTBLANK($B210:$O210)=13,COUNTBLANK($P210:$Q210)=1,COUNTBLANK($R210:$U210)=3,COUNTBLANK($V210:$X210)=2,COUNTBLANK($Y210:$AE210)=6,COUNTBLANK($AF210:$AJ210)=4,COUNTBLANK($AK210:AN210)=3,COUNTBLANK($AO210:$AQ210)=2,COUNTBLANK($AR210:$AS210)=1,COUNTBLANK($AT210:$AU210)=1),IF(Data!$B210&lt;&gt;"",Scoring!$D$7)+IF(Data!$C210&lt;&gt;"",Scoring!$D$8)+IF(Data!$D210&lt;&gt;"",Scoring!$D$9)+IF(Data!$E210&lt;&gt;"",Scoring!$D$10)+IF(Data!$F210&lt;&gt;"",Scoring!$D$11)+IF(Data!$G210&lt;&gt;"",Scoring!$D$12)+IF(Data!$H210&lt;&gt;"",Scoring!$D$13)+IF(Data!$I210&lt;&gt;"",Scoring!$D$14)+IF(Data!$J210&lt;&gt;"",Scoring!$D$15)+IF(Data!$K210&lt;&gt;"",Scoring!$D$16)+IF(Data!$L210&lt;&gt;"",Scoring!$D$17)+IF(Data!$M210&lt;&gt;"",Scoring!$D$18)+IF(Data!$N210&lt;&gt;"",Scoring!$D$19)+IF(Data!$O210&lt;&gt;"",Scoring!$D$20)+IF(Data!$P210&lt;&gt;"",Scoring!$D$21)+IF(Data!$Q210&lt;&gt;"",Scoring!$D$22)+IF(Data!$R210&lt;&gt;"",Scoring!$D$23)+IF(Data!$S210&lt;&gt;"",Scoring!$D$24)+IF(Data!$T210&lt;&gt;"",Scoring!$D$25)+IF(Data!$U210&lt;&gt;"",Scoring!$D$26)+IF(Data!$V210&lt;&gt;"",Scoring!$D$27)+IF(Data!$W210&lt;&gt;"",Scoring!$D$28)+IF(Data!$X210&lt;&gt;"",Scoring!$D$29)+IF(Data!$Y210&lt;&gt;"",Scoring!$D$30)+IF(Data!$Z210&lt;&gt;"",Scoring!$D$31)+IF(Data!$AA210&lt;&gt;"",Scoring!$D$32)+IF(Data!$AB210&lt;&gt;"",Scoring!$D$33)+IF(Data!$AC210&lt;&gt;"",Scoring!$D$34)+IF(Data!$AD210&lt;&gt;"",Scoring!$D$35)+IF(Data!$AE210&lt;&gt;"",Scoring!$D$36)+IF(Data!$AF210&lt;&gt;"",Scoring!$D$37)+IF(Data!$AG210&lt;&gt;"",Scoring!$D$38)+IF(Data!$AH210&lt;&gt;"",Scoring!$D$39)+IF(Data!$AI210&lt;&gt;"",Scoring!$D$40)+IF(Data!$AJ210&lt;&gt;"",Scoring!$D$41)+IF(Data!$AK210&lt;&gt;"",Scoring!$D$42)+IF(Data!$AL210&lt;&gt;"",Scoring!$D$43)+IF(Data!$AM210&lt;&gt;"",Scoring!$D$44)+IF(Data!$AN210&lt;&gt;"",Scoring!$D$45)+IF(Data!$AO210&lt;&gt;"",Scoring!$D$46)+IF(Data!$AP210&lt;&gt;"",Scoring!$D$47)+IF(Data!$AQ210&lt;&gt;"",Scoring!$D$48)+IF(Data!$AR210&lt;&gt;"",Scoring!$D$49)+IF(Data!$AS210&lt;&gt;"",Scoring!$D$50)+IF(Data!$AT210&lt;&gt;"",Scoring!$D$51)+IF(Data!$AU210&lt;&gt;"",Scoring!$D$52),"")</f>
        <v/>
      </c>
      <c r="AW210" s="180" t="str">
        <f>IF(AV210&lt;&gt;"",LOOKUP(AV210,Likelihoods!$A$7:$A$107,Likelihoods!B$7:B$107),"")</f>
        <v/>
      </c>
      <c r="AX210" s="181" t="str">
        <f>IF(AND(COUNTBLANK($B210:$O210)=13,COUNTBLANK($P210:$Q210)=1,COUNTBLANK($R210:$U210)=3,COUNTBLANK($V210:$X210)=2,COUNTBLANK($Y210:$AE210)=6,COUNTBLANK($AF210:$AJ210)=4,COUNTBLANK($AK210:AN210)=3,COUNTBLANK($AO210:$AQ210)=2,COUNTBLANK($AR210:$AS210)=1,COUNTBLANK($AT210:$AU210)=1),IF(Data!$B210&lt;&gt;"",Scoring!$E$7)+IF(Data!$C210&lt;&gt;"",Scoring!$E$8)+IF(Data!$D210&lt;&gt;"",Scoring!$E$9)+IF(Data!$E210&lt;&gt;"",Scoring!$E$10)+IF(Data!$F210&lt;&gt;"",Scoring!$E$11)+IF(Data!$G210&lt;&gt;"",Scoring!$E$12)+IF(Data!$H210&lt;&gt;"",Scoring!$E$13)+IF(Data!$I210&lt;&gt;"",Scoring!$E$14)+IF(Data!$J210&lt;&gt;"",Scoring!$E$15)+IF(Data!$K210&lt;&gt;"",Scoring!$E$16)+IF(Data!$L210&lt;&gt;"",Scoring!$E$17)+IF(Data!$M210&lt;&gt;"",Scoring!$E$18)+IF(Data!$N210&lt;&gt;"",Scoring!$E$19)+IF(Data!$O210&lt;&gt;"",Scoring!$E$20)+IF(Data!$P210&lt;&gt;"",Scoring!$E$21)+IF(Data!$Q210&lt;&gt;"",Scoring!$E$22)+IF(Data!$R210&lt;&gt;"",Scoring!$E$23)+IF(Data!$S210&lt;&gt;"",Scoring!$E$24)+IF(Data!$T210&lt;&gt;"",Scoring!$E$25)+IF(Data!$U210&lt;&gt;"",Scoring!$E$26)+IF(Data!$V210&lt;&gt;"",Scoring!$E$27)+IF(Data!$W210&lt;&gt;"",Scoring!$E$28)+IF(Data!$X210&lt;&gt;"",Scoring!$E$29)+IF(Data!$Y210&lt;&gt;"",Scoring!$E$30)+IF(Data!$Z210&lt;&gt;"",Scoring!$E$31)+IF(Data!$AA210&lt;&gt;"",Scoring!$E$32)+IF(Data!$AB210&lt;&gt;"",Scoring!$E$33)+IF(Data!$AC210&lt;&gt;"",Scoring!$E$34)+IF(Data!$AD210&lt;&gt;"",Scoring!$E$35)+IF(Data!$AE210&lt;&gt;"",Scoring!$E$36)+IF(Data!$AF210&lt;&gt;"",Scoring!$E$37)+IF(Data!$AG210&lt;&gt;"",Scoring!$E$38)+IF(Data!$AH210&lt;&gt;"",Scoring!$E$39)+IF(Data!$AI210&lt;&gt;"",Scoring!$E$40)+IF(Data!$AJ210&lt;&gt;"",Scoring!$E$41)+IF(Data!$AK210&lt;&gt;"",Scoring!$E$42)+IF(Data!$AL210&lt;&gt;"",Scoring!$E$43)+IF(Data!$AM210&lt;&gt;"",Scoring!$E$44)+IF(Data!$AN210&lt;&gt;"",Scoring!$E$45)+IF(Data!$AO210&lt;&gt;"",Scoring!$E$46)+IF(Data!$AP210&lt;&gt;"",Scoring!$E$47)+IF(Data!$AQ210&lt;&gt;"",Scoring!$E$48)+IF(Data!$AR210&lt;&gt;"",Scoring!$E$49)+IF(Data!$AS210&lt;&gt;"",Scoring!$E$50)+IF(Data!$AT210&lt;&gt;"",Scoring!$E$51)+IF(Data!$AU210&lt;&gt;"",Scoring!$E$52),"")</f>
        <v/>
      </c>
      <c r="AY210" s="180" t="str">
        <f>IF(AX210&lt;&gt;"",LOOKUP(AX210,Likelihoods!$A$7:$A$107,Likelihoods!C$7:C$107),"")</f>
        <v/>
      </c>
      <c r="AZ210" s="182" t="str">
        <f>IF(AND(COUNTBLANK($B210:$O210)=13,COUNTBLANK($P210:$Q210)=1,COUNTBLANK($R210:$U210)=3,COUNTBLANK($V210:$X210)=2,COUNTBLANK($Y210:$AE210)=6,COUNTBLANK($AF210:$AJ210)=4,COUNTBLANK($AK210:AN210)=3,COUNTBLANK($AO210:$AQ210)=2,COUNTBLANK($AR210:$AS210)=1,COUNTBLANK($AT210:$AU210)=1),IF(Data!$B210&lt;&gt;"",Scoring!$F$7)+IF(Data!$C210&lt;&gt;"",Scoring!$F$8)+IF(Data!$D210&lt;&gt;"",Scoring!$F$9)+IF(Data!$E210&lt;&gt;"",Scoring!$F$10)+IF(Data!$F210&lt;&gt;"",Scoring!$F$11)+IF(Data!$G210&lt;&gt;"",Scoring!$F$12)+IF(Data!$H210&lt;&gt;"",Scoring!$F$13)+IF(Data!$I210&lt;&gt;"",Scoring!$F$14)+IF(Data!$J210&lt;&gt;"",Scoring!$F$15)+IF(Data!$K210&lt;&gt;"",Scoring!$F$16)+IF(Data!$L210&lt;&gt;"",Scoring!$F$17)+IF(Data!$M210&lt;&gt;"",Scoring!$F$18)+IF(Data!$N210&lt;&gt;"",Scoring!$F$19)+IF(Data!$O210&lt;&gt;"",Scoring!$F$20)+IF(Data!$P210&lt;&gt;"",Scoring!$F$21)+IF(Data!$Q210&lt;&gt;"",Scoring!$F$22)+IF(Data!$R210&lt;&gt;"",Scoring!$F$23)+IF(Data!$S210&lt;&gt;"",Scoring!$F$24)+IF(Data!$T210&lt;&gt;"",Scoring!$F$25)+IF(Data!$U210&lt;&gt;"",Scoring!$F$26)+IF(Data!$V210&lt;&gt;"",Scoring!$F$27)+IF(Data!$W210&lt;&gt;"",Scoring!$F$28)+IF(Data!$X210&lt;&gt;"",Scoring!$F$29)+IF(Data!$Y210&lt;&gt;"",Scoring!$F$30)+IF(Data!$Z210&lt;&gt;"",Scoring!$F$31)+IF(Data!$AA210&lt;&gt;"",Scoring!$F$32)+IF(Data!$AB210&lt;&gt;"",Scoring!$F$33)+IF(Data!$AC210&lt;&gt;"",Scoring!$F$34)+IF(Data!$AD210&lt;&gt;"",Scoring!$F$35)+IF(Data!$AE210&lt;&gt;"",Scoring!$F$36)+IF(Data!$AF210&lt;&gt;"",Scoring!$F$37)+IF(Data!$AG210&lt;&gt;"",Scoring!$F$38)+IF(Data!$AH210&lt;&gt;"",Scoring!$F$39)+IF(Data!$AI210&lt;&gt;"",Scoring!$F$40)+IF(Data!$AJ210&lt;&gt;"",Scoring!$F$41)+IF(Data!$AK210&lt;&gt;"",Scoring!$F$42)+IF(Data!$AL210&lt;&gt;"",Scoring!$F$43)+IF(Data!$AM210&lt;&gt;"",Scoring!$F$44)+IF(Data!$AN210&lt;&gt;"",Scoring!$F$45)+IF(Data!$AO210&lt;&gt;"",Scoring!$F$46)+IF(Data!$AP210&lt;&gt;"",Scoring!$F$47)+IF(Data!$AQ210&lt;&gt;"",Scoring!$F$48)+IF(Data!$AR210&lt;&gt;"",Scoring!$F$49)+IF(Data!$AS210&lt;&gt;"",Scoring!$F$50)+IF(Data!$AT210&lt;&gt;"",Scoring!$F$51)+IF(Data!$AU210&lt;&gt;"",Scoring!$F$52),"")</f>
        <v/>
      </c>
      <c r="BA210" s="183" t="str">
        <f>IF(AZ210&lt;&gt;"",LOOKUP(AZ210,Likelihoods!$A$7:$A$107,Likelihoods!D$7:D$107),"")</f>
        <v/>
      </c>
      <c r="BB210" s="181" t="str">
        <f>IF(AND(COUNTBLANK($B210:$O210)=13,COUNTBLANK($P210:$Q210)=1,COUNTBLANK($R210:$U210)=3,COUNTBLANK($V210:$X210)=2,COUNTBLANK($Y210:$AE210)=6,COUNTBLANK($AF210:$AJ210)=4,COUNTBLANK($AK210:AN210)=3,COUNTBLANK($AO210:$AQ210)=2,COUNTBLANK($AR210:$AS210)=1,COUNTBLANK($AT210:$AU210)=1),IF(Data!$B210&lt;&gt;"",Scoring!$G$7)+IF(Data!$C210&lt;&gt;"",Scoring!$G$8)+IF(Data!$D210&lt;&gt;"",Scoring!$G$9)+IF(Data!$E210&lt;&gt;"",Scoring!$G$10)+IF(Data!$F210&lt;&gt;"",Scoring!$G$11)+IF(Data!$G210&lt;&gt;"",Scoring!$G$12)+IF(Data!$H210&lt;&gt;"",Scoring!$G$13)+IF(Data!$I210&lt;&gt;"",Scoring!$G$14)+IF(Data!$J210&lt;&gt;"",Scoring!$G$15)+IF(Data!$K210&lt;&gt;"",Scoring!$G$16)+IF(Data!$L210&lt;&gt;"",Scoring!$G$17)+IF(Data!$M210&lt;&gt;"",Scoring!$G$18)+IF(Data!$N210&lt;&gt;"",Scoring!$G$19)+IF(Data!$O210&lt;&gt;"",Scoring!$G$20)+IF(Data!$P210&lt;&gt;"",Scoring!$G$21)+IF(Data!$Q210&lt;&gt;"",Scoring!$G$22)+IF(Data!$R210&lt;&gt;"",Scoring!$G$23)+IF(Data!$S210&lt;&gt;"",Scoring!$G$24)+IF(Data!$T210&lt;&gt;"",Scoring!$G$25)+IF(Data!$U210&lt;&gt;"",Scoring!$G$26)+IF(Data!$V210&lt;&gt;"",Scoring!$G$27)+IF(Data!$W210&lt;&gt;"",Scoring!$G$28)+IF(Data!$X210&lt;&gt;"",Scoring!$G$29)+IF(Data!$Y210&lt;&gt;"",Scoring!$G$30)+IF(Data!$Z210&lt;&gt;"",Scoring!$G$31)+IF(Data!$AA210&lt;&gt;"",Scoring!$G$32)+IF(Data!$AB210&lt;&gt;"",Scoring!$G$33)+IF(Data!$AC210&lt;&gt;"",Scoring!$G$34)+IF(Data!$AD210&lt;&gt;"",Scoring!$G$35)+IF(Data!$AE210&lt;&gt;"",Scoring!$G$36)+IF(Data!$AF210&lt;&gt;"",Scoring!$G$37)+IF(Data!$AG210&lt;&gt;"",Scoring!$G$38)+IF(Data!$AH210&lt;&gt;"",Scoring!$G$39)+IF(Data!$AI210&lt;&gt;"",Scoring!$G$40)+IF(Data!$AJ210&lt;&gt;"",Scoring!$G$41)+IF(Data!$AK210&lt;&gt;"",Scoring!$G$42)+IF(Data!$AL210&lt;&gt;"",Scoring!$G$43)+IF(Data!$AM210&lt;&gt;"",Scoring!$G$44)+IF(Data!$AN210&lt;&gt;"",Scoring!$G$45)+IF(Data!$AO210&lt;&gt;"",Scoring!$G$46)+IF(Data!$AP210&lt;&gt;"",Scoring!$G$47)+IF(Data!$AQ210&lt;&gt;"",Scoring!$G$48)+IF(Data!$AR210&lt;&gt;"",Scoring!$G$49)+IF(Data!$AS210&lt;&gt;"",Scoring!$G$50)+IF(Data!$AT210&lt;&gt;"",Scoring!$G$51)+IF(Data!$AU210&lt;&gt;"",Scoring!$G$52),"")</f>
        <v/>
      </c>
      <c r="BC210" s="184" t="str">
        <f>IF(BB210&lt;&gt;"",LOOKUP(BB210,Likelihoods!$A$7:$A$107,Likelihoods!E$7:E$107),"")</f>
        <v/>
      </c>
      <c r="BD210" s="185" t="str">
        <f>IF(AND(COUNTBLANK($B210:$O210)=13,COUNTBLANK($P210:$Q210)=1,COUNTBLANK($R210:$U210)=3,COUNTBLANK($V210:$X210)=2,COUNTBLANK($Y210:$AE210)=6,COUNTBLANK($AF210:$AJ210)=4,COUNTBLANK($AK210:AN210)=3,COUNTBLANK($AO210:$AQ210)=2,COUNTBLANK($AR210:$AS210)=1,COUNTBLANK($AT210:$AU210)=1),IF(Data!$B210&lt;&gt;"",Scoring!$H$7)+IF(Data!$C210&lt;&gt;"",Scoring!$H$8)+IF(Data!$D210&lt;&gt;"",Scoring!$H$9)+IF(Data!$E210&lt;&gt;"",Scoring!$H$10)+IF(Data!$F210&lt;&gt;"",Scoring!$H$11)+IF(Data!$G210&lt;&gt;"",Scoring!$H$12)+IF(Data!$H210&lt;&gt;"",Scoring!$H$13)+IF(Data!$I210&lt;&gt;"",Scoring!$H$14)+IF(Data!$J210&lt;&gt;"",Scoring!$H$15)+IF(Data!$K210&lt;&gt;"",Scoring!$H$16)+IF(Data!$L210&lt;&gt;"",Scoring!$H$17)+IF(Data!$M210&lt;&gt;"",Scoring!$H$18)+IF(Data!$N210&lt;&gt;"",Scoring!$H$19)+IF(Data!$O210&lt;&gt;"",Scoring!$H$20)+IF(Data!$P210&lt;&gt;"",Scoring!$H$21)+IF(Data!$Q210&lt;&gt;"",Scoring!$H$22)+IF(Data!$R210&lt;&gt;"",Scoring!$H$23)+IF(Data!$S210&lt;&gt;"",Scoring!$H$24)+IF(Data!$T210&lt;&gt;"",Scoring!$H$25)+IF(Data!$U210&lt;&gt;"",Scoring!$H$26)+IF(Data!$V210&lt;&gt;"",Scoring!$H$27)+IF(Data!$W210&lt;&gt;"",Scoring!$H$28)+IF(Data!$X210&lt;&gt;"",Scoring!$H$29)+IF(Data!$Y210&lt;&gt;"",Scoring!$H$30)+IF(Data!$Z210&lt;&gt;"",Scoring!$H$31)+IF(Data!$AA210&lt;&gt;"",Scoring!$H$32)+IF(Data!$AB210&lt;&gt;"",Scoring!$H$33)+IF(Data!$AC210&lt;&gt;"",Scoring!$H$34)+IF(Data!$AD210&lt;&gt;"",Scoring!$H$35)+IF(Data!$AE210&lt;&gt;"",Scoring!$H$36)+IF(Data!$AF210&lt;&gt;"",Scoring!$H$37)+IF(Data!$AG210&lt;&gt;"",Scoring!$H$38)+IF(Data!$AH210&lt;&gt;"",Scoring!$H$39)+IF(Data!$AI210&lt;&gt;"",Scoring!$H$40)+IF(Data!$AJ210&lt;&gt;"",Scoring!$H$41)+IF(Data!$AK210&lt;&gt;"",Scoring!$H$42)+IF(Data!$AL210&lt;&gt;"",Scoring!$H$43)+IF(Data!$AM210&lt;&gt;"",Scoring!$H$44)+IF(Data!$AN210&lt;&gt;"",Scoring!$H$45)+IF(Data!$AO210&lt;&gt;"",Scoring!$H$46)+IF(Data!$AP210&lt;&gt;"",Scoring!$H$47)+IF(Data!$AQ210&lt;&gt;"",Scoring!$H$48)+IF(Data!$AR210&lt;&gt;"",Scoring!$H$49)+IF(Data!$AS210&lt;&gt;"",Scoring!$H$50)+IF(Data!$AT210&lt;&gt;"",Scoring!$H$51)+IF(Data!$AU210&lt;&gt;"",Scoring!$H$52),"")</f>
        <v/>
      </c>
      <c r="BE210" s="186" t="str">
        <f>IF(BD210&lt;&gt;"",LOOKUP(BD210,Likelihoods!$A$7:$A$107,Likelihoods!F$7:F$107),"")</f>
        <v/>
      </c>
      <c r="BF210" s="181" t="str">
        <f>IF(AND(COUNTBLANK($B210:$O210)=13,COUNTBLANK($P210:$Q210)=1,COUNTBLANK($R210:$U210)=3,COUNTBLANK($V210:$X210)=2,COUNTBLANK($Y210:$AE210)=6,COUNTBLANK($AF210:$AJ210)=4,COUNTBLANK($AK210:AN210)=3,COUNTBLANK($AO210:$AQ210)=2,COUNTBLANK($AR210:$AS210)=1,COUNTBLANK($AT210:$AU210)=1),IF(Data!$B210&lt;&gt;"",Scoring!$I$7)+IF(Data!$C210&lt;&gt;"",Scoring!$I$8)+IF(Data!$D210&lt;&gt;"",Scoring!$I$9)+IF(Data!$E210&lt;&gt;"",Scoring!$I$10)+IF(Data!$F210&lt;&gt;"",Scoring!$I$11)+IF(Data!$G210&lt;&gt;"",Scoring!$I$12)+IF(Data!$H210&lt;&gt;"",Scoring!$I$13)+IF(Data!$I210&lt;&gt;"",Scoring!$I$14)+IF(Data!$J210&lt;&gt;"",Scoring!$I$15)+IF(Data!$K210&lt;&gt;"",Scoring!$I$16)+IF(Data!$L210&lt;&gt;"",Scoring!$I$17)+IF(Data!$M210&lt;&gt;"",Scoring!$I$18)+IF(Data!$N210&lt;&gt;"",Scoring!$I$19)+IF(Data!$O210&lt;&gt;"",Scoring!$I$20)+IF(Data!$P210&lt;&gt;"",Scoring!$I$21)+IF(Data!$Q210&lt;&gt;"",Scoring!$I$22)+IF(Data!$R210&lt;&gt;"",Scoring!$I$23)+IF(Data!$S210&lt;&gt;"",Scoring!$I$24)+IF(Data!$T210&lt;&gt;"",Scoring!$I$25)+IF(Data!$U210&lt;&gt;"",Scoring!$I$26)+IF(Data!$V210&lt;&gt;"",Scoring!$I$27)+IF(Data!$W210&lt;&gt;"",Scoring!$I$28)+IF(Data!$X210&lt;&gt;"",Scoring!$I$29)+IF(Data!$Y210&lt;&gt;"",Scoring!$I$30)+IF(Data!$Z210&lt;&gt;"",Scoring!$I$31)+IF(Data!$AA210&lt;&gt;"",Scoring!$I$32)+IF(Data!$AB210&lt;&gt;"",Scoring!$I$33)+IF(Data!$AC210&lt;&gt;"",Scoring!$I$34)+IF(Data!$AD210&lt;&gt;"",Scoring!$I$35)+IF(Data!$AE210&lt;&gt;"",Scoring!$I$36)+IF(Data!$AF210&lt;&gt;"",Scoring!$I$37)+IF(Data!$AG210&lt;&gt;"",Scoring!$I$38)+IF(Data!$AH210&lt;&gt;"",Scoring!$I$39)+IF(Data!$AI210&lt;&gt;"",Scoring!$I$40)+IF(Data!$AJ210&lt;&gt;"",Scoring!$I$41)+IF(Data!$AK210&lt;&gt;"",Scoring!$I$42)+IF(Data!$AL210&lt;&gt;"",Scoring!$I$43)+IF(Data!$AM210&lt;&gt;"",Scoring!$I$44)+IF(Data!$AN210&lt;&gt;"",Scoring!$I$45)+IF(Data!$AO210&lt;&gt;"",Scoring!$I$46)+IF(Data!$AP210&lt;&gt;"",Scoring!$I$47)+IF(Data!$AQ210&lt;&gt;"",Scoring!$I$48)+IF(Data!$AR210&lt;&gt;"",Scoring!$I$49)+IF(Data!$AS210&lt;&gt;"",Scoring!$I$50)+IF(Data!$AT210&lt;&gt;"",Scoring!$I$51)+IF(Data!$AU210&lt;&gt;"",Scoring!$I$52),"")</f>
        <v/>
      </c>
      <c r="BG210" s="180" t="str">
        <f>IF(BF210&lt;&gt;"",LOOKUP(BF210,Likelihoods!$A$7:$A$107,Likelihoods!G$7:G$107),"")</f>
        <v/>
      </c>
      <c r="BH210" s="187" t="str">
        <f>IF(AND(COUNTBLANK($B210:$O210)=13,COUNTBLANK($P210:$Q210)=1,COUNTBLANK($R210:$U210)=3,COUNTBLANK($V210:$X210)=2,COUNTBLANK($Y210:$AE210)=6,COUNTBLANK($AF210:$AJ210)=4,COUNTBLANK($AK210:AN210)=3,COUNTBLANK($AO210:$AQ210)=2,COUNTBLANK($AR210:$AS210)=1,COUNTBLANK($AT210:$AU210)=1),IF(Data!$B210&lt;&gt;"",Scoring!$J$7)+IF(Data!$C210&lt;&gt;"",Scoring!$J$8)+IF(Data!$D210&lt;&gt;"",Scoring!$J$9)+IF(Data!$E210&lt;&gt;"",Scoring!$J$10)+IF(Data!$F210&lt;&gt;"",Scoring!$J$11)+IF(Data!$G210&lt;&gt;"",Scoring!$J$12)+IF(Data!$H210&lt;&gt;"",Scoring!$J$13)+IF(Data!$I210&lt;&gt;"",Scoring!$J$14)+IF(Data!$J210&lt;&gt;"",Scoring!$J$15)+IF(Data!$K210&lt;&gt;"",Scoring!$J$16)+IF(Data!$L210&lt;&gt;"",Scoring!$J$17)+IF(Data!$M210&lt;&gt;"",Scoring!$J$18)+IF(Data!$N210&lt;&gt;"",Scoring!$J$19)+IF(Data!$O210&lt;&gt;"",Scoring!$J$20)+IF(Data!$P210&lt;&gt;"",Scoring!$J$21)+IF(Data!$Q210&lt;&gt;"",Scoring!$J$22)+IF(Data!$R210&lt;&gt;"",Scoring!$J$23)+IF(Data!$S210&lt;&gt;"",Scoring!$J$24)+IF(Data!$T210&lt;&gt;"",Scoring!$J$25)+IF(Data!$U210&lt;&gt;"",Scoring!$J$26)+IF(Data!$V210&lt;&gt;"",Scoring!$J$27)+IF(Data!$W210&lt;&gt;"",Scoring!$J$28)+IF(Data!$X210&lt;&gt;"",Scoring!$J$29)+IF(Data!$Y210&lt;&gt;"",Scoring!$J$30)+IF(Data!$Z210&lt;&gt;"",Scoring!$J$31)+IF(Data!$AA210&lt;&gt;"",Scoring!$J$32)+IF(Data!$AB210&lt;&gt;"",Scoring!$J$33)+IF(Data!$AC210&lt;&gt;"",Scoring!$J$34)+IF(Data!$AD210&lt;&gt;"",Scoring!$J$35)+IF(Data!$AE210&lt;&gt;"",Scoring!$J$36)+IF(Data!$AF210&lt;&gt;"",Scoring!$J$37)+IF(Data!$AG210&lt;&gt;"",Scoring!$J$38)+IF(Data!$AH210&lt;&gt;"",Scoring!$J$39)+IF(Data!$AI210&lt;&gt;"",Scoring!$J$40)+IF(Data!$AJ210&lt;&gt;"",Scoring!$J$41)+IF(Data!$AK210&lt;&gt;"",Scoring!$J$42)+IF(Data!$AL210&lt;&gt;"",Scoring!$J$43)+IF(Data!$AM210&lt;&gt;"",Scoring!$J$44)+IF(Data!$AN210&lt;&gt;"",Scoring!$J$45)+IF(Data!$AO210&lt;&gt;"",Scoring!$J$46)+IF(Data!$AP210&lt;&gt;"",Scoring!$J$47)+IF(Data!$AQ210&lt;&gt;"",Scoring!$J$48)+IF(Data!$AR210&lt;&gt;"",Scoring!$J$49)+IF(Data!$AS210&lt;&gt;"",Scoring!$J$50)+IF(Data!$AT210&lt;&gt;"",Scoring!$J$51)+IF(Data!$AU210&lt;&gt;"",Scoring!$J$52),"")</f>
        <v/>
      </c>
      <c r="BI210" s="183" t="str">
        <f>IF(BH210&lt;&gt;"",LOOKUP(BH210,Likelihoods!$A$7:$A$107,Likelihoods!H$7:H$107),"")</f>
        <v/>
      </c>
      <c r="BJ210" s="188" t="str">
        <f>IF(AND(COUNTBLANK($B210:$O210)=13,COUNTBLANK($P210:$Q210)=1,COUNTBLANK($R210:$U210)=3,COUNTBLANK($V210:$X210)=2,COUNTBLANK($Y210:$AE210)=6,COUNTBLANK($AF210:$AJ210)=4,COUNTBLANK($AK210:AN210)=3,COUNTBLANK($AO210:$AQ210)=2,COUNTBLANK($AR210:$AS210)=1,COUNTBLANK($AT210:$AU210)=1),IF(Data!$B210&lt;&gt;"",Scoring!$K$7)+IF(Data!$C210&lt;&gt;"",Scoring!$K$8)+IF(Data!$D210&lt;&gt;"",Scoring!$K$9)+IF(Data!$E210&lt;&gt;"",Scoring!$K$10)+IF(Data!$F210&lt;&gt;"",Scoring!$K$11)+IF(Data!$G210&lt;&gt;"",Scoring!$K$12)+IF(Data!$H210&lt;&gt;"",Scoring!$K$13)+IF(Data!$I210&lt;&gt;"",Scoring!$K$14)+IF(Data!$J210&lt;&gt;"",Scoring!$K$15)+IF(Data!$K210&lt;&gt;"",Scoring!$K$16)+IF(Data!$L210&lt;&gt;"",Scoring!$K$17)+IF(Data!$M210&lt;&gt;"",Scoring!$K$18)+IF(Data!$N210&lt;&gt;"",Scoring!$K$19)+IF(Data!$O210&lt;&gt;"",Scoring!$K$20)+IF(Data!$P210&lt;&gt;"",Scoring!$K$21)+IF(Data!$Q210&lt;&gt;"",Scoring!$K$22)+IF(Data!$R210&lt;&gt;"",Scoring!$K$23)+IF(Data!$S210&lt;&gt;"",Scoring!$K$24)+IF(Data!$T210&lt;&gt;"",Scoring!$K$25)+IF(Data!$U210&lt;&gt;"",Scoring!$K$26)+IF(Data!$V210&lt;&gt;"",Scoring!$K$27)+IF(Data!$W210&lt;&gt;"",Scoring!$K$28)+IF(Data!$X210&lt;&gt;"",Scoring!$K$29)+IF(Data!$Y210&lt;&gt;"",Scoring!$K$30)+IF(Data!$Z210&lt;&gt;"",Scoring!$K$31)+IF(Data!$AA210&lt;&gt;"",Scoring!$K$32)+IF(Data!$AB210&lt;&gt;"",Scoring!$K$33)+IF(Data!$AC210&lt;&gt;"",Scoring!$K$34)+IF(Data!$AD210&lt;&gt;"",Scoring!$K$35)+IF(Data!$AE210&lt;&gt;"",Scoring!$K$36)+IF(Data!$AF210&lt;&gt;"",Scoring!$K$37)+IF(Data!$AG210&lt;&gt;"",Scoring!$K$38)+IF(Data!$AH210&lt;&gt;"",Scoring!$K$39)+IF(Data!$AI210&lt;&gt;"",Scoring!$K$40)+IF(Data!$AJ210&lt;&gt;"",Scoring!$K$41)+IF(Data!$AK210&lt;&gt;"",Scoring!$K$42)+IF(Data!$AL210&lt;&gt;"",Scoring!$K$43)+IF(Data!$AM210&lt;&gt;"",Scoring!$K$44)+IF(Data!$AN210&lt;&gt;"",Scoring!$K$45)+IF(Data!$AO210&lt;&gt;"",Scoring!$K$46)+IF(Data!$AP210&lt;&gt;"",Scoring!$K$47)+IF(Data!$AQ210&lt;&gt;"",Scoring!$K$48)+IF(Data!$AR210&lt;&gt;"",Scoring!$K$49)+IF(Data!$AS210&lt;&gt;"",Scoring!$K$50)+IF(Data!$AT210&lt;&gt;"",Scoring!$K$51)+IF(Data!$AU210&lt;&gt;"",Scoring!$K$52),"")</f>
        <v/>
      </c>
      <c r="BK210" s="184" t="str">
        <f>IF(BJ210&lt;&gt;"",LOOKUP(BJ210,Likelihoods!$A$7:$A$107,Likelihoods!I$7:I$107),"")</f>
        <v/>
      </c>
      <c r="BL210" s="187" t="str">
        <f>IF(AND(COUNTBLANK($B210:$O210)=13,COUNTBLANK($P210:$Q210)=1,COUNTBLANK($R210:$U210)=3,COUNTBLANK($V210:$X210)=2,COUNTBLANK($Y210:$AE210)=6,COUNTBLANK($AF210:$AJ210)=4,COUNTBLANK($AK210:AN210)=3,COUNTBLANK($AO210:$AQ210)=2,COUNTBLANK($AR210:$AS210)=1,COUNTBLANK($AT210:$AU210)=1),IF(Data!$B210&lt;&gt;"",Scoring!$L$7)+IF(Data!$C210&lt;&gt;"",Scoring!$L$8)+IF(Data!$D210&lt;&gt;"",Scoring!$L$9)+IF(Data!$E210&lt;&gt;"",Scoring!$L$10)+IF(Data!$F210&lt;&gt;"",Scoring!$L$11)+IF(Data!$G210&lt;&gt;"",Scoring!$L$12)+IF(Data!$H210&lt;&gt;"",Scoring!$L$13)+IF(Data!$I210&lt;&gt;"",Scoring!$L$14)+IF(Data!$J210&lt;&gt;"",Scoring!$L$15)+IF(Data!$K210&lt;&gt;"",Scoring!$L$16)+IF(Data!$L210&lt;&gt;"",Scoring!$L$17)+IF(Data!$M210&lt;&gt;"",Scoring!$L$18)+IF(Data!$N210&lt;&gt;"",Scoring!$L$19)+IF(Data!$O210&lt;&gt;"",Scoring!$L$20)+IF(Data!$P210&lt;&gt;"",Scoring!$L$21)+IF(Data!$Q210&lt;&gt;"",Scoring!$L$22)+IF(Data!$R210&lt;&gt;"",Scoring!$L$23)+IF(Data!$S210&lt;&gt;"",Scoring!$L$24)+IF(Data!$T210&lt;&gt;"",Scoring!$L$25)+IF(Data!$U210&lt;&gt;"",Scoring!$L$26)+IF(Data!$V210&lt;&gt;"",Scoring!$L$27)+IF(Data!$W210&lt;&gt;"",Scoring!$L$28)+IF(Data!$X210&lt;&gt;"",Scoring!$L$29)+IF(Data!$Y210&lt;&gt;"",Scoring!$L$30)+IF(Data!$Z210&lt;&gt;"",Scoring!$L$31)+IF(Data!$AA210&lt;&gt;"",Scoring!$L$32)+IF(Data!$AB210&lt;&gt;"",Scoring!$L$33)+IF(Data!$AC210&lt;&gt;"",Scoring!$L$34)+IF(Data!$AD210&lt;&gt;"",Scoring!$L$35)+IF(Data!$AE210&lt;&gt;"",Scoring!$L$36)+IF(Data!$AF210&lt;&gt;"",Scoring!$L$37)+IF(Data!$AG210&lt;&gt;"",Scoring!$L$38)+IF(Data!$AH210&lt;&gt;"",Scoring!$L$39)+IF(Data!$AI210&lt;&gt;"",Scoring!$L$40)+IF(Data!$AJ210&lt;&gt;"",Scoring!$L$41)+IF(Data!$AK210&lt;&gt;"",Scoring!$L$42)+IF(Data!$AL210&lt;&gt;"",Scoring!$L$43)+IF(Data!$AM210&lt;&gt;"",Scoring!$L$44)+IF(Data!$AN210&lt;&gt;"",Scoring!$L$45)+IF(Data!$AO210&lt;&gt;"",Scoring!$L$46)+IF(Data!$AP210&lt;&gt;"",Scoring!$L$47)+IF(Data!$AQ210&lt;&gt;"",Scoring!$L$48)+IF(Data!$AR210&lt;&gt;"",Scoring!$L$49)+IF(Data!$AS210&lt;&gt;"",Scoring!$L$50)+IF(Data!$AT210&lt;&gt;"",Scoring!$L$51)+IF(Data!$AU210&lt;&gt;"",Scoring!$L$52),"")</f>
        <v/>
      </c>
      <c r="BM210" s="180" t="str">
        <f>IF(BL210&lt;&gt;"",LOOKUP(BL210,Likelihoods!$A$7:$A$107,Likelihoods!J$7:J$107),"")</f>
        <v/>
      </c>
      <c r="BN210" s="181" t="str">
        <f>IF(AND(COUNTBLANK($B210:$O210)=13,COUNTBLANK($P210:$Q210)=1,COUNTBLANK($R210:$U210)=3,COUNTBLANK($V210:$X210)=2,COUNTBLANK($Y210:$AE210)=6,COUNTBLANK($AF210:$AJ210)=4,COUNTBLANK($AK210:AN210)=3,COUNTBLANK($AO210:$AQ210)=2,COUNTBLANK($AR210:$AS210)=1,COUNTBLANK($AT210:$AU210)=1),IF(Data!$B210&lt;&gt;"",Scoring!$M$7)+IF(Data!$C210&lt;&gt;"",Scoring!$M$8)+IF(Data!$D210&lt;&gt;"",Scoring!$M$9)+IF(Data!$E210&lt;&gt;"",Scoring!$M$10)+IF(Data!$F210&lt;&gt;"",Scoring!$M$11)+IF(Data!$G210&lt;&gt;"",Scoring!$M$12)+IF(Data!$H210&lt;&gt;"",Scoring!$M$13)+IF(Data!$I210&lt;&gt;"",Scoring!$M$14)+IF(Data!$J210&lt;&gt;"",Scoring!$M$15)+IF(Data!$K210&lt;&gt;"",Scoring!$M$16)+IF(Data!$L210&lt;&gt;"",Scoring!$M$17)+IF(Data!$M210&lt;&gt;"",Scoring!$M$18)+IF(Data!$N210&lt;&gt;"",Scoring!$M$19)+IF(Data!$O210&lt;&gt;"",Scoring!$M$20)+IF(Data!$P210&lt;&gt;"",Scoring!$M$21)+IF(Data!$Q210&lt;&gt;"",Scoring!$M$22)+IF(Data!$R210&lt;&gt;"",Scoring!$M$23)+IF(Data!$S210&lt;&gt;"",Scoring!$M$24)+IF(Data!$T210&lt;&gt;"",Scoring!$M$25)+IF(Data!$U210&lt;&gt;"",Scoring!$M$26)+IF(Data!$V210&lt;&gt;"",Scoring!$M$27)+IF(Data!$W210&lt;&gt;"",Scoring!$M$28)+IF(Data!$X210&lt;&gt;"",Scoring!$M$29)+IF(Data!$Y210&lt;&gt;"",Scoring!$M$30)+IF(Data!$Z210&lt;&gt;"",Scoring!$M$31)+IF(Data!$AA210&lt;&gt;"",Scoring!$M$32)+IF(Data!$AB210&lt;&gt;"",Scoring!$M$33)+IF(Data!$AC210&lt;&gt;"",Scoring!$M$34)+IF(Data!$AD210&lt;&gt;"",Scoring!$M$35)+IF(Data!$AE210&lt;&gt;"",Scoring!$M$36)+IF(Data!$AF210&lt;&gt;"",Scoring!$M$37)+IF(Data!$AG210&lt;&gt;"",Scoring!$M$38)+IF(Data!$AH210&lt;&gt;"",Scoring!$M$39)+IF(Data!$AI210&lt;&gt;"",Scoring!$M$40)+IF(Data!$AJ210&lt;&gt;"",Scoring!$M$41)+IF(Data!$AK210&lt;&gt;"",Scoring!$M$42)+IF(Data!$AL210&lt;&gt;"",Scoring!$M$43)+IF(Data!$AM210&lt;&gt;"",Scoring!$M$44)+IF(Data!$AN210&lt;&gt;"",Scoring!$M$45)+IF(Data!$AO210&lt;&gt;"",Scoring!$M$46)+IF(Data!$AP210&lt;&gt;"",Scoring!$M$47)+IF(Data!$AQ210&lt;&gt;"",Scoring!$M$48)+IF(Data!$AR210&lt;&gt;"",Scoring!$M$49)+IF(Data!$AS210&lt;&gt;"",Scoring!$M$50)+IF(Data!$AT210&lt;&gt;"",Scoring!$M$51)+IF(Data!$AU210&lt;&gt;"",Scoring!$M$52),"")</f>
        <v/>
      </c>
      <c r="BO210" s="184" t="str">
        <f>IF(BN210&lt;&gt;"",LOOKUP(BN210,Likelihoods!$A$7:$A$107,Likelihoods!K$7:K$107),"")</f>
        <v/>
      </c>
      <c r="BP210" s="179" t="str">
        <f>IF(AND(COUNTBLANK($B210:$O210)=13,COUNTBLANK($P210:$Q210)=1,COUNTBLANK($R210:$U210)=3,COUNTBLANK($V210:$X210)=2,COUNTBLANK($Y210:$AE210)=6,COUNTBLANK($AF210:$AJ210)=4,COUNTBLANK($AK210:AN210)=3,COUNTBLANK($AO210:$AQ210)=2,COUNTBLANK($AR210:$AS210)=1,COUNTBLANK($AT210:$AU210)=1),IF(Data!$B210&lt;&gt;"",Scoring!$N$7)+IF(Data!$C210&lt;&gt;"",Scoring!$N$8)+IF(Data!$D210&lt;&gt;"",Scoring!$N$9)+IF(Data!$E210&lt;&gt;"",Scoring!$N$10)+IF(Data!$F210&lt;&gt;"",Scoring!$N$11)+IF(Data!$G210&lt;&gt;"",Scoring!$N$12)+IF(Data!$H210&lt;&gt;"",Scoring!$N$13)+IF(Data!$I210&lt;&gt;"",Scoring!$N$14)+IF(Data!$J210&lt;&gt;"",Scoring!$N$15)+IF(Data!$K210&lt;&gt;"",Scoring!$N$16)+IF(Data!$L210&lt;&gt;"",Scoring!$N$17)+IF(Data!$M210&lt;&gt;"",Scoring!$N$18)+IF(Data!$N210&lt;&gt;"",Scoring!$N$19)+IF(Data!$O210&lt;&gt;"",Scoring!$N$20)+IF(Data!$P210&lt;&gt;"",Scoring!$N$21)+IF(Data!$Q210&lt;&gt;"",Scoring!$N$22)+IF(Data!$R210&lt;&gt;"",Scoring!$N$23)+IF(Data!$S210&lt;&gt;"",Scoring!$N$24)+IF(Data!$T210&lt;&gt;"",Scoring!$N$25)+IF(Data!$U210&lt;&gt;"",Scoring!$N$26)+IF(Data!$V210&lt;&gt;"",Scoring!$N$27)+IF(Data!$W210&lt;&gt;"",Scoring!$N$28)+IF(Data!$X210&lt;&gt;"",Scoring!$N$29)+IF(Data!$Y210&lt;&gt;"",Scoring!$N$30)+IF(Data!$Z210&lt;&gt;"",Scoring!$N$31)+IF(Data!$AA210&lt;&gt;"",Scoring!$N$32)+IF(Data!$AB210&lt;&gt;"",Scoring!$N$33)+IF(Data!$AC210&lt;&gt;"",Scoring!$N$34)+IF(Data!$AD210&lt;&gt;"",Scoring!$N$35)+IF(Data!$AE210&lt;&gt;"",Scoring!$N$36)+IF(Data!$AF210&lt;&gt;"",Scoring!$N$37)+IF(Data!$AG210&lt;&gt;"",Scoring!$N$38)+IF(Data!$AH210&lt;&gt;"",Scoring!$N$39)+IF(Data!$AI210&lt;&gt;"",Scoring!$N$40)+IF(Data!$AJ210&lt;&gt;"",Scoring!$N$41)+IF(Data!$AK210&lt;&gt;"",Scoring!$N$42)+IF(Data!$AL210&lt;&gt;"",Scoring!$N$43)+IF(Data!$AM210&lt;&gt;"",Scoring!$N$44)+IF(Data!$AN210&lt;&gt;"",Scoring!$N$45)+IF(Data!$AO210&lt;&gt;"",Scoring!$N$46)+IF(Data!$AP210&lt;&gt;"",Scoring!$N$47)+IF(Data!$AQ210&lt;&gt;"",Scoring!$N$48)+IF(Data!$AR210&lt;&gt;"",Scoring!$N$49)+IF(Data!$AS210&lt;&gt;"",Scoring!$N$50)+IF(Data!$AT210&lt;&gt;"",Scoring!$N$51)+IF(Data!$AU210&lt;&gt;"",Scoring!$N$52),"")</f>
        <v/>
      </c>
      <c r="BQ210" s="189" t="str">
        <f>IF(BP210&lt;&gt;"",LOOKUP(BP210,Likelihoods!$A$7:$A$107,Likelihoods!L$7:L$107),"")</f>
        <v/>
      </c>
      <c r="BR210" s="181" t="str">
        <f>IF(AND(COUNTBLANK($B210:$O210)=13,COUNTBLANK($P210:$Q210)=1,COUNTBLANK($R210:$U210)=3,COUNTBLANK($V210:$X210)=2,COUNTBLANK($Y210:$AE210)=6,COUNTBLANK($AF210:$AJ210)=4,COUNTBLANK($AK210:AN210)=3,COUNTBLANK($AO210:$AQ210)=2,COUNTBLANK($AR210:$AS210)=1,COUNTBLANK($AT210:$AU210)=1),IF(Data!$B210&lt;&gt;"",Scoring!$O$7)+IF(Data!$C210&lt;&gt;"",Scoring!$O$8)+IF(Data!$D210&lt;&gt;"",Scoring!$O$9)+IF(Data!$E210&lt;&gt;"",Scoring!$O$10)+IF(Data!$F210&lt;&gt;"",Scoring!$O$11)+IF(Data!$G210&lt;&gt;"",Scoring!$O$12)+IF(Data!$H210&lt;&gt;"",Scoring!$O$13)+IF(Data!$I210&lt;&gt;"",Scoring!$O$14)+IF(Data!$J210&lt;&gt;"",Scoring!$O$15)+IF(Data!$K210&lt;&gt;"",Scoring!$O$16)+IF(Data!$L210&lt;&gt;"",Scoring!$O$17)+IF(Data!$M210&lt;&gt;"",Scoring!$O$18)+IF(Data!$N210&lt;&gt;"",Scoring!$O$19)+IF(Data!$O210&lt;&gt;"",Scoring!$O$20)+IF(Data!$P210&lt;&gt;"",Scoring!$O$21)+IF(Data!$Q210&lt;&gt;"",Scoring!$O$22)+IF(Data!$R210&lt;&gt;"",Scoring!$O$23)+IF(Data!$S210&lt;&gt;"",Scoring!$O$24)+IF(Data!$T210&lt;&gt;"",Scoring!$O$25)+IF(Data!$U210&lt;&gt;"",Scoring!$O$26)+IF(Data!$V210&lt;&gt;"",Scoring!$O$27)+IF(Data!$W210&lt;&gt;"",Scoring!$O$28)+IF(Data!$X210&lt;&gt;"",Scoring!$O$29)+IF(Data!$Y210&lt;&gt;"",Scoring!$O$30)+IF(Data!$Z210&lt;&gt;"",Scoring!$O$31)+IF(Data!$AA210&lt;&gt;"",Scoring!$O$32)+IF(Data!$AB210&lt;&gt;"",Scoring!$O$33)+IF(Data!$AC210&lt;&gt;"",Scoring!$O$34)+IF(Data!$AD210&lt;&gt;"",Scoring!$O$35)+IF(Data!$AE210&lt;&gt;"",Scoring!$O$36)+IF(Data!$AF210&lt;&gt;"",Scoring!$O$37)+IF(Data!$AG210&lt;&gt;"",Scoring!$O$38)+IF(Data!$AH210&lt;&gt;"",Scoring!$O$39)+IF(Data!$AI210&lt;&gt;"",Scoring!$O$40)+IF(Data!$AJ210&lt;&gt;"",Scoring!$O$41)+IF(Data!$AK210&lt;&gt;"",Scoring!$O$42)+IF(Data!$AL210&lt;&gt;"",Scoring!$O$43)+IF(Data!$AM210&lt;&gt;"",Scoring!$O$44)+IF(Data!$AN210&lt;&gt;"",Scoring!$O$45)+IF(Data!$AO210&lt;&gt;"",Scoring!$O$46)+IF(Data!$AP210&lt;&gt;"",Scoring!$O$47)+IF(Data!$AQ210&lt;&gt;"",Scoring!$O$48)+IF(Data!$AR210&lt;&gt;"",Scoring!$O$49)+IF(Data!$AS210&lt;&gt;"",Scoring!$O$50)+IF(Data!$AT210&lt;&gt;"",Scoring!$O$51)+IF(Data!$AU210&lt;&gt;"",Scoring!$O$52),"")</f>
        <v/>
      </c>
      <c r="BS210" s="184" t="str">
        <f>IF(BR210&lt;&gt;"",LOOKUP(BR210,Likelihoods!$A$7:$A$107,Likelihoods!M$7:M$107),"")</f>
        <v/>
      </c>
      <c r="BT210" s="181" t="str">
        <f>IF(AND(COUNTBLANK($B210:$O210)=13,COUNTBLANK($P210:$Q210)=1,COUNTBLANK($R210:$U210)=3,COUNTBLANK($V210:$X210)=2,COUNTBLANK($Y210:$AE210)=6,COUNTBLANK($AF210:$AJ210)=4,COUNTBLANK($AK210:AN210)=3,COUNTBLANK($AO210:$AQ210)=2,COUNTBLANK($AR210:$AS210)=1,COUNTBLANK($AT210:$AU210)=1),IF(Data!$B210&lt;&gt;"",Scoring!$P$7)+IF(Data!$C210&lt;&gt;"",Scoring!$P$8)+IF(Data!$D210&lt;&gt;"",Scoring!$P$9)+IF(Data!$E210&lt;&gt;"",Scoring!$P$10)+IF(Data!$F210&lt;&gt;"",Scoring!$P$11)+IF(Data!$G210&lt;&gt;"",Scoring!$P$12)+IF(Data!$H210&lt;&gt;"",Scoring!$P$13)+IF(Data!$I210&lt;&gt;"",Scoring!$P$14)+IF(Data!$J210&lt;&gt;"",Scoring!$P$15)+IF(Data!$K210&lt;&gt;"",Scoring!$P$16)+IF(Data!$L210&lt;&gt;"",Scoring!$P$17)+IF(Data!$M210&lt;&gt;"",Scoring!$P$18)+IF(Data!$N210&lt;&gt;"",Scoring!$P$19)+IF(Data!$O210&lt;&gt;"",Scoring!$P$20)+IF(Data!$P210&lt;&gt;"",Scoring!$P$21)+IF(Data!$Q210&lt;&gt;"",Scoring!$P$22)+IF(Data!$R210&lt;&gt;"",Scoring!$P$23)+IF(Data!$S210&lt;&gt;"",Scoring!$P$24)+IF(Data!$T210&lt;&gt;"",Scoring!$P$25)+IF(Data!$U210&lt;&gt;"",Scoring!$P$26)+IF(Data!$V210&lt;&gt;"",Scoring!$P$27)+IF(Data!$W210&lt;&gt;"",Scoring!$P$28)+IF(Data!$X210&lt;&gt;"",Scoring!$P$29)+IF(Data!$Y210&lt;&gt;"",Scoring!$P$30)+IF(Data!$Z210&lt;&gt;"",Scoring!$P$31)+IF(Data!$AA210&lt;&gt;"",Scoring!$P$32)+IF(Data!$AB210&lt;&gt;"",Scoring!$P$33)+IF(Data!$AC210&lt;&gt;"",Scoring!$P$34)+IF(Data!$AD210&lt;&gt;"",Scoring!$P$35)+IF(Data!$AE210&lt;&gt;"",Scoring!$P$36)+IF(Data!$AF210&lt;&gt;"",Scoring!$P$37)+IF(Data!$AG210&lt;&gt;"",Scoring!$P$38)+IF(Data!$AH210&lt;&gt;"",Scoring!$P$39)+IF(Data!$AI210&lt;&gt;"",Scoring!$P$40)+IF(Data!$AJ210&lt;&gt;"",Scoring!$P$41)+IF(Data!$AK210&lt;&gt;"",Scoring!$P$42)+IF(Data!$AL210&lt;&gt;"",Scoring!$P$43)+IF(Data!$AM210&lt;&gt;"",Scoring!$P$44)+IF(Data!$AN210&lt;&gt;"",Scoring!$P$45)+IF(Data!$AO210&lt;&gt;"",Scoring!$P$46)+IF(Data!$AP210&lt;&gt;"",Scoring!$P$47)+IF(Data!$AQ210&lt;&gt;"",Scoring!$P$48)+IF(Data!$AR210&lt;&gt;"",Scoring!$P$49)+IF(Data!$AS210&lt;&gt;"",Scoring!$P$50)+IF(Data!$AT210&lt;&gt;"",Scoring!$P$51)+IF(Data!$AU210&lt;&gt;"",Scoring!$P$52),"")</f>
        <v/>
      </c>
      <c r="BU210" s="180" t="str">
        <f>IF(BT210&lt;&gt;"",LOOKUP(BT210,Likelihoods!$A$7:$A$107,Likelihoods!N$7:N$107),"")</f>
        <v/>
      </c>
      <c r="BV210" s="181" t="str">
        <f>IF(AND(COUNTBLANK($B210:$O210)=13,COUNTBLANK($P210:$Q210)=1,COUNTBLANK($R210:$U210)=3,COUNTBLANK($V210:$X210)=2,COUNTBLANK($Y210:$AE210)=6,COUNTBLANK($AF210:$AJ210)=4,COUNTBLANK($AK210:AN210)=3,COUNTBLANK($AO210:$AQ210)=2,COUNTBLANK($AR210:$AS210)=1,COUNTBLANK($AT210:$AU210)=1),IF(Data!$B210&lt;&gt;"",Scoring!$Q$7)+IF(Data!$C210&lt;&gt;"",Scoring!$Q$8)+IF(Data!$D210&lt;&gt;"",Scoring!$Q$9)+IF(Data!$E210&lt;&gt;"",Scoring!$Q$10)+IF(Data!$F210&lt;&gt;"",Scoring!$Q$11)+IF(Data!$G210&lt;&gt;"",Scoring!$Q$12)+IF(Data!$H210&lt;&gt;"",Scoring!$Q$13)+IF(Data!$I210&lt;&gt;"",Scoring!$Q$14)+IF(Data!$J210&lt;&gt;"",Scoring!$Q$15)+IF(Data!$K210&lt;&gt;"",Scoring!$Q$16)+IF(Data!$L210&lt;&gt;"",Scoring!$Q$17)+IF(Data!$M210&lt;&gt;"",Scoring!$Q$18)+IF(Data!$N210&lt;&gt;"",Scoring!$Q$19)+IF(Data!$O210&lt;&gt;"",Scoring!$Q$20)+IF(Data!$P210&lt;&gt;"",Scoring!$Q$21)+IF(Data!$Q210&lt;&gt;"",Scoring!$Q$22)+IF(Data!$R210&lt;&gt;"",Scoring!$Q$23)+IF(Data!$S210&lt;&gt;"",Scoring!$Q$24)+IF(Data!$T210&lt;&gt;"",Scoring!$Q$25)+IF(Data!$U210&lt;&gt;"",Scoring!$Q$26)+IF(Data!$V210&lt;&gt;"",Scoring!$Q$27)+IF(Data!$W210&lt;&gt;"",Scoring!$Q$28)+IF(Data!$X210&lt;&gt;"",Scoring!$Q$29)+IF(Data!$Y210&lt;&gt;"",Scoring!$Q$30)+IF(Data!$Z210&lt;&gt;"",Scoring!$Q$31)+IF(Data!$AA210&lt;&gt;"",Scoring!$Q$32)+IF(Data!$AB210&lt;&gt;"",Scoring!$Q$33)+IF(Data!$AC210&lt;&gt;"",Scoring!$Q$34)+IF(Data!$AD210&lt;&gt;"",Scoring!$Q$35)+IF(Data!$AE210&lt;&gt;"",Scoring!$Q$36)+IF(Data!$AF210&lt;&gt;"",Scoring!$Q$37)+IF(Data!$AG210&lt;&gt;"",Scoring!$Q$38)+IF(Data!$AH210&lt;&gt;"",Scoring!$Q$39)+IF(Data!$AI210&lt;&gt;"",Scoring!$Q$40)+IF(Data!$AJ210&lt;&gt;"",Scoring!$Q$41)+IF(Data!$AK210&lt;&gt;"",Scoring!$Q$42)+IF(Data!$AL210&lt;&gt;"",Scoring!$Q$43)+IF(Data!$AM210&lt;&gt;"",Scoring!$Q$44)+IF(Data!$AN210&lt;&gt;"",Scoring!$Q$45)+IF(Data!$AO210&lt;&gt;"",Scoring!$Q$46)+IF(Data!$AP210&lt;&gt;"",Scoring!$Q$47)+IF(Data!$AQ210&lt;&gt;"",Scoring!$Q$48)+IF(Data!$AR210&lt;&gt;"",Scoring!$Q$49)+IF(Data!$AS210&lt;&gt;"",Scoring!$Q$50)+IF(Data!$AT210&lt;&gt;"",Scoring!$Q$51)+IF(Data!$AU210&lt;&gt;"",Scoring!$Q$52),"")</f>
        <v/>
      </c>
      <c r="BW210" s="183" t="str">
        <f>IF(BV210&lt;&gt;"",LOOKUP(BV210,Likelihoods!$A$7:$A$107,Likelihoods!O$7:O$107),"")</f>
        <v/>
      </c>
      <c r="BX210" s="9"/>
      <c r="BY210" s="9"/>
      <c r="BZ210" s="9"/>
      <c r="CA210" s="9"/>
      <c r="CB210" s="9"/>
      <c r="CC210" s="9"/>
      <c r="CD210" s="9"/>
      <c r="CE210" s="9"/>
      <c r="CF210" s="9"/>
      <c r="CG210" s="9"/>
      <c r="CH210" s="9"/>
      <c r="CI210" s="9"/>
      <c r="CJ210" s="9"/>
      <c r="CK210" s="9"/>
    </row>
    <row r="211" spans="1:89" ht="14.25">
      <c r="A211" s="59"/>
      <c r="B211" s="76"/>
      <c r="C211" s="77"/>
      <c r="D211" s="77"/>
      <c r="E211" s="77"/>
      <c r="F211" s="77"/>
      <c r="G211" s="77"/>
      <c r="H211" s="77"/>
      <c r="I211" s="77"/>
      <c r="J211" s="77"/>
      <c r="K211" s="77"/>
      <c r="L211" s="77"/>
      <c r="M211" s="77"/>
      <c r="N211" s="77"/>
      <c r="O211" s="77"/>
      <c r="P211" s="76"/>
      <c r="Q211" s="78"/>
      <c r="R211" s="77"/>
      <c r="S211" s="77"/>
      <c r="T211" s="77"/>
      <c r="U211" s="77"/>
      <c r="V211" s="76"/>
      <c r="W211" s="77"/>
      <c r="X211" s="78"/>
      <c r="Y211" s="77"/>
      <c r="Z211" s="77"/>
      <c r="AA211" s="77"/>
      <c r="AB211" s="77"/>
      <c r="AC211" s="77"/>
      <c r="AD211" s="77"/>
      <c r="AE211" s="77"/>
      <c r="AF211" s="76"/>
      <c r="AG211" s="77"/>
      <c r="AH211" s="77"/>
      <c r="AI211" s="77"/>
      <c r="AJ211" s="78"/>
      <c r="AK211" s="77"/>
      <c r="AL211" s="77"/>
      <c r="AM211" s="77"/>
      <c r="AN211" s="77"/>
      <c r="AO211" s="76"/>
      <c r="AP211" s="77"/>
      <c r="AQ211" s="78"/>
      <c r="AR211" s="76"/>
      <c r="AS211" s="78"/>
      <c r="AT211" s="77"/>
      <c r="AU211" s="77"/>
      <c r="AV211" s="179" t="str">
        <f>IF(AND(COUNTBLANK($B211:$O211)=13,COUNTBLANK($P211:$Q211)=1,COUNTBLANK($R211:$U211)=3,COUNTBLANK($V211:$X211)=2,COUNTBLANK($Y211:$AE211)=6,COUNTBLANK($AF211:$AJ211)=4,COUNTBLANK($AK211:AN211)=3,COUNTBLANK($AO211:$AQ211)=2,COUNTBLANK($AR211:$AS211)=1,COUNTBLANK($AT211:$AU211)=1),IF(Data!$B211&lt;&gt;"",Scoring!$D$7)+IF(Data!$C211&lt;&gt;"",Scoring!$D$8)+IF(Data!$D211&lt;&gt;"",Scoring!$D$9)+IF(Data!$E211&lt;&gt;"",Scoring!$D$10)+IF(Data!$F211&lt;&gt;"",Scoring!$D$11)+IF(Data!$G211&lt;&gt;"",Scoring!$D$12)+IF(Data!$H211&lt;&gt;"",Scoring!$D$13)+IF(Data!$I211&lt;&gt;"",Scoring!$D$14)+IF(Data!$J211&lt;&gt;"",Scoring!$D$15)+IF(Data!$K211&lt;&gt;"",Scoring!$D$16)+IF(Data!$L211&lt;&gt;"",Scoring!$D$17)+IF(Data!$M211&lt;&gt;"",Scoring!$D$18)+IF(Data!$N211&lt;&gt;"",Scoring!$D$19)+IF(Data!$O211&lt;&gt;"",Scoring!$D$20)+IF(Data!$P211&lt;&gt;"",Scoring!$D$21)+IF(Data!$Q211&lt;&gt;"",Scoring!$D$22)+IF(Data!$R211&lt;&gt;"",Scoring!$D$23)+IF(Data!$S211&lt;&gt;"",Scoring!$D$24)+IF(Data!$T211&lt;&gt;"",Scoring!$D$25)+IF(Data!$U211&lt;&gt;"",Scoring!$D$26)+IF(Data!$V211&lt;&gt;"",Scoring!$D$27)+IF(Data!$W211&lt;&gt;"",Scoring!$D$28)+IF(Data!$X211&lt;&gt;"",Scoring!$D$29)+IF(Data!$Y211&lt;&gt;"",Scoring!$D$30)+IF(Data!$Z211&lt;&gt;"",Scoring!$D$31)+IF(Data!$AA211&lt;&gt;"",Scoring!$D$32)+IF(Data!$AB211&lt;&gt;"",Scoring!$D$33)+IF(Data!$AC211&lt;&gt;"",Scoring!$D$34)+IF(Data!$AD211&lt;&gt;"",Scoring!$D$35)+IF(Data!$AE211&lt;&gt;"",Scoring!$D$36)+IF(Data!$AF211&lt;&gt;"",Scoring!$D$37)+IF(Data!$AG211&lt;&gt;"",Scoring!$D$38)+IF(Data!$AH211&lt;&gt;"",Scoring!$D$39)+IF(Data!$AI211&lt;&gt;"",Scoring!$D$40)+IF(Data!$AJ211&lt;&gt;"",Scoring!$D$41)+IF(Data!$AK211&lt;&gt;"",Scoring!$D$42)+IF(Data!$AL211&lt;&gt;"",Scoring!$D$43)+IF(Data!$AM211&lt;&gt;"",Scoring!$D$44)+IF(Data!$AN211&lt;&gt;"",Scoring!$D$45)+IF(Data!$AO211&lt;&gt;"",Scoring!$D$46)+IF(Data!$AP211&lt;&gt;"",Scoring!$D$47)+IF(Data!$AQ211&lt;&gt;"",Scoring!$D$48)+IF(Data!$AR211&lt;&gt;"",Scoring!$D$49)+IF(Data!$AS211&lt;&gt;"",Scoring!$D$50)+IF(Data!$AT211&lt;&gt;"",Scoring!$D$51)+IF(Data!$AU211&lt;&gt;"",Scoring!$D$52),"")</f>
        <v/>
      </c>
      <c r="AW211" s="180" t="str">
        <f>IF(AV211&lt;&gt;"",LOOKUP(AV211,Likelihoods!$A$7:$A$107,Likelihoods!B$7:B$107),"")</f>
        <v/>
      </c>
      <c r="AX211" s="181" t="str">
        <f>IF(AND(COUNTBLANK($B211:$O211)=13,COUNTBLANK($P211:$Q211)=1,COUNTBLANK($R211:$U211)=3,COUNTBLANK($V211:$X211)=2,COUNTBLANK($Y211:$AE211)=6,COUNTBLANK($AF211:$AJ211)=4,COUNTBLANK($AK211:AN211)=3,COUNTBLANK($AO211:$AQ211)=2,COUNTBLANK($AR211:$AS211)=1,COUNTBLANK($AT211:$AU211)=1),IF(Data!$B211&lt;&gt;"",Scoring!$E$7)+IF(Data!$C211&lt;&gt;"",Scoring!$E$8)+IF(Data!$D211&lt;&gt;"",Scoring!$E$9)+IF(Data!$E211&lt;&gt;"",Scoring!$E$10)+IF(Data!$F211&lt;&gt;"",Scoring!$E$11)+IF(Data!$G211&lt;&gt;"",Scoring!$E$12)+IF(Data!$H211&lt;&gt;"",Scoring!$E$13)+IF(Data!$I211&lt;&gt;"",Scoring!$E$14)+IF(Data!$J211&lt;&gt;"",Scoring!$E$15)+IF(Data!$K211&lt;&gt;"",Scoring!$E$16)+IF(Data!$L211&lt;&gt;"",Scoring!$E$17)+IF(Data!$M211&lt;&gt;"",Scoring!$E$18)+IF(Data!$N211&lt;&gt;"",Scoring!$E$19)+IF(Data!$O211&lt;&gt;"",Scoring!$E$20)+IF(Data!$P211&lt;&gt;"",Scoring!$E$21)+IF(Data!$Q211&lt;&gt;"",Scoring!$E$22)+IF(Data!$R211&lt;&gt;"",Scoring!$E$23)+IF(Data!$S211&lt;&gt;"",Scoring!$E$24)+IF(Data!$T211&lt;&gt;"",Scoring!$E$25)+IF(Data!$U211&lt;&gt;"",Scoring!$E$26)+IF(Data!$V211&lt;&gt;"",Scoring!$E$27)+IF(Data!$W211&lt;&gt;"",Scoring!$E$28)+IF(Data!$X211&lt;&gt;"",Scoring!$E$29)+IF(Data!$Y211&lt;&gt;"",Scoring!$E$30)+IF(Data!$Z211&lt;&gt;"",Scoring!$E$31)+IF(Data!$AA211&lt;&gt;"",Scoring!$E$32)+IF(Data!$AB211&lt;&gt;"",Scoring!$E$33)+IF(Data!$AC211&lt;&gt;"",Scoring!$E$34)+IF(Data!$AD211&lt;&gt;"",Scoring!$E$35)+IF(Data!$AE211&lt;&gt;"",Scoring!$E$36)+IF(Data!$AF211&lt;&gt;"",Scoring!$E$37)+IF(Data!$AG211&lt;&gt;"",Scoring!$E$38)+IF(Data!$AH211&lt;&gt;"",Scoring!$E$39)+IF(Data!$AI211&lt;&gt;"",Scoring!$E$40)+IF(Data!$AJ211&lt;&gt;"",Scoring!$E$41)+IF(Data!$AK211&lt;&gt;"",Scoring!$E$42)+IF(Data!$AL211&lt;&gt;"",Scoring!$E$43)+IF(Data!$AM211&lt;&gt;"",Scoring!$E$44)+IF(Data!$AN211&lt;&gt;"",Scoring!$E$45)+IF(Data!$AO211&lt;&gt;"",Scoring!$E$46)+IF(Data!$AP211&lt;&gt;"",Scoring!$E$47)+IF(Data!$AQ211&lt;&gt;"",Scoring!$E$48)+IF(Data!$AR211&lt;&gt;"",Scoring!$E$49)+IF(Data!$AS211&lt;&gt;"",Scoring!$E$50)+IF(Data!$AT211&lt;&gt;"",Scoring!$E$51)+IF(Data!$AU211&lt;&gt;"",Scoring!$E$52),"")</f>
        <v/>
      </c>
      <c r="AY211" s="180" t="str">
        <f>IF(AX211&lt;&gt;"",LOOKUP(AX211,Likelihoods!$A$7:$A$107,Likelihoods!C$7:C$107),"")</f>
        <v/>
      </c>
      <c r="AZ211" s="182" t="str">
        <f>IF(AND(COUNTBLANK($B211:$O211)=13,COUNTBLANK($P211:$Q211)=1,COUNTBLANK($R211:$U211)=3,COUNTBLANK($V211:$X211)=2,COUNTBLANK($Y211:$AE211)=6,COUNTBLANK($AF211:$AJ211)=4,COUNTBLANK($AK211:AN211)=3,COUNTBLANK($AO211:$AQ211)=2,COUNTBLANK($AR211:$AS211)=1,COUNTBLANK($AT211:$AU211)=1),IF(Data!$B211&lt;&gt;"",Scoring!$F$7)+IF(Data!$C211&lt;&gt;"",Scoring!$F$8)+IF(Data!$D211&lt;&gt;"",Scoring!$F$9)+IF(Data!$E211&lt;&gt;"",Scoring!$F$10)+IF(Data!$F211&lt;&gt;"",Scoring!$F$11)+IF(Data!$G211&lt;&gt;"",Scoring!$F$12)+IF(Data!$H211&lt;&gt;"",Scoring!$F$13)+IF(Data!$I211&lt;&gt;"",Scoring!$F$14)+IF(Data!$J211&lt;&gt;"",Scoring!$F$15)+IF(Data!$K211&lt;&gt;"",Scoring!$F$16)+IF(Data!$L211&lt;&gt;"",Scoring!$F$17)+IF(Data!$M211&lt;&gt;"",Scoring!$F$18)+IF(Data!$N211&lt;&gt;"",Scoring!$F$19)+IF(Data!$O211&lt;&gt;"",Scoring!$F$20)+IF(Data!$P211&lt;&gt;"",Scoring!$F$21)+IF(Data!$Q211&lt;&gt;"",Scoring!$F$22)+IF(Data!$R211&lt;&gt;"",Scoring!$F$23)+IF(Data!$S211&lt;&gt;"",Scoring!$F$24)+IF(Data!$T211&lt;&gt;"",Scoring!$F$25)+IF(Data!$U211&lt;&gt;"",Scoring!$F$26)+IF(Data!$V211&lt;&gt;"",Scoring!$F$27)+IF(Data!$W211&lt;&gt;"",Scoring!$F$28)+IF(Data!$X211&lt;&gt;"",Scoring!$F$29)+IF(Data!$Y211&lt;&gt;"",Scoring!$F$30)+IF(Data!$Z211&lt;&gt;"",Scoring!$F$31)+IF(Data!$AA211&lt;&gt;"",Scoring!$F$32)+IF(Data!$AB211&lt;&gt;"",Scoring!$F$33)+IF(Data!$AC211&lt;&gt;"",Scoring!$F$34)+IF(Data!$AD211&lt;&gt;"",Scoring!$F$35)+IF(Data!$AE211&lt;&gt;"",Scoring!$F$36)+IF(Data!$AF211&lt;&gt;"",Scoring!$F$37)+IF(Data!$AG211&lt;&gt;"",Scoring!$F$38)+IF(Data!$AH211&lt;&gt;"",Scoring!$F$39)+IF(Data!$AI211&lt;&gt;"",Scoring!$F$40)+IF(Data!$AJ211&lt;&gt;"",Scoring!$F$41)+IF(Data!$AK211&lt;&gt;"",Scoring!$F$42)+IF(Data!$AL211&lt;&gt;"",Scoring!$F$43)+IF(Data!$AM211&lt;&gt;"",Scoring!$F$44)+IF(Data!$AN211&lt;&gt;"",Scoring!$F$45)+IF(Data!$AO211&lt;&gt;"",Scoring!$F$46)+IF(Data!$AP211&lt;&gt;"",Scoring!$F$47)+IF(Data!$AQ211&lt;&gt;"",Scoring!$F$48)+IF(Data!$AR211&lt;&gt;"",Scoring!$F$49)+IF(Data!$AS211&lt;&gt;"",Scoring!$F$50)+IF(Data!$AT211&lt;&gt;"",Scoring!$F$51)+IF(Data!$AU211&lt;&gt;"",Scoring!$F$52),"")</f>
        <v/>
      </c>
      <c r="BA211" s="183" t="str">
        <f>IF(AZ211&lt;&gt;"",LOOKUP(AZ211,Likelihoods!$A$7:$A$107,Likelihoods!D$7:D$107),"")</f>
        <v/>
      </c>
      <c r="BB211" s="181" t="str">
        <f>IF(AND(COUNTBLANK($B211:$O211)=13,COUNTBLANK($P211:$Q211)=1,COUNTBLANK($R211:$U211)=3,COUNTBLANK($V211:$X211)=2,COUNTBLANK($Y211:$AE211)=6,COUNTBLANK($AF211:$AJ211)=4,COUNTBLANK($AK211:AN211)=3,COUNTBLANK($AO211:$AQ211)=2,COUNTBLANK($AR211:$AS211)=1,COUNTBLANK($AT211:$AU211)=1),IF(Data!$B211&lt;&gt;"",Scoring!$G$7)+IF(Data!$C211&lt;&gt;"",Scoring!$G$8)+IF(Data!$D211&lt;&gt;"",Scoring!$G$9)+IF(Data!$E211&lt;&gt;"",Scoring!$G$10)+IF(Data!$F211&lt;&gt;"",Scoring!$G$11)+IF(Data!$G211&lt;&gt;"",Scoring!$G$12)+IF(Data!$H211&lt;&gt;"",Scoring!$G$13)+IF(Data!$I211&lt;&gt;"",Scoring!$G$14)+IF(Data!$J211&lt;&gt;"",Scoring!$G$15)+IF(Data!$K211&lt;&gt;"",Scoring!$G$16)+IF(Data!$L211&lt;&gt;"",Scoring!$G$17)+IF(Data!$M211&lt;&gt;"",Scoring!$G$18)+IF(Data!$N211&lt;&gt;"",Scoring!$G$19)+IF(Data!$O211&lt;&gt;"",Scoring!$G$20)+IF(Data!$P211&lt;&gt;"",Scoring!$G$21)+IF(Data!$Q211&lt;&gt;"",Scoring!$G$22)+IF(Data!$R211&lt;&gt;"",Scoring!$G$23)+IF(Data!$S211&lt;&gt;"",Scoring!$G$24)+IF(Data!$T211&lt;&gt;"",Scoring!$G$25)+IF(Data!$U211&lt;&gt;"",Scoring!$G$26)+IF(Data!$V211&lt;&gt;"",Scoring!$G$27)+IF(Data!$W211&lt;&gt;"",Scoring!$G$28)+IF(Data!$X211&lt;&gt;"",Scoring!$G$29)+IF(Data!$Y211&lt;&gt;"",Scoring!$G$30)+IF(Data!$Z211&lt;&gt;"",Scoring!$G$31)+IF(Data!$AA211&lt;&gt;"",Scoring!$G$32)+IF(Data!$AB211&lt;&gt;"",Scoring!$G$33)+IF(Data!$AC211&lt;&gt;"",Scoring!$G$34)+IF(Data!$AD211&lt;&gt;"",Scoring!$G$35)+IF(Data!$AE211&lt;&gt;"",Scoring!$G$36)+IF(Data!$AF211&lt;&gt;"",Scoring!$G$37)+IF(Data!$AG211&lt;&gt;"",Scoring!$G$38)+IF(Data!$AH211&lt;&gt;"",Scoring!$G$39)+IF(Data!$AI211&lt;&gt;"",Scoring!$G$40)+IF(Data!$AJ211&lt;&gt;"",Scoring!$G$41)+IF(Data!$AK211&lt;&gt;"",Scoring!$G$42)+IF(Data!$AL211&lt;&gt;"",Scoring!$G$43)+IF(Data!$AM211&lt;&gt;"",Scoring!$G$44)+IF(Data!$AN211&lt;&gt;"",Scoring!$G$45)+IF(Data!$AO211&lt;&gt;"",Scoring!$G$46)+IF(Data!$AP211&lt;&gt;"",Scoring!$G$47)+IF(Data!$AQ211&lt;&gt;"",Scoring!$G$48)+IF(Data!$AR211&lt;&gt;"",Scoring!$G$49)+IF(Data!$AS211&lt;&gt;"",Scoring!$G$50)+IF(Data!$AT211&lt;&gt;"",Scoring!$G$51)+IF(Data!$AU211&lt;&gt;"",Scoring!$G$52),"")</f>
        <v/>
      </c>
      <c r="BC211" s="184" t="str">
        <f>IF(BB211&lt;&gt;"",LOOKUP(BB211,Likelihoods!$A$7:$A$107,Likelihoods!E$7:E$107),"")</f>
        <v/>
      </c>
      <c r="BD211" s="185" t="str">
        <f>IF(AND(COUNTBLANK($B211:$O211)=13,COUNTBLANK($P211:$Q211)=1,COUNTBLANK($R211:$U211)=3,COUNTBLANK($V211:$X211)=2,COUNTBLANK($Y211:$AE211)=6,COUNTBLANK($AF211:$AJ211)=4,COUNTBLANK($AK211:AN211)=3,COUNTBLANK($AO211:$AQ211)=2,COUNTBLANK($AR211:$AS211)=1,COUNTBLANK($AT211:$AU211)=1),IF(Data!$B211&lt;&gt;"",Scoring!$H$7)+IF(Data!$C211&lt;&gt;"",Scoring!$H$8)+IF(Data!$D211&lt;&gt;"",Scoring!$H$9)+IF(Data!$E211&lt;&gt;"",Scoring!$H$10)+IF(Data!$F211&lt;&gt;"",Scoring!$H$11)+IF(Data!$G211&lt;&gt;"",Scoring!$H$12)+IF(Data!$H211&lt;&gt;"",Scoring!$H$13)+IF(Data!$I211&lt;&gt;"",Scoring!$H$14)+IF(Data!$J211&lt;&gt;"",Scoring!$H$15)+IF(Data!$K211&lt;&gt;"",Scoring!$H$16)+IF(Data!$L211&lt;&gt;"",Scoring!$H$17)+IF(Data!$M211&lt;&gt;"",Scoring!$H$18)+IF(Data!$N211&lt;&gt;"",Scoring!$H$19)+IF(Data!$O211&lt;&gt;"",Scoring!$H$20)+IF(Data!$P211&lt;&gt;"",Scoring!$H$21)+IF(Data!$Q211&lt;&gt;"",Scoring!$H$22)+IF(Data!$R211&lt;&gt;"",Scoring!$H$23)+IF(Data!$S211&lt;&gt;"",Scoring!$H$24)+IF(Data!$T211&lt;&gt;"",Scoring!$H$25)+IF(Data!$U211&lt;&gt;"",Scoring!$H$26)+IF(Data!$V211&lt;&gt;"",Scoring!$H$27)+IF(Data!$W211&lt;&gt;"",Scoring!$H$28)+IF(Data!$X211&lt;&gt;"",Scoring!$H$29)+IF(Data!$Y211&lt;&gt;"",Scoring!$H$30)+IF(Data!$Z211&lt;&gt;"",Scoring!$H$31)+IF(Data!$AA211&lt;&gt;"",Scoring!$H$32)+IF(Data!$AB211&lt;&gt;"",Scoring!$H$33)+IF(Data!$AC211&lt;&gt;"",Scoring!$H$34)+IF(Data!$AD211&lt;&gt;"",Scoring!$H$35)+IF(Data!$AE211&lt;&gt;"",Scoring!$H$36)+IF(Data!$AF211&lt;&gt;"",Scoring!$H$37)+IF(Data!$AG211&lt;&gt;"",Scoring!$H$38)+IF(Data!$AH211&lt;&gt;"",Scoring!$H$39)+IF(Data!$AI211&lt;&gt;"",Scoring!$H$40)+IF(Data!$AJ211&lt;&gt;"",Scoring!$H$41)+IF(Data!$AK211&lt;&gt;"",Scoring!$H$42)+IF(Data!$AL211&lt;&gt;"",Scoring!$H$43)+IF(Data!$AM211&lt;&gt;"",Scoring!$H$44)+IF(Data!$AN211&lt;&gt;"",Scoring!$H$45)+IF(Data!$AO211&lt;&gt;"",Scoring!$H$46)+IF(Data!$AP211&lt;&gt;"",Scoring!$H$47)+IF(Data!$AQ211&lt;&gt;"",Scoring!$H$48)+IF(Data!$AR211&lt;&gt;"",Scoring!$H$49)+IF(Data!$AS211&lt;&gt;"",Scoring!$H$50)+IF(Data!$AT211&lt;&gt;"",Scoring!$H$51)+IF(Data!$AU211&lt;&gt;"",Scoring!$H$52),"")</f>
        <v/>
      </c>
      <c r="BE211" s="186" t="str">
        <f>IF(BD211&lt;&gt;"",LOOKUP(BD211,Likelihoods!$A$7:$A$107,Likelihoods!F$7:F$107),"")</f>
        <v/>
      </c>
      <c r="BF211" s="181" t="str">
        <f>IF(AND(COUNTBLANK($B211:$O211)=13,COUNTBLANK($P211:$Q211)=1,COUNTBLANK($R211:$U211)=3,COUNTBLANK($V211:$X211)=2,COUNTBLANK($Y211:$AE211)=6,COUNTBLANK($AF211:$AJ211)=4,COUNTBLANK($AK211:AN211)=3,COUNTBLANK($AO211:$AQ211)=2,COUNTBLANK($AR211:$AS211)=1,COUNTBLANK($AT211:$AU211)=1),IF(Data!$B211&lt;&gt;"",Scoring!$I$7)+IF(Data!$C211&lt;&gt;"",Scoring!$I$8)+IF(Data!$D211&lt;&gt;"",Scoring!$I$9)+IF(Data!$E211&lt;&gt;"",Scoring!$I$10)+IF(Data!$F211&lt;&gt;"",Scoring!$I$11)+IF(Data!$G211&lt;&gt;"",Scoring!$I$12)+IF(Data!$H211&lt;&gt;"",Scoring!$I$13)+IF(Data!$I211&lt;&gt;"",Scoring!$I$14)+IF(Data!$J211&lt;&gt;"",Scoring!$I$15)+IF(Data!$K211&lt;&gt;"",Scoring!$I$16)+IF(Data!$L211&lt;&gt;"",Scoring!$I$17)+IF(Data!$M211&lt;&gt;"",Scoring!$I$18)+IF(Data!$N211&lt;&gt;"",Scoring!$I$19)+IF(Data!$O211&lt;&gt;"",Scoring!$I$20)+IF(Data!$P211&lt;&gt;"",Scoring!$I$21)+IF(Data!$Q211&lt;&gt;"",Scoring!$I$22)+IF(Data!$R211&lt;&gt;"",Scoring!$I$23)+IF(Data!$S211&lt;&gt;"",Scoring!$I$24)+IF(Data!$T211&lt;&gt;"",Scoring!$I$25)+IF(Data!$U211&lt;&gt;"",Scoring!$I$26)+IF(Data!$V211&lt;&gt;"",Scoring!$I$27)+IF(Data!$W211&lt;&gt;"",Scoring!$I$28)+IF(Data!$X211&lt;&gt;"",Scoring!$I$29)+IF(Data!$Y211&lt;&gt;"",Scoring!$I$30)+IF(Data!$Z211&lt;&gt;"",Scoring!$I$31)+IF(Data!$AA211&lt;&gt;"",Scoring!$I$32)+IF(Data!$AB211&lt;&gt;"",Scoring!$I$33)+IF(Data!$AC211&lt;&gt;"",Scoring!$I$34)+IF(Data!$AD211&lt;&gt;"",Scoring!$I$35)+IF(Data!$AE211&lt;&gt;"",Scoring!$I$36)+IF(Data!$AF211&lt;&gt;"",Scoring!$I$37)+IF(Data!$AG211&lt;&gt;"",Scoring!$I$38)+IF(Data!$AH211&lt;&gt;"",Scoring!$I$39)+IF(Data!$AI211&lt;&gt;"",Scoring!$I$40)+IF(Data!$AJ211&lt;&gt;"",Scoring!$I$41)+IF(Data!$AK211&lt;&gt;"",Scoring!$I$42)+IF(Data!$AL211&lt;&gt;"",Scoring!$I$43)+IF(Data!$AM211&lt;&gt;"",Scoring!$I$44)+IF(Data!$AN211&lt;&gt;"",Scoring!$I$45)+IF(Data!$AO211&lt;&gt;"",Scoring!$I$46)+IF(Data!$AP211&lt;&gt;"",Scoring!$I$47)+IF(Data!$AQ211&lt;&gt;"",Scoring!$I$48)+IF(Data!$AR211&lt;&gt;"",Scoring!$I$49)+IF(Data!$AS211&lt;&gt;"",Scoring!$I$50)+IF(Data!$AT211&lt;&gt;"",Scoring!$I$51)+IF(Data!$AU211&lt;&gt;"",Scoring!$I$52),"")</f>
        <v/>
      </c>
      <c r="BG211" s="180" t="str">
        <f>IF(BF211&lt;&gt;"",LOOKUP(BF211,Likelihoods!$A$7:$A$107,Likelihoods!G$7:G$107),"")</f>
        <v/>
      </c>
      <c r="BH211" s="187" t="str">
        <f>IF(AND(COUNTBLANK($B211:$O211)=13,COUNTBLANK($P211:$Q211)=1,COUNTBLANK($R211:$U211)=3,COUNTBLANK($V211:$X211)=2,COUNTBLANK($Y211:$AE211)=6,COUNTBLANK($AF211:$AJ211)=4,COUNTBLANK($AK211:AN211)=3,COUNTBLANK($AO211:$AQ211)=2,COUNTBLANK($AR211:$AS211)=1,COUNTBLANK($AT211:$AU211)=1),IF(Data!$B211&lt;&gt;"",Scoring!$J$7)+IF(Data!$C211&lt;&gt;"",Scoring!$J$8)+IF(Data!$D211&lt;&gt;"",Scoring!$J$9)+IF(Data!$E211&lt;&gt;"",Scoring!$J$10)+IF(Data!$F211&lt;&gt;"",Scoring!$J$11)+IF(Data!$G211&lt;&gt;"",Scoring!$J$12)+IF(Data!$H211&lt;&gt;"",Scoring!$J$13)+IF(Data!$I211&lt;&gt;"",Scoring!$J$14)+IF(Data!$J211&lt;&gt;"",Scoring!$J$15)+IF(Data!$K211&lt;&gt;"",Scoring!$J$16)+IF(Data!$L211&lt;&gt;"",Scoring!$J$17)+IF(Data!$M211&lt;&gt;"",Scoring!$J$18)+IF(Data!$N211&lt;&gt;"",Scoring!$J$19)+IF(Data!$O211&lt;&gt;"",Scoring!$J$20)+IF(Data!$P211&lt;&gt;"",Scoring!$J$21)+IF(Data!$Q211&lt;&gt;"",Scoring!$J$22)+IF(Data!$R211&lt;&gt;"",Scoring!$J$23)+IF(Data!$S211&lt;&gt;"",Scoring!$J$24)+IF(Data!$T211&lt;&gt;"",Scoring!$J$25)+IF(Data!$U211&lt;&gt;"",Scoring!$J$26)+IF(Data!$V211&lt;&gt;"",Scoring!$J$27)+IF(Data!$W211&lt;&gt;"",Scoring!$J$28)+IF(Data!$X211&lt;&gt;"",Scoring!$J$29)+IF(Data!$Y211&lt;&gt;"",Scoring!$J$30)+IF(Data!$Z211&lt;&gt;"",Scoring!$J$31)+IF(Data!$AA211&lt;&gt;"",Scoring!$J$32)+IF(Data!$AB211&lt;&gt;"",Scoring!$J$33)+IF(Data!$AC211&lt;&gt;"",Scoring!$J$34)+IF(Data!$AD211&lt;&gt;"",Scoring!$J$35)+IF(Data!$AE211&lt;&gt;"",Scoring!$J$36)+IF(Data!$AF211&lt;&gt;"",Scoring!$J$37)+IF(Data!$AG211&lt;&gt;"",Scoring!$J$38)+IF(Data!$AH211&lt;&gt;"",Scoring!$J$39)+IF(Data!$AI211&lt;&gt;"",Scoring!$J$40)+IF(Data!$AJ211&lt;&gt;"",Scoring!$J$41)+IF(Data!$AK211&lt;&gt;"",Scoring!$J$42)+IF(Data!$AL211&lt;&gt;"",Scoring!$J$43)+IF(Data!$AM211&lt;&gt;"",Scoring!$J$44)+IF(Data!$AN211&lt;&gt;"",Scoring!$J$45)+IF(Data!$AO211&lt;&gt;"",Scoring!$J$46)+IF(Data!$AP211&lt;&gt;"",Scoring!$J$47)+IF(Data!$AQ211&lt;&gt;"",Scoring!$J$48)+IF(Data!$AR211&lt;&gt;"",Scoring!$J$49)+IF(Data!$AS211&lt;&gt;"",Scoring!$J$50)+IF(Data!$AT211&lt;&gt;"",Scoring!$J$51)+IF(Data!$AU211&lt;&gt;"",Scoring!$J$52),"")</f>
        <v/>
      </c>
      <c r="BI211" s="183" t="str">
        <f>IF(BH211&lt;&gt;"",LOOKUP(BH211,Likelihoods!$A$7:$A$107,Likelihoods!H$7:H$107),"")</f>
        <v/>
      </c>
      <c r="BJ211" s="188" t="str">
        <f>IF(AND(COUNTBLANK($B211:$O211)=13,COUNTBLANK($P211:$Q211)=1,COUNTBLANK($R211:$U211)=3,COUNTBLANK($V211:$X211)=2,COUNTBLANK($Y211:$AE211)=6,COUNTBLANK($AF211:$AJ211)=4,COUNTBLANK($AK211:AN211)=3,COUNTBLANK($AO211:$AQ211)=2,COUNTBLANK($AR211:$AS211)=1,COUNTBLANK($AT211:$AU211)=1),IF(Data!$B211&lt;&gt;"",Scoring!$K$7)+IF(Data!$C211&lt;&gt;"",Scoring!$K$8)+IF(Data!$D211&lt;&gt;"",Scoring!$K$9)+IF(Data!$E211&lt;&gt;"",Scoring!$K$10)+IF(Data!$F211&lt;&gt;"",Scoring!$K$11)+IF(Data!$G211&lt;&gt;"",Scoring!$K$12)+IF(Data!$H211&lt;&gt;"",Scoring!$K$13)+IF(Data!$I211&lt;&gt;"",Scoring!$K$14)+IF(Data!$J211&lt;&gt;"",Scoring!$K$15)+IF(Data!$K211&lt;&gt;"",Scoring!$K$16)+IF(Data!$L211&lt;&gt;"",Scoring!$K$17)+IF(Data!$M211&lt;&gt;"",Scoring!$K$18)+IF(Data!$N211&lt;&gt;"",Scoring!$K$19)+IF(Data!$O211&lt;&gt;"",Scoring!$K$20)+IF(Data!$P211&lt;&gt;"",Scoring!$K$21)+IF(Data!$Q211&lt;&gt;"",Scoring!$K$22)+IF(Data!$R211&lt;&gt;"",Scoring!$K$23)+IF(Data!$S211&lt;&gt;"",Scoring!$K$24)+IF(Data!$T211&lt;&gt;"",Scoring!$K$25)+IF(Data!$U211&lt;&gt;"",Scoring!$K$26)+IF(Data!$V211&lt;&gt;"",Scoring!$K$27)+IF(Data!$W211&lt;&gt;"",Scoring!$K$28)+IF(Data!$X211&lt;&gt;"",Scoring!$K$29)+IF(Data!$Y211&lt;&gt;"",Scoring!$K$30)+IF(Data!$Z211&lt;&gt;"",Scoring!$K$31)+IF(Data!$AA211&lt;&gt;"",Scoring!$K$32)+IF(Data!$AB211&lt;&gt;"",Scoring!$K$33)+IF(Data!$AC211&lt;&gt;"",Scoring!$K$34)+IF(Data!$AD211&lt;&gt;"",Scoring!$K$35)+IF(Data!$AE211&lt;&gt;"",Scoring!$K$36)+IF(Data!$AF211&lt;&gt;"",Scoring!$K$37)+IF(Data!$AG211&lt;&gt;"",Scoring!$K$38)+IF(Data!$AH211&lt;&gt;"",Scoring!$K$39)+IF(Data!$AI211&lt;&gt;"",Scoring!$K$40)+IF(Data!$AJ211&lt;&gt;"",Scoring!$K$41)+IF(Data!$AK211&lt;&gt;"",Scoring!$K$42)+IF(Data!$AL211&lt;&gt;"",Scoring!$K$43)+IF(Data!$AM211&lt;&gt;"",Scoring!$K$44)+IF(Data!$AN211&lt;&gt;"",Scoring!$K$45)+IF(Data!$AO211&lt;&gt;"",Scoring!$K$46)+IF(Data!$AP211&lt;&gt;"",Scoring!$K$47)+IF(Data!$AQ211&lt;&gt;"",Scoring!$K$48)+IF(Data!$AR211&lt;&gt;"",Scoring!$K$49)+IF(Data!$AS211&lt;&gt;"",Scoring!$K$50)+IF(Data!$AT211&lt;&gt;"",Scoring!$K$51)+IF(Data!$AU211&lt;&gt;"",Scoring!$K$52),"")</f>
        <v/>
      </c>
      <c r="BK211" s="184" t="str">
        <f>IF(BJ211&lt;&gt;"",LOOKUP(BJ211,Likelihoods!$A$7:$A$107,Likelihoods!I$7:I$107),"")</f>
        <v/>
      </c>
      <c r="BL211" s="187" t="str">
        <f>IF(AND(COUNTBLANK($B211:$O211)=13,COUNTBLANK($P211:$Q211)=1,COUNTBLANK($R211:$U211)=3,COUNTBLANK($V211:$X211)=2,COUNTBLANK($Y211:$AE211)=6,COUNTBLANK($AF211:$AJ211)=4,COUNTBLANK($AK211:AN211)=3,COUNTBLANK($AO211:$AQ211)=2,COUNTBLANK($AR211:$AS211)=1,COUNTBLANK($AT211:$AU211)=1),IF(Data!$B211&lt;&gt;"",Scoring!$L$7)+IF(Data!$C211&lt;&gt;"",Scoring!$L$8)+IF(Data!$D211&lt;&gt;"",Scoring!$L$9)+IF(Data!$E211&lt;&gt;"",Scoring!$L$10)+IF(Data!$F211&lt;&gt;"",Scoring!$L$11)+IF(Data!$G211&lt;&gt;"",Scoring!$L$12)+IF(Data!$H211&lt;&gt;"",Scoring!$L$13)+IF(Data!$I211&lt;&gt;"",Scoring!$L$14)+IF(Data!$J211&lt;&gt;"",Scoring!$L$15)+IF(Data!$K211&lt;&gt;"",Scoring!$L$16)+IF(Data!$L211&lt;&gt;"",Scoring!$L$17)+IF(Data!$M211&lt;&gt;"",Scoring!$L$18)+IF(Data!$N211&lt;&gt;"",Scoring!$L$19)+IF(Data!$O211&lt;&gt;"",Scoring!$L$20)+IF(Data!$P211&lt;&gt;"",Scoring!$L$21)+IF(Data!$Q211&lt;&gt;"",Scoring!$L$22)+IF(Data!$R211&lt;&gt;"",Scoring!$L$23)+IF(Data!$S211&lt;&gt;"",Scoring!$L$24)+IF(Data!$T211&lt;&gt;"",Scoring!$L$25)+IF(Data!$U211&lt;&gt;"",Scoring!$L$26)+IF(Data!$V211&lt;&gt;"",Scoring!$L$27)+IF(Data!$W211&lt;&gt;"",Scoring!$L$28)+IF(Data!$X211&lt;&gt;"",Scoring!$L$29)+IF(Data!$Y211&lt;&gt;"",Scoring!$L$30)+IF(Data!$Z211&lt;&gt;"",Scoring!$L$31)+IF(Data!$AA211&lt;&gt;"",Scoring!$L$32)+IF(Data!$AB211&lt;&gt;"",Scoring!$L$33)+IF(Data!$AC211&lt;&gt;"",Scoring!$L$34)+IF(Data!$AD211&lt;&gt;"",Scoring!$L$35)+IF(Data!$AE211&lt;&gt;"",Scoring!$L$36)+IF(Data!$AF211&lt;&gt;"",Scoring!$L$37)+IF(Data!$AG211&lt;&gt;"",Scoring!$L$38)+IF(Data!$AH211&lt;&gt;"",Scoring!$L$39)+IF(Data!$AI211&lt;&gt;"",Scoring!$L$40)+IF(Data!$AJ211&lt;&gt;"",Scoring!$L$41)+IF(Data!$AK211&lt;&gt;"",Scoring!$L$42)+IF(Data!$AL211&lt;&gt;"",Scoring!$L$43)+IF(Data!$AM211&lt;&gt;"",Scoring!$L$44)+IF(Data!$AN211&lt;&gt;"",Scoring!$L$45)+IF(Data!$AO211&lt;&gt;"",Scoring!$L$46)+IF(Data!$AP211&lt;&gt;"",Scoring!$L$47)+IF(Data!$AQ211&lt;&gt;"",Scoring!$L$48)+IF(Data!$AR211&lt;&gt;"",Scoring!$L$49)+IF(Data!$AS211&lt;&gt;"",Scoring!$L$50)+IF(Data!$AT211&lt;&gt;"",Scoring!$L$51)+IF(Data!$AU211&lt;&gt;"",Scoring!$L$52),"")</f>
        <v/>
      </c>
      <c r="BM211" s="180" t="str">
        <f>IF(BL211&lt;&gt;"",LOOKUP(BL211,Likelihoods!$A$7:$A$107,Likelihoods!J$7:J$107),"")</f>
        <v/>
      </c>
      <c r="BN211" s="181" t="str">
        <f>IF(AND(COUNTBLANK($B211:$O211)=13,COUNTBLANK($P211:$Q211)=1,COUNTBLANK($R211:$U211)=3,COUNTBLANK($V211:$X211)=2,COUNTBLANK($Y211:$AE211)=6,COUNTBLANK($AF211:$AJ211)=4,COUNTBLANK($AK211:AN211)=3,COUNTBLANK($AO211:$AQ211)=2,COUNTBLANK($AR211:$AS211)=1,COUNTBLANK($AT211:$AU211)=1),IF(Data!$B211&lt;&gt;"",Scoring!$M$7)+IF(Data!$C211&lt;&gt;"",Scoring!$M$8)+IF(Data!$D211&lt;&gt;"",Scoring!$M$9)+IF(Data!$E211&lt;&gt;"",Scoring!$M$10)+IF(Data!$F211&lt;&gt;"",Scoring!$M$11)+IF(Data!$G211&lt;&gt;"",Scoring!$M$12)+IF(Data!$H211&lt;&gt;"",Scoring!$M$13)+IF(Data!$I211&lt;&gt;"",Scoring!$M$14)+IF(Data!$J211&lt;&gt;"",Scoring!$M$15)+IF(Data!$K211&lt;&gt;"",Scoring!$M$16)+IF(Data!$L211&lt;&gt;"",Scoring!$M$17)+IF(Data!$M211&lt;&gt;"",Scoring!$M$18)+IF(Data!$N211&lt;&gt;"",Scoring!$M$19)+IF(Data!$O211&lt;&gt;"",Scoring!$M$20)+IF(Data!$P211&lt;&gt;"",Scoring!$M$21)+IF(Data!$Q211&lt;&gt;"",Scoring!$M$22)+IF(Data!$R211&lt;&gt;"",Scoring!$M$23)+IF(Data!$S211&lt;&gt;"",Scoring!$M$24)+IF(Data!$T211&lt;&gt;"",Scoring!$M$25)+IF(Data!$U211&lt;&gt;"",Scoring!$M$26)+IF(Data!$V211&lt;&gt;"",Scoring!$M$27)+IF(Data!$W211&lt;&gt;"",Scoring!$M$28)+IF(Data!$X211&lt;&gt;"",Scoring!$M$29)+IF(Data!$Y211&lt;&gt;"",Scoring!$M$30)+IF(Data!$Z211&lt;&gt;"",Scoring!$M$31)+IF(Data!$AA211&lt;&gt;"",Scoring!$M$32)+IF(Data!$AB211&lt;&gt;"",Scoring!$M$33)+IF(Data!$AC211&lt;&gt;"",Scoring!$M$34)+IF(Data!$AD211&lt;&gt;"",Scoring!$M$35)+IF(Data!$AE211&lt;&gt;"",Scoring!$M$36)+IF(Data!$AF211&lt;&gt;"",Scoring!$M$37)+IF(Data!$AG211&lt;&gt;"",Scoring!$M$38)+IF(Data!$AH211&lt;&gt;"",Scoring!$M$39)+IF(Data!$AI211&lt;&gt;"",Scoring!$M$40)+IF(Data!$AJ211&lt;&gt;"",Scoring!$M$41)+IF(Data!$AK211&lt;&gt;"",Scoring!$M$42)+IF(Data!$AL211&lt;&gt;"",Scoring!$M$43)+IF(Data!$AM211&lt;&gt;"",Scoring!$M$44)+IF(Data!$AN211&lt;&gt;"",Scoring!$M$45)+IF(Data!$AO211&lt;&gt;"",Scoring!$M$46)+IF(Data!$AP211&lt;&gt;"",Scoring!$M$47)+IF(Data!$AQ211&lt;&gt;"",Scoring!$M$48)+IF(Data!$AR211&lt;&gt;"",Scoring!$M$49)+IF(Data!$AS211&lt;&gt;"",Scoring!$M$50)+IF(Data!$AT211&lt;&gt;"",Scoring!$M$51)+IF(Data!$AU211&lt;&gt;"",Scoring!$M$52),"")</f>
        <v/>
      </c>
      <c r="BO211" s="184" t="str">
        <f>IF(BN211&lt;&gt;"",LOOKUP(BN211,Likelihoods!$A$7:$A$107,Likelihoods!K$7:K$107),"")</f>
        <v/>
      </c>
      <c r="BP211" s="179" t="str">
        <f>IF(AND(COUNTBLANK($B211:$O211)=13,COUNTBLANK($P211:$Q211)=1,COUNTBLANK($R211:$U211)=3,COUNTBLANK($V211:$X211)=2,COUNTBLANK($Y211:$AE211)=6,COUNTBLANK($AF211:$AJ211)=4,COUNTBLANK($AK211:AN211)=3,COUNTBLANK($AO211:$AQ211)=2,COUNTBLANK($AR211:$AS211)=1,COUNTBLANK($AT211:$AU211)=1),IF(Data!$B211&lt;&gt;"",Scoring!$N$7)+IF(Data!$C211&lt;&gt;"",Scoring!$N$8)+IF(Data!$D211&lt;&gt;"",Scoring!$N$9)+IF(Data!$E211&lt;&gt;"",Scoring!$N$10)+IF(Data!$F211&lt;&gt;"",Scoring!$N$11)+IF(Data!$G211&lt;&gt;"",Scoring!$N$12)+IF(Data!$H211&lt;&gt;"",Scoring!$N$13)+IF(Data!$I211&lt;&gt;"",Scoring!$N$14)+IF(Data!$J211&lt;&gt;"",Scoring!$N$15)+IF(Data!$K211&lt;&gt;"",Scoring!$N$16)+IF(Data!$L211&lt;&gt;"",Scoring!$N$17)+IF(Data!$M211&lt;&gt;"",Scoring!$N$18)+IF(Data!$N211&lt;&gt;"",Scoring!$N$19)+IF(Data!$O211&lt;&gt;"",Scoring!$N$20)+IF(Data!$P211&lt;&gt;"",Scoring!$N$21)+IF(Data!$Q211&lt;&gt;"",Scoring!$N$22)+IF(Data!$R211&lt;&gt;"",Scoring!$N$23)+IF(Data!$S211&lt;&gt;"",Scoring!$N$24)+IF(Data!$T211&lt;&gt;"",Scoring!$N$25)+IF(Data!$U211&lt;&gt;"",Scoring!$N$26)+IF(Data!$V211&lt;&gt;"",Scoring!$N$27)+IF(Data!$W211&lt;&gt;"",Scoring!$N$28)+IF(Data!$X211&lt;&gt;"",Scoring!$N$29)+IF(Data!$Y211&lt;&gt;"",Scoring!$N$30)+IF(Data!$Z211&lt;&gt;"",Scoring!$N$31)+IF(Data!$AA211&lt;&gt;"",Scoring!$N$32)+IF(Data!$AB211&lt;&gt;"",Scoring!$N$33)+IF(Data!$AC211&lt;&gt;"",Scoring!$N$34)+IF(Data!$AD211&lt;&gt;"",Scoring!$N$35)+IF(Data!$AE211&lt;&gt;"",Scoring!$N$36)+IF(Data!$AF211&lt;&gt;"",Scoring!$N$37)+IF(Data!$AG211&lt;&gt;"",Scoring!$N$38)+IF(Data!$AH211&lt;&gt;"",Scoring!$N$39)+IF(Data!$AI211&lt;&gt;"",Scoring!$N$40)+IF(Data!$AJ211&lt;&gt;"",Scoring!$N$41)+IF(Data!$AK211&lt;&gt;"",Scoring!$N$42)+IF(Data!$AL211&lt;&gt;"",Scoring!$N$43)+IF(Data!$AM211&lt;&gt;"",Scoring!$N$44)+IF(Data!$AN211&lt;&gt;"",Scoring!$N$45)+IF(Data!$AO211&lt;&gt;"",Scoring!$N$46)+IF(Data!$AP211&lt;&gt;"",Scoring!$N$47)+IF(Data!$AQ211&lt;&gt;"",Scoring!$N$48)+IF(Data!$AR211&lt;&gt;"",Scoring!$N$49)+IF(Data!$AS211&lt;&gt;"",Scoring!$N$50)+IF(Data!$AT211&lt;&gt;"",Scoring!$N$51)+IF(Data!$AU211&lt;&gt;"",Scoring!$N$52),"")</f>
        <v/>
      </c>
      <c r="BQ211" s="189" t="str">
        <f>IF(BP211&lt;&gt;"",LOOKUP(BP211,Likelihoods!$A$7:$A$107,Likelihoods!L$7:L$107),"")</f>
        <v/>
      </c>
      <c r="BR211" s="181" t="str">
        <f>IF(AND(COUNTBLANK($B211:$O211)=13,COUNTBLANK($P211:$Q211)=1,COUNTBLANK($R211:$U211)=3,COUNTBLANK($V211:$X211)=2,COUNTBLANK($Y211:$AE211)=6,COUNTBLANK($AF211:$AJ211)=4,COUNTBLANK($AK211:AN211)=3,COUNTBLANK($AO211:$AQ211)=2,COUNTBLANK($AR211:$AS211)=1,COUNTBLANK($AT211:$AU211)=1),IF(Data!$B211&lt;&gt;"",Scoring!$O$7)+IF(Data!$C211&lt;&gt;"",Scoring!$O$8)+IF(Data!$D211&lt;&gt;"",Scoring!$O$9)+IF(Data!$E211&lt;&gt;"",Scoring!$O$10)+IF(Data!$F211&lt;&gt;"",Scoring!$O$11)+IF(Data!$G211&lt;&gt;"",Scoring!$O$12)+IF(Data!$H211&lt;&gt;"",Scoring!$O$13)+IF(Data!$I211&lt;&gt;"",Scoring!$O$14)+IF(Data!$J211&lt;&gt;"",Scoring!$O$15)+IF(Data!$K211&lt;&gt;"",Scoring!$O$16)+IF(Data!$L211&lt;&gt;"",Scoring!$O$17)+IF(Data!$M211&lt;&gt;"",Scoring!$O$18)+IF(Data!$N211&lt;&gt;"",Scoring!$O$19)+IF(Data!$O211&lt;&gt;"",Scoring!$O$20)+IF(Data!$P211&lt;&gt;"",Scoring!$O$21)+IF(Data!$Q211&lt;&gt;"",Scoring!$O$22)+IF(Data!$R211&lt;&gt;"",Scoring!$O$23)+IF(Data!$S211&lt;&gt;"",Scoring!$O$24)+IF(Data!$T211&lt;&gt;"",Scoring!$O$25)+IF(Data!$U211&lt;&gt;"",Scoring!$O$26)+IF(Data!$V211&lt;&gt;"",Scoring!$O$27)+IF(Data!$W211&lt;&gt;"",Scoring!$O$28)+IF(Data!$X211&lt;&gt;"",Scoring!$O$29)+IF(Data!$Y211&lt;&gt;"",Scoring!$O$30)+IF(Data!$Z211&lt;&gt;"",Scoring!$O$31)+IF(Data!$AA211&lt;&gt;"",Scoring!$O$32)+IF(Data!$AB211&lt;&gt;"",Scoring!$O$33)+IF(Data!$AC211&lt;&gt;"",Scoring!$O$34)+IF(Data!$AD211&lt;&gt;"",Scoring!$O$35)+IF(Data!$AE211&lt;&gt;"",Scoring!$O$36)+IF(Data!$AF211&lt;&gt;"",Scoring!$O$37)+IF(Data!$AG211&lt;&gt;"",Scoring!$O$38)+IF(Data!$AH211&lt;&gt;"",Scoring!$O$39)+IF(Data!$AI211&lt;&gt;"",Scoring!$O$40)+IF(Data!$AJ211&lt;&gt;"",Scoring!$O$41)+IF(Data!$AK211&lt;&gt;"",Scoring!$O$42)+IF(Data!$AL211&lt;&gt;"",Scoring!$O$43)+IF(Data!$AM211&lt;&gt;"",Scoring!$O$44)+IF(Data!$AN211&lt;&gt;"",Scoring!$O$45)+IF(Data!$AO211&lt;&gt;"",Scoring!$O$46)+IF(Data!$AP211&lt;&gt;"",Scoring!$O$47)+IF(Data!$AQ211&lt;&gt;"",Scoring!$O$48)+IF(Data!$AR211&lt;&gt;"",Scoring!$O$49)+IF(Data!$AS211&lt;&gt;"",Scoring!$O$50)+IF(Data!$AT211&lt;&gt;"",Scoring!$O$51)+IF(Data!$AU211&lt;&gt;"",Scoring!$O$52),"")</f>
        <v/>
      </c>
      <c r="BS211" s="184" t="str">
        <f>IF(BR211&lt;&gt;"",LOOKUP(BR211,Likelihoods!$A$7:$A$107,Likelihoods!M$7:M$107),"")</f>
        <v/>
      </c>
      <c r="BT211" s="181" t="str">
        <f>IF(AND(COUNTBLANK($B211:$O211)=13,COUNTBLANK($P211:$Q211)=1,COUNTBLANK($R211:$U211)=3,COUNTBLANK($V211:$X211)=2,COUNTBLANK($Y211:$AE211)=6,COUNTBLANK($AF211:$AJ211)=4,COUNTBLANK($AK211:AN211)=3,COUNTBLANK($AO211:$AQ211)=2,COUNTBLANK($AR211:$AS211)=1,COUNTBLANK($AT211:$AU211)=1),IF(Data!$B211&lt;&gt;"",Scoring!$P$7)+IF(Data!$C211&lt;&gt;"",Scoring!$P$8)+IF(Data!$D211&lt;&gt;"",Scoring!$P$9)+IF(Data!$E211&lt;&gt;"",Scoring!$P$10)+IF(Data!$F211&lt;&gt;"",Scoring!$P$11)+IF(Data!$G211&lt;&gt;"",Scoring!$P$12)+IF(Data!$H211&lt;&gt;"",Scoring!$P$13)+IF(Data!$I211&lt;&gt;"",Scoring!$P$14)+IF(Data!$J211&lt;&gt;"",Scoring!$P$15)+IF(Data!$K211&lt;&gt;"",Scoring!$P$16)+IF(Data!$L211&lt;&gt;"",Scoring!$P$17)+IF(Data!$M211&lt;&gt;"",Scoring!$P$18)+IF(Data!$N211&lt;&gt;"",Scoring!$P$19)+IF(Data!$O211&lt;&gt;"",Scoring!$P$20)+IF(Data!$P211&lt;&gt;"",Scoring!$P$21)+IF(Data!$Q211&lt;&gt;"",Scoring!$P$22)+IF(Data!$R211&lt;&gt;"",Scoring!$P$23)+IF(Data!$S211&lt;&gt;"",Scoring!$P$24)+IF(Data!$T211&lt;&gt;"",Scoring!$P$25)+IF(Data!$U211&lt;&gt;"",Scoring!$P$26)+IF(Data!$V211&lt;&gt;"",Scoring!$P$27)+IF(Data!$W211&lt;&gt;"",Scoring!$P$28)+IF(Data!$X211&lt;&gt;"",Scoring!$P$29)+IF(Data!$Y211&lt;&gt;"",Scoring!$P$30)+IF(Data!$Z211&lt;&gt;"",Scoring!$P$31)+IF(Data!$AA211&lt;&gt;"",Scoring!$P$32)+IF(Data!$AB211&lt;&gt;"",Scoring!$P$33)+IF(Data!$AC211&lt;&gt;"",Scoring!$P$34)+IF(Data!$AD211&lt;&gt;"",Scoring!$P$35)+IF(Data!$AE211&lt;&gt;"",Scoring!$P$36)+IF(Data!$AF211&lt;&gt;"",Scoring!$P$37)+IF(Data!$AG211&lt;&gt;"",Scoring!$P$38)+IF(Data!$AH211&lt;&gt;"",Scoring!$P$39)+IF(Data!$AI211&lt;&gt;"",Scoring!$P$40)+IF(Data!$AJ211&lt;&gt;"",Scoring!$P$41)+IF(Data!$AK211&lt;&gt;"",Scoring!$P$42)+IF(Data!$AL211&lt;&gt;"",Scoring!$P$43)+IF(Data!$AM211&lt;&gt;"",Scoring!$P$44)+IF(Data!$AN211&lt;&gt;"",Scoring!$P$45)+IF(Data!$AO211&lt;&gt;"",Scoring!$P$46)+IF(Data!$AP211&lt;&gt;"",Scoring!$P$47)+IF(Data!$AQ211&lt;&gt;"",Scoring!$P$48)+IF(Data!$AR211&lt;&gt;"",Scoring!$P$49)+IF(Data!$AS211&lt;&gt;"",Scoring!$P$50)+IF(Data!$AT211&lt;&gt;"",Scoring!$P$51)+IF(Data!$AU211&lt;&gt;"",Scoring!$P$52),"")</f>
        <v/>
      </c>
      <c r="BU211" s="180" t="str">
        <f>IF(BT211&lt;&gt;"",LOOKUP(BT211,Likelihoods!$A$7:$A$107,Likelihoods!N$7:N$107),"")</f>
        <v/>
      </c>
      <c r="BV211" s="181" t="str">
        <f>IF(AND(COUNTBLANK($B211:$O211)=13,COUNTBLANK($P211:$Q211)=1,COUNTBLANK($R211:$U211)=3,COUNTBLANK($V211:$X211)=2,COUNTBLANK($Y211:$AE211)=6,COUNTBLANK($AF211:$AJ211)=4,COUNTBLANK($AK211:AN211)=3,COUNTBLANK($AO211:$AQ211)=2,COUNTBLANK($AR211:$AS211)=1,COUNTBLANK($AT211:$AU211)=1),IF(Data!$B211&lt;&gt;"",Scoring!$Q$7)+IF(Data!$C211&lt;&gt;"",Scoring!$Q$8)+IF(Data!$D211&lt;&gt;"",Scoring!$Q$9)+IF(Data!$E211&lt;&gt;"",Scoring!$Q$10)+IF(Data!$F211&lt;&gt;"",Scoring!$Q$11)+IF(Data!$G211&lt;&gt;"",Scoring!$Q$12)+IF(Data!$H211&lt;&gt;"",Scoring!$Q$13)+IF(Data!$I211&lt;&gt;"",Scoring!$Q$14)+IF(Data!$J211&lt;&gt;"",Scoring!$Q$15)+IF(Data!$K211&lt;&gt;"",Scoring!$Q$16)+IF(Data!$L211&lt;&gt;"",Scoring!$Q$17)+IF(Data!$M211&lt;&gt;"",Scoring!$Q$18)+IF(Data!$N211&lt;&gt;"",Scoring!$Q$19)+IF(Data!$O211&lt;&gt;"",Scoring!$Q$20)+IF(Data!$P211&lt;&gt;"",Scoring!$Q$21)+IF(Data!$Q211&lt;&gt;"",Scoring!$Q$22)+IF(Data!$R211&lt;&gt;"",Scoring!$Q$23)+IF(Data!$S211&lt;&gt;"",Scoring!$Q$24)+IF(Data!$T211&lt;&gt;"",Scoring!$Q$25)+IF(Data!$U211&lt;&gt;"",Scoring!$Q$26)+IF(Data!$V211&lt;&gt;"",Scoring!$Q$27)+IF(Data!$W211&lt;&gt;"",Scoring!$Q$28)+IF(Data!$X211&lt;&gt;"",Scoring!$Q$29)+IF(Data!$Y211&lt;&gt;"",Scoring!$Q$30)+IF(Data!$Z211&lt;&gt;"",Scoring!$Q$31)+IF(Data!$AA211&lt;&gt;"",Scoring!$Q$32)+IF(Data!$AB211&lt;&gt;"",Scoring!$Q$33)+IF(Data!$AC211&lt;&gt;"",Scoring!$Q$34)+IF(Data!$AD211&lt;&gt;"",Scoring!$Q$35)+IF(Data!$AE211&lt;&gt;"",Scoring!$Q$36)+IF(Data!$AF211&lt;&gt;"",Scoring!$Q$37)+IF(Data!$AG211&lt;&gt;"",Scoring!$Q$38)+IF(Data!$AH211&lt;&gt;"",Scoring!$Q$39)+IF(Data!$AI211&lt;&gt;"",Scoring!$Q$40)+IF(Data!$AJ211&lt;&gt;"",Scoring!$Q$41)+IF(Data!$AK211&lt;&gt;"",Scoring!$Q$42)+IF(Data!$AL211&lt;&gt;"",Scoring!$Q$43)+IF(Data!$AM211&lt;&gt;"",Scoring!$Q$44)+IF(Data!$AN211&lt;&gt;"",Scoring!$Q$45)+IF(Data!$AO211&lt;&gt;"",Scoring!$Q$46)+IF(Data!$AP211&lt;&gt;"",Scoring!$Q$47)+IF(Data!$AQ211&lt;&gt;"",Scoring!$Q$48)+IF(Data!$AR211&lt;&gt;"",Scoring!$Q$49)+IF(Data!$AS211&lt;&gt;"",Scoring!$Q$50)+IF(Data!$AT211&lt;&gt;"",Scoring!$Q$51)+IF(Data!$AU211&lt;&gt;"",Scoring!$Q$52),"")</f>
        <v/>
      </c>
      <c r="BW211" s="183" t="str">
        <f>IF(BV211&lt;&gt;"",LOOKUP(BV211,Likelihoods!$A$7:$A$107,Likelihoods!O$7:O$107),"")</f>
        <v/>
      </c>
      <c r="BX211" s="9"/>
      <c r="BY211" s="9"/>
      <c r="BZ211" s="9"/>
      <c r="CA211" s="9"/>
      <c r="CB211" s="9"/>
      <c r="CC211" s="9"/>
      <c r="CD211" s="9"/>
      <c r="CE211" s="9"/>
      <c r="CF211" s="9"/>
      <c r="CG211" s="9"/>
      <c r="CH211" s="9"/>
      <c r="CI211" s="9"/>
      <c r="CJ211" s="9"/>
      <c r="CK211" s="9"/>
    </row>
    <row r="212" spans="1:89" ht="14.25">
      <c r="A212" s="59"/>
      <c r="B212" s="76"/>
      <c r="C212" s="77"/>
      <c r="D212" s="77"/>
      <c r="E212" s="77"/>
      <c r="F212" s="77"/>
      <c r="G212" s="77"/>
      <c r="H212" s="77"/>
      <c r="I212" s="77"/>
      <c r="J212" s="77"/>
      <c r="K212" s="77"/>
      <c r="L212" s="77"/>
      <c r="M212" s="77"/>
      <c r="N212" s="77"/>
      <c r="O212" s="77"/>
      <c r="P212" s="76"/>
      <c r="Q212" s="78"/>
      <c r="R212" s="77"/>
      <c r="S212" s="77"/>
      <c r="T212" s="77"/>
      <c r="U212" s="77"/>
      <c r="V212" s="76"/>
      <c r="W212" s="77"/>
      <c r="X212" s="78"/>
      <c r="Y212" s="77"/>
      <c r="Z212" s="77"/>
      <c r="AA212" s="77"/>
      <c r="AB212" s="77"/>
      <c r="AC212" s="77"/>
      <c r="AD212" s="77"/>
      <c r="AE212" s="77"/>
      <c r="AF212" s="76"/>
      <c r="AG212" s="77"/>
      <c r="AH212" s="77"/>
      <c r="AI212" s="77"/>
      <c r="AJ212" s="78"/>
      <c r="AK212" s="77"/>
      <c r="AL212" s="77"/>
      <c r="AM212" s="77"/>
      <c r="AN212" s="77"/>
      <c r="AO212" s="76"/>
      <c r="AP212" s="77"/>
      <c r="AQ212" s="78"/>
      <c r="AR212" s="76"/>
      <c r="AS212" s="78"/>
      <c r="AT212" s="77"/>
      <c r="AU212" s="77"/>
      <c r="AV212" s="179" t="str">
        <f>IF(AND(COUNTBLANK($B212:$O212)=13,COUNTBLANK($P212:$Q212)=1,COUNTBLANK($R212:$U212)=3,COUNTBLANK($V212:$X212)=2,COUNTBLANK($Y212:$AE212)=6,COUNTBLANK($AF212:$AJ212)=4,COUNTBLANK($AK212:AN212)=3,COUNTBLANK($AO212:$AQ212)=2,COUNTBLANK($AR212:$AS212)=1,COUNTBLANK($AT212:$AU212)=1),IF(Data!$B212&lt;&gt;"",Scoring!$D$7)+IF(Data!$C212&lt;&gt;"",Scoring!$D$8)+IF(Data!$D212&lt;&gt;"",Scoring!$D$9)+IF(Data!$E212&lt;&gt;"",Scoring!$D$10)+IF(Data!$F212&lt;&gt;"",Scoring!$D$11)+IF(Data!$G212&lt;&gt;"",Scoring!$D$12)+IF(Data!$H212&lt;&gt;"",Scoring!$D$13)+IF(Data!$I212&lt;&gt;"",Scoring!$D$14)+IF(Data!$J212&lt;&gt;"",Scoring!$D$15)+IF(Data!$K212&lt;&gt;"",Scoring!$D$16)+IF(Data!$L212&lt;&gt;"",Scoring!$D$17)+IF(Data!$M212&lt;&gt;"",Scoring!$D$18)+IF(Data!$N212&lt;&gt;"",Scoring!$D$19)+IF(Data!$O212&lt;&gt;"",Scoring!$D$20)+IF(Data!$P212&lt;&gt;"",Scoring!$D$21)+IF(Data!$Q212&lt;&gt;"",Scoring!$D$22)+IF(Data!$R212&lt;&gt;"",Scoring!$D$23)+IF(Data!$S212&lt;&gt;"",Scoring!$D$24)+IF(Data!$T212&lt;&gt;"",Scoring!$D$25)+IF(Data!$U212&lt;&gt;"",Scoring!$D$26)+IF(Data!$V212&lt;&gt;"",Scoring!$D$27)+IF(Data!$W212&lt;&gt;"",Scoring!$D$28)+IF(Data!$X212&lt;&gt;"",Scoring!$D$29)+IF(Data!$Y212&lt;&gt;"",Scoring!$D$30)+IF(Data!$Z212&lt;&gt;"",Scoring!$D$31)+IF(Data!$AA212&lt;&gt;"",Scoring!$D$32)+IF(Data!$AB212&lt;&gt;"",Scoring!$D$33)+IF(Data!$AC212&lt;&gt;"",Scoring!$D$34)+IF(Data!$AD212&lt;&gt;"",Scoring!$D$35)+IF(Data!$AE212&lt;&gt;"",Scoring!$D$36)+IF(Data!$AF212&lt;&gt;"",Scoring!$D$37)+IF(Data!$AG212&lt;&gt;"",Scoring!$D$38)+IF(Data!$AH212&lt;&gt;"",Scoring!$D$39)+IF(Data!$AI212&lt;&gt;"",Scoring!$D$40)+IF(Data!$AJ212&lt;&gt;"",Scoring!$D$41)+IF(Data!$AK212&lt;&gt;"",Scoring!$D$42)+IF(Data!$AL212&lt;&gt;"",Scoring!$D$43)+IF(Data!$AM212&lt;&gt;"",Scoring!$D$44)+IF(Data!$AN212&lt;&gt;"",Scoring!$D$45)+IF(Data!$AO212&lt;&gt;"",Scoring!$D$46)+IF(Data!$AP212&lt;&gt;"",Scoring!$D$47)+IF(Data!$AQ212&lt;&gt;"",Scoring!$D$48)+IF(Data!$AR212&lt;&gt;"",Scoring!$D$49)+IF(Data!$AS212&lt;&gt;"",Scoring!$D$50)+IF(Data!$AT212&lt;&gt;"",Scoring!$D$51)+IF(Data!$AU212&lt;&gt;"",Scoring!$D$52),"")</f>
        <v/>
      </c>
      <c r="AW212" s="180" t="str">
        <f>IF(AV212&lt;&gt;"",LOOKUP(AV212,Likelihoods!$A$7:$A$107,Likelihoods!B$7:B$107),"")</f>
        <v/>
      </c>
      <c r="AX212" s="181" t="str">
        <f>IF(AND(COUNTBLANK($B212:$O212)=13,COUNTBLANK($P212:$Q212)=1,COUNTBLANK($R212:$U212)=3,COUNTBLANK($V212:$X212)=2,COUNTBLANK($Y212:$AE212)=6,COUNTBLANK($AF212:$AJ212)=4,COUNTBLANK($AK212:AN212)=3,COUNTBLANK($AO212:$AQ212)=2,COUNTBLANK($AR212:$AS212)=1,COUNTBLANK($AT212:$AU212)=1),IF(Data!$B212&lt;&gt;"",Scoring!$E$7)+IF(Data!$C212&lt;&gt;"",Scoring!$E$8)+IF(Data!$D212&lt;&gt;"",Scoring!$E$9)+IF(Data!$E212&lt;&gt;"",Scoring!$E$10)+IF(Data!$F212&lt;&gt;"",Scoring!$E$11)+IF(Data!$G212&lt;&gt;"",Scoring!$E$12)+IF(Data!$H212&lt;&gt;"",Scoring!$E$13)+IF(Data!$I212&lt;&gt;"",Scoring!$E$14)+IF(Data!$J212&lt;&gt;"",Scoring!$E$15)+IF(Data!$K212&lt;&gt;"",Scoring!$E$16)+IF(Data!$L212&lt;&gt;"",Scoring!$E$17)+IF(Data!$M212&lt;&gt;"",Scoring!$E$18)+IF(Data!$N212&lt;&gt;"",Scoring!$E$19)+IF(Data!$O212&lt;&gt;"",Scoring!$E$20)+IF(Data!$P212&lt;&gt;"",Scoring!$E$21)+IF(Data!$Q212&lt;&gt;"",Scoring!$E$22)+IF(Data!$R212&lt;&gt;"",Scoring!$E$23)+IF(Data!$S212&lt;&gt;"",Scoring!$E$24)+IF(Data!$T212&lt;&gt;"",Scoring!$E$25)+IF(Data!$U212&lt;&gt;"",Scoring!$E$26)+IF(Data!$V212&lt;&gt;"",Scoring!$E$27)+IF(Data!$W212&lt;&gt;"",Scoring!$E$28)+IF(Data!$X212&lt;&gt;"",Scoring!$E$29)+IF(Data!$Y212&lt;&gt;"",Scoring!$E$30)+IF(Data!$Z212&lt;&gt;"",Scoring!$E$31)+IF(Data!$AA212&lt;&gt;"",Scoring!$E$32)+IF(Data!$AB212&lt;&gt;"",Scoring!$E$33)+IF(Data!$AC212&lt;&gt;"",Scoring!$E$34)+IF(Data!$AD212&lt;&gt;"",Scoring!$E$35)+IF(Data!$AE212&lt;&gt;"",Scoring!$E$36)+IF(Data!$AF212&lt;&gt;"",Scoring!$E$37)+IF(Data!$AG212&lt;&gt;"",Scoring!$E$38)+IF(Data!$AH212&lt;&gt;"",Scoring!$E$39)+IF(Data!$AI212&lt;&gt;"",Scoring!$E$40)+IF(Data!$AJ212&lt;&gt;"",Scoring!$E$41)+IF(Data!$AK212&lt;&gt;"",Scoring!$E$42)+IF(Data!$AL212&lt;&gt;"",Scoring!$E$43)+IF(Data!$AM212&lt;&gt;"",Scoring!$E$44)+IF(Data!$AN212&lt;&gt;"",Scoring!$E$45)+IF(Data!$AO212&lt;&gt;"",Scoring!$E$46)+IF(Data!$AP212&lt;&gt;"",Scoring!$E$47)+IF(Data!$AQ212&lt;&gt;"",Scoring!$E$48)+IF(Data!$AR212&lt;&gt;"",Scoring!$E$49)+IF(Data!$AS212&lt;&gt;"",Scoring!$E$50)+IF(Data!$AT212&lt;&gt;"",Scoring!$E$51)+IF(Data!$AU212&lt;&gt;"",Scoring!$E$52),"")</f>
        <v/>
      </c>
      <c r="AY212" s="180" t="str">
        <f>IF(AX212&lt;&gt;"",LOOKUP(AX212,Likelihoods!$A$7:$A$107,Likelihoods!C$7:C$107),"")</f>
        <v/>
      </c>
      <c r="AZ212" s="182" t="str">
        <f>IF(AND(COUNTBLANK($B212:$O212)=13,COUNTBLANK($P212:$Q212)=1,COUNTBLANK($R212:$U212)=3,COUNTBLANK($V212:$X212)=2,COUNTBLANK($Y212:$AE212)=6,COUNTBLANK($AF212:$AJ212)=4,COUNTBLANK($AK212:AN212)=3,COUNTBLANK($AO212:$AQ212)=2,COUNTBLANK($AR212:$AS212)=1,COUNTBLANK($AT212:$AU212)=1),IF(Data!$B212&lt;&gt;"",Scoring!$F$7)+IF(Data!$C212&lt;&gt;"",Scoring!$F$8)+IF(Data!$D212&lt;&gt;"",Scoring!$F$9)+IF(Data!$E212&lt;&gt;"",Scoring!$F$10)+IF(Data!$F212&lt;&gt;"",Scoring!$F$11)+IF(Data!$G212&lt;&gt;"",Scoring!$F$12)+IF(Data!$H212&lt;&gt;"",Scoring!$F$13)+IF(Data!$I212&lt;&gt;"",Scoring!$F$14)+IF(Data!$J212&lt;&gt;"",Scoring!$F$15)+IF(Data!$K212&lt;&gt;"",Scoring!$F$16)+IF(Data!$L212&lt;&gt;"",Scoring!$F$17)+IF(Data!$M212&lt;&gt;"",Scoring!$F$18)+IF(Data!$N212&lt;&gt;"",Scoring!$F$19)+IF(Data!$O212&lt;&gt;"",Scoring!$F$20)+IF(Data!$P212&lt;&gt;"",Scoring!$F$21)+IF(Data!$Q212&lt;&gt;"",Scoring!$F$22)+IF(Data!$R212&lt;&gt;"",Scoring!$F$23)+IF(Data!$S212&lt;&gt;"",Scoring!$F$24)+IF(Data!$T212&lt;&gt;"",Scoring!$F$25)+IF(Data!$U212&lt;&gt;"",Scoring!$F$26)+IF(Data!$V212&lt;&gt;"",Scoring!$F$27)+IF(Data!$W212&lt;&gt;"",Scoring!$F$28)+IF(Data!$X212&lt;&gt;"",Scoring!$F$29)+IF(Data!$Y212&lt;&gt;"",Scoring!$F$30)+IF(Data!$Z212&lt;&gt;"",Scoring!$F$31)+IF(Data!$AA212&lt;&gt;"",Scoring!$F$32)+IF(Data!$AB212&lt;&gt;"",Scoring!$F$33)+IF(Data!$AC212&lt;&gt;"",Scoring!$F$34)+IF(Data!$AD212&lt;&gt;"",Scoring!$F$35)+IF(Data!$AE212&lt;&gt;"",Scoring!$F$36)+IF(Data!$AF212&lt;&gt;"",Scoring!$F$37)+IF(Data!$AG212&lt;&gt;"",Scoring!$F$38)+IF(Data!$AH212&lt;&gt;"",Scoring!$F$39)+IF(Data!$AI212&lt;&gt;"",Scoring!$F$40)+IF(Data!$AJ212&lt;&gt;"",Scoring!$F$41)+IF(Data!$AK212&lt;&gt;"",Scoring!$F$42)+IF(Data!$AL212&lt;&gt;"",Scoring!$F$43)+IF(Data!$AM212&lt;&gt;"",Scoring!$F$44)+IF(Data!$AN212&lt;&gt;"",Scoring!$F$45)+IF(Data!$AO212&lt;&gt;"",Scoring!$F$46)+IF(Data!$AP212&lt;&gt;"",Scoring!$F$47)+IF(Data!$AQ212&lt;&gt;"",Scoring!$F$48)+IF(Data!$AR212&lt;&gt;"",Scoring!$F$49)+IF(Data!$AS212&lt;&gt;"",Scoring!$F$50)+IF(Data!$AT212&lt;&gt;"",Scoring!$F$51)+IF(Data!$AU212&lt;&gt;"",Scoring!$F$52),"")</f>
        <v/>
      </c>
      <c r="BA212" s="183" t="str">
        <f>IF(AZ212&lt;&gt;"",LOOKUP(AZ212,Likelihoods!$A$7:$A$107,Likelihoods!D$7:D$107),"")</f>
        <v/>
      </c>
      <c r="BB212" s="181" t="str">
        <f>IF(AND(COUNTBLANK($B212:$O212)=13,COUNTBLANK($P212:$Q212)=1,COUNTBLANK($R212:$U212)=3,COUNTBLANK($V212:$X212)=2,COUNTBLANK($Y212:$AE212)=6,COUNTBLANK($AF212:$AJ212)=4,COUNTBLANK($AK212:AN212)=3,COUNTBLANK($AO212:$AQ212)=2,COUNTBLANK($AR212:$AS212)=1,COUNTBLANK($AT212:$AU212)=1),IF(Data!$B212&lt;&gt;"",Scoring!$G$7)+IF(Data!$C212&lt;&gt;"",Scoring!$G$8)+IF(Data!$D212&lt;&gt;"",Scoring!$G$9)+IF(Data!$E212&lt;&gt;"",Scoring!$G$10)+IF(Data!$F212&lt;&gt;"",Scoring!$G$11)+IF(Data!$G212&lt;&gt;"",Scoring!$G$12)+IF(Data!$H212&lt;&gt;"",Scoring!$G$13)+IF(Data!$I212&lt;&gt;"",Scoring!$G$14)+IF(Data!$J212&lt;&gt;"",Scoring!$G$15)+IF(Data!$K212&lt;&gt;"",Scoring!$G$16)+IF(Data!$L212&lt;&gt;"",Scoring!$G$17)+IF(Data!$M212&lt;&gt;"",Scoring!$G$18)+IF(Data!$N212&lt;&gt;"",Scoring!$G$19)+IF(Data!$O212&lt;&gt;"",Scoring!$G$20)+IF(Data!$P212&lt;&gt;"",Scoring!$G$21)+IF(Data!$Q212&lt;&gt;"",Scoring!$G$22)+IF(Data!$R212&lt;&gt;"",Scoring!$G$23)+IF(Data!$S212&lt;&gt;"",Scoring!$G$24)+IF(Data!$T212&lt;&gt;"",Scoring!$G$25)+IF(Data!$U212&lt;&gt;"",Scoring!$G$26)+IF(Data!$V212&lt;&gt;"",Scoring!$G$27)+IF(Data!$W212&lt;&gt;"",Scoring!$G$28)+IF(Data!$X212&lt;&gt;"",Scoring!$G$29)+IF(Data!$Y212&lt;&gt;"",Scoring!$G$30)+IF(Data!$Z212&lt;&gt;"",Scoring!$G$31)+IF(Data!$AA212&lt;&gt;"",Scoring!$G$32)+IF(Data!$AB212&lt;&gt;"",Scoring!$G$33)+IF(Data!$AC212&lt;&gt;"",Scoring!$G$34)+IF(Data!$AD212&lt;&gt;"",Scoring!$G$35)+IF(Data!$AE212&lt;&gt;"",Scoring!$G$36)+IF(Data!$AF212&lt;&gt;"",Scoring!$G$37)+IF(Data!$AG212&lt;&gt;"",Scoring!$G$38)+IF(Data!$AH212&lt;&gt;"",Scoring!$G$39)+IF(Data!$AI212&lt;&gt;"",Scoring!$G$40)+IF(Data!$AJ212&lt;&gt;"",Scoring!$G$41)+IF(Data!$AK212&lt;&gt;"",Scoring!$G$42)+IF(Data!$AL212&lt;&gt;"",Scoring!$G$43)+IF(Data!$AM212&lt;&gt;"",Scoring!$G$44)+IF(Data!$AN212&lt;&gt;"",Scoring!$G$45)+IF(Data!$AO212&lt;&gt;"",Scoring!$G$46)+IF(Data!$AP212&lt;&gt;"",Scoring!$G$47)+IF(Data!$AQ212&lt;&gt;"",Scoring!$G$48)+IF(Data!$AR212&lt;&gt;"",Scoring!$G$49)+IF(Data!$AS212&lt;&gt;"",Scoring!$G$50)+IF(Data!$AT212&lt;&gt;"",Scoring!$G$51)+IF(Data!$AU212&lt;&gt;"",Scoring!$G$52),"")</f>
        <v/>
      </c>
      <c r="BC212" s="184" t="str">
        <f>IF(BB212&lt;&gt;"",LOOKUP(BB212,Likelihoods!$A$7:$A$107,Likelihoods!E$7:E$107),"")</f>
        <v/>
      </c>
      <c r="BD212" s="185" t="str">
        <f>IF(AND(COUNTBLANK($B212:$O212)=13,COUNTBLANK($P212:$Q212)=1,COUNTBLANK($R212:$U212)=3,COUNTBLANK($V212:$X212)=2,COUNTBLANK($Y212:$AE212)=6,COUNTBLANK($AF212:$AJ212)=4,COUNTBLANK($AK212:AN212)=3,COUNTBLANK($AO212:$AQ212)=2,COUNTBLANK($AR212:$AS212)=1,COUNTBLANK($AT212:$AU212)=1),IF(Data!$B212&lt;&gt;"",Scoring!$H$7)+IF(Data!$C212&lt;&gt;"",Scoring!$H$8)+IF(Data!$D212&lt;&gt;"",Scoring!$H$9)+IF(Data!$E212&lt;&gt;"",Scoring!$H$10)+IF(Data!$F212&lt;&gt;"",Scoring!$H$11)+IF(Data!$G212&lt;&gt;"",Scoring!$H$12)+IF(Data!$H212&lt;&gt;"",Scoring!$H$13)+IF(Data!$I212&lt;&gt;"",Scoring!$H$14)+IF(Data!$J212&lt;&gt;"",Scoring!$H$15)+IF(Data!$K212&lt;&gt;"",Scoring!$H$16)+IF(Data!$L212&lt;&gt;"",Scoring!$H$17)+IF(Data!$M212&lt;&gt;"",Scoring!$H$18)+IF(Data!$N212&lt;&gt;"",Scoring!$H$19)+IF(Data!$O212&lt;&gt;"",Scoring!$H$20)+IF(Data!$P212&lt;&gt;"",Scoring!$H$21)+IF(Data!$Q212&lt;&gt;"",Scoring!$H$22)+IF(Data!$R212&lt;&gt;"",Scoring!$H$23)+IF(Data!$S212&lt;&gt;"",Scoring!$H$24)+IF(Data!$T212&lt;&gt;"",Scoring!$H$25)+IF(Data!$U212&lt;&gt;"",Scoring!$H$26)+IF(Data!$V212&lt;&gt;"",Scoring!$H$27)+IF(Data!$W212&lt;&gt;"",Scoring!$H$28)+IF(Data!$X212&lt;&gt;"",Scoring!$H$29)+IF(Data!$Y212&lt;&gt;"",Scoring!$H$30)+IF(Data!$Z212&lt;&gt;"",Scoring!$H$31)+IF(Data!$AA212&lt;&gt;"",Scoring!$H$32)+IF(Data!$AB212&lt;&gt;"",Scoring!$H$33)+IF(Data!$AC212&lt;&gt;"",Scoring!$H$34)+IF(Data!$AD212&lt;&gt;"",Scoring!$H$35)+IF(Data!$AE212&lt;&gt;"",Scoring!$H$36)+IF(Data!$AF212&lt;&gt;"",Scoring!$H$37)+IF(Data!$AG212&lt;&gt;"",Scoring!$H$38)+IF(Data!$AH212&lt;&gt;"",Scoring!$H$39)+IF(Data!$AI212&lt;&gt;"",Scoring!$H$40)+IF(Data!$AJ212&lt;&gt;"",Scoring!$H$41)+IF(Data!$AK212&lt;&gt;"",Scoring!$H$42)+IF(Data!$AL212&lt;&gt;"",Scoring!$H$43)+IF(Data!$AM212&lt;&gt;"",Scoring!$H$44)+IF(Data!$AN212&lt;&gt;"",Scoring!$H$45)+IF(Data!$AO212&lt;&gt;"",Scoring!$H$46)+IF(Data!$AP212&lt;&gt;"",Scoring!$H$47)+IF(Data!$AQ212&lt;&gt;"",Scoring!$H$48)+IF(Data!$AR212&lt;&gt;"",Scoring!$H$49)+IF(Data!$AS212&lt;&gt;"",Scoring!$H$50)+IF(Data!$AT212&lt;&gt;"",Scoring!$H$51)+IF(Data!$AU212&lt;&gt;"",Scoring!$H$52),"")</f>
        <v/>
      </c>
      <c r="BE212" s="186" t="str">
        <f>IF(BD212&lt;&gt;"",LOOKUP(BD212,Likelihoods!$A$7:$A$107,Likelihoods!F$7:F$107),"")</f>
        <v/>
      </c>
      <c r="BF212" s="181" t="str">
        <f>IF(AND(COUNTBLANK($B212:$O212)=13,COUNTBLANK($P212:$Q212)=1,COUNTBLANK($R212:$U212)=3,COUNTBLANK($V212:$X212)=2,COUNTBLANK($Y212:$AE212)=6,COUNTBLANK($AF212:$AJ212)=4,COUNTBLANK($AK212:AN212)=3,COUNTBLANK($AO212:$AQ212)=2,COUNTBLANK($AR212:$AS212)=1,COUNTBLANK($AT212:$AU212)=1),IF(Data!$B212&lt;&gt;"",Scoring!$I$7)+IF(Data!$C212&lt;&gt;"",Scoring!$I$8)+IF(Data!$D212&lt;&gt;"",Scoring!$I$9)+IF(Data!$E212&lt;&gt;"",Scoring!$I$10)+IF(Data!$F212&lt;&gt;"",Scoring!$I$11)+IF(Data!$G212&lt;&gt;"",Scoring!$I$12)+IF(Data!$H212&lt;&gt;"",Scoring!$I$13)+IF(Data!$I212&lt;&gt;"",Scoring!$I$14)+IF(Data!$J212&lt;&gt;"",Scoring!$I$15)+IF(Data!$K212&lt;&gt;"",Scoring!$I$16)+IF(Data!$L212&lt;&gt;"",Scoring!$I$17)+IF(Data!$M212&lt;&gt;"",Scoring!$I$18)+IF(Data!$N212&lt;&gt;"",Scoring!$I$19)+IF(Data!$O212&lt;&gt;"",Scoring!$I$20)+IF(Data!$P212&lt;&gt;"",Scoring!$I$21)+IF(Data!$Q212&lt;&gt;"",Scoring!$I$22)+IF(Data!$R212&lt;&gt;"",Scoring!$I$23)+IF(Data!$S212&lt;&gt;"",Scoring!$I$24)+IF(Data!$T212&lt;&gt;"",Scoring!$I$25)+IF(Data!$U212&lt;&gt;"",Scoring!$I$26)+IF(Data!$V212&lt;&gt;"",Scoring!$I$27)+IF(Data!$W212&lt;&gt;"",Scoring!$I$28)+IF(Data!$X212&lt;&gt;"",Scoring!$I$29)+IF(Data!$Y212&lt;&gt;"",Scoring!$I$30)+IF(Data!$Z212&lt;&gt;"",Scoring!$I$31)+IF(Data!$AA212&lt;&gt;"",Scoring!$I$32)+IF(Data!$AB212&lt;&gt;"",Scoring!$I$33)+IF(Data!$AC212&lt;&gt;"",Scoring!$I$34)+IF(Data!$AD212&lt;&gt;"",Scoring!$I$35)+IF(Data!$AE212&lt;&gt;"",Scoring!$I$36)+IF(Data!$AF212&lt;&gt;"",Scoring!$I$37)+IF(Data!$AG212&lt;&gt;"",Scoring!$I$38)+IF(Data!$AH212&lt;&gt;"",Scoring!$I$39)+IF(Data!$AI212&lt;&gt;"",Scoring!$I$40)+IF(Data!$AJ212&lt;&gt;"",Scoring!$I$41)+IF(Data!$AK212&lt;&gt;"",Scoring!$I$42)+IF(Data!$AL212&lt;&gt;"",Scoring!$I$43)+IF(Data!$AM212&lt;&gt;"",Scoring!$I$44)+IF(Data!$AN212&lt;&gt;"",Scoring!$I$45)+IF(Data!$AO212&lt;&gt;"",Scoring!$I$46)+IF(Data!$AP212&lt;&gt;"",Scoring!$I$47)+IF(Data!$AQ212&lt;&gt;"",Scoring!$I$48)+IF(Data!$AR212&lt;&gt;"",Scoring!$I$49)+IF(Data!$AS212&lt;&gt;"",Scoring!$I$50)+IF(Data!$AT212&lt;&gt;"",Scoring!$I$51)+IF(Data!$AU212&lt;&gt;"",Scoring!$I$52),"")</f>
        <v/>
      </c>
      <c r="BG212" s="180" t="str">
        <f>IF(BF212&lt;&gt;"",LOOKUP(BF212,Likelihoods!$A$7:$A$107,Likelihoods!G$7:G$107),"")</f>
        <v/>
      </c>
      <c r="BH212" s="187" t="str">
        <f>IF(AND(COUNTBLANK($B212:$O212)=13,COUNTBLANK($P212:$Q212)=1,COUNTBLANK($R212:$U212)=3,COUNTBLANK($V212:$X212)=2,COUNTBLANK($Y212:$AE212)=6,COUNTBLANK($AF212:$AJ212)=4,COUNTBLANK($AK212:AN212)=3,COUNTBLANK($AO212:$AQ212)=2,COUNTBLANK($AR212:$AS212)=1,COUNTBLANK($AT212:$AU212)=1),IF(Data!$B212&lt;&gt;"",Scoring!$J$7)+IF(Data!$C212&lt;&gt;"",Scoring!$J$8)+IF(Data!$D212&lt;&gt;"",Scoring!$J$9)+IF(Data!$E212&lt;&gt;"",Scoring!$J$10)+IF(Data!$F212&lt;&gt;"",Scoring!$J$11)+IF(Data!$G212&lt;&gt;"",Scoring!$J$12)+IF(Data!$H212&lt;&gt;"",Scoring!$J$13)+IF(Data!$I212&lt;&gt;"",Scoring!$J$14)+IF(Data!$J212&lt;&gt;"",Scoring!$J$15)+IF(Data!$K212&lt;&gt;"",Scoring!$J$16)+IF(Data!$L212&lt;&gt;"",Scoring!$J$17)+IF(Data!$M212&lt;&gt;"",Scoring!$J$18)+IF(Data!$N212&lt;&gt;"",Scoring!$J$19)+IF(Data!$O212&lt;&gt;"",Scoring!$J$20)+IF(Data!$P212&lt;&gt;"",Scoring!$J$21)+IF(Data!$Q212&lt;&gt;"",Scoring!$J$22)+IF(Data!$R212&lt;&gt;"",Scoring!$J$23)+IF(Data!$S212&lt;&gt;"",Scoring!$J$24)+IF(Data!$T212&lt;&gt;"",Scoring!$J$25)+IF(Data!$U212&lt;&gt;"",Scoring!$J$26)+IF(Data!$V212&lt;&gt;"",Scoring!$J$27)+IF(Data!$W212&lt;&gt;"",Scoring!$J$28)+IF(Data!$X212&lt;&gt;"",Scoring!$J$29)+IF(Data!$Y212&lt;&gt;"",Scoring!$J$30)+IF(Data!$Z212&lt;&gt;"",Scoring!$J$31)+IF(Data!$AA212&lt;&gt;"",Scoring!$J$32)+IF(Data!$AB212&lt;&gt;"",Scoring!$J$33)+IF(Data!$AC212&lt;&gt;"",Scoring!$J$34)+IF(Data!$AD212&lt;&gt;"",Scoring!$J$35)+IF(Data!$AE212&lt;&gt;"",Scoring!$J$36)+IF(Data!$AF212&lt;&gt;"",Scoring!$J$37)+IF(Data!$AG212&lt;&gt;"",Scoring!$J$38)+IF(Data!$AH212&lt;&gt;"",Scoring!$J$39)+IF(Data!$AI212&lt;&gt;"",Scoring!$J$40)+IF(Data!$AJ212&lt;&gt;"",Scoring!$J$41)+IF(Data!$AK212&lt;&gt;"",Scoring!$J$42)+IF(Data!$AL212&lt;&gt;"",Scoring!$J$43)+IF(Data!$AM212&lt;&gt;"",Scoring!$J$44)+IF(Data!$AN212&lt;&gt;"",Scoring!$J$45)+IF(Data!$AO212&lt;&gt;"",Scoring!$J$46)+IF(Data!$AP212&lt;&gt;"",Scoring!$J$47)+IF(Data!$AQ212&lt;&gt;"",Scoring!$J$48)+IF(Data!$AR212&lt;&gt;"",Scoring!$J$49)+IF(Data!$AS212&lt;&gt;"",Scoring!$J$50)+IF(Data!$AT212&lt;&gt;"",Scoring!$J$51)+IF(Data!$AU212&lt;&gt;"",Scoring!$J$52),"")</f>
        <v/>
      </c>
      <c r="BI212" s="183" t="str">
        <f>IF(BH212&lt;&gt;"",LOOKUP(BH212,Likelihoods!$A$7:$A$107,Likelihoods!H$7:H$107),"")</f>
        <v/>
      </c>
      <c r="BJ212" s="188" t="str">
        <f>IF(AND(COUNTBLANK($B212:$O212)=13,COUNTBLANK($P212:$Q212)=1,COUNTBLANK($R212:$U212)=3,COUNTBLANK($V212:$X212)=2,COUNTBLANK($Y212:$AE212)=6,COUNTBLANK($AF212:$AJ212)=4,COUNTBLANK($AK212:AN212)=3,COUNTBLANK($AO212:$AQ212)=2,COUNTBLANK($AR212:$AS212)=1,COUNTBLANK($AT212:$AU212)=1),IF(Data!$B212&lt;&gt;"",Scoring!$K$7)+IF(Data!$C212&lt;&gt;"",Scoring!$K$8)+IF(Data!$D212&lt;&gt;"",Scoring!$K$9)+IF(Data!$E212&lt;&gt;"",Scoring!$K$10)+IF(Data!$F212&lt;&gt;"",Scoring!$K$11)+IF(Data!$G212&lt;&gt;"",Scoring!$K$12)+IF(Data!$H212&lt;&gt;"",Scoring!$K$13)+IF(Data!$I212&lt;&gt;"",Scoring!$K$14)+IF(Data!$J212&lt;&gt;"",Scoring!$K$15)+IF(Data!$K212&lt;&gt;"",Scoring!$K$16)+IF(Data!$L212&lt;&gt;"",Scoring!$K$17)+IF(Data!$M212&lt;&gt;"",Scoring!$K$18)+IF(Data!$N212&lt;&gt;"",Scoring!$K$19)+IF(Data!$O212&lt;&gt;"",Scoring!$K$20)+IF(Data!$P212&lt;&gt;"",Scoring!$K$21)+IF(Data!$Q212&lt;&gt;"",Scoring!$K$22)+IF(Data!$R212&lt;&gt;"",Scoring!$K$23)+IF(Data!$S212&lt;&gt;"",Scoring!$K$24)+IF(Data!$T212&lt;&gt;"",Scoring!$K$25)+IF(Data!$U212&lt;&gt;"",Scoring!$K$26)+IF(Data!$V212&lt;&gt;"",Scoring!$K$27)+IF(Data!$W212&lt;&gt;"",Scoring!$K$28)+IF(Data!$X212&lt;&gt;"",Scoring!$K$29)+IF(Data!$Y212&lt;&gt;"",Scoring!$K$30)+IF(Data!$Z212&lt;&gt;"",Scoring!$K$31)+IF(Data!$AA212&lt;&gt;"",Scoring!$K$32)+IF(Data!$AB212&lt;&gt;"",Scoring!$K$33)+IF(Data!$AC212&lt;&gt;"",Scoring!$K$34)+IF(Data!$AD212&lt;&gt;"",Scoring!$K$35)+IF(Data!$AE212&lt;&gt;"",Scoring!$K$36)+IF(Data!$AF212&lt;&gt;"",Scoring!$K$37)+IF(Data!$AG212&lt;&gt;"",Scoring!$K$38)+IF(Data!$AH212&lt;&gt;"",Scoring!$K$39)+IF(Data!$AI212&lt;&gt;"",Scoring!$K$40)+IF(Data!$AJ212&lt;&gt;"",Scoring!$K$41)+IF(Data!$AK212&lt;&gt;"",Scoring!$K$42)+IF(Data!$AL212&lt;&gt;"",Scoring!$K$43)+IF(Data!$AM212&lt;&gt;"",Scoring!$K$44)+IF(Data!$AN212&lt;&gt;"",Scoring!$K$45)+IF(Data!$AO212&lt;&gt;"",Scoring!$K$46)+IF(Data!$AP212&lt;&gt;"",Scoring!$K$47)+IF(Data!$AQ212&lt;&gt;"",Scoring!$K$48)+IF(Data!$AR212&lt;&gt;"",Scoring!$K$49)+IF(Data!$AS212&lt;&gt;"",Scoring!$K$50)+IF(Data!$AT212&lt;&gt;"",Scoring!$K$51)+IF(Data!$AU212&lt;&gt;"",Scoring!$K$52),"")</f>
        <v/>
      </c>
      <c r="BK212" s="184" t="str">
        <f>IF(BJ212&lt;&gt;"",LOOKUP(BJ212,Likelihoods!$A$7:$A$107,Likelihoods!I$7:I$107),"")</f>
        <v/>
      </c>
      <c r="BL212" s="187" t="str">
        <f>IF(AND(COUNTBLANK($B212:$O212)=13,COUNTBLANK($P212:$Q212)=1,COUNTBLANK($R212:$U212)=3,COUNTBLANK($V212:$X212)=2,COUNTBLANK($Y212:$AE212)=6,COUNTBLANK($AF212:$AJ212)=4,COUNTBLANK($AK212:AN212)=3,COUNTBLANK($AO212:$AQ212)=2,COUNTBLANK($AR212:$AS212)=1,COUNTBLANK($AT212:$AU212)=1),IF(Data!$B212&lt;&gt;"",Scoring!$L$7)+IF(Data!$C212&lt;&gt;"",Scoring!$L$8)+IF(Data!$D212&lt;&gt;"",Scoring!$L$9)+IF(Data!$E212&lt;&gt;"",Scoring!$L$10)+IF(Data!$F212&lt;&gt;"",Scoring!$L$11)+IF(Data!$G212&lt;&gt;"",Scoring!$L$12)+IF(Data!$H212&lt;&gt;"",Scoring!$L$13)+IF(Data!$I212&lt;&gt;"",Scoring!$L$14)+IF(Data!$J212&lt;&gt;"",Scoring!$L$15)+IF(Data!$K212&lt;&gt;"",Scoring!$L$16)+IF(Data!$L212&lt;&gt;"",Scoring!$L$17)+IF(Data!$M212&lt;&gt;"",Scoring!$L$18)+IF(Data!$N212&lt;&gt;"",Scoring!$L$19)+IF(Data!$O212&lt;&gt;"",Scoring!$L$20)+IF(Data!$P212&lt;&gt;"",Scoring!$L$21)+IF(Data!$Q212&lt;&gt;"",Scoring!$L$22)+IF(Data!$R212&lt;&gt;"",Scoring!$L$23)+IF(Data!$S212&lt;&gt;"",Scoring!$L$24)+IF(Data!$T212&lt;&gt;"",Scoring!$L$25)+IF(Data!$U212&lt;&gt;"",Scoring!$L$26)+IF(Data!$V212&lt;&gt;"",Scoring!$L$27)+IF(Data!$W212&lt;&gt;"",Scoring!$L$28)+IF(Data!$X212&lt;&gt;"",Scoring!$L$29)+IF(Data!$Y212&lt;&gt;"",Scoring!$L$30)+IF(Data!$Z212&lt;&gt;"",Scoring!$L$31)+IF(Data!$AA212&lt;&gt;"",Scoring!$L$32)+IF(Data!$AB212&lt;&gt;"",Scoring!$L$33)+IF(Data!$AC212&lt;&gt;"",Scoring!$L$34)+IF(Data!$AD212&lt;&gt;"",Scoring!$L$35)+IF(Data!$AE212&lt;&gt;"",Scoring!$L$36)+IF(Data!$AF212&lt;&gt;"",Scoring!$L$37)+IF(Data!$AG212&lt;&gt;"",Scoring!$L$38)+IF(Data!$AH212&lt;&gt;"",Scoring!$L$39)+IF(Data!$AI212&lt;&gt;"",Scoring!$L$40)+IF(Data!$AJ212&lt;&gt;"",Scoring!$L$41)+IF(Data!$AK212&lt;&gt;"",Scoring!$L$42)+IF(Data!$AL212&lt;&gt;"",Scoring!$L$43)+IF(Data!$AM212&lt;&gt;"",Scoring!$L$44)+IF(Data!$AN212&lt;&gt;"",Scoring!$L$45)+IF(Data!$AO212&lt;&gt;"",Scoring!$L$46)+IF(Data!$AP212&lt;&gt;"",Scoring!$L$47)+IF(Data!$AQ212&lt;&gt;"",Scoring!$L$48)+IF(Data!$AR212&lt;&gt;"",Scoring!$L$49)+IF(Data!$AS212&lt;&gt;"",Scoring!$L$50)+IF(Data!$AT212&lt;&gt;"",Scoring!$L$51)+IF(Data!$AU212&lt;&gt;"",Scoring!$L$52),"")</f>
        <v/>
      </c>
      <c r="BM212" s="180" t="str">
        <f>IF(BL212&lt;&gt;"",LOOKUP(BL212,Likelihoods!$A$7:$A$107,Likelihoods!J$7:J$107),"")</f>
        <v/>
      </c>
      <c r="BN212" s="181" t="str">
        <f>IF(AND(COUNTBLANK($B212:$O212)=13,COUNTBLANK($P212:$Q212)=1,COUNTBLANK($R212:$U212)=3,COUNTBLANK($V212:$X212)=2,COUNTBLANK($Y212:$AE212)=6,COUNTBLANK($AF212:$AJ212)=4,COUNTBLANK($AK212:AN212)=3,COUNTBLANK($AO212:$AQ212)=2,COUNTBLANK($AR212:$AS212)=1,COUNTBLANK($AT212:$AU212)=1),IF(Data!$B212&lt;&gt;"",Scoring!$M$7)+IF(Data!$C212&lt;&gt;"",Scoring!$M$8)+IF(Data!$D212&lt;&gt;"",Scoring!$M$9)+IF(Data!$E212&lt;&gt;"",Scoring!$M$10)+IF(Data!$F212&lt;&gt;"",Scoring!$M$11)+IF(Data!$G212&lt;&gt;"",Scoring!$M$12)+IF(Data!$H212&lt;&gt;"",Scoring!$M$13)+IF(Data!$I212&lt;&gt;"",Scoring!$M$14)+IF(Data!$J212&lt;&gt;"",Scoring!$M$15)+IF(Data!$K212&lt;&gt;"",Scoring!$M$16)+IF(Data!$L212&lt;&gt;"",Scoring!$M$17)+IF(Data!$M212&lt;&gt;"",Scoring!$M$18)+IF(Data!$N212&lt;&gt;"",Scoring!$M$19)+IF(Data!$O212&lt;&gt;"",Scoring!$M$20)+IF(Data!$P212&lt;&gt;"",Scoring!$M$21)+IF(Data!$Q212&lt;&gt;"",Scoring!$M$22)+IF(Data!$R212&lt;&gt;"",Scoring!$M$23)+IF(Data!$S212&lt;&gt;"",Scoring!$M$24)+IF(Data!$T212&lt;&gt;"",Scoring!$M$25)+IF(Data!$U212&lt;&gt;"",Scoring!$M$26)+IF(Data!$V212&lt;&gt;"",Scoring!$M$27)+IF(Data!$W212&lt;&gt;"",Scoring!$M$28)+IF(Data!$X212&lt;&gt;"",Scoring!$M$29)+IF(Data!$Y212&lt;&gt;"",Scoring!$M$30)+IF(Data!$Z212&lt;&gt;"",Scoring!$M$31)+IF(Data!$AA212&lt;&gt;"",Scoring!$M$32)+IF(Data!$AB212&lt;&gt;"",Scoring!$M$33)+IF(Data!$AC212&lt;&gt;"",Scoring!$M$34)+IF(Data!$AD212&lt;&gt;"",Scoring!$M$35)+IF(Data!$AE212&lt;&gt;"",Scoring!$M$36)+IF(Data!$AF212&lt;&gt;"",Scoring!$M$37)+IF(Data!$AG212&lt;&gt;"",Scoring!$M$38)+IF(Data!$AH212&lt;&gt;"",Scoring!$M$39)+IF(Data!$AI212&lt;&gt;"",Scoring!$M$40)+IF(Data!$AJ212&lt;&gt;"",Scoring!$M$41)+IF(Data!$AK212&lt;&gt;"",Scoring!$M$42)+IF(Data!$AL212&lt;&gt;"",Scoring!$M$43)+IF(Data!$AM212&lt;&gt;"",Scoring!$M$44)+IF(Data!$AN212&lt;&gt;"",Scoring!$M$45)+IF(Data!$AO212&lt;&gt;"",Scoring!$M$46)+IF(Data!$AP212&lt;&gt;"",Scoring!$M$47)+IF(Data!$AQ212&lt;&gt;"",Scoring!$M$48)+IF(Data!$AR212&lt;&gt;"",Scoring!$M$49)+IF(Data!$AS212&lt;&gt;"",Scoring!$M$50)+IF(Data!$AT212&lt;&gt;"",Scoring!$M$51)+IF(Data!$AU212&lt;&gt;"",Scoring!$M$52),"")</f>
        <v/>
      </c>
      <c r="BO212" s="184" t="str">
        <f>IF(BN212&lt;&gt;"",LOOKUP(BN212,Likelihoods!$A$7:$A$107,Likelihoods!K$7:K$107),"")</f>
        <v/>
      </c>
      <c r="BP212" s="179" t="str">
        <f>IF(AND(COUNTBLANK($B212:$O212)=13,COUNTBLANK($P212:$Q212)=1,COUNTBLANK($R212:$U212)=3,COUNTBLANK($V212:$X212)=2,COUNTBLANK($Y212:$AE212)=6,COUNTBLANK($AF212:$AJ212)=4,COUNTBLANK($AK212:AN212)=3,COUNTBLANK($AO212:$AQ212)=2,COUNTBLANK($AR212:$AS212)=1,COUNTBLANK($AT212:$AU212)=1),IF(Data!$B212&lt;&gt;"",Scoring!$N$7)+IF(Data!$C212&lt;&gt;"",Scoring!$N$8)+IF(Data!$D212&lt;&gt;"",Scoring!$N$9)+IF(Data!$E212&lt;&gt;"",Scoring!$N$10)+IF(Data!$F212&lt;&gt;"",Scoring!$N$11)+IF(Data!$G212&lt;&gt;"",Scoring!$N$12)+IF(Data!$H212&lt;&gt;"",Scoring!$N$13)+IF(Data!$I212&lt;&gt;"",Scoring!$N$14)+IF(Data!$J212&lt;&gt;"",Scoring!$N$15)+IF(Data!$K212&lt;&gt;"",Scoring!$N$16)+IF(Data!$L212&lt;&gt;"",Scoring!$N$17)+IF(Data!$M212&lt;&gt;"",Scoring!$N$18)+IF(Data!$N212&lt;&gt;"",Scoring!$N$19)+IF(Data!$O212&lt;&gt;"",Scoring!$N$20)+IF(Data!$P212&lt;&gt;"",Scoring!$N$21)+IF(Data!$Q212&lt;&gt;"",Scoring!$N$22)+IF(Data!$R212&lt;&gt;"",Scoring!$N$23)+IF(Data!$S212&lt;&gt;"",Scoring!$N$24)+IF(Data!$T212&lt;&gt;"",Scoring!$N$25)+IF(Data!$U212&lt;&gt;"",Scoring!$N$26)+IF(Data!$V212&lt;&gt;"",Scoring!$N$27)+IF(Data!$W212&lt;&gt;"",Scoring!$N$28)+IF(Data!$X212&lt;&gt;"",Scoring!$N$29)+IF(Data!$Y212&lt;&gt;"",Scoring!$N$30)+IF(Data!$Z212&lt;&gt;"",Scoring!$N$31)+IF(Data!$AA212&lt;&gt;"",Scoring!$N$32)+IF(Data!$AB212&lt;&gt;"",Scoring!$N$33)+IF(Data!$AC212&lt;&gt;"",Scoring!$N$34)+IF(Data!$AD212&lt;&gt;"",Scoring!$N$35)+IF(Data!$AE212&lt;&gt;"",Scoring!$N$36)+IF(Data!$AF212&lt;&gt;"",Scoring!$N$37)+IF(Data!$AG212&lt;&gt;"",Scoring!$N$38)+IF(Data!$AH212&lt;&gt;"",Scoring!$N$39)+IF(Data!$AI212&lt;&gt;"",Scoring!$N$40)+IF(Data!$AJ212&lt;&gt;"",Scoring!$N$41)+IF(Data!$AK212&lt;&gt;"",Scoring!$N$42)+IF(Data!$AL212&lt;&gt;"",Scoring!$N$43)+IF(Data!$AM212&lt;&gt;"",Scoring!$N$44)+IF(Data!$AN212&lt;&gt;"",Scoring!$N$45)+IF(Data!$AO212&lt;&gt;"",Scoring!$N$46)+IF(Data!$AP212&lt;&gt;"",Scoring!$N$47)+IF(Data!$AQ212&lt;&gt;"",Scoring!$N$48)+IF(Data!$AR212&lt;&gt;"",Scoring!$N$49)+IF(Data!$AS212&lt;&gt;"",Scoring!$N$50)+IF(Data!$AT212&lt;&gt;"",Scoring!$N$51)+IF(Data!$AU212&lt;&gt;"",Scoring!$N$52),"")</f>
        <v/>
      </c>
      <c r="BQ212" s="189" t="str">
        <f>IF(BP212&lt;&gt;"",LOOKUP(BP212,Likelihoods!$A$7:$A$107,Likelihoods!L$7:L$107),"")</f>
        <v/>
      </c>
      <c r="BR212" s="181" t="str">
        <f>IF(AND(COUNTBLANK($B212:$O212)=13,COUNTBLANK($P212:$Q212)=1,COUNTBLANK($R212:$U212)=3,COUNTBLANK($V212:$X212)=2,COUNTBLANK($Y212:$AE212)=6,COUNTBLANK($AF212:$AJ212)=4,COUNTBLANK($AK212:AN212)=3,COUNTBLANK($AO212:$AQ212)=2,COUNTBLANK($AR212:$AS212)=1,COUNTBLANK($AT212:$AU212)=1),IF(Data!$B212&lt;&gt;"",Scoring!$O$7)+IF(Data!$C212&lt;&gt;"",Scoring!$O$8)+IF(Data!$D212&lt;&gt;"",Scoring!$O$9)+IF(Data!$E212&lt;&gt;"",Scoring!$O$10)+IF(Data!$F212&lt;&gt;"",Scoring!$O$11)+IF(Data!$G212&lt;&gt;"",Scoring!$O$12)+IF(Data!$H212&lt;&gt;"",Scoring!$O$13)+IF(Data!$I212&lt;&gt;"",Scoring!$O$14)+IF(Data!$J212&lt;&gt;"",Scoring!$O$15)+IF(Data!$K212&lt;&gt;"",Scoring!$O$16)+IF(Data!$L212&lt;&gt;"",Scoring!$O$17)+IF(Data!$M212&lt;&gt;"",Scoring!$O$18)+IF(Data!$N212&lt;&gt;"",Scoring!$O$19)+IF(Data!$O212&lt;&gt;"",Scoring!$O$20)+IF(Data!$P212&lt;&gt;"",Scoring!$O$21)+IF(Data!$Q212&lt;&gt;"",Scoring!$O$22)+IF(Data!$R212&lt;&gt;"",Scoring!$O$23)+IF(Data!$S212&lt;&gt;"",Scoring!$O$24)+IF(Data!$T212&lt;&gt;"",Scoring!$O$25)+IF(Data!$U212&lt;&gt;"",Scoring!$O$26)+IF(Data!$V212&lt;&gt;"",Scoring!$O$27)+IF(Data!$W212&lt;&gt;"",Scoring!$O$28)+IF(Data!$X212&lt;&gt;"",Scoring!$O$29)+IF(Data!$Y212&lt;&gt;"",Scoring!$O$30)+IF(Data!$Z212&lt;&gt;"",Scoring!$O$31)+IF(Data!$AA212&lt;&gt;"",Scoring!$O$32)+IF(Data!$AB212&lt;&gt;"",Scoring!$O$33)+IF(Data!$AC212&lt;&gt;"",Scoring!$O$34)+IF(Data!$AD212&lt;&gt;"",Scoring!$O$35)+IF(Data!$AE212&lt;&gt;"",Scoring!$O$36)+IF(Data!$AF212&lt;&gt;"",Scoring!$O$37)+IF(Data!$AG212&lt;&gt;"",Scoring!$O$38)+IF(Data!$AH212&lt;&gt;"",Scoring!$O$39)+IF(Data!$AI212&lt;&gt;"",Scoring!$O$40)+IF(Data!$AJ212&lt;&gt;"",Scoring!$O$41)+IF(Data!$AK212&lt;&gt;"",Scoring!$O$42)+IF(Data!$AL212&lt;&gt;"",Scoring!$O$43)+IF(Data!$AM212&lt;&gt;"",Scoring!$O$44)+IF(Data!$AN212&lt;&gt;"",Scoring!$O$45)+IF(Data!$AO212&lt;&gt;"",Scoring!$O$46)+IF(Data!$AP212&lt;&gt;"",Scoring!$O$47)+IF(Data!$AQ212&lt;&gt;"",Scoring!$O$48)+IF(Data!$AR212&lt;&gt;"",Scoring!$O$49)+IF(Data!$AS212&lt;&gt;"",Scoring!$O$50)+IF(Data!$AT212&lt;&gt;"",Scoring!$O$51)+IF(Data!$AU212&lt;&gt;"",Scoring!$O$52),"")</f>
        <v/>
      </c>
      <c r="BS212" s="184" t="str">
        <f>IF(BR212&lt;&gt;"",LOOKUP(BR212,Likelihoods!$A$7:$A$107,Likelihoods!M$7:M$107),"")</f>
        <v/>
      </c>
      <c r="BT212" s="181" t="str">
        <f>IF(AND(COUNTBLANK($B212:$O212)=13,COUNTBLANK($P212:$Q212)=1,COUNTBLANK($R212:$U212)=3,COUNTBLANK($V212:$X212)=2,COUNTBLANK($Y212:$AE212)=6,COUNTBLANK($AF212:$AJ212)=4,COUNTBLANK($AK212:AN212)=3,COUNTBLANK($AO212:$AQ212)=2,COUNTBLANK($AR212:$AS212)=1,COUNTBLANK($AT212:$AU212)=1),IF(Data!$B212&lt;&gt;"",Scoring!$P$7)+IF(Data!$C212&lt;&gt;"",Scoring!$P$8)+IF(Data!$D212&lt;&gt;"",Scoring!$P$9)+IF(Data!$E212&lt;&gt;"",Scoring!$P$10)+IF(Data!$F212&lt;&gt;"",Scoring!$P$11)+IF(Data!$G212&lt;&gt;"",Scoring!$P$12)+IF(Data!$H212&lt;&gt;"",Scoring!$P$13)+IF(Data!$I212&lt;&gt;"",Scoring!$P$14)+IF(Data!$J212&lt;&gt;"",Scoring!$P$15)+IF(Data!$K212&lt;&gt;"",Scoring!$P$16)+IF(Data!$L212&lt;&gt;"",Scoring!$P$17)+IF(Data!$M212&lt;&gt;"",Scoring!$P$18)+IF(Data!$N212&lt;&gt;"",Scoring!$P$19)+IF(Data!$O212&lt;&gt;"",Scoring!$P$20)+IF(Data!$P212&lt;&gt;"",Scoring!$P$21)+IF(Data!$Q212&lt;&gt;"",Scoring!$P$22)+IF(Data!$R212&lt;&gt;"",Scoring!$P$23)+IF(Data!$S212&lt;&gt;"",Scoring!$P$24)+IF(Data!$T212&lt;&gt;"",Scoring!$P$25)+IF(Data!$U212&lt;&gt;"",Scoring!$P$26)+IF(Data!$V212&lt;&gt;"",Scoring!$P$27)+IF(Data!$W212&lt;&gt;"",Scoring!$P$28)+IF(Data!$X212&lt;&gt;"",Scoring!$P$29)+IF(Data!$Y212&lt;&gt;"",Scoring!$P$30)+IF(Data!$Z212&lt;&gt;"",Scoring!$P$31)+IF(Data!$AA212&lt;&gt;"",Scoring!$P$32)+IF(Data!$AB212&lt;&gt;"",Scoring!$P$33)+IF(Data!$AC212&lt;&gt;"",Scoring!$P$34)+IF(Data!$AD212&lt;&gt;"",Scoring!$P$35)+IF(Data!$AE212&lt;&gt;"",Scoring!$P$36)+IF(Data!$AF212&lt;&gt;"",Scoring!$P$37)+IF(Data!$AG212&lt;&gt;"",Scoring!$P$38)+IF(Data!$AH212&lt;&gt;"",Scoring!$P$39)+IF(Data!$AI212&lt;&gt;"",Scoring!$P$40)+IF(Data!$AJ212&lt;&gt;"",Scoring!$P$41)+IF(Data!$AK212&lt;&gt;"",Scoring!$P$42)+IF(Data!$AL212&lt;&gt;"",Scoring!$P$43)+IF(Data!$AM212&lt;&gt;"",Scoring!$P$44)+IF(Data!$AN212&lt;&gt;"",Scoring!$P$45)+IF(Data!$AO212&lt;&gt;"",Scoring!$P$46)+IF(Data!$AP212&lt;&gt;"",Scoring!$P$47)+IF(Data!$AQ212&lt;&gt;"",Scoring!$P$48)+IF(Data!$AR212&lt;&gt;"",Scoring!$P$49)+IF(Data!$AS212&lt;&gt;"",Scoring!$P$50)+IF(Data!$AT212&lt;&gt;"",Scoring!$P$51)+IF(Data!$AU212&lt;&gt;"",Scoring!$P$52),"")</f>
        <v/>
      </c>
      <c r="BU212" s="180" t="str">
        <f>IF(BT212&lt;&gt;"",LOOKUP(BT212,Likelihoods!$A$7:$A$107,Likelihoods!N$7:N$107),"")</f>
        <v/>
      </c>
      <c r="BV212" s="181" t="str">
        <f>IF(AND(COUNTBLANK($B212:$O212)=13,COUNTBLANK($P212:$Q212)=1,COUNTBLANK($R212:$U212)=3,COUNTBLANK($V212:$X212)=2,COUNTBLANK($Y212:$AE212)=6,COUNTBLANK($AF212:$AJ212)=4,COUNTBLANK($AK212:AN212)=3,COUNTBLANK($AO212:$AQ212)=2,COUNTBLANK($AR212:$AS212)=1,COUNTBLANK($AT212:$AU212)=1),IF(Data!$B212&lt;&gt;"",Scoring!$Q$7)+IF(Data!$C212&lt;&gt;"",Scoring!$Q$8)+IF(Data!$D212&lt;&gt;"",Scoring!$Q$9)+IF(Data!$E212&lt;&gt;"",Scoring!$Q$10)+IF(Data!$F212&lt;&gt;"",Scoring!$Q$11)+IF(Data!$G212&lt;&gt;"",Scoring!$Q$12)+IF(Data!$H212&lt;&gt;"",Scoring!$Q$13)+IF(Data!$I212&lt;&gt;"",Scoring!$Q$14)+IF(Data!$J212&lt;&gt;"",Scoring!$Q$15)+IF(Data!$K212&lt;&gt;"",Scoring!$Q$16)+IF(Data!$L212&lt;&gt;"",Scoring!$Q$17)+IF(Data!$M212&lt;&gt;"",Scoring!$Q$18)+IF(Data!$N212&lt;&gt;"",Scoring!$Q$19)+IF(Data!$O212&lt;&gt;"",Scoring!$Q$20)+IF(Data!$P212&lt;&gt;"",Scoring!$Q$21)+IF(Data!$Q212&lt;&gt;"",Scoring!$Q$22)+IF(Data!$R212&lt;&gt;"",Scoring!$Q$23)+IF(Data!$S212&lt;&gt;"",Scoring!$Q$24)+IF(Data!$T212&lt;&gt;"",Scoring!$Q$25)+IF(Data!$U212&lt;&gt;"",Scoring!$Q$26)+IF(Data!$V212&lt;&gt;"",Scoring!$Q$27)+IF(Data!$W212&lt;&gt;"",Scoring!$Q$28)+IF(Data!$X212&lt;&gt;"",Scoring!$Q$29)+IF(Data!$Y212&lt;&gt;"",Scoring!$Q$30)+IF(Data!$Z212&lt;&gt;"",Scoring!$Q$31)+IF(Data!$AA212&lt;&gt;"",Scoring!$Q$32)+IF(Data!$AB212&lt;&gt;"",Scoring!$Q$33)+IF(Data!$AC212&lt;&gt;"",Scoring!$Q$34)+IF(Data!$AD212&lt;&gt;"",Scoring!$Q$35)+IF(Data!$AE212&lt;&gt;"",Scoring!$Q$36)+IF(Data!$AF212&lt;&gt;"",Scoring!$Q$37)+IF(Data!$AG212&lt;&gt;"",Scoring!$Q$38)+IF(Data!$AH212&lt;&gt;"",Scoring!$Q$39)+IF(Data!$AI212&lt;&gt;"",Scoring!$Q$40)+IF(Data!$AJ212&lt;&gt;"",Scoring!$Q$41)+IF(Data!$AK212&lt;&gt;"",Scoring!$Q$42)+IF(Data!$AL212&lt;&gt;"",Scoring!$Q$43)+IF(Data!$AM212&lt;&gt;"",Scoring!$Q$44)+IF(Data!$AN212&lt;&gt;"",Scoring!$Q$45)+IF(Data!$AO212&lt;&gt;"",Scoring!$Q$46)+IF(Data!$AP212&lt;&gt;"",Scoring!$Q$47)+IF(Data!$AQ212&lt;&gt;"",Scoring!$Q$48)+IF(Data!$AR212&lt;&gt;"",Scoring!$Q$49)+IF(Data!$AS212&lt;&gt;"",Scoring!$Q$50)+IF(Data!$AT212&lt;&gt;"",Scoring!$Q$51)+IF(Data!$AU212&lt;&gt;"",Scoring!$Q$52),"")</f>
        <v/>
      </c>
      <c r="BW212" s="183" t="str">
        <f>IF(BV212&lt;&gt;"",LOOKUP(BV212,Likelihoods!$A$7:$A$107,Likelihoods!O$7:O$107),"")</f>
        <v/>
      </c>
      <c r="BX212" s="9"/>
      <c r="BY212" s="9"/>
      <c r="BZ212" s="9"/>
      <c r="CA212" s="9"/>
      <c r="CB212" s="9"/>
      <c r="CC212" s="9"/>
      <c r="CD212" s="9"/>
      <c r="CE212" s="9"/>
      <c r="CF212" s="9"/>
      <c r="CG212" s="9"/>
      <c r="CH212" s="9"/>
      <c r="CI212" s="9"/>
      <c r="CJ212" s="9"/>
      <c r="CK212" s="9"/>
    </row>
    <row r="213" spans="1:89" ht="14.25">
      <c r="A213" s="59"/>
      <c r="B213" s="76"/>
      <c r="C213" s="77"/>
      <c r="D213" s="77"/>
      <c r="E213" s="77"/>
      <c r="F213" s="77"/>
      <c r="G213" s="77"/>
      <c r="H213" s="77"/>
      <c r="I213" s="77"/>
      <c r="J213" s="77"/>
      <c r="K213" s="77"/>
      <c r="L213" s="77"/>
      <c r="M213" s="77"/>
      <c r="N213" s="77"/>
      <c r="O213" s="77"/>
      <c r="P213" s="76"/>
      <c r="Q213" s="78"/>
      <c r="R213" s="77"/>
      <c r="S213" s="77"/>
      <c r="T213" s="77"/>
      <c r="U213" s="77"/>
      <c r="V213" s="76"/>
      <c r="W213" s="77"/>
      <c r="X213" s="78"/>
      <c r="Y213" s="77"/>
      <c r="Z213" s="77"/>
      <c r="AA213" s="77"/>
      <c r="AB213" s="77"/>
      <c r="AC213" s="77"/>
      <c r="AD213" s="77"/>
      <c r="AE213" s="77"/>
      <c r="AF213" s="76"/>
      <c r="AG213" s="77"/>
      <c r="AH213" s="77"/>
      <c r="AI213" s="77"/>
      <c r="AJ213" s="78"/>
      <c r="AK213" s="77"/>
      <c r="AL213" s="77"/>
      <c r="AM213" s="77"/>
      <c r="AN213" s="77"/>
      <c r="AO213" s="76"/>
      <c r="AP213" s="77"/>
      <c r="AQ213" s="78"/>
      <c r="AR213" s="76"/>
      <c r="AS213" s="78"/>
      <c r="AT213" s="77"/>
      <c r="AU213" s="77"/>
      <c r="AV213" s="179" t="str">
        <f>IF(AND(COUNTBLANK($B213:$O213)=13,COUNTBLANK($P213:$Q213)=1,COUNTBLANK($R213:$U213)=3,COUNTBLANK($V213:$X213)=2,COUNTBLANK($Y213:$AE213)=6,COUNTBLANK($AF213:$AJ213)=4,COUNTBLANK($AK213:AN213)=3,COUNTBLANK($AO213:$AQ213)=2,COUNTBLANK($AR213:$AS213)=1,COUNTBLANK($AT213:$AU213)=1),IF(Data!$B213&lt;&gt;"",Scoring!$D$7)+IF(Data!$C213&lt;&gt;"",Scoring!$D$8)+IF(Data!$D213&lt;&gt;"",Scoring!$D$9)+IF(Data!$E213&lt;&gt;"",Scoring!$D$10)+IF(Data!$F213&lt;&gt;"",Scoring!$D$11)+IF(Data!$G213&lt;&gt;"",Scoring!$D$12)+IF(Data!$H213&lt;&gt;"",Scoring!$D$13)+IF(Data!$I213&lt;&gt;"",Scoring!$D$14)+IF(Data!$J213&lt;&gt;"",Scoring!$D$15)+IF(Data!$K213&lt;&gt;"",Scoring!$D$16)+IF(Data!$L213&lt;&gt;"",Scoring!$D$17)+IF(Data!$M213&lt;&gt;"",Scoring!$D$18)+IF(Data!$N213&lt;&gt;"",Scoring!$D$19)+IF(Data!$O213&lt;&gt;"",Scoring!$D$20)+IF(Data!$P213&lt;&gt;"",Scoring!$D$21)+IF(Data!$Q213&lt;&gt;"",Scoring!$D$22)+IF(Data!$R213&lt;&gt;"",Scoring!$D$23)+IF(Data!$S213&lt;&gt;"",Scoring!$D$24)+IF(Data!$T213&lt;&gt;"",Scoring!$D$25)+IF(Data!$U213&lt;&gt;"",Scoring!$D$26)+IF(Data!$V213&lt;&gt;"",Scoring!$D$27)+IF(Data!$W213&lt;&gt;"",Scoring!$D$28)+IF(Data!$X213&lt;&gt;"",Scoring!$D$29)+IF(Data!$Y213&lt;&gt;"",Scoring!$D$30)+IF(Data!$Z213&lt;&gt;"",Scoring!$D$31)+IF(Data!$AA213&lt;&gt;"",Scoring!$D$32)+IF(Data!$AB213&lt;&gt;"",Scoring!$D$33)+IF(Data!$AC213&lt;&gt;"",Scoring!$D$34)+IF(Data!$AD213&lt;&gt;"",Scoring!$D$35)+IF(Data!$AE213&lt;&gt;"",Scoring!$D$36)+IF(Data!$AF213&lt;&gt;"",Scoring!$D$37)+IF(Data!$AG213&lt;&gt;"",Scoring!$D$38)+IF(Data!$AH213&lt;&gt;"",Scoring!$D$39)+IF(Data!$AI213&lt;&gt;"",Scoring!$D$40)+IF(Data!$AJ213&lt;&gt;"",Scoring!$D$41)+IF(Data!$AK213&lt;&gt;"",Scoring!$D$42)+IF(Data!$AL213&lt;&gt;"",Scoring!$D$43)+IF(Data!$AM213&lt;&gt;"",Scoring!$D$44)+IF(Data!$AN213&lt;&gt;"",Scoring!$D$45)+IF(Data!$AO213&lt;&gt;"",Scoring!$D$46)+IF(Data!$AP213&lt;&gt;"",Scoring!$D$47)+IF(Data!$AQ213&lt;&gt;"",Scoring!$D$48)+IF(Data!$AR213&lt;&gt;"",Scoring!$D$49)+IF(Data!$AS213&lt;&gt;"",Scoring!$D$50)+IF(Data!$AT213&lt;&gt;"",Scoring!$D$51)+IF(Data!$AU213&lt;&gt;"",Scoring!$D$52),"")</f>
        <v/>
      </c>
      <c r="AW213" s="180" t="str">
        <f>IF(AV213&lt;&gt;"",LOOKUP(AV213,Likelihoods!$A$7:$A$107,Likelihoods!B$7:B$107),"")</f>
        <v/>
      </c>
      <c r="AX213" s="181" t="str">
        <f>IF(AND(COUNTBLANK($B213:$O213)=13,COUNTBLANK($P213:$Q213)=1,COUNTBLANK($R213:$U213)=3,COUNTBLANK($V213:$X213)=2,COUNTBLANK($Y213:$AE213)=6,COUNTBLANK($AF213:$AJ213)=4,COUNTBLANK($AK213:AN213)=3,COUNTBLANK($AO213:$AQ213)=2,COUNTBLANK($AR213:$AS213)=1,COUNTBLANK($AT213:$AU213)=1),IF(Data!$B213&lt;&gt;"",Scoring!$E$7)+IF(Data!$C213&lt;&gt;"",Scoring!$E$8)+IF(Data!$D213&lt;&gt;"",Scoring!$E$9)+IF(Data!$E213&lt;&gt;"",Scoring!$E$10)+IF(Data!$F213&lt;&gt;"",Scoring!$E$11)+IF(Data!$G213&lt;&gt;"",Scoring!$E$12)+IF(Data!$H213&lt;&gt;"",Scoring!$E$13)+IF(Data!$I213&lt;&gt;"",Scoring!$E$14)+IF(Data!$J213&lt;&gt;"",Scoring!$E$15)+IF(Data!$K213&lt;&gt;"",Scoring!$E$16)+IF(Data!$L213&lt;&gt;"",Scoring!$E$17)+IF(Data!$M213&lt;&gt;"",Scoring!$E$18)+IF(Data!$N213&lt;&gt;"",Scoring!$E$19)+IF(Data!$O213&lt;&gt;"",Scoring!$E$20)+IF(Data!$P213&lt;&gt;"",Scoring!$E$21)+IF(Data!$Q213&lt;&gt;"",Scoring!$E$22)+IF(Data!$R213&lt;&gt;"",Scoring!$E$23)+IF(Data!$S213&lt;&gt;"",Scoring!$E$24)+IF(Data!$T213&lt;&gt;"",Scoring!$E$25)+IF(Data!$U213&lt;&gt;"",Scoring!$E$26)+IF(Data!$V213&lt;&gt;"",Scoring!$E$27)+IF(Data!$W213&lt;&gt;"",Scoring!$E$28)+IF(Data!$X213&lt;&gt;"",Scoring!$E$29)+IF(Data!$Y213&lt;&gt;"",Scoring!$E$30)+IF(Data!$Z213&lt;&gt;"",Scoring!$E$31)+IF(Data!$AA213&lt;&gt;"",Scoring!$E$32)+IF(Data!$AB213&lt;&gt;"",Scoring!$E$33)+IF(Data!$AC213&lt;&gt;"",Scoring!$E$34)+IF(Data!$AD213&lt;&gt;"",Scoring!$E$35)+IF(Data!$AE213&lt;&gt;"",Scoring!$E$36)+IF(Data!$AF213&lt;&gt;"",Scoring!$E$37)+IF(Data!$AG213&lt;&gt;"",Scoring!$E$38)+IF(Data!$AH213&lt;&gt;"",Scoring!$E$39)+IF(Data!$AI213&lt;&gt;"",Scoring!$E$40)+IF(Data!$AJ213&lt;&gt;"",Scoring!$E$41)+IF(Data!$AK213&lt;&gt;"",Scoring!$E$42)+IF(Data!$AL213&lt;&gt;"",Scoring!$E$43)+IF(Data!$AM213&lt;&gt;"",Scoring!$E$44)+IF(Data!$AN213&lt;&gt;"",Scoring!$E$45)+IF(Data!$AO213&lt;&gt;"",Scoring!$E$46)+IF(Data!$AP213&lt;&gt;"",Scoring!$E$47)+IF(Data!$AQ213&lt;&gt;"",Scoring!$E$48)+IF(Data!$AR213&lt;&gt;"",Scoring!$E$49)+IF(Data!$AS213&lt;&gt;"",Scoring!$E$50)+IF(Data!$AT213&lt;&gt;"",Scoring!$E$51)+IF(Data!$AU213&lt;&gt;"",Scoring!$E$52),"")</f>
        <v/>
      </c>
      <c r="AY213" s="180" t="str">
        <f>IF(AX213&lt;&gt;"",LOOKUP(AX213,Likelihoods!$A$7:$A$107,Likelihoods!C$7:C$107),"")</f>
        <v/>
      </c>
      <c r="AZ213" s="182" t="str">
        <f>IF(AND(COUNTBLANK($B213:$O213)=13,COUNTBLANK($P213:$Q213)=1,COUNTBLANK($R213:$U213)=3,COUNTBLANK($V213:$X213)=2,COUNTBLANK($Y213:$AE213)=6,COUNTBLANK($AF213:$AJ213)=4,COUNTBLANK($AK213:AN213)=3,COUNTBLANK($AO213:$AQ213)=2,COUNTBLANK($AR213:$AS213)=1,COUNTBLANK($AT213:$AU213)=1),IF(Data!$B213&lt;&gt;"",Scoring!$F$7)+IF(Data!$C213&lt;&gt;"",Scoring!$F$8)+IF(Data!$D213&lt;&gt;"",Scoring!$F$9)+IF(Data!$E213&lt;&gt;"",Scoring!$F$10)+IF(Data!$F213&lt;&gt;"",Scoring!$F$11)+IF(Data!$G213&lt;&gt;"",Scoring!$F$12)+IF(Data!$H213&lt;&gt;"",Scoring!$F$13)+IF(Data!$I213&lt;&gt;"",Scoring!$F$14)+IF(Data!$J213&lt;&gt;"",Scoring!$F$15)+IF(Data!$K213&lt;&gt;"",Scoring!$F$16)+IF(Data!$L213&lt;&gt;"",Scoring!$F$17)+IF(Data!$M213&lt;&gt;"",Scoring!$F$18)+IF(Data!$N213&lt;&gt;"",Scoring!$F$19)+IF(Data!$O213&lt;&gt;"",Scoring!$F$20)+IF(Data!$P213&lt;&gt;"",Scoring!$F$21)+IF(Data!$Q213&lt;&gt;"",Scoring!$F$22)+IF(Data!$R213&lt;&gt;"",Scoring!$F$23)+IF(Data!$S213&lt;&gt;"",Scoring!$F$24)+IF(Data!$T213&lt;&gt;"",Scoring!$F$25)+IF(Data!$U213&lt;&gt;"",Scoring!$F$26)+IF(Data!$V213&lt;&gt;"",Scoring!$F$27)+IF(Data!$W213&lt;&gt;"",Scoring!$F$28)+IF(Data!$X213&lt;&gt;"",Scoring!$F$29)+IF(Data!$Y213&lt;&gt;"",Scoring!$F$30)+IF(Data!$Z213&lt;&gt;"",Scoring!$F$31)+IF(Data!$AA213&lt;&gt;"",Scoring!$F$32)+IF(Data!$AB213&lt;&gt;"",Scoring!$F$33)+IF(Data!$AC213&lt;&gt;"",Scoring!$F$34)+IF(Data!$AD213&lt;&gt;"",Scoring!$F$35)+IF(Data!$AE213&lt;&gt;"",Scoring!$F$36)+IF(Data!$AF213&lt;&gt;"",Scoring!$F$37)+IF(Data!$AG213&lt;&gt;"",Scoring!$F$38)+IF(Data!$AH213&lt;&gt;"",Scoring!$F$39)+IF(Data!$AI213&lt;&gt;"",Scoring!$F$40)+IF(Data!$AJ213&lt;&gt;"",Scoring!$F$41)+IF(Data!$AK213&lt;&gt;"",Scoring!$F$42)+IF(Data!$AL213&lt;&gt;"",Scoring!$F$43)+IF(Data!$AM213&lt;&gt;"",Scoring!$F$44)+IF(Data!$AN213&lt;&gt;"",Scoring!$F$45)+IF(Data!$AO213&lt;&gt;"",Scoring!$F$46)+IF(Data!$AP213&lt;&gt;"",Scoring!$F$47)+IF(Data!$AQ213&lt;&gt;"",Scoring!$F$48)+IF(Data!$AR213&lt;&gt;"",Scoring!$F$49)+IF(Data!$AS213&lt;&gt;"",Scoring!$F$50)+IF(Data!$AT213&lt;&gt;"",Scoring!$F$51)+IF(Data!$AU213&lt;&gt;"",Scoring!$F$52),"")</f>
        <v/>
      </c>
      <c r="BA213" s="183" t="str">
        <f>IF(AZ213&lt;&gt;"",LOOKUP(AZ213,Likelihoods!$A$7:$A$107,Likelihoods!D$7:D$107),"")</f>
        <v/>
      </c>
      <c r="BB213" s="181" t="str">
        <f>IF(AND(COUNTBLANK($B213:$O213)=13,COUNTBLANK($P213:$Q213)=1,COUNTBLANK($R213:$U213)=3,COUNTBLANK($V213:$X213)=2,COUNTBLANK($Y213:$AE213)=6,COUNTBLANK($AF213:$AJ213)=4,COUNTBLANK($AK213:AN213)=3,COUNTBLANK($AO213:$AQ213)=2,COUNTBLANK($AR213:$AS213)=1,COUNTBLANK($AT213:$AU213)=1),IF(Data!$B213&lt;&gt;"",Scoring!$G$7)+IF(Data!$C213&lt;&gt;"",Scoring!$G$8)+IF(Data!$D213&lt;&gt;"",Scoring!$G$9)+IF(Data!$E213&lt;&gt;"",Scoring!$G$10)+IF(Data!$F213&lt;&gt;"",Scoring!$G$11)+IF(Data!$G213&lt;&gt;"",Scoring!$G$12)+IF(Data!$H213&lt;&gt;"",Scoring!$G$13)+IF(Data!$I213&lt;&gt;"",Scoring!$G$14)+IF(Data!$J213&lt;&gt;"",Scoring!$G$15)+IF(Data!$K213&lt;&gt;"",Scoring!$G$16)+IF(Data!$L213&lt;&gt;"",Scoring!$G$17)+IF(Data!$M213&lt;&gt;"",Scoring!$G$18)+IF(Data!$N213&lt;&gt;"",Scoring!$G$19)+IF(Data!$O213&lt;&gt;"",Scoring!$G$20)+IF(Data!$P213&lt;&gt;"",Scoring!$G$21)+IF(Data!$Q213&lt;&gt;"",Scoring!$G$22)+IF(Data!$R213&lt;&gt;"",Scoring!$G$23)+IF(Data!$S213&lt;&gt;"",Scoring!$G$24)+IF(Data!$T213&lt;&gt;"",Scoring!$G$25)+IF(Data!$U213&lt;&gt;"",Scoring!$G$26)+IF(Data!$V213&lt;&gt;"",Scoring!$G$27)+IF(Data!$W213&lt;&gt;"",Scoring!$G$28)+IF(Data!$X213&lt;&gt;"",Scoring!$G$29)+IF(Data!$Y213&lt;&gt;"",Scoring!$G$30)+IF(Data!$Z213&lt;&gt;"",Scoring!$G$31)+IF(Data!$AA213&lt;&gt;"",Scoring!$G$32)+IF(Data!$AB213&lt;&gt;"",Scoring!$G$33)+IF(Data!$AC213&lt;&gt;"",Scoring!$G$34)+IF(Data!$AD213&lt;&gt;"",Scoring!$G$35)+IF(Data!$AE213&lt;&gt;"",Scoring!$G$36)+IF(Data!$AF213&lt;&gt;"",Scoring!$G$37)+IF(Data!$AG213&lt;&gt;"",Scoring!$G$38)+IF(Data!$AH213&lt;&gt;"",Scoring!$G$39)+IF(Data!$AI213&lt;&gt;"",Scoring!$G$40)+IF(Data!$AJ213&lt;&gt;"",Scoring!$G$41)+IF(Data!$AK213&lt;&gt;"",Scoring!$G$42)+IF(Data!$AL213&lt;&gt;"",Scoring!$G$43)+IF(Data!$AM213&lt;&gt;"",Scoring!$G$44)+IF(Data!$AN213&lt;&gt;"",Scoring!$G$45)+IF(Data!$AO213&lt;&gt;"",Scoring!$G$46)+IF(Data!$AP213&lt;&gt;"",Scoring!$G$47)+IF(Data!$AQ213&lt;&gt;"",Scoring!$G$48)+IF(Data!$AR213&lt;&gt;"",Scoring!$G$49)+IF(Data!$AS213&lt;&gt;"",Scoring!$G$50)+IF(Data!$AT213&lt;&gt;"",Scoring!$G$51)+IF(Data!$AU213&lt;&gt;"",Scoring!$G$52),"")</f>
        <v/>
      </c>
      <c r="BC213" s="184" t="str">
        <f>IF(BB213&lt;&gt;"",LOOKUP(BB213,Likelihoods!$A$7:$A$107,Likelihoods!E$7:E$107),"")</f>
        <v/>
      </c>
      <c r="BD213" s="185" t="str">
        <f>IF(AND(COUNTBLANK($B213:$O213)=13,COUNTBLANK($P213:$Q213)=1,COUNTBLANK($R213:$U213)=3,COUNTBLANK($V213:$X213)=2,COUNTBLANK($Y213:$AE213)=6,COUNTBLANK($AF213:$AJ213)=4,COUNTBLANK($AK213:AN213)=3,COUNTBLANK($AO213:$AQ213)=2,COUNTBLANK($AR213:$AS213)=1,COUNTBLANK($AT213:$AU213)=1),IF(Data!$B213&lt;&gt;"",Scoring!$H$7)+IF(Data!$C213&lt;&gt;"",Scoring!$H$8)+IF(Data!$D213&lt;&gt;"",Scoring!$H$9)+IF(Data!$E213&lt;&gt;"",Scoring!$H$10)+IF(Data!$F213&lt;&gt;"",Scoring!$H$11)+IF(Data!$G213&lt;&gt;"",Scoring!$H$12)+IF(Data!$H213&lt;&gt;"",Scoring!$H$13)+IF(Data!$I213&lt;&gt;"",Scoring!$H$14)+IF(Data!$J213&lt;&gt;"",Scoring!$H$15)+IF(Data!$K213&lt;&gt;"",Scoring!$H$16)+IF(Data!$L213&lt;&gt;"",Scoring!$H$17)+IF(Data!$M213&lt;&gt;"",Scoring!$H$18)+IF(Data!$N213&lt;&gt;"",Scoring!$H$19)+IF(Data!$O213&lt;&gt;"",Scoring!$H$20)+IF(Data!$P213&lt;&gt;"",Scoring!$H$21)+IF(Data!$Q213&lt;&gt;"",Scoring!$H$22)+IF(Data!$R213&lt;&gt;"",Scoring!$H$23)+IF(Data!$S213&lt;&gt;"",Scoring!$H$24)+IF(Data!$T213&lt;&gt;"",Scoring!$H$25)+IF(Data!$U213&lt;&gt;"",Scoring!$H$26)+IF(Data!$V213&lt;&gt;"",Scoring!$H$27)+IF(Data!$W213&lt;&gt;"",Scoring!$H$28)+IF(Data!$X213&lt;&gt;"",Scoring!$H$29)+IF(Data!$Y213&lt;&gt;"",Scoring!$H$30)+IF(Data!$Z213&lt;&gt;"",Scoring!$H$31)+IF(Data!$AA213&lt;&gt;"",Scoring!$H$32)+IF(Data!$AB213&lt;&gt;"",Scoring!$H$33)+IF(Data!$AC213&lt;&gt;"",Scoring!$H$34)+IF(Data!$AD213&lt;&gt;"",Scoring!$H$35)+IF(Data!$AE213&lt;&gt;"",Scoring!$H$36)+IF(Data!$AF213&lt;&gt;"",Scoring!$H$37)+IF(Data!$AG213&lt;&gt;"",Scoring!$H$38)+IF(Data!$AH213&lt;&gt;"",Scoring!$H$39)+IF(Data!$AI213&lt;&gt;"",Scoring!$H$40)+IF(Data!$AJ213&lt;&gt;"",Scoring!$H$41)+IF(Data!$AK213&lt;&gt;"",Scoring!$H$42)+IF(Data!$AL213&lt;&gt;"",Scoring!$H$43)+IF(Data!$AM213&lt;&gt;"",Scoring!$H$44)+IF(Data!$AN213&lt;&gt;"",Scoring!$H$45)+IF(Data!$AO213&lt;&gt;"",Scoring!$H$46)+IF(Data!$AP213&lt;&gt;"",Scoring!$H$47)+IF(Data!$AQ213&lt;&gt;"",Scoring!$H$48)+IF(Data!$AR213&lt;&gt;"",Scoring!$H$49)+IF(Data!$AS213&lt;&gt;"",Scoring!$H$50)+IF(Data!$AT213&lt;&gt;"",Scoring!$H$51)+IF(Data!$AU213&lt;&gt;"",Scoring!$H$52),"")</f>
        <v/>
      </c>
      <c r="BE213" s="186" t="str">
        <f>IF(BD213&lt;&gt;"",LOOKUP(BD213,Likelihoods!$A$7:$A$107,Likelihoods!F$7:F$107),"")</f>
        <v/>
      </c>
      <c r="BF213" s="181" t="str">
        <f>IF(AND(COUNTBLANK($B213:$O213)=13,COUNTBLANK($P213:$Q213)=1,COUNTBLANK($R213:$U213)=3,COUNTBLANK($V213:$X213)=2,COUNTBLANK($Y213:$AE213)=6,COUNTBLANK($AF213:$AJ213)=4,COUNTBLANK($AK213:AN213)=3,COUNTBLANK($AO213:$AQ213)=2,COUNTBLANK($AR213:$AS213)=1,COUNTBLANK($AT213:$AU213)=1),IF(Data!$B213&lt;&gt;"",Scoring!$I$7)+IF(Data!$C213&lt;&gt;"",Scoring!$I$8)+IF(Data!$D213&lt;&gt;"",Scoring!$I$9)+IF(Data!$E213&lt;&gt;"",Scoring!$I$10)+IF(Data!$F213&lt;&gt;"",Scoring!$I$11)+IF(Data!$G213&lt;&gt;"",Scoring!$I$12)+IF(Data!$H213&lt;&gt;"",Scoring!$I$13)+IF(Data!$I213&lt;&gt;"",Scoring!$I$14)+IF(Data!$J213&lt;&gt;"",Scoring!$I$15)+IF(Data!$K213&lt;&gt;"",Scoring!$I$16)+IF(Data!$L213&lt;&gt;"",Scoring!$I$17)+IF(Data!$M213&lt;&gt;"",Scoring!$I$18)+IF(Data!$N213&lt;&gt;"",Scoring!$I$19)+IF(Data!$O213&lt;&gt;"",Scoring!$I$20)+IF(Data!$P213&lt;&gt;"",Scoring!$I$21)+IF(Data!$Q213&lt;&gt;"",Scoring!$I$22)+IF(Data!$R213&lt;&gt;"",Scoring!$I$23)+IF(Data!$S213&lt;&gt;"",Scoring!$I$24)+IF(Data!$T213&lt;&gt;"",Scoring!$I$25)+IF(Data!$U213&lt;&gt;"",Scoring!$I$26)+IF(Data!$V213&lt;&gt;"",Scoring!$I$27)+IF(Data!$W213&lt;&gt;"",Scoring!$I$28)+IF(Data!$X213&lt;&gt;"",Scoring!$I$29)+IF(Data!$Y213&lt;&gt;"",Scoring!$I$30)+IF(Data!$Z213&lt;&gt;"",Scoring!$I$31)+IF(Data!$AA213&lt;&gt;"",Scoring!$I$32)+IF(Data!$AB213&lt;&gt;"",Scoring!$I$33)+IF(Data!$AC213&lt;&gt;"",Scoring!$I$34)+IF(Data!$AD213&lt;&gt;"",Scoring!$I$35)+IF(Data!$AE213&lt;&gt;"",Scoring!$I$36)+IF(Data!$AF213&lt;&gt;"",Scoring!$I$37)+IF(Data!$AG213&lt;&gt;"",Scoring!$I$38)+IF(Data!$AH213&lt;&gt;"",Scoring!$I$39)+IF(Data!$AI213&lt;&gt;"",Scoring!$I$40)+IF(Data!$AJ213&lt;&gt;"",Scoring!$I$41)+IF(Data!$AK213&lt;&gt;"",Scoring!$I$42)+IF(Data!$AL213&lt;&gt;"",Scoring!$I$43)+IF(Data!$AM213&lt;&gt;"",Scoring!$I$44)+IF(Data!$AN213&lt;&gt;"",Scoring!$I$45)+IF(Data!$AO213&lt;&gt;"",Scoring!$I$46)+IF(Data!$AP213&lt;&gt;"",Scoring!$I$47)+IF(Data!$AQ213&lt;&gt;"",Scoring!$I$48)+IF(Data!$AR213&lt;&gt;"",Scoring!$I$49)+IF(Data!$AS213&lt;&gt;"",Scoring!$I$50)+IF(Data!$AT213&lt;&gt;"",Scoring!$I$51)+IF(Data!$AU213&lt;&gt;"",Scoring!$I$52),"")</f>
        <v/>
      </c>
      <c r="BG213" s="180" t="str">
        <f>IF(BF213&lt;&gt;"",LOOKUP(BF213,Likelihoods!$A$7:$A$107,Likelihoods!G$7:G$107),"")</f>
        <v/>
      </c>
      <c r="BH213" s="187" t="str">
        <f>IF(AND(COUNTBLANK($B213:$O213)=13,COUNTBLANK($P213:$Q213)=1,COUNTBLANK($R213:$U213)=3,COUNTBLANK($V213:$X213)=2,COUNTBLANK($Y213:$AE213)=6,COUNTBLANK($AF213:$AJ213)=4,COUNTBLANK($AK213:AN213)=3,COUNTBLANK($AO213:$AQ213)=2,COUNTBLANK($AR213:$AS213)=1,COUNTBLANK($AT213:$AU213)=1),IF(Data!$B213&lt;&gt;"",Scoring!$J$7)+IF(Data!$C213&lt;&gt;"",Scoring!$J$8)+IF(Data!$D213&lt;&gt;"",Scoring!$J$9)+IF(Data!$E213&lt;&gt;"",Scoring!$J$10)+IF(Data!$F213&lt;&gt;"",Scoring!$J$11)+IF(Data!$G213&lt;&gt;"",Scoring!$J$12)+IF(Data!$H213&lt;&gt;"",Scoring!$J$13)+IF(Data!$I213&lt;&gt;"",Scoring!$J$14)+IF(Data!$J213&lt;&gt;"",Scoring!$J$15)+IF(Data!$K213&lt;&gt;"",Scoring!$J$16)+IF(Data!$L213&lt;&gt;"",Scoring!$J$17)+IF(Data!$M213&lt;&gt;"",Scoring!$J$18)+IF(Data!$N213&lt;&gt;"",Scoring!$J$19)+IF(Data!$O213&lt;&gt;"",Scoring!$J$20)+IF(Data!$P213&lt;&gt;"",Scoring!$J$21)+IF(Data!$Q213&lt;&gt;"",Scoring!$J$22)+IF(Data!$R213&lt;&gt;"",Scoring!$J$23)+IF(Data!$S213&lt;&gt;"",Scoring!$J$24)+IF(Data!$T213&lt;&gt;"",Scoring!$J$25)+IF(Data!$U213&lt;&gt;"",Scoring!$J$26)+IF(Data!$V213&lt;&gt;"",Scoring!$J$27)+IF(Data!$W213&lt;&gt;"",Scoring!$J$28)+IF(Data!$X213&lt;&gt;"",Scoring!$J$29)+IF(Data!$Y213&lt;&gt;"",Scoring!$J$30)+IF(Data!$Z213&lt;&gt;"",Scoring!$J$31)+IF(Data!$AA213&lt;&gt;"",Scoring!$J$32)+IF(Data!$AB213&lt;&gt;"",Scoring!$J$33)+IF(Data!$AC213&lt;&gt;"",Scoring!$J$34)+IF(Data!$AD213&lt;&gt;"",Scoring!$J$35)+IF(Data!$AE213&lt;&gt;"",Scoring!$J$36)+IF(Data!$AF213&lt;&gt;"",Scoring!$J$37)+IF(Data!$AG213&lt;&gt;"",Scoring!$J$38)+IF(Data!$AH213&lt;&gt;"",Scoring!$J$39)+IF(Data!$AI213&lt;&gt;"",Scoring!$J$40)+IF(Data!$AJ213&lt;&gt;"",Scoring!$J$41)+IF(Data!$AK213&lt;&gt;"",Scoring!$J$42)+IF(Data!$AL213&lt;&gt;"",Scoring!$J$43)+IF(Data!$AM213&lt;&gt;"",Scoring!$J$44)+IF(Data!$AN213&lt;&gt;"",Scoring!$J$45)+IF(Data!$AO213&lt;&gt;"",Scoring!$J$46)+IF(Data!$AP213&lt;&gt;"",Scoring!$J$47)+IF(Data!$AQ213&lt;&gt;"",Scoring!$J$48)+IF(Data!$AR213&lt;&gt;"",Scoring!$J$49)+IF(Data!$AS213&lt;&gt;"",Scoring!$J$50)+IF(Data!$AT213&lt;&gt;"",Scoring!$J$51)+IF(Data!$AU213&lt;&gt;"",Scoring!$J$52),"")</f>
        <v/>
      </c>
      <c r="BI213" s="183" t="str">
        <f>IF(BH213&lt;&gt;"",LOOKUP(BH213,Likelihoods!$A$7:$A$107,Likelihoods!H$7:H$107),"")</f>
        <v/>
      </c>
      <c r="BJ213" s="188" t="str">
        <f>IF(AND(COUNTBLANK($B213:$O213)=13,COUNTBLANK($P213:$Q213)=1,COUNTBLANK($R213:$U213)=3,COUNTBLANK($V213:$X213)=2,COUNTBLANK($Y213:$AE213)=6,COUNTBLANK($AF213:$AJ213)=4,COUNTBLANK($AK213:AN213)=3,COUNTBLANK($AO213:$AQ213)=2,COUNTBLANK($AR213:$AS213)=1,COUNTBLANK($AT213:$AU213)=1),IF(Data!$B213&lt;&gt;"",Scoring!$K$7)+IF(Data!$C213&lt;&gt;"",Scoring!$K$8)+IF(Data!$D213&lt;&gt;"",Scoring!$K$9)+IF(Data!$E213&lt;&gt;"",Scoring!$K$10)+IF(Data!$F213&lt;&gt;"",Scoring!$K$11)+IF(Data!$G213&lt;&gt;"",Scoring!$K$12)+IF(Data!$H213&lt;&gt;"",Scoring!$K$13)+IF(Data!$I213&lt;&gt;"",Scoring!$K$14)+IF(Data!$J213&lt;&gt;"",Scoring!$K$15)+IF(Data!$K213&lt;&gt;"",Scoring!$K$16)+IF(Data!$L213&lt;&gt;"",Scoring!$K$17)+IF(Data!$M213&lt;&gt;"",Scoring!$K$18)+IF(Data!$N213&lt;&gt;"",Scoring!$K$19)+IF(Data!$O213&lt;&gt;"",Scoring!$K$20)+IF(Data!$P213&lt;&gt;"",Scoring!$K$21)+IF(Data!$Q213&lt;&gt;"",Scoring!$K$22)+IF(Data!$R213&lt;&gt;"",Scoring!$K$23)+IF(Data!$S213&lt;&gt;"",Scoring!$K$24)+IF(Data!$T213&lt;&gt;"",Scoring!$K$25)+IF(Data!$U213&lt;&gt;"",Scoring!$K$26)+IF(Data!$V213&lt;&gt;"",Scoring!$K$27)+IF(Data!$W213&lt;&gt;"",Scoring!$K$28)+IF(Data!$X213&lt;&gt;"",Scoring!$K$29)+IF(Data!$Y213&lt;&gt;"",Scoring!$K$30)+IF(Data!$Z213&lt;&gt;"",Scoring!$K$31)+IF(Data!$AA213&lt;&gt;"",Scoring!$K$32)+IF(Data!$AB213&lt;&gt;"",Scoring!$K$33)+IF(Data!$AC213&lt;&gt;"",Scoring!$K$34)+IF(Data!$AD213&lt;&gt;"",Scoring!$K$35)+IF(Data!$AE213&lt;&gt;"",Scoring!$K$36)+IF(Data!$AF213&lt;&gt;"",Scoring!$K$37)+IF(Data!$AG213&lt;&gt;"",Scoring!$K$38)+IF(Data!$AH213&lt;&gt;"",Scoring!$K$39)+IF(Data!$AI213&lt;&gt;"",Scoring!$K$40)+IF(Data!$AJ213&lt;&gt;"",Scoring!$K$41)+IF(Data!$AK213&lt;&gt;"",Scoring!$K$42)+IF(Data!$AL213&lt;&gt;"",Scoring!$K$43)+IF(Data!$AM213&lt;&gt;"",Scoring!$K$44)+IF(Data!$AN213&lt;&gt;"",Scoring!$K$45)+IF(Data!$AO213&lt;&gt;"",Scoring!$K$46)+IF(Data!$AP213&lt;&gt;"",Scoring!$K$47)+IF(Data!$AQ213&lt;&gt;"",Scoring!$K$48)+IF(Data!$AR213&lt;&gt;"",Scoring!$K$49)+IF(Data!$AS213&lt;&gt;"",Scoring!$K$50)+IF(Data!$AT213&lt;&gt;"",Scoring!$K$51)+IF(Data!$AU213&lt;&gt;"",Scoring!$K$52),"")</f>
        <v/>
      </c>
      <c r="BK213" s="184" t="str">
        <f>IF(BJ213&lt;&gt;"",LOOKUP(BJ213,Likelihoods!$A$7:$A$107,Likelihoods!I$7:I$107),"")</f>
        <v/>
      </c>
      <c r="BL213" s="187" t="str">
        <f>IF(AND(COUNTBLANK($B213:$O213)=13,COUNTBLANK($P213:$Q213)=1,COUNTBLANK($R213:$U213)=3,COUNTBLANK($V213:$X213)=2,COUNTBLANK($Y213:$AE213)=6,COUNTBLANK($AF213:$AJ213)=4,COUNTBLANK($AK213:AN213)=3,COUNTBLANK($AO213:$AQ213)=2,COUNTBLANK($AR213:$AS213)=1,COUNTBLANK($AT213:$AU213)=1),IF(Data!$B213&lt;&gt;"",Scoring!$L$7)+IF(Data!$C213&lt;&gt;"",Scoring!$L$8)+IF(Data!$D213&lt;&gt;"",Scoring!$L$9)+IF(Data!$E213&lt;&gt;"",Scoring!$L$10)+IF(Data!$F213&lt;&gt;"",Scoring!$L$11)+IF(Data!$G213&lt;&gt;"",Scoring!$L$12)+IF(Data!$H213&lt;&gt;"",Scoring!$L$13)+IF(Data!$I213&lt;&gt;"",Scoring!$L$14)+IF(Data!$J213&lt;&gt;"",Scoring!$L$15)+IF(Data!$K213&lt;&gt;"",Scoring!$L$16)+IF(Data!$L213&lt;&gt;"",Scoring!$L$17)+IF(Data!$M213&lt;&gt;"",Scoring!$L$18)+IF(Data!$N213&lt;&gt;"",Scoring!$L$19)+IF(Data!$O213&lt;&gt;"",Scoring!$L$20)+IF(Data!$P213&lt;&gt;"",Scoring!$L$21)+IF(Data!$Q213&lt;&gt;"",Scoring!$L$22)+IF(Data!$R213&lt;&gt;"",Scoring!$L$23)+IF(Data!$S213&lt;&gt;"",Scoring!$L$24)+IF(Data!$T213&lt;&gt;"",Scoring!$L$25)+IF(Data!$U213&lt;&gt;"",Scoring!$L$26)+IF(Data!$V213&lt;&gt;"",Scoring!$L$27)+IF(Data!$W213&lt;&gt;"",Scoring!$L$28)+IF(Data!$X213&lt;&gt;"",Scoring!$L$29)+IF(Data!$Y213&lt;&gt;"",Scoring!$L$30)+IF(Data!$Z213&lt;&gt;"",Scoring!$L$31)+IF(Data!$AA213&lt;&gt;"",Scoring!$L$32)+IF(Data!$AB213&lt;&gt;"",Scoring!$L$33)+IF(Data!$AC213&lt;&gt;"",Scoring!$L$34)+IF(Data!$AD213&lt;&gt;"",Scoring!$L$35)+IF(Data!$AE213&lt;&gt;"",Scoring!$L$36)+IF(Data!$AF213&lt;&gt;"",Scoring!$L$37)+IF(Data!$AG213&lt;&gt;"",Scoring!$L$38)+IF(Data!$AH213&lt;&gt;"",Scoring!$L$39)+IF(Data!$AI213&lt;&gt;"",Scoring!$L$40)+IF(Data!$AJ213&lt;&gt;"",Scoring!$L$41)+IF(Data!$AK213&lt;&gt;"",Scoring!$L$42)+IF(Data!$AL213&lt;&gt;"",Scoring!$L$43)+IF(Data!$AM213&lt;&gt;"",Scoring!$L$44)+IF(Data!$AN213&lt;&gt;"",Scoring!$L$45)+IF(Data!$AO213&lt;&gt;"",Scoring!$L$46)+IF(Data!$AP213&lt;&gt;"",Scoring!$L$47)+IF(Data!$AQ213&lt;&gt;"",Scoring!$L$48)+IF(Data!$AR213&lt;&gt;"",Scoring!$L$49)+IF(Data!$AS213&lt;&gt;"",Scoring!$L$50)+IF(Data!$AT213&lt;&gt;"",Scoring!$L$51)+IF(Data!$AU213&lt;&gt;"",Scoring!$L$52),"")</f>
        <v/>
      </c>
      <c r="BM213" s="180" t="str">
        <f>IF(BL213&lt;&gt;"",LOOKUP(BL213,Likelihoods!$A$7:$A$107,Likelihoods!J$7:J$107),"")</f>
        <v/>
      </c>
      <c r="BN213" s="181" t="str">
        <f>IF(AND(COUNTBLANK($B213:$O213)=13,COUNTBLANK($P213:$Q213)=1,COUNTBLANK($R213:$U213)=3,COUNTBLANK($V213:$X213)=2,COUNTBLANK($Y213:$AE213)=6,COUNTBLANK($AF213:$AJ213)=4,COUNTBLANK($AK213:AN213)=3,COUNTBLANK($AO213:$AQ213)=2,COUNTBLANK($AR213:$AS213)=1,COUNTBLANK($AT213:$AU213)=1),IF(Data!$B213&lt;&gt;"",Scoring!$M$7)+IF(Data!$C213&lt;&gt;"",Scoring!$M$8)+IF(Data!$D213&lt;&gt;"",Scoring!$M$9)+IF(Data!$E213&lt;&gt;"",Scoring!$M$10)+IF(Data!$F213&lt;&gt;"",Scoring!$M$11)+IF(Data!$G213&lt;&gt;"",Scoring!$M$12)+IF(Data!$H213&lt;&gt;"",Scoring!$M$13)+IF(Data!$I213&lt;&gt;"",Scoring!$M$14)+IF(Data!$J213&lt;&gt;"",Scoring!$M$15)+IF(Data!$K213&lt;&gt;"",Scoring!$M$16)+IF(Data!$L213&lt;&gt;"",Scoring!$M$17)+IF(Data!$M213&lt;&gt;"",Scoring!$M$18)+IF(Data!$N213&lt;&gt;"",Scoring!$M$19)+IF(Data!$O213&lt;&gt;"",Scoring!$M$20)+IF(Data!$P213&lt;&gt;"",Scoring!$M$21)+IF(Data!$Q213&lt;&gt;"",Scoring!$M$22)+IF(Data!$R213&lt;&gt;"",Scoring!$M$23)+IF(Data!$S213&lt;&gt;"",Scoring!$M$24)+IF(Data!$T213&lt;&gt;"",Scoring!$M$25)+IF(Data!$U213&lt;&gt;"",Scoring!$M$26)+IF(Data!$V213&lt;&gt;"",Scoring!$M$27)+IF(Data!$W213&lt;&gt;"",Scoring!$M$28)+IF(Data!$X213&lt;&gt;"",Scoring!$M$29)+IF(Data!$Y213&lt;&gt;"",Scoring!$M$30)+IF(Data!$Z213&lt;&gt;"",Scoring!$M$31)+IF(Data!$AA213&lt;&gt;"",Scoring!$M$32)+IF(Data!$AB213&lt;&gt;"",Scoring!$M$33)+IF(Data!$AC213&lt;&gt;"",Scoring!$M$34)+IF(Data!$AD213&lt;&gt;"",Scoring!$M$35)+IF(Data!$AE213&lt;&gt;"",Scoring!$M$36)+IF(Data!$AF213&lt;&gt;"",Scoring!$M$37)+IF(Data!$AG213&lt;&gt;"",Scoring!$M$38)+IF(Data!$AH213&lt;&gt;"",Scoring!$M$39)+IF(Data!$AI213&lt;&gt;"",Scoring!$M$40)+IF(Data!$AJ213&lt;&gt;"",Scoring!$M$41)+IF(Data!$AK213&lt;&gt;"",Scoring!$M$42)+IF(Data!$AL213&lt;&gt;"",Scoring!$M$43)+IF(Data!$AM213&lt;&gt;"",Scoring!$M$44)+IF(Data!$AN213&lt;&gt;"",Scoring!$M$45)+IF(Data!$AO213&lt;&gt;"",Scoring!$M$46)+IF(Data!$AP213&lt;&gt;"",Scoring!$M$47)+IF(Data!$AQ213&lt;&gt;"",Scoring!$M$48)+IF(Data!$AR213&lt;&gt;"",Scoring!$M$49)+IF(Data!$AS213&lt;&gt;"",Scoring!$M$50)+IF(Data!$AT213&lt;&gt;"",Scoring!$M$51)+IF(Data!$AU213&lt;&gt;"",Scoring!$M$52),"")</f>
        <v/>
      </c>
      <c r="BO213" s="184" t="str">
        <f>IF(BN213&lt;&gt;"",LOOKUP(BN213,Likelihoods!$A$7:$A$107,Likelihoods!K$7:K$107),"")</f>
        <v/>
      </c>
      <c r="BP213" s="179" t="str">
        <f>IF(AND(COUNTBLANK($B213:$O213)=13,COUNTBLANK($P213:$Q213)=1,COUNTBLANK($R213:$U213)=3,COUNTBLANK($V213:$X213)=2,COUNTBLANK($Y213:$AE213)=6,COUNTBLANK($AF213:$AJ213)=4,COUNTBLANK($AK213:AN213)=3,COUNTBLANK($AO213:$AQ213)=2,COUNTBLANK($AR213:$AS213)=1,COUNTBLANK($AT213:$AU213)=1),IF(Data!$B213&lt;&gt;"",Scoring!$N$7)+IF(Data!$C213&lt;&gt;"",Scoring!$N$8)+IF(Data!$D213&lt;&gt;"",Scoring!$N$9)+IF(Data!$E213&lt;&gt;"",Scoring!$N$10)+IF(Data!$F213&lt;&gt;"",Scoring!$N$11)+IF(Data!$G213&lt;&gt;"",Scoring!$N$12)+IF(Data!$H213&lt;&gt;"",Scoring!$N$13)+IF(Data!$I213&lt;&gt;"",Scoring!$N$14)+IF(Data!$J213&lt;&gt;"",Scoring!$N$15)+IF(Data!$K213&lt;&gt;"",Scoring!$N$16)+IF(Data!$L213&lt;&gt;"",Scoring!$N$17)+IF(Data!$M213&lt;&gt;"",Scoring!$N$18)+IF(Data!$N213&lt;&gt;"",Scoring!$N$19)+IF(Data!$O213&lt;&gt;"",Scoring!$N$20)+IF(Data!$P213&lt;&gt;"",Scoring!$N$21)+IF(Data!$Q213&lt;&gt;"",Scoring!$N$22)+IF(Data!$R213&lt;&gt;"",Scoring!$N$23)+IF(Data!$S213&lt;&gt;"",Scoring!$N$24)+IF(Data!$T213&lt;&gt;"",Scoring!$N$25)+IF(Data!$U213&lt;&gt;"",Scoring!$N$26)+IF(Data!$V213&lt;&gt;"",Scoring!$N$27)+IF(Data!$W213&lt;&gt;"",Scoring!$N$28)+IF(Data!$X213&lt;&gt;"",Scoring!$N$29)+IF(Data!$Y213&lt;&gt;"",Scoring!$N$30)+IF(Data!$Z213&lt;&gt;"",Scoring!$N$31)+IF(Data!$AA213&lt;&gt;"",Scoring!$N$32)+IF(Data!$AB213&lt;&gt;"",Scoring!$N$33)+IF(Data!$AC213&lt;&gt;"",Scoring!$N$34)+IF(Data!$AD213&lt;&gt;"",Scoring!$N$35)+IF(Data!$AE213&lt;&gt;"",Scoring!$N$36)+IF(Data!$AF213&lt;&gt;"",Scoring!$N$37)+IF(Data!$AG213&lt;&gt;"",Scoring!$N$38)+IF(Data!$AH213&lt;&gt;"",Scoring!$N$39)+IF(Data!$AI213&lt;&gt;"",Scoring!$N$40)+IF(Data!$AJ213&lt;&gt;"",Scoring!$N$41)+IF(Data!$AK213&lt;&gt;"",Scoring!$N$42)+IF(Data!$AL213&lt;&gt;"",Scoring!$N$43)+IF(Data!$AM213&lt;&gt;"",Scoring!$N$44)+IF(Data!$AN213&lt;&gt;"",Scoring!$N$45)+IF(Data!$AO213&lt;&gt;"",Scoring!$N$46)+IF(Data!$AP213&lt;&gt;"",Scoring!$N$47)+IF(Data!$AQ213&lt;&gt;"",Scoring!$N$48)+IF(Data!$AR213&lt;&gt;"",Scoring!$N$49)+IF(Data!$AS213&lt;&gt;"",Scoring!$N$50)+IF(Data!$AT213&lt;&gt;"",Scoring!$N$51)+IF(Data!$AU213&lt;&gt;"",Scoring!$N$52),"")</f>
        <v/>
      </c>
      <c r="BQ213" s="189" t="str">
        <f>IF(BP213&lt;&gt;"",LOOKUP(BP213,Likelihoods!$A$7:$A$107,Likelihoods!L$7:L$107),"")</f>
        <v/>
      </c>
      <c r="BR213" s="181" t="str">
        <f>IF(AND(COUNTBLANK($B213:$O213)=13,COUNTBLANK($P213:$Q213)=1,COUNTBLANK($R213:$U213)=3,COUNTBLANK($V213:$X213)=2,COUNTBLANK($Y213:$AE213)=6,COUNTBLANK($AF213:$AJ213)=4,COUNTBLANK($AK213:AN213)=3,COUNTBLANK($AO213:$AQ213)=2,COUNTBLANK($AR213:$AS213)=1,COUNTBLANK($AT213:$AU213)=1),IF(Data!$B213&lt;&gt;"",Scoring!$O$7)+IF(Data!$C213&lt;&gt;"",Scoring!$O$8)+IF(Data!$D213&lt;&gt;"",Scoring!$O$9)+IF(Data!$E213&lt;&gt;"",Scoring!$O$10)+IF(Data!$F213&lt;&gt;"",Scoring!$O$11)+IF(Data!$G213&lt;&gt;"",Scoring!$O$12)+IF(Data!$H213&lt;&gt;"",Scoring!$O$13)+IF(Data!$I213&lt;&gt;"",Scoring!$O$14)+IF(Data!$J213&lt;&gt;"",Scoring!$O$15)+IF(Data!$K213&lt;&gt;"",Scoring!$O$16)+IF(Data!$L213&lt;&gt;"",Scoring!$O$17)+IF(Data!$M213&lt;&gt;"",Scoring!$O$18)+IF(Data!$N213&lt;&gt;"",Scoring!$O$19)+IF(Data!$O213&lt;&gt;"",Scoring!$O$20)+IF(Data!$P213&lt;&gt;"",Scoring!$O$21)+IF(Data!$Q213&lt;&gt;"",Scoring!$O$22)+IF(Data!$R213&lt;&gt;"",Scoring!$O$23)+IF(Data!$S213&lt;&gt;"",Scoring!$O$24)+IF(Data!$T213&lt;&gt;"",Scoring!$O$25)+IF(Data!$U213&lt;&gt;"",Scoring!$O$26)+IF(Data!$V213&lt;&gt;"",Scoring!$O$27)+IF(Data!$W213&lt;&gt;"",Scoring!$O$28)+IF(Data!$X213&lt;&gt;"",Scoring!$O$29)+IF(Data!$Y213&lt;&gt;"",Scoring!$O$30)+IF(Data!$Z213&lt;&gt;"",Scoring!$O$31)+IF(Data!$AA213&lt;&gt;"",Scoring!$O$32)+IF(Data!$AB213&lt;&gt;"",Scoring!$O$33)+IF(Data!$AC213&lt;&gt;"",Scoring!$O$34)+IF(Data!$AD213&lt;&gt;"",Scoring!$O$35)+IF(Data!$AE213&lt;&gt;"",Scoring!$O$36)+IF(Data!$AF213&lt;&gt;"",Scoring!$O$37)+IF(Data!$AG213&lt;&gt;"",Scoring!$O$38)+IF(Data!$AH213&lt;&gt;"",Scoring!$O$39)+IF(Data!$AI213&lt;&gt;"",Scoring!$O$40)+IF(Data!$AJ213&lt;&gt;"",Scoring!$O$41)+IF(Data!$AK213&lt;&gt;"",Scoring!$O$42)+IF(Data!$AL213&lt;&gt;"",Scoring!$O$43)+IF(Data!$AM213&lt;&gt;"",Scoring!$O$44)+IF(Data!$AN213&lt;&gt;"",Scoring!$O$45)+IF(Data!$AO213&lt;&gt;"",Scoring!$O$46)+IF(Data!$AP213&lt;&gt;"",Scoring!$O$47)+IF(Data!$AQ213&lt;&gt;"",Scoring!$O$48)+IF(Data!$AR213&lt;&gt;"",Scoring!$O$49)+IF(Data!$AS213&lt;&gt;"",Scoring!$O$50)+IF(Data!$AT213&lt;&gt;"",Scoring!$O$51)+IF(Data!$AU213&lt;&gt;"",Scoring!$O$52),"")</f>
        <v/>
      </c>
      <c r="BS213" s="184" t="str">
        <f>IF(BR213&lt;&gt;"",LOOKUP(BR213,Likelihoods!$A$7:$A$107,Likelihoods!M$7:M$107),"")</f>
        <v/>
      </c>
      <c r="BT213" s="181" t="str">
        <f>IF(AND(COUNTBLANK($B213:$O213)=13,COUNTBLANK($P213:$Q213)=1,COUNTBLANK($R213:$U213)=3,COUNTBLANK($V213:$X213)=2,COUNTBLANK($Y213:$AE213)=6,COUNTBLANK($AF213:$AJ213)=4,COUNTBLANK($AK213:AN213)=3,COUNTBLANK($AO213:$AQ213)=2,COUNTBLANK($AR213:$AS213)=1,COUNTBLANK($AT213:$AU213)=1),IF(Data!$B213&lt;&gt;"",Scoring!$P$7)+IF(Data!$C213&lt;&gt;"",Scoring!$P$8)+IF(Data!$D213&lt;&gt;"",Scoring!$P$9)+IF(Data!$E213&lt;&gt;"",Scoring!$P$10)+IF(Data!$F213&lt;&gt;"",Scoring!$P$11)+IF(Data!$G213&lt;&gt;"",Scoring!$P$12)+IF(Data!$H213&lt;&gt;"",Scoring!$P$13)+IF(Data!$I213&lt;&gt;"",Scoring!$P$14)+IF(Data!$J213&lt;&gt;"",Scoring!$P$15)+IF(Data!$K213&lt;&gt;"",Scoring!$P$16)+IF(Data!$L213&lt;&gt;"",Scoring!$P$17)+IF(Data!$M213&lt;&gt;"",Scoring!$P$18)+IF(Data!$N213&lt;&gt;"",Scoring!$P$19)+IF(Data!$O213&lt;&gt;"",Scoring!$P$20)+IF(Data!$P213&lt;&gt;"",Scoring!$P$21)+IF(Data!$Q213&lt;&gt;"",Scoring!$P$22)+IF(Data!$R213&lt;&gt;"",Scoring!$P$23)+IF(Data!$S213&lt;&gt;"",Scoring!$P$24)+IF(Data!$T213&lt;&gt;"",Scoring!$P$25)+IF(Data!$U213&lt;&gt;"",Scoring!$P$26)+IF(Data!$V213&lt;&gt;"",Scoring!$P$27)+IF(Data!$W213&lt;&gt;"",Scoring!$P$28)+IF(Data!$X213&lt;&gt;"",Scoring!$P$29)+IF(Data!$Y213&lt;&gt;"",Scoring!$P$30)+IF(Data!$Z213&lt;&gt;"",Scoring!$P$31)+IF(Data!$AA213&lt;&gt;"",Scoring!$P$32)+IF(Data!$AB213&lt;&gt;"",Scoring!$P$33)+IF(Data!$AC213&lt;&gt;"",Scoring!$P$34)+IF(Data!$AD213&lt;&gt;"",Scoring!$P$35)+IF(Data!$AE213&lt;&gt;"",Scoring!$P$36)+IF(Data!$AF213&lt;&gt;"",Scoring!$P$37)+IF(Data!$AG213&lt;&gt;"",Scoring!$P$38)+IF(Data!$AH213&lt;&gt;"",Scoring!$P$39)+IF(Data!$AI213&lt;&gt;"",Scoring!$P$40)+IF(Data!$AJ213&lt;&gt;"",Scoring!$P$41)+IF(Data!$AK213&lt;&gt;"",Scoring!$P$42)+IF(Data!$AL213&lt;&gt;"",Scoring!$P$43)+IF(Data!$AM213&lt;&gt;"",Scoring!$P$44)+IF(Data!$AN213&lt;&gt;"",Scoring!$P$45)+IF(Data!$AO213&lt;&gt;"",Scoring!$P$46)+IF(Data!$AP213&lt;&gt;"",Scoring!$P$47)+IF(Data!$AQ213&lt;&gt;"",Scoring!$P$48)+IF(Data!$AR213&lt;&gt;"",Scoring!$P$49)+IF(Data!$AS213&lt;&gt;"",Scoring!$P$50)+IF(Data!$AT213&lt;&gt;"",Scoring!$P$51)+IF(Data!$AU213&lt;&gt;"",Scoring!$P$52),"")</f>
        <v/>
      </c>
      <c r="BU213" s="180" t="str">
        <f>IF(BT213&lt;&gt;"",LOOKUP(BT213,Likelihoods!$A$7:$A$107,Likelihoods!N$7:N$107),"")</f>
        <v/>
      </c>
      <c r="BV213" s="181" t="str">
        <f>IF(AND(COUNTBLANK($B213:$O213)=13,COUNTBLANK($P213:$Q213)=1,COUNTBLANK($R213:$U213)=3,COUNTBLANK($V213:$X213)=2,COUNTBLANK($Y213:$AE213)=6,COUNTBLANK($AF213:$AJ213)=4,COUNTBLANK($AK213:AN213)=3,COUNTBLANK($AO213:$AQ213)=2,COUNTBLANK($AR213:$AS213)=1,COUNTBLANK($AT213:$AU213)=1),IF(Data!$B213&lt;&gt;"",Scoring!$Q$7)+IF(Data!$C213&lt;&gt;"",Scoring!$Q$8)+IF(Data!$D213&lt;&gt;"",Scoring!$Q$9)+IF(Data!$E213&lt;&gt;"",Scoring!$Q$10)+IF(Data!$F213&lt;&gt;"",Scoring!$Q$11)+IF(Data!$G213&lt;&gt;"",Scoring!$Q$12)+IF(Data!$H213&lt;&gt;"",Scoring!$Q$13)+IF(Data!$I213&lt;&gt;"",Scoring!$Q$14)+IF(Data!$J213&lt;&gt;"",Scoring!$Q$15)+IF(Data!$K213&lt;&gt;"",Scoring!$Q$16)+IF(Data!$L213&lt;&gt;"",Scoring!$Q$17)+IF(Data!$M213&lt;&gt;"",Scoring!$Q$18)+IF(Data!$N213&lt;&gt;"",Scoring!$Q$19)+IF(Data!$O213&lt;&gt;"",Scoring!$Q$20)+IF(Data!$P213&lt;&gt;"",Scoring!$Q$21)+IF(Data!$Q213&lt;&gt;"",Scoring!$Q$22)+IF(Data!$R213&lt;&gt;"",Scoring!$Q$23)+IF(Data!$S213&lt;&gt;"",Scoring!$Q$24)+IF(Data!$T213&lt;&gt;"",Scoring!$Q$25)+IF(Data!$U213&lt;&gt;"",Scoring!$Q$26)+IF(Data!$V213&lt;&gt;"",Scoring!$Q$27)+IF(Data!$W213&lt;&gt;"",Scoring!$Q$28)+IF(Data!$X213&lt;&gt;"",Scoring!$Q$29)+IF(Data!$Y213&lt;&gt;"",Scoring!$Q$30)+IF(Data!$Z213&lt;&gt;"",Scoring!$Q$31)+IF(Data!$AA213&lt;&gt;"",Scoring!$Q$32)+IF(Data!$AB213&lt;&gt;"",Scoring!$Q$33)+IF(Data!$AC213&lt;&gt;"",Scoring!$Q$34)+IF(Data!$AD213&lt;&gt;"",Scoring!$Q$35)+IF(Data!$AE213&lt;&gt;"",Scoring!$Q$36)+IF(Data!$AF213&lt;&gt;"",Scoring!$Q$37)+IF(Data!$AG213&lt;&gt;"",Scoring!$Q$38)+IF(Data!$AH213&lt;&gt;"",Scoring!$Q$39)+IF(Data!$AI213&lt;&gt;"",Scoring!$Q$40)+IF(Data!$AJ213&lt;&gt;"",Scoring!$Q$41)+IF(Data!$AK213&lt;&gt;"",Scoring!$Q$42)+IF(Data!$AL213&lt;&gt;"",Scoring!$Q$43)+IF(Data!$AM213&lt;&gt;"",Scoring!$Q$44)+IF(Data!$AN213&lt;&gt;"",Scoring!$Q$45)+IF(Data!$AO213&lt;&gt;"",Scoring!$Q$46)+IF(Data!$AP213&lt;&gt;"",Scoring!$Q$47)+IF(Data!$AQ213&lt;&gt;"",Scoring!$Q$48)+IF(Data!$AR213&lt;&gt;"",Scoring!$Q$49)+IF(Data!$AS213&lt;&gt;"",Scoring!$Q$50)+IF(Data!$AT213&lt;&gt;"",Scoring!$Q$51)+IF(Data!$AU213&lt;&gt;"",Scoring!$Q$52),"")</f>
        <v/>
      </c>
      <c r="BW213" s="183" t="str">
        <f>IF(BV213&lt;&gt;"",LOOKUP(BV213,Likelihoods!$A$7:$A$107,Likelihoods!O$7:O$107),"")</f>
        <v/>
      </c>
      <c r="BX213" s="9"/>
      <c r="BY213" s="9"/>
      <c r="BZ213" s="9"/>
      <c r="CA213" s="9"/>
      <c r="CB213" s="9"/>
      <c r="CC213" s="9"/>
      <c r="CD213" s="9"/>
      <c r="CE213" s="9"/>
      <c r="CF213" s="9"/>
      <c r="CG213" s="9"/>
      <c r="CH213" s="9"/>
      <c r="CI213" s="9"/>
      <c r="CJ213" s="9"/>
      <c r="CK213" s="9"/>
    </row>
    <row r="214" spans="1:89" ht="14.25">
      <c r="A214" s="59"/>
      <c r="B214" s="76"/>
      <c r="C214" s="77"/>
      <c r="D214" s="77"/>
      <c r="E214" s="77"/>
      <c r="F214" s="77"/>
      <c r="G214" s="77"/>
      <c r="H214" s="77"/>
      <c r="I214" s="77"/>
      <c r="J214" s="77"/>
      <c r="K214" s="77"/>
      <c r="L214" s="77"/>
      <c r="M214" s="77"/>
      <c r="N214" s="77"/>
      <c r="O214" s="77"/>
      <c r="P214" s="76"/>
      <c r="Q214" s="78"/>
      <c r="R214" s="77"/>
      <c r="S214" s="77"/>
      <c r="T214" s="77"/>
      <c r="U214" s="77"/>
      <c r="V214" s="76"/>
      <c r="W214" s="77"/>
      <c r="X214" s="78"/>
      <c r="Y214" s="77"/>
      <c r="Z214" s="77"/>
      <c r="AA214" s="77"/>
      <c r="AB214" s="77"/>
      <c r="AC214" s="77"/>
      <c r="AD214" s="77"/>
      <c r="AE214" s="77"/>
      <c r="AF214" s="76"/>
      <c r="AG214" s="77"/>
      <c r="AH214" s="77"/>
      <c r="AI214" s="77"/>
      <c r="AJ214" s="78"/>
      <c r="AK214" s="77"/>
      <c r="AL214" s="77"/>
      <c r="AM214" s="77"/>
      <c r="AN214" s="77"/>
      <c r="AO214" s="76"/>
      <c r="AP214" s="77"/>
      <c r="AQ214" s="78"/>
      <c r="AR214" s="76"/>
      <c r="AS214" s="78"/>
      <c r="AT214" s="77"/>
      <c r="AU214" s="77"/>
      <c r="AV214" s="179" t="str">
        <f>IF(AND(COUNTBLANK($B214:$O214)=13,COUNTBLANK($P214:$Q214)=1,COUNTBLANK($R214:$U214)=3,COUNTBLANK($V214:$X214)=2,COUNTBLANK($Y214:$AE214)=6,COUNTBLANK($AF214:$AJ214)=4,COUNTBLANK($AK214:AN214)=3,COUNTBLANK($AO214:$AQ214)=2,COUNTBLANK($AR214:$AS214)=1,COUNTBLANK($AT214:$AU214)=1),IF(Data!$B214&lt;&gt;"",Scoring!$D$7)+IF(Data!$C214&lt;&gt;"",Scoring!$D$8)+IF(Data!$D214&lt;&gt;"",Scoring!$D$9)+IF(Data!$E214&lt;&gt;"",Scoring!$D$10)+IF(Data!$F214&lt;&gt;"",Scoring!$D$11)+IF(Data!$G214&lt;&gt;"",Scoring!$D$12)+IF(Data!$H214&lt;&gt;"",Scoring!$D$13)+IF(Data!$I214&lt;&gt;"",Scoring!$D$14)+IF(Data!$J214&lt;&gt;"",Scoring!$D$15)+IF(Data!$K214&lt;&gt;"",Scoring!$D$16)+IF(Data!$L214&lt;&gt;"",Scoring!$D$17)+IF(Data!$M214&lt;&gt;"",Scoring!$D$18)+IF(Data!$N214&lt;&gt;"",Scoring!$D$19)+IF(Data!$O214&lt;&gt;"",Scoring!$D$20)+IF(Data!$P214&lt;&gt;"",Scoring!$D$21)+IF(Data!$Q214&lt;&gt;"",Scoring!$D$22)+IF(Data!$R214&lt;&gt;"",Scoring!$D$23)+IF(Data!$S214&lt;&gt;"",Scoring!$D$24)+IF(Data!$T214&lt;&gt;"",Scoring!$D$25)+IF(Data!$U214&lt;&gt;"",Scoring!$D$26)+IF(Data!$V214&lt;&gt;"",Scoring!$D$27)+IF(Data!$W214&lt;&gt;"",Scoring!$D$28)+IF(Data!$X214&lt;&gt;"",Scoring!$D$29)+IF(Data!$Y214&lt;&gt;"",Scoring!$D$30)+IF(Data!$Z214&lt;&gt;"",Scoring!$D$31)+IF(Data!$AA214&lt;&gt;"",Scoring!$D$32)+IF(Data!$AB214&lt;&gt;"",Scoring!$D$33)+IF(Data!$AC214&lt;&gt;"",Scoring!$D$34)+IF(Data!$AD214&lt;&gt;"",Scoring!$D$35)+IF(Data!$AE214&lt;&gt;"",Scoring!$D$36)+IF(Data!$AF214&lt;&gt;"",Scoring!$D$37)+IF(Data!$AG214&lt;&gt;"",Scoring!$D$38)+IF(Data!$AH214&lt;&gt;"",Scoring!$D$39)+IF(Data!$AI214&lt;&gt;"",Scoring!$D$40)+IF(Data!$AJ214&lt;&gt;"",Scoring!$D$41)+IF(Data!$AK214&lt;&gt;"",Scoring!$D$42)+IF(Data!$AL214&lt;&gt;"",Scoring!$D$43)+IF(Data!$AM214&lt;&gt;"",Scoring!$D$44)+IF(Data!$AN214&lt;&gt;"",Scoring!$D$45)+IF(Data!$AO214&lt;&gt;"",Scoring!$D$46)+IF(Data!$AP214&lt;&gt;"",Scoring!$D$47)+IF(Data!$AQ214&lt;&gt;"",Scoring!$D$48)+IF(Data!$AR214&lt;&gt;"",Scoring!$D$49)+IF(Data!$AS214&lt;&gt;"",Scoring!$D$50)+IF(Data!$AT214&lt;&gt;"",Scoring!$D$51)+IF(Data!$AU214&lt;&gt;"",Scoring!$D$52),"")</f>
        <v/>
      </c>
      <c r="AW214" s="180" t="str">
        <f>IF(AV214&lt;&gt;"",LOOKUP(AV214,Likelihoods!$A$7:$A$107,Likelihoods!B$7:B$107),"")</f>
        <v/>
      </c>
      <c r="AX214" s="181" t="str">
        <f>IF(AND(COUNTBLANK($B214:$O214)=13,COUNTBLANK($P214:$Q214)=1,COUNTBLANK($R214:$U214)=3,COUNTBLANK($V214:$X214)=2,COUNTBLANK($Y214:$AE214)=6,COUNTBLANK($AF214:$AJ214)=4,COUNTBLANK($AK214:AN214)=3,COUNTBLANK($AO214:$AQ214)=2,COUNTBLANK($AR214:$AS214)=1,COUNTBLANK($AT214:$AU214)=1),IF(Data!$B214&lt;&gt;"",Scoring!$E$7)+IF(Data!$C214&lt;&gt;"",Scoring!$E$8)+IF(Data!$D214&lt;&gt;"",Scoring!$E$9)+IF(Data!$E214&lt;&gt;"",Scoring!$E$10)+IF(Data!$F214&lt;&gt;"",Scoring!$E$11)+IF(Data!$G214&lt;&gt;"",Scoring!$E$12)+IF(Data!$H214&lt;&gt;"",Scoring!$E$13)+IF(Data!$I214&lt;&gt;"",Scoring!$E$14)+IF(Data!$J214&lt;&gt;"",Scoring!$E$15)+IF(Data!$K214&lt;&gt;"",Scoring!$E$16)+IF(Data!$L214&lt;&gt;"",Scoring!$E$17)+IF(Data!$M214&lt;&gt;"",Scoring!$E$18)+IF(Data!$N214&lt;&gt;"",Scoring!$E$19)+IF(Data!$O214&lt;&gt;"",Scoring!$E$20)+IF(Data!$P214&lt;&gt;"",Scoring!$E$21)+IF(Data!$Q214&lt;&gt;"",Scoring!$E$22)+IF(Data!$R214&lt;&gt;"",Scoring!$E$23)+IF(Data!$S214&lt;&gt;"",Scoring!$E$24)+IF(Data!$T214&lt;&gt;"",Scoring!$E$25)+IF(Data!$U214&lt;&gt;"",Scoring!$E$26)+IF(Data!$V214&lt;&gt;"",Scoring!$E$27)+IF(Data!$W214&lt;&gt;"",Scoring!$E$28)+IF(Data!$X214&lt;&gt;"",Scoring!$E$29)+IF(Data!$Y214&lt;&gt;"",Scoring!$E$30)+IF(Data!$Z214&lt;&gt;"",Scoring!$E$31)+IF(Data!$AA214&lt;&gt;"",Scoring!$E$32)+IF(Data!$AB214&lt;&gt;"",Scoring!$E$33)+IF(Data!$AC214&lt;&gt;"",Scoring!$E$34)+IF(Data!$AD214&lt;&gt;"",Scoring!$E$35)+IF(Data!$AE214&lt;&gt;"",Scoring!$E$36)+IF(Data!$AF214&lt;&gt;"",Scoring!$E$37)+IF(Data!$AG214&lt;&gt;"",Scoring!$E$38)+IF(Data!$AH214&lt;&gt;"",Scoring!$E$39)+IF(Data!$AI214&lt;&gt;"",Scoring!$E$40)+IF(Data!$AJ214&lt;&gt;"",Scoring!$E$41)+IF(Data!$AK214&lt;&gt;"",Scoring!$E$42)+IF(Data!$AL214&lt;&gt;"",Scoring!$E$43)+IF(Data!$AM214&lt;&gt;"",Scoring!$E$44)+IF(Data!$AN214&lt;&gt;"",Scoring!$E$45)+IF(Data!$AO214&lt;&gt;"",Scoring!$E$46)+IF(Data!$AP214&lt;&gt;"",Scoring!$E$47)+IF(Data!$AQ214&lt;&gt;"",Scoring!$E$48)+IF(Data!$AR214&lt;&gt;"",Scoring!$E$49)+IF(Data!$AS214&lt;&gt;"",Scoring!$E$50)+IF(Data!$AT214&lt;&gt;"",Scoring!$E$51)+IF(Data!$AU214&lt;&gt;"",Scoring!$E$52),"")</f>
        <v/>
      </c>
      <c r="AY214" s="180" t="str">
        <f>IF(AX214&lt;&gt;"",LOOKUP(AX214,Likelihoods!$A$7:$A$107,Likelihoods!C$7:C$107),"")</f>
        <v/>
      </c>
      <c r="AZ214" s="182" t="str">
        <f>IF(AND(COUNTBLANK($B214:$O214)=13,COUNTBLANK($P214:$Q214)=1,COUNTBLANK($R214:$U214)=3,COUNTBLANK($V214:$X214)=2,COUNTBLANK($Y214:$AE214)=6,COUNTBLANK($AF214:$AJ214)=4,COUNTBLANK($AK214:AN214)=3,COUNTBLANK($AO214:$AQ214)=2,COUNTBLANK($AR214:$AS214)=1,COUNTBLANK($AT214:$AU214)=1),IF(Data!$B214&lt;&gt;"",Scoring!$F$7)+IF(Data!$C214&lt;&gt;"",Scoring!$F$8)+IF(Data!$D214&lt;&gt;"",Scoring!$F$9)+IF(Data!$E214&lt;&gt;"",Scoring!$F$10)+IF(Data!$F214&lt;&gt;"",Scoring!$F$11)+IF(Data!$G214&lt;&gt;"",Scoring!$F$12)+IF(Data!$H214&lt;&gt;"",Scoring!$F$13)+IF(Data!$I214&lt;&gt;"",Scoring!$F$14)+IF(Data!$J214&lt;&gt;"",Scoring!$F$15)+IF(Data!$K214&lt;&gt;"",Scoring!$F$16)+IF(Data!$L214&lt;&gt;"",Scoring!$F$17)+IF(Data!$M214&lt;&gt;"",Scoring!$F$18)+IF(Data!$N214&lt;&gt;"",Scoring!$F$19)+IF(Data!$O214&lt;&gt;"",Scoring!$F$20)+IF(Data!$P214&lt;&gt;"",Scoring!$F$21)+IF(Data!$Q214&lt;&gt;"",Scoring!$F$22)+IF(Data!$R214&lt;&gt;"",Scoring!$F$23)+IF(Data!$S214&lt;&gt;"",Scoring!$F$24)+IF(Data!$T214&lt;&gt;"",Scoring!$F$25)+IF(Data!$U214&lt;&gt;"",Scoring!$F$26)+IF(Data!$V214&lt;&gt;"",Scoring!$F$27)+IF(Data!$W214&lt;&gt;"",Scoring!$F$28)+IF(Data!$X214&lt;&gt;"",Scoring!$F$29)+IF(Data!$Y214&lt;&gt;"",Scoring!$F$30)+IF(Data!$Z214&lt;&gt;"",Scoring!$F$31)+IF(Data!$AA214&lt;&gt;"",Scoring!$F$32)+IF(Data!$AB214&lt;&gt;"",Scoring!$F$33)+IF(Data!$AC214&lt;&gt;"",Scoring!$F$34)+IF(Data!$AD214&lt;&gt;"",Scoring!$F$35)+IF(Data!$AE214&lt;&gt;"",Scoring!$F$36)+IF(Data!$AF214&lt;&gt;"",Scoring!$F$37)+IF(Data!$AG214&lt;&gt;"",Scoring!$F$38)+IF(Data!$AH214&lt;&gt;"",Scoring!$F$39)+IF(Data!$AI214&lt;&gt;"",Scoring!$F$40)+IF(Data!$AJ214&lt;&gt;"",Scoring!$F$41)+IF(Data!$AK214&lt;&gt;"",Scoring!$F$42)+IF(Data!$AL214&lt;&gt;"",Scoring!$F$43)+IF(Data!$AM214&lt;&gt;"",Scoring!$F$44)+IF(Data!$AN214&lt;&gt;"",Scoring!$F$45)+IF(Data!$AO214&lt;&gt;"",Scoring!$F$46)+IF(Data!$AP214&lt;&gt;"",Scoring!$F$47)+IF(Data!$AQ214&lt;&gt;"",Scoring!$F$48)+IF(Data!$AR214&lt;&gt;"",Scoring!$F$49)+IF(Data!$AS214&lt;&gt;"",Scoring!$F$50)+IF(Data!$AT214&lt;&gt;"",Scoring!$F$51)+IF(Data!$AU214&lt;&gt;"",Scoring!$F$52),"")</f>
        <v/>
      </c>
      <c r="BA214" s="183" t="str">
        <f>IF(AZ214&lt;&gt;"",LOOKUP(AZ214,Likelihoods!$A$7:$A$107,Likelihoods!D$7:D$107),"")</f>
        <v/>
      </c>
      <c r="BB214" s="181" t="str">
        <f>IF(AND(COUNTBLANK($B214:$O214)=13,COUNTBLANK($P214:$Q214)=1,COUNTBLANK($R214:$U214)=3,COUNTBLANK($V214:$X214)=2,COUNTBLANK($Y214:$AE214)=6,COUNTBLANK($AF214:$AJ214)=4,COUNTBLANK($AK214:AN214)=3,COUNTBLANK($AO214:$AQ214)=2,COUNTBLANK($AR214:$AS214)=1,COUNTBLANK($AT214:$AU214)=1),IF(Data!$B214&lt;&gt;"",Scoring!$G$7)+IF(Data!$C214&lt;&gt;"",Scoring!$G$8)+IF(Data!$D214&lt;&gt;"",Scoring!$G$9)+IF(Data!$E214&lt;&gt;"",Scoring!$G$10)+IF(Data!$F214&lt;&gt;"",Scoring!$G$11)+IF(Data!$G214&lt;&gt;"",Scoring!$G$12)+IF(Data!$H214&lt;&gt;"",Scoring!$G$13)+IF(Data!$I214&lt;&gt;"",Scoring!$G$14)+IF(Data!$J214&lt;&gt;"",Scoring!$G$15)+IF(Data!$K214&lt;&gt;"",Scoring!$G$16)+IF(Data!$L214&lt;&gt;"",Scoring!$G$17)+IF(Data!$M214&lt;&gt;"",Scoring!$G$18)+IF(Data!$N214&lt;&gt;"",Scoring!$G$19)+IF(Data!$O214&lt;&gt;"",Scoring!$G$20)+IF(Data!$P214&lt;&gt;"",Scoring!$G$21)+IF(Data!$Q214&lt;&gt;"",Scoring!$G$22)+IF(Data!$R214&lt;&gt;"",Scoring!$G$23)+IF(Data!$S214&lt;&gt;"",Scoring!$G$24)+IF(Data!$T214&lt;&gt;"",Scoring!$G$25)+IF(Data!$U214&lt;&gt;"",Scoring!$G$26)+IF(Data!$V214&lt;&gt;"",Scoring!$G$27)+IF(Data!$W214&lt;&gt;"",Scoring!$G$28)+IF(Data!$X214&lt;&gt;"",Scoring!$G$29)+IF(Data!$Y214&lt;&gt;"",Scoring!$G$30)+IF(Data!$Z214&lt;&gt;"",Scoring!$G$31)+IF(Data!$AA214&lt;&gt;"",Scoring!$G$32)+IF(Data!$AB214&lt;&gt;"",Scoring!$G$33)+IF(Data!$AC214&lt;&gt;"",Scoring!$G$34)+IF(Data!$AD214&lt;&gt;"",Scoring!$G$35)+IF(Data!$AE214&lt;&gt;"",Scoring!$G$36)+IF(Data!$AF214&lt;&gt;"",Scoring!$G$37)+IF(Data!$AG214&lt;&gt;"",Scoring!$G$38)+IF(Data!$AH214&lt;&gt;"",Scoring!$G$39)+IF(Data!$AI214&lt;&gt;"",Scoring!$G$40)+IF(Data!$AJ214&lt;&gt;"",Scoring!$G$41)+IF(Data!$AK214&lt;&gt;"",Scoring!$G$42)+IF(Data!$AL214&lt;&gt;"",Scoring!$G$43)+IF(Data!$AM214&lt;&gt;"",Scoring!$G$44)+IF(Data!$AN214&lt;&gt;"",Scoring!$G$45)+IF(Data!$AO214&lt;&gt;"",Scoring!$G$46)+IF(Data!$AP214&lt;&gt;"",Scoring!$G$47)+IF(Data!$AQ214&lt;&gt;"",Scoring!$G$48)+IF(Data!$AR214&lt;&gt;"",Scoring!$G$49)+IF(Data!$AS214&lt;&gt;"",Scoring!$G$50)+IF(Data!$AT214&lt;&gt;"",Scoring!$G$51)+IF(Data!$AU214&lt;&gt;"",Scoring!$G$52),"")</f>
        <v/>
      </c>
      <c r="BC214" s="184" t="str">
        <f>IF(BB214&lt;&gt;"",LOOKUP(BB214,Likelihoods!$A$7:$A$107,Likelihoods!E$7:E$107),"")</f>
        <v/>
      </c>
      <c r="BD214" s="185" t="str">
        <f>IF(AND(COUNTBLANK($B214:$O214)=13,COUNTBLANK($P214:$Q214)=1,COUNTBLANK($R214:$U214)=3,COUNTBLANK($V214:$X214)=2,COUNTBLANK($Y214:$AE214)=6,COUNTBLANK($AF214:$AJ214)=4,COUNTBLANK($AK214:AN214)=3,COUNTBLANK($AO214:$AQ214)=2,COUNTBLANK($AR214:$AS214)=1,COUNTBLANK($AT214:$AU214)=1),IF(Data!$B214&lt;&gt;"",Scoring!$H$7)+IF(Data!$C214&lt;&gt;"",Scoring!$H$8)+IF(Data!$D214&lt;&gt;"",Scoring!$H$9)+IF(Data!$E214&lt;&gt;"",Scoring!$H$10)+IF(Data!$F214&lt;&gt;"",Scoring!$H$11)+IF(Data!$G214&lt;&gt;"",Scoring!$H$12)+IF(Data!$H214&lt;&gt;"",Scoring!$H$13)+IF(Data!$I214&lt;&gt;"",Scoring!$H$14)+IF(Data!$J214&lt;&gt;"",Scoring!$H$15)+IF(Data!$K214&lt;&gt;"",Scoring!$H$16)+IF(Data!$L214&lt;&gt;"",Scoring!$H$17)+IF(Data!$M214&lt;&gt;"",Scoring!$H$18)+IF(Data!$N214&lt;&gt;"",Scoring!$H$19)+IF(Data!$O214&lt;&gt;"",Scoring!$H$20)+IF(Data!$P214&lt;&gt;"",Scoring!$H$21)+IF(Data!$Q214&lt;&gt;"",Scoring!$H$22)+IF(Data!$R214&lt;&gt;"",Scoring!$H$23)+IF(Data!$S214&lt;&gt;"",Scoring!$H$24)+IF(Data!$T214&lt;&gt;"",Scoring!$H$25)+IF(Data!$U214&lt;&gt;"",Scoring!$H$26)+IF(Data!$V214&lt;&gt;"",Scoring!$H$27)+IF(Data!$W214&lt;&gt;"",Scoring!$H$28)+IF(Data!$X214&lt;&gt;"",Scoring!$H$29)+IF(Data!$Y214&lt;&gt;"",Scoring!$H$30)+IF(Data!$Z214&lt;&gt;"",Scoring!$H$31)+IF(Data!$AA214&lt;&gt;"",Scoring!$H$32)+IF(Data!$AB214&lt;&gt;"",Scoring!$H$33)+IF(Data!$AC214&lt;&gt;"",Scoring!$H$34)+IF(Data!$AD214&lt;&gt;"",Scoring!$H$35)+IF(Data!$AE214&lt;&gt;"",Scoring!$H$36)+IF(Data!$AF214&lt;&gt;"",Scoring!$H$37)+IF(Data!$AG214&lt;&gt;"",Scoring!$H$38)+IF(Data!$AH214&lt;&gt;"",Scoring!$H$39)+IF(Data!$AI214&lt;&gt;"",Scoring!$H$40)+IF(Data!$AJ214&lt;&gt;"",Scoring!$H$41)+IF(Data!$AK214&lt;&gt;"",Scoring!$H$42)+IF(Data!$AL214&lt;&gt;"",Scoring!$H$43)+IF(Data!$AM214&lt;&gt;"",Scoring!$H$44)+IF(Data!$AN214&lt;&gt;"",Scoring!$H$45)+IF(Data!$AO214&lt;&gt;"",Scoring!$H$46)+IF(Data!$AP214&lt;&gt;"",Scoring!$H$47)+IF(Data!$AQ214&lt;&gt;"",Scoring!$H$48)+IF(Data!$AR214&lt;&gt;"",Scoring!$H$49)+IF(Data!$AS214&lt;&gt;"",Scoring!$H$50)+IF(Data!$AT214&lt;&gt;"",Scoring!$H$51)+IF(Data!$AU214&lt;&gt;"",Scoring!$H$52),"")</f>
        <v/>
      </c>
      <c r="BE214" s="186" t="str">
        <f>IF(BD214&lt;&gt;"",LOOKUP(BD214,Likelihoods!$A$7:$A$107,Likelihoods!F$7:F$107),"")</f>
        <v/>
      </c>
      <c r="BF214" s="181" t="str">
        <f>IF(AND(COUNTBLANK($B214:$O214)=13,COUNTBLANK($P214:$Q214)=1,COUNTBLANK($R214:$U214)=3,COUNTBLANK($V214:$X214)=2,COUNTBLANK($Y214:$AE214)=6,COUNTBLANK($AF214:$AJ214)=4,COUNTBLANK($AK214:AN214)=3,COUNTBLANK($AO214:$AQ214)=2,COUNTBLANK($AR214:$AS214)=1,COUNTBLANK($AT214:$AU214)=1),IF(Data!$B214&lt;&gt;"",Scoring!$I$7)+IF(Data!$C214&lt;&gt;"",Scoring!$I$8)+IF(Data!$D214&lt;&gt;"",Scoring!$I$9)+IF(Data!$E214&lt;&gt;"",Scoring!$I$10)+IF(Data!$F214&lt;&gt;"",Scoring!$I$11)+IF(Data!$G214&lt;&gt;"",Scoring!$I$12)+IF(Data!$H214&lt;&gt;"",Scoring!$I$13)+IF(Data!$I214&lt;&gt;"",Scoring!$I$14)+IF(Data!$J214&lt;&gt;"",Scoring!$I$15)+IF(Data!$K214&lt;&gt;"",Scoring!$I$16)+IF(Data!$L214&lt;&gt;"",Scoring!$I$17)+IF(Data!$M214&lt;&gt;"",Scoring!$I$18)+IF(Data!$N214&lt;&gt;"",Scoring!$I$19)+IF(Data!$O214&lt;&gt;"",Scoring!$I$20)+IF(Data!$P214&lt;&gt;"",Scoring!$I$21)+IF(Data!$Q214&lt;&gt;"",Scoring!$I$22)+IF(Data!$R214&lt;&gt;"",Scoring!$I$23)+IF(Data!$S214&lt;&gt;"",Scoring!$I$24)+IF(Data!$T214&lt;&gt;"",Scoring!$I$25)+IF(Data!$U214&lt;&gt;"",Scoring!$I$26)+IF(Data!$V214&lt;&gt;"",Scoring!$I$27)+IF(Data!$W214&lt;&gt;"",Scoring!$I$28)+IF(Data!$X214&lt;&gt;"",Scoring!$I$29)+IF(Data!$Y214&lt;&gt;"",Scoring!$I$30)+IF(Data!$Z214&lt;&gt;"",Scoring!$I$31)+IF(Data!$AA214&lt;&gt;"",Scoring!$I$32)+IF(Data!$AB214&lt;&gt;"",Scoring!$I$33)+IF(Data!$AC214&lt;&gt;"",Scoring!$I$34)+IF(Data!$AD214&lt;&gt;"",Scoring!$I$35)+IF(Data!$AE214&lt;&gt;"",Scoring!$I$36)+IF(Data!$AF214&lt;&gt;"",Scoring!$I$37)+IF(Data!$AG214&lt;&gt;"",Scoring!$I$38)+IF(Data!$AH214&lt;&gt;"",Scoring!$I$39)+IF(Data!$AI214&lt;&gt;"",Scoring!$I$40)+IF(Data!$AJ214&lt;&gt;"",Scoring!$I$41)+IF(Data!$AK214&lt;&gt;"",Scoring!$I$42)+IF(Data!$AL214&lt;&gt;"",Scoring!$I$43)+IF(Data!$AM214&lt;&gt;"",Scoring!$I$44)+IF(Data!$AN214&lt;&gt;"",Scoring!$I$45)+IF(Data!$AO214&lt;&gt;"",Scoring!$I$46)+IF(Data!$AP214&lt;&gt;"",Scoring!$I$47)+IF(Data!$AQ214&lt;&gt;"",Scoring!$I$48)+IF(Data!$AR214&lt;&gt;"",Scoring!$I$49)+IF(Data!$AS214&lt;&gt;"",Scoring!$I$50)+IF(Data!$AT214&lt;&gt;"",Scoring!$I$51)+IF(Data!$AU214&lt;&gt;"",Scoring!$I$52),"")</f>
        <v/>
      </c>
      <c r="BG214" s="180" t="str">
        <f>IF(BF214&lt;&gt;"",LOOKUP(BF214,Likelihoods!$A$7:$A$107,Likelihoods!G$7:G$107),"")</f>
        <v/>
      </c>
      <c r="BH214" s="187" t="str">
        <f>IF(AND(COUNTBLANK($B214:$O214)=13,COUNTBLANK($P214:$Q214)=1,COUNTBLANK($R214:$U214)=3,COUNTBLANK($V214:$X214)=2,COUNTBLANK($Y214:$AE214)=6,COUNTBLANK($AF214:$AJ214)=4,COUNTBLANK($AK214:AN214)=3,COUNTBLANK($AO214:$AQ214)=2,COUNTBLANK($AR214:$AS214)=1,COUNTBLANK($AT214:$AU214)=1),IF(Data!$B214&lt;&gt;"",Scoring!$J$7)+IF(Data!$C214&lt;&gt;"",Scoring!$J$8)+IF(Data!$D214&lt;&gt;"",Scoring!$J$9)+IF(Data!$E214&lt;&gt;"",Scoring!$J$10)+IF(Data!$F214&lt;&gt;"",Scoring!$J$11)+IF(Data!$G214&lt;&gt;"",Scoring!$J$12)+IF(Data!$H214&lt;&gt;"",Scoring!$J$13)+IF(Data!$I214&lt;&gt;"",Scoring!$J$14)+IF(Data!$J214&lt;&gt;"",Scoring!$J$15)+IF(Data!$K214&lt;&gt;"",Scoring!$J$16)+IF(Data!$L214&lt;&gt;"",Scoring!$J$17)+IF(Data!$M214&lt;&gt;"",Scoring!$J$18)+IF(Data!$N214&lt;&gt;"",Scoring!$J$19)+IF(Data!$O214&lt;&gt;"",Scoring!$J$20)+IF(Data!$P214&lt;&gt;"",Scoring!$J$21)+IF(Data!$Q214&lt;&gt;"",Scoring!$J$22)+IF(Data!$R214&lt;&gt;"",Scoring!$J$23)+IF(Data!$S214&lt;&gt;"",Scoring!$J$24)+IF(Data!$T214&lt;&gt;"",Scoring!$J$25)+IF(Data!$U214&lt;&gt;"",Scoring!$J$26)+IF(Data!$V214&lt;&gt;"",Scoring!$J$27)+IF(Data!$W214&lt;&gt;"",Scoring!$J$28)+IF(Data!$X214&lt;&gt;"",Scoring!$J$29)+IF(Data!$Y214&lt;&gt;"",Scoring!$J$30)+IF(Data!$Z214&lt;&gt;"",Scoring!$J$31)+IF(Data!$AA214&lt;&gt;"",Scoring!$J$32)+IF(Data!$AB214&lt;&gt;"",Scoring!$J$33)+IF(Data!$AC214&lt;&gt;"",Scoring!$J$34)+IF(Data!$AD214&lt;&gt;"",Scoring!$J$35)+IF(Data!$AE214&lt;&gt;"",Scoring!$J$36)+IF(Data!$AF214&lt;&gt;"",Scoring!$J$37)+IF(Data!$AG214&lt;&gt;"",Scoring!$J$38)+IF(Data!$AH214&lt;&gt;"",Scoring!$J$39)+IF(Data!$AI214&lt;&gt;"",Scoring!$J$40)+IF(Data!$AJ214&lt;&gt;"",Scoring!$J$41)+IF(Data!$AK214&lt;&gt;"",Scoring!$J$42)+IF(Data!$AL214&lt;&gt;"",Scoring!$J$43)+IF(Data!$AM214&lt;&gt;"",Scoring!$J$44)+IF(Data!$AN214&lt;&gt;"",Scoring!$J$45)+IF(Data!$AO214&lt;&gt;"",Scoring!$J$46)+IF(Data!$AP214&lt;&gt;"",Scoring!$J$47)+IF(Data!$AQ214&lt;&gt;"",Scoring!$J$48)+IF(Data!$AR214&lt;&gt;"",Scoring!$J$49)+IF(Data!$AS214&lt;&gt;"",Scoring!$J$50)+IF(Data!$AT214&lt;&gt;"",Scoring!$J$51)+IF(Data!$AU214&lt;&gt;"",Scoring!$J$52),"")</f>
        <v/>
      </c>
      <c r="BI214" s="183" t="str">
        <f>IF(BH214&lt;&gt;"",LOOKUP(BH214,Likelihoods!$A$7:$A$107,Likelihoods!H$7:H$107),"")</f>
        <v/>
      </c>
      <c r="BJ214" s="188" t="str">
        <f>IF(AND(COUNTBLANK($B214:$O214)=13,COUNTBLANK($P214:$Q214)=1,COUNTBLANK($R214:$U214)=3,COUNTBLANK($V214:$X214)=2,COUNTBLANK($Y214:$AE214)=6,COUNTBLANK($AF214:$AJ214)=4,COUNTBLANK($AK214:AN214)=3,COUNTBLANK($AO214:$AQ214)=2,COUNTBLANK($AR214:$AS214)=1,COUNTBLANK($AT214:$AU214)=1),IF(Data!$B214&lt;&gt;"",Scoring!$K$7)+IF(Data!$C214&lt;&gt;"",Scoring!$K$8)+IF(Data!$D214&lt;&gt;"",Scoring!$K$9)+IF(Data!$E214&lt;&gt;"",Scoring!$K$10)+IF(Data!$F214&lt;&gt;"",Scoring!$K$11)+IF(Data!$G214&lt;&gt;"",Scoring!$K$12)+IF(Data!$H214&lt;&gt;"",Scoring!$K$13)+IF(Data!$I214&lt;&gt;"",Scoring!$K$14)+IF(Data!$J214&lt;&gt;"",Scoring!$K$15)+IF(Data!$K214&lt;&gt;"",Scoring!$K$16)+IF(Data!$L214&lt;&gt;"",Scoring!$K$17)+IF(Data!$M214&lt;&gt;"",Scoring!$K$18)+IF(Data!$N214&lt;&gt;"",Scoring!$K$19)+IF(Data!$O214&lt;&gt;"",Scoring!$K$20)+IF(Data!$P214&lt;&gt;"",Scoring!$K$21)+IF(Data!$Q214&lt;&gt;"",Scoring!$K$22)+IF(Data!$R214&lt;&gt;"",Scoring!$K$23)+IF(Data!$S214&lt;&gt;"",Scoring!$K$24)+IF(Data!$T214&lt;&gt;"",Scoring!$K$25)+IF(Data!$U214&lt;&gt;"",Scoring!$K$26)+IF(Data!$V214&lt;&gt;"",Scoring!$K$27)+IF(Data!$W214&lt;&gt;"",Scoring!$K$28)+IF(Data!$X214&lt;&gt;"",Scoring!$K$29)+IF(Data!$Y214&lt;&gt;"",Scoring!$K$30)+IF(Data!$Z214&lt;&gt;"",Scoring!$K$31)+IF(Data!$AA214&lt;&gt;"",Scoring!$K$32)+IF(Data!$AB214&lt;&gt;"",Scoring!$K$33)+IF(Data!$AC214&lt;&gt;"",Scoring!$K$34)+IF(Data!$AD214&lt;&gt;"",Scoring!$K$35)+IF(Data!$AE214&lt;&gt;"",Scoring!$K$36)+IF(Data!$AF214&lt;&gt;"",Scoring!$K$37)+IF(Data!$AG214&lt;&gt;"",Scoring!$K$38)+IF(Data!$AH214&lt;&gt;"",Scoring!$K$39)+IF(Data!$AI214&lt;&gt;"",Scoring!$K$40)+IF(Data!$AJ214&lt;&gt;"",Scoring!$K$41)+IF(Data!$AK214&lt;&gt;"",Scoring!$K$42)+IF(Data!$AL214&lt;&gt;"",Scoring!$K$43)+IF(Data!$AM214&lt;&gt;"",Scoring!$K$44)+IF(Data!$AN214&lt;&gt;"",Scoring!$K$45)+IF(Data!$AO214&lt;&gt;"",Scoring!$K$46)+IF(Data!$AP214&lt;&gt;"",Scoring!$K$47)+IF(Data!$AQ214&lt;&gt;"",Scoring!$K$48)+IF(Data!$AR214&lt;&gt;"",Scoring!$K$49)+IF(Data!$AS214&lt;&gt;"",Scoring!$K$50)+IF(Data!$AT214&lt;&gt;"",Scoring!$K$51)+IF(Data!$AU214&lt;&gt;"",Scoring!$K$52),"")</f>
        <v/>
      </c>
      <c r="BK214" s="184" t="str">
        <f>IF(BJ214&lt;&gt;"",LOOKUP(BJ214,Likelihoods!$A$7:$A$107,Likelihoods!I$7:I$107),"")</f>
        <v/>
      </c>
      <c r="BL214" s="187" t="str">
        <f>IF(AND(COUNTBLANK($B214:$O214)=13,COUNTBLANK($P214:$Q214)=1,COUNTBLANK($R214:$U214)=3,COUNTBLANK($V214:$X214)=2,COUNTBLANK($Y214:$AE214)=6,COUNTBLANK($AF214:$AJ214)=4,COUNTBLANK($AK214:AN214)=3,COUNTBLANK($AO214:$AQ214)=2,COUNTBLANK($AR214:$AS214)=1,COUNTBLANK($AT214:$AU214)=1),IF(Data!$B214&lt;&gt;"",Scoring!$L$7)+IF(Data!$C214&lt;&gt;"",Scoring!$L$8)+IF(Data!$D214&lt;&gt;"",Scoring!$L$9)+IF(Data!$E214&lt;&gt;"",Scoring!$L$10)+IF(Data!$F214&lt;&gt;"",Scoring!$L$11)+IF(Data!$G214&lt;&gt;"",Scoring!$L$12)+IF(Data!$H214&lt;&gt;"",Scoring!$L$13)+IF(Data!$I214&lt;&gt;"",Scoring!$L$14)+IF(Data!$J214&lt;&gt;"",Scoring!$L$15)+IF(Data!$K214&lt;&gt;"",Scoring!$L$16)+IF(Data!$L214&lt;&gt;"",Scoring!$L$17)+IF(Data!$M214&lt;&gt;"",Scoring!$L$18)+IF(Data!$N214&lt;&gt;"",Scoring!$L$19)+IF(Data!$O214&lt;&gt;"",Scoring!$L$20)+IF(Data!$P214&lt;&gt;"",Scoring!$L$21)+IF(Data!$Q214&lt;&gt;"",Scoring!$L$22)+IF(Data!$R214&lt;&gt;"",Scoring!$L$23)+IF(Data!$S214&lt;&gt;"",Scoring!$L$24)+IF(Data!$T214&lt;&gt;"",Scoring!$L$25)+IF(Data!$U214&lt;&gt;"",Scoring!$L$26)+IF(Data!$V214&lt;&gt;"",Scoring!$L$27)+IF(Data!$W214&lt;&gt;"",Scoring!$L$28)+IF(Data!$X214&lt;&gt;"",Scoring!$L$29)+IF(Data!$Y214&lt;&gt;"",Scoring!$L$30)+IF(Data!$Z214&lt;&gt;"",Scoring!$L$31)+IF(Data!$AA214&lt;&gt;"",Scoring!$L$32)+IF(Data!$AB214&lt;&gt;"",Scoring!$L$33)+IF(Data!$AC214&lt;&gt;"",Scoring!$L$34)+IF(Data!$AD214&lt;&gt;"",Scoring!$L$35)+IF(Data!$AE214&lt;&gt;"",Scoring!$L$36)+IF(Data!$AF214&lt;&gt;"",Scoring!$L$37)+IF(Data!$AG214&lt;&gt;"",Scoring!$L$38)+IF(Data!$AH214&lt;&gt;"",Scoring!$L$39)+IF(Data!$AI214&lt;&gt;"",Scoring!$L$40)+IF(Data!$AJ214&lt;&gt;"",Scoring!$L$41)+IF(Data!$AK214&lt;&gt;"",Scoring!$L$42)+IF(Data!$AL214&lt;&gt;"",Scoring!$L$43)+IF(Data!$AM214&lt;&gt;"",Scoring!$L$44)+IF(Data!$AN214&lt;&gt;"",Scoring!$L$45)+IF(Data!$AO214&lt;&gt;"",Scoring!$L$46)+IF(Data!$AP214&lt;&gt;"",Scoring!$L$47)+IF(Data!$AQ214&lt;&gt;"",Scoring!$L$48)+IF(Data!$AR214&lt;&gt;"",Scoring!$L$49)+IF(Data!$AS214&lt;&gt;"",Scoring!$L$50)+IF(Data!$AT214&lt;&gt;"",Scoring!$L$51)+IF(Data!$AU214&lt;&gt;"",Scoring!$L$52),"")</f>
        <v/>
      </c>
      <c r="BM214" s="180" t="str">
        <f>IF(BL214&lt;&gt;"",LOOKUP(BL214,Likelihoods!$A$7:$A$107,Likelihoods!J$7:J$107),"")</f>
        <v/>
      </c>
      <c r="BN214" s="181" t="str">
        <f>IF(AND(COUNTBLANK($B214:$O214)=13,COUNTBLANK($P214:$Q214)=1,COUNTBLANK($R214:$U214)=3,COUNTBLANK($V214:$X214)=2,COUNTBLANK($Y214:$AE214)=6,COUNTBLANK($AF214:$AJ214)=4,COUNTBLANK($AK214:AN214)=3,COUNTBLANK($AO214:$AQ214)=2,COUNTBLANK($AR214:$AS214)=1,COUNTBLANK($AT214:$AU214)=1),IF(Data!$B214&lt;&gt;"",Scoring!$M$7)+IF(Data!$C214&lt;&gt;"",Scoring!$M$8)+IF(Data!$D214&lt;&gt;"",Scoring!$M$9)+IF(Data!$E214&lt;&gt;"",Scoring!$M$10)+IF(Data!$F214&lt;&gt;"",Scoring!$M$11)+IF(Data!$G214&lt;&gt;"",Scoring!$M$12)+IF(Data!$H214&lt;&gt;"",Scoring!$M$13)+IF(Data!$I214&lt;&gt;"",Scoring!$M$14)+IF(Data!$J214&lt;&gt;"",Scoring!$M$15)+IF(Data!$K214&lt;&gt;"",Scoring!$M$16)+IF(Data!$L214&lt;&gt;"",Scoring!$M$17)+IF(Data!$M214&lt;&gt;"",Scoring!$M$18)+IF(Data!$N214&lt;&gt;"",Scoring!$M$19)+IF(Data!$O214&lt;&gt;"",Scoring!$M$20)+IF(Data!$P214&lt;&gt;"",Scoring!$M$21)+IF(Data!$Q214&lt;&gt;"",Scoring!$M$22)+IF(Data!$R214&lt;&gt;"",Scoring!$M$23)+IF(Data!$S214&lt;&gt;"",Scoring!$M$24)+IF(Data!$T214&lt;&gt;"",Scoring!$M$25)+IF(Data!$U214&lt;&gt;"",Scoring!$M$26)+IF(Data!$V214&lt;&gt;"",Scoring!$M$27)+IF(Data!$W214&lt;&gt;"",Scoring!$M$28)+IF(Data!$X214&lt;&gt;"",Scoring!$M$29)+IF(Data!$Y214&lt;&gt;"",Scoring!$M$30)+IF(Data!$Z214&lt;&gt;"",Scoring!$M$31)+IF(Data!$AA214&lt;&gt;"",Scoring!$M$32)+IF(Data!$AB214&lt;&gt;"",Scoring!$M$33)+IF(Data!$AC214&lt;&gt;"",Scoring!$M$34)+IF(Data!$AD214&lt;&gt;"",Scoring!$M$35)+IF(Data!$AE214&lt;&gt;"",Scoring!$M$36)+IF(Data!$AF214&lt;&gt;"",Scoring!$M$37)+IF(Data!$AG214&lt;&gt;"",Scoring!$M$38)+IF(Data!$AH214&lt;&gt;"",Scoring!$M$39)+IF(Data!$AI214&lt;&gt;"",Scoring!$M$40)+IF(Data!$AJ214&lt;&gt;"",Scoring!$M$41)+IF(Data!$AK214&lt;&gt;"",Scoring!$M$42)+IF(Data!$AL214&lt;&gt;"",Scoring!$M$43)+IF(Data!$AM214&lt;&gt;"",Scoring!$M$44)+IF(Data!$AN214&lt;&gt;"",Scoring!$M$45)+IF(Data!$AO214&lt;&gt;"",Scoring!$M$46)+IF(Data!$AP214&lt;&gt;"",Scoring!$M$47)+IF(Data!$AQ214&lt;&gt;"",Scoring!$M$48)+IF(Data!$AR214&lt;&gt;"",Scoring!$M$49)+IF(Data!$AS214&lt;&gt;"",Scoring!$M$50)+IF(Data!$AT214&lt;&gt;"",Scoring!$M$51)+IF(Data!$AU214&lt;&gt;"",Scoring!$M$52),"")</f>
        <v/>
      </c>
      <c r="BO214" s="184" t="str">
        <f>IF(BN214&lt;&gt;"",LOOKUP(BN214,Likelihoods!$A$7:$A$107,Likelihoods!K$7:K$107),"")</f>
        <v/>
      </c>
      <c r="BP214" s="179" t="str">
        <f>IF(AND(COUNTBLANK($B214:$O214)=13,COUNTBLANK($P214:$Q214)=1,COUNTBLANK($R214:$U214)=3,COUNTBLANK($V214:$X214)=2,COUNTBLANK($Y214:$AE214)=6,COUNTBLANK($AF214:$AJ214)=4,COUNTBLANK($AK214:AN214)=3,COUNTBLANK($AO214:$AQ214)=2,COUNTBLANK($AR214:$AS214)=1,COUNTBLANK($AT214:$AU214)=1),IF(Data!$B214&lt;&gt;"",Scoring!$N$7)+IF(Data!$C214&lt;&gt;"",Scoring!$N$8)+IF(Data!$D214&lt;&gt;"",Scoring!$N$9)+IF(Data!$E214&lt;&gt;"",Scoring!$N$10)+IF(Data!$F214&lt;&gt;"",Scoring!$N$11)+IF(Data!$G214&lt;&gt;"",Scoring!$N$12)+IF(Data!$H214&lt;&gt;"",Scoring!$N$13)+IF(Data!$I214&lt;&gt;"",Scoring!$N$14)+IF(Data!$J214&lt;&gt;"",Scoring!$N$15)+IF(Data!$K214&lt;&gt;"",Scoring!$N$16)+IF(Data!$L214&lt;&gt;"",Scoring!$N$17)+IF(Data!$M214&lt;&gt;"",Scoring!$N$18)+IF(Data!$N214&lt;&gt;"",Scoring!$N$19)+IF(Data!$O214&lt;&gt;"",Scoring!$N$20)+IF(Data!$P214&lt;&gt;"",Scoring!$N$21)+IF(Data!$Q214&lt;&gt;"",Scoring!$N$22)+IF(Data!$R214&lt;&gt;"",Scoring!$N$23)+IF(Data!$S214&lt;&gt;"",Scoring!$N$24)+IF(Data!$T214&lt;&gt;"",Scoring!$N$25)+IF(Data!$U214&lt;&gt;"",Scoring!$N$26)+IF(Data!$V214&lt;&gt;"",Scoring!$N$27)+IF(Data!$W214&lt;&gt;"",Scoring!$N$28)+IF(Data!$X214&lt;&gt;"",Scoring!$N$29)+IF(Data!$Y214&lt;&gt;"",Scoring!$N$30)+IF(Data!$Z214&lt;&gt;"",Scoring!$N$31)+IF(Data!$AA214&lt;&gt;"",Scoring!$N$32)+IF(Data!$AB214&lt;&gt;"",Scoring!$N$33)+IF(Data!$AC214&lt;&gt;"",Scoring!$N$34)+IF(Data!$AD214&lt;&gt;"",Scoring!$N$35)+IF(Data!$AE214&lt;&gt;"",Scoring!$N$36)+IF(Data!$AF214&lt;&gt;"",Scoring!$N$37)+IF(Data!$AG214&lt;&gt;"",Scoring!$N$38)+IF(Data!$AH214&lt;&gt;"",Scoring!$N$39)+IF(Data!$AI214&lt;&gt;"",Scoring!$N$40)+IF(Data!$AJ214&lt;&gt;"",Scoring!$N$41)+IF(Data!$AK214&lt;&gt;"",Scoring!$N$42)+IF(Data!$AL214&lt;&gt;"",Scoring!$N$43)+IF(Data!$AM214&lt;&gt;"",Scoring!$N$44)+IF(Data!$AN214&lt;&gt;"",Scoring!$N$45)+IF(Data!$AO214&lt;&gt;"",Scoring!$N$46)+IF(Data!$AP214&lt;&gt;"",Scoring!$N$47)+IF(Data!$AQ214&lt;&gt;"",Scoring!$N$48)+IF(Data!$AR214&lt;&gt;"",Scoring!$N$49)+IF(Data!$AS214&lt;&gt;"",Scoring!$N$50)+IF(Data!$AT214&lt;&gt;"",Scoring!$N$51)+IF(Data!$AU214&lt;&gt;"",Scoring!$N$52),"")</f>
        <v/>
      </c>
      <c r="BQ214" s="189" t="str">
        <f>IF(BP214&lt;&gt;"",LOOKUP(BP214,Likelihoods!$A$7:$A$107,Likelihoods!L$7:L$107),"")</f>
        <v/>
      </c>
      <c r="BR214" s="181" t="str">
        <f>IF(AND(COUNTBLANK($B214:$O214)=13,COUNTBLANK($P214:$Q214)=1,COUNTBLANK($R214:$U214)=3,COUNTBLANK($V214:$X214)=2,COUNTBLANK($Y214:$AE214)=6,COUNTBLANK($AF214:$AJ214)=4,COUNTBLANK($AK214:AN214)=3,COUNTBLANK($AO214:$AQ214)=2,COUNTBLANK($AR214:$AS214)=1,COUNTBLANK($AT214:$AU214)=1),IF(Data!$B214&lt;&gt;"",Scoring!$O$7)+IF(Data!$C214&lt;&gt;"",Scoring!$O$8)+IF(Data!$D214&lt;&gt;"",Scoring!$O$9)+IF(Data!$E214&lt;&gt;"",Scoring!$O$10)+IF(Data!$F214&lt;&gt;"",Scoring!$O$11)+IF(Data!$G214&lt;&gt;"",Scoring!$O$12)+IF(Data!$H214&lt;&gt;"",Scoring!$O$13)+IF(Data!$I214&lt;&gt;"",Scoring!$O$14)+IF(Data!$J214&lt;&gt;"",Scoring!$O$15)+IF(Data!$K214&lt;&gt;"",Scoring!$O$16)+IF(Data!$L214&lt;&gt;"",Scoring!$O$17)+IF(Data!$M214&lt;&gt;"",Scoring!$O$18)+IF(Data!$N214&lt;&gt;"",Scoring!$O$19)+IF(Data!$O214&lt;&gt;"",Scoring!$O$20)+IF(Data!$P214&lt;&gt;"",Scoring!$O$21)+IF(Data!$Q214&lt;&gt;"",Scoring!$O$22)+IF(Data!$R214&lt;&gt;"",Scoring!$O$23)+IF(Data!$S214&lt;&gt;"",Scoring!$O$24)+IF(Data!$T214&lt;&gt;"",Scoring!$O$25)+IF(Data!$U214&lt;&gt;"",Scoring!$O$26)+IF(Data!$V214&lt;&gt;"",Scoring!$O$27)+IF(Data!$W214&lt;&gt;"",Scoring!$O$28)+IF(Data!$X214&lt;&gt;"",Scoring!$O$29)+IF(Data!$Y214&lt;&gt;"",Scoring!$O$30)+IF(Data!$Z214&lt;&gt;"",Scoring!$O$31)+IF(Data!$AA214&lt;&gt;"",Scoring!$O$32)+IF(Data!$AB214&lt;&gt;"",Scoring!$O$33)+IF(Data!$AC214&lt;&gt;"",Scoring!$O$34)+IF(Data!$AD214&lt;&gt;"",Scoring!$O$35)+IF(Data!$AE214&lt;&gt;"",Scoring!$O$36)+IF(Data!$AF214&lt;&gt;"",Scoring!$O$37)+IF(Data!$AG214&lt;&gt;"",Scoring!$O$38)+IF(Data!$AH214&lt;&gt;"",Scoring!$O$39)+IF(Data!$AI214&lt;&gt;"",Scoring!$O$40)+IF(Data!$AJ214&lt;&gt;"",Scoring!$O$41)+IF(Data!$AK214&lt;&gt;"",Scoring!$O$42)+IF(Data!$AL214&lt;&gt;"",Scoring!$O$43)+IF(Data!$AM214&lt;&gt;"",Scoring!$O$44)+IF(Data!$AN214&lt;&gt;"",Scoring!$O$45)+IF(Data!$AO214&lt;&gt;"",Scoring!$O$46)+IF(Data!$AP214&lt;&gt;"",Scoring!$O$47)+IF(Data!$AQ214&lt;&gt;"",Scoring!$O$48)+IF(Data!$AR214&lt;&gt;"",Scoring!$O$49)+IF(Data!$AS214&lt;&gt;"",Scoring!$O$50)+IF(Data!$AT214&lt;&gt;"",Scoring!$O$51)+IF(Data!$AU214&lt;&gt;"",Scoring!$O$52),"")</f>
        <v/>
      </c>
      <c r="BS214" s="184" t="str">
        <f>IF(BR214&lt;&gt;"",LOOKUP(BR214,Likelihoods!$A$7:$A$107,Likelihoods!M$7:M$107),"")</f>
        <v/>
      </c>
      <c r="BT214" s="181" t="str">
        <f>IF(AND(COUNTBLANK($B214:$O214)=13,COUNTBLANK($P214:$Q214)=1,COUNTBLANK($R214:$U214)=3,COUNTBLANK($V214:$X214)=2,COUNTBLANK($Y214:$AE214)=6,COUNTBLANK($AF214:$AJ214)=4,COUNTBLANK($AK214:AN214)=3,COUNTBLANK($AO214:$AQ214)=2,COUNTBLANK($AR214:$AS214)=1,COUNTBLANK($AT214:$AU214)=1),IF(Data!$B214&lt;&gt;"",Scoring!$P$7)+IF(Data!$C214&lt;&gt;"",Scoring!$P$8)+IF(Data!$D214&lt;&gt;"",Scoring!$P$9)+IF(Data!$E214&lt;&gt;"",Scoring!$P$10)+IF(Data!$F214&lt;&gt;"",Scoring!$P$11)+IF(Data!$G214&lt;&gt;"",Scoring!$P$12)+IF(Data!$H214&lt;&gt;"",Scoring!$P$13)+IF(Data!$I214&lt;&gt;"",Scoring!$P$14)+IF(Data!$J214&lt;&gt;"",Scoring!$P$15)+IF(Data!$K214&lt;&gt;"",Scoring!$P$16)+IF(Data!$L214&lt;&gt;"",Scoring!$P$17)+IF(Data!$M214&lt;&gt;"",Scoring!$P$18)+IF(Data!$N214&lt;&gt;"",Scoring!$P$19)+IF(Data!$O214&lt;&gt;"",Scoring!$P$20)+IF(Data!$P214&lt;&gt;"",Scoring!$P$21)+IF(Data!$Q214&lt;&gt;"",Scoring!$P$22)+IF(Data!$R214&lt;&gt;"",Scoring!$P$23)+IF(Data!$S214&lt;&gt;"",Scoring!$P$24)+IF(Data!$T214&lt;&gt;"",Scoring!$P$25)+IF(Data!$U214&lt;&gt;"",Scoring!$P$26)+IF(Data!$V214&lt;&gt;"",Scoring!$P$27)+IF(Data!$W214&lt;&gt;"",Scoring!$P$28)+IF(Data!$X214&lt;&gt;"",Scoring!$P$29)+IF(Data!$Y214&lt;&gt;"",Scoring!$P$30)+IF(Data!$Z214&lt;&gt;"",Scoring!$P$31)+IF(Data!$AA214&lt;&gt;"",Scoring!$P$32)+IF(Data!$AB214&lt;&gt;"",Scoring!$P$33)+IF(Data!$AC214&lt;&gt;"",Scoring!$P$34)+IF(Data!$AD214&lt;&gt;"",Scoring!$P$35)+IF(Data!$AE214&lt;&gt;"",Scoring!$P$36)+IF(Data!$AF214&lt;&gt;"",Scoring!$P$37)+IF(Data!$AG214&lt;&gt;"",Scoring!$P$38)+IF(Data!$AH214&lt;&gt;"",Scoring!$P$39)+IF(Data!$AI214&lt;&gt;"",Scoring!$P$40)+IF(Data!$AJ214&lt;&gt;"",Scoring!$P$41)+IF(Data!$AK214&lt;&gt;"",Scoring!$P$42)+IF(Data!$AL214&lt;&gt;"",Scoring!$P$43)+IF(Data!$AM214&lt;&gt;"",Scoring!$P$44)+IF(Data!$AN214&lt;&gt;"",Scoring!$P$45)+IF(Data!$AO214&lt;&gt;"",Scoring!$P$46)+IF(Data!$AP214&lt;&gt;"",Scoring!$P$47)+IF(Data!$AQ214&lt;&gt;"",Scoring!$P$48)+IF(Data!$AR214&lt;&gt;"",Scoring!$P$49)+IF(Data!$AS214&lt;&gt;"",Scoring!$P$50)+IF(Data!$AT214&lt;&gt;"",Scoring!$P$51)+IF(Data!$AU214&lt;&gt;"",Scoring!$P$52),"")</f>
        <v/>
      </c>
      <c r="BU214" s="180" t="str">
        <f>IF(BT214&lt;&gt;"",LOOKUP(BT214,Likelihoods!$A$7:$A$107,Likelihoods!N$7:N$107),"")</f>
        <v/>
      </c>
      <c r="BV214" s="181" t="str">
        <f>IF(AND(COUNTBLANK($B214:$O214)=13,COUNTBLANK($P214:$Q214)=1,COUNTBLANK($R214:$U214)=3,COUNTBLANK($V214:$X214)=2,COUNTBLANK($Y214:$AE214)=6,COUNTBLANK($AF214:$AJ214)=4,COUNTBLANK($AK214:AN214)=3,COUNTBLANK($AO214:$AQ214)=2,COUNTBLANK($AR214:$AS214)=1,COUNTBLANK($AT214:$AU214)=1),IF(Data!$B214&lt;&gt;"",Scoring!$Q$7)+IF(Data!$C214&lt;&gt;"",Scoring!$Q$8)+IF(Data!$D214&lt;&gt;"",Scoring!$Q$9)+IF(Data!$E214&lt;&gt;"",Scoring!$Q$10)+IF(Data!$F214&lt;&gt;"",Scoring!$Q$11)+IF(Data!$G214&lt;&gt;"",Scoring!$Q$12)+IF(Data!$H214&lt;&gt;"",Scoring!$Q$13)+IF(Data!$I214&lt;&gt;"",Scoring!$Q$14)+IF(Data!$J214&lt;&gt;"",Scoring!$Q$15)+IF(Data!$K214&lt;&gt;"",Scoring!$Q$16)+IF(Data!$L214&lt;&gt;"",Scoring!$Q$17)+IF(Data!$M214&lt;&gt;"",Scoring!$Q$18)+IF(Data!$N214&lt;&gt;"",Scoring!$Q$19)+IF(Data!$O214&lt;&gt;"",Scoring!$Q$20)+IF(Data!$P214&lt;&gt;"",Scoring!$Q$21)+IF(Data!$Q214&lt;&gt;"",Scoring!$Q$22)+IF(Data!$R214&lt;&gt;"",Scoring!$Q$23)+IF(Data!$S214&lt;&gt;"",Scoring!$Q$24)+IF(Data!$T214&lt;&gt;"",Scoring!$Q$25)+IF(Data!$U214&lt;&gt;"",Scoring!$Q$26)+IF(Data!$V214&lt;&gt;"",Scoring!$Q$27)+IF(Data!$W214&lt;&gt;"",Scoring!$Q$28)+IF(Data!$X214&lt;&gt;"",Scoring!$Q$29)+IF(Data!$Y214&lt;&gt;"",Scoring!$Q$30)+IF(Data!$Z214&lt;&gt;"",Scoring!$Q$31)+IF(Data!$AA214&lt;&gt;"",Scoring!$Q$32)+IF(Data!$AB214&lt;&gt;"",Scoring!$Q$33)+IF(Data!$AC214&lt;&gt;"",Scoring!$Q$34)+IF(Data!$AD214&lt;&gt;"",Scoring!$Q$35)+IF(Data!$AE214&lt;&gt;"",Scoring!$Q$36)+IF(Data!$AF214&lt;&gt;"",Scoring!$Q$37)+IF(Data!$AG214&lt;&gt;"",Scoring!$Q$38)+IF(Data!$AH214&lt;&gt;"",Scoring!$Q$39)+IF(Data!$AI214&lt;&gt;"",Scoring!$Q$40)+IF(Data!$AJ214&lt;&gt;"",Scoring!$Q$41)+IF(Data!$AK214&lt;&gt;"",Scoring!$Q$42)+IF(Data!$AL214&lt;&gt;"",Scoring!$Q$43)+IF(Data!$AM214&lt;&gt;"",Scoring!$Q$44)+IF(Data!$AN214&lt;&gt;"",Scoring!$Q$45)+IF(Data!$AO214&lt;&gt;"",Scoring!$Q$46)+IF(Data!$AP214&lt;&gt;"",Scoring!$Q$47)+IF(Data!$AQ214&lt;&gt;"",Scoring!$Q$48)+IF(Data!$AR214&lt;&gt;"",Scoring!$Q$49)+IF(Data!$AS214&lt;&gt;"",Scoring!$Q$50)+IF(Data!$AT214&lt;&gt;"",Scoring!$Q$51)+IF(Data!$AU214&lt;&gt;"",Scoring!$Q$52),"")</f>
        <v/>
      </c>
      <c r="BW214" s="183" t="str">
        <f>IF(BV214&lt;&gt;"",LOOKUP(BV214,Likelihoods!$A$7:$A$107,Likelihoods!O$7:O$107),"")</f>
        <v/>
      </c>
      <c r="BX214" s="9"/>
      <c r="BY214" s="9"/>
      <c r="BZ214" s="9"/>
      <c r="CA214" s="9"/>
      <c r="CB214" s="9"/>
      <c r="CC214" s="9"/>
      <c r="CD214" s="9"/>
      <c r="CE214" s="9"/>
      <c r="CF214" s="9"/>
      <c r="CG214" s="9"/>
      <c r="CH214" s="9"/>
      <c r="CI214" s="9"/>
      <c r="CJ214" s="9"/>
      <c r="CK214" s="9"/>
    </row>
    <row r="215" spans="1:89" ht="14.25">
      <c r="A215" s="59"/>
      <c r="B215" s="76"/>
      <c r="C215" s="77"/>
      <c r="D215" s="77"/>
      <c r="E215" s="77"/>
      <c r="F215" s="77"/>
      <c r="G215" s="77"/>
      <c r="H215" s="77"/>
      <c r="I215" s="77"/>
      <c r="J215" s="77"/>
      <c r="K215" s="77"/>
      <c r="L215" s="77"/>
      <c r="M215" s="77"/>
      <c r="N215" s="77"/>
      <c r="O215" s="77"/>
      <c r="P215" s="76"/>
      <c r="Q215" s="78"/>
      <c r="R215" s="77"/>
      <c r="S215" s="77"/>
      <c r="T215" s="77"/>
      <c r="U215" s="77"/>
      <c r="V215" s="76"/>
      <c r="W215" s="77"/>
      <c r="X215" s="78"/>
      <c r="Y215" s="77"/>
      <c r="Z215" s="77"/>
      <c r="AA215" s="77"/>
      <c r="AB215" s="77"/>
      <c r="AC215" s="77"/>
      <c r="AD215" s="77"/>
      <c r="AE215" s="77"/>
      <c r="AF215" s="76"/>
      <c r="AG215" s="77"/>
      <c r="AH215" s="77"/>
      <c r="AI215" s="77"/>
      <c r="AJ215" s="78"/>
      <c r="AK215" s="77"/>
      <c r="AL215" s="77"/>
      <c r="AM215" s="77"/>
      <c r="AN215" s="77"/>
      <c r="AO215" s="76"/>
      <c r="AP215" s="77"/>
      <c r="AQ215" s="78"/>
      <c r="AR215" s="76"/>
      <c r="AS215" s="78"/>
      <c r="AT215" s="77"/>
      <c r="AU215" s="77"/>
      <c r="AV215" s="179" t="str">
        <f>IF(AND(COUNTBLANK($B215:$O215)=13,COUNTBLANK($P215:$Q215)=1,COUNTBLANK($R215:$U215)=3,COUNTBLANK($V215:$X215)=2,COUNTBLANK($Y215:$AE215)=6,COUNTBLANK($AF215:$AJ215)=4,COUNTBLANK($AK215:AN215)=3,COUNTBLANK($AO215:$AQ215)=2,COUNTBLANK($AR215:$AS215)=1,COUNTBLANK($AT215:$AU215)=1),IF(Data!$B215&lt;&gt;"",Scoring!$D$7)+IF(Data!$C215&lt;&gt;"",Scoring!$D$8)+IF(Data!$D215&lt;&gt;"",Scoring!$D$9)+IF(Data!$E215&lt;&gt;"",Scoring!$D$10)+IF(Data!$F215&lt;&gt;"",Scoring!$D$11)+IF(Data!$G215&lt;&gt;"",Scoring!$D$12)+IF(Data!$H215&lt;&gt;"",Scoring!$D$13)+IF(Data!$I215&lt;&gt;"",Scoring!$D$14)+IF(Data!$J215&lt;&gt;"",Scoring!$D$15)+IF(Data!$K215&lt;&gt;"",Scoring!$D$16)+IF(Data!$L215&lt;&gt;"",Scoring!$D$17)+IF(Data!$M215&lt;&gt;"",Scoring!$D$18)+IF(Data!$N215&lt;&gt;"",Scoring!$D$19)+IF(Data!$O215&lt;&gt;"",Scoring!$D$20)+IF(Data!$P215&lt;&gt;"",Scoring!$D$21)+IF(Data!$Q215&lt;&gt;"",Scoring!$D$22)+IF(Data!$R215&lt;&gt;"",Scoring!$D$23)+IF(Data!$S215&lt;&gt;"",Scoring!$D$24)+IF(Data!$T215&lt;&gt;"",Scoring!$D$25)+IF(Data!$U215&lt;&gt;"",Scoring!$D$26)+IF(Data!$V215&lt;&gt;"",Scoring!$D$27)+IF(Data!$W215&lt;&gt;"",Scoring!$D$28)+IF(Data!$X215&lt;&gt;"",Scoring!$D$29)+IF(Data!$Y215&lt;&gt;"",Scoring!$D$30)+IF(Data!$Z215&lt;&gt;"",Scoring!$D$31)+IF(Data!$AA215&lt;&gt;"",Scoring!$D$32)+IF(Data!$AB215&lt;&gt;"",Scoring!$D$33)+IF(Data!$AC215&lt;&gt;"",Scoring!$D$34)+IF(Data!$AD215&lt;&gt;"",Scoring!$D$35)+IF(Data!$AE215&lt;&gt;"",Scoring!$D$36)+IF(Data!$AF215&lt;&gt;"",Scoring!$D$37)+IF(Data!$AG215&lt;&gt;"",Scoring!$D$38)+IF(Data!$AH215&lt;&gt;"",Scoring!$D$39)+IF(Data!$AI215&lt;&gt;"",Scoring!$D$40)+IF(Data!$AJ215&lt;&gt;"",Scoring!$D$41)+IF(Data!$AK215&lt;&gt;"",Scoring!$D$42)+IF(Data!$AL215&lt;&gt;"",Scoring!$D$43)+IF(Data!$AM215&lt;&gt;"",Scoring!$D$44)+IF(Data!$AN215&lt;&gt;"",Scoring!$D$45)+IF(Data!$AO215&lt;&gt;"",Scoring!$D$46)+IF(Data!$AP215&lt;&gt;"",Scoring!$D$47)+IF(Data!$AQ215&lt;&gt;"",Scoring!$D$48)+IF(Data!$AR215&lt;&gt;"",Scoring!$D$49)+IF(Data!$AS215&lt;&gt;"",Scoring!$D$50)+IF(Data!$AT215&lt;&gt;"",Scoring!$D$51)+IF(Data!$AU215&lt;&gt;"",Scoring!$D$52),"")</f>
        <v/>
      </c>
      <c r="AW215" s="180" t="str">
        <f>IF(AV215&lt;&gt;"",LOOKUP(AV215,Likelihoods!$A$7:$A$107,Likelihoods!B$7:B$107),"")</f>
        <v/>
      </c>
      <c r="AX215" s="181" t="str">
        <f>IF(AND(COUNTBLANK($B215:$O215)=13,COUNTBLANK($P215:$Q215)=1,COUNTBLANK($R215:$U215)=3,COUNTBLANK($V215:$X215)=2,COUNTBLANK($Y215:$AE215)=6,COUNTBLANK($AF215:$AJ215)=4,COUNTBLANK($AK215:AN215)=3,COUNTBLANK($AO215:$AQ215)=2,COUNTBLANK($AR215:$AS215)=1,COUNTBLANK($AT215:$AU215)=1),IF(Data!$B215&lt;&gt;"",Scoring!$E$7)+IF(Data!$C215&lt;&gt;"",Scoring!$E$8)+IF(Data!$D215&lt;&gt;"",Scoring!$E$9)+IF(Data!$E215&lt;&gt;"",Scoring!$E$10)+IF(Data!$F215&lt;&gt;"",Scoring!$E$11)+IF(Data!$G215&lt;&gt;"",Scoring!$E$12)+IF(Data!$H215&lt;&gt;"",Scoring!$E$13)+IF(Data!$I215&lt;&gt;"",Scoring!$E$14)+IF(Data!$J215&lt;&gt;"",Scoring!$E$15)+IF(Data!$K215&lt;&gt;"",Scoring!$E$16)+IF(Data!$L215&lt;&gt;"",Scoring!$E$17)+IF(Data!$M215&lt;&gt;"",Scoring!$E$18)+IF(Data!$N215&lt;&gt;"",Scoring!$E$19)+IF(Data!$O215&lt;&gt;"",Scoring!$E$20)+IF(Data!$P215&lt;&gt;"",Scoring!$E$21)+IF(Data!$Q215&lt;&gt;"",Scoring!$E$22)+IF(Data!$R215&lt;&gt;"",Scoring!$E$23)+IF(Data!$S215&lt;&gt;"",Scoring!$E$24)+IF(Data!$T215&lt;&gt;"",Scoring!$E$25)+IF(Data!$U215&lt;&gt;"",Scoring!$E$26)+IF(Data!$V215&lt;&gt;"",Scoring!$E$27)+IF(Data!$W215&lt;&gt;"",Scoring!$E$28)+IF(Data!$X215&lt;&gt;"",Scoring!$E$29)+IF(Data!$Y215&lt;&gt;"",Scoring!$E$30)+IF(Data!$Z215&lt;&gt;"",Scoring!$E$31)+IF(Data!$AA215&lt;&gt;"",Scoring!$E$32)+IF(Data!$AB215&lt;&gt;"",Scoring!$E$33)+IF(Data!$AC215&lt;&gt;"",Scoring!$E$34)+IF(Data!$AD215&lt;&gt;"",Scoring!$E$35)+IF(Data!$AE215&lt;&gt;"",Scoring!$E$36)+IF(Data!$AF215&lt;&gt;"",Scoring!$E$37)+IF(Data!$AG215&lt;&gt;"",Scoring!$E$38)+IF(Data!$AH215&lt;&gt;"",Scoring!$E$39)+IF(Data!$AI215&lt;&gt;"",Scoring!$E$40)+IF(Data!$AJ215&lt;&gt;"",Scoring!$E$41)+IF(Data!$AK215&lt;&gt;"",Scoring!$E$42)+IF(Data!$AL215&lt;&gt;"",Scoring!$E$43)+IF(Data!$AM215&lt;&gt;"",Scoring!$E$44)+IF(Data!$AN215&lt;&gt;"",Scoring!$E$45)+IF(Data!$AO215&lt;&gt;"",Scoring!$E$46)+IF(Data!$AP215&lt;&gt;"",Scoring!$E$47)+IF(Data!$AQ215&lt;&gt;"",Scoring!$E$48)+IF(Data!$AR215&lt;&gt;"",Scoring!$E$49)+IF(Data!$AS215&lt;&gt;"",Scoring!$E$50)+IF(Data!$AT215&lt;&gt;"",Scoring!$E$51)+IF(Data!$AU215&lt;&gt;"",Scoring!$E$52),"")</f>
        <v/>
      </c>
      <c r="AY215" s="180" t="str">
        <f>IF(AX215&lt;&gt;"",LOOKUP(AX215,Likelihoods!$A$7:$A$107,Likelihoods!C$7:C$107),"")</f>
        <v/>
      </c>
      <c r="AZ215" s="182" t="str">
        <f>IF(AND(COUNTBLANK($B215:$O215)=13,COUNTBLANK($P215:$Q215)=1,COUNTBLANK($R215:$U215)=3,COUNTBLANK($V215:$X215)=2,COUNTBLANK($Y215:$AE215)=6,COUNTBLANK($AF215:$AJ215)=4,COUNTBLANK($AK215:AN215)=3,COUNTBLANK($AO215:$AQ215)=2,COUNTBLANK($AR215:$AS215)=1,COUNTBLANK($AT215:$AU215)=1),IF(Data!$B215&lt;&gt;"",Scoring!$F$7)+IF(Data!$C215&lt;&gt;"",Scoring!$F$8)+IF(Data!$D215&lt;&gt;"",Scoring!$F$9)+IF(Data!$E215&lt;&gt;"",Scoring!$F$10)+IF(Data!$F215&lt;&gt;"",Scoring!$F$11)+IF(Data!$G215&lt;&gt;"",Scoring!$F$12)+IF(Data!$H215&lt;&gt;"",Scoring!$F$13)+IF(Data!$I215&lt;&gt;"",Scoring!$F$14)+IF(Data!$J215&lt;&gt;"",Scoring!$F$15)+IF(Data!$K215&lt;&gt;"",Scoring!$F$16)+IF(Data!$L215&lt;&gt;"",Scoring!$F$17)+IF(Data!$M215&lt;&gt;"",Scoring!$F$18)+IF(Data!$N215&lt;&gt;"",Scoring!$F$19)+IF(Data!$O215&lt;&gt;"",Scoring!$F$20)+IF(Data!$P215&lt;&gt;"",Scoring!$F$21)+IF(Data!$Q215&lt;&gt;"",Scoring!$F$22)+IF(Data!$R215&lt;&gt;"",Scoring!$F$23)+IF(Data!$S215&lt;&gt;"",Scoring!$F$24)+IF(Data!$T215&lt;&gt;"",Scoring!$F$25)+IF(Data!$U215&lt;&gt;"",Scoring!$F$26)+IF(Data!$V215&lt;&gt;"",Scoring!$F$27)+IF(Data!$W215&lt;&gt;"",Scoring!$F$28)+IF(Data!$X215&lt;&gt;"",Scoring!$F$29)+IF(Data!$Y215&lt;&gt;"",Scoring!$F$30)+IF(Data!$Z215&lt;&gt;"",Scoring!$F$31)+IF(Data!$AA215&lt;&gt;"",Scoring!$F$32)+IF(Data!$AB215&lt;&gt;"",Scoring!$F$33)+IF(Data!$AC215&lt;&gt;"",Scoring!$F$34)+IF(Data!$AD215&lt;&gt;"",Scoring!$F$35)+IF(Data!$AE215&lt;&gt;"",Scoring!$F$36)+IF(Data!$AF215&lt;&gt;"",Scoring!$F$37)+IF(Data!$AG215&lt;&gt;"",Scoring!$F$38)+IF(Data!$AH215&lt;&gt;"",Scoring!$F$39)+IF(Data!$AI215&lt;&gt;"",Scoring!$F$40)+IF(Data!$AJ215&lt;&gt;"",Scoring!$F$41)+IF(Data!$AK215&lt;&gt;"",Scoring!$F$42)+IF(Data!$AL215&lt;&gt;"",Scoring!$F$43)+IF(Data!$AM215&lt;&gt;"",Scoring!$F$44)+IF(Data!$AN215&lt;&gt;"",Scoring!$F$45)+IF(Data!$AO215&lt;&gt;"",Scoring!$F$46)+IF(Data!$AP215&lt;&gt;"",Scoring!$F$47)+IF(Data!$AQ215&lt;&gt;"",Scoring!$F$48)+IF(Data!$AR215&lt;&gt;"",Scoring!$F$49)+IF(Data!$AS215&lt;&gt;"",Scoring!$F$50)+IF(Data!$AT215&lt;&gt;"",Scoring!$F$51)+IF(Data!$AU215&lt;&gt;"",Scoring!$F$52),"")</f>
        <v/>
      </c>
      <c r="BA215" s="183" t="str">
        <f>IF(AZ215&lt;&gt;"",LOOKUP(AZ215,Likelihoods!$A$7:$A$107,Likelihoods!D$7:D$107),"")</f>
        <v/>
      </c>
      <c r="BB215" s="181" t="str">
        <f>IF(AND(COUNTBLANK($B215:$O215)=13,COUNTBLANK($P215:$Q215)=1,COUNTBLANK($R215:$U215)=3,COUNTBLANK($V215:$X215)=2,COUNTBLANK($Y215:$AE215)=6,COUNTBLANK($AF215:$AJ215)=4,COUNTBLANK($AK215:AN215)=3,COUNTBLANK($AO215:$AQ215)=2,COUNTBLANK($AR215:$AS215)=1,COUNTBLANK($AT215:$AU215)=1),IF(Data!$B215&lt;&gt;"",Scoring!$G$7)+IF(Data!$C215&lt;&gt;"",Scoring!$G$8)+IF(Data!$D215&lt;&gt;"",Scoring!$G$9)+IF(Data!$E215&lt;&gt;"",Scoring!$G$10)+IF(Data!$F215&lt;&gt;"",Scoring!$G$11)+IF(Data!$G215&lt;&gt;"",Scoring!$G$12)+IF(Data!$H215&lt;&gt;"",Scoring!$G$13)+IF(Data!$I215&lt;&gt;"",Scoring!$G$14)+IF(Data!$J215&lt;&gt;"",Scoring!$G$15)+IF(Data!$K215&lt;&gt;"",Scoring!$G$16)+IF(Data!$L215&lt;&gt;"",Scoring!$G$17)+IF(Data!$M215&lt;&gt;"",Scoring!$G$18)+IF(Data!$N215&lt;&gt;"",Scoring!$G$19)+IF(Data!$O215&lt;&gt;"",Scoring!$G$20)+IF(Data!$P215&lt;&gt;"",Scoring!$G$21)+IF(Data!$Q215&lt;&gt;"",Scoring!$G$22)+IF(Data!$R215&lt;&gt;"",Scoring!$G$23)+IF(Data!$S215&lt;&gt;"",Scoring!$G$24)+IF(Data!$T215&lt;&gt;"",Scoring!$G$25)+IF(Data!$U215&lt;&gt;"",Scoring!$G$26)+IF(Data!$V215&lt;&gt;"",Scoring!$G$27)+IF(Data!$W215&lt;&gt;"",Scoring!$G$28)+IF(Data!$X215&lt;&gt;"",Scoring!$G$29)+IF(Data!$Y215&lt;&gt;"",Scoring!$G$30)+IF(Data!$Z215&lt;&gt;"",Scoring!$G$31)+IF(Data!$AA215&lt;&gt;"",Scoring!$G$32)+IF(Data!$AB215&lt;&gt;"",Scoring!$G$33)+IF(Data!$AC215&lt;&gt;"",Scoring!$G$34)+IF(Data!$AD215&lt;&gt;"",Scoring!$G$35)+IF(Data!$AE215&lt;&gt;"",Scoring!$G$36)+IF(Data!$AF215&lt;&gt;"",Scoring!$G$37)+IF(Data!$AG215&lt;&gt;"",Scoring!$G$38)+IF(Data!$AH215&lt;&gt;"",Scoring!$G$39)+IF(Data!$AI215&lt;&gt;"",Scoring!$G$40)+IF(Data!$AJ215&lt;&gt;"",Scoring!$G$41)+IF(Data!$AK215&lt;&gt;"",Scoring!$G$42)+IF(Data!$AL215&lt;&gt;"",Scoring!$G$43)+IF(Data!$AM215&lt;&gt;"",Scoring!$G$44)+IF(Data!$AN215&lt;&gt;"",Scoring!$G$45)+IF(Data!$AO215&lt;&gt;"",Scoring!$G$46)+IF(Data!$AP215&lt;&gt;"",Scoring!$G$47)+IF(Data!$AQ215&lt;&gt;"",Scoring!$G$48)+IF(Data!$AR215&lt;&gt;"",Scoring!$G$49)+IF(Data!$AS215&lt;&gt;"",Scoring!$G$50)+IF(Data!$AT215&lt;&gt;"",Scoring!$G$51)+IF(Data!$AU215&lt;&gt;"",Scoring!$G$52),"")</f>
        <v/>
      </c>
      <c r="BC215" s="184" t="str">
        <f>IF(BB215&lt;&gt;"",LOOKUP(BB215,Likelihoods!$A$7:$A$107,Likelihoods!E$7:E$107),"")</f>
        <v/>
      </c>
      <c r="BD215" s="185" t="str">
        <f>IF(AND(COUNTBLANK($B215:$O215)=13,COUNTBLANK($P215:$Q215)=1,COUNTBLANK($R215:$U215)=3,COUNTBLANK($V215:$X215)=2,COUNTBLANK($Y215:$AE215)=6,COUNTBLANK($AF215:$AJ215)=4,COUNTBLANK($AK215:AN215)=3,COUNTBLANK($AO215:$AQ215)=2,COUNTBLANK($AR215:$AS215)=1,COUNTBLANK($AT215:$AU215)=1),IF(Data!$B215&lt;&gt;"",Scoring!$H$7)+IF(Data!$C215&lt;&gt;"",Scoring!$H$8)+IF(Data!$D215&lt;&gt;"",Scoring!$H$9)+IF(Data!$E215&lt;&gt;"",Scoring!$H$10)+IF(Data!$F215&lt;&gt;"",Scoring!$H$11)+IF(Data!$G215&lt;&gt;"",Scoring!$H$12)+IF(Data!$H215&lt;&gt;"",Scoring!$H$13)+IF(Data!$I215&lt;&gt;"",Scoring!$H$14)+IF(Data!$J215&lt;&gt;"",Scoring!$H$15)+IF(Data!$K215&lt;&gt;"",Scoring!$H$16)+IF(Data!$L215&lt;&gt;"",Scoring!$H$17)+IF(Data!$M215&lt;&gt;"",Scoring!$H$18)+IF(Data!$N215&lt;&gt;"",Scoring!$H$19)+IF(Data!$O215&lt;&gt;"",Scoring!$H$20)+IF(Data!$P215&lt;&gt;"",Scoring!$H$21)+IF(Data!$Q215&lt;&gt;"",Scoring!$H$22)+IF(Data!$R215&lt;&gt;"",Scoring!$H$23)+IF(Data!$S215&lt;&gt;"",Scoring!$H$24)+IF(Data!$T215&lt;&gt;"",Scoring!$H$25)+IF(Data!$U215&lt;&gt;"",Scoring!$H$26)+IF(Data!$V215&lt;&gt;"",Scoring!$H$27)+IF(Data!$W215&lt;&gt;"",Scoring!$H$28)+IF(Data!$X215&lt;&gt;"",Scoring!$H$29)+IF(Data!$Y215&lt;&gt;"",Scoring!$H$30)+IF(Data!$Z215&lt;&gt;"",Scoring!$H$31)+IF(Data!$AA215&lt;&gt;"",Scoring!$H$32)+IF(Data!$AB215&lt;&gt;"",Scoring!$H$33)+IF(Data!$AC215&lt;&gt;"",Scoring!$H$34)+IF(Data!$AD215&lt;&gt;"",Scoring!$H$35)+IF(Data!$AE215&lt;&gt;"",Scoring!$H$36)+IF(Data!$AF215&lt;&gt;"",Scoring!$H$37)+IF(Data!$AG215&lt;&gt;"",Scoring!$H$38)+IF(Data!$AH215&lt;&gt;"",Scoring!$H$39)+IF(Data!$AI215&lt;&gt;"",Scoring!$H$40)+IF(Data!$AJ215&lt;&gt;"",Scoring!$H$41)+IF(Data!$AK215&lt;&gt;"",Scoring!$H$42)+IF(Data!$AL215&lt;&gt;"",Scoring!$H$43)+IF(Data!$AM215&lt;&gt;"",Scoring!$H$44)+IF(Data!$AN215&lt;&gt;"",Scoring!$H$45)+IF(Data!$AO215&lt;&gt;"",Scoring!$H$46)+IF(Data!$AP215&lt;&gt;"",Scoring!$H$47)+IF(Data!$AQ215&lt;&gt;"",Scoring!$H$48)+IF(Data!$AR215&lt;&gt;"",Scoring!$H$49)+IF(Data!$AS215&lt;&gt;"",Scoring!$H$50)+IF(Data!$AT215&lt;&gt;"",Scoring!$H$51)+IF(Data!$AU215&lt;&gt;"",Scoring!$H$52),"")</f>
        <v/>
      </c>
      <c r="BE215" s="186" t="str">
        <f>IF(BD215&lt;&gt;"",LOOKUP(BD215,Likelihoods!$A$7:$A$107,Likelihoods!F$7:F$107),"")</f>
        <v/>
      </c>
      <c r="BF215" s="181" t="str">
        <f>IF(AND(COUNTBLANK($B215:$O215)=13,COUNTBLANK($P215:$Q215)=1,COUNTBLANK($R215:$U215)=3,COUNTBLANK($V215:$X215)=2,COUNTBLANK($Y215:$AE215)=6,COUNTBLANK($AF215:$AJ215)=4,COUNTBLANK($AK215:AN215)=3,COUNTBLANK($AO215:$AQ215)=2,COUNTBLANK($AR215:$AS215)=1,COUNTBLANK($AT215:$AU215)=1),IF(Data!$B215&lt;&gt;"",Scoring!$I$7)+IF(Data!$C215&lt;&gt;"",Scoring!$I$8)+IF(Data!$D215&lt;&gt;"",Scoring!$I$9)+IF(Data!$E215&lt;&gt;"",Scoring!$I$10)+IF(Data!$F215&lt;&gt;"",Scoring!$I$11)+IF(Data!$G215&lt;&gt;"",Scoring!$I$12)+IF(Data!$H215&lt;&gt;"",Scoring!$I$13)+IF(Data!$I215&lt;&gt;"",Scoring!$I$14)+IF(Data!$J215&lt;&gt;"",Scoring!$I$15)+IF(Data!$K215&lt;&gt;"",Scoring!$I$16)+IF(Data!$L215&lt;&gt;"",Scoring!$I$17)+IF(Data!$M215&lt;&gt;"",Scoring!$I$18)+IF(Data!$N215&lt;&gt;"",Scoring!$I$19)+IF(Data!$O215&lt;&gt;"",Scoring!$I$20)+IF(Data!$P215&lt;&gt;"",Scoring!$I$21)+IF(Data!$Q215&lt;&gt;"",Scoring!$I$22)+IF(Data!$R215&lt;&gt;"",Scoring!$I$23)+IF(Data!$S215&lt;&gt;"",Scoring!$I$24)+IF(Data!$T215&lt;&gt;"",Scoring!$I$25)+IF(Data!$U215&lt;&gt;"",Scoring!$I$26)+IF(Data!$V215&lt;&gt;"",Scoring!$I$27)+IF(Data!$W215&lt;&gt;"",Scoring!$I$28)+IF(Data!$X215&lt;&gt;"",Scoring!$I$29)+IF(Data!$Y215&lt;&gt;"",Scoring!$I$30)+IF(Data!$Z215&lt;&gt;"",Scoring!$I$31)+IF(Data!$AA215&lt;&gt;"",Scoring!$I$32)+IF(Data!$AB215&lt;&gt;"",Scoring!$I$33)+IF(Data!$AC215&lt;&gt;"",Scoring!$I$34)+IF(Data!$AD215&lt;&gt;"",Scoring!$I$35)+IF(Data!$AE215&lt;&gt;"",Scoring!$I$36)+IF(Data!$AF215&lt;&gt;"",Scoring!$I$37)+IF(Data!$AG215&lt;&gt;"",Scoring!$I$38)+IF(Data!$AH215&lt;&gt;"",Scoring!$I$39)+IF(Data!$AI215&lt;&gt;"",Scoring!$I$40)+IF(Data!$AJ215&lt;&gt;"",Scoring!$I$41)+IF(Data!$AK215&lt;&gt;"",Scoring!$I$42)+IF(Data!$AL215&lt;&gt;"",Scoring!$I$43)+IF(Data!$AM215&lt;&gt;"",Scoring!$I$44)+IF(Data!$AN215&lt;&gt;"",Scoring!$I$45)+IF(Data!$AO215&lt;&gt;"",Scoring!$I$46)+IF(Data!$AP215&lt;&gt;"",Scoring!$I$47)+IF(Data!$AQ215&lt;&gt;"",Scoring!$I$48)+IF(Data!$AR215&lt;&gt;"",Scoring!$I$49)+IF(Data!$AS215&lt;&gt;"",Scoring!$I$50)+IF(Data!$AT215&lt;&gt;"",Scoring!$I$51)+IF(Data!$AU215&lt;&gt;"",Scoring!$I$52),"")</f>
        <v/>
      </c>
      <c r="BG215" s="180" t="str">
        <f>IF(BF215&lt;&gt;"",LOOKUP(BF215,Likelihoods!$A$7:$A$107,Likelihoods!G$7:G$107),"")</f>
        <v/>
      </c>
      <c r="BH215" s="187" t="str">
        <f>IF(AND(COUNTBLANK($B215:$O215)=13,COUNTBLANK($P215:$Q215)=1,COUNTBLANK($R215:$U215)=3,COUNTBLANK($V215:$X215)=2,COUNTBLANK($Y215:$AE215)=6,COUNTBLANK($AF215:$AJ215)=4,COUNTBLANK($AK215:AN215)=3,COUNTBLANK($AO215:$AQ215)=2,COUNTBLANK($AR215:$AS215)=1,COUNTBLANK($AT215:$AU215)=1),IF(Data!$B215&lt;&gt;"",Scoring!$J$7)+IF(Data!$C215&lt;&gt;"",Scoring!$J$8)+IF(Data!$D215&lt;&gt;"",Scoring!$J$9)+IF(Data!$E215&lt;&gt;"",Scoring!$J$10)+IF(Data!$F215&lt;&gt;"",Scoring!$J$11)+IF(Data!$G215&lt;&gt;"",Scoring!$J$12)+IF(Data!$H215&lt;&gt;"",Scoring!$J$13)+IF(Data!$I215&lt;&gt;"",Scoring!$J$14)+IF(Data!$J215&lt;&gt;"",Scoring!$J$15)+IF(Data!$K215&lt;&gt;"",Scoring!$J$16)+IF(Data!$L215&lt;&gt;"",Scoring!$J$17)+IF(Data!$M215&lt;&gt;"",Scoring!$J$18)+IF(Data!$N215&lt;&gt;"",Scoring!$J$19)+IF(Data!$O215&lt;&gt;"",Scoring!$J$20)+IF(Data!$P215&lt;&gt;"",Scoring!$J$21)+IF(Data!$Q215&lt;&gt;"",Scoring!$J$22)+IF(Data!$R215&lt;&gt;"",Scoring!$J$23)+IF(Data!$S215&lt;&gt;"",Scoring!$J$24)+IF(Data!$T215&lt;&gt;"",Scoring!$J$25)+IF(Data!$U215&lt;&gt;"",Scoring!$J$26)+IF(Data!$V215&lt;&gt;"",Scoring!$J$27)+IF(Data!$W215&lt;&gt;"",Scoring!$J$28)+IF(Data!$X215&lt;&gt;"",Scoring!$J$29)+IF(Data!$Y215&lt;&gt;"",Scoring!$J$30)+IF(Data!$Z215&lt;&gt;"",Scoring!$J$31)+IF(Data!$AA215&lt;&gt;"",Scoring!$J$32)+IF(Data!$AB215&lt;&gt;"",Scoring!$J$33)+IF(Data!$AC215&lt;&gt;"",Scoring!$J$34)+IF(Data!$AD215&lt;&gt;"",Scoring!$J$35)+IF(Data!$AE215&lt;&gt;"",Scoring!$J$36)+IF(Data!$AF215&lt;&gt;"",Scoring!$J$37)+IF(Data!$AG215&lt;&gt;"",Scoring!$J$38)+IF(Data!$AH215&lt;&gt;"",Scoring!$J$39)+IF(Data!$AI215&lt;&gt;"",Scoring!$J$40)+IF(Data!$AJ215&lt;&gt;"",Scoring!$J$41)+IF(Data!$AK215&lt;&gt;"",Scoring!$J$42)+IF(Data!$AL215&lt;&gt;"",Scoring!$J$43)+IF(Data!$AM215&lt;&gt;"",Scoring!$J$44)+IF(Data!$AN215&lt;&gt;"",Scoring!$J$45)+IF(Data!$AO215&lt;&gt;"",Scoring!$J$46)+IF(Data!$AP215&lt;&gt;"",Scoring!$J$47)+IF(Data!$AQ215&lt;&gt;"",Scoring!$J$48)+IF(Data!$AR215&lt;&gt;"",Scoring!$J$49)+IF(Data!$AS215&lt;&gt;"",Scoring!$J$50)+IF(Data!$AT215&lt;&gt;"",Scoring!$J$51)+IF(Data!$AU215&lt;&gt;"",Scoring!$J$52),"")</f>
        <v/>
      </c>
      <c r="BI215" s="183" t="str">
        <f>IF(BH215&lt;&gt;"",LOOKUP(BH215,Likelihoods!$A$7:$A$107,Likelihoods!H$7:H$107),"")</f>
        <v/>
      </c>
      <c r="BJ215" s="188" t="str">
        <f>IF(AND(COUNTBLANK($B215:$O215)=13,COUNTBLANK($P215:$Q215)=1,COUNTBLANK($R215:$U215)=3,COUNTBLANK($V215:$X215)=2,COUNTBLANK($Y215:$AE215)=6,COUNTBLANK($AF215:$AJ215)=4,COUNTBLANK($AK215:AN215)=3,COUNTBLANK($AO215:$AQ215)=2,COUNTBLANK($AR215:$AS215)=1,COUNTBLANK($AT215:$AU215)=1),IF(Data!$B215&lt;&gt;"",Scoring!$K$7)+IF(Data!$C215&lt;&gt;"",Scoring!$K$8)+IF(Data!$D215&lt;&gt;"",Scoring!$K$9)+IF(Data!$E215&lt;&gt;"",Scoring!$K$10)+IF(Data!$F215&lt;&gt;"",Scoring!$K$11)+IF(Data!$G215&lt;&gt;"",Scoring!$K$12)+IF(Data!$H215&lt;&gt;"",Scoring!$K$13)+IF(Data!$I215&lt;&gt;"",Scoring!$K$14)+IF(Data!$J215&lt;&gt;"",Scoring!$K$15)+IF(Data!$K215&lt;&gt;"",Scoring!$K$16)+IF(Data!$L215&lt;&gt;"",Scoring!$K$17)+IF(Data!$M215&lt;&gt;"",Scoring!$K$18)+IF(Data!$N215&lt;&gt;"",Scoring!$K$19)+IF(Data!$O215&lt;&gt;"",Scoring!$K$20)+IF(Data!$P215&lt;&gt;"",Scoring!$K$21)+IF(Data!$Q215&lt;&gt;"",Scoring!$K$22)+IF(Data!$R215&lt;&gt;"",Scoring!$K$23)+IF(Data!$S215&lt;&gt;"",Scoring!$K$24)+IF(Data!$T215&lt;&gt;"",Scoring!$K$25)+IF(Data!$U215&lt;&gt;"",Scoring!$K$26)+IF(Data!$V215&lt;&gt;"",Scoring!$K$27)+IF(Data!$W215&lt;&gt;"",Scoring!$K$28)+IF(Data!$X215&lt;&gt;"",Scoring!$K$29)+IF(Data!$Y215&lt;&gt;"",Scoring!$K$30)+IF(Data!$Z215&lt;&gt;"",Scoring!$K$31)+IF(Data!$AA215&lt;&gt;"",Scoring!$K$32)+IF(Data!$AB215&lt;&gt;"",Scoring!$K$33)+IF(Data!$AC215&lt;&gt;"",Scoring!$K$34)+IF(Data!$AD215&lt;&gt;"",Scoring!$K$35)+IF(Data!$AE215&lt;&gt;"",Scoring!$K$36)+IF(Data!$AF215&lt;&gt;"",Scoring!$K$37)+IF(Data!$AG215&lt;&gt;"",Scoring!$K$38)+IF(Data!$AH215&lt;&gt;"",Scoring!$K$39)+IF(Data!$AI215&lt;&gt;"",Scoring!$K$40)+IF(Data!$AJ215&lt;&gt;"",Scoring!$K$41)+IF(Data!$AK215&lt;&gt;"",Scoring!$K$42)+IF(Data!$AL215&lt;&gt;"",Scoring!$K$43)+IF(Data!$AM215&lt;&gt;"",Scoring!$K$44)+IF(Data!$AN215&lt;&gt;"",Scoring!$K$45)+IF(Data!$AO215&lt;&gt;"",Scoring!$K$46)+IF(Data!$AP215&lt;&gt;"",Scoring!$K$47)+IF(Data!$AQ215&lt;&gt;"",Scoring!$K$48)+IF(Data!$AR215&lt;&gt;"",Scoring!$K$49)+IF(Data!$AS215&lt;&gt;"",Scoring!$K$50)+IF(Data!$AT215&lt;&gt;"",Scoring!$K$51)+IF(Data!$AU215&lt;&gt;"",Scoring!$K$52),"")</f>
        <v/>
      </c>
      <c r="BK215" s="184" t="str">
        <f>IF(BJ215&lt;&gt;"",LOOKUP(BJ215,Likelihoods!$A$7:$A$107,Likelihoods!I$7:I$107),"")</f>
        <v/>
      </c>
      <c r="BL215" s="187" t="str">
        <f>IF(AND(COUNTBLANK($B215:$O215)=13,COUNTBLANK($P215:$Q215)=1,COUNTBLANK($R215:$U215)=3,COUNTBLANK($V215:$X215)=2,COUNTBLANK($Y215:$AE215)=6,COUNTBLANK($AF215:$AJ215)=4,COUNTBLANK($AK215:AN215)=3,COUNTBLANK($AO215:$AQ215)=2,COUNTBLANK($AR215:$AS215)=1,COUNTBLANK($AT215:$AU215)=1),IF(Data!$B215&lt;&gt;"",Scoring!$L$7)+IF(Data!$C215&lt;&gt;"",Scoring!$L$8)+IF(Data!$D215&lt;&gt;"",Scoring!$L$9)+IF(Data!$E215&lt;&gt;"",Scoring!$L$10)+IF(Data!$F215&lt;&gt;"",Scoring!$L$11)+IF(Data!$G215&lt;&gt;"",Scoring!$L$12)+IF(Data!$H215&lt;&gt;"",Scoring!$L$13)+IF(Data!$I215&lt;&gt;"",Scoring!$L$14)+IF(Data!$J215&lt;&gt;"",Scoring!$L$15)+IF(Data!$K215&lt;&gt;"",Scoring!$L$16)+IF(Data!$L215&lt;&gt;"",Scoring!$L$17)+IF(Data!$M215&lt;&gt;"",Scoring!$L$18)+IF(Data!$N215&lt;&gt;"",Scoring!$L$19)+IF(Data!$O215&lt;&gt;"",Scoring!$L$20)+IF(Data!$P215&lt;&gt;"",Scoring!$L$21)+IF(Data!$Q215&lt;&gt;"",Scoring!$L$22)+IF(Data!$R215&lt;&gt;"",Scoring!$L$23)+IF(Data!$S215&lt;&gt;"",Scoring!$L$24)+IF(Data!$T215&lt;&gt;"",Scoring!$L$25)+IF(Data!$U215&lt;&gt;"",Scoring!$L$26)+IF(Data!$V215&lt;&gt;"",Scoring!$L$27)+IF(Data!$W215&lt;&gt;"",Scoring!$L$28)+IF(Data!$X215&lt;&gt;"",Scoring!$L$29)+IF(Data!$Y215&lt;&gt;"",Scoring!$L$30)+IF(Data!$Z215&lt;&gt;"",Scoring!$L$31)+IF(Data!$AA215&lt;&gt;"",Scoring!$L$32)+IF(Data!$AB215&lt;&gt;"",Scoring!$L$33)+IF(Data!$AC215&lt;&gt;"",Scoring!$L$34)+IF(Data!$AD215&lt;&gt;"",Scoring!$L$35)+IF(Data!$AE215&lt;&gt;"",Scoring!$L$36)+IF(Data!$AF215&lt;&gt;"",Scoring!$L$37)+IF(Data!$AG215&lt;&gt;"",Scoring!$L$38)+IF(Data!$AH215&lt;&gt;"",Scoring!$L$39)+IF(Data!$AI215&lt;&gt;"",Scoring!$L$40)+IF(Data!$AJ215&lt;&gt;"",Scoring!$L$41)+IF(Data!$AK215&lt;&gt;"",Scoring!$L$42)+IF(Data!$AL215&lt;&gt;"",Scoring!$L$43)+IF(Data!$AM215&lt;&gt;"",Scoring!$L$44)+IF(Data!$AN215&lt;&gt;"",Scoring!$L$45)+IF(Data!$AO215&lt;&gt;"",Scoring!$L$46)+IF(Data!$AP215&lt;&gt;"",Scoring!$L$47)+IF(Data!$AQ215&lt;&gt;"",Scoring!$L$48)+IF(Data!$AR215&lt;&gt;"",Scoring!$L$49)+IF(Data!$AS215&lt;&gt;"",Scoring!$L$50)+IF(Data!$AT215&lt;&gt;"",Scoring!$L$51)+IF(Data!$AU215&lt;&gt;"",Scoring!$L$52),"")</f>
        <v/>
      </c>
      <c r="BM215" s="180" t="str">
        <f>IF(BL215&lt;&gt;"",LOOKUP(BL215,Likelihoods!$A$7:$A$107,Likelihoods!J$7:J$107),"")</f>
        <v/>
      </c>
      <c r="BN215" s="181" t="str">
        <f>IF(AND(COUNTBLANK($B215:$O215)=13,COUNTBLANK($P215:$Q215)=1,COUNTBLANK($R215:$U215)=3,COUNTBLANK($V215:$X215)=2,COUNTBLANK($Y215:$AE215)=6,COUNTBLANK($AF215:$AJ215)=4,COUNTBLANK($AK215:AN215)=3,COUNTBLANK($AO215:$AQ215)=2,COUNTBLANK($AR215:$AS215)=1,COUNTBLANK($AT215:$AU215)=1),IF(Data!$B215&lt;&gt;"",Scoring!$M$7)+IF(Data!$C215&lt;&gt;"",Scoring!$M$8)+IF(Data!$D215&lt;&gt;"",Scoring!$M$9)+IF(Data!$E215&lt;&gt;"",Scoring!$M$10)+IF(Data!$F215&lt;&gt;"",Scoring!$M$11)+IF(Data!$G215&lt;&gt;"",Scoring!$M$12)+IF(Data!$H215&lt;&gt;"",Scoring!$M$13)+IF(Data!$I215&lt;&gt;"",Scoring!$M$14)+IF(Data!$J215&lt;&gt;"",Scoring!$M$15)+IF(Data!$K215&lt;&gt;"",Scoring!$M$16)+IF(Data!$L215&lt;&gt;"",Scoring!$M$17)+IF(Data!$M215&lt;&gt;"",Scoring!$M$18)+IF(Data!$N215&lt;&gt;"",Scoring!$M$19)+IF(Data!$O215&lt;&gt;"",Scoring!$M$20)+IF(Data!$P215&lt;&gt;"",Scoring!$M$21)+IF(Data!$Q215&lt;&gt;"",Scoring!$M$22)+IF(Data!$R215&lt;&gt;"",Scoring!$M$23)+IF(Data!$S215&lt;&gt;"",Scoring!$M$24)+IF(Data!$T215&lt;&gt;"",Scoring!$M$25)+IF(Data!$U215&lt;&gt;"",Scoring!$M$26)+IF(Data!$V215&lt;&gt;"",Scoring!$M$27)+IF(Data!$W215&lt;&gt;"",Scoring!$M$28)+IF(Data!$X215&lt;&gt;"",Scoring!$M$29)+IF(Data!$Y215&lt;&gt;"",Scoring!$M$30)+IF(Data!$Z215&lt;&gt;"",Scoring!$M$31)+IF(Data!$AA215&lt;&gt;"",Scoring!$M$32)+IF(Data!$AB215&lt;&gt;"",Scoring!$M$33)+IF(Data!$AC215&lt;&gt;"",Scoring!$M$34)+IF(Data!$AD215&lt;&gt;"",Scoring!$M$35)+IF(Data!$AE215&lt;&gt;"",Scoring!$M$36)+IF(Data!$AF215&lt;&gt;"",Scoring!$M$37)+IF(Data!$AG215&lt;&gt;"",Scoring!$M$38)+IF(Data!$AH215&lt;&gt;"",Scoring!$M$39)+IF(Data!$AI215&lt;&gt;"",Scoring!$M$40)+IF(Data!$AJ215&lt;&gt;"",Scoring!$M$41)+IF(Data!$AK215&lt;&gt;"",Scoring!$M$42)+IF(Data!$AL215&lt;&gt;"",Scoring!$M$43)+IF(Data!$AM215&lt;&gt;"",Scoring!$M$44)+IF(Data!$AN215&lt;&gt;"",Scoring!$M$45)+IF(Data!$AO215&lt;&gt;"",Scoring!$M$46)+IF(Data!$AP215&lt;&gt;"",Scoring!$M$47)+IF(Data!$AQ215&lt;&gt;"",Scoring!$M$48)+IF(Data!$AR215&lt;&gt;"",Scoring!$M$49)+IF(Data!$AS215&lt;&gt;"",Scoring!$M$50)+IF(Data!$AT215&lt;&gt;"",Scoring!$M$51)+IF(Data!$AU215&lt;&gt;"",Scoring!$M$52),"")</f>
        <v/>
      </c>
      <c r="BO215" s="184" t="str">
        <f>IF(BN215&lt;&gt;"",LOOKUP(BN215,Likelihoods!$A$7:$A$107,Likelihoods!K$7:K$107),"")</f>
        <v/>
      </c>
      <c r="BP215" s="179" t="str">
        <f>IF(AND(COUNTBLANK($B215:$O215)=13,COUNTBLANK($P215:$Q215)=1,COUNTBLANK($R215:$U215)=3,COUNTBLANK($V215:$X215)=2,COUNTBLANK($Y215:$AE215)=6,COUNTBLANK($AF215:$AJ215)=4,COUNTBLANK($AK215:AN215)=3,COUNTBLANK($AO215:$AQ215)=2,COUNTBLANK($AR215:$AS215)=1,COUNTBLANK($AT215:$AU215)=1),IF(Data!$B215&lt;&gt;"",Scoring!$N$7)+IF(Data!$C215&lt;&gt;"",Scoring!$N$8)+IF(Data!$D215&lt;&gt;"",Scoring!$N$9)+IF(Data!$E215&lt;&gt;"",Scoring!$N$10)+IF(Data!$F215&lt;&gt;"",Scoring!$N$11)+IF(Data!$G215&lt;&gt;"",Scoring!$N$12)+IF(Data!$H215&lt;&gt;"",Scoring!$N$13)+IF(Data!$I215&lt;&gt;"",Scoring!$N$14)+IF(Data!$J215&lt;&gt;"",Scoring!$N$15)+IF(Data!$K215&lt;&gt;"",Scoring!$N$16)+IF(Data!$L215&lt;&gt;"",Scoring!$N$17)+IF(Data!$M215&lt;&gt;"",Scoring!$N$18)+IF(Data!$N215&lt;&gt;"",Scoring!$N$19)+IF(Data!$O215&lt;&gt;"",Scoring!$N$20)+IF(Data!$P215&lt;&gt;"",Scoring!$N$21)+IF(Data!$Q215&lt;&gt;"",Scoring!$N$22)+IF(Data!$R215&lt;&gt;"",Scoring!$N$23)+IF(Data!$S215&lt;&gt;"",Scoring!$N$24)+IF(Data!$T215&lt;&gt;"",Scoring!$N$25)+IF(Data!$U215&lt;&gt;"",Scoring!$N$26)+IF(Data!$V215&lt;&gt;"",Scoring!$N$27)+IF(Data!$W215&lt;&gt;"",Scoring!$N$28)+IF(Data!$X215&lt;&gt;"",Scoring!$N$29)+IF(Data!$Y215&lt;&gt;"",Scoring!$N$30)+IF(Data!$Z215&lt;&gt;"",Scoring!$N$31)+IF(Data!$AA215&lt;&gt;"",Scoring!$N$32)+IF(Data!$AB215&lt;&gt;"",Scoring!$N$33)+IF(Data!$AC215&lt;&gt;"",Scoring!$N$34)+IF(Data!$AD215&lt;&gt;"",Scoring!$N$35)+IF(Data!$AE215&lt;&gt;"",Scoring!$N$36)+IF(Data!$AF215&lt;&gt;"",Scoring!$N$37)+IF(Data!$AG215&lt;&gt;"",Scoring!$N$38)+IF(Data!$AH215&lt;&gt;"",Scoring!$N$39)+IF(Data!$AI215&lt;&gt;"",Scoring!$N$40)+IF(Data!$AJ215&lt;&gt;"",Scoring!$N$41)+IF(Data!$AK215&lt;&gt;"",Scoring!$N$42)+IF(Data!$AL215&lt;&gt;"",Scoring!$N$43)+IF(Data!$AM215&lt;&gt;"",Scoring!$N$44)+IF(Data!$AN215&lt;&gt;"",Scoring!$N$45)+IF(Data!$AO215&lt;&gt;"",Scoring!$N$46)+IF(Data!$AP215&lt;&gt;"",Scoring!$N$47)+IF(Data!$AQ215&lt;&gt;"",Scoring!$N$48)+IF(Data!$AR215&lt;&gt;"",Scoring!$N$49)+IF(Data!$AS215&lt;&gt;"",Scoring!$N$50)+IF(Data!$AT215&lt;&gt;"",Scoring!$N$51)+IF(Data!$AU215&lt;&gt;"",Scoring!$N$52),"")</f>
        <v/>
      </c>
      <c r="BQ215" s="189" t="str">
        <f>IF(BP215&lt;&gt;"",LOOKUP(BP215,Likelihoods!$A$7:$A$107,Likelihoods!L$7:L$107),"")</f>
        <v/>
      </c>
      <c r="BR215" s="181" t="str">
        <f>IF(AND(COUNTBLANK($B215:$O215)=13,COUNTBLANK($P215:$Q215)=1,COUNTBLANK($R215:$U215)=3,COUNTBLANK($V215:$X215)=2,COUNTBLANK($Y215:$AE215)=6,COUNTBLANK($AF215:$AJ215)=4,COUNTBLANK($AK215:AN215)=3,COUNTBLANK($AO215:$AQ215)=2,COUNTBLANK($AR215:$AS215)=1,COUNTBLANK($AT215:$AU215)=1),IF(Data!$B215&lt;&gt;"",Scoring!$O$7)+IF(Data!$C215&lt;&gt;"",Scoring!$O$8)+IF(Data!$D215&lt;&gt;"",Scoring!$O$9)+IF(Data!$E215&lt;&gt;"",Scoring!$O$10)+IF(Data!$F215&lt;&gt;"",Scoring!$O$11)+IF(Data!$G215&lt;&gt;"",Scoring!$O$12)+IF(Data!$H215&lt;&gt;"",Scoring!$O$13)+IF(Data!$I215&lt;&gt;"",Scoring!$O$14)+IF(Data!$J215&lt;&gt;"",Scoring!$O$15)+IF(Data!$K215&lt;&gt;"",Scoring!$O$16)+IF(Data!$L215&lt;&gt;"",Scoring!$O$17)+IF(Data!$M215&lt;&gt;"",Scoring!$O$18)+IF(Data!$N215&lt;&gt;"",Scoring!$O$19)+IF(Data!$O215&lt;&gt;"",Scoring!$O$20)+IF(Data!$P215&lt;&gt;"",Scoring!$O$21)+IF(Data!$Q215&lt;&gt;"",Scoring!$O$22)+IF(Data!$R215&lt;&gt;"",Scoring!$O$23)+IF(Data!$S215&lt;&gt;"",Scoring!$O$24)+IF(Data!$T215&lt;&gt;"",Scoring!$O$25)+IF(Data!$U215&lt;&gt;"",Scoring!$O$26)+IF(Data!$V215&lt;&gt;"",Scoring!$O$27)+IF(Data!$W215&lt;&gt;"",Scoring!$O$28)+IF(Data!$X215&lt;&gt;"",Scoring!$O$29)+IF(Data!$Y215&lt;&gt;"",Scoring!$O$30)+IF(Data!$Z215&lt;&gt;"",Scoring!$O$31)+IF(Data!$AA215&lt;&gt;"",Scoring!$O$32)+IF(Data!$AB215&lt;&gt;"",Scoring!$O$33)+IF(Data!$AC215&lt;&gt;"",Scoring!$O$34)+IF(Data!$AD215&lt;&gt;"",Scoring!$O$35)+IF(Data!$AE215&lt;&gt;"",Scoring!$O$36)+IF(Data!$AF215&lt;&gt;"",Scoring!$O$37)+IF(Data!$AG215&lt;&gt;"",Scoring!$O$38)+IF(Data!$AH215&lt;&gt;"",Scoring!$O$39)+IF(Data!$AI215&lt;&gt;"",Scoring!$O$40)+IF(Data!$AJ215&lt;&gt;"",Scoring!$O$41)+IF(Data!$AK215&lt;&gt;"",Scoring!$O$42)+IF(Data!$AL215&lt;&gt;"",Scoring!$O$43)+IF(Data!$AM215&lt;&gt;"",Scoring!$O$44)+IF(Data!$AN215&lt;&gt;"",Scoring!$O$45)+IF(Data!$AO215&lt;&gt;"",Scoring!$O$46)+IF(Data!$AP215&lt;&gt;"",Scoring!$O$47)+IF(Data!$AQ215&lt;&gt;"",Scoring!$O$48)+IF(Data!$AR215&lt;&gt;"",Scoring!$O$49)+IF(Data!$AS215&lt;&gt;"",Scoring!$O$50)+IF(Data!$AT215&lt;&gt;"",Scoring!$O$51)+IF(Data!$AU215&lt;&gt;"",Scoring!$O$52),"")</f>
        <v/>
      </c>
      <c r="BS215" s="184" t="str">
        <f>IF(BR215&lt;&gt;"",LOOKUP(BR215,Likelihoods!$A$7:$A$107,Likelihoods!M$7:M$107),"")</f>
        <v/>
      </c>
      <c r="BT215" s="181" t="str">
        <f>IF(AND(COUNTBLANK($B215:$O215)=13,COUNTBLANK($P215:$Q215)=1,COUNTBLANK($R215:$U215)=3,COUNTBLANK($V215:$X215)=2,COUNTBLANK($Y215:$AE215)=6,COUNTBLANK($AF215:$AJ215)=4,COUNTBLANK($AK215:AN215)=3,COUNTBLANK($AO215:$AQ215)=2,COUNTBLANK($AR215:$AS215)=1,COUNTBLANK($AT215:$AU215)=1),IF(Data!$B215&lt;&gt;"",Scoring!$P$7)+IF(Data!$C215&lt;&gt;"",Scoring!$P$8)+IF(Data!$D215&lt;&gt;"",Scoring!$P$9)+IF(Data!$E215&lt;&gt;"",Scoring!$P$10)+IF(Data!$F215&lt;&gt;"",Scoring!$P$11)+IF(Data!$G215&lt;&gt;"",Scoring!$P$12)+IF(Data!$H215&lt;&gt;"",Scoring!$P$13)+IF(Data!$I215&lt;&gt;"",Scoring!$P$14)+IF(Data!$J215&lt;&gt;"",Scoring!$P$15)+IF(Data!$K215&lt;&gt;"",Scoring!$P$16)+IF(Data!$L215&lt;&gt;"",Scoring!$P$17)+IF(Data!$M215&lt;&gt;"",Scoring!$P$18)+IF(Data!$N215&lt;&gt;"",Scoring!$P$19)+IF(Data!$O215&lt;&gt;"",Scoring!$P$20)+IF(Data!$P215&lt;&gt;"",Scoring!$P$21)+IF(Data!$Q215&lt;&gt;"",Scoring!$P$22)+IF(Data!$R215&lt;&gt;"",Scoring!$P$23)+IF(Data!$S215&lt;&gt;"",Scoring!$P$24)+IF(Data!$T215&lt;&gt;"",Scoring!$P$25)+IF(Data!$U215&lt;&gt;"",Scoring!$P$26)+IF(Data!$V215&lt;&gt;"",Scoring!$P$27)+IF(Data!$W215&lt;&gt;"",Scoring!$P$28)+IF(Data!$X215&lt;&gt;"",Scoring!$P$29)+IF(Data!$Y215&lt;&gt;"",Scoring!$P$30)+IF(Data!$Z215&lt;&gt;"",Scoring!$P$31)+IF(Data!$AA215&lt;&gt;"",Scoring!$P$32)+IF(Data!$AB215&lt;&gt;"",Scoring!$P$33)+IF(Data!$AC215&lt;&gt;"",Scoring!$P$34)+IF(Data!$AD215&lt;&gt;"",Scoring!$P$35)+IF(Data!$AE215&lt;&gt;"",Scoring!$P$36)+IF(Data!$AF215&lt;&gt;"",Scoring!$P$37)+IF(Data!$AG215&lt;&gt;"",Scoring!$P$38)+IF(Data!$AH215&lt;&gt;"",Scoring!$P$39)+IF(Data!$AI215&lt;&gt;"",Scoring!$P$40)+IF(Data!$AJ215&lt;&gt;"",Scoring!$P$41)+IF(Data!$AK215&lt;&gt;"",Scoring!$P$42)+IF(Data!$AL215&lt;&gt;"",Scoring!$P$43)+IF(Data!$AM215&lt;&gt;"",Scoring!$P$44)+IF(Data!$AN215&lt;&gt;"",Scoring!$P$45)+IF(Data!$AO215&lt;&gt;"",Scoring!$P$46)+IF(Data!$AP215&lt;&gt;"",Scoring!$P$47)+IF(Data!$AQ215&lt;&gt;"",Scoring!$P$48)+IF(Data!$AR215&lt;&gt;"",Scoring!$P$49)+IF(Data!$AS215&lt;&gt;"",Scoring!$P$50)+IF(Data!$AT215&lt;&gt;"",Scoring!$P$51)+IF(Data!$AU215&lt;&gt;"",Scoring!$P$52),"")</f>
        <v/>
      </c>
      <c r="BU215" s="180" t="str">
        <f>IF(BT215&lt;&gt;"",LOOKUP(BT215,Likelihoods!$A$7:$A$107,Likelihoods!N$7:N$107),"")</f>
        <v/>
      </c>
      <c r="BV215" s="181" t="str">
        <f>IF(AND(COUNTBLANK($B215:$O215)=13,COUNTBLANK($P215:$Q215)=1,COUNTBLANK($R215:$U215)=3,COUNTBLANK($V215:$X215)=2,COUNTBLANK($Y215:$AE215)=6,COUNTBLANK($AF215:$AJ215)=4,COUNTBLANK($AK215:AN215)=3,COUNTBLANK($AO215:$AQ215)=2,COUNTBLANK($AR215:$AS215)=1,COUNTBLANK($AT215:$AU215)=1),IF(Data!$B215&lt;&gt;"",Scoring!$Q$7)+IF(Data!$C215&lt;&gt;"",Scoring!$Q$8)+IF(Data!$D215&lt;&gt;"",Scoring!$Q$9)+IF(Data!$E215&lt;&gt;"",Scoring!$Q$10)+IF(Data!$F215&lt;&gt;"",Scoring!$Q$11)+IF(Data!$G215&lt;&gt;"",Scoring!$Q$12)+IF(Data!$H215&lt;&gt;"",Scoring!$Q$13)+IF(Data!$I215&lt;&gt;"",Scoring!$Q$14)+IF(Data!$J215&lt;&gt;"",Scoring!$Q$15)+IF(Data!$K215&lt;&gt;"",Scoring!$Q$16)+IF(Data!$L215&lt;&gt;"",Scoring!$Q$17)+IF(Data!$M215&lt;&gt;"",Scoring!$Q$18)+IF(Data!$N215&lt;&gt;"",Scoring!$Q$19)+IF(Data!$O215&lt;&gt;"",Scoring!$Q$20)+IF(Data!$P215&lt;&gt;"",Scoring!$Q$21)+IF(Data!$Q215&lt;&gt;"",Scoring!$Q$22)+IF(Data!$R215&lt;&gt;"",Scoring!$Q$23)+IF(Data!$S215&lt;&gt;"",Scoring!$Q$24)+IF(Data!$T215&lt;&gt;"",Scoring!$Q$25)+IF(Data!$U215&lt;&gt;"",Scoring!$Q$26)+IF(Data!$V215&lt;&gt;"",Scoring!$Q$27)+IF(Data!$W215&lt;&gt;"",Scoring!$Q$28)+IF(Data!$X215&lt;&gt;"",Scoring!$Q$29)+IF(Data!$Y215&lt;&gt;"",Scoring!$Q$30)+IF(Data!$Z215&lt;&gt;"",Scoring!$Q$31)+IF(Data!$AA215&lt;&gt;"",Scoring!$Q$32)+IF(Data!$AB215&lt;&gt;"",Scoring!$Q$33)+IF(Data!$AC215&lt;&gt;"",Scoring!$Q$34)+IF(Data!$AD215&lt;&gt;"",Scoring!$Q$35)+IF(Data!$AE215&lt;&gt;"",Scoring!$Q$36)+IF(Data!$AF215&lt;&gt;"",Scoring!$Q$37)+IF(Data!$AG215&lt;&gt;"",Scoring!$Q$38)+IF(Data!$AH215&lt;&gt;"",Scoring!$Q$39)+IF(Data!$AI215&lt;&gt;"",Scoring!$Q$40)+IF(Data!$AJ215&lt;&gt;"",Scoring!$Q$41)+IF(Data!$AK215&lt;&gt;"",Scoring!$Q$42)+IF(Data!$AL215&lt;&gt;"",Scoring!$Q$43)+IF(Data!$AM215&lt;&gt;"",Scoring!$Q$44)+IF(Data!$AN215&lt;&gt;"",Scoring!$Q$45)+IF(Data!$AO215&lt;&gt;"",Scoring!$Q$46)+IF(Data!$AP215&lt;&gt;"",Scoring!$Q$47)+IF(Data!$AQ215&lt;&gt;"",Scoring!$Q$48)+IF(Data!$AR215&lt;&gt;"",Scoring!$Q$49)+IF(Data!$AS215&lt;&gt;"",Scoring!$Q$50)+IF(Data!$AT215&lt;&gt;"",Scoring!$Q$51)+IF(Data!$AU215&lt;&gt;"",Scoring!$Q$52),"")</f>
        <v/>
      </c>
      <c r="BW215" s="183" t="str">
        <f>IF(BV215&lt;&gt;"",LOOKUP(BV215,Likelihoods!$A$7:$A$107,Likelihoods!O$7:O$107),"")</f>
        <v/>
      </c>
      <c r="BX215" s="9"/>
      <c r="BY215" s="9"/>
      <c r="BZ215" s="9"/>
      <c r="CA215" s="9"/>
      <c r="CB215" s="9"/>
      <c r="CC215" s="9"/>
      <c r="CD215" s="9"/>
      <c r="CE215" s="9"/>
      <c r="CF215" s="9"/>
      <c r="CG215" s="9"/>
      <c r="CH215" s="9"/>
      <c r="CI215" s="9"/>
      <c r="CJ215" s="9"/>
      <c r="CK215" s="9"/>
    </row>
    <row r="216" spans="1:89" ht="14.25">
      <c r="A216" s="59"/>
      <c r="B216" s="76"/>
      <c r="C216" s="77"/>
      <c r="D216" s="77"/>
      <c r="E216" s="77"/>
      <c r="F216" s="77"/>
      <c r="G216" s="77"/>
      <c r="H216" s="77"/>
      <c r="I216" s="77"/>
      <c r="J216" s="77"/>
      <c r="K216" s="77"/>
      <c r="L216" s="77"/>
      <c r="M216" s="77"/>
      <c r="N216" s="77"/>
      <c r="O216" s="77"/>
      <c r="P216" s="76"/>
      <c r="Q216" s="78"/>
      <c r="R216" s="77"/>
      <c r="S216" s="77"/>
      <c r="T216" s="77"/>
      <c r="U216" s="77"/>
      <c r="V216" s="76"/>
      <c r="W216" s="77"/>
      <c r="X216" s="78"/>
      <c r="Y216" s="77"/>
      <c r="Z216" s="77"/>
      <c r="AA216" s="77"/>
      <c r="AB216" s="77"/>
      <c r="AC216" s="77"/>
      <c r="AD216" s="77"/>
      <c r="AE216" s="77"/>
      <c r="AF216" s="76"/>
      <c r="AG216" s="77"/>
      <c r="AH216" s="77"/>
      <c r="AI216" s="77"/>
      <c r="AJ216" s="78"/>
      <c r="AK216" s="77"/>
      <c r="AL216" s="77"/>
      <c r="AM216" s="77"/>
      <c r="AN216" s="77"/>
      <c r="AO216" s="76"/>
      <c r="AP216" s="77"/>
      <c r="AQ216" s="78"/>
      <c r="AR216" s="76"/>
      <c r="AS216" s="78"/>
      <c r="AT216" s="77"/>
      <c r="AU216" s="77"/>
      <c r="AV216" s="179" t="str">
        <f>IF(AND(COUNTBLANK($B216:$O216)=13,COUNTBLANK($P216:$Q216)=1,COUNTBLANK($R216:$U216)=3,COUNTBLANK($V216:$X216)=2,COUNTBLANK($Y216:$AE216)=6,COUNTBLANK($AF216:$AJ216)=4,COUNTBLANK($AK216:AN216)=3,COUNTBLANK($AO216:$AQ216)=2,COUNTBLANK($AR216:$AS216)=1,COUNTBLANK($AT216:$AU216)=1),IF(Data!$B216&lt;&gt;"",Scoring!$D$7)+IF(Data!$C216&lt;&gt;"",Scoring!$D$8)+IF(Data!$D216&lt;&gt;"",Scoring!$D$9)+IF(Data!$E216&lt;&gt;"",Scoring!$D$10)+IF(Data!$F216&lt;&gt;"",Scoring!$D$11)+IF(Data!$G216&lt;&gt;"",Scoring!$D$12)+IF(Data!$H216&lt;&gt;"",Scoring!$D$13)+IF(Data!$I216&lt;&gt;"",Scoring!$D$14)+IF(Data!$J216&lt;&gt;"",Scoring!$D$15)+IF(Data!$K216&lt;&gt;"",Scoring!$D$16)+IF(Data!$L216&lt;&gt;"",Scoring!$D$17)+IF(Data!$M216&lt;&gt;"",Scoring!$D$18)+IF(Data!$N216&lt;&gt;"",Scoring!$D$19)+IF(Data!$O216&lt;&gt;"",Scoring!$D$20)+IF(Data!$P216&lt;&gt;"",Scoring!$D$21)+IF(Data!$Q216&lt;&gt;"",Scoring!$D$22)+IF(Data!$R216&lt;&gt;"",Scoring!$D$23)+IF(Data!$S216&lt;&gt;"",Scoring!$D$24)+IF(Data!$T216&lt;&gt;"",Scoring!$D$25)+IF(Data!$U216&lt;&gt;"",Scoring!$D$26)+IF(Data!$V216&lt;&gt;"",Scoring!$D$27)+IF(Data!$W216&lt;&gt;"",Scoring!$D$28)+IF(Data!$X216&lt;&gt;"",Scoring!$D$29)+IF(Data!$Y216&lt;&gt;"",Scoring!$D$30)+IF(Data!$Z216&lt;&gt;"",Scoring!$D$31)+IF(Data!$AA216&lt;&gt;"",Scoring!$D$32)+IF(Data!$AB216&lt;&gt;"",Scoring!$D$33)+IF(Data!$AC216&lt;&gt;"",Scoring!$D$34)+IF(Data!$AD216&lt;&gt;"",Scoring!$D$35)+IF(Data!$AE216&lt;&gt;"",Scoring!$D$36)+IF(Data!$AF216&lt;&gt;"",Scoring!$D$37)+IF(Data!$AG216&lt;&gt;"",Scoring!$D$38)+IF(Data!$AH216&lt;&gt;"",Scoring!$D$39)+IF(Data!$AI216&lt;&gt;"",Scoring!$D$40)+IF(Data!$AJ216&lt;&gt;"",Scoring!$D$41)+IF(Data!$AK216&lt;&gt;"",Scoring!$D$42)+IF(Data!$AL216&lt;&gt;"",Scoring!$D$43)+IF(Data!$AM216&lt;&gt;"",Scoring!$D$44)+IF(Data!$AN216&lt;&gt;"",Scoring!$D$45)+IF(Data!$AO216&lt;&gt;"",Scoring!$D$46)+IF(Data!$AP216&lt;&gt;"",Scoring!$D$47)+IF(Data!$AQ216&lt;&gt;"",Scoring!$D$48)+IF(Data!$AR216&lt;&gt;"",Scoring!$D$49)+IF(Data!$AS216&lt;&gt;"",Scoring!$D$50)+IF(Data!$AT216&lt;&gt;"",Scoring!$D$51)+IF(Data!$AU216&lt;&gt;"",Scoring!$D$52),"")</f>
        <v/>
      </c>
      <c r="AW216" s="180" t="str">
        <f>IF(AV216&lt;&gt;"",LOOKUP(AV216,Likelihoods!$A$7:$A$107,Likelihoods!B$7:B$107),"")</f>
        <v/>
      </c>
      <c r="AX216" s="181" t="str">
        <f>IF(AND(COUNTBLANK($B216:$O216)=13,COUNTBLANK($P216:$Q216)=1,COUNTBLANK($R216:$U216)=3,COUNTBLANK($V216:$X216)=2,COUNTBLANK($Y216:$AE216)=6,COUNTBLANK($AF216:$AJ216)=4,COUNTBLANK($AK216:AN216)=3,COUNTBLANK($AO216:$AQ216)=2,COUNTBLANK($AR216:$AS216)=1,COUNTBLANK($AT216:$AU216)=1),IF(Data!$B216&lt;&gt;"",Scoring!$E$7)+IF(Data!$C216&lt;&gt;"",Scoring!$E$8)+IF(Data!$D216&lt;&gt;"",Scoring!$E$9)+IF(Data!$E216&lt;&gt;"",Scoring!$E$10)+IF(Data!$F216&lt;&gt;"",Scoring!$E$11)+IF(Data!$G216&lt;&gt;"",Scoring!$E$12)+IF(Data!$H216&lt;&gt;"",Scoring!$E$13)+IF(Data!$I216&lt;&gt;"",Scoring!$E$14)+IF(Data!$J216&lt;&gt;"",Scoring!$E$15)+IF(Data!$K216&lt;&gt;"",Scoring!$E$16)+IF(Data!$L216&lt;&gt;"",Scoring!$E$17)+IF(Data!$M216&lt;&gt;"",Scoring!$E$18)+IF(Data!$N216&lt;&gt;"",Scoring!$E$19)+IF(Data!$O216&lt;&gt;"",Scoring!$E$20)+IF(Data!$P216&lt;&gt;"",Scoring!$E$21)+IF(Data!$Q216&lt;&gt;"",Scoring!$E$22)+IF(Data!$R216&lt;&gt;"",Scoring!$E$23)+IF(Data!$S216&lt;&gt;"",Scoring!$E$24)+IF(Data!$T216&lt;&gt;"",Scoring!$E$25)+IF(Data!$U216&lt;&gt;"",Scoring!$E$26)+IF(Data!$V216&lt;&gt;"",Scoring!$E$27)+IF(Data!$W216&lt;&gt;"",Scoring!$E$28)+IF(Data!$X216&lt;&gt;"",Scoring!$E$29)+IF(Data!$Y216&lt;&gt;"",Scoring!$E$30)+IF(Data!$Z216&lt;&gt;"",Scoring!$E$31)+IF(Data!$AA216&lt;&gt;"",Scoring!$E$32)+IF(Data!$AB216&lt;&gt;"",Scoring!$E$33)+IF(Data!$AC216&lt;&gt;"",Scoring!$E$34)+IF(Data!$AD216&lt;&gt;"",Scoring!$E$35)+IF(Data!$AE216&lt;&gt;"",Scoring!$E$36)+IF(Data!$AF216&lt;&gt;"",Scoring!$E$37)+IF(Data!$AG216&lt;&gt;"",Scoring!$E$38)+IF(Data!$AH216&lt;&gt;"",Scoring!$E$39)+IF(Data!$AI216&lt;&gt;"",Scoring!$E$40)+IF(Data!$AJ216&lt;&gt;"",Scoring!$E$41)+IF(Data!$AK216&lt;&gt;"",Scoring!$E$42)+IF(Data!$AL216&lt;&gt;"",Scoring!$E$43)+IF(Data!$AM216&lt;&gt;"",Scoring!$E$44)+IF(Data!$AN216&lt;&gt;"",Scoring!$E$45)+IF(Data!$AO216&lt;&gt;"",Scoring!$E$46)+IF(Data!$AP216&lt;&gt;"",Scoring!$E$47)+IF(Data!$AQ216&lt;&gt;"",Scoring!$E$48)+IF(Data!$AR216&lt;&gt;"",Scoring!$E$49)+IF(Data!$AS216&lt;&gt;"",Scoring!$E$50)+IF(Data!$AT216&lt;&gt;"",Scoring!$E$51)+IF(Data!$AU216&lt;&gt;"",Scoring!$E$52),"")</f>
        <v/>
      </c>
      <c r="AY216" s="180" t="str">
        <f>IF(AX216&lt;&gt;"",LOOKUP(AX216,Likelihoods!$A$7:$A$107,Likelihoods!C$7:C$107),"")</f>
        <v/>
      </c>
      <c r="AZ216" s="182" t="str">
        <f>IF(AND(COUNTBLANK($B216:$O216)=13,COUNTBLANK($P216:$Q216)=1,COUNTBLANK($R216:$U216)=3,COUNTBLANK($V216:$X216)=2,COUNTBLANK($Y216:$AE216)=6,COUNTBLANK($AF216:$AJ216)=4,COUNTBLANK($AK216:AN216)=3,COUNTBLANK($AO216:$AQ216)=2,COUNTBLANK($AR216:$AS216)=1,COUNTBLANK($AT216:$AU216)=1),IF(Data!$B216&lt;&gt;"",Scoring!$F$7)+IF(Data!$C216&lt;&gt;"",Scoring!$F$8)+IF(Data!$D216&lt;&gt;"",Scoring!$F$9)+IF(Data!$E216&lt;&gt;"",Scoring!$F$10)+IF(Data!$F216&lt;&gt;"",Scoring!$F$11)+IF(Data!$G216&lt;&gt;"",Scoring!$F$12)+IF(Data!$H216&lt;&gt;"",Scoring!$F$13)+IF(Data!$I216&lt;&gt;"",Scoring!$F$14)+IF(Data!$J216&lt;&gt;"",Scoring!$F$15)+IF(Data!$K216&lt;&gt;"",Scoring!$F$16)+IF(Data!$L216&lt;&gt;"",Scoring!$F$17)+IF(Data!$M216&lt;&gt;"",Scoring!$F$18)+IF(Data!$N216&lt;&gt;"",Scoring!$F$19)+IF(Data!$O216&lt;&gt;"",Scoring!$F$20)+IF(Data!$P216&lt;&gt;"",Scoring!$F$21)+IF(Data!$Q216&lt;&gt;"",Scoring!$F$22)+IF(Data!$R216&lt;&gt;"",Scoring!$F$23)+IF(Data!$S216&lt;&gt;"",Scoring!$F$24)+IF(Data!$T216&lt;&gt;"",Scoring!$F$25)+IF(Data!$U216&lt;&gt;"",Scoring!$F$26)+IF(Data!$V216&lt;&gt;"",Scoring!$F$27)+IF(Data!$W216&lt;&gt;"",Scoring!$F$28)+IF(Data!$X216&lt;&gt;"",Scoring!$F$29)+IF(Data!$Y216&lt;&gt;"",Scoring!$F$30)+IF(Data!$Z216&lt;&gt;"",Scoring!$F$31)+IF(Data!$AA216&lt;&gt;"",Scoring!$F$32)+IF(Data!$AB216&lt;&gt;"",Scoring!$F$33)+IF(Data!$AC216&lt;&gt;"",Scoring!$F$34)+IF(Data!$AD216&lt;&gt;"",Scoring!$F$35)+IF(Data!$AE216&lt;&gt;"",Scoring!$F$36)+IF(Data!$AF216&lt;&gt;"",Scoring!$F$37)+IF(Data!$AG216&lt;&gt;"",Scoring!$F$38)+IF(Data!$AH216&lt;&gt;"",Scoring!$F$39)+IF(Data!$AI216&lt;&gt;"",Scoring!$F$40)+IF(Data!$AJ216&lt;&gt;"",Scoring!$F$41)+IF(Data!$AK216&lt;&gt;"",Scoring!$F$42)+IF(Data!$AL216&lt;&gt;"",Scoring!$F$43)+IF(Data!$AM216&lt;&gt;"",Scoring!$F$44)+IF(Data!$AN216&lt;&gt;"",Scoring!$F$45)+IF(Data!$AO216&lt;&gt;"",Scoring!$F$46)+IF(Data!$AP216&lt;&gt;"",Scoring!$F$47)+IF(Data!$AQ216&lt;&gt;"",Scoring!$F$48)+IF(Data!$AR216&lt;&gt;"",Scoring!$F$49)+IF(Data!$AS216&lt;&gt;"",Scoring!$F$50)+IF(Data!$AT216&lt;&gt;"",Scoring!$F$51)+IF(Data!$AU216&lt;&gt;"",Scoring!$F$52),"")</f>
        <v/>
      </c>
      <c r="BA216" s="183" t="str">
        <f>IF(AZ216&lt;&gt;"",LOOKUP(AZ216,Likelihoods!$A$7:$A$107,Likelihoods!D$7:D$107),"")</f>
        <v/>
      </c>
      <c r="BB216" s="181" t="str">
        <f>IF(AND(COUNTBLANK($B216:$O216)=13,COUNTBLANK($P216:$Q216)=1,COUNTBLANK($R216:$U216)=3,COUNTBLANK($V216:$X216)=2,COUNTBLANK($Y216:$AE216)=6,COUNTBLANK($AF216:$AJ216)=4,COUNTBLANK($AK216:AN216)=3,COUNTBLANK($AO216:$AQ216)=2,COUNTBLANK($AR216:$AS216)=1,COUNTBLANK($AT216:$AU216)=1),IF(Data!$B216&lt;&gt;"",Scoring!$G$7)+IF(Data!$C216&lt;&gt;"",Scoring!$G$8)+IF(Data!$D216&lt;&gt;"",Scoring!$G$9)+IF(Data!$E216&lt;&gt;"",Scoring!$G$10)+IF(Data!$F216&lt;&gt;"",Scoring!$G$11)+IF(Data!$G216&lt;&gt;"",Scoring!$G$12)+IF(Data!$H216&lt;&gt;"",Scoring!$G$13)+IF(Data!$I216&lt;&gt;"",Scoring!$G$14)+IF(Data!$J216&lt;&gt;"",Scoring!$G$15)+IF(Data!$K216&lt;&gt;"",Scoring!$G$16)+IF(Data!$L216&lt;&gt;"",Scoring!$G$17)+IF(Data!$M216&lt;&gt;"",Scoring!$G$18)+IF(Data!$N216&lt;&gt;"",Scoring!$G$19)+IF(Data!$O216&lt;&gt;"",Scoring!$G$20)+IF(Data!$P216&lt;&gt;"",Scoring!$G$21)+IF(Data!$Q216&lt;&gt;"",Scoring!$G$22)+IF(Data!$R216&lt;&gt;"",Scoring!$G$23)+IF(Data!$S216&lt;&gt;"",Scoring!$G$24)+IF(Data!$T216&lt;&gt;"",Scoring!$G$25)+IF(Data!$U216&lt;&gt;"",Scoring!$G$26)+IF(Data!$V216&lt;&gt;"",Scoring!$G$27)+IF(Data!$W216&lt;&gt;"",Scoring!$G$28)+IF(Data!$X216&lt;&gt;"",Scoring!$G$29)+IF(Data!$Y216&lt;&gt;"",Scoring!$G$30)+IF(Data!$Z216&lt;&gt;"",Scoring!$G$31)+IF(Data!$AA216&lt;&gt;"",Scoring!$G$32)+IF(Data!$AB216&lt;&gt;"",Scoring!$G$33)+IF(Data!$AC216&lt;&gt;"",Scoring!$G$34)+IF(Data!$AD216&lt;&gt;"",Scoring!$G$35)+IF(Data!$AE216&lt;&gt;"",Scoring!$G$36)+IF(Data!$AF216&lt;&gt;"",Scoring!$G$37)+IF(Data!$AG216&lt;&gt;"",Scoring!$G$38)+IF(Data!$AH216&lt;&gt;"",Scoring!$G$39)+IF(Data!$AI216&lt;&gt;"",Scoring!$G$40)+IF(Data!$AJ216&lt;&gt;"",Scoring!$G$41)+IF(Data!$AK216&lt;&gt;"",Scoring!$G$42)+IF(Data!$AL216&lt;&gt;"",Scoring!$G$43)+IF(Data!$AM216&lt;&gt;"",Scoring!$G$44)+IF(Data!$AN216&lt;&gt;"",Scoring!$G$45)+IF(Data!$AO216&lt;&gt;"",Scoring!$G$46)+IF(Data!$AP216&lt;&gt;"",Scoring!$G$47)+IF(Data!$AQ216&lt;&gt;"",Scoring!$G$48)+IF(Data!$AR216&lt;&gt;"",Scoring!$G$49)+IF(Data!$AS216&lt;&gt;"",Scoring!$G$50)+IF(Data!$AT216&lt;&gt;"",Scoring!$G$51)+IF(Data!$AU216&lt;&gt;"",Scoring!$G$52),"")</f>
        <v/>
      </c>
      <c r="BC216" s="184" t="str">
        <f>IF(BB216&lt;&gt;"",LOOKUP(BB216,Likelihoods!$A$7:$A$107,Likelihoods!E$7:E$107),"")</f>
        <v/>
      </c>
      <c r="BD216" s="185" t="str">
        <f>IF(AND(COUNTBLANK($B216:$O216)=13,COUNTBLANK($P216:$Q216)=1,COUNTBLANK($R216:$U216)=3,COUNTBLANK($V216:$X216)=2,COUNTBLANK($Y216:$AE216)=6,COUNTBLANK($AF216:$AJ216)=4,COUNTBLANK($AK216:AN216)=3,COUNTBLANK($AO216:$AQ216)=2,COUNTBLANK($AR216:$AS216)=1,COUNTBLANK($AT216:$AU216)=1),IF(Data!$B216&lt;&gt;"",Scoring!$H$7)+IF(Data!$C216&lt;&gt;"",Scoring!$H$8)+IF(Data!$D216&lt;&gt;"",Scoring!$H$9)+IF(Data!$E216&lt;&gt;"",Scoring!$H$10)+IF(Data!$F216&lt;&gt;"",Scoring!$H$11)+IF(Data!$G216&lt;&gt;"",Scoring!$H$12)+IF(Data!$H216&lt;&gt;"",Scoring!$H$13)+IF(Data!$I216&lt;&gt;"",Scoring!$H$14)+IF(Data!$J216&lt;&gt;"",Scoring!$H$15)+IF(Data!$K216&lt;&gt;"",Scoring!$H$16)+IF(Data!$L216&lt;&gt;"",Scoring!$H$17)+IF(Data!$M216&lt;&gt;"",Scoring!$H$18)+IF(Data!$N216&lt;&gt;"",Scoring!$H$19)+IF(Data!$O216&lt;&gt;"",Scoring!$H$20)+IF(Data!$P216&lt;&gt;"",Scoring!$H$21)+IF(Data!$Q216&lt;&gt;"",Scoring!$H$22)+IF(Data!$R216&lt;&gt;"",Scoring!$H$23)+IF(Data!$S216&lt;&gt;"",Scoring!$H$24)+IF(Data!$T216&lt;&gt;"",Scoring!$H$25)+IF(Data!$U216&lt;&gt;"",Scoring!$H$26)+IF(Data!$V216&lt;&gt;"",Scoring!$H$27)+IF(Data!$W216&lt;&gt;"",Scoring!$H$28)+IF(Data!$X216&lt;&gt;"",Scoring!$H$29)+IF(Data!$Y216&lt;&gt;"",Scoring!$H$30)+IF(Data!$Z216&lt;&gt;"",Scoring!$H$31)+IF(Data!$AA216&lt;&gt;"",Scoring!$H$32)+IF(Data!$AB216&lt;&gt;"",Scoring!$H$33)+IF(Data!$AC216&lt;&gt;"",Scoring!$H$34)+IF(Data!$AD216&lt;&gt;"",Scoring!$H$35)+IF(Data!$AE216&lt;&gt;"",Scoring!$H$36)+IF(Data!$AF216&lt;&gt;"",Scoring!$H$37)+IF(Data!$AG216&lt;&gt;"",Scoring!$H$38)+IF(Data!$AH216&lt;&gt;"",Scoring!$H$39)+IF(Data!$AI216&lt;&gt;"",Scoring!$H$40)+IF(Data!$AJ216&lt;&gt;"",Scoring!$H$41)+IF(Data!$AK216&lt;&gt;"",Scoring!$H$42)+IF(Data!$AL216&lt;&gt;"",Scoring!$H$43)+IF(Data!$AM216&lt;&gt;"",Scoring!$H$44)+IF(Data!$AN216&lt;&gt;"",Scoring!$H$45)+IF(Data!$AO216&lt;&gt;"",Scoring!$H$46)+IF(Data!$AP216&lt;&gt;"",Scoring!$H$47)+IF(Data!$AQ216&lt;&gt;"",Scoring!$H$48)+IF(Data!$AR216&lt;&gt;"",Scoring!$H$49)+IF(Data!$AS216&lt;&gt;"",Scoring!$H$50)+IF(Data!$AT216&lt;&gt;"",Scoring!$H$51)+IF(Data!$AU216&lt;&gt;"",Scoring!$H$52),"")</f>
        <v/>
      </c>
      <c r="BE216" s="186" t="str">
        <f>IF(BD216&lt;&gt;"",LOOKUP(BD216,Likelihoods!$A$7:$A$107,Likelihoods!F$7:F$107),"")</f>
        <v/>
      </c>
      <c r="BF216" s="181" t="str">
        <f>IF(AND(COUNTBLANK($B216:$O216)=13,COUNTBLANK($P216:$Q216)=1,COUNTBLANK($R216:$U216)=3,COUNTBLANK($V216:$X216)=2,COUNTBLANK($Y216:$AE216)=6,COUNTBLANK($AF216:$AJ216)=4,COUNTBLANK($AK216:AN216)=3,COUNTBLANK($AO216:$AQ216)=2,COUNTBLANK($AR216:$AS216)=1,COUNTBLANK($AT216:$AU216)=1),IF(Data!$B216&lt;&gt;"",Scoring!$I$7)+IF(Data!$C216&lt;&gt;"",Scoring!$I$8)+IF(Data!$D216&lt;&gt;"",Scoring!$I$9)+IF(Data!$E216&lt;&gt;"",Scoring!$I$10)+IF(Data!$F216&lt;&gt;"",Scoring!$I$11)+IF(Data!$G216&lt;&gt;"",Scoring!$I$12)+IF(Data!$H216&lt;&gt;"",Scoring!$I$13)+IF(Data!$I216&lt;&gt;"",Scoring!$I$14)+IF(Data!$J216&lt;&gt;"",Scoring!$I$15)+IF(Data!$K216&lt;&gt;"",Scoring!$I$16)+IF(Data!$L216&lt;&gt;"",Scoring!$I$17)+IF(Data!$M216&lt;&gt;"",Scoring!$I$18)+IF(Data!$N216&lt;&gt;"",Scoring!$I$19)+IF(Data!$O216&lt;&gt;"",Scoring!$I$20)+IF(Data!$P216&lt;&gt;"",Scoring!$I$21)+IF(Data!$Q216&lt;&gt;"",Scoring!$I$22)+IF(Data!$R216&lt;&gt;"",Scoring!$I$23)+IF(Data!$S216&lt;&gt;"",Scoring!$I$24)+IF(Data!$T216&lt;&gt;"",Scoring!$I$25)+IF(Data!$U216&lt;&gt;"",Scoring!$I$26)+IF(Data!$V216&lt;&gt;"",Scoring!$I$27)+IF(Data!$W216&lt;&gt;"",Scoring!$I$28)+IF(Data!$X216&lt;&gt;"",Scoring!$I$29)+IF(Data!$Y216&lt;&gt;"",Scoring!$I$30)+IF(Data!$Z216&lt;&gt;"",Scoring!$I$31)+IF(Data!$AA216&lt;&gt;"",Scoring!$I$32)+IF(Data!$AB216&lt;&gt;"",Scoring!$I$33)+IF(Data!$AC216&lt;&gt;"",Scoring!$I$34)+IF(Data!$AD216&lt;&gt;"",Scoring!$I$35)+IF(Data!$AE216&lt;&gt;"",Scoring!$I$36)+IF(Data!$AF216&lt;&gt;"",Scoring!$I$37)+IF(Data!$AG216&lt;&gt;"",Scoring!$I$38)+IF(Data!$AH216&lt;&gt;"",Scoring!$I$39)+IF(Data!$AI216&lt;&gt;"",Scoring!$I$40)+IF(Data!$AJ216&lt;&gt;"",Scoring!$I$41)+IF(Data!$AK216&lt;&gt;"",Scoring!$I$42)+IF(Data!$AL216&lt;&gt;"",Scoring!$I$43)+IF(Data!$AM216&lt;&gt;"",Scoring!$I$44)+IF(Data!$AN216&lt;&gt;"",Scoring!$I$45)+IF(Data!$AO216&lt;&gt;"",Scoring!$I$46)+IF(Data!$AP216&lt;&gt;"",Scoring!$I$47)+IF(Data!$AQ216&lt;&gt;"",Scoring!$I$48)+IF(Data!$AR216&lt;&gt;"",Scoring!$I$49)+IF(Data!$AS216&lt;&gt;"",Scoring!$I$50)+IF(Data!$AT216&lt;&gt;"",Scoring!$I$51)+IF(Data!$AU216&lt;&gt;"",Scoring!$I$52),"")</f>
        <v/>
      </c>
      <c r="BG216" s="180" t="str">
        <f>IF(BF216&lt;&gt;"",LOOKUP(BF216,Likelihoods!$A$7:$A$107,Likelihoods!G$7:G$107),"")</f>
        <v/>
      </c>
      <c r="BH216" s="187" t="str">
        <f>IF(AND(COUNTBLANK($B216:$O216)=13,COUNTBLANK($P216:$Q216)=1,COUNTBLANK($R216:$U216)=3,COUNTBLANK($V216:$X216)=2,COUNTBLANK($Y216:$AE216)=6,COUNTBLANK($AF216:$AJ216)=4,COUNTBLANK($AK216:AN216)=3,COUNTBLANK($AO216:$AQ216)=2,COUNTBLANK($AR216:$AS216)=1,COUNTBLANK($AT216:$AU216)=1),IF(Data!$B216&lt;&gt;"",Scoring!$J$7)+IF(Data!$C216&lt;&gt;"",Scoring!$J$8)+IF(Data!$D216&lt;&gt;"",Scoring!$J$9)+IF(Data!$E216&lt;&gt;"",Scoring!$J$10)+IF(Data!$F216&lt;&gt;"",Scoring!$J$11)+IF(Data!$G216&lt;&gt;"",Scoring!$J$12)+IF(Data!$H216&lt;&gt;"",Scoring!$J$13)+IF(Data!$I216&lt;&gt;"",Scoring!$J$14)+IF(Data!$J216&lt;&gt;"",Scoring!$J$15)+IF(Data!$K216&lt;&gt;"",Scoring!$J$16)+IF(Data!$L216&lt;&gt;"",Scoring!$J$17)+IF(Data!$M216&lt;&gt;"",Scoring!$J$18)+IF(Data!$N216&lt;&gt;"",Scoring!$J$19)+IF(Data!$O216&lt;&gt;"",Scoring!$J$20)+IF(Data!$P216&lt;&gt;"",Scoring!$J$21)+IF(Data!$Q216&lt;&gt;"",Scoring!$J$22)+IF(Data!$R216&lt;&gt;"",Scoring!$J$23)+IF(Data!$S216&lt;&gt;"",Scoring!$J$24)+IF(Data!$T216&lt;&gt;"",Scoring!$J$25)+IF(Data!$U216&lt;&gt;"",Scoring!$J$26)+IF(Data!$V216&lt;&gt;"",Scoring!$J$27)+IF(Data!$W216&lt;&gt;"",Scoring!$J$28)+IF(Data!$X216&lt;&gt;"",Scoring!$J$29)+IF(Data!$Y216&lt;&gt;"",Scoring!$J$30)+IF(Data!$Z216&lt;&gt;"",Scoring!$J$31)+IF(Data!$AA216&lt;&gt;"",Scoring!$J$32)+IF(Data!$AB216&lt;&gt;"",Scoring!$J$33)+IF(Data!$AC216&lt;&gt;"",Scoring!$J$34)+IF(Data!$AD216&lt;&gt;"",Scoring!$J$35)+IF(Data!$AE216&lt;&gt;"",Scoring!$J$36)+IF(Data!$AF216&lt;&gt;"",Scoring!$J$37)+IF(Data!$AG216&lt;&gt;"",Scoring!$J$38)+IF(Data!$AH216&lt;&gt;"",Scoring!$J$39)+IF(Data!$AI216&lt;&gt;"",Scoring!$J$40)+IF(Data!$AJ216&lt;&gt;"",Scoring!$J$41)+IF(Data!$AK216&lt;&gt;"",Scoring!$J$42)+IF(Data!$AL216&lt;&gt;"",Scoring!$J$43)+IF(Data!$AM216&lt;&gt;"",Scoring!$J$44)+IF(Data!$AN216&lt;&gt;"",Scoring!$J$45)+IF(Data!$AO216&lt;&gt;"",Scoring!$J$46)+IF(Data!$AP216&lt;&gt;"",Scoring!$J$47)+IF(Data!$AQ216&lt;&gt;"",Scoring!$J$48)+IF(Data!$AR216&lt;&gt;"",Scoring!$J$49)+IF(Data!$AS216&lt;&gt;"",Scoring!$J$50)+IF(Data!$AT216&lt;&gt;"",Scoring!$J$51)+IF(Data!$AU216&lt;&gt;"",Scoring!$J$52),"")</f>
        <v/>
      </c>
      <c r="BI216" s="183" t="str">
        <f>IF(BH216&lt;&gt;"",LOOKUP(BH216,Likelihoods!$A$7:$A$107,Likelihoods!H$7:H$107),"")</f>
        <v/>
      </c>
      <c r="BJ216" s="188" t="str">
        <f>IF(AND(COUNTBLANK($B216:$O216)=13,COUNTBLANK($P216:$Q216)=1,COUNTBLANK($R216:$U216)=3,COUNTBLANK($V216:$X216)=2,COUNTBLANK($Y216:$AE216)=6,COUNTBLANK($AF216:$AJ216)=4,COUNTBLANK($AK216:AN216)=3,COUNTBLANK($AO216:$AQ216)=2,COUNTBLANK($AR216:$AS216)=1,COUNTBLANK($AT216:$AU216)=1),IF(Data!$B216&lt;&gt;"",Scoring!$K$7)+IF(Data!$C216&lt;&gt;"",Scoring!$K$8)+IF(Data!$D216&lt;&gt;"",Scoring!$K$9)+IF(Data!$E216&lt;&gt;"",Scoring!$K$10)+IF(Data!$F216&lt;&gt;"",Scoring!$K$11)+IF(Data!$G216&lt;&gt;"",Scoring!$K$12)+IF(Data!$H216&lt;&gt;"",Scoring!$K$13)+IF(Data!$I216&lt;&gt;"",Scoring!$K$14)+IF(Data!$J216&lt;&gt;"",Scoring!$K$15)+IF(Data!$K216&lt;&gt;"",Scoring!$K$16)+IF(Data!$L216&lt;&gt;"",Scoring!$K$17)+IF(Data!$M216&lt;&gt;"",Scoring!$K$18)+IF(Data!$N216&lt;&gt;"",Scoring!$K$19)+IF(Data!$O216&lt;&gt;"",Scoring!$K$20)+IF(Data!$P216&lt;&gt;"",Scoring!$K$21)+IF(Data!$Q216&lt;&gt;"",Scoring!$K$22)+IF(Data!$R216&lt;&gt;"",Scoring!$K$23)+IF(Data!$S216&lt;&gt;"",Scoring!$K$24)+IF(Data!$T216&lt;&gt;"",Scoring!$K$25)+IF(Data!$U216&lt;&gt;"",Scoring!$K$26)+IF(Data!$V216&lt;&gt;"",Scoring!$K$27)+IF(Data!$W216&lt;&gt;"",Scoring!$K$28)+IF(Data!$X216&lt;&gt;"",Scoring!$K$29)+IF(Data!$Y216&lt;&gt;"",Scoring!$K$30)+IF(Data!$Z216&lt;&gt;"",Scoring!$K$31)+IF(Data!$AA216&lt;&gt;"",Scoring!$K$32)+IF(Data!$AB216&lt;&gt;"",Scoring!$K$33)+IF(Data!$AC216&lt;&gt;"",Scoring!$K$34)+IF(Data!$AD216&lt;&gt;"",Scoring!$K$35)+IF(Data!$AE216&lt;&gt;"",Scoring!$K$36)+IF(Data!$AF216&lt;&gt;"",Scoring!$K$37)+IF(Data!$AG216&lt;&gt;"",Scoring!$K$38)+IF(Data!$AH216&lt;&gt;"",Scoring!$K$39)+IF(Data!$AI216&lt;&gt;"",Scoring!$K$40)+IF(Data!$AJ216&lt;&gt;"",Scoring!$K$41)+IF(Data!$AK216&lt;&gt;"",Scoring!$K$42)+IF(Data!$AL216&lt;&gt;"",Scoring!$K$43)+IF(Data!$AM216&lt;&gt;"",Scoring!$K$44)+IF(Data!$AN216&lt;&gt;"",Scoring!$K$45)+IF(Data!$AO216&lt;&gt;"",Scoring!$K$46)+IF(Data!$AP216&lt;&gt;"",Scoring!$K$47)+IF(Data!$AQ216&lt;&gt;"",Scoring!$K$48)+IF(Data!$AR216&lt;&gt;"",Scoring!$K$49)+IF(Data!$AS216&lt;&gt;"",Scoring!$K$50)+IF(Data!$AT216&lt;&gt;"",Scoring!$K$51)+IF(Data!$AU216&lt;&gt;"",Scoring!$K$52),"")</f>
        <v/>
      </c>
      <c r="BK216" s="184" t="str">
        <f>IF(BJ216&lt;&gt;"",LOOKUP(BJ216,Likelihoods!$A$7:$A$107,Likelihoods!I$7:I$107),"")</f>
        <v/>
      </c>
      <c r="BL216" s="187" t="str">
        <f>IF(AND(COUNTBLANK($B216:$O216)=13,COUNTBLANK($P216:$Q216)=1,COUNTBLANK($R216:$U216)=3,COUNTBLANK($V216:$X216)=2,COUNTBLANK($Y216:$AE216)=6,COUNTBLANK($AF216:$AJ216)=4,COUNTBLANK($AK216:AN216)=3,COUNTBLANK($AO216:$AQ216)=2,COUNTBLANK($AR216:$AS216)=1,COUNTBLANK($AT216:$AU216)=1),IF(Data!$B216&lt;&gt;"",Scoring!$L$7)+IF(Data!$C216&lt;&gt;"",Scoring!$L$8)+IF(Data!$D216&lt;&gt;"",Scoring!$L$9)+IF(Data!$E216&lt;&gt;"",Scoring!$L$10)+IF(Data!$F216&lt;&gt;"",Scoring!$L$11)+IF(Data!$G216&lt;&gt;"",Scoring!$L$12)+IF(Data!$H216&lt;&gt;"",Scoring!$L$13)+IF(Data!$I216&lt;&gt;"",Scoring!$L$14)+IF(Data!$J216&lt;&gt;"",Scoring!$L$15)+IF(Data!$K216&lt;&gt;"",Scoring!$L$16)+IF(Data!$L216&lt;&gt;"",Scoring!$L$17)+IF(Data!$M216&lt;&gt;"",Scoring!$L$18)+IF(Data!$N216&lt;&gt;"",Scoring!$L$19)+IF(Data!$O216&lt;&gt;"",Scoring!$L$20)+IF(Data!$P216&lt;&gt;"",Scoring!$L$21)+IF(Data!$Q216&lt;&gt;"",Scoring!$L$22)+IF(Data!$R216&lt;&gt;"",Scoring!$L$23)+IF(Data!$S216&lt;&gt;"",Scoring!$L$24)+IF(Data!$T216&lt;&gt;"",Scoring!$L$25)+IF(Data!$U216&lt;&gt;"",Scoring!$L$26)+IF(Data!$V216&lt;&gt;"",Scoring!$L$27)+IF(Data!$W216&lt;&gt;"",Scoring!$L$28)+IF(Data!$X216&lt;&gt;"",Scoring!$L$29)+IF(Data!$Y216&lt;&gt;"",Scoring!$L$30)+IF(Data!$Z216&lt;&gt;"",Scoring!$L$31)+IF(Data!$AA216&lt;&gt;"",Scoring!$L$32)+IF(Data!$AB216&lt;&gt;"",Scoring!$L$33)+IF(Data!$AC216&lt;&gt;"",Scoring!$L$34)+IF(Data!$AD216&lt;&gt;"",Scoring!$L$35)+IF(Data!$AE216&lt;&gt;"",Scoring!$L$36)+IF(Data!$AF216&lt;&gt;"",Scoring!$L$37)+IF(Data!$AG216&lt;&gt;"",Scoring!$L$38)+IF(Data!$AH216&lt;&gt;"",Scoring!$L$39)+IF(Data!$AI216&lt;&gt;"",Scoring!$L$40)+IF(Data!$AJ216&lt;&gt;"",Scoring!$L$41)+IF(Data!$AK216&lt;&gt;"",Scoring!$L$42)+IF(Data!$AL216&lt;&gt;"",Scoring!$L$43)+IF(Data!$AM216&lt;&gt;"",Scoring!$L$44)+IF(Data!$AN216&lt;&gt;"",Scoring!$L$45)+IF(Data!$AO216&lt;&gt;"",Scoring!$L$46)+IF(Data!$AP216&lt;&gt;"",Scoring!$L$47)+IF(Data!$AQ216&lt;&gt;"",Scoring!$L$48)+IF(Data!$AR216&lt;&gt;"",Scoring!$L$49)+IF(Data!$AS216&lt;&gt;"",Scoring!$L$50)+IF(Data!$AT216&lt;&gt;"",Scoring!$L$51)+IF(Data!$AU216&lt;&gt;"",Scoring!$L$52),"")</f>
        <v/>
      </c>
      <c r="BM216" s="180" t="str">
        <f>IF(BL216&lt;&gt;"",LOOKUP(BL216,Likelihoods!$A$7:$A$107,Likelihoods!J$7:J$107),"")</f>
        <v/>
      </c>
      <c r="BN216" s="181" t="str">
        <f>IF(AND(COUNTBLANK($B216:$O216)=13,COUNTBLANK($P216:$Q216)=1,COUNTBLANK($R216:$U216)=3,COUNTBLANK($V216:$X216)=2,COUNTBLANK($Y216:$AE216)=6,COUNTBLANK($AF216:$AJ216)=4,COUNTBLANK($AK216:AN216)=3,COUNTBLANK($AO216:$AQ216)=2,COUNTBLANK($AR216:$AS216)=1,COUNTBLANK($AT216:$AU216)=1),IF(Data!$B216&lt;&gt;"",Scoring!$M$7)+IF(Data!$C216&lt;&gt;"",Scoring!$M$8)+IF(Data!$D216&lt;&gt;"",Scoring!$M$9)+IF(Data!$E216&lt;&gt;"",Scoring!$M$10)+IF(Data!$F216&lt;&gt;"",Scoring!$M$11)+IF(Data!$G216&lt;&gt;"",Scoring!$M$12)+IF(Data!$H216&lt;&gt;"",Scoring!$M$13)+IF(Data!$I216&lt;&gt;"",Scoring!$M$14)+IF(Data!$J216&lt;&gt;"",Scoring!$M$15)+IF(Data!$K216&lt;&gt;"",Scoring!$M$16)+IF(Data!$L216&lt;&gt;"",Scoring!$M$17)+IF(Data!$M216&lt;&gt;"",Scoring!$M$18)+IF(Data!$N216&lt;&gt;"",Scoring!$M$19)+IF(Data!$O216&lt;&gt;"",Scoring!$M$20)+IF(Data!$P216&lt;&gt;"",Scoring!$M$21)+IF(Data!$Q216&lt;&gt;"",Scoring!$M$22)+IF(Data!$R216&lt;&gt;"",Scoring!$M$23)+IF(Data!$S216&lt;&gt;"",Scoring!$M$24)+IF(Data!$T216&lt;&gt;"",Scoring!$M$25)+IF(Data!$U216&lt;&gt;"",Scoring!$M$26)+IF(Data!$V216&lt;&gt;"",Scoring!$M$27)+IF(Data!$W216&lt;&gt;"",Scoring!$M$28)+IF(Data!$X216&lt;&gt;"",Scoring!$M$29)+IF(Data!$Y216&lt;&gt;"",Scoring!$M$30)+IF(Data!$Z216&lt;&gt;"",Scoring!$M$31)+IF(Data!$AA216&lt;&gt;"",Scoring!$M$32)+IF(Data!$AB216&lt;&gt;"",Scoring!$M$33)+IF(Data!$AC216&lt;&gt;"",Scoring!$M$34)+IF(Data!$AD216&lt;&gt;"",Scoring!$M$35)+IF(Data!$AE216&lt;&gt;"",Scoring!$M$36)+IF(Data!$AF216&lt;&gt;"",Scoring!$M$37)+IF(Data!$AG216&lt;&gt;"",Scoring!$M$38)+IF(Data!$AH216&lt;&gt;"",Scoring!$M$39)+IF(Data!$AI216&lt;&gt;"",Scoring!$M$40)+IF(Data!$AJ216&lt;&gt;"",Scoring!$M$41)+IF(Data!$AK216&lt;&gt;"",Scoring!$M$42)+IF(Data!$AL216&lt;&gt;"",Scoring!$M$43)+IF(Data!$AM216&lt;&gt;"",Scoring!$M$44)+IF(Data!$AN216&lt;&gt;"",Scoring!$M$45)+IF(Data!$AO216&lt;&gt;"",Scoring!$M$46)+IF(Data!$AP216&lt;&gt;"",Scoring!$M$47)+IF(Data!$AQ216&lt;&gt;"",Scoring!$M$48)+IF(Data!$AR216&lt;&gt;"",Scoring!$M$49)+IF(Data!$AS216&lt;&gt;"",Scoring!$M$50)+IF(Data!$AT216&lt;&gt;"",Scoring!$M$51)+IF(Data!$AU216&lt;&gt;"",Scoring!$M$52),"")</f>
        <v/>
      </c>
      <c r="BO216" s="184" t="str">
        <f>IF(BN216&lt;&gt;"",LOOKUP(BN216,Likelihoods!$A$7:$A$107,Likelihoods!K$7:K$107),"")</f>
        <v/>
      </c>
      <c r="BP216" s="179" t="str">
        <f>IF(AND(COUNTBLANK($B216:$O216)=13,COUNTBLANK($P216:$Q216)=1,COUNTBLANK($R216:$U216)=3,COUNTBLANK($V216:$X216)=2,COUNTBLANK($Y216:$AE216)=6,COUNTBLANK($AF216:$AJ216)=4,COUNTBLANK($AK216:AN216)=3,COUNTBLANK($AO216:$AQ216)=2,COUNTBLANK($AR216:$AS216)=1,COUNTBLANK($AT216:$AU216)=1),IF(Data!$B216&lt;&gt;"",Scoring!$N$7)+IF(Data!$C216&lt;&gt;"",Scoring!$N$8)+IF(Data!$D216&lt;&gt;"",Scoring!$N$9)+IF(Data!$E216&lt;&gt;"",Scoring!$N$10)+IF(Data!$F216&lt;&gt;"",Scoring!$N$11)+IF(Data!$G216&lt;&gt;"",Scoring!$N$12)+IF(Data!$H216&lt;&gt;"",Scoring!$N$13)+IF(Data!$I216&lt;&gt;"",Scoring!$N$14)+IF(Data!$J216&lt;&gt;"",Scoring!$N$15)+IF(Data!$K216&lt;&gt;"",Scoring!$N$16)+IF(Data!$L216&lt;&gt;"",Scoring!$N$17)+IF(Data!$M216&lt;&gt;"",Scoring!$N$18)+IF(Data!$N216&lt;&gt;"",Scoring!$N$19)+IF(Data!$O216&lt;&gt;"",Scoring!$N$20)+IF(Data!$P216&lt;&gt;"",Scoring!$N$21)+IF(Data!$Q216&lt;&gt;"",Scoring!$N$22)+IF(Data!$R216&lt;&gt;"",Scoring!$N$23)+IF(Data!$S216&lt;&gt;"",Scoring!$N$24)+IF(Data!$T216&lt;&gt;"",Scoring!$N$25)+IF(Data!$U216&lt;&gt;"",Scoring!$N$26)+IF(Data!$V216&lt;&gt;"",Scoring!$N$27)+IF(Data!$W216&lt;&gt;"",Scoring!$N$28)+IF(Data!$X216&lt;&gt;"",Scoring!$N$29)+IF(Data!$Y216&lt;&gt;"",Scoring!$N$30)+IF(Data!$Z216&lt;&gt;"",Scoring!$N$31)+IF(Data!$AA216&lt;&gt;"",Scoring!$N$32)+IF(Data!$AB216&lt;&gt;"",Scoring!$N$33)+IF(Data!$AC216&lt;&gt;"",Scoring!$N$34)+IF(Data!$AD216&lt;&gt;"",Scoring!$N$35)+IF(Data!$AE216&lt;&gt;"",Scoring!$N$36)+IF(Data!$AF216&lt;&gt;"",Scoring!$N$37)+IF(Data!$AG216&lt;&gt;"",Scoring!$N$38)+IF(Data!$AH216&lt;&gt;"",Scoring!$N$39)+IF(Data!$AI216&lt;&gt;"",Scoring!$N$40)+IF(Data!$AJ216&lt;&gt;"",Scoring!$N$41)+IF(Data!$AK216&lt;&gt;"",Scoring!$N$42)+IF(Data!$AL216&lt;&gt;"",Scoring!$N$43)+IF(Data!$AM216&lt;&gt;"",Scoring!$N$44)+IF(Data!$AN216&lt;&gt;"",Scoring!$N$45)+IF(Data!$AO216&lt;&gt;"",Scoring!$N$46)+IF(Data!$AP216&lt;&gt;"",Scoring!$N$47)+IF(Data!$AQ216&lt;&gt;"",Scoring!$N$48)+IF(Data!$AR216&lt;&gt;"",Scoring!$N$49)+IF(Data!$AS216&lt;&gt;"",Scoring!$N$50)+IF(Data!$AT216&lt;&gt;"",Scoring!$N$51)+IF(Data!$AU216&lt;&gt;"",Scoring!$N$52),"")</f>
        <v/>
      </c>
      <c r="BQ216" s="189" t="str">
        <f>IF(BP216&lt;&gt;"",LOOKUP(BP216,Likelihoods!$A$7:$A$107,Likelihoods!L$7:L$107),"")</f>
        <v/>
      </c>
      <c r="BR216" s="181" t="str">
        <f>IF(AND(COUNTBLANK($B216:$O216)=13,COUNTBLANK($P216:$Q216)=1,COUNTBLANK($R216:$U216)=3,COUNTBLANK($V216:$X216)=2,COUNTBLANK($Y216:$AE216)=6,COUNTBLANK($AF216:$AJ216)=4,COUNTBLANK($AK216:AN216)=3,COUNTBLANK($AO216:$AQ216)=2,COUNTBLANK($AR216:$AS216)=1,COUNTBLANK($AT216:$AU216)=1),IF(Data!$B216&lt;&gt;"",Scoring!$O$7)+IF(Data!$C216&lt;&gt;"",Scoring!$O$8)+IF(Data!$D216&lt;&gt;"",Scoring!$O$9)+IF(Data!$E216&lt;&gt;"",Scoring!$O$10)+IF(Data!$F216&lt;&gt;"",Scoring!$O$11)+IF(Data!$G216&lt;&gt;"",Scoring!$O$12)+IF(Data!$H216&lt;&gt;"",Scoring!$O$13)+IF(Data!$I216&lt;&gt;"",Scoring!$O$14)+IF(Data!$J216&lt;&gt;"",Scoring!$O$15)+IF(Data!$K216&lt;&gt;"",Scoring!$O$16)+IF(Data!$L216&lt;&gt;"",Scoring!$O$17)+IF(Data!$M216&lt;&gt;"",Scoring!$O$18)+IF(Data!$N216&lt;&gt;"",Scoring!$O$19)+IF(Data!$O216&lt;&gt;"",Scoring!$O$20)+IF(Data!$P216&lt;&gt;"",Scoring!$O$21)+IF(Data!$Q216&lt;&gt;"",Scoring!$O$22)+IF(Data!$R216&lt;&gt;"",Scoring!$O$23)+IF(Data!$S216&lt;&gt;"",Scoring!$O$24)+IF(Data!$T216&lt;&gt;"",Scoring!$O$25)+IF(Data!$U216&lt;&gt;"",Scoring!$O$26)+IF(Data!$V216&lt;&gt;"",Scoring!$O$27)+IF(Data!$W216&lt;&gt;"",Scoring!$O$28)+IF(Data!$X216&lt;&gt;"",Scoring!$O$29)+IF(Data!$Y216&lt;&gt;"",Scoring!$O$30)+IF(Data!$Z216&lt;&gt;"",Scoring!$O$31)+IF(Data!$AA216&lt;&gt;"",Scoring!$O$32)+IF(Data!$AB216&lt;&gt;"",Scoring!$O$33)+IF(Data!$AC216&lt;&gt;"",Scoring!$O$34)+IF(Data!$AD216&lt;&gt;"",Scoring!$O$35)+IF(Data!$AE216&lt;&gt;"",Scoring!$O$36)+IF(Data!$AF216&lt;&gt;"",Scoring!$O$37)+IF(Data!$AG216&lt;&gt;"",Scoring!$O$38)+IF(Data!$AH216&lt;&gt;"",Scoring!$O$39)+IF(Data!$AI216&lt;&gt;"",Scoring!$O$40)+IF(Data!$AJ216&lt;&gt;"",Scoring!$O$41)+IF(Data!$AK216&lt;&gt;"",Scoring!$O$42)+IF(Data!$AL216&lt;&gt;"",Scoring!$O$43)+IF(Data!$AM216&lt;&gt;"",Scoring!$O$44)+IF(Data!$AN216&lt;&gt;"",Scoring!$O$45)+IF(Data!$AO216&lt;&gt;"",Scoring!$O$46)+IF(Data!$AP216&lt;&gt;"",Scoring!$O$47)+IF(Data!$AQ216&lt;&gt;"",Scoring!$O$48)+IF(Data!$AR216&lt;&gt;"",Scoring!$O$49)+IF(Data!$AS216&lt;&gt;"",Scoring!$O$50)+IF(Data!$AT216&lt;&gt;"",Scoring!$O$51)+IF(Data!$AU216&lt;&gt;"",Scoring!$O$52),"")</f>
        <v/>
      </c>
      <c r="BS216" s="184" t="str">
        <f>IF(BR216&lt;&gt;"",LOOKUP(BR216,Likelihoods!$A$7:$A$107,Likelihoods!M$7:M$107),"")</f>
        <v/>
      </c>
      <c r="BT216" s="181" t="str">
        <f>IF(AND(COUNTBLANK($B216:$O216)=13,COUNTBLANK($P216:$Q216)=1,COUNTBLANK($R216:$U216)=3,COUNTBLANK($V216:$X216)=2,COUNTBLANK($Y216:$AE216)=6,COUNTBLANK($AF216:$AJ216)=4,COUNTBLANK($AK216:AN216)=3,COUNTBLANK($AO216:$AQ216)=2,COUNTBLANK($AR216:$AS216)=1,COUNTBLANK($AT216:$AU216)=1),IF(Data!$B216&lt;&gt;"",Scoring!$P$7)+IF(Data!$C216&lt;&gt;"",Scoring!$P$8)+IF(Data!$D216&lt;&gt;"",Scoring!$P$9)+IF(Data!$E216&lt;&gt;"",Scoring!$P$10)+IF(Data!$F216&lt;&gt;"",Scoring!$P$11)+IF(Data!$G216&lt;&gt;"",Scoring!$P$12)+IF(Data!$H216&lt;&gt;"",Scoring!$P$13)+IF(Data!$I216&lt;&gt;"",Scoring!$P$14)+IF(Data!$J216&lt;&gt;"",Scoring!$P$15)+IF(Data!$K216&lt;&gt;"",Scoring!$P$16)+IF(Data!$L216&lt;&gt;"",Scoring!$P$17)+IF(Data!$M216&lt;&gt;"",Scoring!$P$18)+IF(Data!$N216&lt;&gt;"",Scoring!$P$19)+IF(Data!$O216&lt;&gt;"",Scoring!$P$20)+IF(Data!$P216&lt;&gt;"",Scoring!$P$21)+IF(Data!$Q216&lt;&gt;"",Scoring!$P$22)+IF(Data!$R216&lt;&gt;"",Scoring!$P$23)+IF(Data!$S216&lt;&gt;"",Scoring!$P$24)+IF(Data!$T216&lt;&gt;"",Scoring!$P$25)+IF(Data!$U216&lt;&gt;"",Scoring!$P$26)+IF(Data!$V216&lt;&gt;"",Scoring!$P$27)+IF(Data!$W216&lt;&gt;"",Scoring!$P$28)+IF(Data!$X216&lt;&gt;"",Scoring!$P$29)+IF(Data!$Y216&lt;&gt;"",Scoring!$P$30)+IF(Data!$Z216&lt;&gt;"",Scoring!$P$31)+IF(Data!$AA216&lt;&gt;"",Scoring!$P$32)+IF(Data!$AB216&lt;&gt;"",Scoring!$P$33)+IF(Data!$AC216&lt;&gt;"",Scoring!$P$34)+IF(Data!$AD216&lt;&gt;"",Scoring!$P$35)+IF(Data!$AE216&lt;&gt;"",Scoring!$P$36)+IF(Data!$AF216&lt;&gt;"",Scoring!$P$37)+IF(Data!$AG216&lt;&gt;"",Scoring!$P$38)+IF(Data!$AH216&lt;&gt;"",Scoring!$P$39)+IF(Data!$AI216&lt;&gt;"",Scoring!$P$40)+IF(Data!$AJ216&lt;&gt;"",Scoring!$P$41)+IF(Data!$AK216&lt;&gt;"",Scoring!$P$42)+IF(Data!$AL216&lt;&gt;"",Scoring!$P$43)+IF(Data!$AM216&lt;&gt;"",Scoring!$P$44)+IF(Data!$AN216&lt;&gt;"",Scoring!$P$45)+IF(Data!$AO216&lt;&gt;"",Scoring!$P$46)+IF(Data!$AP216&lt;&gt;"",Scoring!$P$47)+IF(Data!$AQ216&lt;&gt;"",Scoring!$P$48)+IF(Data!$AR216&lt;&gt;"",Scoring!$P$49)+IF(Data!$AS216&lt;&gt;"",Scoring!$P$50)+IF(Data!$AT216&lt;&gt;"",Scoring!$P$51)+IF(Data!$AU216&lt;&gt;"",Scoring!$P$52),"")</f>
        <v/>
      </c>
      <c r="BU216" s="180" t="str">
        <f>IF(BT216&lt;&gt;"",LOOKUP(BT216,Likelihoods!$A$7:$A$107,Likelihoods!N$7:N$107),"")</f>
        <v/>
      </c>
      <c r="BV216" s="181" t="str">
        <f>IF(AND(COUNTBLANK($B216:$O216)=13,COUNTBLANK($P216:$Q216)=1,COUNTBLANK($R216:$U216)=3,COUNTBLANK($V216:$X216)=2,COUNTBLANK($Y216:$AE216)=6,COUNTBLANK($AF216:$AJ216)=4,COUNTBLANK($AK216:AN216)=3,COUNTBLANK($AO216:$AQ216)=2,COUNTBLANK($AR216:$AS216)=1,COUNTBLANK($AT216:$AU216)=1),IF(Data!$B216&lt;&gt;"",Scoring!$Q$7)+IF(Data!$C216&lt;&gt;"",Scoring!$Q$8)+IF(Data!$D216&lt;&gt;"",Scoring!$Q$9)+IF(Data!$E216&lt;&gt;"",Scoring!$Q$10)+IF(Data!$F216&lt;&gt;"",Scoring!$Q$11)+IF(Data!$G216&lt;&gt;"",Scoring!$Q$12)+IF(Data!$H216&lt;&gt;"",Scoring!$Q$13)+IF(Data!$I216&lt;&gt;"",Scoring!$Q$14)+IF(Data!$J216&lt;&gt;"",Scoring!$Q$15)+IF(Data!$K216&lt;&gt;"",Scoring!$Q$16)+IF(Data!$L216&lt;&gt;"",Scoring!$Q$17)+IF(Data!$M216&lt;&gt;"",Scoring!$Q$18)+IF(Data!$N216&lt;&gt;"",Scoring!$Q$19)+IF(Data!$O216&lt;&gt;"",Scoring!$Q$20)+IF(Data!$P216&lt;&gt;"",Scoring!$Q$21)+IF(Data!$Q216&lt;&gt;"",Scoring!$Q$22)+IF(Data!$R216&lt;&gt;"",Scoring!$Q$23)+IF(Data!$S216&lt;&gt;"",Scoring!$Q$24)+IF(Data!$T216&lt;&gt;"",Scoring!$Q$25)+IF(Data!$U216&lt;&gt;"",Scoring!$Q$26)+IF(Data!$V216&lt;&gt;"",Scoring!$Q$27)+IF(Data!$W216&lt;&gt;"",Scoring!$Q$28)+IF(Data!$X216&lt;&gt;"",Scoring!$Q$29)+IF(Data!$Y216&lt;&gt;"",Scoring!$Q$30)+IF(Data!$Z216&lt;&gt;"",Scoring!$Q$31)+IF(Data!$AA216&lt;&gt;"",Scoring!$Q$32)+IF(Data!$AB216&lt;&gt;"",Scoring!$Q$33)+IF(Data!$AC216&lt;&gt;"",Scoring!$Q$34)+IF(Data!$AD216&lt;&gt;"",Scoring!$Q$35)+IF(Data!$AE216&lt;&gt;"",Scoring!$Q$36)+IF(Data!$AF216&lt;&gt;"",Scoring!$Q$37)+IF(Data!$AG216&lt;&gt;"",Scoring!$Q$38)+IF(Data!$AH216&lt;&gt;"",Scoring!$Q$39)+IF(Data!$AI216&lt;&gt;"",Scoring!$Q$40)+IF(Data!$AJ216&lt;&gt;"",Scoring!$Q$41)+IF(Data!$AK216&lt;&gt;"",Scoring!$Q$42)+IF(Data!$AL216&lt;&gt;"",Scoring!$Q$43)+IF(Data!$AM216&lt;&gt;"",Scoring!$Q$44)+IF(Data!$AN216&lt;&gt;"",Scoring!$Q$45)+IF(Data!$AO216&lt;&gt;"",Scoring!$Q$46)+IF(Data!$AP216&lt;&gt;"",Scoring!$Q$47)+IF(Data!$AQ216&lt;&gt;"",Scoring!$Q$48)+IF(Data!$AR216&lt;&gt;"",Scoring!$Q$49)+IF(Data!$AS216&lt;&gt;"",Scoring!$Q$50)+IF(Data!$AT216&lt;&gt;"",Scoring!$Q$51)+IF(Data!$AU216&lt;&gt;"",Scoring!$Q$52),"")</f>
        <v/>
      </c>
      <c r="BW216" s="183" t="str">
        <f>IF(BV216&lt;&gt;"",LOOKUP(BV216,Likelihoods!$A$7:$A$107,Likelihoods!O$7:O$107),"")</f>
        <v/>
      </c>
      <c r="BX216" s="9"/>
      <c r="BY216" s="9"/>
      <c r="BZ216" s="9"/>
      <c r="CA216" s="9"/>
      <c r="CB216" s="9"/>
      <c r="CC216" s="9"/>
      <c r="CD216" s="9"/>
      <c r="CE216" s="9"/>
      <c r="CF216" s="9"/>
      <c r="CG216" s="9"/>
      <c r="CH216" s="9"/>
      <c r="CI216" s="9"/>
      <c r="CJ216" s="9"/>
      <c r="CK216" s="9"/>
    </row>
    <row r="217" spans="1:89" ht="14.25">
      <c r="A217" s="59"/>
      <c r="B217" s="76"/>
      <c r="C217" s="77"/>
      <c r="D217" s="77"/>
      <c r="E217" s="77"/>
      <c r="F217" s="77"/>
      <c r="G217" s="77"/>
      <c r="H217" s="77"/>
      <c r="I217" s="77"/>
      <c r="J217" s="77"/>
      <c r="K217" s="77"/>
      <c r="L217" s="77"/>
      <c r="M217" s="77"/>
      <c r="N217" s="77"/>
      <c r="O217" s="77"/>
      <c r="P217" s="76"/>
      <c r="Q217" s="78"/>
      <c r="R217" s="77"/>
      <c r="S217" s="77"/>
      <c r="T217" s="77"/>
      <c r="U217" s="77"/>
      <c r="V217" s="76"/>
      <c r="W217" s="77"/>
      <c r="X217" s="78"/>
      <c r="Y217" s="77"/>
      <c r="Z217" s="77"/>
      <c r="AA217" s="77"/>
      <c r="AB217" s="77"/>
      <c r="AC217" s="77"/>
      <c r="AD217" s="77"/>
      <c r="AE217" s="77"/>
      <c r="AF217" s="76"/>
      <c r="AG217" s="77"/>
      <c r="AH217" s="77"/>
      <c r="AI217" s="77"/>
      <c r="AJ217" s="78"/>
      <c r="AK217" s="77"/>
      <c r="AL217" s="77"/>
      <c r="AM217" s="77"/>
      <c r="AN217" s="77"/>
      <c r="AO217" s="76"/>
      <c r="AP217" s="77"/>
      <c r="AQ217" s="78"/>
      <c r="AR217" s="76"/>
      <c r="AS217" s="78"/>
      <c r="AT217" s="77"/>
      <c r="AU217" s="77"/>
      <c r="AV217" s="179" t="str">
        <f>IF(AND(COUNTBLANK($B217:$O217)=13,COUNTBLANK($P217:$Q217)=1,COUNTBLANK($R217:$U217)=3,COUNTBLANK($V217:$X217)=2,COUNTBLANK($Y217:$AE217)=6,COUNTBLANK($AF217:$AJ217)=4,COUNTBLANK($AK217:AN217)=3,COUNTBLANK($AO217:$AQ217)=2,COUNTBLANK($AR217:$AS217)=1,COUNTBLANK($AT217:$AU217)=1),IF(Data!$B217&lt;&gt;"",Scoring!$D$7)+IF(Data!$C217&lt;&gt;"",Scoring!$D$8)+IF(Data!$D217&lt;&gt;"",Scoring!$D$9)+IF(Data!$E217&lt;&gt;"",Scoring!$D$10)+IF(Data!$F217&lt;&gt;"",Scoring!$D$11)+IF(Data!$G217&lt;&gt;"",Scoring!$D$12)+IF(Data!$H217&lt;&gt;"",Scoring!$D$13)+IF(Data!$I217&lt;&gt;"",Scoring!$D$14)+IF(Data!$J217&lt;&gt;"",Scoring!$D$15)+IF(Data!$K217&lt;&gt;"",Scoring!$D$16)+IF(Data!$L217&lt;&gt;"",Scoring!$D$17)+IF(Data!$M217&lt;&gt;"",Scoring!$D$18)+IF(Data!$N217&lt;&gt;"",Scoring!$D$19)+IF(Data!$O217&lt;&gt;"",Scoring!$D$20)+IF(Data!$P217&lt;&gt;"",Scoring!$D$21)+IF(Data!$Q217&lt;&gt;"",Scoring!$D$22)+IF(Data!$R217&lt;&gt;"",Scoring!$D$23)+IF(Data!$S217&lt;&gt;"",Scoring!$D$24)+IF(Data!$T217&lt;&gt;"",Scoring!$D$25)+IF(Data!$U217&lt;&gt;"",Scoring!$D$26)+IF(Data!$V217&lt;&gt;"",Scoring!$D$27)+IF(Data!$W217&lt;&gt;"",Scoring!$D$28)+IF(Data!$X217&lt;&gt;"",Scoring!$D$29)+IF(Data!$Y217&lt;&gt;"",Scoring!$D$30)+IF(Data!$Z217&lt;&gt;"",Scoring!$D$31)+IF(Data!$AA217&lt;&gt;"",Scoring!$D$32)+IF(Data!$AB217&lt;&gt;"",Scoring!$D$33)+IF(Data!$AC217&lt;&gt;"",Scoring!$D$34)+IF(Data!$AD217&lt;&gt;"",Scoring!$D$35)+IF(Data!$AE217&lt;&gt;"",Scoring!$D$36)+IF(Data!$AF217&lt;&gt;"",Scoring!$D$37)+IF(Data!$AG217&lt;&gt;"",Scoring!$D$38)+IF(Data!$AH217&lt;&gt;"",Scoring!$D$39)+IF(Data!$AI217&lt;&gt;"",Scoring!$D$40)+IF(Data!$AJ217&lt;&gt;"",Scoring!$D$41)+IF(Data!$AK217&lt;&gt;"",Scoring!$D$42)+IF(Data!$AL217&lt;&gt;"",Scoring!$D$43)+IF(Data!$AM217&lt;&gt;"",Scoring!$D$44)+IF(Data!$AN217&lt;&gt;"",Scoring!$D$45)+IF(Data!$AO217&lt;&gt;"",Scoring!$D$46)+IF(Data!$AP217&lt;&gt;"",Scoring!$D$47)+IF(Data!$AQ217&lt;&gt;"",Scoring!$D$48)+IF(Data!$AR217&lt;&gt;"",Scoring!$D$49)+IF(Data!$AS217&lt;&gt;"",Scoring!$D$50)+IF(Data!$AT217&lt;&gt;"",Scoring!$D$51)+IF(Data!$AU217&lt;&gt;"",Scoring!$D$52),"")</f>
        <v/>
      </c>
      <c r="AW217" s="180" t="str">
        <f>IF(AV217&lt;&gt;"",LOOKUP(AV217,Likelihoods!$A$7:$A$107,Likelihoods!B$7:B$107),"")</f>
        <v/>
      </c>
      <c r="AX217" s="181" t="str">
        <f>IF(AND(COUNTBLANK($B217:$O217)=13,COUNTBLANK($P217:$Q217)=1,COUNTBLANK($R217:$U217)=3,COUNTBLANK($V217:$X217)=2,COUNTBLANK($Y217:$AE217)=6,COUNTBLANK($AF217:$AJ217)=4,COUNTBLANK($AK217:AN217)=3,COUNTBLANK($AO217:$AQ217)=2,COUNTBLANK($AR217:$AS217)=1,COUNTBLANK($AT217:$AU217)=1),IF(Data!$B217&lt;&gt;"",Scoring!$E$7)+IF(Data!$C217&lt;&gt;"",Scoring!$E$8)+IF(Data!$D217&lt;&gt;"",Scoring!$E$9)+IF(Data!$E217&lt;&gt;"",Scoring!$E$10)+IF(Data!$F217&lt;&gt;"",Scoring!$E$11)+IF(Data!$G217&lt;&gt;"",Scoring!$E$12)+IF(Data!$H217&lt;&gt;"",Scoring!$E$13)+IF(Data!$I217&lt;&gt;"",Scoring!$E$14)+IF(Data!$J217&lt;&gt;"",Scoring!$E$15)+IF(Data!$K217&lt;&gt;"",Scoring!$E$16)+IF(Data!$L217&lt;&gt;"",Scoring!$E$17)+IF(Data!$M217&lt;&gt;"",Scoring!$E$18)+IF(Data!$N217&lt;&gt;"",Scoring!$E$19)+IF(Data!$O217&lt;&gt;"",Scoring!$E$20)+IF(Data!$P217&lt;&gt;"",Scoring!$E$21)+IF(Data!$Q217&lt;&gt;"",Scoring!$E$22)+IF(Data!$R217&lt;&gt;"",Scoring!$E$23)+IF(Data!$S217&lt;&gt;"",Scoring!$E$24)+IF(Data!$T217&lt;&gt;"",Scoring!$E$25)+IF(Data!$U217&lt;&gt;"",Scoring!$E$26)+IF(Data!$V217&lt;&gt;"",Scoring!$E$27)+IF(Data!$W217&lt;&gt;"",Scoring!$E$28)+IF(Data!$X217&lt;&gt;"",Scoring!$E$29)+IF(Data!$Y217&lt;&gt;"",Scoring!$E$30)+IF(Data!$Z217&lt;&gt;"",Scoring!$E$31)+IF(Data!$AA217&lt;&gt;"",Scoring!$E$32)+IF(Data!$AB217&lt;&gt;"",Scoring!$E$33)+IF(Data!$AC217&lt;&gt;"",Scoring!$E$34)+IF(Data!$AD217&lt;&gt;"",Scoring!$E$35)+IF(Data!$AE217&lt;&gt;"",Scoring!$E$36)+IF(Data!$AF217&lt;&gt;"",Scoring!$E$37)+IF(Data!$AG217&lt;&gt;"",Scoring!$E$38)+IF(Data!$AH217&lt;&gt;"",Scoring!$E$39)+IF(Data!$AI217&lt;&gt;"",Scoring!$E$40)+IF(Data!$AJ217&lt;&gt;"",Scoring!$E$41)+IF(Data!$AK217&lt;&gt;"",Scoring!$E$42)+IF(Data!$AL217&lt;&gt;"",Scoring!$E$43)+IF(Data!$AM217&lt;&gt;"",Scoring!$E$44)+IF(Data!$AN217&lt;&gt;"",Scoring!$E$45)+IF(Data!$AO217&lt;&gt;"",Scoring!$E$46)+IF(Data!$AP217&lt;&gt;"",Scoring!$E$47)+IF(Data!$AQ217&lt;&gt;"",Scoring!$E$48)+IF(Data!$AR217&lt;&gt;"",Scoring!$E$49)+IF(Data!$AS217&lt;&gt;"",Scoring!$E$50)+IF(Data!$AT217&lt;&gt;"",Scoring!$E$51)+IF(Data!$AU217&lt;&gt;"",Scoring!$E$52),"")</f>
        <v/>
      </c>
      <c r="AY217" s="180" t="str">
        <f>IF(AX217&lt;&gt;"",LOOKUP(AX217,Likelihoods!$A$7:$A$107,Likelihoods!C$7:C$107),"")</f>
        <v/>
      </c>
      <c r="AZ217" s="182" t="str">
        <f>IF(AND(COUNTBLANK($B217:$O217)=13,COUNTBLANK($P217:$Q217)=1,COUNTBLANK($R217:$U217)=3,COUNTBLANK($V217:$X217)=2,COUNTBLANK($Y217:$AE217)=6,COUNTBLANK($AF217:$AJ217)=4,COUNTBLANK($AK217:AN217)=3,COUNTBLANK($AO217:$AQ217)=2,COUNTBLANK($AR217:$AS217)=1,COUNTBLANK($AT217:$AU217)=1),IF(Data!$B217&lt;&gt;"",Scoring!$F$7)+IF(Data!$C217&lt;&gt;"",Scoring!$F$8)+IF(Data!$D217&lt;&gt;"",Scoring!$F$9)+IF(Data!$E217&lt;&gt;"",Scoring!$F$10)+IF(Data!$F217&lt;&gt;"",Scoring!$F$11)+IF(Data!$G217&lt;&gt;"",Scoring!$F$12)+IF(Data!$H217&lt;&gt;"",Scoring!$F$13)+IF(Data!$I217&lt;&gt;"",Scoring!$F$14)+IF(Data!$J217&lt;&gt;"",Scoring!$F$15)+IF(Data!$K217&lt;&gt;"",Scoring!$F$16)+IF(Data!$L217&lt;&gt;"",Scoring!$F$17)+IF(Data!$M217&lt;&gt;"",Scoring!$F$18)+IF(Data!$N217&lt;&gt;"",Scoring!$F$19)+IF(Data!$O217&lt;&gt;"",Scoring!$F$20)+IF(Data!$P217&lt;&gt;"",Scoring!$F$21)+IF(Data!$Q217&lt;&gt;"",Scoring!$F$22)+IF(Data!$R217&lt;&gt;"",Scoring!$F$23)+IF(Data!$S217&lt;&gt;"",Scoring!$F$24)+IF(Data!$T217&lt;&gt;"",Scoring!$F$25)+IF(Data!$U217&lt;&gt;"",Scoring!$F$26)+IF(Data!$V217&lt;&gt;"",Scoring!$F$27)+IF(Data!$W217&lt;&gt;"",Scoring!$F$28)+IF(Data!$X217&lt;&gt;"",Scoring!$F$29)+IF(Data!$Y217&lt;&gt;"",Scoring!$F$30)+IF(Data!$Z217&lt;&gt;"",Scoring!$F$31)+IF(Data!$AA217&lt;&gt;"",Scoring!$F$32)+IF(Data!$AB217&lt;&gt;"",Scoring!$F$33)+IF(Data!$AC217&lt;&gt;"",Scoring!$F$34)+IF(Data!$AD217&lt;&gt;"",Scoring!$F$35)+IF(Data!$AE217&lt;&gt;"",Scoring!$F$36)+IF(Data!$AF217&lt;&gt;"",Scoring!$F$37)+IF(Data!$AG217&lt;&gt;"",Scoring!$F$38)+IF(Data!$AH217&lt;&gt;"",Scoring!$F$39)+IF(Data!$AI217&lt;&gt;"",Scoring!$F$40)+IF(Data!$AJ217&lt;&gt;"",Scoring!$F$41)+IF(Data!$AK217&lt;&gt;"",Scoring!$F$42)+IF(Data!$AL217&lt;&gt;"",Scoring!$F$43)+IF(Data!$AM217&lt;&gt;"",Scoring!$F$44)+IF(Data!$AN217&lt;&gt;"",Scoring!$F$45)+IF(Data!$AO217&lt;&gt;"",Scoring!$F$46)+IF(Data!$AP217&lt;&gt;"",Scoring!$F$47)+IF(Data!$AQ217&lt;&gt;"",Scoring!$F$48)+IF(Data!$AR217&lt;&gt;"",Scoring!$F$49)+IF(Data!$AS217&lt;&gt;"",Scoring!$F$50)+IF(Data!$AT217&lt;&gt;"",Scoring!$F$51)+IF(Data!$AU217&lt;&gt;"",Scoring!$F$52),"")</f>
        <v/>
      </c>
      <c r="BA217" s="183" t="str">
        <f>IF(AZ217&lt;&gt;"",LOOKUP(AZ217,Likelihoods!$A$7:$A$107,Likelihoods!D$7:D$107),"")</f>
        <v/>
      </c>
      <c r="BB217" s="181" t="str">
        <f>IF(AND(COUNTBLANK($B217:$O217)=13,COUNTBLANK($P217:$Q217)=1,COUNTBLANK($R217:$U217)=3,COUNTBLANK($V217:$X217)=2,COUNTBLANK($Y217:$AE217)=6,COUNTBLANK($AF217:$AJ217)=4,COUNTBLANK($AK217:AN217)=3,COUNTBLANK($AO217:$AQ217)=2,COUNTBLANK($AR217:$AS217)=1,COUNTBLANK($AT217:$AU217)=1),IF(Data!$B217&lt;&gt;"",Scoring!$G$7)+IF(Data!$C217&lt;&gt;"",Scoring!$G$8)+IF(Data!$D217&lt;&gt;"",Scoring!$G$9)+IF(Data!$E217&lt;&gt;"",Scoring!$G$10)+IF(Data!$F217&lt;&gt;"",Scoring!$G$11)+IF(Data!$G217&lt;&gt;"",Scoring!$G$12)+IF(Data!$H217&lt;&gt;"",Scoring!$G$13)+IF(Data!$I217&lt;&gt;"",Scoring!$G$14)+IF(Data!$J217&lt;&gt;"",Scoring!$G$15)+IF(Data!$K217&lt;&gt;"",Scoring!$G$16)+IF(Data!$L217&lt;&gt;"",Scoring!$G$17)+IF(Data!$M217&lt;&gt;"",Scoring!$G$18)+IF(Data!$N217&lt;&gt;"",Scoring!$G$19)+IF(Data!$O217&lt;&gt;"",Scoring!$G$20)+IF(Data!$P217&lt;&gt;"",Scoring!$G$21)+IF(Data!$Q217&lt;&gt;"",Scoring!$G$22)+IF(Data!$R217&lt;&gt;"",Scoring!$G$23)+IF(Data!$S217&lt;&gt;"",Scoring!$G$24)+IF(Data!$T217&lt;&gt;"",Scoring!$G$25)+IF(Data!$U217&lt;&gt;"",Scoring!$G$26)+IF(Data!$V217&lt;&gt;"",Scoring!$G$27)+IF(Data!$W217&lt;&gt;"",Scoring!$G$28)+IF(Data!$X217&lt;&gt;"",Scoring!$G$29)+IF(Data!$Y217&lt;&gt;"",Scoring!$G$30)+IF(Data!$Z217&lt;&gt;"",Scoring!$G$31)+IF(Data!$AA217&lt;&gt;"",Scoring!$G$32)+IF(Data!$AB217&lt;&gt;"",Scoring!$G$33)+IF(Data!$AC217&lt;&gt;"",Scoring!$G$34)+IF(Data!$AD217&lt;&gt;"",Scoring!$G$35)+IF(Data!$AE217&lt;&gt;"",Scoring!$G$36)+IF(Data!$AF217&lt;&gt;"",Scoring!$G$37)+IF(Data!$AG217&lt;&gt;"",Scoring!$G$38)+IF(Data!$AH217&lt;&gt;"",Scoring!$G$39)+IF(Data!$AI217&lt;&gt;"",Scoring!$G$40)+IF(Data!$AJ217&lt;&gt;"",Scoring!$G$41)+IF(Data!$AK217&lt;&gt;"",Scoring!$G$42)+IF(Data!$AL217&lt;&gt;"",Scoring!$G$43)+IF(Data!$AM217&lt;&gt;"",Scoring!$G$44)+IF(Data!$AN217&lt;&gt;"",Scoring!$G$45)+IF(Data!$AO217&lt;&gt;"",Scoring!$G$46)+IF(Data!$AP217&lt;&gt;"",Scoring!$G$47)+IF(Data!$AQ217&lt;&gt;"",Scoring!$G$48)+IF(Data!$AR217&lt;&gt;"",Scoring!$G$49)+IF(Data!$AS217&lt;&gt;"",Scoring!$G$50)+IF(Data!$AT217&lt;&gt;"",Scoring!$G$51)+IF(Data!$AU217&lt;&gt;"",Scoring!$G$52),"")</f>
        <v/>
      </c>
      <c r="BC217" s="184" t="str">
        <f>IF(BB217&lt;&gt;"",LOOKUP(BB217,Likelihoods!$A$7:$A$107,Likelihoods!E$7:E$107),"")</f>
        <v/>
      </c>
      <c r="BD217" s="185" t="str">
        <f>IF(AND(COUNTBLANK($B217:$O217)=13,COUNTBLANK($P217:$Q217)=1,COUNTBLANK($R217:$U217)=3,COUNTBLANK($V217:$X217)=2,COUNTBLANK($Y217:$AE217)=6,COUNTBLANK($AF217:$AJ217)=4,COUNTBLANK($AK217:AN217)=3,COUNTBLANK($AO217:$AQ217)=2,COUNTBLANK($AR217:$AS217)=1,COUNTBLANK($AT217:$AU217)=1),IF(Data!$B217&lt;&gt;"",Scoring!$H$7)+IF(Data!$C217&lt;&gt;"",Scoring!$H$8)+IF(Data!$D217&lt;&gt;"",Scoring!$H$9)+IF(Data!$E217&lt;&gt;"",Scoring!$H$10)+IF(Data!$F217&lt;&gt;"",Scoring!$H$11)+IF(Data!$G217&lt;&gt;"",Scoring!$H$12)+IF(Data!$H217&lt;&gt;"",Scoring!$H$13)+IF(Data!$I217&lt;&gt;"",Scoring!$H$14)+IF(Data!$J217&lt;&gt;"",Scoring!$H$15)+IF(Data!$K217&lt;&gt;"",Scoring!$H$16)+IF(Data!$L217&lt;&gt;"",Scoring!$H$17)+IF(Data!$M217&lt;&gt;"",Scoring!$H$18)+IF(Data!$N217&lt;&gt;"",Scoring!$H$19)+IF(Data!$O217&lt;&gt;"",Scoring!$H$20)+IF(Data!$P217&lt;&gt;"",Scoring!$H$21)+IF(Data!$Q217&lt;&gt;"",Scoring!$H$22)+IF(Data!$R217&lt;&gt;"",Scoring!$H$23)+IF(Data!$S217&lt;&gt;"",Scoring!$H$24)+IF(Data!$T217&lt;&gt;"",Scoring!$H$25)+IF(Data!$U217&lt;&gt;"",Scoring!$H$26)+IF(Data!$V217&lt;&gt;"",Scoring!$H$27)+IF(Data!$W217&lt;&gt;"",Scoring!$H$28)+IF(Data!$X217&lt;&gt;"",Scoring!$H$29)+IF(Data!$Y217&lt;&gt;"",Scoring!$H$30)+IF(Data!$Z217&lt;&gt;"",Scoring!$H$31)+IF(Data!$AA217&lt;&gt;"",Scoring!$H$32)+IF(Data!$AB217&lt;&gt;"",Scoring!$H$33)+IF(Data!$AC217&lt;&gt;"",Scoring!$H$34)+IF(Data!$AD217&lt;&gt;"",Scoring!$H$35)+IF(Data!$AE217&lt;&gt;"",Scoring!$H$36)+IF(Data!$AF217&lt;&gt;"",Scoring!$H$37)+IF(Data!$AG217&lt;&gt;"",Scoring!$H$38)+IF(Data!$AH217&lt;&gt;"",Scoring!$H$39)+IF(Data!$AI217&lt;&gt;"",Scoring!$H$40)+IF(Data!$AJ217&lt;&gt;"",Scoring!$H$41)+IF(Data!$AK217&lt;&gt;"",Scoring!$H$42)+IF(Data!$AL217&lt;&gt;"",Scoring!$H$43)+IF(Data!$AM217&lt;&gt;"",Scoring!$H$44)+IF(Data!$AN217&lt;&gt;"",Scoring!$H$45)+IF(Data!$AO217&lt;&gt;"",Scoring!$H$46)+IF(Data!$AP217&lt;&gt;"",Scoring!$H$47)+IF(Data!$AQ217&lt;&gt;"",Scoring!$H$48)+IF(Data!$AR217&lt;&gt;"",Scoring!$H$49)+IF(Data!$AS217&lt;&gt;"",Scoring!$H$50)+IF(Data!$AT217&lt;&gt;"",Scoring!$H$51)+IF(Data!$AU217&lt;&gt;"",Scoring!$H$52),"")</f>
        <v/>
      </c>
      <c r="BE217" s="186" t="str">
        <f>IF(BD217&lt;&gt;"",LOOKUP(BD217,Likelihoods!$A$7:$A$107,Likelihoods!F$7:F$107),"")</f>
        <v/>
      </c>
      <c r="BF217" s="181" t="str">
        <f>IF(AND(COUNTBLANK($B217:$O217)=13,COUNTBLANK($P217:$Q217)=1,COUNTBLANK($R217:$U217)=3,COUNTBLANK($V217:$X217)=2,COUNTBLANK($Y217:$AE217)=6,COUNTBLANK($AF217:$AJ217)=4,COUNTBLANK($AK217:AN217)=3,COUNTBLANK($AO217:$AQ217)=2,COUNTBLANK($AR217:$AS217)=1,COUNTBLANK($AT217:$AU217)=1),IF(Data!$B217&lt;&gt;"",Scoring!$I$7)+IF(Data!$C217&lt;&gt;"",Scoring!$I$8)+IF(Data!$D217&lt;&gt;"",Scoring!$I$9)+IF(Data!$E217&lt;&gt;"",Scoring!$I$10)+IF(Data!$F217&lt;&gt;"",Scoring!$I$11)+IF(Data!$G217&lt;&gt;"",Scoring!$I$12)+IF(Data!$H217&lt;&gt;"",Scoring!$I$13)+IF(Data!$I217&lt;&gt;"",Scoring!$I$14)+IF(Data!$J217&lt;&gt;"",Scoring!$I$15)+IF(Data!$K217&lt;&gt;"",Scoring!$I$16)+IF(Data!$L217&lt;&gt;"",Scoring!$I$17)+IF(Data!$M217&lt;&gt;"",Scoring!$I$18)+IF(Data!$N217&lt;&gt;"",Scoring!$I$19)+IF(Data!$O217&lt;&gt;"",Scoring!$I$20)+IF(Data!$P217&lt;&gt;"",Scoring!$I$21)+IF(Data!$Q217&lt;&gt;"",Scoring!$I$22)+IF(Data!$R217&lt;&gt;"",Scoring!$I$23)+IF(Data!$S217&lt;&gt;"",Scoring!$I$24)+IF(Data!$T217&lt;&gt;"",Scoring!$I$25)+IF(Data!$U217&lt;&gt;"",Scoring!$I$26)+IF(Data!$V217&lt;&gt;"",Scoring!$I$27)+IF(Data!$W217&lt;&gt;"",Scoring!$I$28)+IF(Data!$X217&lt;&gt;"",Scoring!$I$29)+IF(Data!$Y217&lt;&gt;"",Scoring!$I$30)+IF(Data!$Z217&lt;&gt;"",Scoring!$I$31)+IF(Data!$AA217&lt;&gt;"",Scoring!$I$32)+IF(Data!$AB217&lt;&gt;"",Scoring!$I$33)+IF(Data!$AC217&lt;&gt;"",Scoring!$I$34)+IF(Data!$AD217&lt;&gt;"",Scoring!$I$35)+IF(Data!$AE217&lt;&gt;"",Scoring!$I$36)+IF(Data!$AF217&lt;&gt;"",Scoring!$I$37)+IF(Data!$AG217&lt;&gt;"",Scoring!$I$38)+IF(Data!$AH217&lt;&gt;"",Scoring!$I$39)+IF(Data!$AI217&lt;&gt;"",Scoring!$I$40)+IF(Data!$AJ217&lt;&gt;"",Scoring!$I$41)+IF(Data!$AK217&lt;&gt;"",Scoring!$I$42)+IF(Data!$AL217&lt;&gt;"",Scoring!$I$43)+IF(Data!$AM217&lt;&gt;"",Scoring!$I$44)+IF(Data!$AN217&lt;&gt;"",Scoring!$I$45)+IF(Data!$AO217&lt;&gt;"",Scoring!$I$46)+IF(Data!$AP217&lt;&gt;"",Scoring!$I$47)+IF(Data!$AQ217&lt;&gt;"",Scoring!$I$48)+IF(Data!$AR217&lt;&gt;"",Scoring!$I$49)+IF(Data!$AS217&lt;&gt;"",Scoring!$I$50)+IF(Data!$AT217&lt;&gt;"",Scoring!$I$51)+IF(Data!$AU217&lt;&gt;"",Scoring!$I$52),"")</f>
        <v/>
      </c>
      <c r="BG217" s="180" t="str">
        <f>IF(BF217&lt;&gt;"",LOOKUP(BF217,Likelihoods!$A$7:$A$107,Likelihoods!G$7:G$107),"")</f>
        <v/>
      </c>
      <c r="BH217" s="187" t="str">
        <f>IF(AND(COUNTBLANK($B217:$O217)=13,COUNTBLANK($P217:$Q217)=1,COUNTBLANK($R217:$U217)=3,COUNTBLANK($V217:$X217)=2,COUNTBLANK($Y217:$AE217)=6,COUNTBLANK($AF217:$AJ217)=4,COUNTBLANK($AK217:AN217)=3,COUNTBLANK($AO217:$AQ217)=2,COUNTBLANK($AR217:$AS217)=1,COUNTBLANK($AT217:$AU217)=1),IF(Data!$B217&lt;&gt;"",Scoring!$J$7)+IF(Data!$C217&lt;&gt;"",Scoring!$J$8)+IF(Data!$D217&lt;&gt;"",Scoring!$J$9)+IF(Data!$E217&lt;&gt;"",Scoring!$J$10)+IF(Data!$F217&lt;&gt;"",Scoring!$J$11)+IF(Data!$G217&lt;&gt;"",Scoring!$J$12)+IF(Data!$H217&lt;&gt;"",Scoring!$J$13)+IF(Data!$I217&lt;&gt;"",Scoring!$J$14)+IF(Data!$J217&lt;&gt;"",Scoring!$J$15)+IF(Data!$K217&lt;&gt;"",Scoring!$J$16)+IF(Data!$L217&lt;&gt;"",Scoring!$J$17)+IF(Data!$M217&lt;&gt;"",Scoring!$J$18)+IF(Data!$N217&lt;&gt;"",Scoring!$J$19)+IF(Data!$O217&lt;&gt;"",Scoring!$J$20)+IF(Data!$P217&lt;&gt;"",Scoring!$J$21)+IF(Data!$Q217&lt;&gt;"",Scoring!$J$22)+IF(Data!$R217&lt;&gt;"",Scoring!$J$23)+IF(Data!$S217&lt;&gt;"",Scoring!$J$24)+IF(Data!$T217&lt;&gt;"",Scoring!$J$25)+IF(Data!$U217&lt;&gt;"",Scoring!$J$26)+IF(Data!$V217&lt;&gt;"",Scoring!$J$27)+IF(Data!$W217&lt;&gt;"",Scoring!$J$28)+IF(Data!$X217&lt;&gt;"",Scoring!$J$29)+IF(Data!$Y217&lt;&gt;"",Scoring!$J$30)+IF(Data!$Z217&lt;&gt;"",Scoring!$J$31)+IF(Data!$AA217&lt;&gt;"",Scoring!$J$32)+IF(Data!$AB217&lt;&gt;"",Scoring!$J$33)+IF(Data!$AC217&lt;&gt;"",Scoring!$J$34)+IF(Data!$AD217&lt;&gt;"",Scoring!$J$35)+IF(Data!$AE217&lt;&gt;"",Scoring!$J$36)+IF(Data!$AF217&lt;&gt;"",Scoring!$J$37)+IF(Data!$AG217&lt;&gt;"",Scoring!$J$38)+IF(Data!$AH217&lt;&gt;"",Scoring!$J$39)+IF(Data!$AI217&lt;&gt;"",Scoring!$J$40)+IF(Data!$AJ217&lt;&gt;"",Scoring!$J$41)+IF(Data!$AK217&lt;&gt;"",Scoring!$J$42)+IF(Data!$AL217&lt;&gt;"",Scoring!$J$43)+IF(Data!$AM217&lt;&gt;"",Scoring!$J$44)+IF(Data!$AN217&lt;&gt;"",Scoring!$J$45)+IF(Data!$AO217&lt;&gt;"",Scoring!$J$46)+IF(Data!$AP217&lt;&gt;"",Scoring!$J$47)+IF(Data!$AQ217&lt;&gt;"",Scoring!$J$48)+IF(Data!$AR217&lt;&gt;"",Scoring!$J$49)+IF(Data!$AS217&lt;&gt;"",Scoring!$J$50)+IF(Data!$AT217&lt;&gt;"",Scoring!$J$51)+IF(Data!$AU217&lt;&gt;"",Scoring!$J$52),"")</f>
        <v/>
      </c>
      <c r="BI217" s="183" t="str">
        <f>IF(BH217&lt;&gt;"",LOOKUP(BH217,Likelihoods!$A$7:$A$107,Likelihoods!H$7:H$107),"")</f>
        <v/>
      </c>
      <c r="BJ217" s="188" t="str">
        <f>IF(AND(COUNTBLANK($B217:$O217)=13,COUNTBLANK($P217:$Q217)=1,COUNTBLANK($R217:$U217)=3,COUNTBLANK($V217:$X217)=2,COUNTBLANK($Y217:$AE217)=6,COUNTBLANK($AF217:$AJ217)=4,COUNTBLANK($AK217:AN217)=3,COUNTBLANK($AO217:$AQ217)=2,COUNTBLANK($AR217:$AS217)=1,COUNTBLANK($AT217:$AU217)=1),IF(Data!$B217&lt;&gt;"",Scoring!$K$7)+IF(Data!$C217&lt;&gt;"",Scoring!$K$8)+IF(Data!$D217&lt;&gt;"",Scoring!$K$9)+IF(Data!$E217&lt;&gt;"",Scoring!$K$10)+IF(Data!$F217&lt;&gt;"",Scoring!$K$11)+IF(Data!$G217&lt;&gt;"",Scoring!$K$12)+IF(Data!$H217&lt;&gt;"",Scoring!$K$13)+IF(Data!$I217&lt;&gt;"",Scoring!$K$14)+IF(Data!$J217&lt;&gt;"",Scoring!$K$15)+IF(Data!$K217&lt;&gt;"",Scoring!$K$16)+IF(Data!$L217&lt;&gt;"",Scoring!$K$17)+IF(Data!$M217&lt;&gt;"",Scoring!$K$18)+IF(Data!$N217&lt;&gt;"",Scoring!$K$19)+IF(Data!$O217&lt;&gt;"",Scoring!$K$20)+IF(Data!$P217&lt;&gt;"",Scoring!$K$21)+IF(Data!$Q217&lt;&gt;"",Scoring!$K$22)+IF(Data!$R217&lt;&gt;"",Scoring!$K$23)+IF(Data!$S217&lt;&gt;"",Scoring!$K$24)+IF(Data!$T217&lt;&gt;"",Scoring!$K$25)+IF(Data!$U217&lt;&gt;"",Scoring!$K$26)+IF(Data!$V217&lt;&gt;"",Scoring!$K$27)+IF(Data!$W217&lt;&gt;"",Scoring!$K$28)+IF(Data!$X217&lt;&gt;"",Scoring!$K$29)+IF(Data!$Y217&lt;&gt;"",Scoring!$K$30)+IF(Data!$Z217&lt;&gt;"",Scoring!$K$31)+IF(Data!$AA217&lt;&gt;"",Scoring!$K$32)+IF(Data!$AB217&lt;&gt;"",Scoring!$K$33)+IF(Data!$AC217&lt;&gt;"",Scoring!$K$34)+IF(Data!$AD217&lt;&gt;"",Scoring!$K$35)+IF(Data!$AE217&lt;&gt;"",Scoring!$K$36)+IF(Data!$AF217&lt;&gt;"",Scoring!$K$37)+IF(Data!$AG217&lt;&gt;"",Scoring!$K$38)+IF(Data!$AH217&lt;&gt;"",Scoring!$K$39)+IF(Data!$AI217&lt;&gt;"",Scoring!$K$40)+IF(Data!$AJ217&lt;&gt;"",Scoring!$K$41)+IF(Data!$AK217&lt;&gt;"",Scoring!$K$42)+IF(Data!$AL217&lt;&gt;"",Scoring!$K$43)+IF(Data!$AM217&lt;&gt;"",Scoring!$K$44)+IF(Data!$AN217&lt;&gt;"",Scoring!$K$45)+IF(Data!$AO217&lt;&gt;"",Scoring!$K$46)+IF(Data!$AP217&lt;&gt;"",Scoring!$K$47)+IF(Data!$AQ217&lt;&gt;"",Scoring!$K$48)+IF(Data!$AR217&lt;&gt;"",Scoring!$K$49)+IF(Data!$AS217&lt;&gt;"",Scoring!$K$50)+IF(Data!$AT217&lt;&gt;"",Scoring!$K$51)+IF(Data!$AU217&lt;&gt;"",Scoring!$K$52),"")</f>
        <v/>
      </c>
      <c r="BK217" s="184" t="str">
        <f>IF(BJ217&lt;&gt;"",LOOKUP(BJ217,Likelihoods!$A$7:$A$107,Likelihoods!I$7:I$107),"")</f>
        <v/>
      </c>
      <c r="BL217" s="187" t="str">
        <f>IF(AND(COUNTBLANK($B217:$O217)=13,COUNTBLANK($P217:$Q217)=1,COUNTBLANK($R217:$U217)=3,COUNTBLANK($V217:$X217)=2,COUNTBLANK($Y217:$AE217)=6,COUNTBLANK($AF217:$AJ217)=4,COUNTBLANK($AK217:AN217)=3,COUNTBLANK($AO217:$AQ217)=2,COUNTBLANK($AR217:$AS217)=1,COUNTBLANK($AT217:$AU217)=1),IF(Data!$B217&lt;&gt;"",Scoring!$L$7)+IF(Data!$C217&lt;&gt;"",Scoring!$L$8)+IF(Data!$D217&lt;&gt;"",Scoring!$L$9)+IF(Data!$E217&lt;&gt;"",Scoring!$L$10)+IF(Data!$F217&lt;&gt;"",Scoring!$L$11)+IF(Data!$G217&lt;&gt;"",Scoring!$L$12)+IF(Data!$H217&lt;&gt;"",Scoring!$L$13)+IF(Data!$I217&lt;&gt;"",Scoring!$L$14)+IF(Data!$J217&lt;&gt;"",Scoring!$L$15)+IF(Data!$K217&lt;&gt;"",Scoring!$L$16)+IF(Data!$L217&lt;&gt;"",Scoring!$L$17)+IF(Data!$M217&lt;&gt;"",Scoring!$L$18)+IF(Data!$N217&lt;&gt;"",Scoring!$L$19)+IF(Data!$O217&lt;&gt;"",Scoring!$L$20)+IF(Data!$P217&lt;&gt;"",Scoring!$L$21)+IF(Data!$Q217&lt;&gt;"",Scoring!$L$22)+IF(Data!$R217&lt;&gt;"",Scoring!$L$23)+IF(Data!$S217&lt;&gt;"",Scoring!$L$24)+IF(Data!$T217&lt;&gt;"",Scoring!$L$25)+IF(Data!$U217&lt;&gt;"",Scoring!$L$26)+IF(Data!$V217&lt;&gt;"",Scoring!$L$27)+IF(Data!$W217&lt;&gt;"",Scoring!$L$28)+IF(Data!$X217&lt;&gt;"",Scoring!$L$29)+IF(Data!$Y217&lt;&gt;"",Scoring!$L$30)+IF(Data!$Z217&lt;&gt;"",Scoring!$L$31)+IF(Data!$AA217&lt;&gt;"",Scoring!$L$32)+IF(Data!$AB217&lt;&gt;"",Scoring!$L$33)+IF(Data!$AC217&lt;&gt;"",Scoring!$L$34)+IF(Data!$AD217&lt;&gt;"",Scoring!$L$35)+IF(Data!$AE217&lt;&gt;"",Scoring!$L$36)+IF(Data!$AF217&lt;&gt;"",Scoring!$L$37)+IF(Data!$AG217&lt;&gt;"",Scoring!$L$38)+IF(Data!$AH217&lt;&gt;"",Scoring!$L$39)+IF(Data!$AI217&lt;&gt;"",Scoring!$L$40)+IF(Data!$AJ217&lt;&gt;"",Scoring!$L$41)+IF(Data!$AK217&lt;&gt;"",Scoring!$L$42)+IF(Data!$AL217&lt;&gt;"",Scoring!$L$43)+IF(Data!$AM217&lt;&gt;"",Scoring!$L$44)+IF(Data!$AN217&lt;&gt;"",Scoring!$L$45)+IF(Data!$AO217&lt;&gt;"",Scoring!$L$46)+IF(Data!$AP217&lt;&gt;"",Scoring!$L$47)+IF(Data!$AQ217&lt;&gt;"",Scoring!$L$48)+IF(Data!$AR217&lt;&gt;"",Scoring!$L$49)+IF(Data!$AS217&lt;&gt;"",Scoring!$L$50)+IF(Data!$AT217&lt;&gt;"",Scoring!$L$51)+IF(Data!$AU217&lt;&gt;"",Scoring!$L$52),"")</f>
        <v/>
      </c>
      <c r="BM217" s="180" t="str">
        <f>IF(BL217&lt;&gt;"",LOOKUP(BL217,Likelihoods!$A$7:$A$107,Likelihoods!J$7:J$107),"")</f>
        <v/>
      </c>
      <c r="BN217" s="181" t="str">
        <f>IF(AND(COUNTBLANK($B217:$O217)=13,COUNTBLANK($P217:$Q217)=1,COUNTBLANK($R217:$U217)=3,COUNTBLANK($V217:$X217)=2,COUNTBLANK($Y217:$AE217)=6,COUNTBLANK($AF217:$AJ217)=4,COUNTBLANK($AK217:AN217)=3,COUNTBLANK($AO217:$AQ217)=2,COUNTBLANK($AR217:$AS217)=1,COUNTBLANK($AT217:$AU217)=1),IF(Data!$B217&lt;&gt;"",Scoring!$M$7)+IF(Data!$C217&lt;&gt;"",Scoring!$M$8)+IF(Data!$D217&lt;&gt;"",Scoring!$M$9)+IF(Data!$E217&lt;&gt;"",Scoring!$M$10)+IF(Data!$F217&lt;&gt;"",Scoring!$M$11)+IF(Data!$G217&lt;&gt;"",Scoring!$M$12)+IF(Data!$H217&lt;&gt;"",Scoring!$M$13)+IF(Data!$I217&lt;&gt;"",Scoring!$M$14)+IF(Data!$J217&lt;&gt;"",Scoring!$M$15)+IF(Data!$K217&lt;&gt;"",Scoring!$M$16)+IF(Data!$L217&lt;&gt;"",Scoring!$M$17)+IF(Data!$M217&lt;&gt;"",Scoring!$M$18)+IF(Data!$N217&lt;&gt;"",Scoring!$M$19)+IF(Data!$O217&lt;&gt;"",Scoring!$M$20)+IF(Data!$P217&lt;&gt;"",Scoring!$M$21)+IF(Data!$Q217&lt;&gt;"",Scoring!$M$22)+IF(Data!$R217&lt;&gt;"",Scoring!$M$23)+IF(Data!$S217&lt;&gt;"",Scoring!$M$24)+IF(Data!$T217&lt;&gt;"",Scoring!$M$25)+IF(Data!$U217&lt;&gt;"",Scoring!$M$26)+IF(Data!$V217&lt;&gt;"",Scoring!$M$27)+IF(Data!$W217&lt;&gt;"",Scoring!$M$28)+IF(Data!$X217&lt;&gt;"",Scoring!$M$29)+IF(Data!$Y217&lt;&gt;"",Scoring!$M$30)+IF(Data!$Z217&lt;&gt;"",Scoring!$M$31)+IF(Data!$AA217&lt;&gt;"",Scoring!$M$32)+IF(Data!$AB217&lt;&gt;"",Scoring!$M$33)+IF(Data!$AC217&lt;&gt;"",Scoring!$M$34)+IF(Data!$AD217&lt;&gt;"",Scoring!$M$35)+IF(Data!$AE217&lt;&gt;"",Scoring!$M$36)+IF(Data!$AF217&lt;&gt;"",Scoring!$M$37)+IF(Data!$AG217&lt;&gt;"",Scoring!$M$38)+IF(Data!$AH217&lt;&gt;"",Scoring!$M$39)+IF(Data!$AI217&lt;&gt;"",Scoring!$M$40)+IF(Data!$AJ217&lt;&gt;"",Scoring!$M$41)+IF(Data!$AK217&lt;&gt;"",Scoring!$M$42)+IF(Data!$AL217&lt;&gt;"",Scoring!$M$43)+IF(Data!$AM217&lt;&gt;"",Scoring!$M$44)+IF(Data!$AN217&lt;&gt;"",Scoring!$M$45)+IF(Data!$AO217&lt;&gt;"",Scoring!$M$46)+IF(Data!$AP217&lt;&gt;"",Scoring!$M$47)+IF(Data!$AQ217&lt;&gt;"",Scoring!$M$48)+IF(Data!$AR217&lt;&gt;"",Scoring!$M$49)+IF(Data!$AS217&lt;&gt;"",Scoring!$M$50)+IF(Data!$AT217&lt;&gt;"",Scoring!$M$51)+IF(Data!$AU217&lt;&gt;"",Scoring!$M$52),"")</f>
        <v/>
      </c>
      <c r="BO217" s="184" t="str">
        <f>IF(BN217&lt;&gt;"",LOOKUP(BN217,Likelihoods!$A$7:$A$107,Likelihoods!K$7:K$107),"")</f>
        <v/>
      </c>
      <c r="BP217" s="179" t="str">
        <f>IF(AND(COUNTBLANK($B217:$O217)=13,COUNTBLANK($P217:$Q217)=1,COUNTBLANK($R217:$U217)=3,COUNTBLANK($V217:$X217)=2,COUNTBLANK($Y217:$AE217)=6,COUNTBLANK($AF217:$AJ217)=4,COUNTBLANK($AK217:AN217)=3,COUNTBLANK($AO217:$AQ217)=2,COUNTBLANK($AR217:$AS217)=1,COUNTBLANK($AT217:$AU217)=1),IF(Data!$B217&lt;&gt;"",Scoring!$N$7)+IF(Data!$C217&lt;&gt;"",Scoring!$N$8)+IF(Data!$D217&lt;&gt;"",Scoring!$N$9)+IF(Data!$E217&lt;&gt;"",Scoring!$N$10)+IF(Data!$F217&lt;&gt;"",Scoring!$N$11)+IF(Data!$G217&lt;&gt;"",Scoring!$N$12)+IF(Data!$H217&lt;&gt;"",Scoring!$N$13)+IF(Data!$I217&lt;&gt;"",Scoring!$N$14)+IF(Data!$J217&lt;&gt;"",Scoring!$N$15)+IF(Data!$K217&lt;&gt;"",Scoring!$N$16)+IF(Data!$L217&lt;&gt;"",Scoring!$N$17)+IF(Data!$M217&lt;&gt;"",Scoring!$N$18)+IF(Data!$N217&lt;&gt;"",Scoring!$N$19)+IF(Data!$O217&lt;&gt;"",Scoring!$N$20)+IF(Data!$P217&lt;&gt;"",Scoring!$N$21)+IF(Data!$Q217&lt;&gt;"",Scoring!$N$22)+IF(Data!$R217&lt;&gt;"",Scoring!$N$23)+IF(Data!$S217&lt;&gt;"",Scoring!$N$24)+IF(Data!$T217&lt;&gt;"",Scoring!$N$25)+IF(Data!$U217&lt;&gt;"",Scoring!$N$26)+IF(Data!$V217&lt;&gt;"",Scoring!$N$27)+IF(Data!$W217&lt;&gt;"",Scoring!$N$28)+IF(Data!$X217&lt;&gt;"",Scoring!$N$29)+IF(Data!$Y217&lt;&gt;"",Scoring!$N$30)+IF(Data!$Z217&lt;&gt;"",Scoring!$N$31)+IF(Data!$AA217&lt;&gt;"",Scoring!$N$32)+IF(Data!$AB217&lt;&gt;"",Scoring!$N$33)+IF(Data!$AC217&lt;&gt;"",Scoring!$N$34)+IF(Data!$AD217&lt;&gt;"",Scoring!$N$35)+IF(Data!$AE217&lt;&gt;"",Scoring!$N$36)+IF(Data!$AF217&lt;&gt;"",Scoring!$N$37)+IF(Data!$AG217&lt;&gt;"",Scoring!$N$38)+IF(Data!$AH217&lt;&gt;"",Scoring!$N$39)+IF(Data!$AI217&lt;&gt;"",Scoring!$N$40)+IF(Data!$AJ217&lt;&gt;"",Scoring!$N$41)+IF(Data!$AK217&lt;&gt;"",Scoring!$N$42)+IF(Data!$AL217&lt;&gt;"",Scoring!$N$43)+IF(Data!$AM217&lt;&gt;"",Scoring!$N$44)+IF(Data!$AN217&lt;&gt;"",Scoring!$N$45)+IF(Data!$AO217&lt;&gt;"",Scoring!$N$46)+IF(Data!$AP217&lt;&gt;"",Scoring!$N$47)+IF(Data!$AQ217&lt;&gt;"",Scoring!$N$48)+IF(Data!$AR217&lt;&gt;"",Scoring!$N$49)+IF(Data!$AS217&lt;&gt;"",Scoring!$N$50)+IF(Data!$AT217&lt;&gt;"",Scoring!$N$51)+IF(Data!$AU217&lt;&gt;"",Scoring!$N$52),"")</f>
        <v/>
      </c>
      <c r="BQ217" s="189" t="str">
        <f>IF(BP217&lt;&gt;"",LOOKUP(BP217,Likelihoods!$A$7:$A$107,Likelihoods!L$7:L$107),"")</f>
        <v/>
      </c>
      <c r="BR217" s="181" t="str">
        <f>IF(AND(COUNTBLANK($B217:$O217)=13,COUNTBLANK($P217:$Q217)=1,COUNTBLANK($R217:$U217)=3,COUNTBLANK($V217:$X217)=2,COUNTBLANK($Y217:$AE217)=6,COUNTBLANK($AF217:$AJ217)=4,COUNTBLANK($AK217:AN217)=3,COUNTBLANK($AO217:$AQ217)=2,COUNTBLANK($AR217:$AS217)=1,COUNTBLANK($AT217:$AU217)=1),IF(Data!$B217&lt;&gt;"",Scoring!$O$7)+IF(Data!$C217&lt;&gt;"",Scoring!$O$8)+IF(Data!$D217&lt;&gt;"",Scoring!$O$9)+IF(Data!$E217&lt;&gt;"",Scoring!$O$10)+IF(Data!$F217&lt;&gt;"",Scoring!$O$11)+IF(Data!$G217&lt;&gt;"",Scoring!$O$12)+IF(Data!$H217&lt;&gt;"",Scoring!$O$13)+IF(Data!$I217&lt;&gt;"",Scoring!$O$14)+IF(Data!$J217&lt;&gt;"",Scoring!$O$15)+IF(Data!$K217&lt;&gt;"",Scoring!$O$16)+IF(Data!$L217&lt;&gt;"",Scoring!$O$17)+IF(Data!$M217&lt;&gt;"",Scoring!$O$18)+IF(Data!$N217&lt;&gt;"",Scoring!$O$19)+IF(Data!$O217&lt;&gt;"",Scoring!$O$20)+IF(Data!$P217&lt;&gt;"",Scoring!$O$21)+IF(Data!$Q217&lt;&gt;"",Scoring!$O$22)+IF(Data!$R217&lt;&gt;"",Scoring!$O$23)+IF(Data!$S217&lt;&gt;"",Scoring!$O$24)+IF(Data!$T217&lt;&gt;"",Scoring!$O$25)+IF(Data!$U217&lt;&gt;"",Scoring!$O$26)+IF(Data!$V217&lt;&gt;"",Scoring!$O$27)+IF(Data!$W217&lt;&gt;"",Scoring!$O$28)+IF(Data!$X217&lt;&gt;"",Scoring!$O$29)+IF(Data!$Y217&lt;&gt;"",Scoring!$O$30)+IF(Data!$Z217&lt;&gt;"",Scoring!$O$31)+IF(Data!$AA217&lt;&gt;"",Scoring!$O$32)+IF(Data!$AB217&lt;&gt;"",Scoring!$O$33)+IF(Data!$AC217&lt;&gt;"",Scoring!$O$34)+IF(Data!$AD217&lt;&gt;"",Scoring!$O$35)+IF(Data!$AE217&lt;&gt;"",Scoring!$O$36)+IF(Data!$AF217&lt;&gt;"",Scoring!$O$37)+IF(Data!$AG217&lt;&gt;"",Scoring!$O$38)+IF(Data!$AH217&lt;&gt;"",Scoring!$O$39)+IF(Data!$AI217&lt;&gt;"",Scoring!$O$40)+IF(Data!$AJ217&lt;&gt;"",Scoring!$O$41)+IF(Data!$AK217&lt;&gt;"",Scoring!$O$42)+IF(Data!$AL217&lt;&gt;"",Scoring!$O$43)+IF(Data!$AM217&lt;&gt;"",Scoring!$O$44)+IF(Data!$AN217&lt;&gt;"",Scoring!$O$45)+IF(Data!$AO217&lt;&gt;"",Scoring!$O$46)+IF(Data!$AP217&lt;&gt;"",Scoring!$O$47)+IF(Data!$AQ217&lt;&gt;"",Scoring!$O$48)+IF(Data!$AR217&lt;&gt;"",Scoring!$O$49)+IF(Data!$AS217&lt;&gt;"",Scoring!$O$50)+IF(Data!$AT217&lt;&gt;"",Scoring!$O$51)+IF(Data!$AU217&lt;&gt;"",Scoring!$O$52),"")</f>
        <v/>
      </c>
      <c r="BS217" s="184" t="str">
        <f>IF(BR217&lt;&gt;"",LOOKUP(BR217,Likelihoods!$A$7:$A$107,Likelihoods!M$7:M$107),"")</f>
        <v/>
      </c>
      <c r="BT217" s="181" t="str">
        <f>IF(AND(COUNTBLANK($B217:$O217)=13,COUNTBLANK($P217:$Q217)=1,COUNTBLANK($R217:$U217)=3,COUNTBLANK($V217:$X217)=2,COUNTBLANK($Y217:$AE217)=6,COUNTBLANK($AF217:$AJ217)=4,COUNTBLANK($AK217:AN217)=3,COUNTBLANK($AO217:$AQ217)=2,COUNTBLANK($AR217:$AS217)=1,COUNTBLANK($AT217:$AU217)=1),IF(Data!$B217&lt;&gt;"",Scoring!$P$7)+IF(Data!$C217&lt;&gt;"",Scoring!$P$8)+IF(Data!$D217&lt;&gt;"",Scoring!$P$9)+IF(Data!$E217&lt;&gt;"",Scoring!$P$10)+IF(Data!$F217&lt;&gt;"",Scoring!$P$11)+IF(Data!$G217&lt;&gt;"",Scoring!$P$12)+IF(Data!$H217&lt;&gt;"",Scoring!$P$13)+IF(Data!$I217&lt;&gt;"",Scoring!$P$14)+IF(Data!$J217&lt;&gt;"",Scoring!$P$15)+IF(Data!$K217&lt;&gt;"",Scoring!$P$16)+IF(Data!$L217&lt;&gt;"",Scoring!$P$17)+IF(Data!$M217&lt;&gt;"",Scoring!$P$18)+IF(Data!$N217&lt;&gt;"",Scoring!$P$19)+IF(Data!$O217&lt;&gt;"",Scoring!$P$20)+IF(Data!$P217&lt;&gt;"",Scoring!$P$21)+IF(Data!$Q217&lt;&gt;"",Scoring!$P$22)+IF(Data!$R217&lt;&gt;"",Scoring!$P$23)+IF(Data!$S217&lt;&gt;"",Scoring!$P$24)+IF(Data!$T217&lt;&gt;"",Scoring!$P$25)+IF(Data!$U217&lt;&gt;"",Scoring!$P$26)+IF(Data!$V217&lt;&gt;"",Scoring!$P$27)+IF(Data!$W217&lt;&gt;"",Scoring!$P$28)+IF(Data!$X217&lt;&gt;"",Scoring!$P$29)+IF(Data!$Y217&lt;&gt;"",Scoring!$P$30)+IF(Data!$Z217&lt;&gt;"",Scoring!$P$31)+IF(Data!$AA217&lt;&gt;"",Scoring!$P$32)+IF(Data!$AB217&lt;&gt;"",Scoring!$P$33)+IF(Data!$AC217&lt;&gt;"",Scoring!$P$34)+IF(Data!$AD217&lt;&gt;"",Scoring!$P$35)+IF(Data!$AE217&lt;&gt;"",Scoring!$P$36)+IF(Data!$AF217&lt;&gt;"",Scoring!$P$37)+IF(Data!$AG217&lt;&gt;"",Scoring!$P$38)+IF(Data!$AH217&lt;&gt;"",Scoring!$P$39)+IF(Data!$AI217&lt;&gt;"",Scoring!$P$40)+IF(Data!$AJ217&lt;&gt;"",Scoring!$P$41)+IF(Data!$AK217&lt;&gt;"",Scoring!$P$42)+IF(Data!$AL217&lt;&gt;"",Scoring!$P$43)+IF(Data!$AM217&lt;&gt;"",Scoring!$P$44)+IF(Data!$AN217&lt;&gt;"",Scoring!$P$45)+IF(Data!$AO217&lt;&gt;"",Scoring!$P$46)+IF(Data!$AP217&lt;&gt;"",Scoring!$P$47)+IF(Data!$AQ217&lt;&gt;"",Scoring!$P$48)+IF(Data!$AR217&lt;&gt;"",Scoring!$P$49)+IF(Data!$AS217&lt;&gt;"",Scoring!$P$50)+IF(Data!$AT217&lt;&gt;"",Scoring!$P$51)+IF(Data!$AU217&lt;&gt;"",Scoring!$P$52),"")</f>
        <v/>
      </c>
      <c r="BU217" s="180" t="str">
        <f>IF(BT217&lt;&gt;"",LOOKUP(BT217,Likelihoods!$A$7:$A$107,Likelihoods!N$7:N$107),"")</f>
        <v/>
      </c>
      <c r="BV217" s="181" t="str">
        <f>IF(AND(COUNTBLANK($B217:$O217)=13,COUNTBLANK($P217:$Q217)=1,COUNTBLANK($R217:$U217)=3,COUNTBLANK($V217:$X217)=2,COUNTBLANK($Y217:$AE217)=6,COUNTBLANK($AF217:$AJ217)=4,COUNTBLANK($AK217:AN217)=3,COUNTBLANK($AO217:$AQ217)=2,COUNTBLANK($AR217:$AS217)=1,COUNTBLANK($AT217:$AU217)=1),IF(Data!$B217&lt;&gt;"",Scoring!$Q$7)+IF(Data!$C217&lt;&gt;"",Scoring!$Q$8)+IF(Data!$D217&lt;&gt;"",Scoring!$Q$9)+IF(Data!$E217&lt;&gt;"",Scoring!$Q$10)+IF(Data!$F217&lt;&gt;"",Scoring!$Q$11)+IF(Data!$G217&lt;&gt;"",Scoring!$Q$12)+IF(Data!$H217&lt;&gt;"",Scoring!$Q$13)+IF(Data!$I217&lt;&gt;"",Scoring!$Q$14)+IF(Data!$J217&lt;&gt;"",Scoring!$Q$15)+IF(Data!$K217&lt;&gt;"",Scoring!$Q$16)+IF(Data!$L217&lt;&gt;"",Scoring!$Q$17)+IF(Data!$M217&lt;&gt;"",Scoring!$Q$18)+IF(Data!$N217&lt;&gt;"",Scoring!$Q$19)+IF(Data!$O217&lt;&gt;"",Scoring!$Q$20)+IF(Data!$P217&lt;&gt;"",Scoring!$Q$21)+IF(Data!$Q217&lt;&gt;"",Scoring!$Q$22)+IF(Data!$R217&lt;&gt;"",Scoring!$Q$23)+IF(Data!$S217&lt;&gt;"",Scoring!$Q$24)+IF(Data!$T217&lt;&gt;"",Scoring!$Q$25)+IF(Data!$U217&lt;&gt;"",Scoring!$Q$26)+IF(Data!$V217&lt;&gt;"",Scoring!$Q$27)+IF(Data!$W217&lt;&gt;"",Scoring!$Q$28)+IF(Data!$X217&lt;&gt;"",Scoring!$Q$29)+IF(Data!$Y217&lt;&gt;"",Scoring!$Q$30)+IF(Data!$Z217&lt;&gt;"",Scoring!$Q$31)+IF(Data!$AA217&lt;&gt;"",Scoring!$Q$32)+IF(Data!$AB217&lt;&gt;"",Scoring!$Q$33)+IF(Data!$AC217&lt;&gt;"",Scoring!$Q$34)+IF(Data!$AD217&lt;&gt;"",Scoring!$Q$35)+IF(Data!$AE217&lt;&gt;"",Scoring!$Q$36)+IF(Data!$AF217&lt;&gt;"",Scoring!$Q$37)+IF(Data!$AG217&lt;&gt;"",Scoring!$Q$38)+IF(Data!$AH217&lt;&gt;"",Scoring!$Q$39)+IF(Data!$AI217&lt;&gt;"",Scoring!$Q$40)+IF(Data!$AJ217&lt;&gt;"",Scoring!$Q$41)+IF(Data!$AK217&lt;&gt;"",Scoring!$Q$42)+IF(Data!$AL217&lt;&gt;"",Scoring!$Q$43)+IF(Data!$AM217&lt;&gt;"",Scoring!$Q$44)+IF(Data!$AN217&lt;&gt;"",Scoring!$Q$45)+IF(Data!$AO217&lt;&gt;"",Scoring!$Q$46)+IF(Data!$AP217&lt;&gt;"",Scoring!$Q$47)+IF(Data!$AQ217&lt;&gt;"",Scoring!$Q$48)+IF(Data!$AR217&lt;&gt;"",Scoring!$Q$49)+IF(Data!$AS217&lt;&gt;"",Scoring!$Q$50)+IF(Data!$AT217&lt;&gt;"",Scoring!$Q$51)+IF(Data!$AU217&lt;&gt;"",Scoring!$Q$52),"")</f>
        <v/>
      </c>
      <c r="BW217" s="183" t="str">
        <f>IF(BV217&lt;&gt;"",LOOKUP(BV217,Likelihoods!$A$7:$A$107,Likelihoods!O$7:O$107),"")</f>
        <v/>
      </c>
      <c r="BX217" s="9"/>
      <c r="BY217" s="9"/>
      <c r="BZ217" s="9"/>
      <c r="CA217" s="9"/>
      <c r="CB217" s="9"/>
      <c r="CC217" s="9"/>
      <c r="CD217" s="9"/>
      <c r="CE217" s="9"/>
      <c r="CF217" s="9"/>
      <c r="CG217" s="9"/>
      <c r="CH217" s="9"/>
      <c r="CI217" s="9"/>
      <c r="CJ217" s="9"/>
      <c r="CK217" s="9"/>
    </row>
    <row r="218" spans="1:89" ht="14.25">
      <c r="A218" s="59"/>
      <c r="B218" s="76"/>
      <c r="C218" s="77"/>
      <c r="D218" s="77"/>
      <c r="E218" s="77"/>
      <c r="F218" s="77"/>
      <c r="G218" s="77"/>
      <c r="H218" s="77"/>
      <c r="I218" s="77"/>
      <c r="J218" s="77"/>
      <c r="K218" s="77"/>
      <c r="L218" s="77"/>
      <c r="M218" s="77"/>
      <c r="N218" s="77"/>
      <c r="O218" s="77"/>
      <c r="P218" s="76"/>
      <c r="Q218" s="78"/>
      <c r="R218" s="77"/>
      <c r="S218" s="77"/>
      <c r="T218" s="77"/>
      <c r="U218" s="77"/>
      <c r="V218" s="76"/>
      <c r="W218" s="77"/>
      <c r="X218" s="78"/>
      <c r="Y218" s="77"/>
      <c r="Z218" s="77"/>
      <c r="AA218" s="77"/>
      <c r="AB218" s="77"/>
      <c r="AC218" s="77"/>
      <c r="AD218" s="77"/>
      <c r="AE218" s="77"/>
      <c r="AF218" s="76"/>
      <c r="AG218" s="77"/>
      <c r="AH218" s="77"/>
      <c r="AI218" s="77"/>
      <c r="AJ218" s="78"/>
      <c r="AK218" s="77"/>
      <c r="AL218" s="77"/>
      <c r="AM218" s="77"/>
      <c r="AN218" s="77"/>
      <c r="AO218" s="76"/>
      <c r="AP218" s="77"/>
      <c r="AQ218" s="78"/>
      <c r="AR218" s="76"/>
      <c r="AS218" s="78"/>
      <c r="AT218" s="77"/>
      <c r="AU218" s="77"/>
      <c r="AV218" s="179" t="str">
        <f>IF(AND(COUNTBLANK($B218:$O218)=13,COUNTBLANK($P218:$Q218)=1,COUNTBLANK($R218:$U218)=3,COUNTBLANK($V218:$X218)=2,COUNTBLANK($Y218:$AE218)=6,COUNTBLANK($AF218:$AJ218)=4,COUNTBLANK($AK218:AN218)=3,COUNTBLANK($AO218:$AQ218)=2,COUNTBLANK($AR218:$AS218)=1,COUNTBLANK($AT218:$AU218)=1),IF(Data!$B218&lt;&gt;"",Scoring!$D$7)+IF(Data!$C218&lt;&gt;"",Scoring!$D$8)+IF(Data!$D218&lt;&gt;"",Scoring!$D$9)+IF(Data!$E218&lt;&gt;"",Scoring!$D$10)+IF(Data!$F218&lt;&gt;"",Scoring!$D$11)+IF(Data!$G218&lt;&gt;"",Scoring!$D$12)+IF(Data!$H218&lt;&gt;"",Scoring!$D$13)+IF(Data!$I218&lt;&gt;"",Scoring!$D$14)+IF(Data!$J218&lt;&gt;"",Scoring!$D$15)+IF(Data!$K218&lt;&gt;"",Scoring!$D$16)+IF(Data!$L218&lt;&gt;"",Scoring!$D$17)+IF(Data!$M218&lt;&gt;"",Scoring!$D$18)+IF(Data!$N218&lt;&gt;"",Scoring!$D$19)+IF(Data!$O218&lt;&gt;"",Scoring!$D$20)+IF(Data!$P218&lt;&gt;"",Scoring!$D$21)+IF(Data!$Q218&lt;&gt;"",Scoring!$D$22)+IF(Data!$R218&lt;&gt;"",Scoring!$D$23)+IF(Data!$S218&lt;&gt;"",Scoring!$D$24)+IF(Data!$T218&lt;&gt;"",Scoring!$D$25)+IF(Data!$U218&lt;&gt;"",Scoring!$D$26)+IF(Data!$V218&lt;&gt;"",Scoring!$D$27)+IF(Data!$W218&lt;&gt;"",Scoring!$D$28)+IF(Data!$X218&lt;&gt;"",Scoring!$D$29)+IF(Data!$Y218&lt;&gt;"",Scoring!$D$30)+IF(Data!$Z218&lt;&gt;"",Scoring!$D$31)+IF(Data!$AA218&lt;&gt;"",Scoring!$D$32)+IF(Data!$AB218&lt;&gt;"",Scoring!$D$33)+IF(Data!$AC218&lt;&gt;"",Scoring!$D$34)+IF(Data!$AD218&lt;&gt;"",Scoring!$D$35)+IF(Data!$AE218&lt;&gt;"",Scoring!$D$36)+IF(Data!$AF218&lt;&gt;"",Scoring!$D$37)+IF(Data!$AG218&lt;&gt;"",Scoring!$D$38)+IF(Data!$AH218&lt;&gt;"",Scoring!$D$39)+IF(Data!$AI218&lt;&gt;"",Scoring!$D$40)+IF(Data!$AJ218&lt;&gt;"",Scoring!$D$41)+IF(Data!$AK218&lt;&gt;"",Scoring!$D$42)+IF(Data!$AL218&lt;&gt;"",Scoring!$D$43)+IF(Data!$AM218&lt;&gt;"",Scoring!$D$44)+IF(Data!$AN218&lt;&gt;"",Scoring!$D$45)+IF(Data!$AO218&lt;&gt;"",Scoring!$D$46)+IF(Data!$AP218&lt;&gt;"",Scoring!$D$47)+IF(Data!$AQ218&lt;&gt;"",Scoring!$D$48)+IF(Data!$AR218&lt;&gt;"",Scoring!$D$49)+IF(Data!$AS218&lt;&gt;"",Scoring!$D$50)+IF(Data!$AT218&lt;&gt;"",Scoring!$D$51)+IF(Data!$AU218&lt;&gt;"",Scoring!$D$52),"")</f>
        <v/>
      </c>
      <c r="AW218" s="180" t="str">
        <f>IF(AV218&lt;&gt;"",LOOKUP(AV218,Likelihoods!$A$7:$A$107,Likelihoods!B$7:B$107),"")</f>
        <v/>
      </c>
      <c r="AX218" s="181" t="str">
        <f>IF(AND(COUNTBLANK($B218:$O218)=13,COUNTBLANK($P218:$Q218)=1,COUNTBLANK($R218:$U218)=3,COUNTBLANK($V218:$X218)=2,COUNTBLANK($Y218:$AE218)=6,COUNTBLANK($AF218:$AJ218)=4,COUNTBLANK($AK218:AN218)=3,COUNTBLANK($AO218:$AQ218)=2,COUNTBLANK($AR218:$AS218)=1,COUNTBLANK($AT218:$AU218)=1),IF(Data!$B218&lt;&gt;"",Scoring!$E$7)+IF(Data!$C218&lt;&gt;"",Scoring!$E$8)+IF(Data!$D218&lt;&gt;"",Scoring!$E$9)+IF(Data!$E218&lt;&gt;"",Scoring!$E$10)+IF(Data!$F218&lt;&gt;"",Scoring!$E$11)+IF(Data!$G218&lt;&gt;"",Scoring!$E$12)+IF(Data!$H218&lt;&gt;"",Scoring!$E$13)+IF(Data!$I218&lt;&gt;"",Scoring!$E$14)+IF(Data!$J218&lt;&gt;"",Scoring!$E$15)+IF(Data!$K218&lt;&gt;"",Scoring!$E$16)+IF(Data!$L218&lt;&gt;"",Scoring!$E$17)+IF(Data!$M218&lt;&gt;"",Scoring!$E$18)+IF(Data!$N218&lt;&gt;"",Scoring!$E$19)+IF(Data!$O218&lt;&gt;"",Scoring!$E$20)+IF(Data!$P218&lt;&gt;"",Scoring!$E$21)+IF(Data!$Q218&lt;&gt;"",Scoring!$E$22)+IF(Data!$R218&lt;&gt;"",Scoring!$E$23)+IF(Data!$S218&lt;&gt;"",Scoring!$E$24)+IF(Data!$T218&lt;&gt;"",Scoring!$E$25)+IF(Data!$U218&lt;&gt;"",Scoring!$E$26)+IF(Data!$V218&lt;&gt;"",Scoring!$E$27)+IF(Data!$W218&lt;&gt;"",Scoring!$E$28)+IF(Data!$X218&lt;&gt;"",Scoring!$E$29)+IF(Data!$Y218&lt;&gt;"",Scoring!$E$30)+IF(Data!$Z218&lt;&gt;"",Scoring!$E$31)+IF(Data!$AA218&lt;&gt;"",Scoring!$E$32)+IF(Data!$AB218&lt;&gt;"",Scoring!$E$33)+IF(Data!$AC218&lt;&gt;"",Scoring!$E$34)+IF(Data!$AD218&lt;&gt;"",Scoring!$E$35)+IF(Data!$AE218&lt;&gt;"",Scoring!$E$36)+IF(Data!$AF218&lt;&gt;"",Scoring!$E$37)+IF(Data!$AG218&lt;&gt;"",Scoring!$E$38)+IF(Data!$AH218&lt;&gt;"",Scoring!$E$39)+IF(Data!$AI218&lt;&gt;"",Scoring!$E$40)+IF(Data!$AJ218&lt;&gt;"",Scoring!$E$41)+IF(Data!$AK218&lt;&gt;"",Scoring!$E$42)+IF(Data!$AL218&lt;&gt;"",Scoring!$E$43)+IF(Data!$AM218&lt;&gt;"",Scoring!$E$44)+IF(Data!$AN218&lt;&gt;"",Scoring!$E$45)+IF(Data!$AO218&lt;&gt;"",Scoring!$E$46)+IF(Data!$AP218&lt;&gt;"",Scoring!$E$47)+IF(Data!$AQ218&lt;&gt;"",Scoring!$E$48)+IF(Data!$AR218&lt;&gt;"",Scoring!$E$49)+IF(Data!$AS218&lt;&gt;"",Scoring!$E$50)+IF(Data!$AT218&lt;&gt;"",Scoring!$E$51)+IF(Data!$AU218&lt;&gt;"",Scoring!$E$52),"")</f>
        <v/>
      </c>
      <c r="AY218" s="180" t="str">
        <f>IF(AX218&lt;&gt;"",LOOKUP(AX218,Likelihoods!$A$7:$A$107,Likelihoods!C$7:C$107),"")</f>
        <v/>
      </c>
      <c r="AZ218" s="182" t="str">
        <f>IF(AND(COUNTBLANK($B218:$O218)=13,COUNTBLANK($P218:$Q218)=1,COUNTBLANK($R218:$U218)=3,COUNTBLANK($V218:$X218)=2,COUNTBLANK($Y218:$AE218)=6,COUNTBLANK($AF218:$AJ218)=4,COUNTBLANK($AK218:AN218)=3,COUNTBLANK($AO218:$AQ218)=2,COUNTBLANK($AR218:$AS218)=1,COUNTBLANK($AT218:$AU218)=1),IF(Data!$B218&lt;&gt;"",Scoring!$F$7)+IF(Data!$C218&lt;&gt;"",Scoring!$F$8)+IF(Data!$D218&lt;&gt;"",Scoring!$F$9)+IF(Data!$E218&lt;&gt;"",Scoring!$F$10)+IF(Data!$F218&lt;&gt;"",Scoring!$F$11)+IF(Data!$G218&lt;&gt;"",Scoring!$F$12)+IF(Data!$H218&lt;&gt;"",Scoring!$F$13)+IF(Data!$I218&lt;&gt;"",Scoring!$F$14)+IF(Data!$J218&lt;&gt;"",Scoring!$F$15)+IF(Data!$K218&lt;&gt;"",Scoring!$F$16)+IF(Data!$L218&lt;&gt;"",Scoring!$F$17)+IF(Data!$M218&lt;&gt;"",Scoring!$F$18)+IF(Data!$N218&lt;&gt;"",Scoring!$F$19)+IF(Data!$O218&lt;&gt;"",Scoring!$F$20)+IF(Data!$P218&lt;&gt;"",Scoring!$F$21)+IF(Data!$Q218&lt;&gt;"",Scoring!$F$22)+IF(Data!$R218&lt;&gt;"",Scoring!$F$23)+IF(Data!$S218&lt;&gt;"",Scoring!$F$24)+IF(Data!$T218&lt;&gt;"",Scoring!$F$25)+IF(Data!$U218&lt;&gt;"",Scoring!$F$26)+IF(Data!$V218&lt;&gt;"",Scoring!$F$27)+IF(Data!$W218&lt;&gt;"",Scoring!$F$28)+IF(Data!$X218&lt;&gt;"",Scoring!$F$29)+IF(Data!$Y218&lt;&gt;"",Scoring!$F$30)+IF(Data!$Z218&lt;&gt;"",Scoring!$F$31)+IF(Data!$AA218&lt;&gt;"",Scoring!$F$32)+IF(Data!$AB218&lt;&gt;"",Scoring!$F$33)+IF(Data!$AC218&lt;&gt;"",Scoring!$F$34)+IF(Data!$AD218&lt;&gt;"",Scoring!$F$35)+IF(Data!$AE218&lt;&gt;"",Scoring!$F$36)+IF(Data!$AF218&lt;&gt;"",Scoring!$F$37)+IF(Data!$AG218&lt;&gt;"",Scoring!$F$38)+IF(Data!$AH218&lt;&gt;"",Scoring!$F$39)+IF(Data!$AI218&lt;&gt;"",Scoring!$F$40)+IF(Data!$AJ218&lt;&gt;"",Scoring!$F$41)+IF(Data!$AK218&lt;&gt;"",Scoring!$F$42)+IF(Data!$AL218&lt;&gt;"",Scoring!$F$43)+IF(Data!$AM218&lt;&gt;"",Scoring!$F$44)+IF(Data!$AN218&lt;&gt;"",Scoring!$F$45)+IF(Data!$AO218&lt;&gt;"",Scoring!$F$46)+IF(Data!$AP218&lt;&gt;"",Scoring!$F$47)+IF(Data!$AQ218&lt;&gt;"",Scoring!$F$48)+IF(Data!$AR218&lt;&gt;"",Scoring!$F$49)+IF(Data!$AS218&lt;&gt;"",Scoring!$F$50)+IF(Data!$AT218&lt;&gt;"",Scoring!$F$51)+IF(Data!$AU218&lt;&gt;"",Scoring!$F$52),"")</f>
        <v/>
      </c>
      <c r="BA218" s="183" t="str">
        <f>IF(AZ218&lt;&gt;"",LOOKUP(AZ218,Likelihoods!$A$7:$A$107,Likelihoods!D$7:D$107),"")</f>
        <v/>
      </c>
      <c r="BB218" s="181" t="str">
        <f>IF(AND(COUNTBLANK($B218:$O218)=13,COUNTBLANK($P218:$Q218)=1,COUNTBLANK($R218:$U218)=3,COUNTBLANK($V218:$X218)=2,COUNTBLANK($Y218:$AE218)=6,COUNTBLANK($AF218:$AJ218)=4,COUNTBLANK($AK218:AN218)=3,COUNTBLANK($AO218:$AQ218)=2,COUNTBLANK($AR218:$AS218)=1,COUNTBLANK($AT218:$AU218)=1),IF(Data!$B218&lt;&gt;"",Scoring!$G$7)+IF(Data!$C218&lt;&gt;"",Scoring!$G$8)+IF(Data!$D218&lt;&gt;"",Scoring!$G$9)+IF(Data!$E218&lt;&gt;"",Scoring!$G$10)+IF(Data!$F218&lt;&gt;"",Scoring!$G$11)+IF(Data!$G218&lt;&gt;"",Scoring!$G$12)+IF(Data!$H218&lt;&gt;"",Scoring!$G$13)+IF(Data!$I218&lt;&gt;"",Scoring!$G$14)+IF(Data!$J218&lt;&gt;"",Scoring!$G$15)+IF(Data!$K218&lt;&gt;"",Scoring!$G$16)+IF(Data!$L218&lt;&gt;"",Scoring!$G$17)+IF(Data!$M218&lt;&gt;"",Scoring!$G$18)+IF(Data!$N218&lt;&gt;"",Scoring!$G$19)+IF(Data!$O218&lt;&gt;"",Scoring!$G$20)+IF(Data!$P218&lt;&gt;"",Scoring!$G$21)+IF(Data!$Q218&lt;&gt;"",Scoring!$G$22)+IF(Data!$R218&lt;&gt;"",Scoring!$G$23)+IF(Data!$S218&lt;&gt;"",Scoring!$G$24)+IF(Data!$T218&lt;&gt;"",Scoring!$G$25)+IF(Data!$U218&lt;&gt;"",Scoring!$G$26)+IF(Data!$V218&lt;&gt;"",Scoring!$G$27)+IF(Data!$W218&lt;&gt;"",Scoring!$G$28)+IF(Data!$X218&lt;&gt;"",Scoring!$G$29)+IF(Data!$Y218&lt;&gt;"",Scoring!$G$30)+IF(Data!$Z218&lt;&gt;"",Scoring!$G$31)+IF(Data!$AA218&lt;&gt;"",Scoring!$G$32)+IF(Data!$AB218&lt;&gt;"",Scoring!$G$33)+IF(Data!$AC218&lt;&gt;"",Scoring!$G$34)+IF(Data!$AD218&lt;&gt;"",Scoring!$G$35)+IF(Data!$AE218&lt;&gt;"",Scoring!$G$36)+IF(Data!$AF218&lt;&gt;"",Scoring!$G$37)+IF(Data!$AG218&lt;&gt;"",Scoring!$G$38)+IF(Data!$AH218&lt;&gt;"",Scoring!$G$39)+IF(Data!$AI218&lt;&gt;"",Scoring!$G$40)+IF(Data!$AJ218&lt;&gt;"",Scoring!$G$41)+IF(Data!$AK218&lt;&gt;"",Scoring!$G$42)+IF(Data!$AL218&lt;&gt;"",Scoring!$G$43)+IF(Data!$AM218&lt;&gt;"",Scoring!$G$44)+IF(Data!$AN218&lt;&gt;"",Scoring!$G$45)+IF(Data!$AO218&lt;&gt;"",Scoring!$G$46)+IF(Data!$AP218&lt;&gt;"",Scoring!$G$47)+IF(Data!$AQ218&lt;&gt;"",Scoring!$G$48)+IF(Data!$AR218&lt;&gt;"",Scoring!$G$49)+IF(Data!$AS218&lt;&gt;"",Scoring!$G$50)+IF(Data!$AT218&lt;&gt;"",Scoring!$G$51)+IF(Data!$AU218&lt;&gt;"",Scoring!$G$52),"")</f>
        <v/>
      </c>
      <c r="BC218" s="184" t="str">
        <f>IF(BB218&lt;&gt;"",LOOKUP(BB218,Likelihoods!$A$7:$A$107,Likelihoods!E$7:E$107),"")</f>
        <v/>
      </c>
      <c r="BD218" s="185" t="str">
        <f>IF(AND(COUNTBLANK($B218:$O218)=13,COUNTBLANK($P218:$Q218)=1,COUNTBLANK($R218:$U218)=3,COUNTBLANK($V218:$X218)=2,COUNTBLANK($Y218:$AE218)=6,COUNTBLANK($AF218:$AJ218)=4,COUNTBLANK($AK218:AN218)=3,COUNTBLANK($AO218:$AQ218)=2,COUNTBLANK($AR218:$AS218)=1,COUNTBLANK($AT218:$AU218)=1),IF(Data!$B218&lt;&gt;"",Scoring!$H$7)+IF(Data!$C218&lt;&gt;"",Scoring!$H$8)+IF(Data!$D218&lt;&gt;"",Scoring!$H$9)+IF(Data!$E218&lt;&gt;"",Scoring!$H$10)+IF(Data!$F218&lt;&gt;"",Scoring!$H$11)+IF(Data!$G218&lt;&gt;"",Scoring!$H$12)+IF(Data!$H218&lt;&gt;"",Scoring!$H$13)+IF(Data!$I218&lt;&gt;"",Scoring!$H$14)+IF(Data!$J218&lt;&gt;"",Scoring!$H$15)+IF(Data!$K218&lt;&gt;"",Scoring!$H$16)+IF(Data!$L218&lt;&gt;"",Scoring!$H$17)+IF(Data!$M218&lt;&gt;"",Scoring!$H$18)+IF(Data!$N218&lt;&gt;"",Scoring!$H$19)+IF(Data!$O218&lt;&gt;"",Scoring!$H$20)+IF(Data!$P218&lt;&gt;"",Scoring!$H$21)+IF(Data!$Q218&lt;&gt;"",Scoring!$H$22)+IF(Data!$R218&lt;&gt;"",Scoring!$H$23)+IF(Data!$S218&lt;&gt;"",Scoring!$H$24)+IF(Data!$T218&lt;&gt;"",Scoring!$H$25)+IF(Data!$U218&lt;&gt;"",Scoring!$H$26)+IF(Data!$V218&lt;&gt;"",Scoring!$H$27)+IF(Data!$W218&lt;&gt;"",Scoring!$H$28)+IF(Data!$X218&lt;&gt;"",Scoring!$H$29)+IF(Data!$Y218&lt;&gt;"",Scoring!$H$30)+IF(Data!$Z218&lt;&gt;"",Scoring!$H$31)+IF(Data!$AA218&lt;&gt;"",Scoring!$H$32)+IF(Data!$AB218&lt;&gt;"",Scoring!$H$33)+IF(Data!$AC218&lt;&gt;"",Scoring!$H$34)+IF(Data!$AD218&lt;&gt;"",Scoring!$H$35)+IF(Data!$AE218&lt;&gt;"",Scoring!$H$36)+IF(Data!$AF218&lt;&gt;"",Scoring!$H$37)+IF(Data!$AG218&lt;&gt;"",Scoring!$H$38)+IF(Data!$AH218&lt;&gt;"",Scoring!$H$39)+IF(Data!$AI218&lt;&gt;"",Scoring!$H$40)+IF(Data!$AJ218&lt;&gt;"",Scoring!$H$41)+IF(Data!$AK218&lt;&gt;"",Scoring!$H$42)+IF(Data!$AL218&lt;&gt;"",Scoring!$H$43)+IF(Data!$AM218&lt;&gt;"",Scoring!$H$44)+IF(Data!$AN218&lt;&gt;"",Scoring!$H$45)+IF(Data!$AO218&lt;&gt;"",Scoring!$H$46)+IF(Data!$AP218&lt;&gt;"",Scoring!$H$47)+IF(Data!$AQ218&lt;&gt;"",Scoring!$H$48)+IF(Data!$AR218&lt;&gt;"",Scoring!$H$49)+IF(Data!$AS218&lt;&gt;"",Scoring!$H$50)+IF(Data!$AT218&lt;&gt;"",Scoring!$H$51)+IF(Data!$AU218&lt;&gt;"",Scoring!$H$52),"")</f>
        <v/>
      </c>
      <c r="BE218" s="186" t="str">
        <f>IF(BD218&lt;&gt;"",LOOKUP(BD218,Likelihoods!$A$7:$A$107,Likelihoods!F$7:F$107),"")</f>
        <v/>
      </c>
      <c r="BF218" s="181" t="str">
        <f>IF(AND(COUNTBLANK($B218:$O218)=13,COUNTBLANK($P218:$Q218)=1,COUNTBLANK($R218:$U218)=3,COUNTBLANK($V218:$X218)=2,COUNTBLANK($Y218:$AE218)=6,COUNTBLANK($AF218:$AJ218)=4,COUNTBLANK($AK218:AN218)=3,COUNTBLANK($AO218:$AQ218)=2,COUNTBLANK($AR218:$AS218)=1,COUNTBLANK($AT218:$AU218)=1),IF(Data!$B218&lt;&gt;"",Scoring!$I$7)+IF(Data!$C218&lt;&gt;"",Scoring!$I$8)+IF(Data!$D218&lt;&gt;"",Scoring!$I$9)+IF(Data!$E218&lt;&gt;"",Scoring!$I$10)+IF(Data!$F218&lt;&gt;"",Scoring!$I$11)+IF(Data!$G218&lt;&gt;"",Scoring!$I$12)+IF(Data!$H218&lt;&gt;"",Scoring!$I$13)+IF(Data!$I218&lt;&gt;"",Scoring!$I$14)+IF(Data!$J218&lt;&gt;"",Scoring!$I$15)+IF(Data!$K218&lt;&gt;"",Scoring!$I$16)+IF(Data!$L218&lt;&gt;"",Scoring!$I$17)+IF(Data!$M218&lt;&gt;"",Scoring!$I$18)+IF(Data!$N218&lt;&gt;"",Scoring!$I$19)+IF(Data!$O218&lt;&gt;"",Scoring!$I$20)+IF(Data!$P218&lt;&gt;"",Scoring!$I$21)+IF(Data!$Q218&lt;&gt;"",Scoring!$I$22)+IF(Data!$R218&lt;&gt;"",Scoring!$I$23)+IF(Data!$S218&lt;&gt;"",Scoring!$I$24)+IF(Data!$T218&lt;&gt;"",Scoring!$I$25)+IF(Data!$U218&lt;&gt;"",Scoring!$I$26)+IF(Data!$V218&lt;&gt;"",Scoring!$I$27)+IF(Data!$W218&lt;&gt;"",Scoring!$I$28)+IF(Data!$X218&lt;&gt;"",Scoring!$I$29)+IF(Data!$Y218&lt;&gt;"",Scoring!$I$30)+IF(Data!$Z218&lt;&gt;"",Scoring!$I$31)+IF(Data!$AA218&lt;&gt;"",Scoring!$I$32)+IF(Data!$AB218&lt;&gt;"",Scoring!$I$33)+IF(Data!$AC218&lt;&gt;"",Scoring!$I$34)+IF(Data!$AD218&lt;&gt;"",Scoring!$I$35)+IF(Data!$AE218&lt;&gt;"",Scoring!$I$36)+IF(Data!$AF218&lt;&gt;"",Scoring!$I$37)+IF(Data!$AG218&lt;&gt;"",Scoring!$I$38)+IF(Data!$AH218&lt;&gt;"",Scoring!$I$39)+IF(Data!$AI218&lt;&gt;"",Scoring!$I$40)+IF(Data!$AJ218&lt;&gt;"",Scoring!$I$41)+IF(Data!$AK218&lt;&gt;"",Scoring!$I$42)+IF(Data!$AL218&lt;&gt;"",Scoring!$I$43)+IF(Data!$AM218&lt;&gt;"",Scoring!$I$44)+IF(Data!$AN218&lt;&gt;"",Scoring!$I$45)+IF(Data!$AO218&lt;&gt;"",Scoring!$I$46)+IF(Data!$AP218&lt;&gt;"",Scoring!$I$47)+IF(Data!$AQ218&lt;&gt;"",Scoring!$I$48)+IF(Data!$AR218&lt;&gt;"",Scoring!$I$49)+IF(Data!$AS218&lt;&gt;"",Scoring!$I$50)+IF(Data!$AT218&lt;&gt;"",Scoring!$I$51)+IF(Data!$AU218&lt;&gt;"",Scoring!$I$52),"")</f>
        <v/>
      </c>
      <c r="BG218" s="180" t="str">
        <f>IF(BF218&lt;&gt;"",LOOKUP(BF218,Likelihoods!$A$7:$A$107,Likelihoods!G$7:G$107),"")</f>
        <v/>
      </c>
      <c r="BH218" s="187" t="str">
        <f>IF(AND(COUNTBLANK($B218:$O218)=13,COUNTBLANK($P218:$Q218)=1,COUNTBLANK($R218:$U218)=3,COUNTBLANK($V218:$X218)=2,COUNTBLANK($Y218:$AE218)=6,COUNTBLANK($AF218:$AJ218)=4,COUNTBLANK($AK218:AN218)=3,COUNTBLANK($AO218:$AQ218)=2,COUNTBLANK($AR218:$AS218)=1,COUNTBLANK($AT218:$AU218)=1),IF(Data!$B218&lt;&gt;"",Scoring!$J$7)+IF(Data!$C218&lt;&gt;"",Scoring!$J$8)+IF(Data!$D218&lt;&gt;"",Scoring!$J$9)+IF(Data!$E218&lt;&gt;"",Scoring!$J$10)+IF(Data!$F218&lt;&gt;"",Scoring!$J$11)+IF(Data!$G218&lt;&gt;"",Scoring!$J$12)+IF(Data!$H218&lt;&gt;"",Scoring!$J$13)+IF(Data!$I218&lt;&gt;"",Scoring!$J$14)+IF(Data!$J218&lt;&gt;"",Scoring!$J$15)+IF(Data!$K218&lt;&gt;"",Scoring!$J$16)+IF(Data!$L218&lt;&gt;"",Scoring!$J$17)+IF(Data!$M218&lt;&gt;"",Scoring!$J$18)+IF(Data!$N218&lt;&gt;"",Scoring!$J$19)+IF(Data!$O218&lt;&gt;"",Scoring!$J$20)+IF(Data!$P218&lt;&gt;"",Scoring!$J$21)+IF(Data!$Q218&lt;&gt;"",Scoring!$J$22)+IF(Data!$R218&lt;&gt;"",Scoring!$J$23)+IF(Data!$S218&lt;&gt;"",Scoring!$J$24)+IF(Data!$T218&lt;&gt;"",Scoring!$J$25)+IF(Data!$U218&lt;&gt;"",Scoring!$J$26)+IF(Data!$V218&lt;&gt;"",Scoring!$J$27)+IF(Data!$W218&lt;&gt;"",Scoring!$J$28)+IF(Data!$X218&lt;&gt;"",Scoring!$J$29)+IF(Data!$Y218&lt;&gt;"",Scoring!$J$30)+IF(Data!$Z218&lt;&gt;"",Scoring!$J$31)+IF(Data!$AA218&lt;&gt;"",Scoring!$J$32)+IF(Data!$AB218&lt;&gt;"",Scoring!$J$33)+IF(Data!$AC218&lt;&gt;"",Scoring!$J$34)+IF(Data!$AD218&lt;&gt;"",Scoring!$J$35)+IF(Data!$AE218&lt;&gt;"",Scoring!$J$36)+IF(Data!$AF218&lt;&gt;"",Scoring!$J$37)+IF(Data!$AG218&lt;&gt;"",Scoring!$J$38)+IF(Data!$AH218&lt;&gt;"",Scoring!$J$39)+IF(Data!$AI218&lt;&gt;"",Scoring!$J$40)+IF(Data!$AJ218&lt;&gt;"",Scoring!$J$41)+IF(Data!$AK218&lt;&gt;"",Scoring!$J$42)+IF(Data!$AL218&lt;&gt;"",Scoring!$J$43)+IF(Data!$AM218&lt;&gt;"",Scoring!$J$44)+IF(Data!$AN218&lt;&gt;"",Scoring!$J$45)+IF(Data!$AO218&lt;&gt;"",Scoring!$J$46)+IF(Data!$AP218&lt;&gt;"",Scoring!$J$47)+IF(Data!$AQ218&lt;&gt;"",Scoring!$J$48)+IF(Data!$AR218&lt;&gt;"",Scoring!$J$49)+IF(Data!$AS218&lt;&gt;"",Scoring!$J$50)+IF(Data!$AT218&lt;&gt;"",Scoring!$J$51)+IF(Data!$AU218&lt;&gt;"",Scoring!$J$52),"")</f>
        <v/>
      </c>
      <c r="BI218" s="183" t="str">
        <f>IF(BH218&lt;&gt;"",LOOKUP(BH218,Likelihoods!$A$7:$A$107,Likelihoods!H$7:H$107),"")</f>
        <v/>
      </c>
      <c r="BJ218" s="188" t="str">
        <f>IF(AND(COUNTBLANK($B218:$O218)=13,COUNTBLANK($P218:$Q218)=1,COUNTBLANK($R218:$U218)=3,COUNTBLANK($V218:$X218)=2,COUNTBLANK($Y218:$AE218)=6,COUNTBLANK($AF218:$AJ218)=4,COUNTBLANK($AK218:AN218)=3,COUNTBLANK($AO218:$AQ218)=2,COUNTBLANK($AR218:$AS218)=1,COUNTBLANK($AT218:$AU218)=1),IF(Data!$B218&lt;&gt;"",Scoring!$K$7)+IF(Data!$C218&lt;&gt;"",Scoring!$K$8)+IF(Data!$D218&lt;&gt;"",Scoring!$K$9)+IF(Data!$E218&lt;&gt;"",Scoring!$K$10)+IF(Data!$F218&lt;&gt;"",Scoring!$K$11)+IF(Data!$G218&lt;&gt;"",Scoring!$K$12)+IF(Data!$H218&lt;&gt;"",Scoring!$K$13)+IF(Data!$I218&lt;&gt;"",Scoring!$K$14)+IF(Data!$J218&lt;&gt;"",Scoring!$K$15)+IF(Data!$K218&lt;&gt;"",Scoring!$K$16)+IF(Data!$L218&lt;&gt;"",Scoring!$K$17)+IF(Data!$M218&lt;&gt;"",Scoring!$K$18)+IF(Data!$N218&lt;&gt;"",Scoring!$K$19)+IF(Data!$O218&lt;&gt;"",Scoring!$K$20)+IF(Data!$P218&lt;&gt;"",Scoring!$K$21)+IF(Data!$Q218&lt;&gt;"",Scoring!$K$22)+IF(Data!$R218&lt;&gt;"",Scoring!$K$23)+IF(Data!$S218&lt;&gt;"",Scoring!$K$24)+IF(Data!$T218&lt;&gt;"",Scoring!$K$25)+IF(Data!$U218&lt;&gt;"",Scoring!$K$26)+IF(Data!$V218&lt;&gt;"",Scoring!$K$27)+IF(Data!$W218&lt;&gt;"",Scoring!$K$28)+IF(Data!$X218&lt;&gt;"",Scoring!$K$29)+IF(Data!$Y218&lt;&gt;"",Scoring!$K$30)+IF(Data!$Z218&lt;&gt;"",Scoring!$K$31)+IF(Data!$AA218&lt;&gt;"",Scoring!$K$32)+IF(Data!$AB218&lt;&gt;"",Scoring!$K$33)+IF(Data!$AC218&lt;&gt;"",Scoring!$K$34)+IF(Data!$AD218&lt;&gt;"",Scoring!$K$35)+IF(Data!$AE218&lt;&gt;"",Scoring!$K$36)+IF(Data!$AF218&lt;&gt;"",Scoring!$K$37)+IF(Data!$AG218&lt;&gt;"",Scoring!$K$38)+IF(Data!$AH218&lt;&gt;"",Scoring!$K$39)+IF(Data!$AI218&lt;&gt;"",Scoring!$K$40)+IF(Data!$AJ218&lt;&gt;"",Scoring!$K$41)+IF(Data!$AK218&lt;&gt;"",Scoring!$K$42)+IF(Data!$AL218&lt;&gt;"",Scoring!$K$43)+IF(Data!$AM218&lt;&gt;"",Scoring!$K$44)+IF(Data!$AN218&lt;&gt;"",Scoring!$K$45)+IF(Data!$AO218&lt;&gt;"",Scoring!$K$46)+IF(Data!$AP218&lt;&gt;"",Scoring!$K$47)+IF(Data!$AQ218&lt;&gt;"",Scoring!$K$48)+IF(Data!$AR218&lt;&gt;"",Scoring!$K$49)+IF(Data!$AS218&lt;&gt;"",Scoring!$K$50)+IF(Data!$AT218&lt;&gt;"",Scoring!$K$51)+IF(Data!$AU218&lt;&gt;"",Scoring!$K$52),"")</f>
        <v/>
      </c>
      <c r="BK218" s="184" t="str">
        <f>IF(BJ218&lt;&gt;"",LOOKUP(BJ218,Likelihoods!$A$7:$A$107,Likelihoods!I$7:I$107),"")</f>
        <v/>
      </c>
      <c r="BL218" s="187" t="str">
        <f>IF(AND(COUNTBLANK($B218:$O218)=13,COUNTBLANK($P218:$Q218)=1,COUNTBLANK($R218:$U218)=3,COUNTBLANK($V218:$X218)=2,COUNTBLANK($Y218:$AE218)=6,COUNTBLANK($AF218:$AJ218)=4,COUNTBLANK($AK218:AN218)=3,COUNTBLANK($AO218:$AQ218)=2,COUNTBLANK($AR218:$AS218)=1,COUNTBLANK($AT218:$AU218)=1),IF(Data!$B218&lt;&gt;"",Scoring!$L$7)+IF(Data!$C218&lt;&gt;"",Scoring!$L$8)+IF(Data!$D218&lt;&gt;"",Scoring!$L$9)+IF(Data!$E218&lt;&gt;"",Scoring!$L$10)+IF(Data!$F218&lt;&gt;"",Scoring!$L$11)+IF(Data!$G218&lt;&gt;"",Scoring!$L$12)+IF(Data!$H218&lt;&gt;"",Scoring!$L$13)+IF(Data!$I218&lt;&gt;"",Scoring!$L$14)+IF(Data!$J218&lt;&gt;"",Scoring!$L$15)+IF(Data!$K218&lt;&gt;"",Scoring!$L$16)+IF(Data!$L218&lt;&gt;"",Scoring!$L$17)+IF(Data!$M218&lt;&gt;"",Scoring!$L$18)+IF(Data!$N218&lt;&gt;"",Scoring!$L$19)+IF(Data!$O218&lt;&gt;"",Scoring!$L$20)+IF(Data!$P218&lt;&gt;"",Scoring!$L$21)+IF(Data!$Q218&lt;&gt;"",Scoring!$L$22)+IF(Data!$R218&lt;&gt;"",Scoring!$L$23)+IF(Data!$S218&lt;&gt;"",Scoring!$L$24)+IF(Data!$T218&lt;&gt;"",Scoring!$L$25)+IF(Data!$U218&lt;&gt;"",Scoring!$L$26)+IF(Data!$V218&lt;&gt;"",Scoring!$L$27)+IF(Data!$W218&lt;&gt;"",Scoring!$L$28)+IF(Data!$X218&lt;&gt;"",Scoring!$L$29)+IF(Data!$Y218&lt;&gt;"",Scoring!$L$30)+IF(Data!$Z218&lt;&gt;"",Scoring!$L$31)+IF(Data!$AA218&lt;&gt;"",Scoring!$L$32)+IF(Data!$AB218&lt;&gt;"",Scoring!$L$33)+IF(Data!$AC218&lt;&gt;"",Scoring!$L$34)+IF(Data!$AD218&lt;&gt;"",Scoring!$L$35)+IF(Data!$AE218&lt;&gt;"",Scoring!$L$36)+IF(Data!$AF218&lt;&gt;"",Scoring!$L$37)+IF(Data!$AG218&lt;&gt;"",Scoring!$L$38)+IF(Data!$AH218&lt;&gt;"",Scoring!$L$39)+IF(Data!$AI218&lt;&gt;"",Scoring!$L$40)+IF(Data!$AJ218&lt;&gt;"",Scoring!$L$41)+IF(Data!$AK218&lt;&gt;"",Scoring!$L$42)+IF(Data!$AL218&lt;&gt;"",Scoring!$L$43)+IF(Data!$AM218&lt;&gt;"",Scoring!$L$44)+IF(Data!$AN218&lt;&gt;"",Scoring!$L$45)+IF(Data!$AO218&lt;&gt;"",Scoring!$L$46)+IF(Data!$AP218&lt;&gt;"",Scoring!$L$47)+IF(Data!$AQ218&lt;&gt;"",Scoring!$L$48)+IF(Data!$AR218&lt;&gt;"",Scoring!$L$49)+IF(Data!$AS218&lt;&gt;"",Scoring!$L$50)+IF(Data!$AT218&lt;&gt;"",Scoring!$L$51)+IF(Data!$AU218&lt;&gt;"",Scoring!$L$52),"")</f>
        <v/>
      </c>
      <c r="BM218" s="180" t="str">
        <f>IF(BL218&lt;&gt;"",LOOKUP(BL218,Likelihoods!$A$7:$A$107,Likelihoods!J$7:J$107),"")</f>
        <v/>
      </c>
      <c r="BN218" s="181" t="str">
        <f>IF(AND(COUNTBLANK($B218:$O218)=13,COUNTBLANK($P218:$Q218)=1,COUNTBLANK($R218:$U218)=3,COUNTBLANK($V218:$X218)=2,COUNTBLANK($Y218:$AE218)=6,COUNTBLANK($AF218:$AJ218)=4,COUNTBLANK($AK218:AN218)=3,COUNTBLANK($AO218:$AQ218)=2,COUNTBLANK($AR218:$AS218)=1,COUNTBLANK($AT218:$AU218)=1),IF(Data!$B218&lt;&gt;"",Scoring!$M$7)+IF(Data!$C218&lt;&gt;"",Scoring!$M$8)+IF(Data!$D218&lt;&gt;"",Scoring!$M$9)+IF(Data!$E218&lt;&gt;"",Scoring!$M$10)+IF(Data!$F218&lt;&gt;"",Scoring!$M$11)+IF(Data!$G218&lt;&gt;"",Scoring!$M$12)+IF(Data!$H218&lt;&gt;"",Scoring!$M$13)+IF(Data!$I218&lt;&gt;"",Scoring!$M$14)+IF(Data!$J218&lt;&gt;"",Scoring!$M$15)+IF(Data!$K218&lt;&gt;"",Scoring!$M$16)+IF(Data!$L218&lt;&gt;"",Scoring!$M$17)+IF(Data!$M218&lt;&gt;"",Scoring!$M$18)+IF(Data!$N218&lt;&gt;"",Scoring!$M$19)+IF(Data!$O218&lt;&gt;"",Scoring!$M$20)+IF(Data!$P218&lt;&gt;"",Scoring!$M$21)+IF(Data!$Q218&lt;&gt;"",Scoring!$M$22)+IF(Data!$R218&lt;&gt;"",Scoring!$M$23)+IF(Data!$S218&lt;&gt;"",Scoring!$M$24)+IF(Data!$T218&lt;&gt;"",Scoring!$M$25)+IF(Data!$U218&lt;&gt;"",Scoring!$M$26)+IF(Data!$V218&lt;&gt;"",Scoring!$M$27)+IF(Data!$W218&lt;&gt;"",Scoring!$M$28)+IF(Data!$X218&lt;&gt;"",Scoring!$M$29)+IF(Data!$Y218&lt;&gt;"",Scoring!$M$30)+IF(Data!$Z218&lt;&gt;"",Scoring!$M$31)+IF(Data!$AA218&lt;&gt;"",Scoring!$M$32)+IF(Data!$AB218&lt;&gt;"",Scoring!$M$33)+IF(Data!$AC218&lt;&gt;"",Scoring!$M$34)+IF(Data!$AD218&lt;&gt;"",Scoring!$M$35)+IF(Data!$AE218&lt;&gt;"",Scoring!$M$36)+IF(Data!$AF218&lt;&gt;"",Scoring!$M$37)+IF(Data!$AG218&lt;&gt;"",Scoring!$M$38)+IF(Data!$AH218&lt;&gt;"",Scoring!$M$39)+IF(Data!$AI218&lt;&gt;"",Scoring!$M$40)+IF(Data!$AJ218&lt;&gt;"",Scoring!$M$41)+IF(Data!$AK218&lt;&gt;"",Scoring!$M$42)+IF(Data!$AL218&lt;&gt;"",Scoring!$M$43)+IF(Data!$AM218&lt;&gt;"",Scoring!$M$44)+IF(Data!$AN218&lt;&gt;"",Scoring!$M$45)+IF(Data!$AO218&lt;&gt;"",Scoring!$M$46)+IF(Data!$AP218&lt;&gt;"",Scoring!$M$47)+IF(Data!$AQ218&lt;&gt;"",Scoring!$M$48)+IF(Data!$AR218&lt;&gt;"",Scoring!$M$49)+IF(Data!$AS218&lt;&gt;"",Scoring!$M$50)+IF(Data!$AT218&lt;&gt;"",Scoring!$M$51)+IF(Data!$AU218&lt;&gt;"",Scoring!$M$52),"")</f>
        <v/>
      </c>
      <c r="BO218" s="184" t="str">
        <f>IF(BN218&lt;&gt;"",LOOKUP(BN218,Likelihoods!$A$7:$A$107,Likelihoods!K$7:K$107),"")</f>
        <v/>
      </c>
      <c r="BP218" s="179" t="str">
        <f>IF(AND(COUNTBLANK($B218:$O218)=13,COUNTBLANK($P218:$Q218)=1,COUNTBLANK($R218:$U218)=3,COUNTBLANK($V218:$X218)=2,COUNTBLANK($Y218:$AE218)=6,COUNTBLANK($AF218:$AJ218)=4,COUNTBLANK($AK218:AN218)=3,COUNTBLANK($AO218:$AQ218)=2,COUNTBLANK($AR218:$AS218)=1,COUNTBLANK($AT218:$AU218)=1),IF(Data!$B218&lt;&gt;"",Scoring!$N$7)+IF(Data!$C218&lt;&gt;"",Scoring!$N$8)+IF(Data!$D218&lt;&gt;"",Scoring!$N$9)+IF(Data!$E218&lt;&gt;"",Scoring!$N$10)+IF(Data!$F218&lt;&gt;"",Scoring!$N$11)+IF(Data!$G218&lt;&gt;"",Scoring!$N$12)+IF(Data!$H218&lt;&gt;"",Scoring!$N$13)+IF(Data!$I218&lt;&gt;"",Scoring!$N$14)+IF(Data!$J218&lt;&gt;"",Scoring!$N$15)+IF(Data!$K218&lt;&gt;"",Scoring!$N$16)+IF(Data!$L218&lt;&gt;"",Scoring!$N$17)+IF(Data!$M218&lt;&gt;"",Scoring!$N$18)+IF(Data!$N218&lt;&gt;"",Scoring!$N$19)+IF(Data!$O218&lt;&gt;"",Scoring!$N$20)+IF(Data!$P218&lt;&gt;"",Scoring!$N$21)+IF(Data!$Q218&lt;&gt;"",Scoring!$N$22)+IF(Data!$R218&lt;&gt;"",Scoring!$N$23)+IF(Data!$S218&lt;&gt;"",Scoring!$N$24)+IF(Data!$T218&lt;&gt;"",Scoring!$N$25)+IF(Data!$U218&lt;&gt;"",Scoring!$N$26)+IF(Data!$V218&lt;&gt;"",Scoring!$N$27)+IF(Data!$W218&lt;&gt;"",Scoring!$N$28)+IF(Data!$X218&lt;&gt;"",Scoring!$N$29)+IF(Data!$Y218&lt;&gt;"",Scoring!$N$30)+IF(Data!$Z218&lt;&gt;"",Scoring!$N$31)+IF(Data!$AA218&lt;&gt;"",Scoring!$N$32)+IF(Data!$AB218&lt;&gt;"",Scoring!$N$33)+IF(Data!$AC218&lt;&gt;"",Scoring!$N$34)+IF(Data!$AD218&lt;&gt;"",Scoring!$N$35)+IF(Data!$AE218&lt;&gt;"",Scoring!$N$36)+IF(Data!$AF218&lt;&gt;"",Scoring!$N$37)+IF(Data!$AG218&lt;&gt;"",Scoring!$N$38)+IF(Data!$AH218&lt;&gt;"",Scoring!$N$39)+IF(Data!$AI218&lt;&gt;"",Scoring!$N$40)+IF(Data!$AJ218&lt;&gt;"",Scoring!$N$41)+IF(Data!$AK218&lt;&gt;"",Scoring!$N$42)+IF(Data!$AL218&lt;&gt;"",Scoring!$N$43)+IF(Data!$AM218&lt;&gt;"",Scoring!$N$44)+IF(Data!$AN218&lt;&gt;"",Scoring!$N$45)+IF(Data!$AO218&lt;&gt;"",Scoring!$N$46)+IF(Data!$AP218&lt;&gt;"",Scoring!$N$47)+IF(Data!$AQ218&lt;&gt;"",Scoring!$N$48)+IF(Data!$AR218&lt;&gt;"",Scoring!$N$49)+IF(Data!$AS218&lt;&gt;"",Scoring!$N$50)+IF(Data!$AT218&lt;&gt;"",Scoring!$N$51)+IF(Data!$AU218&lt;&gt;"",Scoring!$N$52),"")</f>
        <v/>
      </c>
      <c r="BQ218" s="189" t="str">
        <f>IF(BP218&lt;&gt;"",LOOKUP(BP218,Likelihoods!$A$7:$A$107,Likelihoods!L$7:L$107),"")</f>
        <v/>
      </c>
      <c r="BR218" s="181" t="str">
        <f>IF(AND(COUNTBLANK($B218:$O218)=13,COUNTBLANK($P218:$Q218)=1,COUNTBLANK($R218:$U218)=3,COUNTBLANK($V218:$X218)=2,COUNTBLANK($Y218:$AE218)=6,COUNTBLANK($AF218:$AJ218)=4,COUNTBLANK($AK218:AN218)=3,COUNTBLANK($AO218:$AQ218)=2,COUNTBLANK($AR218:$AS218)=1,COUNTBLANK($AT218:$AU218)=1),IF(Data!$B218&lt;&gt;"",Scoring!$O$7)+IF(Data!$C218&lt;&gt;"",Scoring!$O$8)+IF(Data!$D218&lt;&gt;"",Scoring!$O$9)+IF(Data!$E218&lt;&gt;"",Scoring!$O$10)+IF(Data!$F218&lt;&gt;"",Scoring!$O$11)+IF(Data!$G218&lt;&gt;"",Scoring!$O$12)+IF(Data!$H218&lt;&gt;"",Scoring!$O$13)+IF(Data!$I218&lt;&gt;"",Scoring!$O$14)+IF(Data!$J218&lt;&gt;"",Scoring!$O$15)+IF(Data!$K218&lt;&gt;"",Scoring!$O$16)+IF(Data!$L218&lt;&gt;"",Scoring!$O$17)+IF(Data!$M218&lt;&gt;"",Scoring!$O$18)+IF(Data!$N218&lt;&gt;"",Scoring!$O$19)+IF(Data!$O218&lt;&gt;"",Scoring!$O$20)+IF(Data!$P218&lt;&gt;"",Scoring!$O$21)+IF(Data!$Q218&lt;&gt;"",Scoring!$O$22)+IF(Data!$R218&lt;&gt;"",Scoring!$O$23)+IF(Data!$S218&lt;&gt;"",Scoring!$O$24)+IF(Data!$T218&lt;&gt;"",Scoring!$O$25)+IF(Data!$U218&lt;&gt;"",Scoring!$O$26)+IF(Data!$V218&lt;&gt;"",Scoring!$O$27)+IF(Data!$W218&lt;&gt;"",Scoring!$O$28)+IF(Data!$X218&lt;&gt;"",Scoring!$O$29)+IF(Data!$Y218&lt;&gt;"",Scoring!$O$30)+IF(Data!$Z218&lt;&gt;"",Scoring!$O$31)+IF(Data!$AA218&lt;&gt;"",Scoring!$O$32)+IF(Data!$AB218&lt;&gt;"",Scoring!$O$33)+IF(Data!$AC218&lt;&gt;"",Scoring!$O$34)+IF(Data!$AD218&lt;&gt;"",Scoring!$O$35)+IF(Data!$AE218&lt;&gt;"",Scoring!$O$36)+IF(Data!$AF218&lt;&gt;"",Scoring!$O$37)+IF(Data!$AG218&lt;&gt;"",Scoring!$O$38)+IF(Data!$AH218&lt;&gt;"",Scoring!$O$39)+IF(Data!$AI218&lt;&gt;"",Scoring!$O$40)+IF(Data!$AJ218&lt;&gt;"",Scoring!$O$41)+IF(Data!$AK218&lt;&gt;"",Scoring!$O$42)+IF(Data!$AL218&lt;&gt;"",Scoring!$O$43)+IF(Data!$AM218&lt;&gt;"",Scoring!$O$44)+IF(Data!$AN218&lt;&gt;"",Scoring!$O$45)+IF(Data!$AO218&lt;&gt;"",Scoring!$O$46)+IF(Data!$AP218&lt;&gt;"",Scoring!$O$47)+IF(Data!$AQ218&lt;&gt;"",Scoring!$O$48)+IF(Data!$AR218&lt;&gt;"",Scoring!$O$49)+IF(Data!$AS218&lt;&gt;"",Scoring!$O$50)+IF(Data!$AT218&lt;&gt;"",Scoring!$O$51)+IF(Data!$AU218&lt;&gt;"",Scoring!$O$52),"")</f>
        <v/>
      </c>
      <c r="BS218" s="184" t="str">
        <f>IF(BR218&lt;&gt;"",LOOKUP(BR218,Likelihoods!$A$7:$A$107,Likelihoods!M$7:M$107),"")</f>
        <v/>
      </c>
      <c r="BT218" s="181" t="str">
        <f>IF(AND(COUNTBLANK($B218:$O218)=13,COUNTBLANK($P218:$Q218)=1,COUNTBLANK($R218:$U218)=3,COUNTBLANK($V218:$X218)=2,COUNTBLANK($Y218:$AE218)=6,COUNTBLANK($AF218:$AJ218)=4,COUNTBLANK($AK218:AN218)=3,COUNTBLANK($AO218:$AQ218)=2,COUNTBLANK($AR218:$AS218)=1,COUNTBLANK($AT218:$AU218)=1),IF(Data!$B218&lt;&gt;"",Scoring!$P$7)+IF(Data!$C218&lt;&gt;"",Scoring!$P$8)+IF(Data!$D218&lt;&gt;"",Scoring!$P$9)+IF(Data!$E218&lt;&gt;"",Scoring!$P$10)+IF(Data!$F218&lt;&gt;"",Scoring!$P$11)+IF(Data!$G218&lt;&gt;"",Scoring!$P$12)+IF(Data!$H218&lt;&gt;"",Scoring!$P$13)+IF(Data!$I218&lt;&gt;"",Scoring!$P$14)+IF(Data!$J218&lt;&gt;"",Scoring!$P$15)+IF(Data!$K218&lt;&gt;"",Scoring!$P$16)+IF(Data!$L218&lt;&gt;"",Scoring!$P$17)+IF(Data!$M218&lt;&gt;"",Scoring!$P$18)+IF(Data!$N218&lt;&gt;"",Scoring!$P$19)+IF(Data!$O218&lt;&gt;"",Scoring!$P$20)+IF(Data!$P218&lt;&gt;"",Scoring!$P$21)+IF(Data!$Q218&lt;&gt;"",Scoring!$P$22)+IF(Data!$R218&lt;&gt;"",Scoring!$P$23)+IF(Data!$S218&lt;&gt;"",Scoring!$P$24)+IF(Data!$T218&lt;&gt;"",Scoring!$P$25)+IF(Data!$U218&lt;&gt;"",Scoring!$P$26)+IF(Data!$V218&lt;&gt;"",Scoring!$P$27)+IF(Data!$W218&lt;&gt;"",Scoring!$P$28)+IF(Data!$X218&lt;&gt;"",Scoring!$P$29)+IF(Data!$Y218&lt;&gt;"",Scoring!$P$30)+IF(Data!$Z218&lt;&gt;"",Scoring!$P$31)+IF(Data!$AA218&lt;&gt;"",Scoring!$P$32)+IF(Data!$AB218&lt;&gt;"",Scoring!$P$33)+IF(Data!$AC218&lt;&gt;"",Scoring!$P$34)+IF(Data!$AD218&lt;&gt;"",Scoring!$P$35)+IF(Data!$AE218&lt;&gt;"",Scoring!$P$36)+IF(Data!$AF218&lt;&gt;"",Scoring!$P$37)+IF(Data!$AG218&lt;&gt;"",Scoring!$P$38)+IF(Data!$AH218&lt;&gt;"",Scoring!$P$39)+IF(Data!$AI218&lt;&gt;"",Scoring!$P$40)+IF(Data!$AJ218&lt;&gt;"",Scoring!$P$41)+IF(Data!$AK218&lt;&gt;"",Scoring!$P$42)+IF(Data!$AL218&lt;&gt;"",Scoring!$P$43)+IF(Data!$AM218&lt;&gt;"",Scoring!$P$44)+IF(Data!$AN218&lt;&gt;"",Scoring!$P$45)+IF(Data!$AO218&lt;&gt;"",Scoring!$P$46)+IF(Data!$AP218&lt;&gt;"",Scoring!$P$47)+IF(Data!$AQ218&lt;&gt;"",Scoring!$P$48)+IF(Data!$AR218&lt;&gt;"",Scoring!$P$49)+IF(Data!$AS218&lt;&gt;"",Scoring!$P$50)+IF(Data!$AT218&lt;&gt;"",Scoring!$P$51)+IF(Data!$AU218&lt;&gt;"",Scoring!$P$52),"")</f>
        <v/>
      </c>
      <c r="BU218" s="180" t="str">
        <f>IF(BT218&lt;&gt;"",LOOKUP(BT218,Likelihoods!$A$7:$A$107,Likelihoods!N$7:N$107),"")</f>
        <v/>
      </c>
      <c r="BV218" s="181" t="str">
        <f>IF(AND(COUNTBLANK($B218:$O218)=13,COUNTBLANK($P218:$Q218)=1,COUNTBLANK($R218:$U218)=3,COUNTBLANK($V218:$X218)=2,COUNTBLANK($Y218:$AE218)=6,COUNTBLANK($AF218:$AJ218)=4,COUNTBLANK($AK218:AN218)=3,COUNTBLANK($AO218:$AQ218)=2,COUNTBLANK($AR218:$AS218)=1,COUNTBLANK($AT218:$AU218)=1),IF(Data!$B218&lt;&gt;"",Scoring!$Q$7)+IF(Data!$C218&lt;&gt;"",Scoring!$Q$8)+IF(Data!$D218&lt;&gt;"",Scoring!$Q$9)+IF(Data!$E218&lt;&gt;"",Scoring!$Q$10)+IF(Data!$F218&lt;&gt;"",Scoring!$Q$11)+IF(Data!$G218&lt;&gt;"",Scoring!$Q$12)+IF(Data!$H218&lt;&gt;"",Scoring!$Q$13)+IF(Data!$I218&lt;&gt;"",Scoring!$Q$14)+IF(Data!$J218&lt;&gt;"",Scoring!$Q$15)+IF(Data!$K218&lt;&gt;"",Scoring!$Q$16)+IF(Data!$L218&lt;&gt;"",Scoring!$Q$17)+IF(Data!$M218&lt;&gt;"",Scoring!$Q$18)+IF(Data!$N218&lt;&gt;"",Scoring!$Q$19)+IF(Data!$O218&lt;&gt;"",Scoring!$Q$20)+IF(Data!$P218&lt;&gt;"",Scoring!$Q$21)+IF(Data!$Q218&lt;&gt;"",Scoring!$Q$22)+IF(Data!$R218&lt;&gt;"",Scoring!$Q$23)+IF(Data!$S218&lt;&gt;"",Scoring!$Q$24)+IF(Data!$T218&lt;&gt;"",Scoring!$Q$25)+IF(Data!$U218&lt;&gt;"",Scoring!$Q$26)+IF(Data!$V218&lt;&gt;"",Scoring!$Q$27)+IF(Data!$W218&lt;&gt;"",Scoring!$Q$28)+IF(Data!$X218&lt;&gt;"",Scoring!$Q$29)+IF(Data!$Y218&lt;&gt;"",Scoring!$Q$30)+IF(Data!$Z218&lt;&gt;"",Scoring!$Q$31)+IF(Data!$AA218&lt;&gt;"",Scoring!$Q$32)+IF(Data!$AB218&lt;&gt;"",Scoring!$Q$33)+IF(Data!$AC218&lt;&gt;"",Scoring!$Q$34)+IF(Data!$AD218&lt;&gt;"",Scoring!$Q$35)+IF(Data!$AE218&lt;&gt;"",Scoring!$Q$36)+IF(Data!$AF218&lt;&gt;"",Scoring!$Q$37)+IF(Data!$AG218&lt;&gt;"",Scoring!$Q$38)+IF(Data!$AH218&lt;&gt;"",Scoring!$Q$39)+IF(Data!$AI218&lt;&gt;"",Scoring!$Q$40)+IF(Data!$AJ218&lt;&gt;"",Scoring!$Q$41)+IF(Data!$AK218&lt;&gt;"",Scoring!$Q$42)+IF(Data!$AL218&lt;&gt;"",Scoring!$Q$43)+IF(Data!$AM218&lt;&gt;"",Scoring!$Q$44)+IF(Data!$AN218&lt;&gt;"",Scoring!$Q$45)+IF(Data!$AO218&lt;&gt;"",Scoring!$Q$46)+IF(Data!$AP218&lt;&gt;"",Scoring!$Q$47)+IF(Data!$AQ218&lt;&gt;"",Scoring!$Q$48)+IF(Data!$AR218&lt;&gt;"",Scoring!$Q$49)+IF(Data!$AS218&lt;&gt;"",Scoring!$Q$50)+IF(Data!$AT218&lt;&gt;"",Scoring!$Q$51)+IF(Data!$AU218&lt;&gt;"",Scoring!$Q$52),"")</f>
        <v/>
      </c>
      <c r="BW218" s="183" t="str">
        <f>IF(BV218&lt;&gt;"",LOOKUP(BV218,Likelihoods!$A$7:$A$107,Likelihoods!O$7:O$107),"")</f>
        <v/>
      </c>
      <c r="BX218" s="9"/>
      <c r="BY218" s="9"/>
      <c r="BZ218" s="9"/>
      <c r="CA218" s="9"/>
      <c r="CB218" s="9"/>
      <c r="CC218" s="9"/>
      <c r="CD218" s="9"/>
      <c r="CE218" s="9"/>
      <c r="CF218" s="9"/>
      <c r="CG218" s="9"/>
      <c r="CH218" s="9"/>
      <c r="CI218" s="9"/>
      <c r="CJ218" s="9"/>
      <c r="CK218" s="9"/>
    </row>
    <row r="219" spans="1:89" ht="14.25">
      <c r="A219" s="59"/>
      <c r="B219" s="76"/>
      <c r="C219" s="77"/>
      <c r="D219" s="77"/>
      <c r="E219" s="77"/>
      <c r="F219" s="77"/>
      <c r="G219" s="77"/>
      <c r="H219" s="77"/>
      <c r="I219" s="77"/>
      <c r="J219" s="77"/>
      <c r="K219" s="77"/>
      <c r="L219" s="77"/>
      <c r="M219" s="77"/>
      <c r="N219" s="77"/>
      <c r="O219" s="77"/>
      <c r="P219" s="76"/>
      <c r="Q219" s="78"/>
      <c r="R219" s="77"/>
      <c r="S219" s="77"/>
      <c r="T219" s="77"/>
      <c r="U219" s="77"/>
      <c r="V219" s="76"/>
      <c r="W219" s="77"/>
      <c r="X219" s="78"/>
      <c r="Y219" s="77"/>
      <c r="Z219" s="77"/>
      <c r="AA219" s="77"/>
      <c r="AB219" s="77"/>
      <c r="AC219" s="77"/>
      <c r="AD219" s="77"/>
      <c r="AE219" s="77"/>
      <c r="AF219" s="76"/>
      <c r="AG219" s="77"/>
      <c r="AH219" s="77"/>
      <c r="AI219" s="77"/>
      <c r="AJ219" s="78"/>
      <c r="AK219" s="77"/>
      <c r="AL219" s="77"/>
      <c r="AM219" s="77"/>
      <c r="AN219" s="77"/>
      <c r="AO219" s="76"/>
      <c r="AP219" s="77"/>
      <c r="AQ219" s="78"/>
      <c r="AR219" s="76"/>
      <c r="AS219" s="78"/>
      <c r="AT219" s="77"/>
      <c r="AU219" s="77"/>
      <c r="AV219" s="179" t="str">
        <f>IF(AND(COUNTBLANK($B219:$O219)=13,COUNTBLANK($P219:$Q219)=1,COUNTBLANK($R219:$U219)=3,COUNTBLANK($V219:$X219)=2,COUNTBLANK($Y219:$AE219)=6,COUNTBLANK($AF219:$AJ219)=4,COUNTBLANK($AK219:AN219)=3,COUNTBLANK($AO219:$AQ219)=2,COUNTBLANK($AR219:$AS219)=1,COUNTBLANK($AT219:$AU219)=1),IF(Data!$B219&lt;&gt;"",Scoring!$D$7)+IF(Data!$C219&lt;&gt;"",Scoring!$D$8)+IF(Data!$D219&lt;&gt;"",Scoring!$D$9)+IF(Data!$E219&lt;&gt;"",Scoring!$D$10)+IF(Data!$F219&lt;&gt;"",Scoring!$D$11)+IF(Data!$G219&lt;&gt;"",Scoring!$D$12)+IF(Data!$H219&lt;&gt;"",Scoring!$D$13)+IF(Data!$I219&lt;&gt;"",Scoring!$D$14)+IF(Data!$J219&lt;&gt;"",Scoring!$D$15)+IF(Data!$K219&lt;&gt;"",Scoring!$D$16)+IF(Data!$L219&lt;&gt;"",Scoring!$D$17)+IF(Data!$M219&lt;&gt;"",Scoring!$D$18)+IF(Data!$N219&lt;&gt;"",Scoring!$D$19)+IF(Data!$O219&lt;&gt;"",Scoring!$D$20)+IF(Data!$P219&lt;&gt;"",Scoring!$D$21)+IF(Data!$Q219&lt;&gt;"",Scoring!$D$22)+IF(Data!$R219&lt;&gt;"",Scoring!$D$23)+IF(Data!$S219&lt;&gt;"",Scoring!$D$24)+IF(Data!$T219&lt;&gt;"",Scoring!$D$25)+IF(Data!$U219&lt;&gt;"",Scoring!$D$26)+IF(Data!$V219&lt;&gt;"",Scoring!$D$27)+IF(Data!$W219&lt;&gt;"",Scoring!$D$28)+IF(Data!$X219&lt;&gt;"",Scoring!$D$29)+IF(Data!$Y219&lt;&gt;"",Scoring!$D$30)+IF(Data!$Z219&lt;&gt;"",Scoring!$D$31)+IF(Data!$AA219&lt;&gt;"",Scoring!$D$32)+IF(Data!$AB219&lt;&gt;"",Scoring!$D$33)+IF(Data!$AC219&lt;&gt;"",Scoring!$D$34)+IF(Data!$AD219&lt;&gt;"",Scoring!$D$35)+IF(Data!$AE219&lt;&gt;"",Scoring!$D$36)+IF(Data!$AF219&lt;&gt;"",Scoring!$D$37)+IF(Data!$AG219&lt;&gt;"",Scoring!$D$38)+IF(Data!$AH219&lt;&gt;"",Scoring!$D$39)+IF(Data!$AI219&lt;&gt;"",Scoring!$D$40)+IF(Data!$AJ219&lt;&gt;"",Scoring!$D$41)+IF(Data!$AK219&lt;&gt;"",Scoring!$D$42)+IF(Data!$AL219&lt;&gt;"",Scoring!$D$43)+IF(Data!$AM219&lt;&gt;"",Scoring!$D$44)+IF(Data!$AN219&lt;&gt;"",Scoring!$D$45)+IF(Data!$AO219&lt;&gt;"",Scoring!$D$46)+IF(Data!$AP219&lt;&gt;"",Scoring!$D$47)+IF(Data!$AQ219&lt;&gt;"",Scoring!$D$48)+IF(Data!$AR219&lt;&gt;"",Scoring!$D$49)+IF(Data!$AS219&lt;&gt;"",Scoring!$D$50)+IF(Data!$AT219&lt;&gt;"",Scoring!$D$51)+IF(Data!$AU219&lt;&gt;"",Scoring!$D$52),"")</f>
        <v/>
      </c>
      <c r="AW219" s="180" t="str">
        <f>IF(AV219&lt;&gt;"",LOOKUP(AV219,Likelihoods!$A$7:$A$107,Likelihoods!B$7:B$107),"")</f>
        <v/>
      </c>
      <c r="AX219" s="181" t="str">
        <f>IF(AND(COUNTBLANK($B219:$O219)=13,COUNTBLANK($P219:$Q219)=1,COUNTBLANK($R219:$U219)=3,COUNTBLANK($V219:$X219)=2,COUNTBLANK($Y219:$AE219)=6,COUNTBLANK($AF219:$AJ219)=4,COUNTBLANK($AK219:AN219)=3,COUNTBLANK($AO219:$AQ219)=2,COUNTBLANK($AR219:$AS219)=1,COUNTBLANK($AT219:$AU219)=1),IF(Data!$B219&lt;&gt;"",Scoring!$E$7)+IF(Data!$C219&lt;&gt;"",Scoring!$E$8)+IF(Data!$D219&lt;&gt;"",Scoring!$E$9)+IF(Data!$E219&lt;&gt;"",Scoring!$E$10)+IF(Data!$F219&lt;&gt;"",Scoring!$E$11)+IF(Data!$G219&lt;&gt;"",Scoring!$E$12)+IF(Data!$H219&lt;&gt;"",Scoring!$E$13)+IF(Data!$I219&lt;&gt;"",Scoring!$E$14)+IF(Data!$J219&lt;&gt;"",Scoring!$E$15)+IF(Data!$K219&lt;&gt;"",Scoring!$E$16)+IF(Data!$L219&lt;&gt;"",Scoring!$E$17)+IF(Data!$M219&lt;&gt;"",Scoring!$E$18)+IF(Data!$N219&lt;&gt;"",Scoring!$E$19)+IF(Data!$O219&lt;&gt;"",Scoring!$E$20)+IF(Data!$P219&lt;&gt;"",Scoring!$E$21)+IF(Data!$Q219&lt;&gt;"",Scoring!$E$22)+IF(Data!$R219&lt;&gt;"",Scoring!$E$23)+IF(Data!$S219&lt;&gt;"",Scoring!$E$24)+IF(Data!$T219&lt;&gt;"",Scoring!$E$25)+IF(Data!$U219&lt;&gt;"",Scoring!$E$26)+IF(Data!$V219&lt;&gt;"",Scoring!$E$27)+IF(Data!$W219&lt;&gt;"",Scoring!$E$28)+IF(Data!$X219&lt;&gt;"",Scoring!$E$29)+IF(Data!$Y219&lt;&gt;"",Scoring!$E$30)+IF(Data!$Z219&lt;&gt;"",Scoring!$E$31)+IF(Data!$AA219&lt;&gt;"",Scoring!$E$32)+IF(Data!$AB219&lt;&gt;"",Scoring!$E$33)+IF(Data!$AC219&lt;&gt;"",Scoring!$E$34)+IF(Data!$AD219&lt;&gt;"",Scoring!$E$35)+IF(Data!$AE219&lt;&gt;"",Scoring!$E$36)+IF(Data!$AF219&lt;&gt;"",Scoring!$E$37)+IF(Data!$AG219&lt;&gt;"",Scoring!$E$38)+IF(Data!$AH219&lt;&gt;"",Scoring!$E$39)+IF(Data!$AI219&lt;&gt;"",Scoring!$E$40)+IF(Data!$AJ219&lt;&gt;"",Scoring!$E$41)+IF(Data!$AK219&lt;&gt;"",Scoring!$E$42)+IF(Data!$AL219&lt;&gt;"",Scoring!$E$43)+IF(Data!$AM219&lt;&gt;"",Scoring!$E$44)+IF(Data!$AN219&lt;&gt;"",Scoring!$E$45)+IF(Data!$AO219&lt;&gt;"",Scoring!$E$46)+IF(Data!$AP219&lt;&gt;"",Scoring!$E$47)+IF(Data!$AQ219&lt;&gt;"",Scoring!$E$48)+IF(Data!$AR219&lt;&gt;"",Scoring!$E$49)+IF(Data!$AS219&lt;&gt;"",Scoring!$E$50)+IF(Data!$AT219&lt;&gt;"",Scoring!$E$51)+IF(Data!$AU219&lt;&gt;"",Scoring!$E$52),"")</f>
        <v/>
      </c>
      <c r="AY219" s="180" t="str">
        <f>IF(AX219&lt;&gt;"",LOOKUP(AX219,Likelihoods!$A$7:$A$107,Likelihoods!C$7:C$107),"")</f>
        <v/>
      </c>
      <c r="AZ219" s="182" t="str">
        <f>IF(AND(COUNTBLANK($B219:$O219)=13,COUNTBLANK($P219:$Q219)=1,COUNTBLANK($R219:$U219)=3,COUNTBLANK($V219:$X219)=2,COUNTBLANK($Y219:$AE219)=6,COUNTBLANK($AF219:$AJ219)=4,COUNTBLANK($AK219:AN219)=3,COUNTBLANK($AO219:$AQ219)=2,COUNTBLANK($AR219:$AS219)=1,COUNTBLANK($AT219:$AU219)=1),IF(Data!$B219&lt;&gt;"",Scoring!$F$7)+IF(Data!$C219&lt;&gt;"",Scoring!$F$8)+IF(Data!$D219&lt;&gt;"",Scoring!$F$9)+IF(Data!$E219&lt;&gt;"",Scoring!$F$10)+IF(Data!$F219&lt;&gt;"",Scoring!$F$11)+IF(Data!$G219&lt;&gt;"",Scoring!$F$12)+IF(Data!$H219&lt;&gt;"",Scoring!$F$13)+IF(Data!$I219&lt;&gt;"",Scoring!$F$14)+IF(Data!$J219&lt;&gt;"",Scoring!$F$15)+IF(Data!$K219&lt;&gt;"",Scoring!$F$16)+IF(Data!$L219&lt;&gt;"",Scoring!$F$17)+IF(Data!$M219&lt;&gt;"",Scoring!$F$18)+IF(Data!$N219&lt;&gt;"",Scoring!$F$19)+IF(Data!$O219&lt;&gt;"",Scoring!$F$20)+IF(Data!$P219&lt;&gt;"",Scoring!$F$21)+IF(Data!$Q219&lt;&gt;"",Scoring!$F$22)+IF(Data!$R219&lt;&gt;"",Scoring!$F$23)+IF(Data!$S219&lt;&gt;"",Scoring!$F$24)+IF(Data!$T219&lt;&gt;"",Scoring!$F$25)+IF(Data!$U219&lt;&gt;"",Scoring!$F$26)+IF(Data!$V219&lt;&gt;"",Scoring!$F$27)+IF(Data!$W219&lt;&gt;"",Scoring!$F$28)+IF(Data!$X219&lt;&gt;"",Scoring!$F$29)+IF(Data!$Y219&lt;&gt;"",Scoring!$F$30)+IF(Data!$Z219&lt;&gt;"",Scoring!$F$31)+IF(Data!$AA219&lt;&gt;"",Scoring!$F$32)+IF(Data!$AB219&lt;&gt;"",Scoring!$F$33)+IF(Data!$AC219&lt;&gt;"",Scoring!$F$34)+IF(Data!$AD219&lt;&gt;"",Scoring!$F$35)+IF(Data!$AE219&lt;&gt;"",Scoring!$F$36)+IF(Data!$AF219&lt;&gt;"",Scoring!$F$37)+IF(Data!$AG219&lt;&gt;"",Scoring!$F$38)+IF(Data!$AH219&lt;&gt;"",Scoring!$F$39)+IF(Data!$AI219&lt;&gt;"",Scoring!$F$40)+IF(Data!$AJ219&lt;&gt;"",Scoring!$F$41)+IF(Data!$AK219&lt;&gt;"",Scoring!$F$42)+IF(Data!$AL219&lt;&gt;"",Scoring!$F$43)+IF(Data!$AM219&lt;&gt;"",Scoring!$F$44)+IF(Data!$AN219&lt;&gt;"",Scoring!$F$45)+IF(Data!$AO219&lt;&gt;"",Scoring!$F$46)+IF(Data!$AP219&lt;&gt;"",Scoring!$F$47)+IF(Data!$AQ219&lt;&gt;"",Scoring!$F$48)+IF(Data!$AR219&lt;&gt;"",Scoring!$F$49)+IF(Data!$AS219&lt;&gt;"",Scoring!$F$50)+IF(Data!$AT219&lt;&gt;"",Scoring!$F$51)+IF(Data!$AU219&lt;&gt;"",Scoring!$F$52),"")</f>
        <v/>
      </c>
      <c r="BA219" s="183" t="str">
        <f>IF(AZ219&lt;&gt;"",LOOKUP(AZ219,Likelihoods!$A$7:$A$107,Likelihoods!D$7:D$107),"")</f>
        <v/>
      </c>
      <c r="BB219" s="181" t="str">
        <f>IF(AND(COUNTBLANK($B219:$O219)=13,COUNTBLANK($P219:$Q219)=1,COUNTBLANK($R219:$U219)=3,COUNTBLANK($V219:$X219)=2,COUNTBLANK($Y219:$AE219)=6,COUNTBLANK($AF219:$AJ219)=4,COUNTBLANK($AK219:AN219)=3,COUNTBLANK($AO219:$AQ219)=2,COUNTBLANK($AR219:$AS219)=1,COUNTBLANK($AT219:$AU219)=1),IF(Data!$B219&lt;&gt;"",Scoring!$G$7)+IF(Data!$C219&lt;&gt;"",Scoring!$G$8)+IF(Data!$D219&lt;&gt;"",Scoring!$G$9)+IF(Data!$E219&lt;&gt;"",Scoring!$G$10)+IF(Data!$F219&lt;&gt;"",Scoring!$G$11)+IF(Data!$G219&lt;&gt;"",Scoring!$G$12)+IF(Data!$H219&lt;&gt;"",Scoring!$G$13)+IF(Data!$I219&lt;&gt;"",Scoring!$G$14)+IF(Data!$J219&lt;&gt;"",Scoring!$G$15)+IF(Data!$K219&lt;&gt;"",Scoring!$G$16)+IF(Data!$L219&lt;&gt;"",Scoring!$G$17)+IF(Data!$M219&lt;&gt;"",Scoring!$G$18)+IF(Data!$N219&lt;&gt;"",Scoring!$G$19)+IF(Data!$O219&lt;&gt;"",Scoring!$G$20)+IF(Data!$P219&lt;&gt;"",Scoring!$G$21)+IF(Data!$Q219&lt;&gt;"",Scoring!$G$22)+IF(Data!$R219&lt;&gt;"",Scoring!$G$23)+IF(Data!$S219&lt;&gt;"",Scoring!$G$24)+IF(Data!$T219&lt;&gt;"",Scoring!$G$25)+IF(Data!$U219&lt;&gt;"",Scoring!$G$26)+IF(Data!$V219&lt;&gt;"",Scoring!$G$27)+IF(Data!$W219&lt;&gt;"",Scoring!$G$28)+IF(Data!$X219&lt;&gt;"",Scoring!$G$29)+IF(Data!$Y219&lt;&gt;"",Scoring!$G$30)+IF(Data!$Z219&lt;&gt;"",Scoring!$G$31)+IF(Data!$AA219&lt;&gt;"",Scoring!$G$32)+IF(Data!$AB219&lt;&gt;"",Scoring!$G$33)+IF(Data!$AC219&lt;&gt;"",Scoring!$G$34)+IF(Data!$AD219&lt;&gt;"",Scoring!$G$35)+IF(Data!$AE219&lt;&gt;"",Scoring!$G$36)+IF(Data!$AF219&lt;&gt;"",Scoring!$G$37)+IF(Data!$AG219&lt;&gt;"",Scoring!$G$38)+IF(Data!$AH219&lt;&gt;"",Scoring!$G$39)+IF(Data!$AI219&lt;&gt;"",Scoring!$G$40)+IF(Data!$AJ219&lt;&gt;"",Scoring!$G$41)+IF(Data!$AK219&lt;&gt;"",Scoring!$G$42)+IF(Data!$AL219&lt;&gt;"",Scoring!$G$43)+IF(Data!$AM219&lt;&gt;"",Scoring!$G$44)+IF(Data!$AN219&lt;&gt;"",Scoring!$G$45)+IF(Data!$AO219&lt;&gt;"",Scoring!$G$46)+IF(Data!$AP219&lt;&gt;"",Scoring!$G$47)+IF(Data!$AQ219&lt;&gt;"",Scoring!$G$48)+IF(Data!$AR219&lt;&gt;"",Scoring!$G$49)+IF(Data!$AS219&lt;&gt;"",Scoring!$G$50)+IF(Data!$AT219&lt;&gt;"",Scoring!$G$51)+IF(Data!$AU219&lt;&gt;"",Scoring!$G$52),"")</f>
        <v/>
      </c>
      <c r="BC219" s="184" t="str">
        <f>IF(BB219&lt;&gt;"",LOOKUP(BB219,Likelihoods!$A$7:$A$107,Likelihoods!E$7:E$107),"")</f>
        <v/>
      </c>
      <c r="BD219" s="185" t="str">
        <f>IF(AND(COUNTBLANK($B219:$O219)=13,COUNTBLANK($P219:$Q219)=1,COUNTBLANK($R219:$U219)=3,COUNTBLANK($V219:$X219)=2,COUNTBLANK($Y219:$AE219)=6,COUNTBLANK($AF219:$AJ219)=4,COUNTBLANK($AK219:AN219)=3,COUNTBLANK($AO219:$AQ219)=2,COUNTBLANK($AR219:$AS219)=1,COUNTBLANK($AT219:$AU219)=1),IF(Data!$B219&lt;&gt;"",Scoring!$H$7)+IF(Data!$C219&lt;&gt;"",Scoring!$H$8)+IF(Data!$D219&lt;&gt;"",Scoring!$H$9)+IF(Data!$E219&lt;&gt;"",Scoring!$H$10)+IF(Data!$F219&lt;&gt;"",Scoring!$H$11)+IF(Data!$G219&lt;&gt;"",Scoring!$H$12)+IF(Data!$H219&lt;&gt;"",Scoring!$H$13)+IF(Data!$I219&lt;&gt;"",Scoring!$H$14)+IF(Data!$J219&lt;&gt;"",Scoring!$H$15)+IF(Data!$K219&lt;&gt;"",Scoring!$H$16)+IF(Data!$L219&lt;&gt;"",Scoring!$H$17)+IF(Data!$M219&lt;&gt;"",Scoring!$H$18)+IF(Data!$N219&lt;&gt;"",Scoring!$H$19)+IF(Data!$O219&lt;&gt;"",Scoring!$H$20)+IF(Data!$P219&lt;&gt;"",Scoring!$H$21)+IF(Data!$Q219&lt;&gt;"",Scoring!$H$22)+IF(Data!$R219&lt;&gt;"",Scoring!$H$23)+IF(Data!$S219&lt;&gt;"",Scoring!$H$24)+IF(Data!$T219&lt;&gt;"",Scoring!$H$25)+IF(Data!$U219&lt;&gt;"",Scoring!$H$26)+IF(Data!$V219&lt;&gt;"",Scoring!$H$27)+IF(Data!$W219&lt;&gt;"",Scoring!$H$28)+IF(Data!$X219&lt;&gt;"",Scoring!$H$29)+IF(Data!$Y219&lt;&gt;"",Scoring!$H$30)+IF(Data!$Z219&lt;&gt;"",Scoring!$H$31)+IF(Data!$AA219&lt;&gt;"",Scoring!$H$32)+IF(Data!$AB219&lt;&gt;"",Scoring!$H$33)+IF(Data!$AC219&lt;&gt;"",Scoring!$H$34)+IF(Data!$AD219&lt;&gt;"",Scoring!$H$35)+IF(Data!$AE219&lt;&gt;"",Scoring!$H$36)+IF(Data!$AF219&lt;&gt;"",Scoring!$H$37)+IF(Data!$AG219&lt;&gt;"",Scoring!$H$38)+IF(Data!$AH219&lt;&gt;"",Scoring!$H$39)+IF(Data!$AI219&lt;&gt;"",Scoring!$H$40)+IF(Data!$AJ219&lt;&gt;"",Scoring!$H$41)+IF(Data!$AK219&lt;&gt;"",Scoring!$H$42)+IF(Data!$AL219&lt;&gt;"",Scoring!$H$43)+IF(Data!$AM219&lt;&gt;"",Scoring!$H$44)+IF(Data!$AN219&lt;&gt;"",Scoring!$H$45)+IF(Data!$AO219&lt;&gt;"",Scoring!$H$46)+IF(Data!$AP219&lt;&gt;"",Scoring!$H$47)+IF(Data!$AQ219&lt;&gt;"",Scoring!$H$48)+IF(Data!$AR219&lt;&gt;"",Scoring!$H$49)+IF(Data!$AS219&lt;&gt;"",Scoring!$H$50)+IF(Data!$AT219&lt;&gt;"",Scoring!$H$51)+IF(Data!$AU219&lt;&gt;"",Scoring!$H$52),"")</f>
        <v/>
      </c>
      <c r="BE219" s="186" t="str">
        <f>IF(BD219&lt;&gt;"",LOOKUP(BD219,Likelihoods!$A$7:$A$107,Likelihoods!F$7:F$107),"")</f>
        <v/>
      </c>
      <c r="BF219" s="181" t="str">
        <f>IF(AND(COUNTBLANK($B219:$O219)=13,COUNTBLANK($P219:$Q219)=1,COUNTBLANK($R219:$U219)=3,COUNTBLANK($V219:$X219)=2,COUNTBLANK($Y219:$AE219)=6,COUNTBLANK($AF219:$AJ219)=4,COUNTBLANK($AK219:AN219)=3,COUNTBLANK($AO219:$AQ219)=2,COUNTBLANK($AR219:$AS219)=1,COUNTBLANK($AT219:$AU219)=1),IF(Data!$B219&lt;&gt;"",Scoring!$I$7)+IF(Data!$C219&lt;&gt;"",Scoring!$I$8)+IF(Data!$D219&lt;&gt;"",Scoring!$I$9)+IF(Data!$E219&lt;&gt;"",Scoring!$I$10)+IF(Data!$F219&lt;&gt;"",Scoring!$I$11)+IF(Data!$G219&lt;&gt;"",Scoring!$I$12)+IF(Data!$H219&lt;&gt;"",Scoring!$I$13)+IF(Data!$I219&lt;&gt;"",Scoring!$I$14)+IF(Data!$J219&lt;&gt;"",Scoring!$I$15)+IF(Data!$K219&lt;&gt;"",Scoring!$I$16)+IF(Data!$L219&lt;&gt;"",Scoring!$I$17)+IF(Data!$M219&lt;&gt;"",Scoring!$I$18)+IF(Data!$N219&lt;&gt;"",Scoring!$I$19)+IF(Data!$O219&lt;&gt;"",Scoring!$I$20)+IF(Data!$P219&lt;&gt;"",Scoring!$I$21)+IF(Data!$Q219&lt;&gt;"",Scoring!$I$22)+IF(Data!$R219&lt;&gt;"",Scoring!$I$23)+IF(Data!$S219&lt;&gt;"",Scoring!$I$24)+IF(Data!$T219&lt;&gt;"",Scoring!$I$25)+IF(Data!$U219&lt;&gt;"",Scoring!$I$26)+IF(Data!$V219&lt;&gt;"",Scoring!$I$27)+IF(Data!$W219&lt;&gt;"",Scoring!$I$28)+IF(Data!$X219&lt;&gt;"",Scoring!$I$29)+IF(Data!$Y219&lt;&gt;"",Scoring!$I$30)+IF(Data!$Z219&lt;&gt;"",Scoring!$I$31)+IF(Data!$AA219&lt;&gt;"",Scoring!$I$32)+IF(Data!$AB219&lt;&gt;"",Scoring!$I$33)+IF(Data!$AC219&lt;&gt;"",Scoring!$I$34)+IF(Data!$AD219&lt;&gt;"",Scoring!$I$35)+IF(Data!$AE219&lt;&gt;"",Scoring!$I$36)+IF(Data!$AF219&lt;&gt;"",Scoring!$I$37)+IF(Data!$AG219&lt;&gt;"",Scoring!$I$38)+IF(Data!$AH219&lt;&gt;"",Scoring!$I$39)+IF(Data!$AI219&lt;&gt;"",Scoring!$I$40)+IF(Data!$AJ219&lt;&gt;"",Scoring!$I$41)+IF(Data!$AK219&lt;&gt;"",Scoring!$I$42)+IF(Data!$AL219&lt;&gt;"",Scoring!$I$43)+IF(Data!$AM219&lt;&gt;"",Scoring!$I$44)+IF(Data!$AN219&lt;&gt;"",Scoring!$I$45)+IF(Data!$AO219&lt;&gt;"",Scoring!$I$46)+IF(Data!$AP219&lt;&gt;"",Scoring!$I$47)+IF(Data!$AQ219&lt;&gt;"",Scoring!$I$48)+IF(Data!$AR219&lt;&gt;"",Scoring!$I$49)+IF(Data!$AS219&lt;&gt;"",Scoring!$I$50)+IF(Data!$AT219&lt;&gt;"",Scoring!$I$51)+IF(Data!$AU219&lt;&gt;"",Scoring!$I$52),"")</f>
        <v/>
      </c>
      <c r="BG219" s="180" t="str">
        <f>IF(BF219&lt;&gt;"",LOOKUP(BF219,Likelihoods!$A$7:$A$107,Likelihoods!G$7:G$107),"")</f>
        <v/>
      </c>
      <c r="BH219" s="187" t="str">
        <f>IF(AND(COUNTBLANK($B219:$O219)=13,COUNTBLANK($P219:$Q219)=1,COUNTBLANK($R219:$U219)=3,COUNTBLANK($V219:$X219)=2,COUNTBLANK($Y219:$AE219)=6,COUNTBLANK($AF219:$AJ219)=4,COUNTBLANK($AK219:AN219)=3,COUNTBLANK($AO219:$AQ219)=2,COUNTBLANK($AR219:$AS219)=1,COUNTBLANK($AT219:$AU219)=1),IF(Data!$B219&lt;&gt;"",Scoring!$J$7)+IF(Data!$C219&lt;&gt;"",Scoring!$J$8)+IF(Data!$D219&lt;&gt;"",Scoring!$J$9)+IF(Data!$E219&lt;&gt;"",Scoring!$J$10)+IF(Data!$F219&lt;&gt;"",Scoring!$J$11)+IF(Data!$G219&lt;&gt;"",Scoring!$J$12)+IF(Data!$H219&lt;&gt;"",Scoring!$J$13)+IF(Data!$I219&lt;&gt;"",Scoring!$J$14)+IF(Data!$J219&lt;&gt;"",Scoring!$J$15)+IF(Data!$K219&lt;&gt;"",Scoring!$J$16)+IF(Data!$L219&lt;&gt;"",Scoring!$J$17)+IF(Data!$M219&lt;&gt;"",Scoring!$J$18)+IF(Data!$N219&lt;&gt;"",Scoring!$J$19)+IF(Data!$O219&lt;&gt;"",Scoring!$J$20)+IF(Data!$P219&lt;&gt;"",Scoring!$J$21)+IF(Data!$Q219&lt;&gt;"",Scoring!$J$22)+IF(Data!$R219&lt;&gt;"",Scoring!$J$23)+IF(Data!$S219&lt;&gt;"",Scoring!$J$24)+IF(Data!$T219&lt;&gt;"",Scoring!$J$25)+IF(Data!$U219&lt;&gt;"",Scoring!$J$26)+IF(Data!$V219&lt;&gt;"",Scoring!$J$27)+IF(Data!$W219&lt;&gt;"",Scoring!$J$28)+IF(Data!$X219&lt;&gt;"",Scoring!$J$29)+IF(Data!$Y219&lt;&gt;"",Scoring!$J$30)+IF(Data!$Z219&lt;&gt;"",Scoring!$J$31)+IF(Data!$AA219&lt;&gt;"",Scoring!$J$32)+IF(Data!$AB219&lt;&gt;"",Scoring!$J$33)+IF(Data!$AC219&lt;&gt;"",Scoring!$J$34)+IF(Data!$AD219&lt;&gt;"",Scoring!$J$35)+IF(Data!$AE219&lt;&gt;"",Scoring!$J$36)+IF(Data!$AF219&lt;&gt;"",Scoring!$J$37)+IF(Data!$AG219&lt;&gt;"",Scoring!$J$38)+IF(Data!$AH219&lt;&gt;"",Scoring!$J$39)+IF(Data!$AI219&lt;&gt;"",Scoring!$J$40)+IF(Data!$AJ219&lt;&gt;"",Scoring!$J$41)+IF(Data!$AK219&lt;&gt;"",Scoring!$J$42)+IF(Data!$AL219&lt;&gt;"",Scoring!$J$43)+IF(Data!$AM219&lt;&gt;"",Scoring!$J$44)+IF(Data!$AN219&lt;&gt;"",Scoring!$J$45)+IF(Data!$AO219&lt;&gt;"",Scoring!$J$46)+IF(Data!$AP219&lt;&gt;"",Scoring!$J$47)+IF(Data!$AQ219&lt;&gt;"",Scoring!$J$48)+IF(Data!$AR219&lt;&gt;"",Scoring!$J$49)+IF(Data!$AS219&lt;&gt;"",Scoring!$J$50)+IF(Data!$AT219&lt;&gt;"",Scoring!$J$51)+IF(Data!$AU219&lt;&gt;"",Scoring!$J$52),"")</f>
        <v/>
      </c>
      <c r="BI219" s="183" t="str">
        <f>IF(BH219&lt;&gt;"",LOOKUP(BH219,Likelihoods!$A$7:$A$107,Likelihoods!H$7:H$107),"")</f>
        <v/>
      </c>
      <c r="BJ219" s="188" t="str">
        <f>IF(AND(COUNTBLANK($B219:$O219)=13,COUNTBLANK($P219:$Q219)=1,COUNTBLANK($R219:$U219)=3,COUNTBLANK($V219:$X219)=2,COUNTBLANK($Y219:$AE219)=6,COUNTBLANK($AF219:$AJ219)=4,COUNTBLANK($AK219:AN219)=3,COUNTBLANK($AO219:$AQ219)=2,COUNTBLANK($AR219:$AS219)=1,COUNTBLANK($AT219:$AU219)=1),IF(Data!$B219&lt;&gt;"",Scoring!$K$7)+IF(Data!$C219&lt;&gt;"",Scoring!$K$8)+IF(Data!$D219&lt;&gt;"",Scoring!$K$9)+IF(Data!$E219&lt;&gt;"",Scoring!$K$10)+IF(Data!$F219&lt;&gt;"",Scoring!$K$11)+IF(Data!$G219&lt;&gt;"",Scoring!$K$12)+IF(Data!$H219&lt;&gt;"",Scoring!$K$13)+IF(Data!$I219&lt;&gt;"",Scoring!$K$14)+IF(Data!$J219&lt;&gt;"",Scoring!$K$15)+IF(Data!$K219&lt;&gt;"",Scoring!$K$16)+IF(Data!$L219&lt;&gt;"",Scoring!$K$17)+IF(Data!$M219&lt;&gt;"",Scoring!$K$18)+IF(Data!$N219&lt;&gt;"",Scoring!$K$19)+IF(Data!$O219&lt;&gt;"",Scoring!$K$20)+IF(Data!$P219&lt;&gt;"",Scoring!$K$21)+IF(Data!$Q219&lt;&gt;"",Scoring!$K$22)+IF(Data!$R219&lt;&gt;"",Scoring!$K$23)+IF(Data!$S219&lt;&gt;"",Scoring!$K$24)+IF(Data!$T219&lt;&gt;"",Scoring!$K$25)+IF(Data!$U219&lt;&gt;"",Scoring!$K$26)+IF(Data!$V219&lt;&gt;"",Scoring!$K$27)+IF(Data!$W219&lt;&gt;"",Scoring!$K$28)+IF(Data!$X219&lt;&gt;"",Scoring!$K$29)+IF(Data!$Y219&lt;&gt;"",Scoring!$K$30)+IF(Data!$Z219&lt;&gt;"",Scoring!$K$31)+IF(Data!$AA219&lt;&gt;"",Scoring!$K$32)+IF(Data!$AB219&lt;&gt;"",Scoring!$K$33)+IF(Data!$AC219&lt;&gt;"",Scoring!$K$34)+IF(Data!$AD219&lt;&gt;"",Scoring!$K$35)+IF(Data!$AE219&lt;&gt;"",Scoring!$K$36)+IF(Data!$AF219&lt;&gt;"",Scoring!$K$37)+IF(Data!$AG219&lt;&gt;"",Scoring!$K$38)+IF(Data!$AH219&lt;&gt;"",Scoring!$K$39)+IF(Data!$AI219&lt;&gt;"",Scoring!$K$40)+IF(Data!$AJ219&lt;&gt;"",Scoring!$K$41)+IF(Data!$AK219&lt;&gt;"",Scoring!$K$42)+IF(Data!$AL219&lt;&gt;"",Scoring!$K$43)+IF(Data!$AM219&lt;&gt;"",Scoring!$K$44)+IF(Data!$AN219&lt;&gt;"",Scoring!$K$45)+IF(Data!$AO219&lt;&gt;"",Scoring!$K$46)+IF(Data!$AP219&lt;&gt;"",Scoring!$K$47)+IF(Data!$AQ219&lt;&gt;"",Scoring!$K$48)+IF(Data!$AR219&lt;&gt;"",Scoring!$K$49)+IF(Data!$AS219&lt;&gt;"",Scoring!$K$50)+IF(Data!$AT219&lt;&gt;"",Scoring!$K$51)+IF(Data!$AU219&lt;&gt;"",Scoring!$K$52),"")</f>
        <v/>
      </c>
      <c r="BK219" s="184" t="str">
        <f>IF(BJ219&lt;&gt;"",LOOKUP(BJ219,Likelihoods!$A$7:$A$107,Likelihoods!I$7:I$107),"")</f>
        <v/>
      </c>
      <c r="BL219" s="187" t="str">
        <f>IF(AND(COUNTBLANK($B219:$O219)=13,COUNTBLANK($P219:$Q219)=1,COUNTBLANK($R219:$U219)=3,COUNTBLANK($V219:$X219)=2,COUNTBLANK($Y219:$AE219)=6,COUNTBLANK($AF219:$AJ219)=4,COUNTBLANK($AK219:AN219)=3,COUNTBLANK($AO219:$AQ219)=2,COUNTBLANK($AR219:$AS219)=1,COUNTBLANK($AT219:$AU219)=1),IF(Data!$B219&lt;&gt;"",Scoring!$L$7)+IF(Data!$C219&lt;&gt;"",Scoring!$L$8)+IF(Data!$D219&lt;&gt;"",Scoring!$L$9)+IF(Data!$E219&lt;&gt;"",Scoring!$L$10)+IF(Data!$F219&lt;&gt;"",Scoring!$L$11)+IF(Data!$G219&lt;&gt;"",Scoring!$L$12)+IF(Data!$H219&lt;&gt;"",Scoring!$L$13)+IF(Data!$I219&lt;&gt;"",Scoring!$L$14)+IF(Data!$J219&lt;&gt;"",Scoring!$L$15)+IF(Data!$K219&lt;&gt;"",Scoring!$L$16)+IF(Data!$L219&lt;&gt;"",Scoring!$L$17)+IF(Data!$M219&lt;&gt;"",Scoring!$L$18)+IF(Data!$N219&lt;&gt;"",Scoring!$L$19)+IF(Data!$O219&lt;&gt;"",Scoring!$L$20)+IF(Data!$P219&lt;&gt;"",Scoring!$L$21)+IF(Data!$Q219&lt;&gt;"",Scoring!$L$22)+IF(Data!$R219&lt;&gt;"",Scoring!$L$23)+IF(Data!$S219&lt;&gt;"",Scoring!$L$24)+IF(Data!$T219&lt;&gt;"",Scoring!$L$25)+IF(Data!$U219&lt;&gt;"",Scoring!$L$26)+IF(Data!$V219&lt;&gt;"",Scoring!$L$27)+IF(Data!$W219&lt;&gt;"",Scoring!$L$28)+IF(Data!$X219&lt;&gt;"",Scoring!$L$29)+IF(Data!$Y219&lt;&gt;"",Scoring!$L$30)+IF(Data!$Z219&lt;&gt;"",Scoring!$L$31)+IF(Data!$AA219&lt;&gt;"",Scoring!$L$32)+IF(Data!$AB219&lt;&gt;"",Scoring!$L$33)+IF(Data!$AC219&lt;&gt;"",Scoring!$L$34)+IF(Data!$AD219&lt;&gt;"",Scoring!$L$35)+IF(Data!$AE219&lt;&gt;"",Scoring!$L$36)+IF(Data!$AF219&lt;&gt;"",Scoring!$L$37)+IF(Data!$AG219&lt;&gt;"",Scoring!$L$38)+IF(Data!$AH219&lt;&gt;"",Scoring!$L$39)+IF(Data!$AI219&lt;&gt;"",Scoring!$L$40)+IF(Data!$AJ219&lt;&gt;"",Scoring!$L$41)+IF(Data!$AK219&lt;&gt;"",Scoring!$L$42)+IF(Data!$AL219&lt;&gt;"",Scoring!$L$43)+IF(Data!$AM219&lt;&gt;"",Scoring!$L$44)+IF(Data!$AN219&lt;&gt;"",Scoring!$L$45)+IF(Data!$AO219&lt;&gt;"",Scoring!$L$46)+IF(Data!$AP219&lt;&gt;"",Scoring!$L$47)+IF(Data!$AQ219&lt;&gt;"",Scoring!$L$48)+IF(Data!$AR219&lt;&gt;"",Scoring!$L$49)+IF(Data!$AS219&lt;&gt;"",Scoring!$L$50)+IF(Data!$AT219&lt;&gt;"",Scoring!$L$51)+IF(Data!$AU219&lt;&gt;"",Scoring!$L$52),"")</f>
        <v/>
      </c>
      <c r="BM219" s="180" t="str">
        <f>IF(BL219&lt;&gt;"",LOOKUP(BL219,Likelihoods!$A$7:$A$107,Likelihoods!J$7:J$107),"")</f>
        <v/>
      </c>
      <c r="BN219" s="181" t="str">
        <f>IF(AND(COUNTBLANK($B219:$O219)=13,COUNTBLANK($P219:$Q219)=1,COUNTBLANK($R219:$U219)=3,COUNTBLANK($V219:$X219)=2,COUNTBLANK($Y219:$AE219)=6,COUNTBLANK($AF219:$AJ219)=4,COUNTBLANK($AK219:AN219)=3,COUNTBLANK($AO219:$AQ219)=2,COUNTBLANK($AR219:$AS219)=1,COUNTBLANK($AT219:$AU219)=1),IF(Data!$B219&lt;&gt;"",Scoring!$M$7)+IF(Data!$C219&lt;&gt;"",Scoring!$M$8)+IF(Data!$D219&lt;&gt;"",Scoring!$M$9)+IF(Data!$E219&lt;&gt;"",Scoring!$M$10)+IF(Data!$F219&lt;&gt;"",Scoring!$M$11)+IF(Data!$G219&lt;&gt;"",Scoring!$M$12)+IF(Data!$H219&lt;&gt;"",Scoring!$M$13)+IF(Data!$I219&lt;&gt;"",Scoring!$M$14)+IF(Data!$J219&lt;&gt;"",Scoring!$M$15)+IF(Data!$K219&lt;&gt;"",Scoring!$M$16)+IF(Data!$L219&lt;&gt;"",Scoring!$M$17)+IF(Data!$M219&lt;&gt;"",Scoring!$M$18)+IF(Data!$N219&lt;&gt;"",Scoring!$M$19)+IF(Data!$O219&lt;&gt;"",Scoring!$M$20)+IF(Data!$P219&lt;&gt;"",Scoring!$M$21)+IF(Data!$Q219&lt;&gt;"",Scoring!$M$22)+IF(Data!$R219&lt;&gt;"",Scoring!$M$23)+IF(Data!$S219&lt;&gt;"",Scoring!$M$24)+IF(Data!$T219&lt;&gt;"",Scoring!$M$25)+IF(Data!$U219&lt;&gt;"",Scoring!$M$26)+IF(Data!$V219&lt;&gt;"",Scoring!$M$27)+IF(Data!$W219&lt;&gt;"",Scoring!$M$28)+IF(Data!$X219&lt;&gt;"",Scoring!$M$29)+IF(Data!$Y219&lt;&gt;"",Scoring!$M$30)+IF(Data!$Z219&lt;&gt;"",Scoring!$M$31)+IF(Data!$AA219&lt;&gt;"",Scoring!$M$32)+IF(Data!$AB219&lt;&gt;"",Scoring!$M$33)+IF(Data!$AC219&lt;&gt;"",Scoring!$M$34)+IF(Data!$AD219&lt;&gt;"",Scoring!$M$35)+IF(Data!$AE219&lt;&gt;"",Scoring!$M$36)+IF(Data!$AF219&lt;&gt;"",Scoring!$M$37)+IF(Data!$AG219&lt;&gt;"",Scoring!$M$38)+IF(Data!$AH219&lt;&gt;"",Scoring!$M$39)+IF(Data!$AI219&lt;&gt;"",Scoring!$M$40)+IF(Data!$AJ219&lt;&gt;"",Scoring!$M$41)+IF(Data!$AK219&lt;&gt;"",Scoring!$M$42)+IF(Data!$AL219&lt;&gt;"",Scoring!$M$43)+IF(Data!$AM219&lt;&gt;"",Scoring!$M$44)+IF(Data!$AN219&lt;&gt;"",Scoring!$M$45)+IF(Data!$AO219&lt;&gt;"",Scoring!$M$46)+IF(Data!$AP219&lt;&gt;"",Scoring!$M$47)+IF(Data!$AQ219&lt;&gt;"",Scoring!$M$48)+IF(Data!$AR219&lt;&gt;"",Scoring!$M$49)+IF(Data!$AS219&lt;&gt;"",Scoring!$M$50)+IF(Data!$AT219&lt;&gt;"",Scoring!$M$51)+IF(Data!$AU219&lt;&gt;"",Scoring!$M$52),"")</f>
        <v/>
      </c>
      <c r="BO219" s="184" t="str">
        <f>IF(BN219&lt;&gt;"",LOOKUP(BN219,Likelihoods!$A$7:$A$107,Likelihoods!K$7:K$107),"")</f>
        <v/>
      </c>
      <c r="BP219" s="179" t="str">
        <f>IF(AND(COUNTBLANK($B219:$O219)=13,COUNTBLANK($P219:$Q219)=1,COUNTBLANK($R219:$U219)=3,COUNTBLANK($V219:$X219)=2,COUNTBLANK($Y219:$AE219)=6,COUNTBLANK($AF219:$AJ219)=4,COUNTBLANK($AK219:AN219)=3,COUNTBLANK($AO219:$AQ219)=2,COUNTBLANK($AR219:$AS219)=1,COUNTBLANK($AT219:$AU219)=1),IF(Data!$B219&lt;&gt;"",Scoring!$N$7)+IF(Data!$C219&lt;&gt;"",Scoring!$N$8)+IF(Data!$D219&lt;&gt;"",Scoring!$N$9)+IF(Data!$E219&lt;&gt;"",Scoring!$N$10)+IF(Data!$F219&lt;&gt;"",Scoring!$N$11)+IF(Data!$G219&lt;&gt;"",Scoring!$N$12)+IF(Data!$H219&lt;&gt;"",Scoring!$N$13)+IF(Data!$I219&lt;&gt;"",Scoring!$N$14)+IF(Data!$J219&lt;&gt;"",Scoring!$N$15)+IF(Data!$K219&lt;&gt;"",Scoring!$N$16)+IF(Data!$L219&lt;&gt;"",Scoring!$N$17)+IF(Data!$M219&lt;&gt;"",Scoring!$N$18)+IF(Data!$N219&lt;&gt;"",Scoring!$N$19)+IF(Data!$O219&lt;&gt;"",Scoring!$N$20)+IF(Data!$P219&lt;&gt;"",Scoring!$N$21)+IF(Data!$Q219&lt;&gt;"",Scoring!$N$22)+IF(Data!$R219&lt;&gt;"",Scoring!$N$23)+IF(Data!$S219&lt;&gt;"",Scoring!$N$24)+IF(Data!$T219&lt;&gt;"",Scoring!$N$25)+IF(Data!$U219&lt;&gt;"",Scoring!$N$26)+IF(Data!$V219&lt;&gt;"",Scoring!$N$27)+IF(Data!$W219&lt;&gt;"",Scoring!$N$28)+IF(Data!$X219&lt;&gt;"",Scoring!$N$29)+IF(Data!$Y219&lt;&gt;"",Scoring!$N$30)+IF(Data!$Z219&lt;&gt;"",Scoring!$N$31)+IF(Data!$AA219&lt;&gt;"",Scoring!$N$32)+IF(Data!$AB219&lt;&gt;"",Scoring!$N$33)+IF(Data!$AC219&lt;&gt;"",Scoring!$N$34)+IF(Data!$AD219&lt;&gt;"",Scoring!$N$35)+IF(Data!$AE219&lt;&gt;"",Scoring!$N$36)+IF(Data!$AF219&lt;&gt;"",Scoring!$N$37)+IF(Data!$AG219&lt;&gt;"",Scoring!$N$38)+IF(Data!$AH219&lt;&gt;"",Scoring!$N$39)+IF(Data!$AI219&lt;&gt;"",Scoring!$N$40)+IF(Data!$AJ219&lt;&gt;"",Scoring!$N$41)+IF(Data!$AK219&lt;&gt;"",Scoring!$N$42)+IF(Data!$AL219&lt;&gt;"",Scoring!$N$43)+IF(Data!$AM219&lt;&gt;"",Scoring!$N$44)+IF(Data!$AN219&lt;&gt;"",Scoring!$N$45)+IF(Data!$AO219&lt;&gt;"",Scoring!$N$46)+IF(Data!$AP219&lt;&gt;"",Scoring!$N$47)+IF(Data!$AQ219&lt;&gt;"",Scoring!$N$48)+IF(Data!$AR219&lt;&gt;"",Scoring!$N$49)+IF(Data!$AS219&lt;&gt;"",Scoring!$N$50)+IF(Data!$AT219&lt;&gt;"",Scoring!$N$51)+IF(Data!$AU219&lt;&gt;"",Scoring!$N$52),"")</f>
        <v/>
      </c>
      <c r="BQ219" s="189" t="str">
        <f>IF(BP219&lt;&gt;"",LOOKUP(BP219,Likelihoods!$A$7:$A$107,Likelihoods!L$7:L$107),"")</f>
        <v/>
      </c>
      <c r="BR219" s="181" t="str">
        <f>IF(AND(COUNTBLANK($B219:$O219)=13,COUNTBLANK($P219:$Q219)=1,COUNTBLANK($R219:$U219)=3,COUNTBLANK($V219:$X219)=2,COUNTBLANK($Y219:$AE219)=6,COUNTBLANK($AF219:$AJ219)=4,COUNTBLANK($AK219:AN219)=3,COUNTBLANK($AO219:$AQ219)=2,COUNTBLANK($AR219:$AS219)=1,COUNTBLANK($AT219:$AU219)=1),IF(Data!$B219&lt;&gt;"",Scoring!$O$7)+IF(Data!$C219&lt;&gt;"",Scoring!$O$8)+IF(Data!$D219&lt;&gt;"",Scoring!$O$9)+IF(Data!$E219&lt;&gt;"",Scoring!$O$10)+IF(Data!$F219&lt;&gt;"",Scoring!$O$11)+IF(Data!$G219&lt;&gt;"",Scoring!$O$12)+IF(Data!$H219&lt;&gt;"",Scoring!$O$13)+IF(Data!$I219&lt;&gt;"",Scoring!$O$14)+IF(Data!$J219&lt;&gt;"",Scoring!$O$15)+IF(Data!$K219&lt;&gt;"",Scoring!$O$16)+IF(Data!$L219&lt;&gt;"",Scoring!$O$17)+IF(Data!$M219&lt;&gt;"",Scoring!$O$18)+IF(Data!$N219&lt;&gt;"",Scoring!$O$19)+IF(Data!$O219&lt;&gt;"",Scoring!$O$20)+IF(Data!$P219&lt;&gt;"",Scoring!$O$21)+IF(Data!$Q219&lt;&gt;"",Scoring!$O$22)+IF(Data!$R219&lt;&gt;"",Scoring!$O$23)+IF(Data!$S219&lt;&gt;"",Scoring!$O$24)+IF(Data!$T219&lt;&gt;"",Scoring!$O$25)+IF(Data!$U219&lt;&gt;"",Scoring!$O$26)+IF(Data!$V219&lt;&gt;"",Scoring!$O$27)+IF(Data!$W219&lt;&gt;"",Scoring!$O$28)+IF(Data!$X219&lt;&gt;"",Scoring!$O$29)+IF(Data!$Y219&lt;&gt;"",Scoring!$O$30)+IF(Data!$Z219&lt;&gt;"",Scoring!$O$31)+IF(Data!$AA219&lt;&gt;"",Scoring!$O$32)+IF(Data!$AB219&lt;&gt;"",Scoring!$O$33)+IF(Data!$AC219&lt;&gt;"",Scoring!$O$34)+IF(Data!$AD219&lt;&gt;"",Scoring!$O$35)+IF(Data!$AE219&lt;&gt;"",Scoring!$O$36)+IF(Data!$AF219&lt;&gt;"",Scoring!$O$37)+IF(Data!$AG219&lt;&gt;"",Scoring!$O$38)+IF(Data!$AH219&lt;&gt;"",Scoring!$O$39)+IF(Data!$AI219&lt;&gt;"",Scoring!$O$40)+IF(Data!$AJ219&lt;&gt;"",Scoring!$O$41)+IF(Data!$AK219&lt;&gt;"",Scoring!$O$42)+IF(Data!$AL219&lt;&gt;"",Scoring!$O$43)+IF(Data!$AM219&lt;&gt;"",Scoring!$O$44)+IF(Data!$AN219&lt;&gt;"",Scoring!$O$45)+IF(Data!$AO219&lt;&gt;"",Scoring!$O$46)+IF(Data!$AP219&lt;&gt;"",Scoring!$O$47)+IF(Data!$AQ219&lt;&gt;"",Scoring!$O$48)+IF(Data!$AR219&lt;&gt;"",Scoring!$O$49)+IF(Data!$AS219&lt;&gt;"",Scoring!$O$50)+IF(Data!$AT219&lt;&gt;"",Scoring!$O$51)+IF(Data!$AU219&lt;&gt;"",Scoring!$O$52),"")</f>
        <v/>
      </c>
      <c r="BS219" s="184" t="str">
        <f>IF(BR219&lt;&gt;"",LOOKUP(BR219,Likelihoods!$A$7:$A$107,Likelihoods!M$7:M$107),"")</f>
        <v/>
      </c>
      <c r="BT219" s="181" t="str">
        <f>IF(AND(COUNTBLANK($B219:$O219)=13,COUNTBLANK($P219:$Q219)=1,COUNTBLANK($R219:$U219)=3,COUNTBLANK($V219:$X219)=2,COUNTBLANK($Y219:$AE219)=6,COUNTBLANK($AF219:$AJ219)=4,COUNTBLANK($AK219:AN219)=3,COUNTBLANK($AO219:$AQ219)=2,COUNTBLANK($AR219:$AS219)=1,COUNTBLANK($AT219:$AU219)=1),IF(Data!$B219&lt;&gt;"",Scoring!$P$7)+IF(Data!$C219&lt;&gt;"",Scoring!$P$8)+IF(Data!$D219&lt;&gt;"",Scoring!$P$9)+IF(Data!$E219&lt;&gt;"",Scoring!$P$10)+IF(Data!$F219&lt;&gt;"",Scoring!$P$11)+IF(Data!$G219&lt;&gt;"",Scoring!$P$12)+IF(Data!$H219&lt;&gt;"",Scoring!$P$13)+IF(Data!$I219&lt;&gt;"",Scoring!$P$14)+IF(Data!$J219&lt;&gt;"",Scoring!$P$15)+IF(Data!$K219&lt;&gt;"",Scoring!$P$16)+IF(Data!$L219&lt;&gt;"",Scoring!$P$17)+IF(Data!$M219&lt;&gt;"",Scoring!$P$18)+IF(Data!$N219&lt;&gt;"",Scoring!$P$19)+IF(Data!$O219&lt;&gt;"",Scoring!$P$20)+IF(Data!$P219&lt;&gt;"",Scoring!$P$21)+IF(Data!$Q219&lt;&gt;"",Scoring!$P$22)+IF(Data!$R219&lt;&gt;"",Scoring!$P$23)+IF(Data!$S219&lt;&gt;"",Scoring!$P$24)+IF(Data!$T219&lt;&gt;"",Scoring!$P$25)+IF(Data!$U219&lt;&gt;"",Scoring!$P$26)+IF(Data!$V219&lt;&gt;"",Scoring!$P$27)+IF(Data!$W219&lt;&gt;"",Scoring!$P$28)+IF(Data!$X219&lt;&gt;"",Scoring!$P$29)+IF(Data!$Y219&lt;&gt;"",Scoring!$P$30)+IF(Data!$Z219&lt;&gt;"",Scoring!$P$31)+IF(Data!$AA219&lt;&gt;"",Scoring!$P$32)+IF(Data!$AB219&lt;&gt;"",Scoring!$P$33)+IF(Data!$AC219&lt;&gt;"",Scoring!$P$34)+IF(Data!$AD219&lt;&gt;"",Scoring!$P$35)+IF(Data!$AE219&lt;&gt;"",Scoring!$P$36)+IF(Data!$AF219&lt;&gt;"",Scoring!$P$37)+IF(Data!$AG219&lt;&gt;"",Scoring!$P$38)+IF(Data!$AH219&lt;&gt;"",Scoring!$P$39)+IF(Data!$AI219&lt;&gt;"",Scoring!$P$40)+IF(Data!$AJ219&lt;&gt;"",Scoring!$P$41)+IF(Data!$AK219&lt;&gt;"",Scoring!$P$42)+IF(Data!$AL219&lt;&gt;"",Scoring!$P$43)+IF(Data!$AM219&lt;&gt;"",Scoring!$P$44)+IF(Data!$AN219&lt;&gt;"",Scoring!$P$45)+IF(Data!$AO219&lt;&gt;"",Scoring!$P$46)+IF(Data!$AP219&lt;&gt;"",Scoring!$P$47)+IF(Data!$AQ219&lt;&gt;"",Scoring!$P$48)+IF(Data!$AR219&lt;&gt;"",Scoring!$P$49)+IF(Data!$AS219&lt;&gt;"",Scoring!$P$50)+IF(Data!$AT219&lt;&gt;"",Scoring!$P$51)+IF(Data!$AU219&lt;&gt;"",Scoring!$P$52),"")</f>
        <v/>
      </c>
      <c r="BU219" s="180" t="str">
        <f>IF(BT219&lt;&gt;"",LOOKUP(BT219,Likelihoods!$A$7:$A$107,Likelihoods!N$7:N$107),"")</f>
        <v/>
      </c>
      <c r="BV219" s="181" t="str">
        <f>IF(AND(COUNTBLANK($B219:$O219)=13,COUNTBLANK($P219:$Q219)=1,COUNTBLANK($R219:$U219)=3,COUNTBLANK($V219:$X219)=2,COUNTBLANK($Y219:$AE219)=6,COUNTBLANK($AF219:$AJ219)=4,COUNTBLANK($AK219:AN219)=3,COUNTBLANK($AO219:$AQ219)=2,COUNTBLANK($AR219:$AS219)=1,COUNTBLANK($AT219:$AU219)=1),IF(Data!$B219&lt;&gt;"",Scoring!$Q$7)+IF(Data!$C219&lt;&gt;"",Scoring!$Q$8)+IF(Data!$D219&lt;&gt;"",Scoring!$Q$9)+IF(Data!$E219&lt;&gt;"",Scoring!$Q$10)+IF(Data!$F219&lt;&gt;"",Scoring!$Q$11)+IF(Data!$G219&lt;&gt;"",Scoring!$Q$12)+IF(Data!$H219&lt;&gt;"",Scoring!$Q$13)+IF(Data!$I219&lt;&gt;"",Scoring!$Q$14)+IF(Data!$J219&lt;&gt;"",Scoring!$Q$15)+IF(Data!$K219&lt;&gt;"",Scoring!$Q$16)+IF(Data!$L219&lt;&gt;"",Scoring!$Q$17)+IF(Data!$M219&lt;&gt;"",Scoring!$Q$18)+IF(Data!$N219&lt;&gt;"",Scoring!$Q$19)+IF(Data!$O219&lt;&gt;"",Scoring!$Q$20)+IF(Data!$P219&lt;&gt;"",Scoring!$Q$21)+IF(Data!$Q219&lt;&gt;"",Scoring!$Q$22)+IF(Data!$R219&lt;&gt;"",Scoring!$Q$23)+IF(Data!$S219&lt;&gt;"",Scoring!$Q$24)+IF(Data!$T219&lt;&gt;"",Scoring!$Q$25)+IF(Data!$U219&lt;&gt;"",Scoring!$Q$26)+IF(Data!$V219&lt;&gt;"",Scoring!$Q$27)+IF(Data!$W219&lt;&gt;"",Scoring!$Q$28)+IF(Data!$X219&lt;&gt;"",Scoring!$Q$29)+IF(Data!$Y219&lt;&gt;"",Scoring!$Q$30)+IF(Data!$Z219&lt;&gt;"",Scoring!$Q$31)+IF(Data!$AA219&lt;&gt;"",Scoring!$Q$32)+IF(Data!$AB219&lt;&gt;"",Scoring!$Q$33)+IF(Data!$AC219&lt;&gt;"",Scoring!$Q$34)+IF(Data!$AD219&lt;&gt;"",Scoring!$Q$35)+IF(Data!$AE219&lt;&gt;"",Scoring!$Q$36)+IF(Data!$AF219&lt;&gt;"",Scoring!$Q$37)+IF(Data!$AG219&lt;&gt;"",Scoring!$Q$38)+IF(Data!$AH219&lt;&gt;"",Scoring!$Q$39)+IF(Data!$AI219&lt;&gt;"",Scoring!$Q$40)+IF(Data!$AJ219&lt;&gt;"",Scoring!$Q$41)+IF(Data!$AK219&lt;&gt;"",Scoring!$Q$42)+IF(Data!$AL219&lt;&gt;"",Scoring!$Q$43)+IF(Data!$AM219&lt;&gt;"",Scoring!$Q$44)+IF(Data!$AN219&lt;&gt;"",Scoring!$Q$45)+IF(Data!$AO219&lt;&gt;"",Scoring!$Q$46)+IF(Data!$AP219&lt;&gt;"",Scoring!$Q$47)+IF(Data!$AQ219&lt;&gt;"",Scoring!$Q$48)+IF(Data!$AR219&lt;&gt;"",Scoring!$Q$49)+IF(Data!$AS219&lt;&gt;"",Scoring!$Q$50)+IF(Data!$AT219&lt;&gt;"",Scoring!$Q$51)+IF(Data!$AU219&lt;&gt;"",Scoring!$Q$52),"")</f>
        <v/>
      </c>
      <c r="BW219" s="183" t="str">
        <f>IF(BV219&lt;&gt;"",LOOKUP(BV219,Likelihoods!$A$7:$A$107,Likelihoods!O$7:O$107),"")</f>
        <v/>
      </c>
      <c r="BX219" s="9"/>
      <c r="BY219" s="9"/>
      <c r="BZ219" s="9"/>
      <c r="CA219" s="9"/>
      <c r="CB219" s="9"/>
      <c r="CC219" s="9"/>
      <c r="CD219" s="9"/>
      <c r="CE219" s="9"/>
      <c r="CF219" s="9"/>
      <c r="CG219" s="9"/>
      <c r="CH219" s="9"/>
      <c r="CI219" s="9"/>
      <c r="CJ219" s="9"/>
      <c r="CK219" s="9"/>
    </row>
    <row r="220" spans="1:89" ht="14.25">
      <c r="A220" s="59"/>
      <c r="B220" s="76"/>
      <c r="C220" s="77"/>
      <c r="D220" s="77"/>
      <c r="E220" s="77"/>
      <c r="F220" s="77"/>
      <c r="G220" s="77"/>
      <c r="H220" s="77"/>
      <c r="I220" s="77"/>
      <c r="J220" s="77"/>
      <c r="K220" s="77"/>
      <c r="L220" s="77"/>
      <c r="M220" s="77"/>
      <c r="N220" s="77"/>
      <c r="O220" s="77"/>
      <c r="P220" s="76"/>
      <c r="Q220" s="78"/>
      <c r="R220" s="77"/>
      <c r="S220" s="77"/>
      <c r="T220" s="77"/>
      <c r="U220" s="77"/>
      <c r="V220" s="76"/>
      <c r="W220" s="77"/>
      <c r="X220" s="78"/>
      <c r="Y220" s="77"/>
      <c r="Z220" s="77"/>
      <c r="AA220" s="77"/>
      <c r="AB220" s="77"/>
      <c r="AC220" s="77"/>
      <c r="AD220" s="77"/>
      <c r="AE220" s="77"/>
      <c r="AF220" s="76"/>
      <c r="AG220" s="77"/>
      <c r="AH220" s="77"/>
      <c r="AI220" s="77"/>
      <c r="AJ220" s="78"/>
      <c r="AK220" s="77"/>
      <c r="AL220" s="77"/>
      <c r="AM220" s="77"/>
      <c r="AN220" s="77"/>
      <c r="AO220" s="76"/>
      <c r="AP220" s="77"/>
      <c r="AQ220" s="78"/>
      <c r="AR220" s="76"/>
      <c r="AS220" s="78"/>
      <c r="AT220" s="77"/>
      <c r="AU220" s="77"/>
      <c r="AV220" s="179" t="str">
        <f>IF(AND(COUNTBLANK($B220:$O220)=13,COUNTBLANK($P220:$Q220)=1,COUNTBLANK($R220:$U220)=3,COUNTBLANK($V220:$X220)=2,COUNTBLANK($Y220:$AE220)=6,COUNTBLANK($AF220:$AJ220)=4,COUNTBLANK($AK220:AN220)=3,COUNTBLANK($AO220:$AQ220)=2,COUNTBLANK($AR220:$AS220)=1,COUNTBLANK($AT220:$AU220)=1),IF(Data!$B220&lt;&gt;"",Scoring!$D$7)+IF(Data!$C220&lt;&gt;"",Scoring!$D$8)+IF(Data!$D220&lt;&gt;"",Scoring!$D$9)+IF(Data!$E220&lt;&gt;"",Scoring!$D$10)+IF(Data!$F220&lt;&gt;"",Scoring!$D$11)+IF(Data!$G220&lt;&gt;"",Scoring!$D$12)+IF(Data!$H220&lt;&gt;"",Scoring!$D$13)+IF(Data!$I220&lt;&gt;"",Scoring!$D$14)+IF(Data!$J220&lt;&gt;"",Scoring!$D$15)+IF(Data!$K220&lt;&gt;"",Scoring!$D$16)+IF(Data!$L220&lt;&gt;"",Scoring!$D$17)+IF(Data!$M220&lt;&gt;"",Scoring!$D$18)+IF(Data!$N220&lt;&gt;"",Scoring!$D$19)+IF(Data!$O220&lt;&gt;"",Scoring!$D$20)+IF(Data!$P220&lt;&gt;"",Scoring!$D$21)+IF(Data!$Q220&lt;&gt;"",Scoring!$D$22)+IF(Data!$R220&lt;&gt;"",Scoring!$D$23)+IF(Data!$S220&lt;&gt;"",Scoring!$D$24)+IF(Data!$T220&lt;&gt;"",Scoring!$D$25)+IF(Data!$U220&lt;&gt;"",Scoring!$D$26)+IF(Data!$V220&lt;&gt;"",Scoring!$D$27)+IF(Data!$W220&lt;&gt;"",Scoring!$D$28)+IF(Data!$X220&lt;&gt;"",Scoring!$D$29)+IF(Data!$Y220&lt;&gt;"",Scoring!$D$30)+IF(Data!$Z220&lt;&gt;"",Scoring!$D$31)+IF(Data!$AA220&lt;&gt;"",Scoring!$D$32)+IF(Data!$AB220&lt;&gt;"",Scoring!$D$33)+IF(Data!$AC220&lt;&gt;"",Scoring!$D$34)+IF(Data!$AD220&lt;&gt;"",Scoring!$D$35)+IF(Data!$AE220&lt;&gt;"",Scoring!$D$36)+IF(Data!$AF220&lt;&gt;"",Scoring!$D$37)+IF(Data!$AG220&lt;&gt;"",Scoring!$D$38)+IF(Data!$AH220&lt;&gt;"",Scoring!$D$39)+IF(Data!$AI220&lt;&gt;"",Scoring!$D$40)+IF(Data!$AJ220&lt;&gt;"",Scoring!$D$41)+IF(Data!$AK220&lt;&gt;"",Scoring!$D$42)+IF(Data!$AL220&lt;&gt;"",Scoring!$D$43)+IF(Data!$AM220&lt;&gt;"",Scoring!$D$44)+IF(Data!$AN220&lt;&gt;"",Scoring!$D$45)+IF(Data!$AO220&lt;&gt;"",Scoring!$D$46)+IF(Data!$AP220&lt;&gt;"",Scoring!$D$47)+IF(Data!$AQ220&lt;&gt;"",Scoring!$D$48)+IF(Data!$AR220&lt;&gt;"",Scoring!$D$49)+IF(Data!$AS220&lt;&gt;"",Scoring!$D$50)+IF(Data!$AT220&lt;&gt;"",Scoring!$D$51)+IF(Data!$AU220&lt;&gt;"",Scoring!$D$52),"")</f>
        <v/>
      </c>
      <c r="AW220" s="180" t="str">
        <f>IF(AV220&lt;&gt;"",LOOKUP(AV220,Likelihoods!$A$7:$A$107,Likelihoods!B$7:B$107),"")</f>
        <v/>
      </c>
      <c r="AX220" s="181" t="str">
        <f>IF(AND(COUNTBLANK($B220:$O220)=13,COUNTBLANK($P220:$Q220)=1,COUNTBLANK($R220:$U220)=3,COUNTBLANK($V220:$X220)=2,COUNTBLANK($Y220:$AE220)=6,COUNTBLANK($AF220:$AJ220)=4,COUNTBLANK($AK220:AN220)=3,COUNTBLANK($AO220:$AQ220)=2,COUNTBLANK($AR220:$AS220)=1,COUNTBLANK($AT220:$AU220)=1),IF(Data!$B220&lt;&gt;"",Scoring!$E$7)+IF(Data!$C220&lt;&gt;"",Scoring!$E$8)+IF(Data!$D220&lt;&gt;"",Scoring!$E$9)+IF(Data!$E220&lt;&gt;"",Scoring!$E$10)+IF(Data!$F220&lt;&gt;"",Scoring!$E$11)+IF(Data!$G220&lt;&gt;"",Scoring!$E$12)+IF(Data!$H220&lt;&gt;"",Scoring!$E$13)+IF(Data!$I220&lt;&gt;"",Scoring!$E$14)+IF(Data!$J220&lt;&gt;"",Scoring!$E$15)+IF(Data!$K220&lt;&gt;"",Scoring!$E$16)+IF(Data!$L220&lt;&gt;"",Scoring!$E$17)+IF(Data!$M220&lt;&gt;"",Scoring!$E$18)+IF(Data!$N220&lt;&gt;"",Scoring!$E$19)+IF(Data!$O220&lt;&gt;"",Scoring!$E$20)+IF(Data!$P220&lt;&gt;"",Scoring!$E$21)+IF(Data!$Q220&lt;&gt;"",Scoring!$E$22)+IF(Data!$R220&lt;&gt;"",Scoring!$E$23)+IF(Data!$S220&lt;&gt;"",Scoring!$E$24)+IF(Data!$T220&lt;&gt;"",Scoring!$E$25)+IF(Data!$U220&lt;&gt;"",Scoring!$E$26)+IF(Data!$V220&lt;&gt;"",Scoring!$E$27)+IF(Data!$W220&lt;&gt;"",Scoring!$E$28)+IF(Data!$X220&lt;&gt;"",Scoring!$E$29)+IF(Data!$Y220&lt;&gt;"",Scoring!$E$30)+IF(Data!$Z220&lt;&gt;"",Scoring!$E$31)+IF(Data!$AA220&lt;&gt;"",Scoring!$E$32)+IF(Data!$AB220&lt;&gt;"",Scoring!$E$33)+IF(Data!$AC220&lt;&gt;"",Scoring!$E$34)+IF(Data!$AD220&lt;&gt;"",Scoring!$E$35)+IF(Data!$AE220&lt;&gt;"",Scoring!$E$36)+IF(Data!$AF220&lt;&gt;"",Scoring!$E$37)+IF(Data!$AG220&lt;&gt;"",Scoring!$E$38)+IF(Data!$AH220&lt;&gt;"",Scoring!$E$39)+IF(Data!$AI220&lt;&gt;"",Scoring!$E$40)+IF(Data!$AJ220&lt;&gt;"",Scoring!$E$41)+IF(Data!$AK220&lt;&gt;"",Scoring!$E$42)+IF(Data!$AL220&lt;&gt;"",Scoring!$E$43)+IF(Data!$AM220&lt;&gt;"",Scoring!$E$44)+IF(Data!$AN220&lt;&gt;"",Scoring!$E$45)+IF(Data!$AO220&lt;&gt;"",Scoring!$E$46)+IF(Data!$AP220&lt;&gt;"",Scoring!$E$47)+IF(Data!$AQ220&lt;&gt;"",Scoring!$E$48)+IF(Data!$AR220&lt;&gt;"",Scoring!$E$49)+IF(Data!$AS220&lt;&gt;"",Scoring!$E$50)+IF(Data!$AT220&lt;&gt;"",Scoring!$E$51)+IF(Data!$AU220&lt;&gt;"",Scoring!$E$52),"")</f>
        <v/>
      </c>
      <c r="AY220" s="180" t="str">
        <f>IF(AX220&lt;&gt;"",LOOKUP(AX220,Likelihoods!$A$7:$A$107,Likelihoods!C$7:C$107),"")</f>
        <v/>
      </c>
      <c r="AZ220" s="182" t="str">
        <f>IF(AND(COUNTBLANK($B220:$O220)=13,COUNTBLANK($P220:$Q220)=1,COUNTBLANK($R220:$U220)=3,COUNTBLANK($V220:$X220)=2,COUNTBLANK($Y220:$AE220)=6,COUNTBLANK($AF220:$AJ220)=4,COUNTBLANK($AK220:AN220)=3,COUNTBLANK($AO220:$AQ220)=2,COUNTBLANK($AR220:$AS220)=1,COUNTBLANK($AT220:$AU220)=1),IF(Data!$B220&lt;&gt;"",Scoring!$F$7)+IF(Data!$C220&lt;&gt;"",Scoring!$F$8)+IF(Data!$D220&lt;&gt;"",Scoring!$F$9)+IF(Data!$E220&lt;&gt;"",Scoring!$F$10)+IF(Data!$F220&lt;&gt;"",Scoring!$F$11)+IF(Data!$G220&lt;&gt;"",Scoring!$F$12)+IF(Data!$H220&lt;&gt;"",Scoring!$F$13)+IF(Data!$I220&lt;&gt;"",Scoring!$F$14)+IF(Data!$J220&lt;&gt;"",Scoring!$F$15)+IF(Data!$K220&lt;&gt;"",Scoring!$F$16)+IF(Data!$L220&lt;&gt;"",Scoring!$F$17)+IF(Data!$M220&lt;&gt;"",Scoring!$F$18)+IF(Data!$N220&lt;&gt;"",Scoring!$F$19)+IF(Data!$O220&lt;&gt;"",Scoring!$F$20)+IF(Data!$P220&lt;&gt;"",Scoring!$F$21)+IF(Data!$Q220&lt;&gt;"",Scoring!$F$22)+IF(Data!$R220&lt;&gt;"",Scoring!$F$23)+IF(Data!$S220&lt;&gt;"",Scoring!$F$24)+IF(Data!$T220&lt;&gt;"",Scoring!$F$25)+IF(Data!$U220&lt;&gt;"",Scoring!$F$26)+IF(Data!$V220&lt;&gt;"",Scoring!$F$27)+IF(Data!$W220&lt;&gt;"",Scoring!$F$28)+IF(Data!$X220&lt;&gt;"",Scoring!$F$29)+IF(Data!$Y220&lt;&gt;"",Scoring!$F$30)+IF(Data!$Z220&lt;&gt;"",Scoring!$F$31)+IF(Data!$AA220&lt;&gt;"",Scoring!$F$32)+IF(Data!$AB220&lt;&gt;"",Scoring!$F$33)+IF(Data!$AC220&lt;&gt;"",Scoring!$F$34)+IF(Data!$AD220&lt;&gt;"",Scoring!$F$35)+IF(Data!$AE220&lt;&gt;"",Scoring!$F$36)+IF(Data!$AF220&lt;&gt;"",Scoring!$F$37)+IF(Data!$AG220&lt;&gt;"",Scoring!$F$38)+IF(Data!$AH220&lt;&gt;"",Scoring!$F$39)+IF(Data!$AI220&lt;&gt;"",Scoring!$F$40)+IF(Data!$AJ220&lt;&gt;"",Scoring!$F$41)+IF(Data!$AK220&lt;&gt;"",Scoring!$F$42)+IF(Data!$AL220&lt;&gt;"",Scoring!$F$43)+IF(Data!$AM220&lt;&gt;"",Scoring!$F$44)+IF(Data!$AN220&lt;&gt;"",Scoring!$F$45)+IF(Data!$AO220&lt;&gt;"",Scoring!$F$46)+IF(Data!$AP220&lt;&gt;"",Scoring!$F$47)+IF(Data!$AQ220&lt;&gt;"",Scoring!$F$48)+IF(Data!$AR220&lt;&gt;"",Scoring!$F$49)+IF(Data!$AS220&lt;&gt;"",Scoring!$F$50)+IF(Data!$AT220&lt;&gt;"",Scoring!$F$51)+IF(Data!$AU220&lt;&gt;"",Scoring!$F$52),"")</f>
        <v/>
      </c>
      <c r="BA220" s="183" t="str">
        <f>IF(AZ220&lt;&gt;"",LOOKUP(AZ220,Likelihoods!$A$7:$A$107,Likelihoods!D$7:D$107),"")</f>
        <v/>
      </c>
      <c r="BB220" s="181" t="str">
        <f>IF(AND(COUNTBLANK($B220:$O220)=13,COUNTBLANK($P220:$Q220)=1,COUNTBLANK($R220:$U220)=3,COUNTBLANK($V220:$X220)=2,COUNTBLANK($Y220:$AE220)=6,COUNTBLANK($AF220:$AJ220)=4,COUNTBLANK($AK220:AN220)=3,COUNTBLANK($AO220:$AQ220)=2,COUNTBLANK($AR220:$AS220)=1,COUNTBLANK($AT220:$AU220)=1),IF(Data!$B220&lt;&gt;"",Scoring!$G$7)+IF(Data!$C220&lt;&gt;"",Scoring!$G$8)+IF(Data!$D220&lt;&gt;"",Scoring!$G$9)+IF(Data!$E220&lt;&gt;"",Scoring!$G$10)+IF(Data!$F220&lt;&gt;"",Scoring!$G$11)+IF(Data!$G220&lt;&gt;"",Scoring!$G$12)+IF(Data!$H220&lt;&gt;"",Scoring!$G$13)+IF(Data!$I220&lt;&gt;"",Scoring!$G$14)+IF(Data!$J220&lt;&gt;"",Scoring!$G$15)+IF(Data!$K220&lt;&gt;"",Scoring!$G$16)+IF(Data!$L220&lt;&gt;"",Scoring!$G$17)+IF(Data!$M220&lt;&gt;"",Scoring!$G$18)+IF(Data!$N220&lt;&gt;"",Scoring!$G$19)+IF(Data!$O220&lt;&gt;"",Scoring!$G$20)+IF(Data!$P220&lt;&gt;"",Scoring!$G$21)+IF(Data!$Q220&lt;&gt;"",Scoring!$G$22)+IF(Data!$R220&lt;&gt;"",Scoring!$G$23)+IF(Data!$S220&lt;&gt;"",Scoring!$G$24)+IF(Data!$T220&lt;&gt;"",Scoring!$G$25)+IF(Data!$U220&lt;&gt;"",Scoring!$G$26)+IF(Data!$V220&lt;&gt;"",Scoring!$G$27)+IF(Data!$W220&lt;&gt;"",Scoring!$G$28)+IF(Data!$X220&lt;&gt;"",Scoring!$G$29)+IF(Data!$Y220&lt;&gt;"",Scoring!$G$30)+IF(Data!$Z220&lt;&gt;"",Scoring!$G$31)+IF(Data!$AA220&lt;&gt;"",Scoring!$G$32)+IF(Data!$AB220&lt;&gt;"",Scoring!$G$33)+IF(Data!$AC220&lt;&gt;"",Scoring!$G$34)+IF(Data!$AD220&lt;&gt;"",Scoring!$G$35)+IF(Data!$AE220&lt;&gt;"",Scoring!$G$36)+IF(Data!$AF220&lt;&gt;"",Scoring!$G$37)+IF(Data!$AG220&lt;&gt;"",Scoring!$G$38)+IF(Data!$AH220&lt;&gt;"",Scoring!$G$39)+IF(Data!$AI220&lt;&gt;"",Scoring!$G$40)+IF(Data!$AJ220&lt;&gt;"",Scoring!$G$41)+IF(Data!$AK220&lt;&gt;"",Scoring!$G$42)+IF(Data!$AL220&lt;&gt;"",Scoring!$G$43)+IF(Data!$AM220&lt;&gt;"",Scoring!$G$44)+IF(Data!$AN220&lt;&gt;"",Scoring!$G$45)+IF(Data!$AO220&lt;&gt;"",Scoring!$G$46)+IF(Data!$AP220&lt;&gt;"",Scoring!$G$47)+IF(Data!$AQ220&lt;&gt;"",Scoring!$G$48)+IF(Data!$AR220&lt;&gt;"",Scoring!$G$49)+IF(Data!$AS220&lt;&gt;"",Scoring!$G$50)+IF(Data!$AT220&lt;&gt;"",Scoring!$G$51)+IF(Data!$AU220&lt;&gt;"",Scoring!$G$52),"")</f>
        <v/>
      </c>
      <c r="BC220" s="184" t="str">
        <f>IF(BB220&lt;&gt;"",LOOKUP(BB220,Likelihoods!$A$7:$A$107,Likelihoods!E$7:E$107),"")</f>
        <v/>
      </c>
      <c r="BD220" s="185" t="str">
        <f>IF(AND(COUNTBLANK($B220:$O220)=13,COUNTBLANK($P220:$Q220)=1,COUNTBLANK($R220:$U220)=3,COUNTBLANK($V220:$X220)=2,COUNTBLANK($Y220:$AE220)=6,COUNTBLANK($AF220:$AJ220)=4,COUNTBLANK($AK220:AN220)=3,COUNTBLANK($AO220:$AQ220)=2,COUNTBLANK($AR220:$AS220)=1,COUNTBLANK($AT220:$AU220)=1),IF(Data!$B220&lt;&gt;"",Scoring!$H$7)+IF(Data!$C220&lt;&gt;"",Scoring!$H$8)+IF(Data!$D220&lt;&gt;"",Scoring!$H$9)+IF(Data!$E220&lt;&gt;"",Scoring!$H$10)+IF(Data!$F220&lt;&gt;"",Scoring!$H$11)+IF(Data!$G220&lt;&gt;"",Scoring!$H$12)+IF(Data!$H220&lt;&gt;"",Scoring!$H$13)+IF(Data!$I220&lt;&gt;"",Scoring!$H$14)+IF(Data!$J220&lt;&gt;"",Scoring!$H$15)+IF(Data!$K220&lt;&gt;"",Scoring!$H$16)+IF(Data!$L220&lt;&gt;"",Scoring!$H$17)+IF(Data!$M220&lt;&gt;"",Scoring!$H$18)+IF(Data!$N220&lt;&gt;"",Scoring!$H$19)+IF(Data!$O220&lt;&gt;"",Scoring!$H$20)+IF(Data!$P220&lt;&gt;"",Scoring!$H$21)+IF(Data!$Q220&lt;&gt;"",Scoring!$H$22)+IF(Data!$R220&lt;&gt;"",Scoring!$H$23)+IF(Data!$S220&lt;&gt;"",Scoring!$H$24)+IF(Data!$T220&lt;&gt;"",Scoring!$H$25)+IF(Data!$U220&lt;&gt;"",Scoring!$H$26)+IF(Data!$V220&lt;&gt;"",Scoring!$H$27)+IF(Data!$W220&lt;&gt;"",Scoring!$H$28)+IF(Data!$X220&lt;&gt;"",Scoring!$H$29)+IF(Data!$Y220&lt;&gt;"",Scoring!$H$30)+IF(Data!$Z220&lt;&gt;"",Scoring!$H$31)+IF(Data!$AA220&lt;&gt;"",Scoring!$H$32)+IF(Data!$AB220&lt;&gt;"",Scoring!$H$33)+IF(Data!$AC220&lt;&gt;"",Scoring!$H$34)+IF(Data!$AD220&lt;&gt;"",Scoring!$H$35)+IF(Data!$AE220&lt;&gt;"",Scoring!$H$36)+IF(Data!$AF220&lt;&gt;"",Scoring!$H$37)+IF(Data!$AG220&lt;&gt;"",Scoring!$H$38)+IF(Data!$AH220&lt;&gt;"",Scoring!$H$39)+IF(Data!$AI220&lt;&gt;"",Scoring!$H$40)+IF(Data!$AJ220&lt;&gt;"",Scoring!$H$41)+IF(Data!$AK220&lt;&gt;"",Scoring!$H$42)+IF(Data!$AL220&lt;&gt;"",Scoring!$H$43)+IF(Data!$AM220&lt;&gt;"",Scoring!$H$44)+IF(Data!$AN220&lt;&gt;"",Scoring!$H$45)+IF(Data!$AO220&lt;&gt;"",Scoring!$H$46)+IF(Data!$AP220&lt;&gt;"",Scoring!$H$47)+IF(Data!$AQ220&lt;&gt;"",Scoring!$H$48)+IF(Data!$AR220&lt;&gt;"",Scoring!$H$49)+IF(Data!$AS220&lt;&gt;"",Scoring!$H$50)+IF(Data!$AT220&lt;&gt;"",Scoring!$H$51)+IF(Data!$AU220&lt;&gt;"",Scoring!$H$52),"")</f>
        <v/>
      </c>
      <c r="BE220" s="186" t="str">
        <f>IF(BD220&lt;&gt;"",LOOKUP(BD220,Likelihoods!$A$7:$A$107,Likelihoods!F$7:F$107),"")</f>
        <v/>
      </c>
      <c r="BF220" s="181" t="str">
        <f>IF(AND(COUNTBLANK($B220:$O220)=13,COUNTBLANK($P220:$Q220)=1,COUNTBLANK($R220:$U220)=3,COUNTBLANK($V220:$X220)=2,COUNTBLANK($Y220:$AE220)=6,COUNTBLANK($AF220:$AJ220)=4,COUNTBLANK($AK220:AN220)=3,COUNTBLANK($AO220:$AQ220)=2,COUNTBLANK($AR220:$AS220)=1,COUNTBLANK($AT220:$AU220)=1),IF(Data!$B220&lt;&gt;"",Scoring!$I$7)+IF(Data!$C220&lt;&gt;"",Scoring!$I$8)+IF(Data!$D220&lt;&gt;"",Scoring!$I$9)+IF(Data!$E220&lt;&gt;"",Scoring!$I$10)+IF(Data!$F220&lt;&gt;"",Scoring!$I$11)+IF(Data!$G220&lt;&gt;"",Scoring!$I$12)+IF(Data!$H220&lt;&gt;"",Scoring!$I$13)+IF(Data!$I220&lt;&gt;"",Scoring!$I$14)+IF(Data!$J220&lt;&gt;"",Scoring!$I$15)+IF(Data!$K220&lt;&gt;"",Scoring!$I$16)+IF(Data!$L220&lt;&gt;"",Scoring!$I$17)+IF(Data!$M220&lt;&gt;"",Scoring!$I$18)+IF(Data!$N220&lt;&gt;"",Scoring!$I$19)+IF(Data!$O220&lt;&gt;"",Scoring!$I$20)+IF(Data!$P220&lt;&gt;"",Scoring!$I$21)+IF(Data!$Q220&lt;&gt;"",Scoring!$I$22)+IF(Data!$R220&lt;&gt;"",Scoring!$I$23)+IF(Data!$S220&lt;&gt;"",Scoring!$I$24)+IF(Data!$T220&lt;&gt;"",Scoring!$I$25)+IF(Data!$U220&lt;&gt;"",Scoring!$I$26)+IF(Data!$V220&lt;&gt;"",Scoring!$I$27)+IF(Data!$W220&lt;&gt;"",Scoring!$I$28)+IF(Data!$X220&lt;&gt;"",Scoring!$I$29)+IF(Data!$Y220&lt;&gt;"",Scoring!$I$30)+IF(Data!$Z220&lt;&gt;"",Scoring!$I$31)+IF(Data!$AA220&lt;&gt;"",Scoring!$I$32)+IF(Data!$AB220&lt;&gt;"",Scoring!$I$33)+IF(Data!$AC220&lt;&gt;"",Scoring!$I$34)+IF(Data!$AD220&lt;&gt;"",Scoring!$I$35)+IF(Data!$AE220&lt;&gt;"",Scoring!$I$36)+IF(Data!$AF220&lt;&gt;"",Scoring!$I$37)+IF(Data!$AG220&lt;&gt;"",Scoring!$I$38)+IF(Data!$AH220&lt;&gt;"",Scoring!$I$39)+IF(Data!$AI220&lt;&gt;"",Scoring!$I$40)+IF(Data!$AJ220&lt;&gt;"",Scoring!$I$41)+IF(Data!$AK220&lt;&gt;"",Scoring!$I$42)+IF(Data!$AL220&lt;&gt;"",Scoring!$I$43)+IF(Data!$AM220&lt;&gt;"",Scoring!$I$44)+IF(Data!$AN220&lt;&gt;"",Scoring!$I$45)+IF(Data!$AO220&lt;&gt;"",Scoring!$I$46)+IF(Data!$AP220&lt;&gt;"",Scoring!$I$47)+IF(Data!$AQ220&lt;&gt;"",Scoring!$I$48)+IF(Data!$AR220&lt;&gt;"",Scoring!$I$49)+IF(Data!$AS220&lt;&gt;"",Scoring!$I$50)+IF(Data!$AT220&lt;&gt;"",Scoring!$I$51)+IF(Data!$AU220&lt;&gt;"",Scoring!$I$52),"")</f>
        <v/>
      </c>
      <c r="BG220" s="180" t="str">
        <f>IF(BF220&lt;&gt;"",LOOKUP(BF220,Likelihoods!$A$7:$A$107,Likelihoods!G$7:G$107),"")</f>
        <v/>
      </c>
      <c r="BH220" s="187" t="str">
        <f>IF(AND(COUNTBLANK($B220:$O220)=13,COUNTBLANK($P220:$Q220)=1,COUNTBLANK($R220:$U220)=3,COUNTBLANK($V220:$X220)=2,COUNTBLANK($Y220:$AE220)=6,COUNTBLANK($AF220:$AJ220)=4,COUNTBLANK($AK220:AN220)=3,COUNTBLANK($AO220:$AQ220)=2,COUNTBLANK($AR220:$AS220)=1,COUNTBLANK($AT220:$AU220)=1),IF(Data!$B220&lt;&gt;"",Scoring!$J$7)+IF(Data!$C220&lt;&gt;"",Scoring!$J$8)+IF(Data!$D220&lt;&gt;"",Scoring!$J$9)+IF(Data!$E220&lt;&gt;"",Scoring!$J$10)+IF(Data!$F220&lt;&gt;"",Scoring!$J$11)+IF(Data!$G220&lt;&gt;"",Scoring!$J$12)+IF(Data!$H220&lt;&gt;"",Scoring!$J$13)+IF(Data!$I220&lt;&gt;"",Scoring!$J$14)+IF(Data!$J220&lt;&gt;"",Scoring!$J$15)+IF(Data!$K220&lt;&gt;"",Scoring!$J$16)+IF(Data!$L220&lt;&gt;"",Scoring!$J$17)+IF(Data!$M220&lt;&gt;"",Scoring!$J$18)+IF(Data!$N220&lt;&gt;"",Scoring!$J$19)+IF(Data!$O220&lt;&gt;"",Scoring!$J$20)+IF(Data!$P220&lt;&gt;"",Scoring!$J$21)+IF(Data!$Q220&lt;&gt;"",Scoring!$J$22)+IF(Data!$R220&lt;&gt;"",Scoring!$J$23)+IF(Data!$S220&lt;&gt;"",Scoring!$J$24)+IF(Data!$T220&lt;&gt;"",Scoring!$J$25)+IF(Data!$U220&lt;&gt;"",Scoring!$J$26)+IF(Data!$V220&lt;&gt;"",Scoring!$J$27)+IF(Data!$W220&lt;&gt;"",Scoring!$J$28)+IF(Data!$X220&lt;&gt;"",Scoring!$J$29)+IF(Data!$Y220&lt;&gt;"",Scoring!$J$30)+IF(Data!$Z220&lt;&gt;"",Scoring!$J$31)+IF(Data!$AA220&lt;&gt;"",Scoring!$J$32)+IF(Data!$AB220&lt;&gt;"",Scoring!$J$33)+IF(Data!$AC220&lt;&gt;"",Scoring!$J$34)+IF(Data!$AD220&lt;&gt;"",Scoring!$J$35)+IF(Data!$AE220&lt;&gt;"",Scoring!$J$36)+IF(Data!$AF220&lt;&gt;"",Scoring!$J$37)+IF(Data!$AG220&lt;&gt;"",Scoring!$J$38)+IF(Data!$AH220&lt;&gt;"",Scoring!$J$39)+IF(Data!$AI220&lt;&gt;"",Scoring!$J$40)+IF(Data!$AJ220&lt;&gt;"",Scoring!$J$41)+IF(Data!$AK220&lt;&gt;"",Scoring!$J$42)+IF(Data!$AL220&lt;&gt;"",Scoring!$J$43)+IF(Data!$AM220&lt;&gt;"",Scoring!$J$44)+IF(Data!$AN220&lt;&gt;"",Scoring!$J$45)+IF(Data!$AO220&lt;&gt;"",Scoring!$J$46)+IF(Data!$AP220&lt;&gt;"",Scoring!$J$47)+IF(Data!$AQ220&lt;&gt;"",Scoring!$J$48)+IF(Data!$AR220&lt;&gt;"",Scoring!$J$49)+IF(Data!$AS220&lt;&gt;"",Scoring!$J$50)+IF(Data!$AT220&lt;&gt;"",Scoring!$J$51)+IF(Data!$AU220&lt;&gt;"",Scoring!$J$52),"")</f>
        <v/>
      </c>
      <c r="BI220" s="183" t="str">
        <f>IF(BH220&lt;&gt;"",LOOKUP(BH220,Likelihoods!$A$7:$A$107,Likelihoods!H$7:H$107),"")</f>
        <v/>
      </c>
      <c r="BJ220" s="188" t="str">
        <f>IF(AND(COUNTBLANK($B220:$O220)=13,COUNTBLANK($P220:$Q220)=1,COUNTBLANK($R220:$U220)=3,COUNTBLANK($V220:$X220)=2,COUNTBLANK($Y220:$AE220)=6,COUNTBLANK($AF220:$AJ220)=4,COUNTBLANK($AK220:AN220)=3,COUNTBLANK($AO220:$AQ220)=2,COUNTBLANK($AR220:$AS220)=1,COUNTBLANK($AT220:$AU220)=1),IF(Data!$B220&lt;&gt;"",Scoring!$K$7)+IF(Data!$C220&lt;&gt;"",Scoring!$K$8)+IF(Data!$D220&lt;&gt;"",Scoring!$K$9)+IF(Data!$E220&lt;&gt;"",Scoring!$K$10)+IF(Data!$F220&lt;&gt;"",Scoring!$K$11)+IF(Data!$G220&lt;&gt;"",Scoring!$K$12)+IF(Data!$H220&lt;&gt;"",Scoring!$K$13)+IF(Data!$I220&lt;&gt;"",Scoring!$K$14)+IF(Data!$J220&lt;&gt;"",Scoring!$K$15)+IF(Data!$K220&lt;&gt;"",Scoring!$K$16)+IF(Data!$L220&lt;&gt;"",Scoring!$K$17)+IF(Data!$M220&lt;&gt;"",Scoring!$K$18)+IF(Data!$N220&lt;&gt;"",Scoring!$K$19)+IF(Data!$O220&lt;&gt;"",Scoring!$K$20)+IF(Data!$P220&lt;&gt;"",Scoring!$K$21)+IF(Data!$Q220&lt;&gt;"",Scoring!$K$22)+IF(Data!$R220&lt;&gt;"",Scoring!$K$23)+IF(Data!$S220&lt;&gt;"",Scoring!$K$24)+IF(Data!$T220&lt;&gt;"",Scoring!$K$25)+IF(Data!$U220&lt;&gt;"",Scoring!$K$26)+IF(Data!$V220&lt;&gt;"",Scoring!$K$27)+IF(Data!$W220&lt;&gt;"",Scoring!$K$28)+IF(Data!$X220&lt;&gt;"",Scoring!$K$29)+IF(Data!$Y220&lt;&gt;"",Scoring!$K$30)+IF(Data!$Z220&lt;&gt;"",Scoring!$K$31)+IF(Data!$AA220&lt;&gt;"",Scoring!$K$32)+IF(Data!$AB220&lt;&gt;"",Scoring!$K$33)+IF(Data!$AC220&lt;&gt;"",Scoring!$K$34)+IF(Data!$AD220&lt;&gt;"",Scoring!$K$35)+IF(Data!$AE220&lt;&gt;"",Scoring!$K$36)+IF(Data!$AF220&lt;&gt;"",Scoring!$K$37)+IF(Data!$AG220&lt;&gt;"",Scoring!$K$38)+IF(Data!$AH220&lt;&gt;"",Scoring!$K$39)+IF(Data!$AI220&lt;&gt;"",Scoring!$K$40)+IF(Data!$AJ220&lt;&gt;"",Scoring!$K$41)+IF(Data!$AK220&lt;&gt;"",Scoring!$K$42)+IF(Data!$AL220&lt;&gt;"",Scoring!$K$43)+IF(Data!$AM220&lt;&gt;"",Scoring!$K$44)+IF(Data!$AN220&lt;&gt;"",Scoring!$K$45)+IF(Data!$AO220&lt;&gt;"",Scoring!$K$46)+IF(Data!$AP220&lt;&gt;"",Scoring!$K$47)+IF(Data!$AQ220&lt;&gt;"",Scoring!$K$48)+IF(Data!$AR220&lt;&gt;"",Scoring!$K$49)+IF(Data!$AS220&lt;&gt;"",Scoring!$K$50)+IF(Data!$AT220&lt;&gt;"",Scoring!$K$51)+IF(Data!$AU220&lt;&gt;"",Scoring!$K$52),"")</f>
        <v/>
      </c>
      <c r="BK220" s="184" t="str">
        <f>IF(BJ220&lt;&gt;"",LOOKUP(BJ220,Likelihoods!$A$7:$A$107,Likelihoods!I$7:I$107),"")</f>
        <v/>
      </c>
      <c r="BL220" s="187" t="str">
        <f>IF(AND(COUNTBLANK($B220:$O220)=13,COUNTBLANK($P220:$Q220)=1,COUNTBLANK($R220:$U220)=3,COUNTBLANK($V220:$X220)=2,COUNTBLANK($Y220:$AE220)=6,COUNTBLANK($AF220:$AJ220)=4,COUNTBLANK($AK220:AN220)=3,COUNTBLANK($AO220:$AQ220)=2,COUNTBLANK($AR220:$AS220)=1,COUNTBLANK($AT220:$AU220)=1),IF(Data!$B220&lt;&gt;"",Scoring!$L$7)+IF(Data!$C220&lt;&gt;"",Scoring!$L$8)+IF(Data!$D220&lt;&gt;"",Scoring!$L$9)+IF(Data!$E220&lt;&gt;"",Scoring!$L$10)+IF(Data!$F220&lt;&gt;"",Scoring!$L$11)+IF(Data!$G220&lt;&gt;"",Scoring!$L$12)+IF(Data!$H220&lt;&gt;"",Scoring!$L$13)+IF(Data!$I220&lt;&gt;"",Scoring!$L$14)+IF(Data!$J220&lt;&gt;"",Scoring!$L$15)+IF(Data!$K220&lt;&gt;"",Scoring!$L$16)+IF(Data!$L220&lt;&gt;"",Scoring!$L$17)+IF(Data!$M220&lt;&gt;"",Scoring!$L$18)+IF(Data!$N220&lt;&gt;"",Scoring!$L$19)+IF(Data!$O220&lt;&gt;"",Scoring!$L$20)+IF(Data!$P220&lt;&gt;"",Scoring!$L$21)+IF(Data!$Q220&lt;&gt;"",Scoring!$L$22)+IF(Data!$R220&lt;&gt;"",Scoring!$L$23)+IF(Data!$S220&lt;&gt;"",Scoring!$L$24)+IF(Data!$T220&lt;&gt;"",Scoring!$L$25)+IF(Data!$U220&lt;&gt;"",Scoring!$L$26)+IF(Data!$V220&lt;&gt;"",Scoring!$L$27)+IF(Data!$W220&lt;&gt;"",Scoring!$L$28)+IF(Data!$X220&lt;&gt;"",Scoring!$L$29)+IF(Data!$Y220&lt;&gt;"",Scoring!$L$30)+IF(Data!$Z220&lt;&gt;"",Scoring!$L$31)+IF(Data!$AA220&lt;&gt;"",Scoring!$L$32)+IF(Data!$AB220&lt;&gt;"",Scoring!$L$33)+IF(Data!$AC220&lt;&gt;"",Scoring!$L$34)+IF(Data!$AD220&lt;&gt;"",Scoring!$L$35)+IF(Data!$AE220&lt;&gt;"",Scoring!$L$36)+IF(Data!$AF220&lt;&gt;"",Scoring!$L$37)+IF(Data!$AG220&lt;&gt;"",Scoring!$L$38)+IF(Data!$AH220&lt;&gt;"",Scoring!$L$39)+IF(Data!$AI220&lt;&gt;"",Scoring!$L$40)+IF(Data!$AJ220&lt;&gt;"",Scoring!$L$41)+IF(Data!$AK220&lt;&gt;"",Scoring!$L$42)+IF(Data!$AL220&lt;&gt;"",Scoring!$L$43)+IF(Data!$AM220&lt;&gt;"",Scoring!$L$44)+IF(Data!$AN220&lt;&gt;"",Scoring!$L$45)+IF(Data!$AO220&lt;&gt;"",Scoring!$L$46)+IF(Data!$AP220&lt;&gt;"",Scoring!$L$47)+IF(Data!$AQ220&lt;&gt;"",Scoring!$L$48)+IF(Data!$AR220&lt;&gt;"",Scoring!$L$49)+IF(Data!$AS220&lt;&gt;"",Scoring!$L$50)+IF(Data!$AT220&lt;&gt;"",Scoring!$L$51)+IF(Data!$AU220&lt;&gt;"",Scoring!$L$52),"")</f>
        <v/>
      </c>
      <c r="BM220" s="180" t="str">
        <f>IF(BL220&lt;&gt;"",LOOKUP(BL220,Likelihoods!$A$7:$A$107,Likelihoods!J$7:J$107),"")</f>
        <v/>
      </c>
      <c r="BN220" s="181" t="str">
        <f>IF(AND(COUNTBLANK($B220:$O220)=13,COUNTBLANK($P220:$Q220)=1,COUNTBLANK($R220:$U220)=3,COUNTBLANK($V220:$X220)=2,COUNTBLANK($Y220:$AE220)=6,COUNTBLANK($AF220:$AJ220)=4,COUNTBLANK($AK220:AN220)=3,COUNTBLANK($AO220:$AQ220)=2,COUNTBLANK($AR220:$AS220)=1,COUNTBLANK($AT220:$AU220)=1),IF(Data!$B220&lt;&gt;"",Scoring!$M$7)+IF(Data!$C220&lt;&gt;"",Scoring!$M$8)+IF(Data!$D220&lt;&gt;"",Scoring!$M$9)+IF(Data!$E220&lt;&gt;"",Scoring!$M$10)+IF(Data!$F220&lt;&gt;"",Scoring!$M$11)+IF(Data!$G220&lt;&gt;"",Scoring!$M$12)+IF(Data!$H220&lt;&gt;"",Scoring!$M$13)+IF(Data!$I220&lt;&gt;"",Scoring!$M$14)+IF(Data!$J220&lt;&gt;"",Scoring!$M$15)+IF(Data!$K220&lt;&gt;"",Scoring!$M$16)+IF(Data!$L220&lt;&gt;"",Scoring!$M$17)+IF(Data!$M220&lt;&gt;"",Scoring!$M$18)+IF(Data!$N220&lt;&gt;"",Scoring!$M$19)+IF(Data!$O220&lt;&gt;"",Scoring!$M$20)+IF(Data!$P220&lt;&gt;"",Scoring!$M$21)+IF(Data!$Q220&lt;&gt;"",Scoring!$M$22)+IF(Data!$R220&lt;&gt;"",Scoring!$M$23)+IF(Data!$S220&lt;&gt;"",Scoring!$M$24)+IF(Data!$T220&lt;&gt;"",Scoring!$M$25)+IF(Data!$U220&lt;&gt;"",Scoring!$M$26)+IF(Data!$V220&lt;&gt;"",Scoring!$M$27)+IF(Data!$W220&lt;&gt;"",Scoring!$M$28)+IF(Data!$X220&lt;&gt;"",Scoring!$M$29)+IF(Data!$Y220&lt;&gt;"",Scoring!$M$30)+IF(Data!$Z220&lt;&gt;"",Scoring!$M$31)+IF(Data!$AA220&lt;&gt;"",Scoring!$M$32)+IF(Data!$AB220&lt;&gt;"",Scoring!$M$33)+IF(Data!$AC220&lt;&gt;"",Scoring!$M$34)+IF(Data!$AD220&lt;&gt;"",Scoring!$M$35)+IF(Data!$AE220&lt;&gt;"",Scoring!$M$36)+IF(Data!$AF220&lt;&gt;"",Scoring!$M$37)+IF(Data!$AG220&lt;&gt;"",Scoring!$M$38)+IF(Data!$AH220&lt;&gt;"",Scoring!$M$39)+IF(Data!$AI220&lt;&gt;"",Scoring!$M$40)+IF(Data!$AJ220&lt;&gt;"",Scoring!$M$41)+IF(Data!$AK220&lt;&gt;"",Scoring!$M$42)+IF(Data!$AL220&lt;&gt;"",Scoring!$M$43)+IF(Data!$AM220&lt;&gt;"",Scoring!$M$44)+IF(Data!$AN220&lt;&gt;"",Scoring!$M$45)+IF(Data!$AO220&lt;&gt;"",Scoring!$M$46)+IF(Data!$AP220&lt;&gt;"",Scoring!$M$47)+IF(Data!$AQ220&lt;&gt;"",Scoring!$M$48)+IF(Data!$AR220&lt;&gt;"",Scoring!$M$49)+IF(Data!$AS220&lt;&gt;"",Scoring!$M$50)+IF(Data!$AT220&lt;&gt;"",Scoring!$M$51)+IF(Data!$AU220&lt;&gt;"",Scoring!$M$52),"")</f>
        <v/>
      </c>
      <c r="BO220" s="184" t="str">
        <f>IF(BN220&lt;&gt;"",LOOKUP(BN220,Likelihoods!$A$7:$A$107,Likelihoods!K$7:K$107),"")</f>
        <v/>
      </c>
      <c r="BP220" s="179" t="str">
        <f>IF(AND(COUNTBLANK($B220:$O220)=13,COUNTBLANK($P220:$Q220)=1,COUNTBLANK($R220:$U220)=3,COUNTBLANK($V220:$X220)=2,COUNTBLANK($Y220:$AE220)=6,COUNTBLANK($AF220:$AJ220)=4,COUNTBLANK($AK220:AN220)=3,COUNTBLANK($AO220:$AQ220)=2,COUNTBLANK($AR220:$AS220)=1,COUNTBLANK($AT220:$AU220)=1),IF(Data!$B220&lt;&gt;"",Scoring!$N$7)+IF(Data!$C220&lt;&gt;"",Scoring!$N$8)+IF(Data!$D220&lt;&gt;"",Scoring!$N$9)+IF(Data!$E220&lt;&gt;"",Scoring!$N$10)+IF(Data!$F220&lt;&gt;"",Scoring!$N$11)+IF(Data!$G220&lt;&gt;"",Scoring!$N$12)+IF(Data!$H220&lt;&gt;"",Scoring!$N$13)+IF(Data!$I220&lt;&gt;"",Scoring!$N$14)+IF(Data!$J220&lt;&gt;"",Scoring!$N$15)+IF(Data!$K220&lt;&gt;"",Scoring!$N$16)+IF(Data!$L220&lt;&gt;"",Scoring!$N$17)+IF(Data!$M220&lt;&gt;"",Scoring!$N$18)+IF(Data!$N220&lt;&gt;"",Scoring!$N$19)+IF(Data!$O220&lt;&gt;"",Scoring!$N$20)+IF(Data!$P220&lt;&gt;"",Scoring!$N$21)+IF(Data!$Q220&lt;&gt;"",Scoring!$N$22)+IF(Data!$R220&lt;&gt;"",Scoring!$N$23)+IF(Data!$S220&lt;&gt;"",Scoring!$N$24)+IF(Data!$T220&lt;&gt;"",Scoring!$N$25)+IF(Data!$U220&lt;&gt;"",Scoring!$N$26)+IF(Data!$V220&lt;&gt;"",Scoring!$N$27)+IF(Data!$W220&lt;&gt;"",Scoring!$N$28)+IF(Data!$X220&lt;&gt;"",Scoring!$N$29)+IF(Data!$Y220&lt;&gt;"",Scoring!$N$30)+IF(Data!$Z220&lt;&gt;"",Scoring!$N$31)+IF(Data!$AA220&lt;&gt;"",Scoring!$N$32)+IF(Data!$AB220&lt;&gt;"",Scoring!$N$33)+IF(Data!$AC220&lt;&gt;"",Scoring!$N$34)+IF(Data!$AD220&lt;&gt;"",Scoring!$N$35)+IF(Data!$AE220&lt;&gt;"",Scoring!$N$36)+IF(Data!$AF220&lt;&gt;"",Scoring!$N$37)+IF(Data!$AG220&lt;&gt;"",Scoring!$N$38)+IF(Data!$AH220&lt;&gt;"",Scoring!$N$39)+IF(Data!$AI220&lt;&gt;"",Scoring!$N$40)+IF(Data!$AJ220&lt;&gt;"",Scoring!$N$41)+IF(Data!$AK220&lt;&gt;"",Scoring!$N$42)+IF(Data!$AL220&lt;&gt;"",Scoring!$N$43)+IF(Data!$AM220&lt;&gt;"",Scoring!$N$44)+IF(Data!$AN220&lt;&gt;"",Scoring!$N$45)+IF(Data!$AO220&lt;&gt;"",Scoring!$N$46)+IF(Data!$AP220&lt;&gt;"",Scoring!$N$47)+IF(Data!$AQ220&lt;&gt;"",Scoring!$N$48)+IF(Data!$AR220&lt;&gt;"",Scoring!$N$49)+IF(Data!$AS220&lt;&gt;"",Scoring!$N$50)+IF(Data!$AT220&lt;&gt;"",Scoring!$N$51)+IF(Data!$AU220&lt;&gt;"",Scoring!$N$52),"")</f>
        <v/>
      </c>
      <c r="BQ220" s="189" t="str">
        <f>IF(BP220&lt;&gt;"",LOOKUP(BP220,Likelihoods!$A$7:$A$107,Likelihoods!L$7:L$107),"")</f>
        <v/>
      </c>
      <c r="BR220" s="181" t="str">
        <f>IF(AND(COUNTBLANK($B220:$O220)=13,COUNTBLANK($P220:$Q220)=1,COUNTBLANK($R220:$U220)=3,COUNTBLANK($V220:$X220)=2,COUNTBLANK($Y220:$AE220)=6,COUNTBLANK($AF220:$AJ220)=4,COUNTBLANK($AK220:AN220)=3,COUNTBLANK($AO220:$AQ220)=2,COUNTBLANK($AR220:$AS220)=1,COUNTBLANK($AT220:$AU220)=1),IF(Data!$B220&lt;&gt;"",Scoring!$O$7)+IF(Data!$C220&lt;&gt;"",Scoring!$O$8)+IF(Data!$D220&lt;&gt;"",Scoring!$O$9)+IF(Data!$E220&lt;&gt;"",Scoring!$O$10)+IF(Data!$F220&lt;&gt;"",Scoring!$O$11)+IF(Data!$G220&lt;&gt;"",Scoring!$O$12)+IF(Data!$H220&lt;&gt;"",Scoring!$O$13)+IF(Data!$I220&lt;&gt;"",Scoring!$O$14)+IF(Data!$J220&lt;&gt;"",Scoring!$O$15)+IF(Data!$K220&lt;&gt;"",Scoring!$O$16)+IF(Data!$L220&lt;&gt;"",Scoring!$O$17)+IF(Data!$M220&lt;&gt;"",Scoring!$O$18)+IF(Data!$N220&lt;&gt;"",Scoring!$O$19)+IF(Data!$O220&lt;&gt;"",Scoring!$O$20)+IF(Data!$P220&lt;&gt;"",Scoring!$O$21)+IF(Data!$Q220&lt;&gt;"",Scoring!$O$22)+IF(Data!$R220&lt;&gt;"",Scoring!$O$23)+IF(Data!$S220&lt;&gt;"",Scoring!$O$24)+IF(Data!$T220&lt;&gt;"",Scoring!$O$25)+IF(Data!$U220&lt;&gt;"",Scoring!$O$26)+IF(Data!$V220&lt;&gt;"",Scoring!$O$27)+IF(Data!$W220&lt;&gt;"",Scoring!$O$28)+IF(Data!$X220&lt;&gt;"",Scoring!$O$29)+IF(Data!$Y220&lt;&gt;"",Scoring!$O$30)+IF(Data!$Z220&lt;&gt;"",Scoring!$O$31)+IF(Data!$AA220&lt;&gt;"",Scoring!$O$32)+IF(Data!$AB220&lt;&gt;"",Scoring!$O$33)+IF(Data!$AC220&lt;&gt;"",Scoring!$O$34)+IF(Data!$AD220&lt;&gt;"",Scoring!$O$35)+IF(Data!$AE220&lt;&gt;"",Scoring!$O$36)+IF(Data!$AF220&lt;&gt;"",Scoring!$O$37)+IF(Data!$AG220&lt;&gt;"",Scoring!$O$38)+IF(Data!$AH220&lt;&gt;"",Scoring!$O$39)+IF(Data!$AI220&lt;&gt;"",Scoring!$O$40)+IF(Data!$AJ220&lt;&gt;"",Scoring!$O$41)+IF(Data!$AK220&lt;&gt;"",Scoring!$O$42)+IF(Data!$AL220&lt;&gt;"",Scoring!$O$43)+IF(Data!$AM220&lt;&gt;"",Scoring!$O$44)+IF(Data!$AN220&lt;&gt;"",Scoring!$O$45)+IF(Data!$AO220&lt;&gt;"",Scoring!$O$46)+IF(Data!$AP220&lt;&gt;"",Scoring!$O$47)+IF(Data!$AQ220&lt;&gt;"",Scoring!$O$48)+IF(Data!$AR220&lt;&gt;"",Scoring!$O$49)+IF(Data!$AS220&lt;&gt;"",Scoring!$O$50)+IF(Data!$AT220&lt;&gt;"",Scoring!$O$51)+IF(Data!$AU220&lt;&gt;"",Scoring!$O$52),"")</f>
        <v/>
      </c>
      <c r="BS220" s="184" t="str">
        <f>IF(BR220&lt;&gt;"",LOOKUP(BR220,Likelihoods!$A$7:$A$107,Likelihoods!M$7:M$107),"")</f>
        <v/>
      </c>
      <c r="BT220" s="181" t="str">
        <f>IF(AND(COUNTBLANK($B220:$O220)=13,COUNTBLANK($P220:$Q220)=1,COUNTBLANK($R220:$U220)=3,COUNTBLANK($V220:$X220)=2,COUNTBLANK($Y220:$AE220)=6,COUNTBLANK($AF220:$AJ220)=4,COUNTBLANK($AK220:AN220)=3,COUNTBLANK($AO220:$AQ220)=2,COUNTBLANK($AR220:$AS220)=1,COUNTBLANK($AT220:$AU220)=1),IF(Data!$B220&lt;&gt;"",Scoring!$P$7)+IF(Data!$C220&lt;&gt;"",Scoring!$P$8)+IF(Data!$D220&lt;&gt;"",Scoring!$P$9)+IF(Data!$E220&lt;&gt;"",Scoring!$P$10)+IF(Data!$F220&lt;&gt;"",Scoring!$P$11)+IF(Data!$G220&lt;&gt;"",Scoring!$P$12)+IF(Data!$H220&lt;&gt;"",Scoring!$P$13)+IF(Data!$I220&lt;&gt;"",Scoring!$P$14)+IF(Data!$J220&lt;&gt;"",Scoring!$P$15)+IF(Data!$K220&lt;&gt;"",Scoring!$P$16)+IF(Data!$L220&lt;&gt;"",Scoring!$P$17)+IF(Data!$M220&lt;&gt;"",Scoring!$P$18)+IF(Data!$N220&lt;&gt;"",Scoring!$P$19)+IF(Data!$O220&lt;&gt;"",Scoring!$P$20)+IF(Data!$P220&lt;&gt;"",Scoring!$P$21)+IF(Data!$Q220&lt;&gt;"",Scoring!$P$22)+IF(Data!$R220&lt;&gt;"",Scoring!$P$23)+IF(Data!$S220&lt;&gt;"",Scoring!$P$24)+IF(Data!$T220&lt;&gt;"",Scoring!$P$25)+IF(Data!$U220&lt;&gt;"",Scoring!$P$26)+IF(Data!$V220&lt;&gt;"",Scoring!$P$27)+IF(Data!$W220&lt;&gt;"",Scoring!$P$28)+IF(Data!$X220&lt;&gt;"",Scoring!$P$29)+IF(Data!$Y220&lt;&gt;"",Scoring!$P$30)+IF(Data!$Z220&lt;&gt;"",Scoring!$P$31)+IF(Data!$AA220&lt;&gt;"",Scoring!$P$32)+IF(Data!$AB220&lt;&gt;"",Scoring!$P$33)+IF(Data!$AC220&lt;&gt;"",Scoring!$P$34)+IF(Data!$AD220&lt;&gt;"",Scoring!$P$35)+IF(Data!$AE220&lt;&gt;"",Scoring!$P$36)+IF(Data!$AF220&lt;&gt;"",Scoring!$P$37)+IF(Data!$AG220&lt;&gt;"",Scoring!$P$38)+IF(Data!$AH220&lt;&gt;"",Scoring!$P$39)+IF(Data!$AI220&lt;&gt;"",Scoring!$P$40)+IF(Data!$AJ220&lt;&gt;"",Scoring!$P$41)+IF(Data!$AK220&lt;&gt;"",Scoring!$P$42)+IF(Data!$AL220&lt;&gt;"",Scoring!$P$43)+IF(Data!$AM220&lt;&gt;"",Scoring!$P$44)+IF(Data!$AN220&lt;&gt;"",Scoring!$P$45)+IF(Data!$AO220&lt;&gt;"",Scoring!$P$46)+IF(Data!$AP220&lt;&gt;"",Scoring!$P$47)+IF(Data!$AQ220&lt;&gt;"",Scoring!$P$48)+IF(Data!$AR220&lt;&gt;"",Scoring!$P$49)+IF(Data!$AS220&lt;&gt;"",Scoring!$P$50)+IF(Data!$AT220&lt;&gt;"",Scoring!$P$51)+IF(Data!$AU220&lt;&gt;"",Scoring!$P$52),"")</f>
        <v/>
      </c>
      <c r="BU220" s="180" t="str">
        <f>IF(BT220&lt;&gt;"",LOOKUP(BT220,Likelihoods!$A$7:$A$107,Likelihoods!N$7:N$107),"")</f>
        <v/>
      </c>
      <c r="BV220" s="181" t="str">
        <f>IF(AND(COUNTBLANK($B220:$O220)=13,COUNTBLANK($P220:$Q220)=1,COUNTBLANK($R220:$U220)=3,COUNTBLANK($V220:$X220)=2,COUNTBLANK($Y220:$AE220)=6,COUNTBLANK($AF220:$AJ220)=4,COUNTBLANK($AK220:AN220)=3,COUNTBLANK($AO220:$AQ220)=2,COUNTBLANK($AR220:$AS220)=1,COUNTBLANK($AT220:$AU220)=1),IF(Data!$B220&lt;&gt;"",Scoring!$Q$7)+IF(Data!$C220&lt;&gt;"",Scoring!$Q$8)+IF(Data!$D220&lt;&gt;"",Scoring!$Q$9)+IF(Data!$E220&lt;&gt;"",Scoring!$Q$10)+IF(Data!$F220&lt;&gt;"",Scoring!$Q$11)+IF(Data!$G220&lt;&gt;"",Scoring!$Q$12)+IF(Data!$H220&lt;&gt;"",Scoring!$Q$13)+IF(Data!$I220&lt;&gt;"",Scoring!$Q$14)+IF(Data!$J220&lt;&gt;"",Scoring!$Q$15)+IF(Data!$K220&lt;&gt;"",Scoring!$Q$16)+IF(Data!$L220&lt;&gt;"",Scoring!$Q$17)+IF(Data!$M220&lt;&gt;"",Scoring!$Q$18)+IF(Data!$N220&lt;&gt;"",Scoring!$Q$19)+IF(Data!$O220&lt;&gt;"",Scoring!$Q$20)+IF(Data!$P220&lt;&gt;"",Scoring!$Q$21)+IF(Data!$Q220&lt;&gt;"",Scoring!$Q$22)+IF(Data!$R220&lt;&gt;"",Scoring!$Q$23)+IF(Data!$S220&lt;&gt;"",Scoring!$Q$24)+IF(Data!$T220&lt;&gt;"",Scoring!$Q$25)+IF(Data!$U220&lt;&gt;"",Scoring!$Q$26)+IF(Data!$V220&lt;&gt;"",Scoring!$Q$27)+IF(Data!$W220&lt;&gt;"",Scoring!$Q$28)+IF(Data!$X220&lt;&gt;"",Scoring!$Q$29)+IF(Data!$Y220&lt;&gt;"",Scoring!$Q$30)+IF(Data!$Z220&lt;&gt;"",Scoring!$Q$31)+IF(Data!$AA220&lt;&gt;"",Scoring!$Q$32)+IF(Data!$AB220&lt;&gt;"",Scoring!$Q$33)+IF(Data!$AC220&lt;&gt;"",Scoring!$Q$34)+IF(Data!$AD220&lt;&gt;"",Scoring!$Q$35)+IF(Data!$AE220&lt;&gt;"",Scoring!$Q$36)+IF(Data!$AF220&lt;&gt;"",Scoring!$Q$37)+IF(Data!$AG220&lt;&gt;"",Scoring!$Q$38)+IF(Data!$AH220&lt;&gt;"",Scoring!$Q$39)+IF(Data!$AI220&lt;&gt;"",Scoring!$Q$40)+IF(Data!$AJ220&lt;&gt;"",Scoring!$Q$41)+IF(Data!$AK220&lt;&gt;"",Scoring!$Q$42)+IF(Data!$AL220&lt;&gt;"",Scoring!$Q$43)+IF(Data!$AM220&lt;&gt;"",Scoring!$Q$44)+IF(Data!$AN220&lt;&gt;"",Scoring!$Q$45)+IF(Data!$AO220&lt;&gt;"",Scoring!$Q$46)+IF(Data!$AP220&lt;&gt;"",Scoring!$Q$47)+IF(Data!$AQ220&lt;&gt;"",Scoring!$Q$48)+IF(Data!$AR220&lt;&gt;"",Scoring!$Q$49)+IF(Data!$AS220&lt;&gt;"",Scoring!$Q$50)+IF(Data!$AT220&lt;&gt;"",Scoring!$Q$51)+IF(Data!$AU220&lt;&gt;"",Scoring!$Q$52),"")</f>
        <v/>
      </c>
      <c r="BW220" s="183" t="str">
        <f>IF(BV220&lt;&gt;"",LOOKUP(BV220,Likelihoods!$A$7:$A$107,Likelihoods!O$7:O$107),"")</f>
        <v/>
      </c>
      <c r="BX220" s="9"/>
      <c r="BY220" s="9"/>
      <c r="BZ220" s="9"/>
      <c r="CA220" s="9"/>
      <c r="CB220" s="9"/>
      <c r="CC220" s="9"/>
      <c r="CD220" s="9"/>
      <c r="CE220" s="9"/>
      <c r="CF220" s="9"/>
      <c r="CG220" s="9"/>
      <c r="CH220" s="9"/>
      <c r="CI220" s="9"/>
      <c r="CJ220" s="9"/>
      <c r="CK220" s="9"/>
    </row>
    <row r="221" spans="1:89" ht="14.25">
      <c r="A221" s="59"/>
      <c r="B221" s="76"/>
      <c r="C221" s="77"/>
      <c r="D221" s="77"/>
      <c r="E221" s="77"/>
      <c r="F221" s="77"/>
      <c r="G221" s="77"/>
      <c r="H221" s="77"/>
      <c r="I221" s="77"/>
      <c r="J221" s="77"/>
      <c r="K221" s="77"/>
      <c r="L221" s="77"/>
      <c r="M221" s="77"/>
      <c r="N221" s="77"/>
      <c r="O221" s="77"/>
      <c r="P221" s="76"/>
      <c r="Q221" s="78"/>
      <c r="R221" s="77"/>
      <c r="S221" s="77"/>
      <c r="T221" s="77"/>
      <c r="U221" s="77"/>
      <c r="V221" s="76"/>
      <c r="W221" s="77"/>
      <c r="X221" s="78"/>
      <c r="Y221" s="77"/>
      <c r="Z221" s="77"/>
      <c r="AA221" s="77"/>
      <c r="AB221" s="77"/>
      <c r="AC221" s="77"/>
      <c r="AD221" s="77"/>
      <c r="AE221" s="77"/>
      <c r="AF221" s="76"/>
      <c r="AG221" s="77"/>
      <c r="AH221" s="77"/>
      <c r="AI221" s="77"/>
      <c r="AJ221" s="78"/>
      <c r="AK221" s="77"/>
      <c r="AL221" s="77"/>
      <c r="AM221" s="77"/>
      <c r="AN221" s="77"/>
      <c r="AO221" s="76"/>
      <c r="AP221" s="77"/>
      <c r="AQ221" s="78"/>
      <c r="AR221" s="76"/>
      <c r="AS221" s="78"/>
      <c r="AT221" s="77"/>
      <c r="AU221" s="77"/>
      <c r="AV221" s="179" t="str">
        <f>IF(AND(COUNTBLANK($B221:$O221)=13,COUNTBLANK($P221:$Q221)=1,COUNTBLANK($R221:$U221)=3,COUNTBLANK($V221:$X221)=2,COUNTBLANK($Y221:$AE221)=6,COUNTBLANK($AF221:$AJ221)=4,COUNTBLANK($AK221:AN221)=3,COUNTBLANK($AO221:$AQ221)=2,COUNTBLANK($AR221:$AS221)=1,COUNTBLANK($AT221:$AU221)=1),IF(Data!$B221&lt;&gt;"",Scoring!$D$7)+IF(Data!$C221&lt;&gt;"",Scoring!$D$8)+IF(Data!$D221&lt;&gt;"",Scoring!$D$9)+IF(Data!$E221&lt;&gt;"",Scoring!$D$10)+IF(Data!$F221&lt;&gt;"",Scoring!$D$11)+IF(Data!$G221&lt;&gt;"",Scoring!$D$12)+IF(Data!$H221&lt;&gt;"",Scoring!$D$13)+IF(Data!$I221&lt;&gt;"",Scoring!$D$14)+IF(Data!$J221&lt;&gt;"",Scoring!$D$15)+IF(Data!$K221&lt;&gt;"",Scoring!$D$16)+IF(Data!$L221&lt;&gt;"",Scoring!$D$17)+IF(Data!$M221&lt;&gt;"",Scoring!$D$18)+IF(Data!$N221&lt;&gt;"",Scoring!$D$19)+IF(Data!$O221&lt;&gt;"",Scoring!$D$20)+IF(Data!$P221&lt;&gt;"",Scoring!$D$21)+IF(Data!$Q221&lt;&gt;"",Scoring!$D$22)+IF(Data!$R221&lt;&gt;"",Scoring!$D$23)+IF(Data!$S221&lt;&gt;"",Scoring!$D$24)+IF(Data!$T221&lt;&gt;"",Scoring!$D$25)+IF(Data!$U221&lt;&gt;"",Scoring!$D$26)+IF(Data!$V221&lt;&gt;"",Scoring!$D$27)+IF(Data!$W221&lt;&gt;"",Scoring!$D$28)+IF(Data!$X221&lt;&gt;"",Scoring!$D$29)+IF(Data!$Y221&lt;&gt;"",Scoring!$D$30)+IF(Data!$Z221&lt;&gt;"",Scoring!$D$31)+IF(Data!$AA221&lt;&gt;"",Scoring!$D$32)+IF(Data!$AB221&lt;&gt;"",Scoring!$D$33)+IF(Data!$AC221&lt;&gt;"",Scoring!$D$34)+IF(Data!$AD221&lt;&gt;"",Scoring!$D$35)+IF(Data!$AE221&lt;&gt;"",Scoring!$D$36)+IF(Data!$AF221&lt;&gt;"",Scoring!$D$37)+IF(Data!$AG221&lt;&gt;"",Scoring!$D$38)+IF(Data!$AH221&lt;&gt;"",Scoring!$D$39)+IF(Data!$AI221&lt;&gt;"",Scoring!$D$40)+IF(Data!$AJ221&lt;&gt;"",Scoring!$D$41)+IF(Data!$AK221&lt;&gt;"",Scoring!$D$42)+IF(Data!$AL221&lt;&gt;"",Scoring!$D$43)+IF(Data!$AM221&lt;&gt;"",Scoring!$D$44)+IF(Data!$AN221&lt;&gt;"",Scoring!$D$45)+IF(Data!$AO221&lt;&gt;"",Scoring!$D$46)+IF(Data!$AP221&lt;&gt;"",Scoring!$D$47)+IF(Data!$AQ221&lt;&gt;"",Scoring!$D$48)+IF(Data!$AR221&lt;&gt;"",Scoring!$D$49)+IF(Data!$AS221&lt;&gt;"",Scoring!$D$50)+IF(Data!$AT221&lt;&gt;"",Scoring!$D$51)+IF(Data!$AU221&lt;&gt;"",Scoring!$D$52),"")</f>
        <v/>
      </c>
      <c r="AW221" s="180" t="str">
        <f>IF(AV221&lt;&gt;"",LOOKUP(AV221,Likelihoods!$A$7:$A$107,Likelihoods!B$7:B$107),"")</f>
        <v/>
      </c>
      <c r="AX221" s="181" t="str">
        <f>IF(AND(COUNTBLANK($B221:$O221)=13,COUNTBLANK($P221:$Q221)=1,COUNTBLANK($R221:$U221)=3,COUNTBLANK($V221:$X221)=2,COUNTBLANK($Y221:$AE221)=6,COUNTBLANK($AF221:$AJ221)=4,COUNTBLANK($AK221:AN221)=3,COUNTBLANK($AO221:$AQ221)=2,COUNTBLANK($AR221:$AS221)=1,COUNTBLANK($AT221:$AU221)=1),IF(Data!$B221&lt;&gt;"",Scoring!$E$7)+IF(Data!$C221&lt;&gt;"",Scoring!$E$8)+IF(Data!$D221&lt;&gt;"",Scoring!$E$9)+IF(Data!$E221&lt;&gt;"",Scoring!$E$10)+IF(Data!$F221&lt;&gt;"",Scoring!$E$11)+IF(Data!$G221&lt;&gt;"",Scoring!$E$12)+IF(Data!$H221&lt;&gt;"",Scoring!$E$13)+IF(Data!$I221&lt;&gt;"",Scoring!$E$14)+IF(Data!$J221&lt;&gt;"",Scoring!$E$15)+IF(Data!$K221&lt;&gt;"",Scoring!$E$16)+IF(Data!$L221&lt;&gt;"",Scoring!$E$17)+IF(Data!$M221&lt;&gt;"",Scoring!$E$18)+IF(Data!$N221&lt;&gt;"",Scoring!$E$19)+IF(Data!$O221&lt;&gt;"",Scoring!$E$20)+IF(Data!$P221&lt;&gt;"",Scoring!$E$21)+IF(Data!$Q221&lt;&gt;"",Scoring!$E$22)+IF(Data!$R221&lt;&gt;"",Scoring!$E$23)+IF(Data!$S221&lt;&gt;"",Scoring!$E$24)+IF(Data!$T221&lt;&gt;"",Scoring!$E$25)+IF(Data!$U221&lt;&gt;"",Scoring!$E$26)+IF(Data!$V221&lt;&gt;"",Scoring!$E$27)+IF(Data!$W221&lt;&gt;"",Scoring!$E$28)+IF(Data!$X221&lt;&gt;"",Scoring!$E$29)+IF(Data!$Y221&lt;&gt;"",Scoring!$E$30)+IF(Data!$Z221&lt;&gt;"",Scoring!$E$31)+IF(Data!$AA221&lt;&gt;"",Scoring!$E$32)+IF(Data!$AB221&lt;&gt;"",Scoring!$E$33)+IF(Data!$AC221&lt;&gt;"",Scoring!$E$34)+IF(Data!$AD221&lt;&gt;"",Scoring!$E$35)+IF(Data!$AE221&lt;&gt;"",Scoring!$E$36)+IF(Data!$AF221&lt;&gt;"",Scoring!$E$37)+IF(Data!$AG221&lt;&gt;"",Scoring!$E$38)+IF(Data!$AH221&lt;&gt;"",Scoring!$E$39)+IF(Data!$AI221&lt;&gt;"",Scoring!$E$40)+IF(Data!$AJ221&lt;&gt;"",Scoring!$E$41)+IF(Data!$AK221&lt;&gt;"",Scoring!$E$42)+IF(Data!$AL221&lt;&gt;"",Scoring!$E$43)+IF(Data!$AM221&lt;&gt;"",Scoring!$E$44)+IF(Data!$AN221&lt;&gt;"",Scoring!$E$45)+IF(Data!$AO221&lt;&gt;"",Scoring!$E$46)+IF(Data!$AP221&lt;&gt;"",Scoring!$E$47)+IF(Data!$AQ221&lt;&gt;"",Scoring!$E$48)+IF(Data!$AR221&lt;&gt;"",Scoring!$E$49)+IF(Data!$AS221&lt;&gt;"",Scoring!$E$50)+IF(Data!$AT221&lt;&gt;"",Scoring!$E$51)+IF(Data!$AU221&lt;&gt;"",Scoring!$E$52),"")</f>
        <v/>
      </c>
      <c r="AY221" s="180" t="str">
        <f>IF(AX221&lt;&gt;"",LOOKUP(AX221,Likelihoods!$A$7:$A$107,Likelihoods!C$7:C$107),"")</f>
        <v/>
      </c>
      <c r="AZ221" s="182" t="str">
        <f>IF(AND(COUNTBLANK($B221:$O221)=13,COUNTBLANK($P221:$Q221)=1,COUNTBLANK($R221:$U221)=3,COUNTBLANK($V221:$X221)=2,COUNTBLANK($Y221:$AE221)=6,COUNTBLANK($AF221:$AJ221)=4,COUNTBLANK($AK221:AN221)=3,COUNTBLANK($AO221:$AQ221)=2,COUNTBLANK($AR221:$AS221)=1,COUNTBLANK($AT221:$AU221)=1),IF(Data!$B221&lt;&gt;"",Scoring!$F$7)+IF(Data!$C221&lt;&gt;"",Scoring!$F$8)+IF(Data!$D221&lt;&gt;"",Scoring!$F$9)+IF(Data!$E221&lt;&gt;"",Scoring!$F$10)+IF(Data!$F221&lt;&gt;"",Scoring!$F$11)+IF(Data!$G221&lt;&gt;"",Scoring!$F$12)+IF(Data!$H221&lt;&gt;"",Scoring!$F$13)+IF(Data!$I221&lt;&gt;"",Scoring!$F$14)+IF(Data!$J221&lt;&gt;"",Scoring!$F$15)+IF(Data!$K221&lt;&gt;"",Scoring!$F$16)+IF(Data!$L221&lt;&gt;"",Scoring!$F$17)+IF(Data!$M221&lt;&gt;"",Scoring!$F$18)+IF(Data!$N221&lt;&gt;"",Scoring!$F$19)+IF(Data!$O221&lt;&gt;"",Scoring!$F$20)+IF(Data!$P221&lt;&gt;"",Scoring!$F$21)+IF(Data!$Q221&lt;&gt;"",Scoring!$F$22)+IF(Data!$R221&lt;&gt;"",Scoring!$F$23)+IF(Data!$S221&lt;&gt;"",Scoring!$F$24)+IF(Data!$T221&lt;&gt;"",Scoring!$F$25)+IF(Data!$U221&lt;&gt;"",Scoring!$F$26)+IF(Data!$V221&lt;&gt;"",Scoring!$F$27)+IF(Data!$W221&lt;&gt;"",Scoring!$F$28)+IF(Data!$X221&lt;&gt;"",Scoring!$F$29)+IF(Data!$Y221&lt;&gt;"",Scoring!$F$30)+IF(Data!$Z221&lt;&gt;"",Scoring!$F$31)+IF(Data!$AA221&lt;&gt;"",Scoring!$F$32)+IF(Data!$AB221&lt;&gt;"",Scoring!$F$33)+IF(Data!$AC221&lt;&gt;"",Scoring!$F$34)+IF(Data!$AD221&lt;&gt;"",Scoring!$F$35)+IF(Data!$AE221&lt;&gt;"",Scoring!$F$36)+IF(Data!$AF221&lt;&gt;"",Scoring!$F$37)+IF(Data!$AG221&lt;&gt;"",Scoring!$F$38)+IF(Data!$AH221&lt;&gt;"",Scoring!$F$39)+IF(Data!$AI221&lt;&gt;"",Scoring!$F$40)+IF(Data!$AJ221&lt;&gt;"",Scoring!$F$41)+IF(Data!$AK221&lt;&gt;"",Scoring!$F$42)+IF(Data!$AL221&lt;&gt;"",Scoring!$F$43)+IF(Data!$AM221&lt;&gt;"",Scoring!$F$44)+IF(Data!$AN221&lt;&gt;"",Scoring!$F$45)+IF(Data!$AO221&lt;&gt;"",Scoring!$F$46)+IF(Data!$AP221&lt;&gt;"",Scoring!$F$47)+IF(Data!$AQ221&lt;&gt;"",Scoring!$F$48)+IF(Data!$AR221&lt;&gt;"",Scoring!$F$49)+IF(Data!$AS221&lt;&gt;"",Scoring!$F$50)+IF(Data!$AT221&lt;&gt;"",Scoring!$F$51)+IF(Data!$AU221&lt;&gt;"",Scoring!$F$52),"")</f>
        <v/>
      </c>
      <c r="BA221" s="183" t="str">
        <f>IF(AZ221&lt;&gt;"",LOOKUP(AZ221,Likelihoods!$A$7:$A$107,Likelihoods!D$7:D$107),"")</f>
        <v/>
      </c>
      <c r="BB221" s="181" t="str">
        <f>IF(AND(COUNTBLANK($B221:$O221)=13,COUNTBLANK($P221:$Q221)=1,COUNTBLANK($R221:$U221)=3,COUNTBLANK($V221:$X221)=2,COUNTBLANK($Y221:$AE221)=6,COUNTBLANK($AF221:$AJ221)=4,COUNTBLANK($AK221:AN221)=3,COUNTBLANK($AO221:$AQ221)=2,COUNTBLANK($AR221:$AS221)=1,COUNTBLANK($AT221:$AU221)=1),IF(Data!$B221&lt;&gt;"",Scoring!$G$7)+IF(Data!$C221&lt;&gt;"",Scoring!$G$8)+IF(Data!$D221&lt;&gt;"",Scoring!$G$9)+IF(Data!$E221&lt;&gt;"",Scoring!$G$10)+IF(Data!$F221&lt;&gt;"",Scoring!$G$11)+IF(Data!$G221&lt;&gt;"",Scoring!$G$12)+IF(Data!$H221&lt;&gt;"",Scoring!$G$13)+IF(Data!$I221&lt;&gt;"",Scoring!$G$14)+IF(Data!$J221&lt;&gt;"",Scoring!$G$15)+IF(Data!$K221&lt;&gt;"",Scoring!$G$16)+IF(Data!$L221&lt;&gt;"",Scoring!$G$17)+IF(Data!$M221&lt;&gt;"",Scoring!$G$18)+IF(Data!$N221&lt;&gt;"",Scoring!$G$19)+IF(Data!$O221&lt;&gt;"",Scoring!$G$20)+IF(Data!$P221&lt;&gt;"",Scoring!$G$21)+IF(Data!$Q221&lt;&gt;"",Scoring!$G$22)+IF(Data!$R221&lt;&gt;"",Scoring!$G$23)+IF(Data!$S221&lt;&gt;"",Scoring!$G$24)+IF(Data!$T221&lt;&gt;"",Scoring!$G$25)+IF(Data!$U221&lt;&gt;"",Scoring!$G$26)+IF(Data!$V221&lt;&gt;"",Scoring!$G$27)+IF(Data!$W221&lt;&gt;"",Scoring!$G$28)+IF(Data!$X221&lt;&gt;"",Scoring!$G$29)+IF(Data!$Y221&lt;&gt;"",Scoring!$G$30)+IF(Data!$Z221&lt;&gt;"",Scoring!$G$31)+IF(Data!$AA221&lt;&gt;"",Scoring!$G$32)+IF(Data!$AB221&lt;&gt;"",Scoring!$G$33)+IF(Data!$AC221&lt;&gt;"",Scoring!$G$34)+IF(Data!$AD221&lt;&gt;"",Scoring!$G$35)+IF(Data!$AE221&lt;&gt;"",Scoring!$G$36)+IF(Data!$AF221&lt;&gt;"",Scoring!$G$37)+IF(Data!$AG221&lt;&gt;"",Scoring!$G$38)+IF(Data!$AH221&lt;&gt;"",Scoring!$G$39)+IF(Data!$AI221&lt;&gt;"",Scoring!$G$40)+IF(Data!$AJ221&lt;&gt;"",Scoring!$G$41)+IF(Data!$AK221&lt;&gt;"",Scoring!$G$42)+IF(Data!$AL221&lt;&gt;"",Scoring!$G$43)+IF(Data!$AM221&lt;&gt;"",Scoring!$G$44)+IF(Data!$AN221&lt;&gt;"",Scoring!$G$45)+IF(Data!$AO221&lt;&gt;"",Scoring!$G$46)+IF(Data!$AP221&lt;&gt;"",Scoring!$G$47)+IF(Data!$AQ221&lt;&gt;"",Scoring!$G$48)+IF(Data!$AR221&lt;&gt;"",Scoring!$G$49)+IF(Data!$AS221&lt;&gt;"",Scoring!$G$50)+IF(Data!$AT221&lt;&gt;"",Scoring!$G$51)+IF(Data!$AU221&lt;&gt;"",Scoring!$G$52),"")</f>
        <v/>
      </c>
      <c r="BC221" s="184" t="str">
        <f>IF(BB221&lt;&gt;"",LOOKUP(BB221,Likelihoods!$A$7:$A$107,Likelihoods!E$7:E$107),"")</f>
        <v/>
      </c>
      <c r="BD221" s="185" t="str">
        <f>IF(AND(COUNTBLANK($B221:$O221)=13,COUNTBLANK($P221:$Q221)=1,COUNTBLANK($R221:$U221)=3,COUNTBLANK($V221:$X221)=2,COUNTBLANK($Y221:$AE221)=6,COUNTBLANK($AF221:$AJ221)=4,COUNTBLANK($AK221:AN221)=3,COUNTBLANK($AO221:$AQ221)=2,COUNTBLANK($AR221:$AS221)=1,COUNTBLANK($AT221:$AU221)=1),IF(Data!$B221&lt;&gt;"",Scoring!$H$7)+IF(Data!$C221&lt;&gt;"",Scoring!$H$8)+IF(Data!$D221&lt;&gt;"",Scoring!$H$9)+IF(Data!$E221&lt;&gt;"",Scoring!$H$10)+IF(Data!$F221&lt;&gt;"",Scoring!$H$11)+IF(Data!$G221&lt;&gt;"",Scoring!$H$12)+IF(Data!$H221&lt;&gt;"",Scoring!$H$13)+IF(Data!$I221&lt;&gt;"",Scoring!$H$14)+IF(Data!$J221&lt;&gt;"",Scoring!$H$15)+IF(Data!$K221&lt;&gt;"",Scoring!$H$16)+IF(Data!$L221&lt;&gt;"",Scoring!$H$17)+IF(Data!$M221&lt;&gt;"",Scoring!$H$18)+IF(Data!$N221&lt;&gt;"",Scoring!$H$19)+IF(Data!$O221&lt;&gt;"",Scoring!$H$20)+IF(Data!$P221&lt;&gt;"",Scoring!$H$21)+IF(Data!$Q221&lt;&gt;"",Scoring!$H$22)+IF(Data!$R221&lt;&gt;"",Scoring!$H$23)+IF(Data!$S221&lt;&gt;"",Scoring!$H$24)+IF(Data!$T221&lt;&gt;"",Scoring!$H$25)+IF(Data!$U221&lt;&gt;"",Scoring!$H$26)+IF(Data!$V221&lt;&gt;"",Scoring!$H$27)+IF(Data!$W221&lt;&gt;"",Scoring!$H$28)+IF(Data!$X221&lt;&gt;"",Scoring!$H$29)+IF(Data!$Y221&lt;&gt;"",Scoring!$H$30)+IF(Data!$Z221&lt;&gt;"",Scoring!$H$31)+IF(Data!$AA221&lt;&gt;"",Scoring!$H$32)+IF(Data!$AB221&lt;&gt;"",Scoring!$H$33)+IF(Data!$AC221&lt;&gt;"",Scoring!$H$34)+IF(Data!$AD221&lt;&gt;"",Scoring!$H$35)+IF(Data!$AE221&lt;&gt;"",Scoring!$H$36)+IF(Data!$AF221&lt;&gt;"",Scoring!$H$37)+IF(Data!$AG221&lt;&gt;"",Scoring!$H$38)+IF(Data!$AH221&lt;&gt;"",Scoring!$H$39)+IF(Data!$AI221&lt;&gt;"",Scoring!$H$40)+IF(Data!$AJ221&lt;&gt;"",Scoring!$H$41)+IF(Data!$AK221&lt;&gt;"",Scoring!$H$42)+IF(Data!$AL221&lt;&gt;"",Scoring!$H$43)+IF(Data!$AM221&lt;&gt;"",Scoring!$H$44)+IF(Data!$AN221&lt;&gt;"",Scoring!$H$45)+IF(Data!$AO221&lt;&gt;"",Scoring!$H$46)+IF(Data!$AP221&lt;&gt;"",Scoring!$H$47)+IF(Data!$AQ221&lt;&gt;"",Scoring!$H$48)+IF(Data!$AR221&lt;&gt;"",Scoring!$H$49)+IF(Data!$AS221&lt;&gt;"",Scoring!$H$50)+IF(Data!$AT221&lt;&gt;"",Scoring!$H$51)+IF(Data!$AU221&lt;&gt;"",Scoring!$H$52),"")</f>
        <v/>
      </c>
      <c r="BE221" s="186" t="str">
        <f>IF(BD221&lt;&gt;"",LOOKUP(BD221,Likelihoods!$A$7:$A$107,Likelihoods!F$7:F$107),"")</f>
        <v/>
      </c>
      <c r="BF221" s="181" t="str">
        <f>IF(AND(COUNTBLANK($B221:$O221)=13,COUNTBLANK($P221:$Q221)=1,COUNTBLANK($R221:$U221)=3,COUNTBLANK($V221:$X221)=2,COUNTBLANK($Y221:$AE221)=6,COUNTBLANK($AF221:$AJ221)=4,COUNTBLANK($AK221:AN221)=3,COUNTBLANK($AO221:$AQ221)=2,COUNTBLANK($AR221:$AS221)=1,COUNTBLANK($AT221:$AU221)=1),IF(Data!$B221&lt;&gt;"",Scoring!$I$7)+IF(Data!$C221&lt;&gt;"",Scoring!$I$8)+IF(Data!$D221&lt;&gt;"",Scoring!$I$9)+IF(Data!$E221&lt;&gt;"",Scoring!$I$10)+IF(Data!$F221&lt;&gt;"",Scoring!$I$11)+IF(Data!$G221&lt;&gt;"",Scoring!$I$12)+IF(Data!$H221&lt;&gt;"",Scoring!$I$13)+IF(Data!$I221&lt;&gt;"",Scoring!$I$14)+IF(Data!$J221&lt;&gt;"",Scoring!$I$15)+IF(Data!$K221&lt;&gt;"",Scoring!$I$16)+IF(Data!$L221&lt;&gt;"",Scoring!$I$17)+IF(Data!$M221&lt;&gt;"",Scoring!$I$18)+IF(Data!$N221&lt;&gt;"",Scoring!$I$19)+IF(Data!$O221&lt;&gt;"",Scoring!$I$20)+IF(Data!$P221&lt;&gt;"",Scoring!$I$21)+IF(Data!$Q221&lt;&gt;"",Scoring!$I$22)+IF(Data!$R221&lt;&gt;"",Scoring!$I$23)+IF(Data!$S221&lt;&gt;"",Scoring!$I$24)+IF(Data!$T221&lt;&gt;"",Scoring!$I$25)+IF(Data!$U221&lt;&gt;"",Scoring!$I$26)+IF(Data!$V221&lt;&gt;"",Scoring!$I$27)+IF(Data!$W221&lt;&gt;"",Scoring!$I$28)+IF(Data!$X221&lt;&gt;"",Scoring!$I$29)+IF(Data!$Y221&lt;&gt;"",Scoring!$I$30)+IF(Data!$Z221&lt;&gt;"",Scoring!$I$31)+IF(Data!$AA221&lt;&gt;"",Scoring!$I$32)+IF(Data!$AB221&lt;&gt;"",Scoring!$I$33)+IF(Data!$AC221&lt;&gt;"",Scoring!$I$34)+IF(Data!$AD221&lt;&gt;"",Scoring!$I$35)+IF(Data!$AE221&lt;&gt;"",Scoring!$I$36)+IF(Data!$AF221&lt;&gt;"",Scoring!$I$37)+IF(Data!$AG221&lt;&gt;"",Scoring!$I$38)+IF(Data!$AH221&lt;&gt;"",Scoring!$I$39)+IF(Data!$AI221&lt;&gt;"",Scoring!$I$40)+IF(Data!$AJ221&lt;&gt;"",Scoring!$I$41)+IF(Data!$AK221&lt;&gt;"",Scoring!$I$42)+IF(Data!$AL221&lt;&gt;"",Scoring!$I$43)+IF(Data!$AM221&lt;&gt;"",Scoring!$I$44)+IF(Data!$AN221&lt;&gt;"",Scoring!$I$45)+IF(Data!$AO221&lt;&gt;"",Scoring!$I$46)+IF(Data!$AP221&lt;&gt;"",Scoring!$I$47)+IF(Data!$AQ221&lt;&gt;"",Scoring!$I$48)+IF(Data!$AR221&lt;&gt;"",Scoring!$I$49)+IF(Data!$AS221&lt;&gt;"",Scoring!$I$50)+IF(Data!$AT221&lt;&gt;"",Scoring!$I$51)+IF(Data!$AU221&lt;&gt;"",Scoring!$I$52),"")</f>
        <v/>
      </c>
      <c r="BG221" s="180" t="str">
        <f>IF(BF221&lt;&gt;"",LOOKUP(BF221,Likelihoods!$A$7:$A$107,Likelihoods!G$7:G$107),"")</f>
        <v/>
      </c>
      <c r="BH221" s="187" t="str">
        <f>IF(AND(COUNTBLANK($B221:$O221)=13,COUNTBLANK($P221:$Q221)=1,COUNTBLANK($R221:$U221)=3,COUNTBLANK($V221:$X221)=2,COUNTBLANK($Y221:$AE221)=6,COUNTBLANK($AF221:$AJ221)=4,COUNTBLANK($AK221:AN221)=3,COUNTBLANK($AO221:$AQ221)=2,COUNTBLANK($AR221:$AS221)=1,COUNTBLANK($AT221:$AU221)=1),IF(Data!$B221&lt;&gt;"",Scoring!$J$7)+IF(Data!$C221&lt;&gt;"",Scoring!$J$8)+IF(Data!$D221&lt;&gt;"",Scoring!$J$9)+IF(Data!$E221&lt;&gt;"",Scoring!$J$10)+IF(Data!$F221&lt;&gt;"",Scoring!$J$11)+IF(Data!$G221&lt;&gt;"",Scoring!$J$12)+IF(Data!$H221&lt;&gt;"",Scoring!$J$13)+IF(Data!$I221&lt;&gt;"",Scoring!$J$14)+IF(Data!$J221&lt;&gt;"",Scoring!$J$15)+IF(Data!$K221&lt;&gt;"",Scoring!$J$16)+IF(Data!$L221&lt;&gt;"",Scoring!$J$17)+IF(Data!$M221&lt;&gt;"",Scoring!$J$18)+IF(Data!$N221&lt;&gt;"",Scoring!$J$19)+IF(Data!$O221&lt;&gt;"",Scoring!$J$20)+IF(Data!$P221&lt;&gt;"",Scoring!$J$21)+IF(Data!$Q221&lt;&gt;"",Scoring!$J$22)+IF(Data!$R221&lt;&gt;"",Scoring!$J$23)+IF(Data!$S221&lt;&gt;"",Scoring!$J$24)+IF(Data!$T221&lt;&gt;"",Scoring!$J$25)+IF(Data!$U221&lt;&gt;"",Scoring!$J$26)+IF(Data!$V221&lt;&gt;"",Scoring!$J$27)+IF(Data!$W221&lt;&gt;"",Scoring!$J$28)+IF(Data!$X221&lt;&gt;"",Scoring!$J$29)+IF(Data!$Y221&lt;&gt;"",Scoring!$J$30)+IF(Data!$Z221&lt;&gt;"",Scoring!$J$31)+IF(Data!$AA221&lt;&gt;"",Scoring!$J$32)+IF(Data!$AB221&lt;&gt;"",Scoring!$J$33)+IF(Data!$AC221&lt;&gt;"",Scoring!$J$34)+IF(Data!$AD221&lt;&gt;"",Scoring!$J$35)+IF(Data!$AE221&lt;&gt;"",Scoring!$J$36)+IF(Data!$AF221&lt;&gt;"",Scoring!$J$37)+IF(Data!$AG221&lt;&gt;"",Scoring!$J$38)+IF(Data!$AH221&lt;&gt;"",Scoring!$J$39)+IF(Data!$AI221&lt;&gt;"",Scoring!$J$40)+IF(Data!$AJ221&lt;&gt;"",Scoring!$J$41)+IF(Data!$AK221&lt;&gt;"",Scoring!$J$42)+IF(Data!$AL221&lt;&gt;"",Scoring!$J$43)+IF(Data!$AM221&lt;&gt;"",Scoring!$J$44)+IF(Data!$AN221&lt;&gt;"",Scoring!$J$45)+IF(Data!$AO221&lt;&gt;"",Scoring!$J$46)+IF(Data!$AP221&lt;&gt;"",Scoring!$J$47)+IF(Data!$AQ221&lt;&gt;"",Scoring!$J$48)+IF(Data!$AR221&lt;&gt;"",Scoring!$J$49)+IF(Data!$AS221&lt;&gt;"",Scoring!$J$50)+IF(Data!$AT221&lt;&gt;"",Scoring!$J$51)+IF(Data!$AU221&lt;&gt;"",Scoring!$J$52),"")</f>
        <v/>
      </c>
      <c r="BI221" s="183" t="str">
        <f>IF(BH221&lt;&gt;"",LOOKUP(BH221,Likelihoods!$A$7:$A$107,Likelihoods!H$7:H$107),"")</f>
        <v/>
      </c>
      <c r="BJ221" s="188" t="str">
        <f>IF(AND(COUNTBLANK($B221:$O221)=13,COUNTBLANK($P221:$Q221)=1,COUNTBLANK($R221:$U221)=3,COUNTBLANK($V221:$X221)=2,COUNTBLANK($Y221:$AE221)=6,COUNTBLANK($AF221:$AJ221)=4,COUNTBLANK($AK221:AN221)=3,COUNTBLANK($AO221:$AQ221)=2,COUNTBLANK($AR221:$AS221)=1,COUNTBLANK($AT221:$AU221)=1),IF(Data!$B221&lt;&gt;"",Scoring!$K$7)+IF(Data!$C221&lt;&gt;"",Scoring!$K$8)+IF(Data!$D221&lt;&gt;"",Scoring!$K$9)+IF(Data!$E221&lt;&gt;"",Scoring!$K$10)+IF(Data!$F221&lt;&gt;"",Scoring!$K$11)+IF(Data!$G221&lt;&gt;"",Scoring!$K$12)+IF(Data!$H221&lt;&gt;"",Scoring!$K$13)+IF(Data!$I221&lt;&gt;"",Scoring!$K$14)+IF(Data!$J221&lt;&gt;"",Scoring!$K$15)+IF(Data!$K221&lt;&gt;"",Scoring!$K$16)+IF(Data!$L221&lt;&gt;"",Scoring!$K$17)+IF(Data!$M221&lt;&gt;"",Scoring!$K$18)+IF(Data!$N221&lt;&gt;"",Scoring!$K$19)+IF(Data!$O221&lt;&gt;"",Scoring!$K$20)+IF(Data!$P221&lt;&gt;"",Scoring!$K$21)+IF(Data!$Q221&lt;&gt;"",Scoring!$K$22)+IF(Data!$R221&lt;&gt;"",Scoring!$K$23)+IF(Data!$S221&lt;&gt;"",Scoring!$K$24)+IF(Data!$T221&lt;&gt;"",Scoring!$K$25)+IF(Data!$U221&lt;&gt;"",Scoring!$K$26)+IF(Data!$V221&lt;&gt;"",Scoring!$K$27)+IF(Data!$W221&lt;&gt;"",Scoring!$K$28)+IF(Data!$X221&lt;&gt;"",Scoring!$K$29)+IF(Data!$Y221&lt;&gt;"",Scoring!$K$30)+IF(Data!$Z221&lt;&gt;"",Scoring!$K$31)+IF(Data!$AA221&lt;&gt;"",Scoring!$K$32)+IF(Data!$AB221&lt;&gt;"",Scoring!$K$33)+IF(Data!$AC221&lt;&gt;"",Scoring!$K$34)+IF(Data!$AD221&lt;&gt;"",Scoring!$K$35)+IF(Data!$AE221&lt;&gt;"",Scoring!$K$36)+IF(Data!$AF221&lt;&gt;"",Scoring!$K$37)+IF(Data!$AG221&lt;&gt;"",Scoring!$K$38)+IF(Data!$AH221&lt;&gt;"",Scoring!$K$39)+IF(Data!$AI221&lt;&gt;"",Scoring!$K$40)+IF(Data!$AJ221&lt;&gt;"",Scoring!$K$41)+IF(Data!$AK221&lt;&gt;"",Scoring!$K$42)+IF(Data!$AL221&lt;&gt;"",Scoring!$K$43)+IF(Data!$AM221&lt;&gt;"",Scoring!$K$44)+IF(Data!$AN221&lt;&gt;"",Scoring!$K$45)+IF(Data!$AO221&lt;&gt;"",Scoring!$K$46)+IF(Data!$AP221&lt;&gt;"",Scoring!$K$47)+IF(Data!$AQ221&lt;&gt;"",Scoring!$K$48)+IF(Data!$AR221&lt;&gt;"",Scoring!$K$49)+IF(Data!$AS221&lt;&gt;"",Scoring!$K$50)+IF(Data!$AT221&lt;&gt;"",Scoring!$K$51)+IF(Data!$AU221&lt;&gt;"",Scoring!$K$52),"")</f>
        <v/>
      </c>
      <c r="BK221" s="184" t="str">
        <f>IF(BJ221&lt;&gt;"",LOOKUP(BJ221,Likelihoods!$A$7:$A$107,Likelihoods!I$7:I$107),"")</f>
        <v/>
      </c>
      <c r="BL221" s="187" t="str">
        <f>IF(AND(COUNTBLANK($B221:$O221)=13,COUNTBLANK($P221:$Q221)=1,COUNTBLANK($R221:$U221)=3,COUNTBLANK($V221:$X221)=2,COUNTBLANK($Y221:$AE221)=6,COUNTBLANK($AF221:$AJ221)=4,COUNTBLANK($AK221:AN221)=3,COUNTBLANK($AO221:$AQ221)=2,COUNTBLANK($AR221:$AS221)=1,COUNTBLANK($AT221:$AU221)=1),IF(Data!$B221&lt;&gt;"",Scoring!$L$7)+IF(Data!$C221&lt;&gt;"",Scoring!$L$8)+IF(Data!$D221&lt;&gt;"",Scoring!$L$9)+IF(Data!$E221&lt;&gt;"",Scoring!$L$10)+IF(Data!$F221&lt;&gt;"",Scoring!$L$11)+IF(Data!$G221&lt;&gt;"",Scoring!$L$12)+IF(Data!$H221&lt;&gt;"",Scoring!$L$13)+IF(Data!$I221&lt;&gt;"",Scoring!$L$14)+IF(Data!$J221&lt;&gt;"",Scoring!$L$15)+IF(Data!$K221&lt;&gt;"",Scoring!$L$16)+IF(Data!$L221&lt;&gt;"",Scoring!$L$17)+IF(Data!$M221&lt;&gt;"",Scoring!$L$18)+IF(Data!$N221&lt;&gt;"",Scoring!$L$19)+IF(Data!$O221&lt;&gt;"",Scoring!$L$20)+IF(Data!$P221&lt;&gt;"",Scoring!$L$21)+IF(Data!$Q221&lt;&gt;"",Scoring!$L$22)+IF(Data!$R221&lt;&gt;"",Scoring!$L$23)+IF(Data!$S221&lt;&gt;"",Scoring!$L$24)+IF(Data!$T221&lt;&gt;"",Scoring!$L$25)+IF(Data!$U221&lt;&gt;"",Scoring!$L$26)+IF(Data!$V221&lt;&gt;"",Scoring!$L$27)+IF(Data!$W221&lt;&gt;"",Scoring!$L$28)+IF(Data!$X221&lt;&gt;"",Scoring!$L$29)+IF(Data!$Y221&lt;&gt;"",Scoring!$L$30)+IF(Data!$Z221&lt;&gt;"",Scoring!$L$31)+IF(Data!$AA221&lt;&gt;"",Scoring!$L$32)+IF(Data!$AB221&lt;&gt;"",Scoring!$L$33)+IF(Data!$AC221&lt;&gt;"",Scoring!$L$34)+IF(Data!$AD221&lt;&gt;"",Scoring!$L$35)+IF(Data!$AE221&lt;&gt;"",Scoring!$L$36)+IF(Data!$AF221&lt;&gt;"",Scoring!$L$37)+IF(Data!$AG221&lt;&gt;"",Scoring!$L$38)+IF(Data!$AH221&lt;&gt;"",Scoring!$L$39)+IF(Data!$AI221&lt;&gt;"",Scoring!$L$40)+IF(Data!$AJ221&lt;&gt;"",Scoring!$L$41)+IF(Data!$AK221&lt;&gt;"",Scoring!$L$42)+IF(Data!$AL221&lt;&gt;"",Scoring!$L$43)+IF(Data!$AM221&lt;&gt;"",Scoring!$L$44)+IF(Data!$AN221&lt;&gt;"",Scoring!$L$45)+IF(Data!$AO221&lt;&gt;"",Scoring!$L$46)+IF(Data!$AP221&lt;&gt;"",Scoring!$L$47)+IF(Data!$AQ221&lt;&gt;"",Scoring!$L$48)+IF(Data!$AR221&lt;&gt;"",Scoring!$L$49)+IF(Data!$AS221&lt;&gt;"",Scoring!$L$50)+IF(Data!$AT221&lt;&gt;"",Scoring!$L$51)+IF(Data!$AU221&lt;&gt;"",Scoring!$L$52),"")</f>
        <v/>
      </c>
      <c r="BM221" s="180" t="str">
        <f>IF(BL221&lt;&gt;"",LOOKUP(BL221,Likelihoods!$A$7:$A$107,Likelihoods!J$7:J$107),"")</f>
        <v/>
      </c>
      <c r="BN221" s="181" t="str">
        <f>IF(AND(COUNTBLANK($B221:$O221)=13,COUNTBLANK($P221:$Q221)=1,COUNTBLANK($R221:$U221)=3,COUNTBLANK($V221:$X221)=2,COUNTBLANK($Y221:$AE221)=6,COUNTBLANK($AF221:$AJ221)=4,COUNTBLANK($AK221:AN221)=3,COUNTBLANK($AO221:$AQ221)=2,COUNTBLANK($AR221:$AS221)=1,COUNTBLANK($AT221:$AU221)=1),IF(Data!$B221&lt;&gt;"",Scoring!$M$7)+IF(Data!$C221&lt;&gt;"",Scoring!$M$8)+IF(Data!$D221&lt;&gt;"",Scoring!$M$9)+IF(Data!$E221&lt;&gt;"",Scoring!$M$10)+IF(Data!$F221&lt;&gt;"",Scoring!$M$11)+IF(Data!$G221&lt;&gt;"",Scoring!$M$12)+IF(Data!$H221&lt;&gt;"",Scoring!$M$13)+IF(Data!$I221&lt;&gt;"",Scoring!$M$14)+IF(Data!$J221&lt;&gt;"",Scoring!$M$15)+IF(Data!$K221&lt;&gt;"",Scoring!$M$16)+IF(Data!$L221&lt;&gt;"",Scoring!$M$17)+IF(Data!$M221&lt;&gt;"",Scoring!$M$18)+IF(Data!$N221&lt;&gt;"",Scoring!$M$19)+IF(Data!$O221&lt;&gt;"",Scoring!$M$20)+IF(Data!$P221&lt;&gt;"",Scoring!$M$21)+IF(Data!$Q221&lt;&gt;"",Scoring!$M$22)+IF(Data!$R221&lt;&gt;"",Scoring!$M$23)+IF(Data!$S221&lt;&gt;"",Scoring!$M$24)+IF(Data!$T221&lt;&gt;"",Scoring!$M$25)+IF(Data!$U221&lt;&gt;"",Scoring!$M$26)+IF(Data!$V221&lt;&gt;"",Scoring!$M$27)+IF(Data!$W221&lt;&gt;"",Scoring!$M$28)+IF(Data!$X221&lt;&gt;"",Scoring!$M$29)+IF(Data!$Y221&lt;&gt;"",Scoring!$M$30)+IF(Data!$Z221&lt;&gt;"",Scoring!$M$31)+IF(Data!$AA221&lt;&gt;"",Scoring!$M$32)+IF(Data!$AB221&lt;&gt;"",Scoring!$M$33)+IF(Data!$AC221&lt;&gt;"",Scoring!$M$34)+IF(Data!$AD221&lt;&gt;"",Scoring!$M$35)+IF(Data!$AE221&lt;&gt;"",Scoring!$M$36)+IF(Data!$AF221&lt;&gt;"",Scoring!$M$37)+IF(Data!$AG221&lt;&gt;"",Scoring!$M$38)+IF(Data!$AH221&lt;&gt;"",Scoring!$M$39)+IF(Data!$AI221&lt;&gt;"",Scoring!$M$40)+IF(Data!$AJ221&lt;&gt;"",Scoring!$M$41)+IF(Data!$AK221&lt;&gt;"",Scoring!$M$42)+IF(Data!$AL221&lt;&gt;"",Scoring!$M$43)+IF(Data!$AM221&lt;&gt;"",Scoring!$M$44)+IF(Data!$AN221&lt;&gt;"",Scoring!$M$45)+IF(Data!$AO221&lt;&gt;"",Scoring!$M$46)+IF(Data!$AP221&lt;&gt;"",Scoring!$M$47)+IF(Data!$AQ221&lt;&gt;"",Scoring!$M$48)+IF(Data!$AR221&lt;&gt;"",Scoring!$M$49)+IF(Data!$AS221&lt;&gt;"",Scoring!$M$50)+IF(Data!$AT221&lt;&gt;"",Scoring!$M$51)+IF(Data!$AU221&lt;&gt;"",Scoring!$M$52),"")</f>
        <v/>
      </c>
      <c r="BO221" s="184" t="str">
        <f>IF(BN221&lt;&gt;"",LOOKUP(BN221,Likelihoods!$A$7:$A$107,Likelihoods!K$7:K$107),"")</f>
        <v/>
      </c>
      <c r="BP221" s="179" t="str">
        <f>IF(AND(COUNTBLANK($B221:$O221)=13,COUNTBLANK($P221:$Q221)=1,COUNTBLANK($R221:$U221)=3,COUNTBLANK($V221:$X221)=2,COUNTBLANK($Y221:$AE221)=6,COUNTBLANK($AF221:$AJ221)=4,COUNTBLANK($AK221:AN221)=3,COUNTBLANK($AO221:$AQ221)=2,COUNTBLANK($AR221:$AS221)=1,COUNTBLANK($AT221:$AU221)=1),IF(Data!$B221&lt;&gt;"",Scoring!$N$7)+IF(Data!$C221&lt;&gt;"",Scoring!$N$8)+IF(Data!$D221&lt;&gt;"",Scoring!$N$9)+IF(Data!$E221&lt;&gt;"",Scoring!$N$10)+IF(Data!$F221&lt;&gt;"",Scoring!$N$11)+IF(Data!$G221&lt;&gt;"",Scoring!$N$12)+IF(Data!$H221&lt;&gt;"",Scoring!$N$13)+IF(Data!$I221&lt;&gt;"",Scoring!$N$14)+IF(Data!$J221&lt;&gt;"",Scoring!$N$15)+IF(Data!$K221&lt;&gt;"",Scoring!$N$16)+IF(Data!$L221&lt;&gt;"",Scoring!$N$17)+IF(Data!$M221&lt;&gt;"",Scoring!$N$18)+IF(Data!$N221&lt;&gt;"",Scoring!$N$19)+IF(Data!$O221&lt;&gt;"",Scoring!$N$20)+IF(Data!$P221&lt;&gt;"",Scoring!$N$21)+IF(Data!$Q221&lt;&gt;"",Scoring!$N$22)+IF(Data!$R221&lt;&gt;"",Scoring!$N$23)+IF(Data!$S221&lt;&gt;"",Scoring!$N$24)+IF(Data!$T221&lt;&gt;"",Scoring!$N$25)+IF(Data!$U221&lt;&gt;"",Scoring!$N$26)+IF(Data!$V221&lt;&gt;"",Scoring!$N$27)+IF(Data!$W221&lt;&gt;"",Scoring!$N$28)+IF(Data!$X221&lt;&gt;"",Scoring!$N$29)+IF(Data!$Y221&lt;&gt;"",Scoring!$N$30)+IF(Data!$Z221&lt;&gt;"",Scoring!$N$31)+IF(Data!$AA221&lt;&gt;"",Scoring!$N$32)+IF(Data!$AB221&lt;&gt;"",Scoring!$N$33)+IF(Data!$AC221&lt;&gt;"",Scoring!$N$34)+IF(Data!$AD221&lt;&gt;"",Scoring!$N$35)+IF(Data!$AE221&lt;&gt;"",Scoring!$N$36)+IF(Data!$AF221&lt;&gt;"",Scoring!$N$37)+IF(Data!$AG221&lt;&gt;"",Scoring!$N$38)+IF(Data!$AH221&lt;&gt;"",Scoring!$N$39)+IF(Data!$AI221&lt;&gt;"",Scoring!$N$40)+IF(Data!$AJ221&lt;&gt;"",Scoring!$N$41)+IF(Data!$AK221&lt;&gt;"",Scoring!$N$42)+IF(Data!$AL221&lt;&gt;"",Scoring!$N$43)+IF(Data!$AM221&lt;&gt;"",Scoring!$N$44)+IF(Data!$AN221&lt;&gt;"",Scoring!$N$45)+IF(Data!$AO221&lt;&gt;"",Scoring!$N$46)+IF(Data!$AP221&lt;&gt;"",Scoring!$N$47)+IF(Data!$AQ221&lt;&gt;"",Scoring!$N$48)+IF(Data!$AR221&lt;&gt;"",Scoring!$N$49)+IF(Data!$AS221&lt;&gt;"",Scoring!$N$50)+IF(Data!$AT221&lt;&gt;"",Scoring!$N$51)+IF(Data!$AU221&lt;&gt;"",Scoring!$N$52),"")</f>
        <v/>
      </c>
      <c r="BQ221" s="189" t="str">
        <f>IF(BP221&lt;&gt;"",LOOKUP(BP221,Likelihoods!$A$7:$A$107,Likelihoods!L$7:L$107),"")</f>
        <v/>
      </c>
      <c r="BR221" s="181" t="str">
        <f>IF(AND(COUNTBLANK($B221:$O221)=13,COUNTBLANK($P221:$Q221)=1,COUNTBLANK($R221:$U221)=3,COUNTBLANK($V221:$X221)=2,COUNTBLANK($Y221:$AE221)=6,COUNTBLANK($AF221:$AJ221)=4,COUNTBLANK($AK221:AN221)=3,COUNTBLANK($AO221:$AQ221)=2,COUNTBLANK($AR221:$AS221)=1,COUNTBLANK($AT221:$AU221)=1),IF(Data!$B221&lt;&gt;"",Scoring!$O$7)+IF(Data!$C221&lt;&gt;"",Scoring!$O$8)+IF(Data!$D221&lt;&gt;"",Scoring!$O$9)+IF(Data!$E221&lt;&gt;"",Scoring!$O$10)+IF(Data!$F221&lt;&gt;"",Scoring!$O$11)+IF(Data!$G221&lt;&gt;"",Scoring!$O$12)+IF(Data!$H221&lt;&gt;"",Scoring!$O$13)+IF(Data!$I221&lt;&gt;"",Scoring!$O$14)+IF(Data!$J221&lt;&gt;"",Scoring!$O$15)+IF(Data!$K221&lt;&gt;"",Scoring!$O$16)+IF(Data!$L221&lt;&gt;"",Scoring!$O$17)+IF(Data!$M221&lt;&gt;"",Scoring!$O$18)+IF(Data!$N221&lt;&gt;"",Scoring!$O$19)+IF(Data!$O221&lt;&gt;"",Scoring!$O$20)+IF(Data!$P221&lt;&gt;"",Scoring!$O$21)+IF(Data!$Q221&lt;&gt;"",Scoring!$O$22)+IF(Data!$R221&lt;&gt;"",Scoring!$O$23)+IF(Data!$S221&lt;&gt;"",Scoring!$O$24)+IF(Data!$T221&lt;&gt;"",Scoring!$O$25)+IF(Data!$U221&lt;&gt;"",Scoring!$O$26)+IF(Data!$V221&lt;&gt;"",Scoring!$O$27)+IF(Data!$W221&lt;&gt;"",Scoring!$O$28)+IF(Data!$X221&lt;&gt;"",Scoring!$O$29)+IF(Data!$Y221&lt;&gt;"",Scoring!$O$30)+IF(Data!$Z221&lt;&gt;"",Scoring!$O$31)+IF(Data!$AA221&lt;&gt;"",Scoring!$O$32)+IF(Data!$AB221&lt;&gt;"",Scoring!$O$33)+IF(Data!$AC221&lt;&gt;"",Scoring!$O$34)+IF(Data!$AD221&lt;&gt;"",Scoring!$O$35)+IF(Data!$AE221&lt;&gt;"",Scoring!$O$36)+IF(Data!$AF221&lt;&gt;"",Scoring!$O$37)+IF(Data!$AG221&lt;&gt;"",Scoring!$O$38)+IF(Data!$AH221&lt;&gt;"",Scoring!$O$39)+IF(Data!$AI221&lt;&gt;"",Scoring!$O$40)+IF(Data!$AJ221&lt;&gt;"",Scoring!$O$41)+IF(Data!$AK221&lt;&gt;"",Scoring!$O$42)+IF(Data!$AL221&lt;&gt;"",Scoring!$O$43)+IF(Data!$AM221&lt;&gt;"",Scoring!$O$44)+IF(Data!$AN221&lt;&gt;"",Scoring!$O$45)+IF(Data!$AO221&lt;&gt;"",Scoring!$O$46)+IF(Data!$AP221&lt;&gt;"",Scoring!$O$47)+IF(Data!$AQ221&lt;&gt;"",Scoring!$O$48)+IF(Data!$AR221&lt;&gt;"",Scoring!$O$49)+IF(Data!$AS221&lt;&gt;"",Scoring!$O$50)+IF(Data!$AT221&lt;&gt;"",Scoring!$O$51)+IF(Data!$AU221&lt;&gt;"",Scoring!$O$52),"")</f>
        <v/>
      </c>
      <c r="BS221" s="184" t="str">
        <f>IF(BR221&lt;&gt;"",LOOKUP(BR221,Likelihoods!$A$7:$A$107,Likelihoods!M$7:M$107),"")</f>
        <v/>
      </c>
      <c r="BT221" s="181" t="str">
        <f>IF(AND(COUNTBLANK($B221:$O221)=13,COUNTBLANK($P221:$Q221)=1,COUNTBLANK($R221:$U221)=3,COUNTBLANK($V221:$X221)=2,COUNTBLANK($Y221:$AE221)=6,COUNTBLANK($AF221:$AJ221)=4,COUNTBLANK($AK221:AN221)=3,COUNTBLANK($AO221:$AQ221)=2,COUNTBLANK($AR221:$AS221)=1,COUNTBLANK($AT221:$AU221)=1),IF(Data!$B221&lt;&gt;"",Scoring!$P$7)+IF(Data!$C221&lt;&gt;"",Scoring!$P$8)+IF(Data!$D221&lt;&gt;"",Scoring!$P$9)+IF(Data!$E221&lt;&gt;"",Scoring!$P$10)+IF(Data!$F221&lt;&gt;"",Scoring!$P$11)+IF(Data!$G221&lt;&gt;"",Scoring!$P$12)+IF(Data!$H221&lt;&gt;"",Scoring!$P$13)+IF(Data!$I221&lt;&gt;"",Scoring!$P$14)+IF(Data!$J221&lt;&gt;"",Scoring!$P$15)+IF(Data!$K221&lt;&gt;"",Scoring!$P$16)+IF(Data!$L221&lt;&gt;"",Scoring!$P$17)+IF(Data!$M221&lt;&gt;"",Scoring!$P$18)+IF(Data!$N221&lt;&gt;"",Scoring!$P$19)+IF(Data!$O221&lt;&gt;"",Scoring!$P$20)+IF(Data!$P221&lt;&gt;"",Scoring!$P$21)+IF(Data!$Q221&lt;&gt;"",Scoring!$P$22)+IF(Data!$R221&lt;&gt;"",Scoring!$P$23)+IF(Data!$S221&lt;&gt;"",Scoring!$P$24)+IF(Data!$T221&lt;&gt;"",Scoring!$P$25)+IF(Data!$U221&lt;&gt;"",Scoring!$P$26)+IF(Data!$V221&lt;&gt;"",Scoring!$P$27)+IF(Data!$W221&lt;&gt;"",Scoring!$P$28)+IF(Data!$X221&lt;&gt;"",Scoring!$P$29)+IF(Data!$Y221&lt;&gt;"",Scoring!$P$30)+IF(Data!$Z221&lt;&gt;"",Scoring!$P$31)+IF(Data!$AA221&lt;&gt;"",Scoring!$P$32)+IF(Data!$AB221&lt;&gt;"",Scoring!$P$33)+IF(Data!$AC221&lt;&gt;"",Scoring!$P$34)+IF(Data!$AD221&lt;&gt;"",Scoring!$P$35)+IF(Data!$AE221&lt;&gt;"",Scoring!$P$36)+IF(Data!$AF221&lt;&gt;"",Scoring!$P$37)+IF(Data!$AG221&lt;&gt;"",Scoring!$P$38)+IF(Data!$AH221&lt;&gt;"",Scoring!$P$39)+IF(Data!$AI221&lt;&gt;"",Scoring!$P$40)+IF(Data!$AJ221&lt;&gt;"",Scoring!$P$41)+IF(Data!$AK221&lt;&gt;"",Scoring!$P$42)+IF(Data!$AL221&lt;&gt;"",Scoring!$P$43)+IF(Data!$AM221&lt;&gt;"",Scoring!$P$44)+IF(Data!$AN221&lt;&gt;"",Scoring!$P$45)+IF(Data!$AO221&lt;&gt;"",Scoring!$P$46)+IF(Data!$AP221&lt;&gt;"",Scoring!$P$47)+IF(Data!$AQ221&lt;&gt;"",Scoring!$P$48)+IF(Data!$AR221&lt;&gt;"",Scoring!$P$49)+IF(Data!$AS221&lt;&gt;"",Scoring!$P$50)+IF(Data!$AT221&lt;&gt;"",Scoring!$P$51)+IF(Data!$AU221&lt;&gt;"",Scoring!$P$52),"")</f>
        <v/>
      </c>
      <c r="BU221" s="180" t="str">
        <f>IF(BT221&lt;&gt;"",LOOKUP(BT221,Likelihoods!$A$7:$A$107,Likelihoods!N$7:N$107),"")</f>
        <v/>
      </c>
      <c r="BV221" s="181" t="str">
        <f>IF(AND(COUNTBLANK($B221:$O221)=13,COUNTBLANK($P221:$Q221)=1,COUNTBLANK($R221:$U221)=3,COUNTBLANK($V221:$X221)=2,COUNTBLANK($Y221:$AE221)=6,COUNTBLANK($AF221:$AJ221)=4,COUNTBLANK($AK221:AN221)=3,COUNTBLANK($AO221:$AQ221)=2,COUNTBLANK($AR221:$AS221)=1,COUNTBLANK($AT221:$AU221)=1),IF(Data!$B221&lt;&gt;"",Scoring!$Q$7)+IF(Data!$C221&lt;&gt;"",Scoring!$Q$8)+IF(Data!$D221&lt;&gt;"",Scoring!$Q$9)+IF(Data!$E221&lt;&gt;"",Scoring!$Q$10)+IF(Data!$F221&lt;&gt;"",Scoring!$Q$11)+IF(Data!$G221&lt;&gt;"",Scoring!$Q$12)+IF(Data!$H221&lt;&gt;"",Scoring!$Q$13)+IF(Data!$I221&lt;&gt;"",Scoring!$Q$14)+IF(Data!$J221&lt;&gt;"",Scoring!$Q$15)+IF(Data!$K221&lt;&gt;"",Scoring!$Q$16)+IF(Data!$L221&lt;&gt;"",Scoring!$Q$17)+IF(Data!$M221&lt;&gt;"",Scoring!$Q$18)+IF(Data!$N221&lt;&gt;"",Scoring!$Q$19)+IF(Data!$O221&lt;&gt;"",Scoring!$Q$20)+IF(Data!$P221&lt;&gt;"",Scoring!$Q$21)+IF(Data!$Q221&lt;&gt;"",Scoring!$Q$22)+IF(Data!$R221&lt;&gt;"",Scoring!$Q$23)+IF(Data!$S221&lt;&gt;"",Scoring!$Q$24)+IF(Data!$T221&lt;&gt;"",Scoring!$Q$25)+IF(Data!$U221&lt;&gt;"",Scoring!$Q$26)+IF(Data!$V221&lt;&gt;"",Scoring!$Q$27)+IF(Data!$W221&lt;&gt;"",Scoring!$Q$28)+IF(Data!$X221&lt;&gt;"",Scoring!$Q$29)+IF(Data!$Y221&lt;&gt;"",Scoring!$Q$30)+IF(Data!$Z221&lt;&gt;"",Scoring!$Q$31)+IF(Data!$AA221&lt;&gt;"",Scoring!$Q$32)+IF(Data!$AB221&lt;&gt;"",Scoring!$Q$33)+IF(Data!$AC221&lt;&gt;"",Scoring!$Q$34)+IF(Data!$AD221&lt;&gt;"",Scoring!$Q$35)+IF(Data!$AE221&lt;&gt;"",Scoring!$Q$36)+IF(Data!$AF221&lt;&gt;"",Scoring!$Q$37)+IF(Data!$AG221&lt;&gt;"",Scoring!$Q$38)+IF(Data!$AH221&lt;&gt;"",Scoring!$Q$39)+IF(Data!$AI221&lt;&gt;"",Scoring!$Q$40)+IF(Data!$AJ221&lt;&gt;"",Scoring!$Q$41)+IF(Data!$AK221&lt;&gt;"",Scoring!$Q$42)+IF(Data!$AL221&lt;&gt;"",Scoring!$Q$43)+IF(Data!$AM221&lt;&gt;"",Scoring!$Q$44)+IF(Data!$AN221&lt;&gt;"",Scoring!$Q$45)+IF(Data!$AO221&lt;&gt;"",Scoring!$Q$46)+IF(Data!$AP221&lt;&gt;"",Scoring!$Q$47)+IF(Data!$AQ221&lt;&gt;"",Scoring!$Q$48)+IF(Data!$AR221&lt;&gt;"",Scoring!$Q$49)+IF(Data!$AS221&lt;&gt;"",Scoring!$Q$50)+IF(Data!$AT221&lt;&gt;"",Scoring!$Q$51)+IF(Data!$AU221&lt;&gt;"",Scoring!$Q$52),"")</f>
        <v/>
      </c>
      <c r="BW221" s="183" t="str">
        <f>IF(BV221&lt;&gt;"",LOOKUP(BV221,Likelihoods!$A$7:$A$107,Likelihoods!O$7:O$107),"")</f>
        <v/>
      </c>
      <c r="BX221" s="9"/>
      <c r="BY221" s="9"/>
      <c r="BZ221" s="9"/>
      <c r="CA221" s="9"/>
      <c r="CB221" s="9"/>
      <c r="CC221" s="9"/>
      <c r="CD221" s="9"/>
      <c r="CE221" s="9"/>
      <c r="CF221" s="9"/>
      <c r="CG221" s="9"/>
      <c r="CH221" s="9"/>
      <c r="CI221" s="9"/>
      <c r="CJ221" s="9"/>
      <c r="CK221" s="9"/>
    </row>
    <row r="222" spans="1:89" ht="14.25">
      <c r="A222" s="59"/>
      <c r="B222" s="76"/>
      <c r="C222" s="77"/>
      <c r="D222" s="77"/>
      <c r="E222" s="77"/>
      <c r="F222" s="77"/>
      <c r="G222" s="77"/>
      <c r="H222" s="77"/>
      <c r="I222" s="77"/>
      <c r="J222" s="77"/>
      <c r="K222" s="77"/>
      <c r="L222" s="77"/>
      <c r="M222" s="77"/>
      <c r="N222" s="77"/>
      <c r="O222" s="77"/>
      <c r="P222" s="76"/>
      <c r="Q222" s="78"/>
      <c r="R222" s="77"/>
      <c r="S222" s="77"/>
      <c r="T222" s="77"/>
      <c r="U222" s="77"/>
      <c r="V222" s="76"/>
      <c r="W222" s="77"/>
      <c r="X222" s="78"/>
      <c r="Y222" s="77"/>
      <c r="Z222" s="77"/>
      <c r="AA222" s="77"/>
      <c r="AB222" s="77"/>
      <c r="AC222" s="77"/>
      <c r="AD222" s="77"/>
      <c r="AE222" s="77"/>
      <c r="AF222" s="76"/>
      <c r="AG222" s="77"/>
      <c r="AH222" s="77"/>
      <c r="AI222" s="77"/>
      <c r="AJ222" s="78"/>
      <c r="AK222" s="77"/>
      <c r="AL222" s="77"/>
      <c r="AM222" s="77"/>
      <c r="AN222" s="77"/>
      <c r="AO222" s="76"/>
      <c r="AP222" s="77"/>
      <c r="AQ222" s="78"/>
      <c r="AR222" s="76"/>
      <c r="AS222" s="78"/>
      <c r="AT222" s="77"/>
      <c r="AU222" s="77"/>
      <c r="AV222" s="179" t="str">
        <f>IF(AND(COUNTBLANK($B222:$O222)=13,COUNTBLANK($P222:$Q222)=1,COUNTBLANK($R222:$U222)=3,COUNTBLANK($V222:$X222)=2,COUNTBLANK($Y222:$AE222)=6,COUNTBLANK($AF222:$AJ222)=4,COUNTBLANK($AK222:AN222)=3,COUNTBLANK($AO222:$AQ222)=2,COUNTBLANK($AR222:$AS222)=1,COUNTBLANK($AT222:$AU222)=1),IF(Data!$B222&lt;&gt;"",Scoring!$D$7)+IF(Data!$C222&lt;&gt;"",Scoring!$D$8)+IF(Data!$D222&lt;&gt;"",Scoring!$D$9)+IF(Data!$E222&lt;&gt;"",Scoring!$D$10)+IF(Data!$F222&lt;&gt;"",Scoring!$D$11)+IF(Data!$G222&lt;&gt;"",Scoring!$D$12)+IF(Data!$H222&lt;&gt;"",Scoring!$D$13)+IF(Data!$I222&lt;&gt;"",Scoring!$D$14)+IF(Data!$J222&lt;&gt;"",Scoring!$D$15)+IF(Data!$K222&lt;&gt;"",Scoring!$D$16)+IF(Data!$L222&lt;&gt;"",Scoring!$D$17)+IF(Data!$M222&lt;&gt;"",Scoring!$D$18)+IF(Data!$N222&lt;&gt;"",Scoring!$D$19)+IF(Data!$O222&lt;&gt;"",Scoring!$D$20)+IF(Data!$P222&lt;&gt;"",Scoring!$D$21)+IF(Data!$Q222&lt;&gt;"",Scoring!$D$22)+IF(Data!$R222&lt;&gt;"",Scoring!$D$23)+IF(Data!$S222&lt;&gt;"",Scoring!$D$24)+IF(Data!$T222&lt;&gt;"",Scoring!$D$25)+IF(Data!$U222&lt;&gt;"",Scoring!$D$26)+IF(Data!$V222&lt;&gt;"",Scoring!$D$27)+IF(Data!$W222&lt;&gt;"",Scoring!$D$28)+IF(Data!$X222&lt;&gt;"",Scoring!$D$29)+IF(Data!$Y222&lt;&gt;"",Scoring!$D$30)+IF(Data!$Z222&lt;&gt;"",Scoring!$D$31)+IF(Data!$AA222&lt;&gt;"",Scoring!$D$32)+IF(Data!$AB222&lt;&gt;"",Scoring!$D$33)+IF(Data!$AC222&lt;&gt;"",Scoring!$D$34)+IF(Data!$AD222&lt;&gt;"",Scoring!$D$35)+IF(Data!$AE222&lt;&gt;"",Scoring!$D$36)+IF(Data!$AF222&lt;&gt;"",Scoring!$D$37)+IF(Data!$AG222&lt;&gt;"",Scoring!$D$38)+IF(Data!$AH222&lt;&gt;"",Scoring!$D$39)+IF(Data!$AI222&lt;&gt;"",Scoring!$D$40)+IF(Data!$AJ222&lt;&gt;"",Scoring!$D$41)+IF(Data!$AK222&lt;&gt;"",Scoring!$D$42)+IF(Data!$AL222&lt;&gt;"",Scoring!$D$43)+IF(Data!$AM222&lt;&gt;"",Scoring!$D$44)+IF(Data!$AN222&lt;&gt;"",Scoring!$D$45)+IF(Data!$AO222&lt;&gt;"",Scoring!$D$46)+IF(Data!$AP222&lt;&gt;"",Scoring!$D$47)+IF(Data!$AQ222&lt;&gt;"",Scoring!$D$48)+IF(Data!$AR222&lt;&gt;"",Scoring!$D$49)+IF(Data!$AS222&lt;&gt;"",Scoring!$D$50)+IF(Data!$AT222&lt;&gt;"",Scoring!$D$51)+IF(Data!$AU222&lt;&gt;"",Scoring!$D$52),"")</f>
        <v/>
      </c>
      <c r="AW222" s="180" t="str">
        <f>IF(AV222&lt;&gt;"",LOOKUP(AV222,Likelihoods!$A$7:$A$107,Likelihoods!B$7:B$107),"")</f>
        <v/>
      </c>
      <c r="AX222" s="181" t="str">
        <f>IF(AND(COUNTBLANK($B222:$O222)=13,COUNTBLANK($P222:$Q222)=1,COUNTBLANK($R222:$U222)=3,COUNTBLANK($V222:$X222)=2,COUNTBLANK($Y222:$AE222)=6,COUNTBLANK($AF222:$AJ222)=4,COUNTBLANK($AK222:AN222)=3,COUNTBLANK($AO222:$AQ222)=2,COUNTBLANK($AR222:$AS222)=1,COUNTBLANK($AT222:$AU222)=1),IF(Data!$B222&lt;&gt;"",Scoring!$E$7)+IF(Data!$C222&lt;&gt;"",Scoring!$E$8)+IF(Data!$D222&lt;&gt;"",Scoring!$E$9)+IF(Data!$E222&lt;&gt;"",Scoring!$E$10)+IF(Data!$F222&lt;&gt;"",Scoring!$E$11)+IF(Data!$G222&lt;&gt;"",Scoring!$E$12)+IF(Data!$H222&lt;&gt;"",Scoring!$E$13)+IF(Data!$I222&lt;&gt;"",Scoring!$E$14)+IF(Data!$J222&lt;&gt;"",Scoring!$E$15)+IF(Data!$K222&lt;&gt;"",Scoring!$E$16)+IF(Data!$L222&lt;&gt;"",Scoring!$E$17)+IF(Data!$M222&lt;&gt;"",Scoring!$E$18)+IF(Data!$N222&lt;&gt;"",Scoring!$E$19)+IF(Data!$O222&lt;&gt;"",Scoring!$E$20)+IF(Data!$P222&lt;&gt;"",Scoring!$E$21)+IF(Data!$Q222&lt;&gt;"",Scoring!$E$22)+IF(Data!$R222&lt;&gt;"",Scoring!$E$23)+IF(Data!$S222&lt;&gt;"",Scoring!$E$24)+IF(Data!$T222&lt;&gt;"",Scoring!$E$25)+IF(Data!$U222&lt;&gt;"",Scoring!$E$26)+IF(Data!$V222&lt;&gt;"",Scoring!$E$27)+IF(Data!$W222&lt;&gt;"",Scoring!$E$28)+IF(Data!$X222&lt;&gt;"",Scoring!$E$29)+IF(Data!$Y222&lt;&gt;"",Scoring!$E$30)+IF(Data!$Z222&lt;&gt;"",Scoring!$E$31)+IF(Data!$AA222&lt;&gt;"",Scoring!$E$32)+IF(Data!$AB222&lt;&gt;"",Scoring!$E$33)+IF(Data!$AC222&lt;&gt;"",Scoring!$E$34)+IF(Data!$AD222&lt;&gt;"",Scoring!$E$35)+IF(Data!$AE222&lt;&gt;"",Scoring!$E$36)+IF(Data!$AF222&lt;&gt;"",Scoring!$E$37)+IF(Data!$AG222&lt;&gt;"",Scoring!$E$38)+IF(Data!$AH222&lt;&gt;"",Scoring!$E$39)+IF(Data!$AI222&lt;&gt;"",Scoring!$E$40)+IF(Data!$AJ222&lt;&gt;"",Scoring!$E$41)+IF(Data!$AK222&lt;&gt;"",Scoring!$E$42)+IF(Data!$AL222&lt;&gt;"",Scoring!$E$43)+IF(Data!$AM222&lt;&gt;"",Scoring!$E$44)+IF(Data!$AN222&lt;&gt;"",Scoring!$E$45)+IF(Data!$AO222&lt;&gt;"",Scoring!$E$46)+IF(Data!$AP222&lt;&gt;"",Scoring!$E$47)+IF(Data!$AQ222&lt;&gt;"",Scoring!$E$48)+IF(Data!$AR222&lt;&gt;"",Scoring!$E$49)+IF(Data!$AS222&lt;&gt;"",Scoring!$E$50)+IF(Data!$AT222&lt;&gt;"",Scoring!$E$51)+IF(Data!$AU222&lt;&gt;"",Scoring!$E$52),"")</f>
        <v/>
      </c>
      <c r="AY222" s="180" t="str">
        <f>IF(AX222&lt;&gt;"",LOOKUP(AX222,Likelihoods!$A$7:$A$107,Likelihoods!C$7:C$107),"")</f>
        <v/>
      </c>
      <c r="AZ222" s="182" t="str">
        <f>IF(AND(COUNTBLANK($B222:$O222)=13,COUNTBLANK($P222:$Q222)=1,COUNTBLANK($R222:$U222)=3,COUNTBLANK($V222:$X222)=2,COUNTBLANK($Y222:$AE222)=6,COUNTBLANK($AF222:$AJ222)=4,COUNTBLANK($AK222:AN222)=3,COUNTBLANK($AO222:$AQ222)=2,COUNTBLANK($AR222:$AS222)=1,COUNTBLANK($AT222:$AU222)=1),IF(Data!$B222&lt;&gt;"",Scoring!$F$7)+IF(Data!$C222&lt;&gt;"",Scoring!$F$8)+IF(Data!$D222&lt;&gt;"",Scoring!$F$9)+IF(Data!$E222&lt;&gt;"",Scoring!$F$10)+IF(Data!$F222&lt;&gt;"",Scoring!$F$11)+IF(Data!$G222&lt;&gt;"",Scoring!$F$12)+IF(Data!$H222&lt;&gt;"",Scoring!$F$13)+IF(Data!$I222&lt;&gt;"",Scoring!$F$14)+IF(Data!$J222&lt;&gt;"",Scoring!$F$15)+IF(Data!$K222&lt;&gt;"",Scoring!$F$16)+IF(Data!$L222&lt;&gt;"",Scoring!$F$17)+IF(Data!$M222&lt;&gt;"",Scoring!$F$18)+IF(Data!$N222&lt;&gt;"",Scoring!$F$19)+IF(Data!$O222&lt;&gt;"",Scoring!$F$20)+IF(Data!$P222&lt;&gt;"",Scoring!$F$21)+IF(Data!$Q222&lt;&gt;"",Scoring!$F$22)+IF(Data!$R222&lt;&gt;"",Scoring!$F$23)+IF(Data!$S222&lt;&gt;"",Scoring!$F$24)+IF(Data!$T222&lt;&gt;"",Scoring!$F$25)+IF(Data!$U222&lt;&gt;"",Scoring!$F$26)+IF(Data!$V222&lt;&gt;"",Scoring!$F$27)+IF(Data!$W222&lt;&gt;"",Scoring!$F$28)+IF(Data!$X222&lt;&gt;"",Scoring!$F$29)+IF(Data!$Y222&lt;&gt;"",Scoring!$F$30)+IF(Data!$Z222&lt;&gt;"",Scoring!$F$31)+IF(Data!$AA222&lt;&gt;"",Scoring!$F$32)+IF(Data!$AB222&lt;&gt;"",Scoring!$F$33)+IF(Data!$AC222&lt;&gt;"",Scoring!$F$34)+IF(Data!$AD222&lt;&gt;"",Scoring!$F$35)+IF(Data!$AE222&lt;&gt;"",Scoring!$F$36)+IF(Data!$AF222&lt;&gt;"",Scoring!$F$37)+IF(Data!$AG222&lt;&gt;"",Scoring!$F$38)+IF(Data!$AH222&lt;&gt;"",Scoring!$F$39)+IF(Data!$AI222&lt;&gt;"",Scoring!$F$40)+IF(Data!$AJ222&lt;&gt;"",Scoring!$F$41)+IF(Data!$AK222&lt;&gt;"",Scoring!$F$42)+IF(Data!$AL222&lt;&gt;"",Scoring!$F$43)+IF(Data!$AM222&lt;&gt;"",Scoring!$F$44)+IF(Data!$AN222&lt;&gt;"",Scoring!$F$45)+IF(Data!$AO222&lt;&gt;"",Scoring!$F$46)+IF(Data!$AP222&lt;&gt;"",Scoring!$F$47)+IF(Data!$AQ222&lt;&gt;"",Scoring!$F$48)+IF(Data!$AR222&lt;&gt;"",Scoring!$F$49)+IF(Data!$AS222&lt;&gt;"",Scoring!$F$50)+IF(Data!$AT222&lt;&gt;"",Scoring!$F$51)+IF(Data!$AU222&lt;&gt;"",Scoring!$F$52),"")</f>
        <v/>
      </c>
      <c r="BA222" s="183" t="str">
        <f>IF(AZ222&lt;&gt;"",LOOKUP(AZ222,Likelihoods!$A$7:$A$107,Likelihoods!D$7:D$107),"")</f>
        <v/>
      </c>
      <c r="BB222" s="181" t="str">
        <f>IF(AND(COUNTBLANK($B222:$O222)=13,COUNTBLANK($P222:$Q222)=1,COUNTBLANK($R222:$U222)=3,COUNTBLANK($V222:$X222)=2,COUNTBLANK($Y222:$AE222)=6,COUNTBLANK($AF222:$AJ222)=4,COUNTBLANK($AK222:AN222)=3,COUNTBLANK($AO222:$AQ222)=2,COUNTBLANK($AR222:$AS222)=1,COUNTBLANK($AT222:$AU222)=1),IF(Data!$B222&lt;&gt;"",Scoring!$G$7)+IF(Data!$C222&lt;&gt;"",Scoring!$G$8)+IF(Data!$D222&lt;&gt;"",Scoring!$G$9)+IF(Data!$E222&lt;&gt;"",Scoring!$G$10)+IF(Data!$F222&lt;&gt;"",Scoring!$G$11)+IF(Data!$G222&lt;&gt;"",Scoring!$G$12)+IF(Data!$H222&lt;&gt;"",Scoring!$G$13)+IF(Data!$I222&lt;&gt;"",Scoring!$G$14)+IF(Data!$J222&lt;&gt;"",Scoring!$G$15)+IF(Data!$K222&lt;&gt;"",Scoring!$G$16)+IF(Data!$L222&lt;&gt;"",Scoring!$G$17)+IF(Data!$M222&lt;&gt;"",Scoring!$G$18)+IF(Data!$N222&lt;&gt;"",Scoring!$G$19)+IF(Data!$O222&lt;&gt;"",Scoring!$G$20)+IF(Data!$P222&lt;&gt;"",Scoring!$G$21)+IF(Data!$Q222&lt;&gt;"",Scoring!$G$22)+IF(Data!$R222&lt;&gt;"",Scoring!$G$23)+IF(Data!$S222&lt;&gt;"",Scoring!$G$24)+IF(Data!$T222&lt;&gt;"",Scoring!$G$25)+IF(Data!$U222&lt;&gt;"",Scoring!$G$26)+IF(Data!$V222&lt;&gt;"",Scoring!$G$27)+IF(Data!$W222&lt;&gt;"",Scoring!$G$28)+IF(Data!$X222&lt;&gt;"",Scoring!$G$29)+IF(Data!$Y222&lt;&gt;"",Scoring!$G$30)+IF(Data!$Z222&lt;&gt;"",Scoring!$G$31)+IF(Data!$AA222&lt;&gt;"",Scoring!$G$32)+IF(Data!$AB222&lt;&gt;"",Scoring!$G$33)+IF(Data!$AC222&lt;&gt;"",Scoring!$G$34)+IF(Data!$AD222&lt;&gt;"",Scoring!$G$35)+IF(Data!$AE222&lt;&gt;"",Scoring!$G$36)+IF(Data!$AF222&lt;&gt;"",Scoring!$G$37)+IF(Data!$AG222&lt;&gt;"",Scoring!$G$38)+IF(Data!$AH222&lt;&gt;"",Scoring!$G$39)+IF(Data!$AI222&lt;&gt;"",Scoring!$G$40)+IF(Data!$AJ222&lt;&gt;"",Scoring!$G$41)+IF(Data!$AK222&lt;&gt;"",Scoring!$G$42)+IF(Data!$AL222&lt;&gt;"",Scoring!$G$43)+IF(Data!$AM222&lt;&gt;"",Scoring!$G$44)+IF(Data!$AN222&lt;&gt;"",Scoring!$G$45)+IF(Data!$AO222&lt;&gt;"",Scoring!$G$46)+IF(Data!$AP222&lt;&gt;"",Scoring!$G$47)+IF(Data!$AQ222&lt;&gt;"",Scoring!$G$48)+IF(Data!$AR222&lt;&gt;"",Scoring!$G$49)+IF(Data!$AS222&lt;&gt;"",Scoring!$G$50)+IF(Data!$AT222&lt;&gt;"",Scoring!$G$51)+IF(Data!$AU222&lt;&gt;"",Scoring!$G$52),"")</f>
        <v/>
      </c>
      <c r="BC222" s="184" t="str">
        <f>IF(BB222&lt;&gt;"",LOOKUP(BB222,Likelihoods!$A$7:$A$107,Likelihoods!E$7:E$107),"")</f>
        <v/>
      </c>
      <c r="BD222" s="185" t="str">
        <f>IF(AND(COUNTBLANK($B222:$O222)=13,COUNTBLANK($P222:$Q222)=1,COUNTBLANK($R222:$U222)=3,COUNTBLANK($V222:$X222)=2,COUNTBLANK($Y222:$AE222)=6,COUNTBLANK($AF222:$AJ222)=4,COUNTBLANK($AK222:AN222)=3,COUNTBLANK($AO222:$AQ222)=2,COUNTBLANK($AR222:$AS222)=1,COUNTBLANK($AT222:$AU222)=1),IF(Data!$B222&lt;&gt;"",Scoring!$H$7)+IF(Data!$C222&lt;&gt;"",Scoring!$H$8)+IF(Data!$D222&lt;&gt;"",Scoring!$H$9)+IF(Data!$E222&lt;&gt;"",Scoring!$H$10)+IF(Data!$F222&lt;&gt;"",Scoring!$H$11)+IF(Data!$G222&lt;&gt;"",Scoring!$H$12)+IF(Data!$H222&lt;&gt;"",Scoring!$H$13)+IF(Data!$I222&lt;&gt;"",Scoring!$H$14)+IF(Data!$J222&lt;&gt;"",Scoring!$H$15)+IF(Data!$K222&lt;&gt;"",Scoring!$H$16)+IF(Data!$L222&lt;&gt;"",Scoring!$H$17)+IF(Data!$M222&lt;&gt;"",Scoring!$H$18)+IF(Data!$N222&lt;&gt;"",Scoring!$H$19)+IF(Data!$O222&lt;&gt;"",Scoring!$H$20)+IF(Data!$P222&lt;&gt;"",Scoring!$H$21)+IF(Data!$Q222&lt;&gt;"",Scoring!$H$22)+IF(Data!$R222&lt;&gt;"",Scoring!$H$23)+IF(Data!$S222&lt;&gt;"",Scoring!$H$24)+IF(Data!$T222&lt;&gt;"",Scoring!$H$25)+IF(Data!$U222&lt;&gt;"",Scoring!$H$26)+IF(Data!$V222&lt;&gt;"",Scoring!$H$27)+IF(Data!$W222&lt;&gt;"",Scoring!$H$28)+IF(Data!$X222&lt;&gt;"",Scoring!$H$29)+IF(Data!$Y222&lt;&gt;"",Scoring!$H$30)+IF(Data!$Z222&lt;&gt;"",Scoring!$H$31)+IF(Data!$AA222&lt;&gt;"",Scoring!$H$32)+IF(Data!$AB222&lt;&gt;"",Scoring!$H$33)+IF(Data!$AC222&lt;&gt;"",Scoring!$H$34)+IF(Data!$AD222&lt;&gt;"",Scoring!$H$35)+IF(Data!$AE222&lt;&gt;"",Scoring!$H$36)+IF(Data!$AF222&lt;&gt;"",Scoring!$H$37)+IF(Data!$AG222&lt;&gt;"",Scoring!$H$38)+IF(Data!$AH222&lt;&gt;"",Scoring!$H$39)+IF(Data!$AI222&lt;&gt;"",Scoring!$H$40)+IF(Data!$AJ222&lt;&gt;"",Scoring!$H$41)+IF(Data!$AK222&lt;&gt;"",Scoring!$H$42)+IF(Data!$AL222&lt;&gt;"",Scoring!$H$43)+IF(Data!$AM222&lt;&gt;"",Scoring!$H$44)+IF(Data!$AN222&lt;&gt;"",Scoring!$H$45)+IF(Data!$AO222&lt;&gt;"",Scoring!$H$46)+IF(Data!$AP222&lt;&gt;"",Scoring!$H$47)+IF(Data!$AQ222&lt;&gt;"",Scoring!$H$48)+IF(Data!$AR222&lt;&gt;"",Scoring!$H$49)+IF(Data!$AS222&lt;&gt;"",Scoring!$H$50)+IF(Data!$AT222&lt;&gt;"",Scoring!$H$51)+IF(Data!$AU222&lt;&gt;"",Scoring!$H$52),"")</f>
        <v/>
      </c>
      <c r="BE222" s="186" t="str">
        <f>IF(BD222&lt;&gt;"",LOOKUP(BD222,Likelihoods!$A$7:$A$107,Likelihoods!F$7:F$107),"")</f>
        <v/>
      </c>
      <c r="BF222" s="181" t="str">
        <f>IF(AND(COUNTBLANK($B222:$O222)=13,COUNTBLANK($P222:$Q222)=1,COUNTBLANK($R222:$U222)=3,COUNTBLANK($V222:$X222)=2,COUNTBLANK($Y222:$AE222)=6,COUNTBLANK($AF222:$AJ222)=4,COUNTBLANK($AK222:AN222)=3,COUNTBLANK($AO222:$AQ222)=2,COUNTBLANK($AR222:$AS222)=1,COUNTBLANK($AT222:$AU222)=1),IF(Data!$B222&lt;&gt;"",Scoring!$I$7)+IF(Data!$C222&lt;&gt;"",Scoring!$I$8)+IF(Data!$D222&lt;&gt;"",Scoring!$I$9)+IF(Data!$E222&lt;&gt;"",Scoring!$I$10)+IF(Data!$F222&lt;&gt;"",Scoring!$I$11)+IF(Data!$G222&lt;&gt;"",Scoring!$I$12)+IF(Data!$H222&lt;&gt;"",Scoring!$I$13)+IF(Data!$I222&lt;&gt;"",Scoring!$I$14)+IF(Data!$J222&lt;&gt;"",Scoring!$I$15)+IF(Data!$K222&lt;&gt;"",Scoring!$I$16)+IF(Data!$L222&lt;&gt;"",Scoring!$I$17)+IF(Data!$M222&lt;&gt;"",Scoring!$I$18)+IF(Data!$N222&lt;&gt;"",Scoring!$I$19)+IF(Data!$O222&lt;&gt;"",Scoring!$I$20)+IF(Data!$P222&lt;&gt;"",Scoring!$I$21)+IF(Data!$Q222&lt;&gt;"",Scoring!$I$22)+IF(Data!$R222&lt;&gt;"",Scoring!$I$23)+IF(Data!$S222&lt;&gt;"",Scoring!$I$24)+IF(Data!$T222&lt;&gt;"",Scoring!$I$25)+IF(Data!$U222&lt;&gt;"",Scoring!$I$26)+IF(Data!$V222&lt;&gt;"",Scoring!$I$27)+IF(Data!$W222&lt;&gt;"",Scoring!$I$28)+IF(Data!$X222&lt;&gt;"",Scoring!$I$29)+IF(Data!$Y222&lt;&gt;"",Scoring!$I$30)+IF(Data!$Z222&lt;&gt;"",Scoring!$I$31)+IF(Data!$AA222&lt;&gt;"",Scoring!$I$32)+IF(Data!$AB222&lt;&gt;"",Scoring!$I$33)+IF(Data!$AC222&lt;&gt;"",Scoring!$I$34)+IF(Data!$AD222&lt;&gt;"",Scoring!$I$35)+IF(Data!$AE222&lt;&gt;"",Scoring!$I$36)+IF(Data!$AF222&lt;&gt;"",Scoring!$I$37)+IF(Data!$AG222&lt;&gt;"",Scoring!$I$38)+IF(Data!$AH222&lt;&gt;"",Scoring!$I$39)+IF(Data!$AI222&lt;&gt;"",Scoring!$I$40)+IF(Data!$AJ222&lt;&gt;"",Scoring!$I$41)+IF(Data!$AK222&lt;&gt;"",Scoring!$I$42)+IF(Data!$AL222&lt;&gt;"",Scoring!$I$43)+IF(Data!$AM222&lt;&gt;"",Scoring!$I$44)+IF(Data!$AN222&lt;&gt;"",Scoring!$I$45)+IF(Data!$AO222&lt;&gt;"",Scoring!$I$46)+IF(Data!$AP222&lt;&gt;"",Scoring!$I$47)+IF(Data!$AQ222&lt;&gt;"",Scoring!$I$48)+IF(Data!$AR222&lt;&gt;"",Scoring!$I$49)+IF(Data!$AS222&lt;&gt;"",Scoring!$I$50)+IF(Data!$AT222&lt;&gt;"",Scoring!$I$51)+IF(Data!$AU222&lt;&gt;"",Scoring!$I$52),"")</f>
        <v/>
      </c>
      <c r="BG222" s="180" t="str">
        <f>IF(BF222&lt;&gt;"",LOOKUP(BF222,Likelihoods!$A$7:$A$107,Likelihoods!G$7:G$107),"")</f>
        <v/>
      </c>
      <c r="BH222" s="187" t="str">
        <f>IF(AND(COUNTBLANK($B222:$O222)=13,COUNTBLANK($P222:$Q222)=1,COUNTBLANK($R222:$U222)=3,COUNTBLANK($V222:$X222)=2,COUNTBLANK($Y222:$AE222)=6,COUNTBLANK($AF222:$AJ222)=4,COUNTBLANK($AK222:AN222)=3,COUNTBLANK($AO222:$AQ222)=2,COUNTBLANK($AR222:$AS222)=1,COUNTBLANK($AT222:$AU222)=1),IF(Data!$B222&lt;&gt;"",Scoring!$J$7)+IF(Data!$C222&lt;&gt;"",Scoring!$J$8)+IF(Data!$D222&lt;&gt;"",Scoring!$J$9)+IF(Data!$E222&lt;&gt;"",Scoring!$J$10)+IF(Data!$F222&lt;&gt;"",Scoring!$J$11)+IF(Data!$G222&lt;&gt;"",Scoring!$J$12)+IF(Data!$H222&lt;&gt;"",Scoring!$J$13)+IF(Data!$I222&lt;&gt;"",Scoring!$J$14)+IF(Data!$J222&lt;&gt;"",Scoring!$J$15)+IF(Data!$K222&lt;&gt;"",Scoring!$J$16)+IF(Data!$L222&lt;&gt;"",Scoring!$J$17)+IF(Data!$M222&lt;&gt;"",Scoring!$J$18)+IF(Data!$N222&lt;&gt;"",Scoring!$J$19)+IF(Data!$O222&lt;&gt;"",Scoring!$J$20)+IF(Data!$P222&lt;&gt;"",Scoring!$J$21)+IF(Data!$Q222&lt;&gt;"",Scoring!$J$22)+IF(Data!$R222&lt;&gt;"",Scoring!$J$23)+IF(Data!$S222&lt;&gt;"",Scoring!$J$24)+IF(Data!$T222&lt;&gt;"",Scoring!$J$25)+IF(Data!$U222&lt;&gt;"",Scoring!$J$26)+IF(Data!$V222&lt;&gt;"",Scoring!$J$27)+IF(Data!$W222&lt;&gt;"",Scoring!$J$28)+IF(Data!$X222&lt;&gt;"",Scoring!$J$29)+IF(Data!$Y222&lt;&gt;"",Scoring!$J$30)+IF(Data!$Z222&lt;&gt;"",Scoring!$J$31)+IF(Data!$AA222&lt;&gt;"",Scoring!$J$32)+IF(Data!$AB222&lt;&gt;"",Scoring!$J$33)+IF(Data!$AC222&lt;&gt;"",Scoring!$J$34)+IF(Data!$AD222&lt;&gt;"",Scoring!$J$35)+IF(Data!$AE222&lt;&gt;"",Scoring!$J$36)+IF(Data!$AF222&lt;&gt;"",Scoring!$J$37)+IF(Data!$AG222&lt;&gt;"",Scoring!$J$38)+IF(Data!$AH222&lt;&gt;"",Scoring!$J$39)+IF(Data!$AI222&lt;&gt;"",Scoring!$J$40)+IF(Data!$AJ222&lt;&gt;"",Scoring!$J$41)+IF(Data!$AK222&lt;&gt;"",Scoring!$J$42)+IF(Data!$AL222&lt;&gt;"",Scoring!$J$43)+IF(Data!$AM222&lt;&gt;"",Scoring!$J$44)+IF(Data!$AN222&lt;&gt;"",Scoring!$J$45)+IF(Data!$AO222&lt;&gt;"",Scoring!$J$46)+IF(Data!$AP222&lt;&gt;"",Scoring!$J$47)+IF(Data!$AQ222&lt;&gt;"",Scoring!$J$48)+IF(Data!$AR222&lt;&gt;"",Scoring!$J$49)+IF(Data!$AS222&lt;&gt;"",Scoring!$J$50)+IF(Data!$AT222&lt;&gt;"",Scoring!$J$51)+IF(Data!$AU222&lt;&gt;"",Scoring!$J$52),"")</f>
        <v/>
      </c>
      <c r="BI222" s="183" t="str">
        <f>IF(BH222&lt;&gt;"",LOOKUP(BH222,Likelihoods!$A$7:$A$107,Likelihoods!H$7:H$107),"")</f>
        <v/>
      </c>
      <c r="BJ222" s="188" t="str">
        <f>IF(AND(COUNTBLANK($B222:$O222)=13,COUNTBLANK($P222:$Q222)=1,COUNTBLANK($R222:$U222)=3,COUNTBLANK($V222:$X222)=2,COUNTBLANK($Y222:$AE222)=6,COUNTBLANK($AF222:$AJ222)=4,COUNTBLANK($AK222:AN222)=3,COUNTBLANK($AO222:$AQ222)=2,COUNTBLANK($AR222:$AS222)=1,COUNTBLANK($AT222:$AU222)=1),IF(Data!$B222&lt;&gt;"",Scoring!$K$7)+IF(Data!$C222&lt;&gt;"",Scoring!$K$8)+IF(Data!$D222&lt;&gt;"",Scoring!$K$9)+IF(Data!$E222&lt;&gt;"",Scoring!$K$10)+IF(Data!$F222&lt;&gt;"",Scoring!$K$11)+IF(Data!$G222&lt;&gt;"",Scoring!$K$12)+IF(Data!$H222&lt;&gt;"",Scoring!$K$13)+IF(Data!$I222&lt;&gt;"",Scoring!$K$14)+IF(Data!$J222&lt;&gt;"",Scoring!$K$15)+IF(Data!$K222&lt;&gt;"",Scoring!$K$16)+IF(Data!$L222&lt;&gt;"",Scoring!$K$17)+IF(Data!$M222&lt;&gt;"",Scoring!$K$18)+IF(Data!$N222&lt;&gt;"",Scoring!$K$19)+IF(Data!$O222&lt;&gt;"",Scoring!$K$20)+IF(Data!$P222&lt;&gt;"",Scoring!$K$21)+IF(Data!$Q222&lt;&gt;"",Scoring!$K$22)+IF(Data!$R222&lt;&gt;"",Scoring!$K$23)+IF(Data!$S222&lt;&gt;"",Scoring!$K$24)+IF(Data!$T222&lt;&gt;"",Scoring!$K$25)+IF(Data!$U222&lt;&gt;"",Scoring!$K$26)+IF(Data!$V222&lt;&gt;"",Scoring!$K$27)+IF(Data!$W222&lt;&gt;"",Scoring!$K$28)+IF(Data!$X222&lt;&gt;"",Scoring!$K$29)+IF(Data!$Y222&lt;&gt;"",Scoring!$K$30)+IF(Data!$Z222&lt;&gt;"",Scoring!$K$31)+IF(Data!$AA222&lt;&gt;"",Scoring!$K$32)+IF(Data!$AB222&lt;&gt;"",Scoring!$K$33)+IF(Data!$AC222&lt;&gt;"",Scoring!$K$34)+IF(Data!$AD222&lt;&gt;"",Scoring!$K$35)+IF(Data!$AE222&lt;&gt;"",Scoring!$K$36)+IF(Data!$AF222&lt;&gt;"",Scoring!$K$37)+IF(Data!$AG222&lt;&gt;"",Scoring!$K$38)+IF(Data!$AH222&lt;&gt;"",Scoring!$K$39)+IF(Data!$AI222&lt;&gt;"",Scoring!$K$40)+IF(Data!$AJ222&lt;&gt;"",Scoring!$K$41)+IF(Data!$AK222&lt;&gt;"",Scoring!$K$42)+IF(Data!$AL222&lt;&gt;"",Scoring!$K$43)+IF(Data!$AM222&lt;&gt;"",Scoring!$K$44)+IF(Data!$AN222&lt;&gt;"",Scoring!$K$45)+IF(Data!$AO222&lt;&gt;"",Scoring!$K$46)+IF(Data!$AP222&lt;&gt;"",Scoring!$K$47)+IF(Data!$AQ222&lt;&gt;"",Scoring!$K$48)+IF(Data!$AR222&lt;&gt;"",Scoring!$K$49)+IF(Data!$AS222&lt;&gt;"",Scoring!$K$50)+IF(Data!$AT222&lt;&gt;"",Scoring!$K$51)+IF(Data!$AU222&lt;&gt;"",Scoring!$K$52),"")</f>
        <v/>
      </c>
      <c r="BK222" s="184" t="str">
        <f>IF(BJ222&lt;&gt;"",LOOKUP(BJ222,Likelihoods!$A$7:$A$107,Likelihoods!I$7:I$107),"")</f>
        <v/>
      </c>
      <c r="BL222" s="187" t="str">
        <f>IF(AND(COUNTBLANK($B222:$O222)=13,COUNTBLANK($P222:$Q222)=1,COUNTBLANK($R222:$U222)=3,COUNTBLANK($V222:$X222)=2,COUNTBLANK($Y222:$AE222)=6,COUNTBLANK($AF222:$AJ222)=4,COUNTBLANK($AK222:AN222)=3,COUNTBLANK($AO222:$AQ222)=2,COUNTBLANK($AR222:$AS222)=1,COUNTBLANK($AT222:$AU222)=1),IF(Data!$B222&lt;&gt;"",Scoring!$L$7)+IF(Data!$C222&lt;&gt;"",Scoring!$L$8)+IF(Data!$D222&lt;&gt;"",Scoring!$L$9)+IF(Data!$E222&lt;&gt;"",Scoring!$L$10)+IF(Data!$F222&lt;&gt;"",Scoring!$L$11)+IF(Data!$G222&lt;&gt;"",Scoring!$L$12)+IF(Data!$H222&lt;&gt;"",Scoring!$L$13)+IF(Data!$I222&lt;&gt;"",Scoring!$L$14)+IF(Data!$J222&lt;&gt;"",Scoring!$L$15)+IF(Data!$K222&lt;&gt;"",Scoring!$L$16)+IF(Data!$L222&lt;&gt;"",Scoring!$L$17)+IF(Data!$M222&lt;&gt;"",Scoring!$L$18)+IF(Data!$N222&lt;&gt;"",Scoring!$L$19)+IF(Data!$O222&lt;&gt;"",Scoring!$L$20)+IF(Data!$P222&lt;&gt;"",Scoring!$L$21)+IF(Data!$Q222&lt;&gt;"",Scoring!$L$22)+IF(Data!$R222&lt;&gt;"",Scoring!$L$23)+IF(Data!$S222&lt;&gt;"",Scoring!$L$24)+IF(Data!$T222&lt;&gt;"",Scoring!$L$25)+IF(Data!$U222&lt;&gt;"",Scoring!$L$26)+IF(Data!$V222&lt;&gt;"",Scoring!$L$27)+IF(Data!$W222&lt;&gt;"",Scoring!$L$28)+IF(Data!$X222&lt;&gt;"",Scoring!$L$29)+IF(Data!$Y222&lt;&gt;"",Scoring!$L$30)+IF(Data!$Z222&lt;&gt;"",Scoring!$L$31)+IF(Data!$AA222&lt;&gt;"",Scoring!$L$32)+IF(Data!$AB222&lt;&gt;"",Scoring!$L$33)+IF(Data!$AC222&lt;&gt;"",Scoring!$L$34)+IF(Data!$AD222&lt;&gt;"",Scoring!$L$35)+IF(Data!$AE222&lt;&gt;"",Scoring!$L$36)+IF(Data!$AF222&lt;&gt;"",Scoring!$L$37)+IF(Data!$AG222&lt;&gt;"",Scoring!$L$38)+IF(Data!$AH222&lt;&gt;"",Scoring!$L$39)+IF(Data!$AI222&lt;&gt;"",Scoring!$L$40)+IF(Data!$AJ222&lt;&gt;"",Scoring!$L$41)+IF(Data!$AK222&lt;&gt;"",Scoring!$L$42)+IF(Data!$AL222&lt;&gt;"",Scoring!$L$43)+IF(Data!$AM222&lt;&gt;"",Scoring!$L$44)+IF(Data!$AN222&lt;&gt;"",Scoring!$L$45)+IF(Data!$AO222&lt;&gt;"",Scoring!$L$46)+IF(Data!$AP222&lt;&gt;"",Scoring!$L$47)+IF(Data!$AQ222&lt;&gt;"",Scoring!$L$48)+IF(Data!$AR222&lt;&gt;"",Scoring!$L$49)+IF(Data!$AS222&lt;&gt;"",Scoring!$L$50)+IF(Data!$AT222&lt;&gt;"",Scoring!$L$51)+IF(Data!$AU222&lt;&gt;"",Scoring!$L$52),"")</f>
        <v/>
      </c>
      <c r="BM222" s="180" t="str">
        <f>IF(BL222&lt;&gt;"",LOOKUP(BL222,Likelihoods!$A$7:$A$107,Likelihoods!J$7:J$107),"")</f>
        <v/>
      </c>
      <c r="BN222" s="181" t="str">
        <f>IF(AND(COUNTBLANK($B222:$O222)=13,COUNTBLANK($P222:$Q222)=1,COUNTBLANK($R222:$U222)=3,COUNTBLANK($V222:$X222)=2,COUNTBLANK($Y222:$AE222)=6,COUNTBLANK($AF222:$AJ222)=4,COUNTBLANK($AK222:AN222)=3,COUNTBLANK($AO222:$AQ222)=2,COUNTBLANK($AR222:$AS222)=1,COUNTBLANK($AT222:$AU222)=1),IF(Data!$B222&lt;&gt;"",Scoring!$M$7)+IF(Data!$C222&lt;&gt;"",Scoring!$M$8)+IF(Data!$D222&lt;&gt;"",Scoring!$M$9)+IF(Data!$E222&lt;&gt;"",Scoring!$M$10)+IF(Data!$F222&lt;&gt;"",Scoring!$M$11)+IF(Data!$G222&lt;&gt;"",Scoring!$M$12)+IF(Data!$H222&lt;&gt;"",Scoring!$M$13)+IF(Data!$I222&lt;&gt;"",Scoring!$M$14)+IF(Data!$J222&lt;&gt;"",Scoring!$M$15)+IF(Data!$K222&lt;&gt;"",Scoring!$M$16)+IF(Data!$L222&lt;&gt;"",Scoring!$M$17)+IF(Data!$M222&lt;&gt;"",Scoring!$M$18)+IF(Data!$N222&lt;&gt;"",Scoring!$M$19)+IF(Data!$O222&lt;&gt;"",Scoring!$M$20)+IF(Data!$P222&lt;&gt;"",Scoring!$M$21)+IF(Data!$Q222&lt;&gt;"",Scoring!$M$22)+IF(Data!$R222&lt;&gt;"",Scoring!$M$23)+IF(Data!$S222&lt;&gt;"",Scoring!$M$24)+IF(Data!$T222&lt;&gt;"",Scoring!$M$25)+IF(Data!$U222&lt;&gt;"",Scoring!$M$26)+IF(Data!$V222&lt;&gt;"",Scoring!$M$27)+IF(Data!$W222&lt;&gt;"",Scoring!$M$28)+IF(Data!$X222&lt;&gt;"",Scoring!$M$29)+IF(Data!$Y222&lt;&gt;"",Scoring!$M$30)+IF(Data!$Z222&lt;&gt;"",Scoring!$M$31)+IF(Data!$AA222&lt;&gt;"",Scoring!$M$32)+IF(Data!$AB222&lt;&gt;"",Scoring!$M$33)+IF(Data!$AC222&lt;&gt;"",Scoring!$M$34)+IF(Data!$AD222&lt;&gt;"",Scoring!$M$35)+IF(Data!$AE222&lt;&gt;"",Scoring!$M$36)+IF(Data!$AF222&lt;&gt;"",Scoring!$M$37)+IF(Data!$AG222&lt;&gt;"",Scoring!$M$38)+IF(Data!$AH222&lt;&gt;"",Scoring!$M$39)+IF(Data!$AI222&lt;&gt;"",Scoring!$M$40)+IF(Data!$AJ222&lt;&gt;"",Scoring!$M$41)+IF(Data!$AK222&lt;&gt;"",Scoring!$M$42)+IF(Data!$AL222&lt;&gt;"",Scoring!$M$43)+IF(Data!$AM222&lt;&gt;"",Scoring!$M$44)+IF(Data!$AN222&lt;&gt;"",Scoring!$M$45)+IF(Data!$AO222&lt;&gt;"",Scoring!$M$46)+IF(Data!$AP222&lt;&gt;"",Scoring!$M$47)+IF(Data!$AQ222&lt;&gt;"",Scoring!$M$48)+IF(Data!$AR222&lt;&gt;"",Scoring!$M$49)+IF(Data!$AS222&lt;&gt;"",Scoring!$M$50)+IF(Data!$AT222&lt;&gt;"",Scoring!$M$51)+IF(Data!$AU222&lt;&gt;"",Scoring!$M$52),"")</f>
        <v/>
      </c>
      <c r="BO222" s="184" t="str">
        <f>IF(BN222&lt;&gt;"",LOOKUP(BN222,Likelihoods!$A$7:$A$107,Likelihoods!K$7:K$107),"")</f>
        <v/>
      </c>
      <c r="BP222" s="179" t="str">
        <f>IF(AND(COUNTBLANK($B222:$O222)=13,COUNTBLANK($P222:$Q222)=1,COUNTBLANK($R222:$U222)=3,COUNTBLANK($V222:$X222)=2,COUNTBLANK($Y222:$AE222)=6,COUNTBLANK($AF222:$AJ222)=4,COUNTBLANK($AK222:AN222)=3,COUNTBLANK($AO222:$AQ222)=2,COUNTBLANK($AR222:$AS222)=1,COUNTBLANK($AT222:$AU222)=1),IF(Data!$B222&lt;&gt;"",Scoring!$N$7)+IF(Data!$C222&lt;&gt;"",Scoring!$N$8)+IF(Data!$D222&lt;&gt;"",Scoring!$N$9)+IF(Data!$E222&lt;&gt;"",Scoring!$N$10)+IF(Data!$F222&lt;&gt;"",Scoring!$N$11)+IF(Data!$G222&lt;&gt;"",Scoring!$N$12)+IF(Data!$H222&lt;&gt;"",Scoring!$N$13)+IF(Data!$I222&lt;&gt;"",Scoring!$N$14)+IF(Data!$J222&lt;&gt;"",Scoring!$N$15)+IF(Data!$K222&lt;&gt;"",Scoring!$N$16)+IF(Data!$L222&lt;&gt;"",Scoring!$N$17)+IF(Data!$M222&lt;&gt;"",Scoring!$N$18)+IF(Data!$N222&lt;&gt;"",Scoring!$N$19)+IF(Data!$O222&lt;&gt;"",Scoring!$N$20)+IF(Data!$P222&lt;&gt;"",Scoring!$N$21)+IF(Data!$Q222&lt;&gt;"",Scoring!$N$22)+IF(Data!$R222&lt;&gt;"",Scoring!$N$23)+IF(Data!$S222&lt;&gt;"",Scoring!$N$24)+IF(Data!$T222&lt;&gt;"",Scoring!$N$25)+IF(Data!$U222&lt;&gt;"",Scoring!$N$26)+IF(Data!$V222&lt;&gt;"",Scoring!$N$27)+IF(Data!$W222&lt;&gt;"",Scoring!$N$28)+IF(Data!$X222&lt;&gt;"",Scoring!$N$29)+IF(Data!$Y222&lt;&gt;"",Scoring!$N$30)+IF(Data!$Z222&lt;&gt;"",Scoring!$N$31)+IF(Data!$AA222&lt;&gt;"",Scoring!$N$32)+IF(Data!$AB222&lt;&gt;"",Scoring!$N$33)+IF(Data!$AC222&lt;&gt;"",Scoring!$N$34)+IF(Data!$AD222&lt;&gt;"",Scoring!$N$35)+IF(Data!$AE222&lt;&gt;"",Scoring!$N$36)+IF(Data!$AF222&lt;&gt;"",Scoring!$N$37)+IF(Data!$AG222&lt;&gt;"",Scoring!$N$38)+IF(Data!$AH222&lt;&gt;"",Scoring!$N$39)+IF(Data!$AI222&lt;&gt;"",Scoring!$N$40)+IF(Data!$AJ222&lt;&gt;"",Scoring!$N$41)+IF(Data!$AK222&lt;&gt;"",Scoring!$N$42)+IF(Data!$AL222&lt;&gt;"",Scoring!$N$43)+IF(Data!$AM222&lt;&gt;"",Scoring!$N$44)+IF(Data!$AN222&lt;&gt;"",Scoring!$N$45)+IF(Data!$AO222&lt;&gt;"",Scoring!$N$46)+IF(Data!$AP222&lt;&gt;"",Scoring!$N$47)+IF(Data!$AQ222&lt;&gt;"",Scoring!$N$48)+IF(Data!$AR222&lt;&gt;"",Scoring!$N$49)+IF(Data!$AS222&lt;&gt;"",Scoring!$N$50)+IF(Data!$AT222&lt;&gt;"",Scoring!$N$51)+IF(Data!$AU222&lt;&gt;"",Scoring!$N$52),"")</f>
        <v/>
      </c>
      <c r="BQ222" s="189" t="str">
        <f>IF(BP222&lt;&gt;"",LOOKUP(BP222,Likelihoods!$A$7:$A$107,Likelihoods!L$7:L$107),"")</f>
        <v/>
      </c>
      <c r="BR222" s="181" t="str">
        <f>IF(AND(COUNTBLANK($B222:$O222)=13,COUNTBLANK($P222:$Q222)=1,COUNTBLANK($R222:$U222)=3,COUNTBLANK($V222:$X222)=2,COUNTBLANK($Y222:$AE222)=6,COUNTBLANK($AF222:$AJ222)=4,COUNTBLANK($AK222:AN222)=3,COUNTBLANK($AO222:$AQ222)=2,COUNTBLANK($AR222:$AS222)=1,COUNTBLANK($AT222:$AU222)=1),IF(Data!$B222&lt;&gt;"",Scoring!$O$7)+IF(Data!$C222&lt;&gt;"",Scoring!$O$8)+IF(Data!$D222&lt;&gt;"",Scoring!$O$9)+IF(Data!$E222&lt;&gt;"",Scoring!$O$10)+IF(Data!$F222&lt;&gt;"",Scoring!$O$11)+IF(Data!$G222&lt;&gt;"",Scoring!$O$12)+IF(Data!$H222&lt;&gt;"",Scoring!$O$13)+IF(Data!$I222&lt;&gt;"",Scoring!$O$14)+IF(Data!$J222&lt;&gt;"",Scoring!$O$15)+IF(Data!$K222&lt;&gt;"",Scoring!$O$16)+IF(Data!$L222&lt;&gt;"",Scoring!$O$17)+IF(Data!$M222&lt;&gt;"",Scoring!$O$18)+IF(Data!$N222&lt;&gt;"",Scoring!$O$19)+IF(Data!$O222&lt;&gt;"",Scoring!$O$20)+IF(Data!$P222&lt;&gt;"",Scoring!$O$21)+IF(Data!$Q222&lt;&gt;"",Scoring!$O$22)+IF(Data!$R222&lt;&gt;"",Scoring!$O$23)+IF(Data!$S222&lt;&gt;"",Scoring!$O$24)+IF(Data!$T222&lt;&gt;"",Scoring!$O$25)+IF(Data!$U222&lt;&gt;"",Scoring!$O$26)+IF(Data!$V222&lt;&gt;"",Scoring!$O$27)+IF(Data!$W222&lt;&gt;"",Scoring!$O$28)+IF(Data!$X222&lt;&gt;"",Scoring!$O$29)+IF(Data!$Y222&lt;&gt;"",Scoring!$O$30)+IF(Data!$Z222&lt;&gt;"",Scoring!$O$31)+IF(Data!$AA222&lt;&gt;"",Scoring!$O$32)+IF(Data!$AB222&lt;&gt;"",Scoring!$O$33)+IF(Data!$AC222&lt;&gt;"",Scoring!$O$34)+IF(Data!$AD222&lt;&gt;"",Scoring!$O$35)+IF(Data!$AE222&lt;&gt;"",Scoring!$O$36)+IF(Data!$AF222&lt;&gt;"",Scoring!$O$37)+IF(Data!$AG222&lt;&gt;"",Scoring!$O$38)+IF(Data!$AH222&lt;&gt;"",Scoring!$O$39)+IF(Data!$AI222&lt;&gt;"",Scoring!$O$40)+IF(Data!$AJ222&lt;&gt;"",Scoring!$O$41)+IF(Data!$AK222&lt;&gt;"",Scoring!$O$42)+IF(Data!$AL222&lt;&gt;"",Scoring!$O$43)+IF(Data!$AM222&lt;&gt;"",Scoring!$O$44)+IF(Data!$AN222&lt;&gt;"",Scoring!$O$45)+IF(Data!$AO222&lt;&gt;"",Scoring!$O$46)+IF(Data!$AP222&lt;&gt;"",Scoring!$O$47)+IF(Data!$AQ222&lt;&gt;"",Scoring!$O$48)+IF(Data!$AR222&lt;&gt;"",Scoring!$O$49)+IF(Data!$AS222&lt;&gt;"",Scoring!$O$50)+IF(Data!$AT222&lt;&gt;"",Scoring!$O$51)+IF(Data!$AU222&lt;&gt;"",Scoring!$O$52),"")</f>
        <v/>
      </c>
      <c r="BS222" s="184" t="str">
        <f>IF(BR222&lt;&gt;"",LOOKUP(BR222,Likelihoods!$A$7:$A$107,Likelihoods!M$7:M$107),"")</f>
        <v/>
      </c>
      <c r="BT222" s="181" t="str">
        <f>IF(AND(COUNTBLANK($B222:$O222)=13,COUNTBLANK($P222:$Q222)=1,COUNTBLANK($R222:$U222)=3,COUNTBLANK($V222:$X222)=2,COUNTBLANK($Y222:$AE222)=6,COUNTBLANK($AF222:$AJ222)=4,COUNTBLANK($AK222:AN222)=3,COUNTBLANK($AO222:$AQ222)=2,COUNTBLANK($AR222:$AS222)=1,COUNTBLANK($AT222:$AU222)=1),IF(Data!$B222&lt;&gt;"",Scoring!$P$7)+IF(Data!$C222&lt;&gt;"",Scoring!$P$8)+IF(Data!$D222&lt;&gt;"",Scoring!$P$9)+IF(Data!$E222&lt;&gt;"",Scoring!$P$10)+IF(Data!$F222&lt;&gt;"",Scoring!$P$11)+IF(Data!$G222&lt;&gt;"",Scoring!$P$12)+IF(Data!$H222&lt;&gt;"",Scoring!$P$13)+IF(Data!$I222&lt;&gt;"",Scoring!$P$14)+IF(Data!$J222&lt;&gt;"",Scoring!$P$15)+IF(Data!$K222&lt;&gt;"",Scoring!$P$16)+IF(Data!$L222&lt;&gt;"",Scoring!$P$17)+IF(Data!$M222&lt;&gt;"",Scoring!$P$18)+IF(Data!$N222&lt;&gt;"",Scoring!$P$19)+IF(Data!$O222&lt;&gt;"",Scoring!$P$20)+IF(Data!$P222&lt;&gt;"",Scoring!$P$21)+IF(Data!$Q222&lt;&gt;"",Scoring!$P$22)+IF(Data!$R222&lt;&gt;"",Scoring!$P$23)+IF(Data!$S222&lt;&gt;"",Scoring!$P$24)+IF(Data!$T222&lt;&gt;"",Scoring!$P$25)+IF(Data!$U222&lt;&gt;"",Scoring!$P$26)+IF(Data!$V222&lt;&gt;"",Scoring!$P$27)+IF(Data!$W222&lt;&gt;"",Scoring!$P$28)+IF(Data!$X222&lt;&gt;"",Scoring!$P$29)+IF(Data!$Y222&lt;&gt;"",Scoring!$P$30)+IF(Data!$Z222&lt;&gt;"",Scoring!$P$31)+IF(Data!$AA222&lt;&gt;"",Scoring!$P$32)+IF(Data!$AB222&lt;&gt;"",Scoring!$P$33)+IF(Data!$AC222&lt;&gt;"",Scoring!$P$34)+IF(Data!$AD222&lt;&gt;"",Scoring!$P$35)+IF(Data!$AE222&lt;&gt;"",Scoring!$P$36)+IF(Data!$AF222&lt;&gt;"",Scoring!$P$37)+IF(Data!$AG222&lt;&gt;"",Scoring!$P$38)+IF(Data!$AH222&lt;&gt;"",Scoring!$P$39)+IF(Data!$AI222&lt;&gt;"",Scoring!$P$40)+IF(Data!$AJ222&lt;&gt;"",Scoring!$P$41)+IF(Data!$AK222&lt;&gt;"",Scoring!$P$42)+IF(Data!$AL222&lt;&gt;"",Scoring!$P$43)+IF(Data!$AM222&lt;&gt;"",Scoring!$P$44)+IF(Data!$AN222&lt;&gt;"",Scoring!$P$45)+IF(Data!$AO222&lt;&gt;"",Scoring!$P$46)+IF(Data!$AP222&lt;&gt;"",Scoring!$P$47)+IF(Data!$AQ222&lt;&gt;"",Scoring!$P$48)+IF(Data!$AR222&lt;&gt;"",Scoring!$P$49)+IF(Data!$AS222&lt;&gt;"",Scoring!$P$50)+IF(Data!$AT222&lt;&gt;"",Scoring!$P$51)+IF(Data!$AU222&lt;&gt;"",Scoring!$P$52),"")</f>
        <v/>
      </c>
      <c r="BU222" s="180" t="str">
        <f>IF(BT222&lt;&gt;"",LOOKUP(BT222,Likelihoods!$A$7:$A$107,Likelihoods!N$7:N$107),"")</f>
        <v/>
      </c>
      <c r="BV222" s="181" t="str">
        <f>IF(AND(COUNTBLANK($B222:$O222)=13,COUNTBLANK($P222:$Q222)=1,COUNTBLANK($R222:$U222)=3,COUNTBLANK($V222:$X222)=2,COUNTBLANK($Y222:$AE222)=6,COUNTBLANK($AF222:$AJ222)=4,COUNTBLANK($AK222:AN222)=3,COUNTBLANK($AO222:$AQ222)=2,COUNTBLANK($AR222:$AS222)=1,COUNTBLANK($AT222:$AU222)=1),IF(Data!$B222&lt;&gt;"",Scoring!$Q$7)+IF(Data!$C222&lt;&gt;"",Scoring!$Q$8)+IF(Data!$D222&lt;&gt;"",Scoring!$Q$9)+IF(Data!$E222&lt;&gt;"",Scoring!$Q$10)+IF(Data!$F222&lt;&gt;"",Scoring!$Q$11)+IF(Data!$G222&lt;&gt;"",Scoring!$Q$12)+IF(Data!$H222&lt;&gt;"",Scoring!$Q$13)+IF(Data!$I222&lt;&gt;"",Scoring!$Q$14)+IF(Data!$J222&lt;&gt;"",Scoring!$Q$15)+IF(Data!$K222&lt;&gt;"",Scoring!$Q$16)+IF(Data!$L222&lt;&gt;"",Scoring!$Q$17)+IF(Data!$M222&lt;&gt;"",Scoring!$Q$18)+IF(Data!$N222&lt;&gt;"",Scoring!$Q$19)+IF(Data!$O222&lt;&gt;"",Scoring!$Q$20)+IF(Data!$P222&lt;&gt;"",Scoring!$Q$21)+IF(Data!$Q222&lt;&gt;"",Scoring!$Q$22)+IF(Data!$R222&lt;&gt;"",Scoring!$Q$23)+IF(Data!$S222&lt;&gt;"",Scoring!$Q$24)+IF(Data!$T222&lt;&gt;"",Scoring!$Q$25)+IF(Data!$U222&lt;&gt;"",Scoring!$Q$26)+IF(Data!$V222&lt;&gt;"",Scoring!$Q$27)+IF(Data!$W222&lt;&gt;"",Scoring!$Q$28)+IF(Data!$X222&lt;&gt;"",Scoring!$Q$29)+IF(Data!$Y222&lt;&gt;"",Scoring!$Q$30)+IF(Data!$Z222&lt;&gt;"",Scoring!$Q$31)+IF(Data!$AA222&lt;&gt;"",Scoring!$Q$32)+IF(Data!$AB222&lt;&gt;"",Scoring!$Q$33)+IF(Data!$AC222&lt;&gt;"",Scoring!$Q$34)+IF(Data!$AD222&lt;&gt;"",Scoring!$Q$35)+IF(Data!$AE222&lt;&gt;"",Scoring!$Q$36)+IF(Data!$AF222&lt;&gt;"",Scoring!$Q$37)+IF(Data!$AG222&lt;&gt;"",Scoring!$Q$38)+IF(Data!$AH222&lt;&gt;"",Scoring!$Q$39)+IF(Data!$AI222&lt;&gt;"",Scoring!$Q$40)+IF(Data!$AJ222&lt;&gt;"",Scoring!$Q$41)+IF(Data!$AK222&lt;&gt;"",Scoring!$Q$42)+IF(Data!$AL222&lt;&gt;"",Scoring!$Q$43)+IF(Data!$AM222&lt;&gt;"",Scoring!$Q$44)+IF(Data!$AN222&lt;&gt;"",Scoring!$Q$45)+IF(Data!$AO222&lt;&gt;"",Scoring!$Q$46)+IF(Data!$AP222&lt;&gt;"",Scoring!$Q$47)+IF(Data!$AQ222&lt;&gt;"",Scoring!$Q$48)+IF(Data!$AR222&lt;&gt;"",Scoring!$Q$49)+IF(Data!$AS222&lt;&gt;"",Scoring!$Q$50)+IF(Data!$AT222&lt;&gt;"",Scoring!$Q$51)+IF(Data!$AU222&lt;&gt;"",Scoring!$Q$52),"")</f>
        <v/>
      </c>
      <c r="BW222" s="183" t="str">
        <f>IF(BV222&lt;&gt;"",LOOKUP(BV222,Likelihoods!$A$7:$A$107,Likelihoods!O$7:O$107),"")</f>
        <v/>
      </c>
      <c r="BX222" s="9"/>
      <c r="BY222" s="9"/>
      <c r="BZ222" s="9"/>
      <c r="CA222" s="9"/>
      <c r="CB222" s="9"/>
      <c r="CC222" s="9"/>
      <c r="CD222" s="9"/>
      <c r="CE222" s="9"/>
      <c r="CF222" s="9"/>
      <c r="CG222" s="9"/>
      <c r="CH222" s="9"/>
      <c r="CI222" s="9"/>
      <c r="CJ222" s="9"/>
      <c r="CK222" s="9"/>
    </row>
    <row r="223" spans="1:89" ht="14.25">
      <c r="A223" s="59"/>
      <c r="B223" s="76"/>
      <c r="C223" s="77"/>
      <c r="D223" s="77"/>
      <c r="E223" s="77"/>
      <c r="F223" s="77"/>
      <c r="G223" s="77"/>
      <c r="H223" s="77"/>
      <c r="I223" s="77"/>
      <c r="J223" s="77"/>
      <c r="K223" s="77"/>
      <c r="L223" s="77"/>
      <c r="M223" s="77"/>
      <c r="N223" s="77"/>
      <c r="O223" s="77"/>
      <c r="P223" s="76"/>
      <c r="Q223" s="78"/>
      <c r="R223" s="77"/>
      <c r="S223" s="77"/>
      <c r="T223" s="77"/>
      <c r="U223" s="77"/>
      <c r="V223" s="76"/>
      <c r="W223" s="77"/>
      <c r="X223" s="78"/>
      <c r="Y223" s="77"/>
      <c r="Z223" s="77"/>
      <c r="AA223" s="77"/>
      <c r="AB223" s="77"/>
      <c r="AC223" s="77"/>
      <c r="AD223" s="77"/>
      <c r="AE223" s="77"/>
      <c r="AF223" s="76"/>
      <c r="AG223" s="77"/>
      <c r="AH223" s="77"/>
      <c r="AI223" s="77"/>
      <c r="AJ223" s="78"/>
      <c r="AK223" s="77"/>
      <c r="AL223" s="77"/>
      <c r="AM223" s="77"/>
      <c r="AN223" s="77"/>
      <c r="AO223" s="76"/>
      <c r="AP223" s="77"/>
      <c r="AQ223" s="78"/>
      <c r="AR223" s="76"/>
      <c r="AS223" s="78"/>
      <c r="AT223" s="77"/>
      <c r="AU223" s="77"/>
      <c r="AV223" s="179" t="str">
        <f>IF(AND(COUNTBLANK($B223:$O223)=13,COUNTBLANK($P223:$Q223)=1,COUNTBLANK($R223:$U223)=3,COUNTBLANK($V223:$X223)=2,COUNTBLANK($Y223:$AE223)=6,COUNTBLANK($AF223:$AJ223)=4,COUNTBLANK($AK223:AN223)=3,COUNTBLANK($AO223:$AQ223)=2,COUNTBLANK($AR223:$AS223)=1,COUNTBLANK($AT223:$AU223)=1),IF(Data!$B223&lt;&gt;"",Scoring!$D$7)+IF(Data!$C223&lt;&gt;"",Scoring!$D$8)+IF(Data!$D223&lt;&gt;"",Scoring!$D$9)+IF(Data!$E223&lt;&gt;"",Scoring!$D$10)+IF(Data!$F223&lt;&gt;"",Scoring!$D$11)+IF(Data!$G223&lt;&gt;"",Scoring!$D$12)+IF(Data!$H223&lt;&gt;"",Scoring!$D$13)+IF(Data!$I223&lt;&gt;"",Scoring!$D$14)+IF(Data!$J223&lt;&gt;"",Scoring!$D$15)+IF(Data!$K223&lt;&gt;"",Scoring!$D$16)+IF(Data!$L223&lt;&gt;"",Scoring!$D$17)+IF(Data!$M223&lt;&gt;"",Scoring!$D$18)+IF(Data!$N223&lt;&gt;"",Scoring!$D$19)+IF(Data!$O223&lt;&gt;"",Scoring!$D$20)+IF(Data!$P223&lt;&gt;"",Scoring!$D$21)+IF(Data!$Q223&lt;&gt;"",Scoring!$D$22)+IF(Data!$R223&lt;&gt;"",Scoring!$D$23)+IF(Data!$S223&lt;&gt;"",Scoring!$D$24)+IF(Data!$T223&lt;&gt;"",Scoring!$D$25)+IF(Data!$U223&lt;&gt;"",Scoring!$D$26)+IF(Data!$V223&lt;&gt;"",Scoring!$D$27)+IF(Data!$W223&lt;&gt;"",Scoring!$D$28)+IF(Data!$X223&lt;&gt;"",Scoring!$D$29)+IF(Data!$Y223&lt;&gt;"",Scoring!$D$30)+IF(Data!$Z223&lt;&gt;"",Scoring!$D$31)+IF(Data!$AA223&lt;&gt;"",Scoring!$D$32)+IF(Data!$AB223&lt;&gt;"",Scoring!$D$33)+IF(Data!$AC223&lt;&gt;"",Scoring!$D$34)+IF(Data!$AD223&lt;&gt;"",Scoring!$D$35)+IF(Data!$AE223&lt;&gt;"",Scoring!$D$36)+IF(Data!$AF223&lt;&gt;"",Scoring!$D$37)+IF(Data!$AG223&lt;&gt;"",Scoring!$D$38)+IF(Data!$AH223&lt;&gt;"",Scoring!$D$39)+IF(Data!$AI223&lt;&gt;"",Scoring!$D$40)+IF(Data!$AJ223&lt;&gt;"",Scoring!$D$41)+IF(Data!$AK223&lt;&gt;"",Scoring!$D$42)+IF(Data!$AL223&lt;&gt;"",Scoring!$D$43)+IF(Data!$AM223&lt;&gt;"",Scoring!$D$44)+IF(Data!$AN223&lt;&gt;"",Scoring!$D$45)+IF(Data!$AO223&lt;&gt;"",Scoring!$D$46)+IF(Data!$AP223&lt;&gt;"",Scoring!$D$47)+IF(Data!$AQ223&lt;&gt;"",Scoring!$D$48)+IF(Data!$AR223&lt;&gt;"",Scoring!$D$49)+IF(Data!$AS223&lt;&gt;"",Scoring!$D$50)+IF(Data!$AT223&lt;&gt;"",Scoring!$D$51)+IF(Data!$AU223&lt;&gt;"",Scoring!$D$52),"")</f>
        <v/>
      </c>
      <c r="AW223" s="180" t="str">
        <f>IF(AV223&lt;&gt;"",LOOKUP(AV223,Likelihoods!$A$7:$A$107,Likelihoods!B$7:B$107),"")</f>
        <v/>
      </c>
      <c r="AX223" s="181" t="str">
        <f>IF(AND(COUNTBLANK($B223:$O223)=13,COUNTBLANK($P223:$Q223)=1,COUNTBLANK($R223:$U223)=3,COUNTBLANK($V223:$X223)=2,COUNTBLANK($Y223:$AE223)=6,COUNTBLANK($AF223:$AJ223)=4,COUNTBLANK($AK223:AN223)=3,COUNTBLANK($AO223:$AQ223)=2,COUNTBLANK($AR223:$AS223)=1,COUNTBLANK($AT223:$AU223)=1),IF(Data!$B223&lt;&gt;"",Scoring!$E$7)+IF(Data!$C223&lt;&gt;"",Scoring!$E$8)+IF(Data!$D223&lt;&gt;"",Scoring!$E$9)+IF(Data!$E223&lt;&gt;"",Scoring!$E$10)+IF(Data!$F223&lt;&gt;"",Scoring!$E$11)+IF(Data!$G223&lt;&gt;"",Scoring!$E$12)+IF(Data!$H223&lt;&gt;"",Scoring!$E$13)+IF(Data!$I223&lt;&gt;"",Scoring!$E$14)+IF(Data!$J223&lt;&gt;"",Scoring!$E$15)+IF(Data!$K223&lt;&gt;"",Scoring!$E$16)+IF(Data!$L223&lt;&gt;"",Scoring!$E$17)+IF(Data!$M223&lt;&gt;"",Scoring!$E$18)+IF(Data!$N223&lt;&gt;"",Scoring!$E$19)+IF(Data!$O223&lt;&gt;"",Scoring!$E$20)+IF(Data!$P223&lt;&gt;"",Scoring!$E$21)+IF(Data!$Q223&lt;&gt;"",Scoring!$E$22)+IF(Data!$R223&lt;&gt;"",Scoring!$E$23)+IF(Data!$S223&lt;&gt;"",Scoring!$E$24)+IF(Data!$T223&lt;&gt;"",Scoring!$E$25)+IF(Data!$U223&lt;&gt;"",Scoring!$E$26)+IF(Data!$V223&lt;&gt;"",Scoring!$E$27)+IF(Data!$W223&lt;&gt;"",Scoring!$E$28)+IF(Data!$X223&lt;&gt;"",Scoring!$E$29)+IF(Data!$Y223&lt;&gt;"",Scoring!$E$30)+IF(Data!$Z223&lt;&gt;"",Scoring!$E$31)+IF(Data!$AA223&lt;&gt;"",Scoring!$E$32)+IF(Data!$AB223&lt;&gt;"",Scoring!$E$33)+IF(Data!$AC223&lt;&gt;"",Scoring!$E$34)+IF(Data!$AD223&lt;&gt;"",Scoring!$E$35)+IF(Data!$AE223&lt;&gt;"",Scoring!$E$36)+IF(Data!$AF223&lt;&gt;"",Scoring!$E$37)+IF(Data!$AG223&lt;&gt;"",Scoring!$E$38)+IF(Data!$AH223&lt;&gt;"",Scoring!$E$39)+IF(Data!$AI223&lt;&gt;"",Scoring!$E$40)+IF(Data!$AJ223&lt;&gt;"",Scoring!$E$41)+IF(Data!$AK223&lt;&gt;"",Scoring!$E$42)+IF(Data!$AL223&lt;&gt;"",Scoring!$E$43)+IF(Data!$AM223&lt;&gt;"",Scoring!$E$44)+IF(Data!$AN223&lt;&gt;"",Scoring!$E$45)+IF(Data!$AO223&lt;&gt;"",Scoring!$E$46)+IF(Data!$AP223&lt;&gt;"",Scoring!$E$47)+IF(Data!$AQ223&lt;&gt;"",Scoring!$E$48)+IF(Data!$AR223&lt;&gt;"",Scoring!$E$49)+IF(Data!$AS223&lt;&gt;"",Scoring!$E$50)+IF(Data!$AT223&lt;&gt;"",Scoring!$E$51)+IF(Data!$AU223&lt;&gt;"",Scoring!$E$52),"")</f>
        <v/>
      </c>
      <c r="AY223" s="180" t="str">
        <f>IF(AX223&lt;&gt;"",LOOKUP(AX223,Likelihoods!$A$7:$A$107,Likelihoods!C$7:C$107),"")</f>
        <v/>
      </c>
      <c r="AZ223" s="182" t="str">
        <f>IF(AND(COUNTBLANK($B223:$O223)=13,COUNTBLANK($P223:$Q223)=1,COUNTBLANK($R223:$U223)=3,COUNTBLANK($V223:$X223)=2,COUNTBLANK($Y223:$AE223)=6,COUNTBLANK($AF223:$AJ223)=4,COUNTBLANK($AK223:AN223)=3,COUNTBLANK($AO223:$AQ223)=2,COUNTBLANK($AR223:$AS223)=1,COUNTBLANK($AT223:$AU223)=1),IF(Data!$B223&lt;&gt;"",Scoring!$F$7)+IF(Data!$C223&lt;&gt;"",Scoring!$F$8)+IF(Data!$D223&lt;&gt;"",Scoring!$F$9)+IF(Data!$E223&lt;&gt;"",Scoring!$F$10)+IF(Data!$F223&lt;&gt;"",Scoring!$F$11)+IF(Data!$G223&lt;&gt;"",Scoring!$F$12)+IF(Data!$H223&lt;&gt;"",Scoring!$F$13)+IF(Data!$I223&lt;&gt;"",Scoring!$F$14)+IF(Data!$J223&lt;&gt;"",Scoring!$F$15)+IF(Data!$K223&lt;&gt;"",Scoring!$F$16)+IF(Data!$L223&lt;&gt;"",Scoring!$F$17)+IF(Data!$M223&lt;&gt;"",Scoring!$F$18)+IF(Data!$N223&lt;&gt;"",Scoring!$F$19)+IF(Data!$O223&lt;&gt;"",Scoring!$F$20)+IF(Data!$P223&lt;&gt;"",Scoring!$F$21)+IF(Data!$Q223&lt;&gt;"",Scoring!$F$22)+IF(Data!$R223&lt;&gt;"",Scoring!$F$23)+IF(Data!$S223&lt;&gt;"",Scoring!$F$24)+IF(Data!$T223&lt;&gt;"",Scoring!$F$25)+IF(Data!$U223&lt;&gt;"",Scoring!$F$26)+IF(Data!$V223&lt;&gt;"",Scoring!$F$27)+IF(Data!$W223&lt;&gt;"",Scoring!$F$28)+IF(Data!$X223&lt;&gt;"",Scoring!$F$29)+IF(Data!$Y223&lt;&gt;"",Scoring!$F$30)+IF(Data!$Z223&lt;&gt;"",Scoring!$F$31)+IF(Data!$AA223&lt;&gt;"",Scoring!$F$32)+IF(Data!$AB223&lt;&gt;"",Scoring!$F$33)+IF(Data!$AC223&lt;&gt;"",Scoring!$F$34)+IF(Data!$AD223&lt;&gt;"",Scoring!$F$35)+IF(Data!$AE223&lt;&gt;"",Scoring!$F$36)+IF(Data!$AF223&lt;&gt;"",Scoring!$F$37)+IF(Data!$AG223&lt;&gt;"",Scoring!$F$38)+IF(Data!$AH223&lt;&gt;"",Scoring!$F$39)+IF(Data!$AI223&lt;&gt;"",Scoring!$F$40)+IF(Data!$AJ223&lt;&gt;"",Scoring!$F$41)+IF(Data!$AK223&lt;&gt;"",Scoring!$F$42)+IF(Data!$AL223&lt;&gt;"",Scoring!$F$43)+IF(Data!$AM223&lt;&gt;"",Scoring!$F$44)+IF(Data!$AN223&lt;&gt;"",Scoring!$F$45)+IF(Data!$AO223&lt;&gt;"",Scoring!$F$46)+IF(Data!$AP223&lt;&gt;"",Scoring!$F$47)+IF(Data!$AQ223&lt;&gt;"",Scoring!$F$48)+IF(Data!$AR223&lt;&gt;"",Scoring!$F$49)+IF(Data!$AS223&lt;&gt;"",Scoring!$F$50)+IF(Data!$AT223&lt;&gt;"",Scoring!$F$51)+IF(Data!$AU223&lt;&gt;"",Scoring!$F$52),"")</f>
        <v/>
      </c>
      <c r="BA223" s="183" t="str">
        <f>IF(AZ223&lt;&gt;"",LOOKUP(AZ223,Likelihoods!$A$7:$A$107,Likelihoods!D$7:D$107),"")</f>
        <v/>
      </c>
      <c r="BB223" s="181" t="str">
        <f>IF(AND(COUNTBLANK($B223:$O223)=13,COUNTBLANK($P223:$Q223)=1,COUNTBLANK($R223:$U223)=3,COUNTBLANK($V223:$X223)=2,COUNTBLANK($Y223:$AE223)=6,COUNTBLANK($AF223:$AJ223)=4,COUNTBLANK($AK223:AN223)=3,COUNTBLANK($AO223:$AQ223)=2,COUNTBLANK($AR223:$AS223)=1,COUNTBLANK($AT223:$AU223)=1),IF(Data!$B223&lt;&gt;"",Scoring!$G$7)+IF(Data!$C223&lt;&gt;"",Scoring!$G$8)+IF(Data!$D223&lt;&gt;"",Scoring!$G$9)+IF(Data!$E223&lt;&gt;"",Scoring!$G$10)+IF(Data!$F223&lt;&gt;"",Scoring!$G$11)+IF(Data!$G223&lt;&gt;"",Scoring!$G$12)+IF(Data!$H223&lt;&gt;"",Scoring!$G$13)+IF(Data!$I223&lt;&gt;"",Scoring!$G$14)+IF(Data!$J223&lt;&gt;"",Scoring!$G$15)+IF(Data!$K223&lt;&gt;"",Scoring!$G$16)+IF(Data!$L223&lt;&gt;"",Scoring!$G$17)+IF(Data!$M223&lt;&gt;"",Scoring!$G$18)+IF(Data!$N223&lt;&gt;"",Scoring!$G$19)+IF(Data!$O223&lt;&gt;"",Scoring!$G$20)+IF(Data!$P223&lt;&gt;"",Scoring!$G$21)+IF(Data!$Q223&lt;&gt;"",Scoring!$G$22)+IF(Data!$R223&lt;&gt;"",Scoring!$G$23)+IF(Data!$S223&lt;&gt;"",Scoring!$G$24)+IF(Data!$T223&lt;&gt;"",Scoring!$G$25)+IF(Data!$U223&lt;&gt;"",Scoring!$G$26)+IF(Data!$V223&lt;&gt;"",Scoring!$G$27)+IF(Data!$W223&lt;&gt;"",Scoring!$G$28)+IF(Data!$X223&lt;&gt;"",Scoring!$G$29)+IF(Data!$Y223&lt;&gt;"",Scoring!$G$30)+IF(Data!$Z223&lt;&gt;"",Scoring!$G$31)+IF(Data!$AA223&lt;&gt;"",Scoring!$G$32)+IF(Data!$AB223&lt;&gt;"",Scoring!$G$33)+IF(Data!$AC223&lt;&gt;"",Scoring!$G$34)+IF(Data!$AD223&lt;&gt;"",Scoring!$G$35)+IF(Data!$AE223&lt;&gt;"",Scoring!$G$36)+IF(Data!$AF223&lt;&gt;"",Scoring!$G$37)+IF(Data!$AG223&lt;&gt;"",Scoring!$G$38)+IF(Data!$AH223&lt;&gt;"",Scoring!$G$39)+IF(Data!$AI223&lt;&gt;"",Scoring!$G$40)+IF(Data!$AJ223&lt;&gt;"",Scoring!$G$41)+IF(Data!$AK223&lt;&gt;"",Scoring!$G$42)+IF(Data!$AL223&lt;&gt;"",Scoring!$G$43)+IF(Data!$AM223&lt;&gt;"",Scoring!$G$44)+IF(Data!$AN223&lt;&gt;"",Scoring!$G$45)+IF(Data!$AO223&lt;&gt;"",Scoring!$G$46)+IF(Data!$AP223&lt;&gt;"",Scoring!$G$47)+IF(Data!$AQ223&lt;&gt;"",Scoring!$G$48)+IF(Data!$AR223&lt;&gt;"",Scoring!$G$49)+IF(Data!$AS223&lt;&gt;"",Scoring!$G$50)+IF(Data!$AT223&lt;&gt;"",Scoring!$G$51)+IF(Data!$AU223&lt;&gt;"",Scoring!$G$52),"")</f>
        <v/>
      </c>
      <c r="BC223" s="184" t="str">
        <f>IF(BB223&lt;&gt;"",LOOKUP(BB223,Likelihoods!$A$7:$A$107,Likelihoods!E$7:E$107),"")</f>
        <v/>
      </c>
      <c r="BD223" s="185" t="str">
        <f>IF(AND(COUNTBLANK($B223:$O223)=13,COUNTBLANK($P223:$Q223)=1,COUNTBLANK($R223:$U223)=3,COUNTBLANK($V223:$X223)=2,COUNTBLANK($Y223:$AE223)=6,COUNTBLANK($AF223:$AJ223)=4,COUNTBLANK($AK223:AN223)=3,COUNTBLANK($AO223:$AQ223)=2,COUNTBLANK($AR223:$AS223)=1,COUNTBLANK($AT223:$AU223)=1),IF(Data!$B223&lt;&gt;"",Scoring!$H$7)+IF(Data!$C223&lt;&gt;"",Scoring!$H$8)+IF(Data!$D223&lt;&gt;"",Scoring!$H$9)+IF(Data!$E223&lt;&gt;"",Scoring!$H$10)+IF(Data!$F223&lt;&gt;"",Scoring!$H$11)+IF(Data!$G223&lt;&gt;"",Scoring!$H$12)+IF(Data!$H223&lt;&gt;"",Scoring!$H$13)+IF(Data!$I223&lt;&gt;"",Scoring!$H$14)+IF(Data!$J223&lt;&gt;"",Scoring!$H$15)+IF(Data!$K223&lt;&gt;"",Scoring!$H$16)+IF(Data!$L223&lt;&gt;"",Scoring!$H$17)+IF(Data!$M223&lt;&gt;"",Scoring!$H$18)+IF(Data!$N223&lt;&gt;"",Scoring!$H$19)+IF(Data!$O223&lt;&gt;"",Scoring!$H$20)+IF(Data!$P223&lt;&gt;"",Scoring!$H$21)+IF(Data!$Q223&lt;&gt;"",Scoring!$H$22)+IF(Data!$R223&lt;&gt;"",Scoring!$H$23)+IF(Data!$S223&lt;&gt;"",Scoring!$H$24)+IF(Data!$T223&lt;&gt;"",Scoring!$H$25)+IF(Data!$U223&lt;&gt;"",Scoring!$H$26)+IF(Data!$V223&lt;&gt;"",Scoring!$H$27)+IF(Data!$W223&lt;&gt;"",Scoring!$H$28)+IF(Data!$X223&lt;&gt;"",Scoring!$H$29)+IF(Data!$Y223&lt;&gt;"",Scoring!$H$30)+IF(Data!$Z223&lt;&gt;"",Scoring!$H$31)+IF(Data!$AA223&lt;&gt;"",Scoring!$H$32)+IF(Data!$AB223&lt;&gt;"",Scoring!$H$33)+IF(Data!$AC223&lt;&gt;"",Scoring!$H$34)+IF(Data!$AD223&lt;&gt;"",Scoring!$H$35)+IF(Data!$AE223&lt;&gt;"",Scoring!$H$36)+IF(Data!$AF223&lt;&gt;"",Scoring!$H$37)+IF(Data!$AG223&lt;&gt;"",Scoring!$H$38)+IF(Data!$AH223&lt;&gt;"",Scoring!$H$39)+IF(Data!$AI223&lt;&gt;"",Scoring!$H$40)+IF(Data!$AJ223&lt;&gt;"",Scoring!$H$41)+IF(Data!$AK223&lt;&gt;"",Scoring!$H$42)+IF(Data!$AL223&lt;&gt;"",Scoring!$H$43)+IF(Data!$AM223&lt;&gt;"",Scoring!$H$44)+IF(Data!$AN223&lt;&gt;"",Scoring!$H$45)+IF(Data!$AO223&lt;&gt;"",Scoring!$H$46)+IF(Data!$AP223&lt;&gt;"",Scoring!$H$47)+IF(Data!$AQ223&lt;&gt;"",Scoring!$H$48)+IF(Data!$AR223&lt;&gt;"",Scoring!$H$49)+IF(Data!$AS223&lt;&gt;"",Scoring!$H$50)+IF(Data!$AT223&lt;&gt;"",Scoring!$H$51)+IF(Data!$AU223&lt;&gt;"",Scoring!$H$52),"")</f>
        <v/>
      </c>
      <c r="BE223" s="186" t="str">
        <f>IF(BD223&lt;&gt;"",LOOKUP(BD223,Likelihoods!$A$7:$A$107,Likelihoods!F$7:F$107),"")</f>
        <v/>
      </c>
      <c r="BF223" s="181" t="str">
        <f>IF(AND(COUNTBLANK($B223:$O223)=13,COUNTBLANK($P223:$Q223)=1,COUNTBLANK($R223:$U223)=3,COUNTBLANK($V223:$X223)=2,COUNTBLANK($Y223:$AE223)=6,COUNTBLANK($AF223:$AJ223)=4,COUNTBLANK($AK223:AN223)=3,COUNTBLANK($AO223:$AQ223)=2,COUNTBLANK($AR223:$AS223)=1,COUNTBLANK($AT223:$AU223)=1),IF(Data!$B223&lt;&gt;"",Scoring!$I$7)+IF(Data!$C223&lt;&gt;"",Scoring!$I$8)+IF(Data!$D223&lt;&gt;"",Scoring!$I$9)+IF(Data!$E223&lt;&gt;"",Scoring!$I$10)+IF(Data!$F223&lt;&gt;"",Scoring!$I$11)+IF(Data!$G223&lt;&gt;"",Scoring!$I$12)+IF(Data!$H223&lt;&gt;"",Scoring!$I$13)+IF(Data!$I223&lt;&gt;"",Scoring!$I$14)+IF(Data!$J223&lt;&gt;"",Scoring!$I$15)+IF(Data!$K223&lt;&gt;"",Scoring!$I$16)+IF(Data!$L223&lt;&gt;"",Scoring!$I$17)+IF(Data!$M223&lt;&gt;"",Scoring!$I$18)+IF(Data!$N223&lt;&gt;"",Scoring!$I$19)+IF(Data!$O223&lt;&gt;"",Scoring!$I$20)+IF(Data!$P223&lt;&gt;"",Scoring!$I$21)+IF(Data!$Q223&lt;&gt;"",Scoring!$I$22)+IF(Data!$R223&lt;&gt;"",Scoring!$I$23)+IF(Data!$S223&lt;&gt;"",Scoring!$I$24)+IF(Data!$T223&lt;&gt;"",Scoring!$I$25)+IF(Data!$U223&lt;&gt;"",Scoring!$I$26)+IF(Data!$V223&lt;&gt;"",Scoring!$I$27)+IF(Data!$W223&lt;&gt;"",Scoring!$I$28)+IF(Data!$X223&lt;&gt;"",Scoring!$I$29)+IF(Data!$Y223&lt;&gt;"",Scoring!$I$30)+IF(Data!$Z223&lt;&gt;"",Scoring!$I$31)+IF(Data!$AA223&lt;&gt;"",Scoring!$I$32)+IF(Data!$AB223&lt;&gt;"",Scoring!$I$33)+IF(Data!$AC223&lt;&gt;"",Scoring!$I$34)+IF(Data!$AD223&lt;&gt;"",Scoring!$I$35)+IF(Data!$AE223&lt;&gt;"",Scoring!$I$36)+IF(Data!$AF223&lt;&gt;"",Scoring!$I$37)+IF(Data!$AG223&lt;&gt;"",Scoring!$I$38)+IF(Data!$AH223&lt;&gt;"",Scoring!$I$39)+IF(Data!$AI223&lt;&gt;"",Scoring!$I$40)+IF(Data!$AJ223&lt;&gt;"",Scoring!$I$41)+IF(Data!$AK223&lt;&gt;"",Scoring!$I$42)+IF(Data!$AL223&lt;&gt;"",Scoring!$I$43)+IF(Data!$AM223&lt;&gt;"",Scoring!$I$44)+IF(Data!$AN223&lt;&gt;"",Scoring!$I$45)+IF(Data!$AO223&lt;&gt;"",Scoring!$I$46)+IF(Data!$AP223&lt;&gt;"",Scoring!$I$47)+IF(Data!$AQ223&lt;&gt;"",Scoring!$I$48)+IF(Data!$AR223&lt;&gt;"",Scoring!$I$49)+IF(Data!$AS223&lt;&gt;"",Scoring!$I$50)+IF(Data!$AT223&lt;&gt;"",Scoring!$I$51)+IF(Data!$AU223&lt;&gt;"",Scoring!$I$52),"")</f>
        <v/>
      </c>
      <c r="BG223" s="180" t="str">
        <f>IF(BF223&lt;&gt;"",LOOKUP(BF223,Likelihoods!$A$7:$A$107,Likelihoods!G$7:G$107),"")</f>
        <v/>
      </c>
      <c r="BH223" s="187" t="str">
        <f>IF(AND(COUNTBLANK($B223:$O223)=13,COUNTBLANK($P223:$Q223)=1,COUNTBLANK($R223:$U223)=3,COUNTBLANK($V223:$X223)=2,COUNTBLANK($Y223:$AE223)=6,COUNTBLANK($AF223:$AJ223)=4,COUNTBLANK($AK223:AN223)=3,COUNTBLANK($AO223:$AQ223)=2,COUNTBLANK($AR223:$AS223)=1,COUNTBLANK($AT223:$AU223)=1),IF(Data!$B223&lt;&gt;"",Scoring!$J$7)+IF(Data!$C223&lt;&gt;"",Scoring!$J$8)+IF(Data!$D223&lt;&gt;"",Scoring!$J$9)+IF(Data!$E223&lt;&gt;"",Scoring!$J$10)+IF(Data!$F223&lt;&gt;"",Scoring!$J$11)+IF(Data!$G223&lt;&gt;"",Scoring!$J$12)+IF(Data!$H223&lt;&gt;"",Scoring!$J$13)+IF(Data!$I223&lt;&gt;"",Scoring!$J$14)+IF(Data!$J223&lt;&gt;"",Scoring!$J$15)+IF(Data!$K223&lt;&gt;"",Scoring!$J$16)+IF(Data!$L223&lt;&gt;"",Scoring!$J$17)+IF(Data!$M223&lt;&gt;"",Scoring!$J$18)+IF(Data!$N223&lt;&gt;"",Scoring!$J$19)+IF(Data!$O223&lt;&gt;"",Scoring!$J$20)+IF(Data!$P223&lt;&gt;"",Scoring!$J$21)+IF(Data!$Q223&lt;&gt;"",Scoring!$J$22)+IF(Data!$R223&lt;&gt;"",Scoring!$J$23)+IF(Data!$S223&lt;&gt;"",Scoring!$J$24)+IF(Data!$T223&lt;&gt;"",Scoring!$J$25)+IF(Data!$U223&lt;&gt;"",Scoring!$J$26)+IF(Data!$V223&lt;&gt;"",Scoring!$J$27)+IF(Data!$W223&lt;&gt;"",Scoring!$J$28)+IF(Data!$X223&lt;&gt;"",Scoring!$J$29)+IF(Data!$Y223&lt;&gt;"",Scoring!$J$30)+IF(Data!$Z223&lt;&gt;"",Scoring!$J$31)+IF(Data!$AA223&lt;&gt;"",Scoring!$J$32)+IF(Data!$AB223&lt;&gt;"",Scoring!$J$33)+IF(Data!$AC223&lt;&gt;"",Scoring!$J$34)+IF(Data!$AD223&lt;&gt;"",Scoring!$J$35)+IF(Data!$AE223&lt;&gt;"",Scoring!$J$36)+IF(Data!$AF223&lt;&gt;"",Scoring!$J$37)+IF(Data!$AG223&lt;&gt;"",Scoring!$J$38)+IF(Data!$AH223&lt;&gt;"",Scoring!$J$39)+IF(Data!$AI223&lt;&gt;"",Scoring!$J$40)+IF(Data!$AJ223&lt;&gt;"",Scoring!$J$41)+IF(Data!$AK223&lt;&gt;"",Scoring!$J$42)+IF(Data!$AL223&lt;&gt;"",Scoring!$J$43)+IF(Data!$AM223&lt;&gt;"",Scoring!$J$44)+IF(Data!$AN223&lt;&gt;"",Scoring!$J$45)+IF(Data!$AO223&lt;&gt;"",Scoring!$J$46)+IF(Data!$AP223&lt;&gt;"",Scoring!$J$47)+IF(Data!$AQ223&lt;&gt;"",Scoring!$J$48)+IF(Data!$AR223&lt;&gt;"",Scoring!$J$49)+IF(Data!$AS223&lt;&gt;"",Scoring!$J$50)+IF(Data!$AT223&lt;&gt;"",Scoring!$J$51)+IF(Data!$AU223&lt;&gt;"",Scoring!$J$52),"")</f>
        <v/>
      </c>
      <c r="BI223" s="183" t="str">
        <f>IF(BH223&lt;&gt;"",LOOKUP(BH223,Likelihoods!$A$7:$A$107,Likelihoods!H$7:H$107),"")</f>
        <v/>
      </c>
      <c r="BJ223" s="188" t="str">
        <f>IF(AND(COUNTBLANK($B223:$O223)=13,COUNTBLANK($P223:$Q223)=1,COUNTBLANK($R223:$U223)=3,COUNTBLANK($V223:$X223)=2,COUNTBLANK($Y223:$AE223)=6,COUNTBLANK($AF223:$AJ223)=4,COUNTBLANK($AK223:AN223)=3,COUNTBLANK($AO223:$AQ223)=2,COUNTBLANK($AR223:$AS223)=1,COUNTBLANK($AT223:$AU223)=1),IF(Data!$B223&lt;&gt;"",Scoring!$K$7)+IF(Data!$C223&lt;&gt;"",Scoring!$K$8)+IF(Data!$D223&lt;&gt;"",Scoring!$K$9)+IF(Data!$E223&lt;&gt;"",Scoring!$K$10)+IF(Data!$F223&lt;&gt;"",Scoring!$K$11)+IF(Data!$G223&lt;&gt;"",Scoring!$K$12)+IF(Data!$H223&lt;&gt;"",Scoring!$K$13)+IF(Data!$I223&lt;&gt;"",Scoring!$K$14)+IF(Data!$J223&lt;&gt;"",Scoring!$K$15)+IF(Data!$K223&lt;&gt;"",Scoring!$K$16)+IF(Data!$L223&lt;&gt;"",Scoring!$K$17)+IF(Data!$M223&lt;&gt;"",Scoring!$K$18)+IF(Data!$N223&lt;&gt;"",Scoring!$K$19)+IF(Data!$O223&lt;&gt;"",Scoring!$K$20)+IF(Data!$P223&lt;&gt;"",Scoring!$K$21)+IF(Data!$Q223&lt;&gt;"",Scoring!$K$22)+IF(Data!$R223&lt;&gt;"",Scoring!$K$23)+IF(Data!$S223&lt;&gt;"",Scoring!$K$24)+IF(Data!$T223&lt;&gt;"",Scoring!$K$25)+IF(Data!$U223&lt;&gt;"",Scoring!$K$26)+IF(Data!$V223&lt;&gt;"",Scoring!$K$27)+IF(Data!$W223&lt;&gt;"",Scoring!$K$28)+IF(Data!$X223&lt;&gt;"",Scoring!$K$29)+IF(Data!$Y223&lt;&gt;"",Scoring!$K$30)+IF(Data!$Z223&lt;&gt;"",Scoring!$K$31)+IF(Data!$AA223&lt;&gt;"",Scoring!$K$32)+IF(Data!$AB223&lt;&gt;"",Scoring!$K$33)+IF(Data!$AC223&lt;&gt;"",Scoring!$K$34)+IF(Data!$AD223&lt;&gt;"",Scoring!$K$35)+IF(Data!$AE223&lt;&gt;"",Scoring!$K$36)+IF(Data!$AF223&lt;&gt;"",Scoring!$K$37)+IF(Data!$AG223&lt;&gt;"",Scoring!$K$38)+IF(Data!$AH223&lt;&gt;"",Scoring!$K$39)+IF(Data!$AI223&lt;&gt;"",Scoring!$K$40)+IF(Data!$AJ223&lt;&gt;"",Scoring!$K$41)+IF(Data!$AK223&lt;&gt;"",Scoring!$K$42)+IF(Data!$AL223&lt;&gt;"",Scoring!$K$43)+IF(Data!$AM223&lt;&gt;"",Scoring!$K$44)+IF(Data!$AN223&lt;&gt;"",Scoring!$K$45)+IF(Data!$AO223&lt;&gt;"",Scoring!$K$46)+IF(Data!$AP223&lt;&gt;"",Scoring!$K$47)+IF(Data!$AQ223&lt;&gt;"",Scoring!$K$48)+IF(Data!$AR223&lt;&gt;"",Scoring!$K$49)+IF(Data!$AS223&lt;&gt;"",Scoring!$K$50)+IF(Data!$AT223&lt;&gt;"",Scoring!$K$51)+IF(Data!$AU223&lt;&gt;"",Scoring!$K$52),"")</f>
        <v/>
      </c>
      <c r="BK223" s="184" t="str">
        <f>IF(BJ223&lt;&gt;"",LOOKUP(BJ223,Likelihoods!$A$7:$A$107,Likelihoods!I$7:I$107),"")</f>
        <v/>
      </c>
      <c r="BL223" s="187" t="str">
        <f>IF(AND(COUNTBLANK($B223:$O223)=13,COUNTBLANK($P223:$Q223)=1,COUNTBLANK($R223:$U223)=3,COUNTBLANK($V223:$X223)=2,COUNTBLANK($Y223:$AE223)=6,COUNTBLANK($AF223:$AJ223)=4,COUNTBLANK($AK223:AN223)=3,COUNTBLANK($AO223:$AQ223)=2,COUNTBLANK($AR223:$AS223)=1,COUNTBLANK($AT223:$AU223)=1),IF(Data!$B223&lt;&gt;"",Scoring!$L$7)+IF(Data!$C223&lt;&gt;"",Scoring!$L$8)+IF(Data!$D223&lt;&gt;"",Scoring!$L$9)+IF(Data!$E223&lt;&gt;"",Scoring!$L$10)+IF(Data!$F223&lt;&gt;"",Scoring!$L$11)+IF(Data!$G223&lt;&gt;"",Scoring!$L$12)+IF(Data!$H223&lt;&gt;"",Scoring!$L$13)+IF(Data!$I223&lt;&gt;"",Scoring!$L$14)+IF(Data!$J223&lt;&gt;"",Scoring!$L$15)+IF(Data!$K223&lt;&gt;"",Scoring!$L$16)+IF(Data!$L223&lt;&gt;"",Scoring!$L$17)+IF(Data!$M223&lt;&gt;"",Scoring!$L$18)+IF(Data!$N223&lt;&gt;"",Scoring!$L$19)+IF(Data!$O223&lt;&gt;"",Scoring!$L$20)+IF(Data!$P223&lt;&gt;"",Scoring!$L$21)+IF(Data!$Q223&lt;&gt;"",Scoring!$L$22)+IF(Data!$R223&lt;&gt;"",Scoring!$L$23)+IF(Data!$S223&lt;&gt;"",Scoring!$L$24)+IF(Data!$T223&lt;&gt;"",Scoring!$L$25)+IF(Data!$U223&lt;&gt;"",Scoring!$L$26)+IF(Data!$V223&lt;&gt;"",Scoring!$L$27)+IF(Data!$W223&lt;&gt;"",Scoring!$L$28)+IF(Data!$X223&lt;&gt;"",Scoring!$L$29)+IF(Data!$Y223&lt;&gt;"",Scoring!$L$30)+IF(Data!$Z223&lt;&gt;"",Scoring!$L$31)+IF(Data!$AA223&lt;&gt;"",Scoring!$L$32)+IF(Data!$AB223&lt;&gt;"",Scoring!$L$33)+IF(Data!$AC223&lt;&gt;"",Scoring!$L$34)+IF(Data!$AD223&lt;&gt;"",Scoring!$L$35)+IF(Data!$AE223&lt;&gt;"",Scoring!$L$36)+IF(Data!$AF223&lt;&gt;"",Scoring!$L$37)+IF(Data!$AG223&lt;&gt;"",Scoring!$L$38)+IF(Data!$AH223&lt;&gt;"",Scoring!$L$39)+IF(Data!$AI223&lt;&gt;"",Scoring!$L$40)+IF(Data!$AJ223&lt;&gt;"",Scoring!$L$41)+IF(Data!$AK223&lt;&gt;"",Scoring!$L$42)+IF(Data!$AL223&lt;&gt;"",Scoring!$L$43)+IF(Data!$AM223&lt;&gt;"",Scoring!$L$44)+IF(Data!$AN223&lt;&gt;"",Scoring!$L$45)+IF(Data!$AO223&lt;&gt;"",Scoring!$L$46)+IF(Data!$AP223&lt;&gt;"",Scoring!$L$47)+IF(Data!$AQ223&lt;&gt;"",Scoring!$L$48)+IF(Data!$AR223&lt;&gt;"",Scoring!$L$49)+IF(Data!$AS223&lt;&gt;"",Scoring!$L$50)+IF(Data!$AT223&lt;&gt;"",Scoring!$L$51)+IF(Data!$AU223&lt;&gt;"",Scoring!$L$52),"")</f>
        <v/>
      </c>
      <c r="BM223" s="180" t="str">
        <f>IF(BL223&lt;&gt;"",LOOKUP(BL223,Likelihoods!$A$7:$A$107,Likelihoods!J$7:J$107),"")</f>
        <v/>
      </c>
      <c r="BN223" s="181" t="str">
        <f>IF(AND(COUNTBLANK($B223:$O223)=13,COUNTBLANK($P223:$Q223)=1,COUNTBLANK($R223:$U223)=3,COUNTBLANK($V223:$X223)=2,COUNTBLANK($Y223:$AE223)=6,COUNTBLANK($AF223:$AJ223)=4,COUNTBLANK($AK223:AN223)=3,COUNTBLANK($AO223:$AQ223)=2,COUNTBLANK($AR223:$AS223)=1,COUNTBLANK($AT223:$AU223)=1),IF(Data!$B223&lt;&gt;"",Scoring!$M$7)+IF(Data!$C223&lt;&gt;"",Scoring!$M$8)+IF(Data!$D223&lt;&gt;"",Scoring!$M$9)+IF(Data!$E223&lt;&gt;"",Scoring!$M$10)+IF(Data!$F223&lt;&gt;"",Scoring!$M$11)+IF(Data!$G223&lt;&gt;"",Scoring!$M$12)+IF(Data!$H223&lt;&gt;"",Scoring!$M$13)+IF(Data!$I223&lt;&gt;"",Scoring!$M$14)+IF(Data!$J223&lt;&gt;"",Scoring!$M$15)+IF(Data!$K223&lt;&gt;"",Scoring!$M$16)+IF(Data!$L223&lt;&gt;"",Scoring!$M$17)+IF(Data!$M223&lt;&gt;"",Scoring!$M$18)+IF(Data!$N223&lt;&gt;"",Scoring!$M$19)+IF(Data!$O223&lt;&gt;"",Scoring!$M$20)+IF(Data!$P223&lt;&gt;"",Scoring!$M$21)+IF(Data!$Q223&lt;&gt;"",Scoring!$M$22)+IF(Data!$R223&lt;&gt;"",Scoring!$M$23)+IF(Data!$S223&lt;&gt;"",Scoring!$M$24)+IF(Data!$T223&lt;&gt;"",Scoring!$M$25)+IF(Data!$U223&lt;&gt;"",Scoring!$M$26)+IF(Data!$V223&lt;&gt;"",Scoring!$M$27)+IF(Data!$W223&lt;&gt;"",Scoring!$M$28)+IF(Data!$X223&lt;&gt;"",Scoring!$M$29)+IF(Data!$Y223&lt;&gt;"",Scoring!$M$30)+IF(Data!$Z223&lt;&gt;"",Scoring!$M$31)+IF(Data!$AA223&lt;&gt;"",Scoring!$M$32)+IF(Data!$AB223&lt;&gt;"",Scoring!$M$33)+IF(Data!$AC223&lt;&gt;"",Scoring!$M$34)+IF(Data!$AD223&lt;&gt;"",Scoring!$M$35)+IF(Data!$AE223&lt;&gt;"",Scoring!$M$36)+IF(Data!$AF223&lt;&gt;"",Scoring!$M$37)+IF(Data!$AG223&lt;&gt;"",Scoring!$M$38)+IF(Data!$AH223&lt;&gt;"",Scoring!$M$39)+IF(Data!$AI223&lt;&gt;"",Scoring!$M$40)+IF(Data!$AJ223&lt;&gt;"",Scoring!$M$41)+IF(Data!$AK223&lt;&gt;"",Scoring!$M$42)+IF(Data!$AL223&lt;&gt;"",Scoring!$M$43)+IF(Data!$AM223&lt;&gt;"",Scoring!$M$44)+IF(Data!$AN223&lt;&gt;"",Scoring!$M$45)+IF(Data!$AO223&lt;&gt;"",Scoring!$M$46)+IF(Data!$AP223&lt;&gt;"",Scoring!$M$47)+IF(Data!$AQ223&lt;&gt;"",Scoring!$M$48)+IF(Data!$AR223&lt;&gt;"",Scoring!$M$49)+IF(Data!$AS223&lt;&gt;"",Scoring!$M$50)+IF(Data!$AT223&lt;&gt;"",Scoring!$M$51)+IF(Data!$AU223&lt;&gt;"",Scoring!$M$52),"")</f>
        <v/>
      </c>
      <c r="BO223" s="184" t="str">
        <f>IF(BN223&lt;&gt;"",LOOKUP(BN223,Likelihoods!$A$7:$A$107,Likelihoods!K$7:K$107),"")</f>
        <v/>
      </c>
      <c r="BP223" s="179" t="str">
        <f>IF(AND(COUNTBLANK($B223:$O223)=13,COUNTBLANK($P223:$Q223)=1,COUNTBLANK($R223:$U223)=3,COUNTBLANK($V223:$X223)=2,COUNTBLANK($Y223:$AE223)=6,COUNTBLANK($AF223:$AJ223)=4,COUNTBLANK($AK223:AN223)=3,COUNTBLANK($AO223:$AQ223)=2,COUNTBLANK($AR223:$AS223)=1,COUNTBLANK($AT223:$AU223)=1),IF(Data!$B223&lt;&gt;"",Scoring!$N$7)+IF(Data!$C223&lt;&gt;"",Scoring!$N$8)+IF(Data!$D223&lt;&gt;"",Scoring!$N$9)+IF(Data!$E223&lt;&gt;"",Scoring!$N$10)+IF(Data!$F223&lt;&gt;"",Scoring!$N$11)+IF(Data!$G223&lt;&gt;"",Scoring!$N$12)+IF(Data!$H223&lt;&gt;"",Scoring!$N$13)+IF(Data!$I223&lt;&gt;"",Scoring!$N$14)+IF(Data!$J223&lt;&gt;"",Scoring!$N$15)+IF(Data!$K223&lt;&gt;"",Scoring!$N$16)+IF(Data!$L223&lt;&gt;"",Scoring!$N$17)+IF(Data!$M223&lt;&gt;"",Scoring!$N$18)+IF(Data!$N223&lt;&gt;"",Scoring!$N$19)+IF(Data!$O223&lt;&gt;"",Scoring!$N$20)+IF(Data!$P223&lt;&gt;"",Scoring!$N$21)+IF(Data!$Q223&lt;&gt;"",Scoring!$N$22)+IF(Data!$R223&lt;&gt;"",Scoring!$N$23)+IF(Data!$S223&lt;&gt;"",Scoring!$N$24)+IF(Data!$T223&lt;&gt;"",Scoring!$N$25)+IF(Data!$U223&lt;&gt;"",Scoring!$N$26)+IF(Data!$V223&lt;&gt;"",Scoring!$N$27)+IF(Data!$W223&lt;&gt;"",Scoring!$N$28)+IF(Data!$X223&lt;&gt;"",Scoring!$N$29)+IF(Data!$Y223&lt;&gt;"",Scoring!$N$30)+IF(Data!$Z223&lt;&gt;"",Scoring!$N$31)+IF(Data!$AA223&lt;&gt;"",Scoring!$N$32)+IF(Data!$AB223&lt;&gt;"",Scoring!$N$33)+IF(Data!$AC223&lt;&gt;"",Scoring!$N$34)+IF(Data!$AD223&lt;&gt;"",Scoring!$N$35)+IF(Data!$AE223&lt;&gt;"",Scoring!$N$36)+IF(Data!$AF223&lt;&gt;"",Scoring!$N$37)+IF(Data!$AG223&lt;&gt;"",Scoring!$N$38)+IF(Data!$AH223&lt;&gt;"",Scoring!$N$39)+IF(Data!$AI223&lt;&gt;"",Scoring!$N$40)+IF(Data!$AJ223&lt;&gt;"",Scoring!$N$41)+IF(Data!$AK223&lt;&gt;"",Scoring!$N$42)+IF(Data!$AL223&lt;&gt;"",Scoring!$N$43)+IF(Data!$AM223&lt;&gt;"",Scoring!$N$44)+IF(Data!$AN223&lt;&gt;"",Scoring!$N$45)+IF(Data!$AO223&lt;&gt;"",Scoring!$N$46)+IF(Data!$AP223&lt;&gt;"",Scoring!$N$47)+IF(Data!$AQ223&lt;&gt;"",Scoring!$N$48)+IF(Data!$AR223&lt;&gt;"",Scoring!$N$49)+IF(Data!$AS223&lt;&gt;"",Scoring!$N$50)+IF(Data!$AT223&lt;&gt;"",Scoring!$N$51)+IF(Data!$AU223&lt;&gt;"",Scoring!$N$52),"")</f>
        <v/>
      </c>
      <c r="BQ223" s="189" t="str">
        <f>IF(BP223&lt;&gt;"",LOOKUP(BP223,Likelihoods!$A$7:$A$107,Likelihoods!L$7:L$107),"")</f>
        <v/>
      </c>
      <c r="BR223" s="181" t="str">
        <f>IF(AND(COUNTBLANK($B223:$O223)=13,COUNTBLANK($P223:$Q223)=1,COUNTBLANK($R223:$U223)=3,COUNTBLANK($V223:$X223)=2,COUNTBLANK($Y223:$AE223)=6,COUNTBLANK($AF223:$AJ223)=4,COUNTBLANK($AK223:AN223)=3,COUNTBLANK($AO223:$AQ223)=2,COUNTBLANK($AR223:$AS223)=1,COUNTBLANK($AT223:$AU223)=1),IF(Data!$B223&lt;&gt;"",Scoring!$O$7)+IF(Data!$C223&lt;&gt;"",Scoring!$O$8)+IF(Data!$D223&lt;&gt;"",Scoring!$O$9)+IF(Data!$E223&lt;&gt;"",Scoring!$O$10)+IF(Data!$F223&lt;&gt;"",Scoring!$O$11)+IF(Data!$G223&lt;&gt;"",Scoring!$O$12)+IF(Data!$H223&lt;&gt;"",Scoring!$O$13)+IF(Data!$I223&lt;&gt;"",Scoring!$O$14)+IF(Data!$J223&lt;&gt;"",Scoring!$O$15)+IF(Data!$K223&lt;&gt;"",Scoring!$O$16)+IF(Data!$L223&lt;&gt;"",Scoring!$O$17)+IF(Data!$M223&lt;&gt;"",Scoring!$O$18)+IF(Data!$N223&lt;&gt;"",Scoring!$O$19)+IF(Data!$O223&lt;&gt;"",Scoring!$O$20)+IF(Data!$P223&lt;&gt;"",Scoring!$O$21)+IF(Data!$Q223&lt;&gt;"",Scoring!$O$22)+IF(Data!$R223&lt;&gt;"",Scoring!$O$23)+IF(Data!$S223&lt;&gt;"",Scoring!$O$24)+IF(Data!$T223&lt;&gt;"",Scoring!$O$25)+IF(Data!$U223&lt;&gt;"",Scoring!$O$26)+IF(Data!$V223&lt;&gt;"",Scoring!$O$27)+IF(Data!$W223&lt;&gt;"",Scoring!$O$28)+IF(Data!$X223&lt;&gt;"",Scoring!$O$29)+IF(Data!$Y223&lt;&gt;"",Scoring!$O$30)+IF(Data!$Z223&lt;&gt;"",Scoring!$O$31)+IF(Data!$AA223&lt;&gt;"",Scoring!$O$32)+IF(Data!$AB223&lt;&gt;"",Scoring!$O$33)+IF(Data!$AC223&lt;&gt;"",Scoring!$O$34)+IF(Data!$AD223&lt;&gt;"",Scoring!$O$35)+IF(Data!$AE223&lt;&gt;"",Scoring!$O$36)+IF(Data!$AF223&lt;&gt;"",Scoring!$O$37)+IF(Data!$AG223&lt;&gt;"",Scoring!$O$38)+IF(Data!$AH223&lt;&gt;"",Scoring!$O$39)+IF(Data!$AI223&lt;&gt;"",Scoring!$O$40)+IF(Data!$AJ223&lt;&gt;"",Scoring!$O$41)+IF(Data!$AK223&lt;&gt;"",Scoring!$O$42)+IF(Data!$AL223&lt;&gt;"",Scoring!$O$43)+IF(Data!$AM223&lt;&gt;"",Scoring!$O$44)+IF(Data!$AN223&lt;&gt;"",Scoring!$O$45)+IF(Data!$AO223&lt;&gt;"",Scoring!$O$46)+IF(Data!$AP223&lt;&gt;"",Scoring!$O$47)+IF(Data!$AQ223&lt;&gt;"",Scoring!$O$48)+IF(Data!$AR223&lt;&gt;"",Scoring!$O$49)+IF(Data!$AS223&lt;&gt;"",Scoring!$O$50)+IF(Data!$AT223&lt;&gt;"",Scoring!$O$51)+IF(Data!$AU223&lt;&gt;"",Scoring!$O$52),"")</f>
        <v/>
      </c>
      <c r="BS223" s="184" t="str">
        <f>IF(BR223&lt;&gt;"",LOOKUP(BR223,Likelihoods!$A$7:$A$107,Likelihoods!M$7:M$107),"")</f>
        <v/>
      </c>
      <c r="BT223" s="181" t="str">
        <f>IF(AND(COUNTBLANK($B223:$O223)=13,COUNTBLANK($P223:$Q223)=1,COUNTBLANK($R223:$U223)=3,COUNTBLANK($V223:$X223)=2,COUNTBLANK($Y223:$AE223)=6,COUNTBLANK($AF223:$AJ223)=4,COUNTBLANK($AK223:AN223)=3,COUNTBLANK($AO223:$AQ223)=2,COUNTBLANK($AR223:$AS223)=1,COUNTBLANK($AT223:$AU223)=1),IF(Data!$B223&lt;&gt;"",Scoring!$P$7)+IF(Data!$C223&lt;&gt;"",Scoring!$P$8)+IF(Data!$D223&lt;&gt;"",Scoring!$P$9)+IF(Data!$E223&lt;&gt;"",Scoring!$P$10)+IF(Data!$F223&lt;&gt;"",Scoring!$P$11)+IF(Data!$G223&lt;&gt;"",Scoring!$P$12)+IF(Data!$H223&lt;&gt;"",Scoring!$P$13)+IF(Data!$I223&lt;&gt;"",Scoring!$P$14)+IF(Data!$J223&lt;&gt;"",Scoring!$P$15)+IF(Data!$K223&lt;&gt;"",Scoring!$P$16)+IF(Data!$L223&lt;&gt;"",Scoring!$P$17)+IF(Data!$M223&lt;&gt;"",Scoring!$P$18)+IF(Data!$N223&lt;&gt;"",Scoring!$P$19)+IF(Data!$O223&lt;&gt;"",Scoring!$P$20)+IF(Data!$P223&lt;&gt;"",Scoring!$P$21)+IF(Data!$Q223&lt;&gt;"",Scoring!$P$22)+IF(Data!$R223&lt;&gt;"",Scoring!$P$23)+IF(Data!$S223&lt;&gt;"",Scoring!$P$24)+IF(Data!$T223&lt;&gt;"",Scoring!$P$25)+IF(Data!$U223&lt;&gt;"",Scoring!$P$26)+IF(Data!$V223&lt;&gt;"",Scoring!$P$27)+IF(Data!$W223&lt;&gt;"",Scoring!$P$28)+IF(Data!$X223&lt;&gt;"",Scoring!$P$29)+IF(Data!$Y223&lt;&gt;"",Scoring!$P$30)+IF(Data!$Z223&lt;&gt;"",Scoring!$P$31)+IF(Data!$AA223&lt;&gt;"",Scoring!$P$32)+IF(Data!$AB223&lt;&gt;"",Scoring!$P$33)+IF(Data!$AC223&lt;&gt;"",Scoring!$P$34)+IF(Data!$AD223&lt;&gt;"",Scoring!$P$35)+IF(Data!$AE223&lt;&gt;"",Scoring!$P$36)+IF(Data!$AF223&lt;&gt;"",Scoring!$P$37)+IF(Data!$AG223&lt;&gt;"",Scoring!$P$38)+IF(Data!$AH223&lt;&gt;"",Scoring!$P$39)+IF(Data!$AI223&lt;&gt;"",Scoring!$P$40)+IF(Data!$AJ223&lt;&gt;"",Scoring!$P$41)+IF(Data!$AK223&lt;&gt;"",Scoring!$P$42)+IF(Data!$AL223&lt;&gt;"",Scoring!$P$43)+IF(Data!$AM223&lt;&gt;"",Scoring!$P$44)+IF(Data!$AN223&lt;&gt;"",Scoring!$P$45)+IF(Data!$AO223&lt;&gt;"",Scoring!$P$46)+IF(Data!$AP223&lt;&gt;"",Scoring!$P$47)+IF(Data!$AQ223&lt;&gt;"",Scoring!$P$48)+IF(Data!$AR223&lt;&gt;"",Scoring!$P$49)+IF(Data!$AS223&lt;&gt;"",Scoring!$P$50)+IF(Data!$AT223&lt;&gt;"",Scoring!$P$51)+IF(Data!$AU223&lt;&gt;"",Scoring!$P$52),"")</f>
        <v/>
      </c>
      <c r="BU223" s="180" t="str">
        <f>IF(BT223&lt;&gt;"",LOOKUP(BT223,Likelihoods!$A$7:$A$107,Likelihoods!N$7:N$107),"")</f>
        <v/>
      </c>
      <c r="BV223" s="181" t="str">
        <f>IF(AND(COUNTBLANK($B223:$O223)=13,COUNTBLANK($P223:$Q223)=1,COUNTBLANK($R223:$U223)=3,COUNTBLANK($V223:$X223)=2,COUNTBLANK($Y223:$AE223)=6,COUNTBLANK($AF223:$AJ223)=4,COUNTBLANK($AK223:AN223)=3,COUNTBLANK($AO223:$AQ223)=2,COUNTBLANK($AR223:$AS223)=1,COUNTBLANK($AT223:$AU223)=1),IF(Data!$B223&lt;&gt;"",Scoring!$Q$7)+IF(Data!$C223&lt;&gt;"",Scoring!$Q$8)+IF(Data!$D223&lt;&gt;"",Scoring!$Q$9)+IF(Data!$E223&lt;&gt;"",Scoring!$Q$10)+IF(Data!$F223&lt;&gt;"",Scoring!$Q$11)+IF(Data!$G223&lt;&gt;"",Scoring!$Q$12)+IF(Data!$H223&lt;&gt;"",Scoring!$Q$13)+IF(Data!$I223&lt;&gt;"",Scoring!$Q$14)+IF(Data!$J223&lt;&gt;"",Scoring!$Q$15)+IF(Data!$K223&lt;&gt;"",Scoring!$Q$16)+IF(Data!$L223&lt;&gt;"",Scoring!$Q$17)+IF(Data!$M223&lt;&gt;"",Scoring!$Q$18)+IF(Data!$N223&lt;&gt;"",Scoring!$Q$19)+IF(Data!$O223&lt;&gt;"",Scoring!$Q$20)+IF(Data!$P223&lt;&gt;"",Scoring!$Q$21)+IF(Data!$Q223&lt;&gt;"",Scoring!$Q$22)+IF(Data!$R223&lt;&gt;"",Scoring!$Q$23)+IF(Data!$S223&lt;&gt;"",Scoring!$Q$24)+IF(Data!$T223&lt;&gt;"",Scoring!$Q$25)+IF(Data!$U223&lt;&gt;"",Scoring!$Q$26)+IF(Data!$V223&lt;&gt;"",Scoring!$Q$27)+IF(Data!$W223&lt;&gt;"",Scoring!$Q$28)+IF(Data!$X223&lt;&gt;"",Scoring!$Q$29)+IF(Data!$Y223&lt;&gt;"",Scoring!$Q$30)+IF(Data!$Z223&lt;&gt;"",Scoring!$Q$31)+IF(Data!$AA223&lt;&gt;"",Scoring!$Q$32)+IF(Data!$AB223&lt;&gt;"",Scoring!$Q$33)+IF(Data!$AC223&lt;&gt;"",Scoring!$Q$34)+IF(Data!$AD223&lt;&gt;"",Scoring!$Q$35)+IF(Data!$AE223&lt;&gt;"",Scoring!$Q$36)+IF(Data!$AF223&lt;&gt;"",Scoring!$Q$37)+IF(Data!$AG223&lt;&gt;"",Scoring!$Q$38)+IF(Data!$AH223&lt;&gt;"",Scoring!$Q$39)+IF(Data!$AI223&lt;&gt;"",Scoring!$Q$40)+IF(Data!$AJ223&lt;&gt;"",Scoring!$Q$41)+IF(Data!$AK223&lt;&gt;"",Scoring!$Q$42)+IF(Data!$AL223&lt;&gt;"",Scoring!$Q$43)+IF(Data!$AM223&lt;&gt;"",Scoring!$Q$44)+IF(Data!$AN223&lt;&gt;"",Scoring!$Q$45)+IF(Data!$AO223&lt;&gt;"",Scoring!$Q$46)+IF(Data!$AP223&lt;&gt;"",Scoring!$Q$47)+IF(Data!$AQ223&lt;&gt;"",Scoring!$Q$48)+IF(Data!$AR223&lt;&gt;"",Scoring!$Q$49)+IF(Data!$AS223&lt;&gt;"",Scoring!$Q$50)+IF(Data!$AT223&lt;&gt;"",Scoring!$Q$51)+IF(Data!$AU223&lt;&gt;"",Scoring!$Q$52),"")</f>
        <v/>
      </c>
      <c r="BW223" s="183" t="str">
        <f>IF(BV223&lt;&gt;"",LOOKUP(BV223,Likelihoods!$A$7:$A$107,Likelihoods!O$7:O$107),"")</f>
        <v/>
      </c>
      <c r="BX223" s="9"/>
      <c r="BY223" s="9"/>
      <c r="BZ223" s="9"/>
      <c r="CA223" s="9"/>
      <c r="CB223" s="9"/>
      <c r="CC223" s="9"/>
      <c r="CD223" s="9"/>
      <c r="CE223" s="9"/>
      <c r="CF223" s="9"/>
      <c r="CG223" s="9"/>
      <c r="CH223" s="9"/>
      <c r="CI223" s="9"/>
      <c r="CJ223" s="9"/>
      <c r="CK223" s="9"/>
    </row>
    <row r="224" spans="1:89" ht="14.25">
      <c r="A224" s="59"/>
      <c r="B224" s="76"/>
      <c r="C224" s="77"/>
      <c r="D224" s="77"/>
      <c r="E224" s="77"/>
      <c r="F224" s="77"/>
      <c r="G224" s="77"/>
      <c r="H224" s="77"/>
      <c r="I224" s="77"/>
      <c r="J224" s="77"/>
      <c r="K224" s="77"/>
      <c r="L224" s="77"/>
      <c r="M224" s="77"/>
      <c r="N224" s="77"/>
      <c r="O224" s="77"/>
      <c r="P224" s="76"/>
      <c r="Q224" s="78"/>
      <c r="R224" s="77"/>
      <c r="S224" s="77"/>
      <c r="T224" s="77"/>
      <c r="U224" s="77"/>
      <c r="V224" s="76"/>
      <c r="W224" s="77"/>
      <c r="X224" s="78"/>
      <c r="Y224" s="77"/>
      <c r="Z224" s="77"/>
      <c r="AA224" s="77"/>
      <c r="AB224" s="77"/>
      <c r="AC224" s="77"/>
      <c r="AD224" s="77"/>
      <c r="AE224" s="77"/>
      <c r="AF224" s="76"/>
      <c r="AG224" s="77"/>
      <c r="AH224" s="77"/>
      <c r="AI224" s="77"/>
      <c r="AJ224" s="78"/>
      <c r="AK224" s="77"/>
      <c r="AL224" s="77"/>
      <c r="AM224" s="77"/>
      <c r="AN224" s="77"/>
      <c r="AO224" s="76"/>
      <c r="AP224" s="77"/>
      <c r="AQ224" s="78"/>
      <c r="AR224" s="76"/>
      <c r="AS224" s="78"/>
      <c r="AT224" s="77"/>
      <c r="AU224" s="77"/>
      <c r="AV224" s="179" t="str">
        <f>IF(AND(COUNTBLANK($B224:$O224)=13,COUNTBLANK($P224:$Q224)=1,COUNTBLANK($R224:$U224)=3,COUNTBLANK($V224:$X224)=2,COUNTBLANK($Y224:$AE224)=6,COUNTBLANK($AF224:$AJ224)=4,COUNTBLANK($AK224:AN224)=3,COUNTBLANK($AO224:$AQ224)=2,COUNTBLANK($AR224:$AS224)=1,COUNTBLANK($AT224:$AU224)=1),IF(Data!$B224&lt;&gt;"",Scoring!$D$7)+IF(Data!$C224&lt;&gt;"",Scoring!$D$8)+IF(Data!$D224&lt;&gt;"",Scoring!$D$9)+IF(Data!$E224&lt;&gt;"",Scoring!$D$10)+IF(Data!$F224&lt;&gt;"",Scoring!$D$11)+IF(Data!$G224&lt;&gt;"",Scoring!$D$12)+IF(Data!$H224&lt;&gt;"",Scoring!$D$13)+IF(Data!$I224&lt;&gt;"",Scoring!$D$14)+IF(Data!$J224&lt;&gt;"",Scoring!$D$15)+IF(Data!$K224&lt;&gt;"",Scoring!$D$16)+IF(Data!$L224&lt;&gt;"",Scoring!$D$17)+IF(Data!$M224&lt;&gt;"",Scoring!$D$18)+IF(Data!$N224&lt;&gt;"",Scoring!$D$19)+IF(Data!$O224&lt;&gt;"",Scoring!$D$20)+IF(Data!$P224&lt;&gt;"",Scoring!$D$21)+IF(Data!$Q224&lt;&gt;"",Scoring!$D$22)+IF(Data!$R224&lt;&gt;"",Scoring!$D$23)+IF(Data!$S224&lt;&gt;"",Scoring!$D$24)+IF(Data!$T224&lt;&gt;"",Scoring!$D$25)+IF(Data!$U224&lt;&gt;"",Scoring!$D$26)+IF(Data!$V224&lt;&gt;"",Scoring!$D$27)+IF(Data!$W224&lt;&gt;"",Scoring!$D$28)+IF(Data!$X224&lt;&gt;"",Scoring!$D$29)+IF(Data!$Y224&lt;&gt;"",Scoring!$D$30)+IF(Data!$Z224&lt;&gt;"",Scoring!$D$31)+IF(Data!$AA224&lt;&gt;"",Scoring!$D$32)+IF(Data!$AB224&lt;&gt;"",Scoring!$D$33)+IF(Data!$AC224&lt;&gt;"",Scoring!$D$34)+IF(Data!$AD224&lt;&gt;"",Scoring!$D$35)+IF(Data!$AE224&lt;&gt;"",Scoring!$D$36)+IF(Data!$AF224&lt;&gt;"",Scoring!$D$37)+IF(Data!$AG224&lt;&gt;"",Scoring!$D$38)+IF(Data!$AH224&lt;&gt;"",Scoring!$D$39)+IF(Data!$AI224&lt;&gt;"",Scoring!$D$40)+IF(Data!$AJ224&lt;&gt;"",Scoring!$D$41)+IF(Data!$AK224&lt;&gt;"",Scoring!$D$42)+IF(Data!$AL224&lt;&gt;"",Scoring!$D$43)+IF(Data!$AM224&lt;&gt;"",Scoring!$D$44)+IF(Data!$AN224&lt;&gt;"",Scoring!$D$45)+IF(Data!$AO224&lt;&gt;"",Scoring!$D$46)+IF(Data!$AP224&lt;&gt;"",Scoring!$D$47)+IF(Data!$AQ224&lt;&gt;"",Scoring!$D$48)+IF(Data!$AR224&lt;&gt;"",Scoring!$D$49)+IF(Data!$AS224&lt;&gt;"",Scoring!$D$50)+IF(Data!$AT224&lt;&gt;"",Scoring!$D$51)+IF(Data!$AU224&lt;&gt;"",Scoring!$D$52),"")</f>
        <v/>
      </c>
      <c r="AW224" s="180" t="str">
        <f>IF(AV224&lt;&gt;"",LOOKUP(AV224,Likelihoods!$A$7:$A$107,Likelihoods!B$7:B$107),"")</f>
        <v/>
      </c>
      <c r="AX224" s="181" t="str">
        <f>IF(AND(COUNTBLANK($B224:$O224)=13,COUNTBLANK($P224:$Q224)=1,COUNTBLANK($R224:$U224)=3,COUNTBLANK($V224:$X224)=2,COUNTBLANK($Y224:$AE224)=6,COUNTBLANK($AF224:$AJ224)=4,COUNTBLANK($AK224:AN224)=3,COUNTBLANK($AO224:$AQ224)=2,COUNTBLANK($AR224:$AS224)=1,COUNTBLANK($AT224:$AU224)=1),IF(Data!$B224&lt;&gt;"",Scoring!$E$7)+IF(Data!$C224&lt;&gt;"",Scoring!$E$8)+IF(Data!$D224&lt;&gt;"",Scoring!$E$9)+IF(Data!$E224&lt;&gt;"",Scoring!$E$10)+IF(Data!$F224&lt;&gt;"",Scoring!$E$11)+IF(Data!$G224&lt;&gt;"",Scoring!$E$12)+IF(Data!$H224&lt;&gt;"",Scoring!$E$13)+IF(Data!$I224&lt;&gt;"",Scoring!$E$14)+IF(Data!$J224&lt;&gt;"",Scoring!$E$15)+IF(Data!$K224&lt;&gt;"",Scoring!$E$16)+IF(Data!$L224&lt;&gt;"",Scoring!$E$17)+IF(Data!$M224&lt;&gt;"",Scoring!$E$18)+IF(Data!$N224&lt;&gt;"",Scoring!$E$19)+IF(Data!$O224&lt;&gt;"",Scoring!$E$20)+IF(Data!$P224&lt;&gt;"",Scoring!$E$21)+IF(Data!$Q224&lt;&gt;"",Scoring!$E$22)+IF(Data!$R224&lt;&gt;"",Scoring!$E$23)+IF(Data!$S224&lt;&gt;"",Scoring!$E$24)+IF(Data!$T224&lt;&gt;"",Scoring!$E$25)+IF(Data!$U224&lt;&gt;"",Scoring!$E$26)+IF(Data!$V224&lt;&gt;"",Scoring!$E$27)+IF(Data!$W224&lt;&gt;"",Scoring!$E$28)+IF(Data!$X224&lt;&gt;"",Scoring!$E$29)+IF(Data!$Y224&lt;&gt;"",Scoring!$E$30)+IF(Data!$Z224&lt;&gt;"",Scoring!$E$31)+IF(Data!$AA224&lt;&gt;"",Scoring!$E$32)+IF(Data!$AB224&lt;&gt;"",Scoring!$E$33)+IF(Data!$AC224&lt;&gt;"",Scoring!$E$34)+IF(Data!$AD224&lt;&gt;"",Scoring!$E$35)+IF(Data!$AE224&lt;&gt;"",Scoring!$E$36)+IF(Data!$AF224&lt;&gt;"",Scoring!$E$37)+IF(Data!$AG224&lt;&gt;"",Scoring!$E$38)+IF(Data!$AH224&lt;&gt;"",Scoring!$E$39)+IF(Data!$AI224&lt;&gt;"",Scoring!$E$40)+IF(Data!$AJ224&lt;&gt;"",Scoring!$E$41)+IF(Data!$AK224&lt;&gt;"",Scoring!$E$42)+IF(Data!$AL224&lt;&gt;"",Scoring!$E$43)+IF(Data!$AM224&lt;&gt;"",Scoring!$E$44)+IF(Data!$AN224&lt;&gt;"",Scoring!$E$45)+IF(Data!$AO224&lt;&gt;"",Scoring!$E$46)+IF(Data!$AP224&lt;&gt;"",Scoring!$E$47)+IF(Data!$AQ224&lt;&gt;"",Scoring!$E$48)+IF(Data!$AR224&lt;&gt;"",Scoring!$E$49)+IF(Data!$AS224&lt;&gt;"",Scoring!$E$50)+IF(Data!$AT224&lt;&gt;"",Scoring!$E$51)+IF(Data!$AU224&lt;&gt;"",Scoring!$E$52),"")</f>
        <v/>
      </c>
      <c r="AY224" s="180" t="str">
        <f>IF(AX224&lt;&gt;"",LOOKUP(AX224,Likelihoods!$A$7:$A$107,Likelihoods!C$7:C$107),"")</f>
        <v/>
      </c>
      <c r="AZ224" s="182" t="str">
        <f>IF(AND(COUNTBLANK($B224:$O224)=13,COUNTBLANK($P224:$Q224)=1,COUNTBLANK($R224:$U224)=3,COUNTBLANK($V224:$X224)=2,COUNTBLANK($Y224:$AE224)=6,COUNTBLANK($AF224:$AJ224)=4,COUNTBLANK($AK224:AN224)=3,COUNTBLANK($AO224:$AQ224)=2,COUNTBLANK($AR224:$AS224)=1,COUNTBLANK($AT224:$AU224)=1),IF(Data!$B224&lt;&gt;"",Scoring!$F$7)+IF(Data!$C224&lt;&gt;"",Scoring!$F$8)+IF(Data!$D224&lt;&gt;"",Scoring!$F$9)+IF(Data!$E224&lt;&gt;"",Scoring!$F$10)+IF(Data!$F224&lt;&gt;"",Scoring!$F$11)+IF(Data!$G224&lt;&gt;"",Scoring!$F$12)+IF(Data!$H224&lt;&gt;"",Scoring!$F$13)+IF(Data!$I224&lt;&gt;"",Scoring!$F$14)+IF(Data!$J224&lt;&gt;"",Scoring!$F$15)+IF(Data!$K224&lt;&gt;"",Scoring!$F$16)+IF(Data!$L224&lt;&gt;"",Scoring!$F$17)+IF(Data!$M224&lt;&gt;"",Scoring!$F$18)+IF(Data!$N224&lt;&gt;"",Scoring!$F$19)+IF(Data!$O224&lt;&gt;"",Scoring!$F$20)+IF(Data!$P224&lt;&gt;"",Scoring!$F$21)+IF(Data!$Q224&lt;&gt;"",Scoring!$F$22)+IF(Data!$R224&lt;&gt;"",Scoring!$F$23)+IF(Data!$S224&lt;&gt;"",Scoring!$F$24)+IF(Data!$T224&lt;&gt;"",Scoring!$F$25)+IF(Data!$U224&lt;&gt;"",Scoring!$F$26)+IF(Data!$V224&lt;&gt;"",Scoring!$F$27)+IF(Data!$W224&lt;&gt;"",Scoring!$F$28)+IF(Data!$X224&lt;&gt;"",Scoring!$F$29)+IF(Data!$Y224&lt;&gt;"",Scoring!$F$30)+IF(Data!$Z224&lt;&gt;"",Scoring!$F$31)+IF(Data!$AA224&lt;&gt;"",Scoring!$F$32)+IF(Data!$AB224&lt;&gt;"",Scoring!$F$33)+IF(Data!$AC224&lt;&gt;"",Scoring!$F$34)+IF(Data!$AD224&lt;&gt;"",Scoring!$F$35)+IF(Data!$AE224&lt;&gt;"",Scoring!$F$36)+IF(Data!$AF224&lt;&gt;"",Scoring!$F$37)+IF(Data!$AG224&lt;&gt;"",Scoring!$F$38)+IF(Data!$AH224&lt;&gt;"",Scoring!$F$39)+IF(Data!$AI224&lt;&gt;"",Scoring!$F$40)+IF(Data!$AJ224&lt;&gt;"",Scoring!$F$41)+IF(Data!$AK224&lt;&gt;"",Scoring!$F$42)+IF(Data!$AL224&lt;&gt;"",Scoring!$F$43)+IF(Data!$AM224&lt;&gt;"",Scoring!$F$44)+IF(Data!$AN224&lt;&gt;"",Scoring!$F$45)+IF(Data!$AO224&lt;&gt;"",Scoring!$F$46)+IF(Data!$AP224&lt;&gt;"",Scoring!$F$47)+IF(Data!$AQ224&lt;&gt;"",Scoring!$F$48)+IF(Data!$AR224&lt;&gt;"",Scoring!$F$49)+IF(Data!$AS224&lt;&gt;"",Scoring!$F$50)+IF(Data!$AT224&lt;&gt;"",Scoring!$F$51)+IF(Data!$AU224&lt;&gt;"",Scoring!$F$52),"")</f>
        <v/>
      </c>
      <c r="BA224" s="183" t="str">
        <f>IF(AZ224&lt;&gt;"",LOOKUP(AZ224,Likelihoods!$A$7:$A$107,Likelihoods!D$7:D$107),"")</f>
        <v/>
      </c>
      <c r="BB224" s="181" t="str">
        <f>IF(AND(COUNTBLANK($B224:$O224)=13,COUNTBLANK($P224:$Q224)=1,COUNTBLANK($R224:$U224)=3,COUNTBLANK($V224:$X224)=2,COUNTBLANK($Y224:$AE224)=6,COUNTBLANK($AF224:$AJ224)=4,COUNTBLANK($AK224:AN224)=3,COUNTBLANK($AO224:$AQ224)=2,COUNTBLANK($AR224:$AS224)=1,COUNTBLANK($AT224:$AU224)=1),IF(Data!$B224&lt;&gt;"",Scoring!$G$7)+IF(Data!$C224&lt;&gt;"",Scoring!$G$8)+IF(Data!$D224&lt;&gt;"",Scoring!$G$9)+IF(Data!$E224&lt;&gt;"",Scoring!$G$10)+IF(Data!$F224&lt;&gt;"",Scoring!$G$11)+IF(Data!$G224&lt;&gt;"",Scoring!$G$12)+IF(Data!$H224&lt;&gt;"",Scoring!$G$13)+IF(Data!$I224&lt;&gt;"",Scoring!$G$14)+IF(Data!$J224&lt;&gt;"",Scoring!$G$15)+IF(Data!$K224&lt;&gt;"",Scoring!$G$16)+IF(Data!$L224&lt;&gt;"",Scoring!$G$17)+IF(Data!$M224&lt;&gt;"",Scoring!$G$18)+IF(Data!$N224&lt;&gt;"",Scoring!$G$19)+IF(Data!$O224&lt;&gt;"",Scoring!$G$20)+IF(Data!$P224&lt;&gt;"",Scoring!$G$21)+IF(Data!$Q224&lt;&gt;"",Scoring!$G$22)+IF(Data!$R224&lt;&gt;"",Scoring!$G$23)+IF(Data!$S224&lt;&gt;"",Scoring!$G$24)+IF(Data!$T224&lt;&gt;"",Scoring!$G$25)+IF(Data!$U224&lt;&gt;"",Scoring!$G$26)+IF(Data!$V224&lt;&gt;"",Scoring!$G$27)+IF(Data!$W224&lt;&gt;"",Scoring!$G$28)+IF(Data!$X224&lt;&gt;"",Scoring!$G$29)+IF(Data!$Y224&lt;&gt;"",Scoring!$G$30)+IF(Data!$Z224&lt;&gt;"",Scoring!$G$31)+IF(Data!$AA224&lt;&gt;"",Scoring!$G$32)+IF(Data!$AB224&lt;&gt;"",Scoring!$G$33)+IF(Data!$AC224&lt;&gt;"",Scoring!$G$34)+IF(Data!$AD224&lt;&gt;"",Scoring!$G$35)+IF(Data!$AE224&lt;&gt;"",Scoring!$G$36)+IF(Data!$AF224&lt;&gt;"",Scoring!$G$37)+IF(Data!$AG224&lt;&gt;"",Scoring!$G$38)+IF(Data!$AH224&lt;&gt;"",Scoring!$G$39)+IF(Data!$AI224&lt;&gt;"",Scoring!$G$40)+IF(Data!$AJ224&lt;&gt;"",Scoring!$G$41)+IF(Data!$AK224&lt;&gt;"",Scoring!$G$42)+IF(Data!$AL224&lt;&gt;"",Scoring!$G$43)+IF(Data!$AM224&lt;&gt;"",Scoring!$G$44)+IF(Data!$AN224&lt;&gt;"",Scoring!$G$45)+IF(Data!$AO224&lt;&gt;"",Scoring!$G$46)+IF(Data!$AP224&lt;&gt;"",Scoring!$G$47)+IF(Data!$AQ224&lt;&gt;"",Scoring!$G$48)+IF(Data!$AR224&lt;&gt;"",Scoring!$G$49)+IF(Data!$AS224&lt;&gt;"",Scoring!$G$50)+IF(Data!$AT224&lt;&gt;"",Scoring!$G$51)+IF(Data!$AU224&lt;&gt;"",Scoring!$G$52),"")</f>
        <v/>
      </c>
      <c r="BC224" s="184" t="str">
        <f>IF(BB224&lt;&gt;"",LOOKUP(BB224,Likelihoods!$A$7:$A$107,Likelihoods!E$7:E$107),"")</f>
        <v/>
      </c>
      <c r="BD224" s="185" t="str">
        <f>IF(AND(COUNTBLANK($B224:$O224)=13,COUNTBLANK($P224:$Q224)=1,COUNTBLANK($R224:$U224)=3,COUNTBLANK($V224:$X224)=2,COUNTBLANK($Y224:$AE224)=6,COUNTBLANK($AF224:$AJ224)=4,COUNTBLANK($AK224:AN224)=3,COUNTBLANK($AO224:$AQ224)=2,COUNTBLANK($AR224:$AS224)=1,COUNTBLANK($AT224:$AU224)=1),IF(Data!$B224&lt;&gt;"",Scoring!$H$7)+IF(Data!$C224&lt;&gt;"",Scoring!$H$8)+IF(Data!$D224&lt;&gt;"",Scoring!$H$9)+IF(Data!$E224&lt;&gt;"",Scoring!$H$10)+IF(Data!$F224&lt;&gt;"",Scoring!$H$11)+IF(Data!$G224&lt;&gt;"",Scoring!$H$12)+IF(Data!$H224&lt;&gt;"",Scoring!$H$13)+IF(Data!$I224&lt;&gt;"",Scoring!$H$14)+IF(Data!$J224&lt;&gt;"",Scoring!$H$15)+IF(Data!$K224&lt;&gt;"",Scoring!$H$16)+IF(Data!$L224&lt;&gt;"",Scoring!$H$17)+IF(Data!$M224&lt;&gt;"",Scoring!$H$18)+IF(Data!$N224&lt;&gt;"",Scoring!$H$19)+IF(Data!$O224&lt;&gt;"",Scoring!$H$20)+IF(Data!$P224&lt;&gt;"",Scoring!$H$21)+IF(Data!$Q224&lt;&gt;"",Scoring!$H$22)+IF(Data!$R224&lt;&gt;"",Scoring!$H$23)+IF(Data!$S224&lt;&gt;"",Scoring!$H$24)+IF(Data!$T224&lt;&gt;"",Scoring!$H$25)+IF(Data!$U224&lt;&gt;"",Scoring!$H$26)+IF(Data!$V224&lt;&gt;"",Scoring!$H$27)+IF(Data!$W224&lt;&gt;"",Scoring!$H$28)+IF(Data!$X224&lt;&gt;"",Scoring!$H$29)+IF(Data!$Y224&lt;&gt;"",Scoring!$H$30)+IF(Data!$Z224&lt;&gt;"",Scoring!$H$31)+IF(Data!$AA224&lt;&gt;"",Scoring!$H$32)+IF(Data!$AB224&lt;&gt;"",Scoring!$H$33)+IF(Data!$AC224&lt;&gt;"",Scoring!$H$34)+IF(Data!$AD224&lt;&gt;"",Scoring!$H$35)+IF(Data!$AE224&lt;&gt;"",Scoring!$H$36)+IF(Data!$AF224&lt;&gt;"",Scoring!$H$37)+IF(Data!$AG224&lt;&gt;"",Scoring!$H$38)+IF(Data!$AH224&lt;&gt;"",Scoring!$H$39)+IF(Data!$AI224&lt;&gt;"",Scoring!$H$40)+IF(Data!$AJ224&lt;&gt;"",Scoring!$H$41)+IF(Data!$AK224&lt;&gt;"",Scoring!$H$42)+IF(Data!$AL224&lt;&gt;"",Scoring!$H$43)+IF(Data!$AM224&lt;&gt;"",Scoring!$H$44)+IF(Data!$AN224&lt;&gt;"",Scoring!$H$45)+IF(Data!$AO224&lt;&gt;"",Scoring!$H$46)+IF(Data!$AP224&lt;&gt;"",Scoring!$H$47)+IF(Data!$AQ224&lt;&gt;"",Scoring!$H$48)+IF(Data!$AR224&lt;&gt;"",Scoring!$H$49)+IF(Data!$AS224&lt;&gt;"",Scoring!$H$50)+IF(Data!$AT224&lt;&gt;"",Scoring!$H$51)+IF(Data!$AU224&lt;&gt;"",Scoring!$H$52),"")</f>
        <v/>
      </c>
      <c r="BE224" s="186" t="str">
        <f>IF(BD224&lt;&gt;"",LOOKUP(BD224,Likelihoods!$A$7:$A$107,Likelihoods!F$7:F$107),"")</f>
        <v/>
      </c>
      <c r="BF224" s="181" t="str">
        <f>IF(AND(COUNTBLANK($B224:$O224)=13,COUNTBLANK($P224:$Q224)=1,COUNTBLANK($R224:$U224)=3,COUNTBLANK($V224:$X224)=2,COUNTBLANK($Y224:$AE224)=6,COUNTBLANK($AF224:$AJ224)=4,COUNTBLANK($AK224:AN224)=3,COUNTBLANK($AO224:$AQ224)=2,COUNTBLANK($AR224:$AS224)=1,COUNTBLANK($AT224:$AU224)=1),IF(Data!$B224&lt;&gt;"",Scoring!$I$7)+IF(Data!$C224&lt;&gt;"",Scoring!$I$8)+IF(Data!$D224&lt;&gt;"",Scoring!$I$9)+IF(Data!$E224&lt;&gt;"",Scoring!$I$10)+IF(Data!$F224&lt;&gt;"",Scoring!$I$11)+IF(Data!$G224&lt;&gt;"",Scoring!$I$12)+IF(Data!$H224&lt;&gt;"",Scoring!$I$13)+IF(Data!$I224&lt;&gt;"",Scoring!$I$14)+IF(Data!$J224&lt;&gt;"",Scoring!$I$15)+IF(Data!$K224&lt;&gt;"",Scoring!$I$16)+IF(Data!$L224&lt;&gt;"",Scoring!$I$17)+IF(Data!$M224&lt;&gt;"",Scoring!$I$18)+IF(Data!$N224&lt;&gt;"",Scoring!$I$19)+IF(Data!$O224&lt;&gt;"",Scoring!$I$20)+IF(Data!$P224&lt;&gt;"",Scoring!$I$21)+IF(Data!$Q224&lt;&gt;"",Scoring!$I$22)+IF(Data!$R224&lt;&gt;"",Scoring!$I$23)+IF(Data!$S224&lt;&gt;"",Scoring!$I$24)+IF(Data!$T224&lt;&gt;"",Scoring!$I$25)+IF(Data!$U224&lt;&gt;"",Scoring!$I$26)+IF(Data!$V224&lt;&gt;"",Scoring!$I$27)+IF(Data!$W224&lt;&gt;"",Scoring!$I$28)+IF(Data!$X224&lt;&gt;"",Scoring!$I$29)+IF(Data!$Y224&lt;&gt;"",Scoring!$I$30)+IF(Data!$Z224&lt;&gt;"",Scoring!$I$31)+IF(Data!$AA224&lt;&gt;"",Scoring!$I$32)+IF(Data!$AB224&lt;&gt;"",Scoring!$I$33)+IF(Data!$AC224&lt;&gt;"",Scoring!$I$34)+IF(Data!$AD224&lt;&gt;"",Scoring!$I$35)+IF(Data!$AE224&lt;&gt;"",Scoring!$I$36)+IF(Data!$AF224&lt;&gt;"",Scoring!$I$37)+IF(Data!$AG224&lt;&gt;"",Scoring!$I$38)+IF(Data!$AH224&lt;&gt;"",Scoring!$I$39)+IF(Data!$AI224&lt;&gt;"",Scoring!$I$40)+IF(Data!$AJ224&lt;&gt;"",Scoring!$I$41)+IF(Data!$AK224&lt;&gt;"",Scoring!$I$42)+IF(Data!$AL224&lt;&gt;"",Scoring!$I$43)+IF(Data!$AM224&lt;&gt;"",Scoring!$I$44)+IF(Data!$AN224&lt;&gt;"",Scoring!$I$45)+IF(Data!$AO224&lt;&gt;"",Scoring!$I$46)+IF(Data!$AP224&lt;&gt;"",Scoring!$I$47)+IF(Data!$AQ224&lt;&gt;"",Scoring!$I$48)+IF(Data!$AR224&lt;&gt;"",Scoring!$I$49)+IF(Data!$AS224&lt;&gt;"",Scoring!$I$50)+IF(Data!$AT224&lt;&gt;"",Scoring!$I$51)+IF(Data!$AU224&lt;&gt;"",Scoring!$I$52),"")</f>
        <v/>
      </c>
      <c r="BG224" s="180" t="str">
        <f>IF(BF224&lt;&gt;"",LOOKUP(BF224,Likelihoods!$A$7:$A$107,Likelihoods!G$7:G$107),"")</f>
        <v/>
      </c>
      <c r="BH224" s="187" t="str">
        <f>IF(AND(COUNTBLANK($B224:$O224)=13,COUNTBLANK($P224:$Q224)=1,COUNTBLANK($R224:$U224)=3,COUNTBLANK($V224:$X224)=2,COUNTBLANK($Y224:$AE224)=6,COUNTBLANK($AF224:$AJ224)=4,COUNTBLANK($AK224:AN224)=3,COUNTBLANK($AO224:$AQ224)=2,COUNTBLANK($AR224:$AS224)=1,COUNTBLANK($AT224:$AU224)=1),IF(Data!$B224&lt;&gt;"",Scoring!$J$7)+IF(Data!$C224&lt;&gt;"",Scoring!$J$8)+IF(Data!$D224&lt;&gt;"",Scoring!$J$9)+IF(Data!$E224&lt;&gt;"",Scoring!$J$10)+IF(Data!$F224&lt;&gt;"",Scoring!$J$11)+IF(Data!$G224&lt;&gt;"",Scoring!$J$12)+IF(Data!$H224&lt;&gt;"",Scoring!$J$13)+IF(Data!$I224&lt;&gt;"",Scoring!$J$14)+IF(Data!$J224&lt;&gt;"",Scoring!$J$15)+IF(Data!$K224&lt;&gt;"",Scoring!$J$16)+IF(Data!$L224&lt;&gt;"",Scoring!$J$17)+IF(Data!$M224&lt;&gt;"",Scoring!$J$18)+IF(Data!$N224&lt;&gt;"",Scoring!$J$19)+IF(Data!$O224&lt;&gt;"",Scoring!$J$20)+IF(Data!$P224&lt;&gt;"",Scoring!$J$21)+IF(Data!$Q224&lt;&gt;"",Scoring!$J$22)+IF(Data!$R224&lt;&gt;"",Scoring!$J$23)+IF(Data!$S224&lt;&gt;"",Scoring!$J$24)+IF(Data!$T224&lt;&gt;"",Scoring!$J$25)+IF(Data!$U224&lt;&gt;"",Scoring!$J$26)+IF(Data!$V224&lt;&gt;"",Scoring!$J$27)+IF(Data!$W224&lt;&gt;"",Scoring!$J$28)+IF(Data!$X224&lt;&gt;"",Scoring!$J$29)+IF(Data!$Y224&lt;&gt;"",Scoring!$J$30)+IF(Data!$Z224&lt;&gt;"",Scoring!$J$31)+IF(Data!$AA224&lt;&gt;"",Scoring!$J$32)+IF(Data!$AB224&lt;&gt;"",Scoring!$J$33)+IF(Data!$AC224&lt;&gt;"",Scoring!$J$34)+IF(Data!$AD224&lt;&gt;"",Scoring!$J$35)+IF(Data!$AE224&lt;&gt;"",Scoring!$J$36)+IF(Data!$AF224&lt;&gt;"",Scoring!$J$37)+IF(Data!$AG224&lt;&gt;"",Scoring!$J$38)+IF(Data!$AH224&lt;&gt;"",Scoring!$J$39)+IF(Data!$AI224&lt;&gt;"",Scoring!$J$40)+IF(Data!$AJ224&lt;&gt;"",Scoring!$J$41)+IF(Data!$AK224&lt;&gt;"",Scoring!$J$42)+IF(Data!$AL224&lt;&gt;"",Scoring!$J$43)+IF(Data!$AM224&lt;&gt;"",Scoring!$J$44)+IF(Data!$AN224&lt;&gt;"",Scoring!$J$45)+IF(Data!$AO224&lt;&gt;"",Scoring!$J$46)+IF(Data!$AP224&lt;&gt;"",Scoring!$J$47)+IF(Data!$AQ224&lt;&gt;"",Scoring!$J$48)+IF(Data!$AR224&lt;&gt;"",Scoring!$J$49)+IF(Data!$AS224&lt;&gt;"",Scoring!$J$50)+IF(Data!$AT224&lt;&gt;"",Scoring!$J$51)+IF(Data!$AU224&lt;&gt;"",Scoring!$J$52),"")</f>
        <v/>
      </c>
      <c r="BI224" s="183" t="str">
        <f>IF(BH224&lt;&gt;"",LOOKUP(BH224,Likelihoods!$A$7:$A$107,Likelihoods!H$7:H$107),"")</f>
        <v/>
      </c>
      <c r="BJ224" s="188" t="str">
        <f>IF(AND(COUNTBLANK($B224:$O224)=13,COUNTBLANK($P224:$Q224)=1,COUNTBLANK($R224:$U224)=3,COUNTBLANK($V224:$X224)=2,COUNTBLANK($Y224:$AE224)=6,COUNTBLANK($AF224:$AJ224)=4,COUNTBLANK($AK224:AN224)=3,COUNTBLANK($AO224:$AQ224)=2,COUNTBLANK($AR224:$AS224)=1,COUNTBLANK($AT224:$AU224)=1),IF(Data!$B224&lt;&gt;"",Scoring!$K$7)+IF(Data!$C224&lt;&gt;"",Scoring!$K$8)+IF(Data!$D224&lt;&gt;"",Scoring!$K$9)+IF(Data!$E224&lt;&gt;"",Scoring!$K$10)+IF(Data!$F224&lt;&gt;"",Scoring!$K$11)+IF(Data!$G224&lt;&gt;"",Scoring!$K$12)+IF(Data!$H224&lt;&gt;"",Scoring!$K$13)+IF(Data!$I224&lt;&gt;"",Scoring!$K$14)+IF(Data!$J224&lt;&gt;"",Scoring!$K$15)+IF(Data!$K224&lt;&gt;"",Scoring!$K$16)+IF(Data!$L224&lt;&gt;"",Scoring!$K$17)+IF(Data!$M224&lt;&gt;"",Scoring!$K$18)+IF(Data!$N224&lt;&gt;"",Scoring!$K$19)+IF(Data!$O224&lt;&gt;"",Scoring!$K$20)+IF(Data!$P224&lt;&gt;"",Scoring!$K$21)+IF(Data!$Q224&lt;&gt;"",Scoring!$K$22)+IF(Data!$R224&lt;&gt;"",Scoring!$K$23)+IF(Data!$S224&lt;&gt;"",Scoring!$K$24)+IF(Data!$T224&lt;&gt;"",Scoring!$K$25)+IF(Data!$U224&lt;&gt;"",Scoring!$K$26)+IF(Data!$V224&lt;&gt;"",Scoring!$K$27)+IF(Data!$W224&lt;&gt;"",Scoring!$K$28)+IF(Data!$X224&lt;&gt;"",Scoring!$K$29)+IF(Data!$Y224&lt;&gt;"",Scoring!$K$30)+IF(Data!$Z224&lt;&gt;"",Scoring!$K$31)+IF(Data!$AA224&lt;&gt;"",Scoring!$K$32)+IF(Data!$AB224&lt;&gt;"",Scoring!$K$33)+IF(Data!$AC224&lt;&gt;"",Scoring!$K$34)+IF(Data!$AD224&lt;&gt;"",Scoring!$K$35)+IF(Data!$AE224&lt;&gt;"",Scoring!$K$36)+IF(Data!$AF224&lt;&gt;"",Scoring!$K$37)+IF(Data!$AG224&lt;&gt;"",Scoring!$K$38)+IF(Data!$AH224&lt;&gt;"",Scoring!$K$39)+IF(Data!$AI224&lt;&gt;"",Scoring!$K$40)+IF(Data!$AJ224&lt;&gt;"",Scoring!$K$41)+IF(Data!$AK224&lt;&gt;"",Scoring!$K$42)+IF(Data!$AL224&lt;&gt;"",Scoring!$K$43)+IF(Data!$AM224&lt;&gt;"",Scoring!$K$44)+IF(Data!$AN224&lt;&gt;"",Scoring!$K$45)+IF(Data!$AO224&lt;&gt;"",Scoring!$K$46)+IF(Data!$AP224&lt;&gt;"",Scoring!$K$47)+IF(Data!$AQ224&lt;&gt;"",Scoring!$K$48)+IF(Data!$AR224&lt;&gt;"",Scoring!$K$49)+IF(Data!$AS224&lt;&gt;"",Scoring!$K$50)+IF(Data!$AT224&lt;&gt;"",Scoring!$K$51)+IF(Data!$AU224&lt;&gt;"",Scoring!$K$52),"")</f>
        <v/>
      </c>
      <c r="BK224" s="184" t="str">
        <f>IF(BJ224&lt;&gt;"",LOOKUP(BJ224,Likelihoods!$A$7:$A$107,Likelihoods!I$7:I$107),"")</f>
        <v/>
      </c>
      <c r="BL224" s="187" t="str">
        <f>IF(AND(COUNTBLANK($B224:$O224)=13,COUNTBLANK($P224:$Q224)=1,COUNTBLANK($R224:$U224)=3,COUNTBLANK($V224:$X224)=2,COUNTBLANK($Y224:$AE224)=6,COUNTBLANK($AF224:$AJ224)=4,COUNTBLANK($AK224:AN224)=3,COUNTBLANK($AO224:$AQ224)=2,COUNTBLANK($AR224:$AS224)=1,COUNTBLANK($AT224:$AU224)=1),IF(Data!$B224&lt;&gt;"",Scoring!$L$7)+IF(Data!$C224&lt;&gt;"",Scoring!$L$8)+IF(Data!$D224&lt;&gt;"",Scoring!$L$9)+IF(Data!$E224&lt;&gt;"",Scoring!$L$10)+IF(Data!$F224&lt;&gt;"",Scoring!$L$11)+IF(Data!$G224&lt;&gt;"",Scoring!$L$12)+IF(Data!$H224&lt;&gt;"",Scoring!$L$13)+IF(Data!$I224&lt;&gt;"",Scoring!$L$14)+IF(Data!$J224&lt;&gt;"",Scoring!$L$15)+IF(Data!$K224&lt;&gt;"",Scoring!$L$16)+IF(Data!$L224&lt;&gt;"",Scoring!$L$17)+IF(Data!$M224&lt;&gt;"",Scoring!$L$18)+IF(Data!$N224&lt;&gt;"",Scoring!$L$19)+IF(Data!$O224&lt;&gt;"",Scoring!$L$20)+IF(Data!$P224&lt;&gt;"",Scoring!$L$21)+IF(Data!$Q224&lt;&gt;"",Scoring!$L$22)+IF(Data!$R224&lt;&gt;"",Scoring!$L$23)+IF(Data!$S224&lt;&gt;"",Scoring!$L$24)+IF(Data!$T224&lt;&gt;"",Scoring!$L$25)+IF(Data!$U224&lt;&gt;"",Scoring!$L$26)+IF(Data!$V224&lt;&gt;"",Scoring!$L$27)+IF(Data!$W224&lt;&gt;"",Scoring!$L$28)+IF(Data!$X224&lt;&gt;"",Scoring!$L$29)+IF(Data!$Y224&lt;&gt;"",Scoring!$L$30)+IF(Data!$Z224&lt;&gt;"",Scoring!$L$31)+IF(Data!$AA224&lt;&gt;"",Scoring!$L$32)+IF(Data!$AB224&lt;&gt;"",Scoring!$L$33)+IF(Data!$AC224&lt;&gt;"",Scoring!$L$34)+IF(Data!$AD224&lt;&gt;"",Scoring!$L$35)+IF(Data!$AE224&lt;&gt;"",Scoring!$L$36)+IF(Data!$AF224&lt;&gt;"",Scoring!$L$37)+IF(Data!$AG224&lt;&gt;"",Scoring!$L$38)+IF(Data!$AH224&lt;&gt;"",Scoring!$L$39)+IF(Data!$AI224&lt;&gt;"",Scoring!$L$40)+IF(Data!$AJ224&lt;&gt;"",Scoring!$L$41)+IF(Data!$AK224&lt;&gt;"",Scoring!$L$42)+IF(Data!$AL224&lt;&gt;"",Scoring!$L$43)+IF(Data!$AM224&lt;&gt;"",Scoring!$L$44)+IF(Data!$AN224&lt;&gt;"",Scoring!$L$45)+IF(Data!$AO224&lt;&gt;"",Scoring!$L$46)+IF(Data!$AP224&lt;&gt;"",Scoring!$L$47)+IF(Data!$AQ224&lt;&gt;"",Scoring!$L$48)+IF(Data!$AR224&lt;&gt;"",Scoring!$L$49)+IF(Data!$AS224&lt;&gt;"",Scoring!$L$50)+IF(Data!$AT224&lt;&gt;"",Scoring!$L$51)+IF(Data!$AU224&lt;&gt;"",Scoring!$L$52),"")</f>
        <v/>
      </c>
      <c r="BM224" s="180" t="str">
        <f>IF(BL224&lt;&gt;"",LOOKUP(BL224,Likelihoods!$A$7:$A$107,Likelihoods!J$7:J$107),"")</f>
        <v/>
      </c>
      <c r="BN224" s="181" t="str">
        <f>IF(AND(COUNTBLANK($B224:$O224)=13,COUNTBLANK($P224:$Q224)=1,COUNTBLANK($R224:$U224)=3,COUNTBLANK($V224:$X224)=2,COUNTBLANK($Y224:$AE224)=6,COUNTBLANK($AF224:$AJ224)=4,COUNTBLANK($AK224:AN224)=3,COUNTBLANK($AO224:$AQ224)=2,COUNTBLANK($AR224:$AS224)=1,COUNTBLANK($AT224:$AU224)=1),IF(Data!$B224&lt;&gt;"",Scoring!$M$7)+IF(Data!$C224&lt;&gt;"",Scoring!$M$8)+IF(Data!$D224&lt;&gt;"",Scoring!$M$9)+IF(Data!$E224&lt;&gt;"",Scoring!$M$10)+IF(Data!$F224&lt;&gt;"",Scoring!$M$11)+IF(Data!$G224&lt;&gt;"",Scoring!$M$12)+IF(Data!$H224&lt;&gt;"",Scoring!$M$13)+IF(Data!$I224&lt;&gt;"",Scoring!$M$14)+IF(Data!$J224&lt;&gt;"",Scoring!$M$15)+IF(Data!$K224&lt;&gt;"",Scoring!$M$16)+IF(Data!$L224&lt;&gt;"",Scoring!$M$17)+IF(Data!$M224&lt;&gt;"",Scoring!$M$18)+IF(Data!$N224&lt;&gt;"",Scoring!$M$19)+IF(Data!$O224&lt;&gt;"",Scoring!$M$20)+IF(Data!$P224&lt;&gt;"",Scoring!$M$21)+IF(Data!$Q224&lt;&gt;"",Scoring!$M$22)+IF(Data!$R224&lt;&gt;"",Scoring!$M$23)+IF(Data!$S224&lt;&gt;"",Scoring!$M$24)+IF(Data!$T224&lt;&gt;"",Scoring!$M$25)+IF(Data!$U224&lt;&gt;"",Scoring!$M$26)+IF(Data!$V224&lt;&gt;"",Scoring!$M$27)+IF(Data!$W224&lt;&gt;"",Scoring!$M$28)+IF(Data!$X224&lt;&gt;"",Scoring!$M$29)+IF(Data!$Y224&lt;&gt;"",Scoring!$M$30)+IF(Data!$Z224&lt;&gt;"",Scoring!$M$31)+IF(Data!$AA224&lt;&gt;"",Scoring!$M$32)+IF(Data!$AB224&lt;&gt;"",Scoring!$M$33)+IF(Data!$AC224&lt;&gt;"",Scoring!$M$34)+IF(Data!$AD224&lt;&gt;"",Scoring!$M$35)+IF(Data!$AE224&lt;&gt;"",Scoring!$M$36)+IF(Data!$AF224&lt;&gt;"",Scoring!$M$37)+IF(Data!$AG224&lt;&gt;"",Scoring!$M$38)+IF(Data!$AH224&lt;&gt;"",Scoring!$M$39)+IF(Data!$AI224&lt;&gt;"",Scoring!$M$40)+IF(Data!$AJ224&lt;&gt;"",Scoring!$M$41)+IF(Data!$AK224&lt;&gt;"",Scoring!$M$42)+IF(Data!$AL224&lt;&gt;"",Scoring!$M$43)+IF(Data!$AM224&lt;&gt;"",Scoring!$M$44)+IF(Data!$AN224&lt;&gt;"",Scoring!$M$45)+IF(Data!$AO224&lt;&gt;"",Scoring!$M$46)+IF(Data!$AP224&lt;&gt;"",Scoring!$M$47)+IF(Data!$AQ224&lt;&gt;"",Scoring!$M$48)+IF(Data!$AR224&lt;&gt;"",Scoring!$M$49)+IF(Data!$AS224&lt;&gt;"",Scoring!$M$50)+IF(Data!$AT224&lt;&gt;"",Scoring!$M$51)+IF(Data!$AU224&lt;&gt;"",Scoring!$M$52),"")</f>
        <v/>
      </c>
      <c r="BO224" s="184" t="str">
        <f>IF(BN224&lt;&gt;"",LOOKUP(BN224,Likelihoods!$A$7:$A$107,Likelihoods!K$7:K$107),"")</f>
        <v/>
      </c>
      <c r="BP224" s="179" t="str">
        <f>IF(AND(COUNTBLANK($B224:$O224)=13,COUNTBLANK($P224:$Q224)=1,COUNTBLANK($R224:$U224)=3,COUNTBLANK($V224:$X224)=2,COUNTBLANK($Y224:$AE224)=6,COUNTBLANK($AF224:$AJ224)=4,COUNTBLANK($AK224:AN224)=3,COUNTBLANK($AO224:$AQ224)=2,COUNTBLANK($AR224:$AS224)=1,COUNTBLANK($AT224:$AU224)=1),IF(Data!$B224&lt;&gt;"",Scoring!$N$7)+IF(Data!$C224&lt;&gt;"",Scoring!$N$8)+IF(Data!$D224&lt;&gt;"",Scoring!$N$9)+IF(Data!$E224&lt;&gt;"",Scoring!$N$10)+IF(Data!$F224&lt;&gt;"",Scoring!$N$11)+IF(Data!$G224&lt;&gt;"",Scoring!$N$12)+IF(Data!$H224&lt;&gt;"",Scoring!$N$13)+IF(Data!$I224&lt;&gt;"",Scoring!$N$14)+IF(Data!$J224&lt;&gt;"",Scoring!$N$15)+IF(Data!$K224&lt;&gt;"",Scoring!$N$16)+IF(Data!$L224&lt;&gt;"",Scoring!$N$17)+IF(Data!$M224&lt;&gt;"",Scoring!$N$18)+IF(Data!$N224&lt;&gt;"",Scoring!$N$19)+IF(Data!$O224&lt;&gt;"",Scoring!$N$20)+IF(Data!$P224&lt;&gt;"",Scoring!$N$21)+IF(Data!$Q224&lt;&gt;"",Scoring!$N$22)+IF(Data!$R224&lt;&gt;"",Scoring!$N$23)+IF(Data!$S224&lt;&gt;"",Scoring!$N$24)+IF(Data!$T224&lt;&gt;"",Scoring!$N$25)+IF(Data!$U224&lt;&gt;"",Scoring!$N$26)+IF(Data!$V224&lt;&gt;"",Scoring!$N$27)+IF(Data!$W224&lt;&gt;"",Scoring!$N$28)+IF(Data!$X224&lt;&gt;"",Scoring!$N$29)+IF(Data!$Y224&lt;&gt;"",Scoring!$N$30)+IF(Data!$Z224&lt;&gt;"",Scoring!$N$31)+IF(Data!$AA224&lt;&gt;"",Scoring!$N$32)+IF(Data!$AB224&lt;&gt;"",Scoring!$N$33)+IF(Data!$AC224&lt;&gt;"",Scoring!$N$34)+IF(Data!$AD224&lt;&gt;"",Scoring!$N$35)+IF(Data!$AE224&lt;&gt;"",Scoring!$N$36)+IF(Data!$AF224&lt;&gt;"",Scoring!$N$37)+IF(Data!$AG224&lt;&gt;"",Scoring!$N$38)+IF(Data!$AH224&lt;&gt;"",Scoring!$N$39)+IF(Data!$AI224&lt;&gt;"",Scoring!$N$40)+IF(Data!$AJ224&lt;&gt;"",Scoring!$N$41)+IF(Data!$AK224&lt;&gt;"",Scoring!$N$42)+IF(Data!$AL224&lt;&gt;"",Scoring!$N$43)+IF(Data!$AM224&lt;&gt;"",Scoring!$N$44)+IF(Data!$AN224&lt;&gt;"",Scoring!$N$45)+IF(Data!$AO224&lt;&gt;"",Scoring!$N$46)+IF(Data!$AP224&lt;&gt;"",Scoring!$N$47)+IF(Data!$AQ224&lt;&gt;"",Scoring!$N$48)+IF(Data!$AR224&lt;&gt;"",Scoring!$N$49)+IF(Data!$AS224&lt;&gt;"",Scoring!$N$50)+IF(Data!$AT224&lt;&gt;"",Scoring!$N$51)+IF(Data!$AU224&lt;&gt;"",Scoring!$N$52),"")</f>
        <v/>
      </c>
      <c r="BQ224" s="189" t="str">
        <f>IF(BP224&lt;&gt;"",LOOKUP(BP224,Likelihoods!$A$7:$A$107,Likelihoods!L$7:L$107),"")</f>
        <v/>
      </c>
      <c r="BR224" s="181" t="str">
        <f>IF(AND(COUNTBLANK($B224:$O224)=13,COUNTBLANK($P224:$Q224)=1,COUNTBLANK($R224:$U224)=3,COUNTBLANK($V224:$X224)=2,COUNTBLANK($Y224:$AE224)=6,COUNTBLANK($AF224:$AJ224)=4,COUNTBLANK($AK224:AN224)=3,COUNTBLANK($AO224:$AQ224)=2,COUNTBLANK($AR224:$AS224)=1,COUNTBLANK($AT224:$AU224)=1),IF(Data!$B224&lt;&gt;"",Scoring!$O$7)+IF(Data!$C224&lt;&gt;"",Scoring!$O$8)+IF(Data!$D224&lt;&gt;"",Scoring!$O$9)+IF(Data!$E224&lt;&gt;"",Scoring!$O$10)+IF(Data!$F224&lt;&gt;"",Scoring!$O$11)+IF(Data!$G224&lt;&gt;"",Scoring!$O$12)+IF(Data!$H224&lt;&gt;"",Scoring!$O$13)+IF(Data!$I224&lt;&gt;"",Scoring!$O$14)+IF(Data!$J224&lt;&gt;"",Scoring!$O$15)+IF(Data!$K224&lt;&gt;"",Scoring!$O$16)+IF(Data!$L224&lt;&gt;"",Scoring!$O$17)+IF(Data!$M224&lt;&gt;"",Scoring!$O$18)+IF(Data!$N224&lt;&gt;"",Scoring!$O$19)+IF(Data!$O224&lt;&gt;"",Scoring!$O$20)+IF(Data!$P224&lt;&gt;"",Scoring!$O$21)+IF(Data!$Q224&lt;&gt;"",Scoring!$O$22)+IF(Data!$R224&lt;&gt;"",Scoring!$O$23)+IF(Data!$S224&lt;&gt;"",Scoring!$O$24)+IF(Data!$T224&lt;&gt;"",Scoring!$O$25)+IF(Data!$U224&lt;&gt;"",Scoring!$O$26)+IF(Data!$V224&lt;&gt;"",Scoring!$O$27)+IF(Data!$W224&lt;&gt;"",Scoring!$O$28)+IF(Data!$X224&lt;&gt;"",Scoring!$O$29)+IF(Data!$Y224&lt;&gt;"",Scoring!$O$30)+IF(Data!$Z224&lt;&gt;"",Scoring!$O$31)+IF(Data!$AA224&lt;&gt;"",Scoring!$O$32)+IF(Data!$AB224&lt;&gt;"",Scoring!$O$33)+IF(Data!$AC224&lt;&gt;"",Scoring!$O$34)+IF(Data!$AD224&lt;&gt;"",Scoring!$O$35)+IF(Data!$AE224&lt;&gt;"",Scoring!$O$36)+IF(Data!$AF224&lt;&gt;"",Scoring!$O$37)+IF(Data!$AG224&lt;&gt;"",Scoring!$O$38)+IF(Data!$AH224&lt;&gt;"",Scoring!$O$39)+IF(Data!$AI224&lt;&gt;"",Scoring!$O$40)+IF(Data!$AJ224&lt;&gt;"",Scoring!$O$41)+IF(Data!$AK224&lt;&gt;"",Scoring!$O$42)+IF(Data!$AL224&lt;&gt;"",Scoring!$O$43)+IF(Data!$AM224&lt;&gt;"",Scoring!$O$44)+IF(Data!$AN224&lt;&gt;"",Scoring!$O$45)+IF(Data!$AO224&lt;&gt;"",Scoring!$O$46)+IF(Data!$AP224&lt;&gt;"",Scoring!$O$47)+IF(Data!$AQ224&lt;&gt;"",Scoring!$O$48)+IF(Data!$AR224&lt;&gt;"",Scoring!$O$49)+IF(Data!$AS224&lt;&gt;"",Scoring!$O$50)+IF(Data!$AT224&lt;&gt;"",Scoring!$O$51)+IF(Data!$AU224&lt;&gt;"",Scoring!$O$52),"")</f>
        <v/>
      </c>
      <c r="BS224" s="184" t="str">
        <f>IF(BR224&lt;&gt;"",LOOKUP(BR224,Likelihoods!$A$7:$A$107,Likelihoods!M$7:M$107),"")</f>
        <v/>
      </c>
      <c r="BT224" s="181" t="str">
        <f>IF(AND(COUNTBLANK($B224:$O224)=13,COUNTBLANK($P224:$Q224)=1,COUNTBLANK($R224:$U224)=3,COUNTBLANK($V224:$X224)=2,COUNTBLANK($Y224:$AE224)=6,COUNTBLANK($AF224:$AJ224)=4,COUNTBLANK($AK224:AN224)=3,COUNTBLANK($AO224:$AQ224)=2,COUNTBLANK($AR224:$AS224)=1,COUNTBLANK($AT224:$AU224)=1),IF(Data!$B224&lt;&gt;"",Scoring!$P$7)+IF(Data!$C224&lt;&gt;"",Scoring!$P$8)+IF(Data!$D224&lt;&gt;"",Scoring!$P$9)+IF(Data!$E224&lt;&gt;"",Scoring!$P$10)+IF(Data!$F224&lt;&gt;"",Scoring!$P$11)+IF(Data!$G224&lt;&gt;"",Scoring!$P$12)+IF(Data!$H224&lt;&gt;"",Scoring!$P$13)+IF(Data!$I224&lt;&gt;"",Scoring!$P$14)+IF(Data!$J224&lt;&gt;"",Scoring!$P$15)+IF(Data!$K224&lt;&gt;"",Scoring!$P$16)+IF(Data!$L224&lt;&gt;"",Scoring!$P$17)+IF(Data!$M224&lt;&gt;"",Scoring!$P$18)+IF(Data!$N224&lt;&gt;"",Scoring!$P$19)+IF(Data!$O224&lt;&gt;"",Scoring!$P$20)+IF(Data!$P224&lt;&gt;"",Scoring!$P$21)+IF(Data!$Q224&lt;&gt;"",Scoring!$P$22)+IF(Data!$R224&lt;&gt;"",Scoring!$P$23)+IF(Data!$S224&lt;&gt;"",Scoring!$P$24)+IF(Data!$T224&lt;&gt;"",Scoring!$P$25)+IF(Data!$U224&lt;&gt;"",Scoring!$P$26)+IF(Data!$V224&lt;&gt;"",Scoring!$P$27)+IF(Data!$W224&lt;&gt;"",Scoring!$P$28)+IF(Data!$X224&lt;&gt;"",Scoring!$P$29)+IF(Data!$Y224&lt;&gt;"",Scoring!$P$30)+IF(Data!$Z224&lt;&gt;"",Scoring!$P$31)+IF(Data!$AA224&lt;&gt;"",Scoring!$P$32)+IF(Data!$AB224&lt;&gt;"",Scoring!$P$33)+IF(Data!$AC224&lt;&gt;"",Scoring!$P$34)+IF(Data!$AD224&lt;&gt;"",Scoring!$P$35)+IF(Data!$AE224&lt;&gt;"",Scoring!$P$36)+IF(Data!$AF224&lt;&gt;"",Scoring!$P$37)+IF(Data!$AG224&lt;&gt;"",Scoring!$P$38)+IF(Data!$AH224&lt;&gt;"",Scoring!$P$39)+IF(Data!$AI224&lt;&gt;"",Scoring!$P$40)+IF(Data!$AJ224&lt;&gt;"",Scoring!$P$41)+IF(Data!$AK224&lt;&gt;"",Scoring!$P$42)+IF(Data!$AL224&lt;&gt;"",Scoring!$P$43)+IF(Data!$AM224&lt;&gt;"",Scoring!$P$44)+IF(Data!$AN224&lt;&gt;"",Scoring!$P$45)+IF(Data!$AO224&lt;&gt;"",Scoring!$P$46)+IF(Data!$AP224&lt;&gt;"",Scoring!$P$47)+IF(Data!$AQ224&lt;&gt;"",Scoring!$P$48)+IF(Data!$AR224&lt;&gt;"",Scoring!$P$49)+IF(Data!$AS224&lt;&gt;"",Scoring!$P$50)+IF(Data!$AT224&lt;&gt;"",Scoring!$P$51)+IF(Data!$AU224&lt;&gt;"",Scoring!$P$52),"")</f>
        <v/>
      </c>
      <c r="BU224" s="180" t="str">
        <f>IF(BT224&lt;&gt;"",LOOKUP(BT224,Likelihoods!$A$7:$A$107,Likelihoods!N$7:N$107),"")</f>
        <v/>
      </c>
      <c r="BV224" s="181" t="str">
        <f>IF(AND(COUNTBLANK($B224:$O224)=13,COUNTBLANK($P224:$Q224)=1,COUNTBLANK($R224:$U224)=3,COUNTBLANK($V224:$X224)=2,COUNTBLANK($Y224:$AE224)=6,COUNTBLANK($AF224:$AJ224)=4,COUNTBLANK($AK224:AN224)=3,COUNTBLANK($AO224:$AQ224)=2,COUNTBLANK($AR224:$AS224)=1,COUNTBLANK($AT224:$AU224)=1),IF(Data!$B224&lt;&gt;"",Scoring!$Q$7)+IF(Data!$C224&lt;&gt;"",Scoring!$Q$8)+IF(Data!$D224&lt;&gt;"",Scoring!$Q$9)+IF(Data!$E224&lt;&gt;"",Scoring!$Q$10)+IF(Data!$F224&lt;&gt;"",Scoring!$Q$11)+IF(Data!$G224&lt;&gt;"",Scoring!$Q$12)+IF(Data!$H224&lt;&gt;"",Scoring!$Q$13)+IF(Data!$I224&lt;&gt;"",Scoring!$Q$14)+IF(Data!$J224&lt;&gt;"",Scoring!$Q$15)+IF(Data!$K224&lt;&gt;"",Scoring!$Q$16)+IF(Data!$L224&lt;&gt;"",Scoring!$Q$17)+IF(Data!$M224&lt;&gt;"",Scoring!$Q$18)+IF(Data!$N224&lt;&gt;"",Scoring!$Q$19)+IF(Data!$O224&lt;&gt;"",Scoring!$Q$20)+IF(Data!$P224&lt;&gt;"",Scoring!$Q$21)+IF(Data!$Q224&lt;&gt;"",Scoring!$Q$22)+IF(Data!$R224&lt;&gt;"",Scoring!$Q$23)+IF(Data!$S224&lt;&gt;"",Scoring!$Q$24)+IF(Data!$T224&lt;&gt;"",Scoring!$Q$25)+IF(Data!$U224&lt;&gt;"",Scoring!$Q$26)+IF(Data!$V224&lt;&gt;"",Scoring!$Q$27)+IF(Data!$W224&lt;&gt;"",Scoring!$Q$28)+IF(Data!$X224&lt;&gt;"",Scoring!$Q$29)+IF(Data!$Y224&lt;&gt;"",Scoring!$Q$30)+IF(Data!$Z224&lt;&gt;"",Scoring!$Q$31)+IF(Data!$AA224&lt;&gt;"",Scoring!$Q$32)+IF(Data!$AB224&lt;&gt;"",Scoring!$Q$33)+IF(Data!$AC224&lt;&gt;"",Scoring!$Q$34)+IF(Data!$AD224&lt;&gt;"",Scoring!$Q$35)+IF(Data!$AE224&lt;&gt;"",Scoring!$Q$36)+IF(Data!$AF224&lt;&gt;"",Scoring!$Q$37)+IF(Data!$AG224&lt;&gt;"",Scoring!$Q$38)+IF(Data!$AH224&lt;&gt;"",Scoring!$Q$39)+IF(Data!$AI224&lt;&gt;"",Scoring!$Q$40)+IF(Data!$AJ224&lt;&gt;"",Scoring!$Q$41)+IF(Data!$AK224&lt;&gt;"",Scoring!$Q$42)+IF(Data!$AL224&lt;&gt;"",Scoring!$Q$43)+IF(Data!$AM224&lt;&gt;"",Scoring!$Q$44)+IF(Data!$AN224&lt;&gt;"",Scoring!$Q$45)+IF(Data!$AO224&lt;&gt;"",Scoring!$Q$46)+IF(Data!$AP224&lt;&gt;"",Scoring!$Q$47)+IF(Data!$AQ224&lt;&gt;"",Scoring!$Q$48)+IF(Data!$AR224&lt;&gt;"",Scoring!$Q$49)+IF(Data!$AS224&lt;&gt;"",Scoring!$Q$50)+IF(Data!$AT224&lt;&gt;"",Scoring!$Q$51)+IF(Data!$AU224&lt;&gt;"",Scoring!$Q$52),"")</f>
        <v/>
      </c>
      <c r="BW224" s="183" t="str">
        <f>IF(BV224&lt;&gt;"",LOOKUP(BV224,Likelihoods!$A$7:$A$107,Likelihoods!O$7:O$107),"")</f>
        <v/>
      </c>
      <c r="BX224" s="9"/>
      <c r="BY224" s="9"/>
      <c r="BZ224" s="9"/>
      <c r="CA224" s="9"/>
      <c r="CB224" s="9"/>
      <c r="CC224" s="9"/>
      <c r="CD224" s="9"/>
      <c r="CE224" s="9"/>
      <c r="CF224" s="9"/>
      <c r="CG224" s="9"/>
      <c r="CH224" s="9"/>
      <c r="CI224" s="9"/>
      <c r="CJ224" s="9"/>
      <c r="CK224" s="9"/>
    </row>
    <row r="225" spans="1:89" ht="14.25">
      <c r="A225" s="59"/>
      <c r="B225" s="76"/>
      <c r="C225" s="77"/>
      <c r="D225" s="77"/>
      <c r="E225" s="77"/>
      <c r="F225" s="77"/>
      <c r="G225" s="77"/>
      <c r="H225" s="77"/>
      <c r="I225" s="77"/>
      <c r="J225" s="77"/>
      <c r="K225" s="77"/>
      <c r="L225" s="77"/>
      <c r="M225" s="77"/>
      <c r="N225" s="77"/>
      <c r="O225" s="77"/>
      <c r="P225" s="76"/>
      <c r="Q225" s="78"/>
      <c r="R225" s="77"/>
      <c r="S225" s="77"/>
      <c r="T225" s="77"/>
      <c r="U225" s="77"/>
      <c r="V225" s="76"/>
      <c r="W225" s="77"/>
      <c r="X225" s="78"/>
      <c r="Y225" s="77"/>
      <c r="Z225" s="77"/>
      <c r="AA225" s="77"/>
      <c r="AB225" s="77"/>
      <c r="AC225" s="77"/>
      <c r="AD225" s="77"/>
      <c r="AE225" s="77"/>
      <c r="AF225" s="76"/>
      <c r="AG225" s="77"/>
      <c r="AH225" s="77"/>
      <c r="AI225" s="77"/>
      <c r="AJ225" s="78"/>
      <c r="AK225" s="77"/>
      <c r="AL225" s="77"/>
      <c r="AM225" s="77"/>
      <c r="AN225" s="77"/>
      <c r="AO225" s="76"/>
      <c r="AP225" s="77"/>
      <c r="AQ225" s="78"/>
      <c r="AR225" s="76"/>
      <c r="AS225" s="78"/>
      <c r="AT225" s="77"/>
      <c r="AU225" s="77"/>
      <c r="AV225" s="179" t="str">
        <f>IF(AND(COUNTBLANK($B225:$O225)=13,COUNTBLANK($P225:$Q225)=1,COUNTBLANK($R225:$U225)=3,COUNTBLANK($V225:$X225)=2,COUNTBLANK($Y225:$AE225)=6,COUNTBLANK($AF225:$AJ225)=4,COUNTBLANK($AK225:AN225)=3,COUNTBLANK($AO225:$AQ225)=2,COUNTBLANK($AR225:$AS225)=1,COUNTBLANK($AT225:$AU225)=1),IF(Data!$B225&lt;&gt;"",Scoring!$D$7)+IF(Data!$C225&lt;&gt;"",Scoring!$D$8)+IF(Data!$D225&lt;&gt;"",Scoring!$D$9)+IF(Data!$E225&lt;&gt;"",Scoring!$D$10)+IF(Data!$F225&lt;&gt;"",Scoring!$D$11)+IF(Data!$G225&lt;&gt;"",Scoring!$D$12)+IF(Data!$H225&lt;&gt;"",Scoring!$D$13)+IF(Data!$I225&lt;&gt;"",Scoring!$D$14)+IF(Data!$J225&lt;&gt;"",Scoring!$D$15)+IF(Data!$K225&lt;&gt;"",Scoring!$D$16)+IF(Data!$L225&lt;&gt;"",Scoring!$D$17)+IF(Data!$M225&lt;&gt;"",Scoring!$D$18)+IF(Data!$N225&lt;&gt;"",Scoring!$D$19)+IF(Data!$O225&lt;&gt;"",Scoring!$D$20)+IF(Data!$P225&lt;&gt;"",Scoring!$D$21)+IF(Data!$Q225&lt;&gt;"",Scoring!$D$22)+IF(Data!$R225&lt;&gt;"",Scoring!$D$23)+IF(Data!$S225&lt;&gt;"",Scoring!$D$24)+IF(Data!$T225&lt;&gt;"",Scoring!$D$25)+IF(Data!$U225&lt;&gt;"",Scoring!$D$26)+IF(Data!$V225&lt;&gt;"",Scoring!$D$27)+IF(Data!$W225&lt;&gt;"",Scoring!$D$28)+IF(Data!$X225&lt;&gt;"",Scoring!$D$29)+IF(Data!$Y225&lt;&gt;"",Scoring!$D$30)+IF(Data!$Z225&lt;&gt;"",Scoring!$D$31)+IF(Data!$AA225&lt;&gt;"",Scoring!$D$32)+IF(Data!$AB225&lt;&gt;"",Scoring!$D$33)+IF(Data!$AC225&lt;&gt;"",Scoring!$D$34)+IF(Data!$AD225&lt;&gt;"",Scoring!$D$35)+IF(Data!$AE225&lt;&gt;"",Scoring!$D$36)+IF(Data!$AF225&lt;&gt;"",Scoring!$D$37)+IF(Data!$AG225&lt;&gt;"",Scoring!$D$38)+IF(Data!$AH225&lt;&gt;"",Scoring!$D$39)+IF(Data!$AI225&lt;&gt;"",Scoring!$D$40)+IF(Data!$AJ225&lt;&gt;"",Scoring!$D$41)+IF(Data!$AK225&lt;&gt;"",Scoring!$D$42)+IF(Data!$AL225&lt;&gt;"",Scoring!$D$43)+IF(Data!$AM225&lt;&gt;"",Scoring!$D$44)+IF(Data!$AN225&lt;&gt;"",Scoring!$D$45)+IF(Data!$AO225&lt;&gt;"",Scoring!$D$46)+IF(Data!$AP225&lt;&gt;"",Scoring!$D$47)+IF(Data!$AQ225&lt;&gt;"",Scoring!$D$48)+IF(Data!$AR225&lt;&gt;"",Scoring!$D$49)+IF(Data!$AS225&lt;&gt;"",Scoring!$D$50)+IF(Data!$AT225&lt;&gt;"",Scoring!$D$51)+IF(Data!$AU225&lt;&gt;"",Scoring!$D$52),"")</f>
        <v/>
      </c>
      <c r="AW225" s="180" t="str">
        <f>IF(AV225&lt;&gt;"",LOOKUP(AV225,Likelihoods!$A$7:$A$107,Likelihoods!B$7:B$107),"")</f>
        <v/>
      </c>
      <c r="AX225" s="181" t="str">
        <f>IF(AND(COUNTBLANK($B225:$O225)=13,COUNTBLANK($P225:$Q225)=1,COUNTBLANK($R225:$U225)=3,COUNTBLANK($V225:$X225)=2,COUNTBLANK($Y225:$AE225)=6,COUNTBLANK($AF225:$AJ225)=4,COUNTBLANK($AK225:AN225)=3,COUNTBLANK($AO225:$AQ225)=2,COUNTBLANK($AR225:$AS225)=1,COUNTBLANK($AT225:$AU225)=1),IF(Data!$B225&lt;&gt;"",Scoring!$E$7)+IF(Data!$C225&lt;&gt;"",Scoring!$E$8)+IF(Data!$D225&lt;&gt;"",Scoring!$E$9)+IF(Data!$E225&lt;&gt;"",Scoring!$E$10)+IF(Data!$F225&lt;&gt;"",Scoring!$E$11)+IF(Data!$G225&lt;&gt;"",Scoring!$E$12)+IF(Data!$H225&lt;&gt;"",Scoring!$E$13)+IF(Data!$I225&lt;&gt;"",Scoring!$E$14)+IF(Data!$J225&lt;&gt;"",Scoring!$E$15)+IF(Data!$K225&lt;&gt;"",Scoring!$E$16)+IF(Data!$L225&lt;&gt;"",Scoring!$E$17)+IF(Data!$M225&lt;&gt;"",Scoring!$E$18)+IF(Data!$N225&lt;&gt;"",Scoring!$E$19)+IF(Data!$O225&lt;&gt;"",Scoring!$E$20)+IF(Data!$P225&lt;&gt;"",Scoring!$E$21)+IF(Data!$Q225&lt;&gt;"",Scoring!$E$22)+IF(Data!$R225&lt;&gt;"",Scoring!$E$23)+IF(Data!$S225&lt;&gt;"",Scoring!$E$24)+IF(Data!$T225&lt;&gt;"",Scoring!$E$25)+IF(Data!$U225&lt;&gt;"",Scoring!$E$26)+IF(Data!$V225&lt;&gt;"",Scoring!$E$27)+IF(Data!$W225&lt;&gt;"",Scoring!$E$28)+IF(Data!$X225&lt;&gt;"",Scoring!$E$29)+IF(Data!$Y225&lt;&gt;"",Scoring!$E$30)+IF(Data!$Z225&lt;&gt;"",Scoring!$E$31)+IF(Data!$AA225&lt;&gt;"",Scoring!$E$32)+IF(Data!$AB225&lt;&gt;"",Scoring!$E$33)+IF(Data!$AC225&lt;&gt;"",Scoring!$E$34)+IF(Data!$AD225&lt;&gt;"",Scoring!$E$35)+IF(Data!$AE225&lt;&gt;"",Scoring!$E$36)+IF(Data!$AF225&lt;&gt;"",Scoring!$E$37)+IF(Data!$AG225&lt;&gt;"",Scoring!$E$38)+IF(Data!$AH225&lt;&gt;"",Scoring!$E$39)+IF(Data!$AI225&lt;&gt;"",Scoring!$E$40)+IF(Data!$AJ225&lt;&gt;"",Scoring!$E$41)+IF(Data!$AK225&lt;&gt;"",Scoring!$E$42)+IF(Data!$AL225&lt;&gt;"",Scoring!$E$43)+IF(Data!$AM225&lt;&gt;"",Scoring!$E$44)+IF(Data!$AN225&lt;&gt;"",Scoring!$E$45)+IF(Data!$AO225&lt;&gt;"",Scoring!$E$46)+IF(Data!$AP225&lt;&gt;"",Scoring!$E$47)+IF(Data!$AQ225&lt;&gt;"",Scoring!$E$48)+IF(Data!$AR225&lt;&gt;"",Scoring!$E$49)+IF(Data!$AS225&lt;&gt;"",Scoring!$E$50)+IF(Data!$AT225&lt;&gt;"",Scoring!$E$51)+IF(Data!$AU225&lt;&gt;"",Scoring!$E$52),"")</f>
        <v/>
      </c>
      <c r="AY225" s="180" t="str">
        <f>IF(AX225&lt;&gt;"",LOOKUP(AX225,Likelihoods!$A$7:$A$107,Likelihoods!C$7:C$107),"")</f>
        <v/>
      </c>
      <c r="AZ225" s="182" t="str">
        <f>IF(AND(COUNTBLANK($B225:$O225)=13,COUNTBLANK($P225:$Q225)=1,COUNTBLANK($R225:$U225)=3,COUNTBLANK($V225:$X225)=2,COUNTBLANK($Y225:$AE225)=6,COUNTBLANK($AF225:$AJ225)=4,COUNTBLANK($AK225:AN225)=3,COUNTBLANK($AO225:$AQ225)=2,COUNTBLANK($AR225:$AS225)=1,COUNTBLANK($AT225:$AU225)=1),IF(Data!$B225&lt;&gt;"",Scoring!$F$7)+IF(Data!$C225&lt;&gt;"",Scoring!$F$8)+IF(Data!$D225&lt;&gt;"",Scoring!$F$9)+IF(Data!$E225&lt;&gt;"",Scoring!$F$10)+IF(Data!$F225&lt;&gt;"",Scoring!$F$11)+IF(Data!$G225&lt;&gt;"",Scoring!$F$12)+IF(Data!$H225&lt;&gt;"",Scoring!$F$13)+IF(Data!$I225&lt;&gt;"",Scoring!$F$14)+IF(Data!$J225&lt;&gt;"",Scoring!$F$15)+IF(Data!$K225&lt;&gt;"",Scoring!$F$16)+IF(Data!$L225&lt;&gt;"",Scoring!$F$17)+IF(Data!$M225&lt;&gt;"",Scoring!$F$18)+IF(Data!$N225&lt;&gt;"",Scoring!$F$19)+IF(Data!$O225&lt;&gt;"",Scoring!$F$20)+IF(Data!$P225&lt;&gt;"",Scoring!$F$21)+IF(Data!$Q225&lt;&gt;"",Scoring!$F$22)+IF(Data!$R225&lt;&gt;"",Scoring!$F$23)+IF(Data!$S225&lt;&gt;"",Scoring!$F$24)+IF(Data!$T225&lt;&gt;"",Scoring!$F$25)+IF(Data!$U225&lt;&gt;"",Scoring!$F$26)+IF(Data!$V225&lt;&gt;"",Scoring!$F$27)+IF(Data!$W225&lt;&gt;"",Scoring!$F$28)+IF(Data!$X225&lt;&gt;"",Scoring!$F$29)+IF(Data!$Y225&lt;&gt;"",Scoring!$F$30)+IF(Data!$Z225&lt;&gt;"",Scoring!$F$31)+IF(Data!$AA225&lt;&gt;"",Scoring!$F$32)+IF(Data!$AB225&lt;&gt;"",Scoring!$F$33)+IF(Data!$AC225&lt;&gt;"",Scoring!$F$34)+IF(Data!$AD225&lt;&gt;"",Scoring!$F$35)+IF(Data!$AE225&lt;&gt;"",Scoring!$F$36)+IF(Data!$AF225&lt;&gt;"",Scoring!$F$37)+IF(Data!$AG225&lt;&gt;"",Scoring!$F$38)+IF(Data!$AH225&lt;&gt;"",Scoring!$F$39)+IF(Data!$AI225&lt;&gt;"",Scoring!$F$40)+IF(Data!$AJ225&lt;&gt;"",Scoring!$F$41)+IF(Data!$AK225&lt;&gt;"",Scoring!$F$42)+IF(Data!$AL225&lt;&gt;"",Scoring!$F$43)+IF(Data!$AM225&lt;&gt;"",Scoring!$F$44)+IF(Data!$AN225&lt;&gt;"",Scoring!$F$45)+IF(Data!$AO225&lt;&gt;"",Scoring!$F$46)+IF(Data!$AP225&lt;&gt;"",Scoring!$F$47)+IF(Data!$AQ225&lt;&gt;"",Scoring!$F$48)+IF(Data!$AR225&lt;&gt;"",Scoring!$F$49)+IF(Data!$AS225&lt;&gt;"",Scoring!$F$50)+IF(Data!$AT225&lt;&gt;"",Scoring!$F$51)+IF(Data!$AU225&lt;&gt;"",Scoring!$F$52),"")</f>
        <v/>
      </c>
      <c r="BA225" s="183" t="str">
        <f>IF(AZ225&lt;&gt;"",LOOKUP(AZ225,Likelihoods!$A$7:$A$107,Likelihoods!D$7:D$107),"")</f>
        <v/>
      </c>
      <c r="BB225" s="181" t="str">
        <f>IF(AND(COUNTBLANK($B225:$O225)=13,COUNTBLANK($P225:$Q225)=1,COUNTBLANK($R225:$U225)=3,COUNTBLANK($V225:$X225)=2,COUNTBLANK($Y225:$AE225)=6,COUNTBLANK($AF225:$AJ225)=4,COUNTBLANK($AK225:AN225)=3,COUNTBLANK($AO225:$AQ225)=2,COUNTBLANK($AR225:$AS225)=1,COUNTBLANK($AT225:$AU225)=1),IF(Data!$B225&lt;&gt;"",Scoring!$G$7)+IF(Data!$C225&lt;&gt;"",Scoring!$G$8)+IF(Data!$D225&lt;&gt;"",Scoring!$G$9)+IF(Data!$E225&lt;&gt;"",Scoring!$G$10)+IF(Data!$F225&lt;&gt;"",Scoring!$G$11)+IF(Data!$G225&lt;&gt;"",Scoring!$G$12)+IF(Data!$H225&lt;&gt;"",Scoring!$G$13)+IF(Data!$I225&lt;&gt;"",Scoring!$G$14)+IF(Data!$J225&lt;&gt;"",Scoring!$G$15)+IF(Data!$K225&lt;&gt;"",Scoring!$G$16)+IF(Data!$L225&lt;&gt;"",Scoring!$G$17)+IF(Data!$M225&lt;&gt;"",Scoring!$G$18)+IF(Data!$N225&lt;&gt;"",Scoring!$G$19)+IF(Data!$O225&lt;&gt;"",Scoring!$G$20)+IF(Data!$P225&lt;&gt;"",Scoring!$G$21)+IF(Data!$Q225&lt;&gt;"",Scoring!$G$22)+IF(Data!$R225&lt;&gt;"",Scoring!$G$23)+IF(Data!$S225&lt;&gt;"",Scoring!$G$24)+IF(Data!$T225&lt;&gt;"",Scoring!$G$25)+IF(Data!$U225&lt;&gt;"",Scoring!$G$26)+IF(Data!$V225&lt;&gt;"",Scoring!$G$27)+IF(Data!$W225&lt;&gt;"",Scoring!$G$28)+IF(Data!$X225&lt;&gt;"",Scoring!$G$29)+IF(Data!$Y225&lt;&gt;"",Scoring!$G$30)+IF(Data!$Z225&lt;&gt;"",Scoring!$G$31)+IF(Data!$AA225&lt;&gt;"",Scoring!$G$32)+IF(Data!$AB225&lt;&gt;"",Scoring!$G$33)+IF(Data!$AC225&lt;&gt;"",Scoring!$G$34)+IF(Data!$AD225&lt;&gt;"",Scoring!$G$35)+IF(Data!$AE225&lt;&gt;"",Scoring!$G$36)+IF(Data!$AF225&lt;&gt;"",Scoring!$G$37)+IF(Data!$AG225&lt;&gt;"",Scoring!$G$38)+IF(Data!$AH225&lt;&gt;"",Scoring!$G$39)+IF(Data!$AI225&lt;&gt;"",Scoring!$G$40)+IF(Data!$AJ225&lt;&gt;"",Scoring!$G$41)+IF(Data!$AK225&lt;&gt;"",Scoring!$G$42)+IF(Data!$AL225&lt;&gt;"",Scoring!$G$43)+IF(Data!$AM225&lt;&gt;"",Scoring!$G$44)+IF(Data!$AN225&lt;&gt;"",Scoring!$G$45)+IF(Data!$AO225&lt;&gt;"",Scoring!$G$46)+IF(Data!$AP225&lt;&gt;"",Scoring!$G$47)+IF(Data!$AQ225&lt;&gt;"",Scoring!$G$48)+IF(Data!$AR225&lt;&gt;"",Scoring!$G$49)+IF(Data!$AS225&lt;&gt;"",Scoring!$G$50)+IF(Data!$AT225&lt;&gt;"",Scoring!$G$51)+IF(Data!$AU225&lt;&gt;"",Scoring!$G$52),"")</f>
        <v/>
      </c>
      <c r="BC225" s="184" t="str">
        <f>IF(BB225&lt;&gt;"",LOOKUP(BB225,Likelihoods!$A$7:$A$107,Likelihoods!E$7:E$107),"")</f>
        <v/>
      </c>
      <c r="BD225" s="185" t="str">
        <f>IF(AND(COUNTBLANK($B225:$O225)=13,COUNTBLANK($P225:$Q225)=1,COUNTBLANK($R225:$U225)=3,COUNTBLANK($V225:$X225)=2,COUNTBLANK($Y225:$AE225)=6,COUNTBLANK($AF225:$AJ225)=4,COUNTBLANK($AK225:AN225)=3,COUNTBLANK($AO225:$AQ225)=2,COUNTBLANK($AR225:$AS225)=1,COUNTBLANK($AT225:$AU225)=1),IF(Data!$B225&lt;&gt;"",Scoring!$H$7)+IF(Data!$C225&lt;&gt;"",Scoring!$H$8)+IF(Data!$D225&lt;&gt;"",Scoring!$H$9)+IF(Data!$E225&lt;&gt;"",Scoring!$H$10)+IF(Data!$F225&lt;&gt;"",Scoring!$H$11)+IF(Data!$G225&lt;&gt;"",Scoring!$H$12)+IF(Data!$H225&lt;&gt;"",Scoring!$H$13)+IF(Data!$I225&lt;&gt;"",Scoring!$H$14)+IF(Data!$J225&lt;&gt;"",Scoring!$H$15)+IF(Data!$K225&lt;&gt;"",Scoring!$H$16)+IF(Data!$L225&lt;&gt;"",Scoring!$H$17)+IF(Data!$M225&lt;&gt;"",Scoring!$H$18)+IF(Data!$N225&lt;&gt;"",Scoring!$H$19)+IF(Data!$O225&lt;&gt;"",Scoring!$H$20)+IF(Data!$P225&lt;&gt;"",Scoring!$H$21)+IF(Data!$Q225&lt;&gt;"",Scoring!$H$22)+IF(Data!$R225&lt;&gt;"",Scoring!$H$23)+IF(Data!$S225&lt;&gt;"",Scoring!$H$24)+IF(Data!$T225&lt;&gt;"",Scoring!$H$25)+IF(Data!$U225&lt;&gt;"",Scoring!$H$26)+IF(Data!$V225&lt;&gt;"",Scoring!$H$27)+IF(Data!$W225&lt;&gt;"",Scoring!$H$28)+IF(Data!$X225&lt;&gt;"",Scoring!$H$29)+IF(Data!$Y225&lt;&gt;"",Scoring!$H$30)+IF(Data!$Z225&lt;&gt;"",Scoring!$H$31)+IF(Data!$AA225&lt;&gt;"",Scoring!$H$32)+IF(Data!$AB225&lt;&gt;"",Scoring!$H$33)+IF(Data!$AC225&lt;&gt;"",Scoring!$H$34)+IF(Data!$AD225&lt;&gt;"",Scoring!$H$35)+IF(Data!$AE225&lt;&gt;"",Scoring!$H$36)+IF(Data!$AF225&lt;&gt;"",Scoring!$H$37)+IF(Data!$AG225&lt;&gt;"",Scoring!$H$38)+IF(Data!$AH225&lt;&gt;"",Scoring!$H$39)+IF(Data!$AI225&lt;&gt;"",Scoring!$H$40)+IF(Data!$AJ225&lt;&gt;"",Scoring!$H$41)+IF(Data!$AK225&lt;&gt;"",Scoring!$H$42)+IF(Data!$AL225&lt;&gt;"",Scoring!$H$43)+IF(Data!$AM225&lt;&gt;"",Scoring!$H$44)+IF(Data!$AN225&lt;&gt;"",Scoring!$H$45)+IF(Data!$AO225&lt;&gt;"",Scoring!$H$46)+IF(Data!$AP225&lt;&gt;"",Scoring!$H$47)+IF(Data!$AQ225&lt;&gt;"",Scoring!$H$48)+IF(Data!$AR225&lt;&gt;"",Scoring!$H$49)+IF(Data!$AS225&lt;&gt;"",Scoring!$H$50)+IF(Data!$AT225&lt;&gt;"",Scoring!$H$51)+IF(Data!$AU225&lt;&gt;"",Scoring!$H$52),"")</f>
        <v/>
      </c>
      <c r="BE225" s="186" t="str">
        <f>IF(BD225&lt;&gt;"",LOOKUP(BD225,Likelihoods!$A$7:$A$107,Likelihoods!F$7:F$107),"")</f>
        <v/>
      </c>
      <c r="BF225" s="181" t="str">
        <f>IF(AND(COUNTBLANK($B225:$O225)=13,COUNTBLANK($P225:$Q225)=1,COUNTBLANK($R225:$U225)=3,COUNTBLANK($V225:$X225)=2,COUNTBLANK($Y225:$AE225)=6,COUNTBLANK($AF225:$AJ225)=4,COUNTBLANK($AK225:AN225)=3,COUNTBLANK($AO225:$AQ225)=2,COUNTBLANK($AR225:$AS225)=1,COUNTBLANK($AT225:$AU225)=1),IF(Data!$B225&lt;&gt;"",Scoring!$I$7)+IF(Data!$C225&lt;&gt;"",Scoring!$I$8)+IF(Data!$D225&lt;&gt;"",Scoring!$I$9)+IF(Data!$E225&lt;&gt;"",Scoring!$I$10)+IF(Data!$F225&lt;&gt;"",Scoring!$I$11)+IF(Data!$G225&lt;&gt;"",Scoring!$I$12)+IF(Data!$H225&lt;&gt;"",Scoring!$I$13)+IF(Data!$I225&lt;&gt;"",Scoring!$I$14)+IF(Data!$J225&lt;&gt;"",Scoring!$I$15)+IF(Data!$K225&lt;&gt;"",Scoring!$I$16)+IF(Data!$L225&lt;&gt;"",Scoring!$I$17)+IF(Data!$M225&lt;&gt;"",Scoring!$I$18)+IF(Data!$N225&lt;&gt;"",Scoring!$I$19)+IF(Data!$O225&lt;&gt;"",Scoring!$I$20)+IF(Data!$P225&lt;&gt;"",Scoring!$I$21)+IF(Data!$Q225&lt;&gt;"",Scoring!$I$22)+IF(Data!$R225&lt;&gt;"",Scoring!$I$23)+IF(Data!$S225&lt;&gt;"",Scoring!$I$24)+IF(Data!$T225&lt;&gt;"",Scoring!$I$25)+IF(Data!$U225&lt;&gt;"",Scoring!$I$26)+IF(Data!$V225&lt;&gt;"",Scoring!$I$27)+IF(Data!$W225&lt;&gt;"",Scoring!$I$28)+IF(Data!$X225&lt;&gt;"",Scoring!$I$29)+IF(Data!$Y225&lt;&gt;"",Scoring!$I$30)+IF(Data!$Z225&lt;&gt;"",Scoring!$I$31)+IF(Data!$AA225&lt;&gt;"",Scoring!$I$32)+IF(Data!$AB225&lt;&gt;"",Scoring!$I$33)+IF(Data!$AC225&lt;&gt;"",Scoring!$I$34)+IF(Data!$AD225&lt;&gt;"",Scoring!$I$35)+IF(Data!$AE225&lt;&gt;"",Scoring!$I$36)+IF(Data!$AF225&lt;&gt;"",Scoring!$I$37)+IF(Data!$AG225&lt;&gt;"",Scoring!$I$38)+IF(Data!$AH225&lt;&gt;"",Scoring!$I$39)+IF(Data!$AI225&lt;&gt;"",Scoring!$I$40)+IF(Data!$AJ225&lt;&gt;"",Scoring!$I$41)+IF(Data!$AK225&lt;&gt;"",Scoring!$I$42)+IF(Data!$AL225&lt;&gt;"",Scoring!$I$43)+IF(Data!$AM225&lt;&gt;"",Scoring!$I$44)+IF(Data!$AN225&lt;&gt;"",Scoring!$I$45)+IF(Data!$AO225&lt;&gt;"",Scoring!$I$46)+IF(Data!$AP225&lt;&gt;"",Scoring!$I$47)+IF(Data!$AQ225&lt;&gt;"",Scoring!$I$48)+IF(Data!$AR225&lt;&gt;"",Scoring!$I$49)+IF(Data!$AS225&lt;&gt;"",Scoring!$I$50)+IF(Data!$AT225&lt;&gt;"",Scoring!$I$51)+IF(Data!$AU225&lt;&gt;"",Scoring!$I$52),"")</f>
        <v/>
      </c>
      <c r="BG225" s="180" t="str">
        <f>IF(BF225&lt;&gt;"",LOOKUP(BF225,Likelihoods!$A$7:$A$107,Likelihoods!G$7:G$107),"")</f>
        <v/>
      </c>
      <c r="BH225" s="187" t="str">
        <f>IF(AND(COUNTBLANK($B225:$O225)=13,COUNTBLANK($P225:$Q225)=1,COUNTBLANK($R225:$U225)=3,COUNTBLANK($V225:$X225)=2,COUNTBLANK($Y225:$AE225)=6,COUNTBLANK($AF225:$AJ225)=4,COUNTBLANK($AK225:AN225)=3,COUNTBLANK($AO225:$AQ225)=2,COUNTBLANK($AR225:$AS225)=1,COUNTBLANK($AT225:$AU225)=1),IF(Data!$B225&lt;&gt;"",Scoring!$J$7)+IF(Data!$C225&lt;&gt;"",Scoring!$J$8)+IF(Data!$D225&lt;&gt;"",Scoring!$J$9)+IF(Data!$E225&lt;&gt;"",Scoring!$J$10)+IF(Data!$F225&lt;&gt;"",Scoring!$J$11)+IF(Data!$G225&lt;&gt;"",Scoring!$J$12)+IF(Data!$H225&lt;&gt;"",Scoring!$J$13)+IF(Data!$I225&lt;&gt;"",Scoring!$J$14)+IF(Data!$J225&lt;&gt;"",Scoring!$J$15)+IF(Data!$K225&lt;&gt;"",Scoring!$J$16)+IF(Data!$L225&lt;&gt;"",Scoring!$J$17)+IF(Data!$M225&lt;&gt;"",Scoring!$J$18)+IF(Data!$N225&lt;&gt;"",Scoring!$J$19)+IF(Data!$O225&lt;&gt;"",Scoring!$J$20)+IF(Data!$P225&lt;&gt;"",Scoring!$J$21)+IF(Data!$Q225&lt;&gt;"",Scoring!$J$22)+IF(Data!$R225&lt;&gt;"",Scoring!$J$23)+IF(Data!$S225&lt;&gt;"",Scoring!$J$24)+IF(Data!$T225&lt;&gt;"",Scoring!$J$25)+IF(Data!$U225&lt;&gt;"",Scoring!$J$26)+IF(Data!$V225&lt;&gt;"",Scoring!$J$27)+IF(Data!$W225&lt;&gt;"",Scoring!$J$28)+IF(Data!$X225&lt;&gt;"",Scoring!$J$29)+IF(Data!$Y225&lt;&gt;"",Scoring!$J$30)+IF(Data!$Z225&lt;&gt;"",Scoring!$J$31)+IF(Data!$AA225&lt;&gt;"",Scoring!$J$32)+IF(Data!$AB225&lt;&gt;"",Scoring!$J$33)+IF(Data!$AC225&lt;&gt;"",Scoring!$J$34)+IF(Data!$AD225&lt;&gt;"",Scoring!$J$35)+IF(Data!$AE225&lt;&gt;"",Scoring!$J$36)+IF(Data!$AF225&lt;&gt;"",Scoring!$J$37)+IF(Data!$AG225&lt;&gt;"",Scoring!$J$38)+IF(Data!$AH225&lt;&gt;"",Scoring!$J$39)+IF(Data!$AI225&lt;&gt;"",Scoring!$J$40)+IF(Data!$AJ225&lt;&gt;"",Scoring!$J$41)+IF(Data!$AK225&lt;&gt;"",Scoring!$J$42)+IF(Data!$AL225&lt;&gt;"",Scoring!$J$43)+IF(Data!$AM225&lt;&gt;"",Scoring!$J$44)+IF(Data!$AN225&lt;&gt;"",Scoring!$J$45)+IF(Data!$AO225&lt;&gt;"",Scoring!$J$46)+IF(Data!$AP225&lt;&gt;"",Scoring!$J$47)+IF(Data!$AQ225&lt;&gt;"",Scoring!$J$48)+IF(Data!$AR225&lt;&gt;"",Scoring!$J$49)+IF(Data!$AS225&lt;&gt;"",Scoring!$J$50)+IF(Data!$AT225&lt;&gt;"",Scoring!$J$51)+IF(Data!$AU225&lt;&gt;"",Scoring!$J$52),"")</f>
        <v/>
      </c>
      <c r="BI225" s="183" t="str">
        <f>IF(BH225&lt;&gt;"",LOOKUP(BH225,Likelihoods!$A$7:$A$107,Likelihoods!H$7:H$107),"")</f>
        <v/>
      </c>
      <c r="BJ225" s="188" t="str">
        <f>IF(AND(COUNTBLANK($B225:$O225)=13,COUNTBLANK($P225:$Q225)=1,COUNTBLANK($R225:$U225)=3,COUNTBLANK($V225:$X225)=2,COUNTBLANK($Y225:$AE225)=6,COUNTBLANK($AF225:$AJ225)=4,COUNTBLANK($AK225:AN225)=3,COUNTBLANK($AO225:$AQ225)=2,COUNTBLANK($AR225:$AS225)=1,COUNTBLANK($AT225:$AU225)=1),IF(Data!$B225&lt;&gt;"",Scoring!$K$7)+IF(Data!$C225&lt;&gt;"",Scoring!$K$8)+IF(Data!$D225&lt;&gt;"",Scoring!$K$9)+IF(Data!$E225&lt;&gt;"",Scoring!$K$10)+IF(Data!$F225&lt;&gt;"",Scoring!$K$11)+IF(Data!$G225&lt;&gt;"",Scoring!$K$12)+IF(Data!$H225&lt;&gt;"",Scoring!$K$13)+IF(Data!$I225&lt;&gt;"",Scoring!$K$14)+IF(Data!$J225&lt;&gt;"",Scoring!$K$15)+IF(Data!$K225&lt;&gt;"",Scoring!$K$16)+IF(Data!$L225&lt;&gt;"",Scoring!$K$17)+IF(Data!$M225&lt;&gt;"",Scoring!$K$18)+IF(Data!$N225&lt;&gt;"",Scoring!$K$19)+IF(Data!$O225&lt;&gt;"",Scoring!$K$20)+IF(Data!$P225&lt;&gt;"",Scoring!$K$21)+IF(Data!$Q225&lt;&gt;"",Scoring!$K$22)+IF(Data!$R225&lt;&gt;"",Scoring!$K$23)+IF(Data!$S225&lt;&gt;"",Scoring!$K$24)+IF(Data!$T225&lt;&gt;"",Scoring!$K$25)+IF(Data!$U225&lt;&gt;"",Scoring!$K$26)+IF(Data!$V225&lt;&gt;"",Scoring!$K$27)+IF(Data!$W225&lt;&gt;"",Scoring!$K$28)+IF(Data!$X225&lt;&gt;"",Scoring!$K$29)+IF(Data!$Y225&lt;&gt;"",Scoring!$K$30)+IF(Data!$Z225&lt;&gt;"",Scoring!$K$31)+IF(Data!$AA225&lt;&gt;"",Scoring!$K$32)+IF(Data!$AB225&lt;&gt;"",Scoring!$K$33)+IF(Data!$AC225&lt;&gt;"",Scoring!$K$34)+IF(Data!$AD225&lt;&gt;"",Scoring!$K$35)+IF(Data!$AE225&lt;&gt;"",Scoring!$K$36)+IF(Data!$AF225&lt;&gt;"",Scoring!$K$37)+IF(Data!$AG225&lt;&gt;"",Scoring!$K$38)+IF(Data!$AH225&lt;&gt;"",Scoring!$K$39)+IF(Data!$AI225&lt;&gt;"",Scoring!$K$40)+IF(Data!$AJ225&lt;&gt;"",Scoring!$K$41)+IF(Data!$AK225&lt;&gt;"",Scoring!$K$42)+IF(Data!$AL225&lt;&gt;"",Scoring!$K$43)+IF(Data!$AM225&lt;&gt;"",Scoring!$K$44)+IF(Data!$AN225&lt;&gt;"",Scoring!$K$45)+IF(Data!$AO225&lt;&gt;"",Scoring!$K$46)+IF(Data!$AP225&lt;&gt;"",Scoring!$K$47)+IF(Data!$AQ225&lt;&gt;"",Scoring!$K$48)+IF(Data!$AR225&lt;&gt;"",Scoring!$K$49)+IF(Data!$AS225&lt;&gt;"",Scoring!$K$50)+IF(Data!$AT225&lt;&gt;"",Scoring!$K$51)+IF(Data!$AU225&lt;&gt;"",Scoring!$K$52),"")</f>
        <v/>
      </c>
      <c r="BK225" s="184" t="str">
        <f>IF(BJ225&lt;&gt;"",LOOKUP(BJ225,Likelihoods!$A$7:$A$107,Likelihoods!I$7:I$107),"")</f>
        <v/>
      </c>
      <c r="BL225" s="187" t="str">
        <f>IF(AND(COUNTBLANK($B225:$O225)=13,COUNTBLANK($P225:$Q225)=1,COUNTBLANK($R225:$U225)=3,COUNTBLANK($V225:$X225)=2,COUNTBLANK($Y225:$AE225)=6,COUNTBLANK($AF225:$AJ225)=4,COUNTBLANK($AK225:AN225)=3,COUNTBLANK($AO225:$AQ225)=2,COUNTBLANK($AR225:$AS225)=1,COUNTBLANK($AT225:$AU225)=1),IF(Data!$B225&lt;&gt;"",Scoring!$L$7)+IF(Data!$C225&lt;&gt;"",Scoring!$L$8)+IF(Data!$D225&lt;&gt;"",Scoring!$L$9)+IF(Data!$E225&lt;&gt;"",Scoring!$L$10)+IF(Data!$F225&lt;&gt;"",Scoring!$L$11)+IF(Data!$G225&lt;&gt;"",Scoring!$L$12)+IF(Data!$H225&lt;&gt;"",Scoring!$L$13)+IF(Data!$I225&lt;&gt;"",Scoring!$L$14)+IF(Data!$J225&lt;&gt;"",Scoring!$L$15)+IF(Data!$K225&lt;&gt;"",Scoring!$L$16)+IF(Data!$L225&lt;&gt;"",Scoring!$L$17)+IF(Data!$M225&lt;&gt;"",Scoring!$L$18)+IF(Data!$N225&lt;&gt;"",Scoring!$L$19)+IF(Data!$O225&lt;&gt;"",Scoring!$L$20)+IF(Data!$P225&lt;&gt;"",Scoring!$L$21)+IF(Data!$Q225&lt;&gt;"",Scoring!$L$22)+IF(Data!$R225&lt;&gt;"",Scoring!$L$23)+IF(Data!$S225&lt;&gt;"",Scoring!$L$24)+IF(Data!$T225&lt;&gt;"",Scoring!$L$25)+IF(Data!$U225&lt;&gt;"",Scoring!$L$26)+IF(Data!$V225&lt;&gt;"",Scoring!$L$27)+IF(Data!$W225&lt;&gt;"",Scoring!$L$28)+IF(Data!$X225&lt;&gt;"",Scoring!$L$29)+IF(Data!$Y225&lt;&gt;"",Scoring!$L$30)+IF(Data!$Z225&lt;&gt;"",Scoring!$L$31)+IF(Data!$AA225&lt;&gt;"",Scoring!$L$32)+IF(Data!$AB225&lt;&gt;"",Scoring!$L$33)+IF(Data!$AC225&lt;&gt;"",Scoring!$L$34)+IF(Data!$AD225&lt;&gt;"",Scoring!$L$35)+IF(Data!$AE225&lt;&gt;"",Scoring!$L$36)+IF(Data!$AF225&lt;&gt;"",Scoring!$L$37)+IF(Data!$AG225&lt;&gt;"",Scoring!$L$38)+IF(Data!$AH225&lt;&gt;"",Scoring!$L$39)+IF(Data!$AI225&lt;&gt;"",Scoring!$L$40)+IF(Data!$AJ225&lt;&gt;"",Scoring!$L$41)+IF(Data!$AK225&lt;&gt;"",Scoring!$L$42)+IF(Data!$AL225&lt;&gt;"",Scoring!$L$43)+IF(Data!$AM225&lt;&gt;"",Scoring!$L$44)+IF(Data!$AN225&lt;&gt;"",Scoring!$L$45)+IF(Data!$AO225&lt;&gt;"",Scoring!$L$46)+IF(Data!$AP225&lt;&gt;"",Scoring!$L$47)+IF(Data!$AQ225&lt;&gt;"",Scoring!$L$48)+IF(Data!$AR225&lt;&gt;"",Scoring!$L$49)+IF(Data!$AS225&lt;&gt;"",Scoring!$L$50)+IF(Data!$AT225&lt;&gt;"",Scoring!$L$51)+IF(Data!$AU225&lt;&gt;"",Scoring!$L$52),"")</f>
        <v/>
      </c>
      <c r="BM225" s="180" t="str">
        <f>IF(BL225&lt;&gt;"",LOOKUP(BL225,Likelihoods!$A$7:$A$107,Likelihoods!J$7:J$107),"")</f>
        <v/>
      </c>
      <c r="BN225" s="181" t="str">
        <f>IF(AND(COUNTBLANK($B225:$O225)=13,COUNTBLANK($P225:$Q225)=1,COUNTBLANK($R225:$U225)=3,COUNTBLANK($V225:$X225)=2,COUNTBLANK($Y225:$AE225)=6,COUNTBLANK($AF225:$AJ225)=4,COUNTBLANK($AK225:AN225)=3,COUNTBLANK($AO225:$AQ225)=2,COUNTBLANK($AR225:$AS225)=1,COUNTBLANK($AT225:$AU225)=1),IF(Data!$B225&lt;&gt;"",Scoring!$M$7)+IF(Data!$C225&lt;&gt;"",Scoring!$M$8)+IF(Data!$D225&lt;&gt;"",Scoring!$M$9)+IF(Data!$E225&lt;&gt;"",Scoring!$M$10)+IF(Data!$F225&lt;&gt;"",Scoring!$M$11)+IF(Data!$G225&lt;&gt;"",Scoring!$M$12)+IF(Data!$H225&lt;&gt;"",Scoring!$M$13)+IF(Data!$I225&lt;&gt;"",Scoring!$M$14)+IF(Data!$J225&lt;&gt;"",Scoring!$M$15)+IF(Data!$K225&lt;&gt;"",Scoring!$M$16)+IF(Data!$L225&lt;&gt;"",Scoring!$M$17)+IF(Data!$M225&lt;&gt;"",Scoring!$M$18)+IF(Data!$N225&lt;&gt;"",Scoring!$M$19)+IF(Data!$O225&lt;&gt;"",Scoring!$M$20)+IF(Data!$P225&lt;&gt;"",Scoring!$M$21)+IF(Data!$Q225&lt;&gt;"",Scoring!$M$22)+IF(Data!$R225&lt;&gt;"",Scoring!$M$23)+IF(Data!$S225&lt;&gt;"",Scoring!$M$24)+IF(Data!$T225&lt;&gt;"",Scoring!$M$25)+IF(Data!$U225&lt;&gt;"",Scoring!$M$26)+IF(Data!$V225&lt;&gt;"",Scoring!$M$27)+IF(Data!$W225&lt;&gt;"",Scoring!$M$28)+IF(Data!$X225&lt;&gt;"",Scoring!$M$29)+IF(Data!$Y225&lt;&gt;"",Scoring!$M$30)+IF(Data!$Z225&lt;&gt;"",Scoring!$M$31)+IF(Data!$AA225&lt;&gt;"",Scoring!$M$32)+IF(Data!$AB225&lt;&gt;"",Scoring!$M$33)+IF(Data!$AC225&lt;&gt;"",Scoring!$M$34)+IF(Data!$AD225&lt;&gt;"",Scoring!$M$35)+IF(Data!$AE225&lt;&gt;"",Scoring!$M$36)+IF(Data!$AF225&lt;&gt;"",Scoring!$M$37)+IF(Data!$AG225&lt;&gt;"",Scoring!$M$38)+IF(Data!$AH225&lt;&gt;"",Scoring!$M$39)+IF(Data!$AI225&lt;&gt;"",Scoring!$M$40)+IF(Data!$AJ225&lt;&gt;"",Scoring!$M$41)+IF(Data!$AK225&lt;&gt;"",Scoring!$M$42)+IF(Data!$AL225&lt;&gt;"",Scoring!$M$43)+IF(Data!$AM225&lt;&gt;"",Scoring!$M$44)+IF(Data!$AN225&lt;&gt;"",Scoring!$M$45)+IF(Data!$AO225&lt;&gt;"",Scoring!$M$46)+IF(Data!$AP225&lt;&gt;"",Scoring!$M$47)+IF(Data!$AQ225&lt;&gt;"",Scoring!$M$48)+IF(Data!$AR225&lt;&gt;"",Scoring!$M$49)+IF(Data!$AS225&lt;&gt;"",Scoring!$M$50)+IF(Data!$AT225&lt;&gt;"",Scoring!$M$51)+IF(Data!$AU225&lt;&gt;"",Scoring!$M$52),"")</f>
        <v/>
      </c>
      <c r="BO225" s="184" t="str">
        <f>IF(BN225&lt;&gt;"",LOOKUP(BN225,Likelihoods!$A$7:$A$107,Likelihoods!K$7:K$107),"")</f>
        <v/>
      </c>
      <c r="BP225" s="179" t="str">
        <f>IF(AND(COUNTBLANK($B225:$O225)=13,COUNTBLANK($P225:$Q225)=1,COUNTBLANK($R225:$U225)=3,COUNTBLANK($V225:$X225)=2,COUNTBLANK($Y225:$AE225)=6,COUNTBLANK($AF225:$AJ225)=4,COUNTBLANK($AK225:AN225)=3,COUNTBLANK($AO225:$AQ225)=2,COUNTBLANK($AR225:$AS225)=1,COUNTBLANK($AT225:$AU225)=1),IF(Data!$B225&lt;&gt;"",Scoring!$N$7)+IF(Data!$C225&lt;&gt;"",Scoring!$N$8)+IF(Data!$D225&lt;&gt;"",Scoring!$N$9)+IF(Data!$E225&lt;&gt;"",Scoring!$N$10)+IF(Data!$F225&lt;&gt;"",Scoring!$N$11)+IF(Data!$G225&lt;&gt;"",Scoring!$N$12)+IF(Data!$H225&lt;&gt;"",Scoring!$N$13)+IF(Data!$I225&lt;&gt;"",Scoring!$N$14)+IF(Data!$J225&lt;&gt;"",Scoring!$N$15)+IF(Data!$K225&lt;&gt;"",Scoring!$N$16)+IF(Data!$L225&lt;&gt;"",Scoring!$N$17)+IF(Data!$M225&lt;&gt;"",Scoring!$N$18)+IF(Data!$N225&lt;&gt;"",Scoring!$N$19)+IF(Data!$O225&lt;&gt;"",Scoring!$N$20)+IF(Data!$P225&lt;&gt;"",Scoring!$N$21)+IF(Data!$Q225&lt;&gt;"",Scoring!$N$22)+IF(Data!$R225&lt;&gt;"",Scoring!$N$23)+IF(Data!$S225&lt;&gt;"",Scoring!$N$24)+IF(Data!$T225&lt;&gt;"",Scoring!$N$25)+IF(Data!$U225&lt;&gt;"",Scoring!$N$26)+IF(Data!$V225&lt;&gt;"",Scoring!$N$27)+IF(Data!$W225&lt;&gt;"",Scoring!$N$28)+IF(Data!$X225&lt;&gt;"",Scoring!$N$29)+IF(Data!$Y225&lt;&gt;"",Scoring!$N$30)+IF(Data!$Z225&lt;&gt;"",Scoring!$N$31)+IF(Data!$AA225&lt;&gt;"",Scoring!$N$32)+IF(Data!$AB225&lt;&gt;"",Scoring!$N$33)+IF(Data!$AC225&lt;&gt;"",Scoring!$N$34)+IF(Data!$AD225&lt;&gt;"",Scoring!$N$35)+IF(Data!$AE225&lt;&gt;"",Scoring!$N$36)+IF(Data!$AF225&lt;&gt;"",Scoring!$N$37)+IF(Data!$AG225&lt;&gt;"",Scoring!$N$38)+IF(Data!$AH225&lt;&gt;"",Scoring!$N$39)+IF(Data!$AI225&lt;&gt;"",Scoring!$N$40)+IF(Data!$AJ225&lt;&gt;"",Scoring!$N$41)+IF(Data!$AK225&lt;&gt;"",Scoring!$N$42)+IF(Data!$AL225&lt;&gt;"",Scoring!$N$43)+IF(Data!$AM225&lt;&gt;"",Scoring!$N$44)+IF(Data!$AN225&lt;&gt;"",Scoring!$N$45)+IF(Data!$AO225&lt;&gt;"",Scoring!$N$46)+IF(Data!$AP225&lt;&gt;"",Scoring!$N$47)+IF(Data!$AQ225&lt;&gt;"",Scoring!$N$48)+IF(Data!$AR225&lt;&gt;"",Scoring!$N$49)+IF(Data!$AS225&lt;&gt;"",Scoring!$N$50)+IF(Data!$AT225&lt;&gt;"",Scoring!$N$51)+IF(Data!$AU225&lt;&gt;"",Scoring!$N$52),"")</f>
        <v/>
      </c>
      <c r="BQ225" s="189" t="str">
        <f>IF(BP225&lt;&gt;"",LOOKUP(BP225,Likelihoods!$A$7:$A$107,Likelihoods!L$7:L$107),"")</f>
        <v/>
      </c>
      <c r="BR225" s="181" t="str">
        <f>IF(AND(COUNTBLANK($B225:$O225)=13,COUNTBLANK($P225:$Q225)=1,COUNTBLANK($R225:$U225)=3,COUNTBLANK($V225:$X225)=2,COUNTBLANK($Y225:$AE225)=6,COUNTBLANK($AF225:$AJ225)=4,COUNTBLANK($AK225:AN225)=3,COUNTBLANK($AO225:$AQ225)=2,COUNTBLANK($AR225:$AS225)=1,COUNTBLANK($AT225:$AU225)=1),IF(Data!$B225&lt;&gt;"",Scoring!$O$7)+IF(Data!$C225&lt;&gt;"",Scoring!$O$8)+IF(Data!$D225&lt;&gt;"",Scoring!$O$9)+IF(Data!$E225&lt;&gt;"",Scoring!$O$10)+IF(Data!$F225&lt;&gt;"",Scoring!$O$11)+IF(Data!$G225&lt;&gt;"",Scoring!$O$12)+IF(Data!$H225&lt;&gt;"",Scoring!$O$13)+IF(Data!$I225&lt;&gt;"",Scoring!$O$14)+IF(Data!$J225&lt;&gt;"",Scoring!$O$15)+IF(Data!$K225&lt;&gt;"",Scoring!$O$16)+IF(Data!$L225&lt;&gt;"",Scoring!$O$17)+IF(Data!$M225&lt;&gt;"",Scoring!$O$18)+IF(Data!$N225&lt;&gt;"",Scoring!$O$19)+IF(Data!$O225&lt;&gt;"",Scoring!$O$20)+IF(Data!$P225&lt;&gt;"",Scoring!$O$21)+IF(Data!$Q225&lt;&gt;"",Scoring!$O$22)+IF(Data!$R225&lt;&gt;"",Scoring!$O$23)+IF(Data!$S225&lt;&gt;"",Scoring!$O$24)+IF(Data!$T225&lt;&gt;"",Scoring!$O$25)+IF(Data!$U225&lt;&gt;"",Scoring!$O$26)+IF(Data!$V225&lt;&gt;"",Scoring!$O$27)+IF(Data!$W225&lt;&gt;"",Scoring!$O$28)+IF(Data!$X225&lt;&gt;"",Scoring!$O$29)+IF(Data!$Y225&lt;&gt;"",Scoring!$O$30)+IF(Data!$Z225&lt;&gt;"",Scoring!$O$31)+IF(Data!$AA225&lt;&gt;"",Scoring!$O$32)+IF(Data!$AB225&lt;&gt;"",Scoring!$O$33)+IF(Data!$AC225&lt;&gt;"",Scoring!$O$34)+IF(Data!$AD225&lt;&gt;"",Scoring!$O$35)+IF(Data!$AE225&lt;&gt;"",Scoring!$O$36)+IF(Data!$AF225&lt;&gt;"",Scoring!$O$37)+IF(Data!$AG225&lt;&gt;"",Scoring!$O$38)+IF(Data!$AH225&lt;&gt;"",Scoring!$O$39)+IF(Data!$AI225&lt;&gt;"",Scoring!$O$40)+IF(Data!$AJ225&lt;&gt;"",Scoring!$O$41)+IF(Data!$AK225&lt;&gt;"",Scoring!$O$42)+IF(Data!$AL225&lt;&gt;"",Scoring!$O$43)+IF(Data!$AM225&lt;&gt;"",Scoring!$O$44)+IF(Data!$AN225&lt;&gt;"",Scoring!$O$45)+IF(Data!$AO225&lt;&gt;"",Scoring!$O$46)+IF(Data!$AP225&lt;&gt;"",Scoring!$O$47)+IF(Data!$AQ225&lt;&gt;"",Scoring!$O$48)+IF(Data!$AR225&lt;&gt;"",Scoring!$O$49)+IF(Data!$AS225&lt;&gt;"",Scoring!$O$50)+IF(Data!$AT225&lt;&gt;"",Scoring!$O$51)+IF(Data!$AU225&lt;&gt;"",Scoring!$O$52),"")</f>
        <v/>
      </c>
      <c r="BS225" s="184" t="str">
        <f>IF(BR225&lt;&gt;"",LOOKUP(BR225,Likelihoods!$A$7:$A$107,Likelihoods!M$7:M$107),"")</f>
        <v/>
      </c>
      <c r="BT225" s="181" t="str">
        <f>IF(AND(COUNTBLANK($B225:$O225)=13,COUNTBLANK($P225:$Q225)=1,COUNTBLANK($R225:$U225)=3,COUNTBLANK($V225:$X225)=2,COUNTBLANK($Y225:$AE225)=6,COUNTBLANK($AF225:$AJ225)=4,COUNTBLANK($AK225:AN225)=3,COUNTBLANK($AO225:$AQ225)=2,COUNTBLANK($AR225:$AS225)=1,COUNTBLANK($AT225:$AU225)=1),IF(Data!$B225&lt;&gt;"",Scoring!$P$7)+IF(Data!$C225&lt;&gt;"",Scoring!$P$8)+IF(Data!$D225&lt;&gt;"",Scoring!$P$9)+IF(Data!$E225&lt;&gt;"",Scoring!$P$10)+IF(Data!$F225&lt;&gt;"",Scoring!$P$11)+IF(Data!$G225&lt;&gt;"",Scoring!$P$12)+IF(Data!$H225&lt;&gt;"",Scoring!$P$13)+IF(Data!$I225&lt;&gt;"",Scoring!$P$14)+IF(Data!$J225&lt;&gt;"",Scoring!$P$15)+IF(Data!$K225&lt;&gt;"",Scoring!$P$16)+IF(Data!$L225&lt;&gt;"",Scoring!$P$17)+IF(Data!$M225&lt;&gt;"",Scoring!$P$18)+IF(Data!$N225&lt;&gt;"",Scoring!$P$19)+IF(Data!$O225&lt;&gt;"",Scoring!$P$20)+IF(Data!$P225&lt;&gt;"",Scoring!$P$21)+IF(Data!$Q225&lt;&gt;"",Scoring!$P$22)+IF(Data!$R225&lt;&gt;"",Scoring!$P$23)+IF(Data!$S225&lt;&gt;"",Scoring!$P$24)+IF(Data!$T225&lt;&gt;"",Scoring!$P$25)+IF(Data!$U225&lt;&gt;"",Scoring!$P$26)+IF(Data!$V225&lt;&gt;"",Scoring!$P$27)+IF(Data!$W225&lt;&gt;"",Scoring!$P$28)+IF(Data!$X225&lt;&gt;"",Scoring!$P$29)+IF(Data!$Y225&lt;&gt;"",Scoring!$P$30)+IF(Data!$Z225&lt;&gt;"",Scoring!$P$31)+IF(Data!$AA225&lt;&gt;"",Scoring!$P$32)+IF(Data!$AB225&lt;&gt;"",Scoring!$P$33)+IF(Data!$AC225&lt;&gt;"",Scoring!$P$34)+IF(Data!$AD225&lt;&gt;"",Scoring!$P$35)+IF(Data!$AE225&lt;&gt;"",Scoring!$P$36)+IF(Data!$AF225&lt;&gt;"",Scoring!$P$37)+IF(Data!$AG225&lt;&gt;"",Scoring!$P$38)+IF(Data!$AH225&lt;&gt;"",Scoring!$P$39)+IF(Data!$AI225&lt;&gt;"",Scoring!$P$40)+IF(Data!$AJ225&lt;&gt;"",Scoring!$P$41)+IF(Data!$AK225&lt;&gt;"",Scoring!$P$42)+IF(Data!$AL225&lt;&gt;"",Scoring!$P$43)+IF(Data!$AM225&lt;&gt;"",Scoring!$P$44)+IF(Data!$AN225&lt;&gt;"",Scoring!$P$45)+IF(Data!$AO225&lt;&gt;"",Scoring!$P$46)+IF(Data!$AP225&lt;&gt;"",Scoring!$P$47)+IF(Data!$AQ225&lt;&gt;"",Scoring!$P$48)+IF(Data!$AR225&lt;&gt;"",Scoring!$P$49)+IF(Data!$AS225&lt;&gt;"",Scoring!$P$50)+IF(Data!$AT225&lt;&gt;"",Scoring!$P$51)+IF(Data!$AU225&lt;&gt;"",Scoring!$P$52),"")</f>
        <v/>
      </c>
      <c r="BU225" s="180" t="str">
        <f>IF(BT225&lt;&gt;"",LOOKUP(BT225,Likelihoods!$A$7:$A$107,Likelihoods!N$7:N$107),"")</f>
        <v/>
      </c>
      <c r="BV225" s="181" t="str">
        <f>IF(AND(COUNTBLANK($B225:$O225)=13,COUNTBLANK($P225:$Q225)=1,COUNTBLANK($R225:$U225)=3,COUNTBLANK($V225:$X225)=2,COUNTBLANK($Y225:$AE225)=6,COUNTBLANK($AF225:$AJ225)=4,COUNTBLANK($AK225:AN225)=3,COUNTBLANK($AO225:$AQ225)=2,COUNTBLANK($AR225:$AS225)=1,COUNTBLANK($AT225:$AU225)=1),IF(Data!$B225&lt;&gt;"",Scoring!$Q$7)+IF(Data!$C225&lt;&gt;"",Scoring!$Q$8)+IF(Data!$D225&lt;&gt;"",Scoring!$Q$9)+IF(Data!$E225&lt;&gt;"",Scoring!$Q$10)+IF(Data!$F225&lt;&gt;"",Scoring!$Q$11)+IF(Data!$G225&lt;&gt;"",Scoring!$Q$12)+IF(Data!$H225&lt;&gt;"",Scoring!$Q$13)+IF(Data!$I225&lt;&gt;"",Scoring!$Q$14)+IF(Data!$J225&lt;&gt;"",Scoring!$Q$15)+IF(Data!$K225&lt;&gt;"",Scoring!$Q$16)+IF(Data!$L225&lt;&gt;"",Scoring!$Q$17)+IF(Data!$M225&lt;&gt;"",Scoring!$Q$18)+IF(Data!$N225&lt;&gt;"",Scoring!$Q$19)+IF(Data!$O225&lt;&gt;"",Scoring!$Q$20)+IF(Data!$P225&lt;&gt;"",Scoring!$Q$21)+IF(Data!$Q225&lt;&gt;"",Scoring!$Q$22)+IF(Data!$R225&lt;&gt;"",Scoring!$Q$23)+IF(Data!$S225&lt;&gt;"",Scoring!$Q$24)+IF(Data!$T225&lt;&gt;"",Scoring!$Q$25)+IF(Data!$U225&lt;&gt;"",Scoring!$Q$26)+IF(Data!$V225&lt;&gt;"",Scoring!$Q$27)+IF(Data!$W225&lt;&gt;"",Scoring!$Q$28)+IF(Data!$X225&lt;&gt;"",Scoring!$Q$29)+IF(Data!$Y225&lt;&gt;"",Scoring!$Q$30)+IF(Data!$Z225&lt;&gt;"",Scoring!$Q$31)+IF(Data!$AA225&lt;&gt;"",Scoring!$Q$32)+IF(Data!$AB225&lt;&gt;"",Scoring!$Q$33)+IF(Data!$AC225&lt;&gt;"",Scoring!$Q$34)+IF(Data!$AD225&lt;&gt;"",Scoring!$Q$35)+IF(Data!$AE225&lt;&gt;"",Scoring!$Q$36)+IF(Data!$AF225&lt;&gt;"",Scoring!$Q$37)+IF(Data!$AG225&lt;&gt;"",Scoring!$Q$38)+IF(Data!$AH225&lt;&gt;"",Scoring!$Q$39)+IF(Data!$AI225&lt;&gt;"",Scoring!$Q$40)+IF(Data!$AJ225&lt;&gt;"",Scoring!$Q$41)+IF(Data!$AK225&lt;&gt;"",Scoring!$Q$42)+IF(Data!$AL225&lt;&gt;"",Scoring!$Q$43)+IF(Data!$AM225&lt;&gt;"",Scoring!$Q$44)+IF(Data!$AN225&lt;&gt;"",Scoring!$Q$45)+IF(Data!$AO225&lt;&gt;"",Scoring!$Q$46)+IF(Data!$AP225&lt;&gt;"",Scoring!$Q$47)+IF(Data!$AQ225&lt;&gt;"",Scoring!$Q$48)+IF(Data!$AR225&lt;&gt;"",Scoring!$Q$49)+IF(Data!$AS225&lt;&gt;"",Scoring!$Q$50)+IF(Data!$AT225&lt;&gt;"",Scoring!$Q$51)+IF(Data!$AU225&lt;&gt;"",Scoring!$Q$52),"")</f>
        <v/>
      </c>
      <c r="BW225" s="183" t="str">
        <f>IF(BV225&lt;&gt;"",LOOKUP(BV225,Likelihoods!$A$7:$A$107,Likelihoods!O$7:O$107),"")</f>
        <v/>
      </c>
      <c r="BX225" s="9"/>
      <c r="BY225" s="9"/>
      <c r="BZ225" s="9"/>
      <c r="CA225" s="9"/>
      <c r="CB225" s="9"/>
      <c r="CC225" s="9"/>
      <c r="CD225" s="9"/>
      <c r="CE225" s="9"/>
      <c r="CF225" s="9"/>
      <c r="CG225" s="9"/>
      <c r="CH225" s="9"/>
      <c r="CI225" s="9"/>
      <c r="CJ225" s="9"/>
      <c r="CK225" s="9"/>
    </row>
    <row r="226" spans="1:89" ht="14.25">
      <c r="A226" s="59"/>
      <c r="B226" s="76"/>
      <c r="C226" s="77"/>
      <c r="D226" s="77"/>
      <c r="E226" s="77"/>
      <c r="F226" s="77"/>
      <c r="G226" s="77"/>
      <c r="H226" s="77"/>
      <c r="I226" s="77"/>
      <c r="J226" s="77"/>
      <c r="K226" s="77"/>
      <c r="L226" s="77"/>
      <c r="M226" s="77"/>
      <c r="N226" s="77"/>
      <c r="O226" s="77"/>
      <c r="P226" s="76"/>
      <c r="Q226" s="78"/>
      <c r="R226" s="77"/>
      <c r="S226" s="77"/>
      <c r="T226" s="77"/>
      <c r="U226" s="77"/>
      <c r="V226" s="76"/>
      <c r="W226" s="77"/>
      <c r="X226" s="78"/>
      <c r="Y226" s="77"/>
      <c r="Z226" s="77"/>
      <c r="AA226" s="77"/>
      <c r="AB226" s="77"/>
      <c r="AC226" s="77"/>
      <c r="AD226" s="77"/>
      <c r="AE226" s="77"/>
      <c r="AF226" s="76"/>
      <c r="AG226" s="77"/>
      <c r="AH226" s="77"/>
      <c r="AI226" s="77"/>
      <c r="AJ226" s="78"/>
      <c r="AK226" s="77"/>
      <c r="AL226" s="77"/>
      <c r="AM226" s="77"/>
      <c r="AN226" s="77"/>
      <c r="AO226" s="76"/>
      <c r="AP226" s="77"/>
      <c r="AQ226" s="78"/>
      <c r="AR226" s="76"/>
      <c r="AS226" s="78"/>
      <c r="AT226" s="77"/>
      <c r="AU226" s="77"/>
      <c r="AV226" s="179" t="str">
        <f>IF(AND(COUNTBLANK($B226:$O226)=13,COUNTBLANK($P226:$Q226)=1,COUNTBLANK($R226:$U226)=3,COUNTBLANK($V226:$X226)=2,COUNTBLANK($Y226:$AE226)=6,COUNTBLANK($AF226:$AJ226)=4,COUNTBLANK($AK226:AN226)=3,COUNTBLANK($AO226:$AQ226)=2,COUNTBLANK($AR226:$AS226)=1,COUNTBLANK($AT226:$AU226)=1),IF(Data!$B226&lt;&gt;"",Scoring!$D$7)+IF(Data!$C226&lt;&gt;"",Scoring!$D$8)+IF(Data!$D226&lt;&gt;"",Scoring!$D$9)+IF(Data!$E226&lt;&gt;"",Scoring!$D$10)+IF(Data!$F226&lt;&gt;"",Scoring!$D$11)+IF(Data!$G226&lt;&gt;"",Scoring!$D$12)+IF(Data!$H226&lt;&gt;"",Scoring!$D$13)+IF(Data!$I226&lt;&gt;"",Scoring!$D$14)+IF(Data!$J226&lt;&gt;"",Scoring!$D$15)+IF(Data!$K226&lt;&gt;"",Scoring!$D$16)+IF(Data!$L226&lt;&gt;"",Scoring!$D$17)+IF(Data!$M226&lt;&gt;"",Scoring!$D$18)+IF(Data!$N226&lt;&gt;"",Scoring!$D$19)+IF(Data!$O226&lt;&gt;"",Scoring!$D$20)+IF(Data!$P226&lt;&gt;"",Scoring!$D$21)+IF(Data!$Q226&lt;&gt;"",Scoring!$D$22)+IF(Data!$R226&lt;&gt;"",Scoring!$D$23)+IF(Data!$S226&lt;&gt;"",Scoring!$D$24)+IF(Data!$T226&lt;&gt;"",Scoring!$D$25)+IF(Data!$U226&lt;&gt;"",Scoring!$D$26)+IF(Data!$V226&lt;&gt;"",Scoring!$D$27)+IF(Data!$W226&lt;&gt;"",Scoring!$D$28)+IF(Data!$X226&lt;&gt;"",Scoring!$D$29)+IF(Data!$Y226&lt;&gt;"",Scoring!$D$30)+IF(Data!$Z226&lt;&gt;"",Scoring!$D$31)+IF(Data!$AA226&lt;&gt;"",Scoring!$D$32)+IF(Data!$AB226&lt;&gt;"",Scoring!$D$33)+IF(Data!$AC226&lt;&gt;"",Scoring!$D$34)+IF(Data!$AD226&lt;&gt;"",Scoring!$D$35)+IF(Data!$AE226&lt;&gt;"",Scoring!$D$36)+IF(Data!$AF226&lt;&gt;"",Scoring!$D$37)+IF(Data!$AG226&lt;&gt;"",Scoring!$D$38)+IF(Data!$AH226&lt;&gt;"",Scoring!$D$39)+IF(Data!$AI226&lt;&gt;"",Scoring!$D$40)+IF(Data!$AJ226&lt;&gt;"",Scoring!$D$41)+IF(Data!$AK226&lt;&gt;"",Scoring!$D$42)+IF(Data!$AL226&lt;&gt;"",Scoring!$D$43)+IF(Data!$AM226&lt;&gt;"",Scoring!$D$44)+IF(Data!$AN226&lt;&gt;"",Scoring!$D$45)+IF(Data!$AO226&lt;&gt;"",Scoring!$D$46)+IF(Data!$AP226&lt;&gt;"",Scoring!$D$47)+IF(Data!$AQ226&lt;&gt;"",Scoring!$D$48)+IF(Data!$AR226&lt;&gt;"",Scoring!$D$49)+IF(Data!$AS226&lt;&gt;"",Scoring!$D$50)+IF(Data!$AT226&lt;&gt;"",Scoring!$D$51)+IF(Data!$AU226&lt;&gt;"",Scoring!$D$52),"")</f>
        <v/>
      </c>
      <c r="AW226" s="180" t="str">
        <f>IF(AV226&lt;&gt;"",LOOKUP(AV226,Likelihoods!$A$7:$A$107,Likelihoods!B$7:B$107),"")</f>
        <v/>
      </c>
      <c r="AX226" s="181" t="str">
        <f>IF(AND(COUNTBLANK($B226:$O226)=13,COUNTBLANK($P226:$Q226)=1,COUNTBLANK($R226:$U226)=3,COUNTBLANK($V226:$X226)=2,COUNTBLANK($Y226:$AE226)=6,COUNTBLANK($AF226:$AJ226)=4,COUNTBLANK($AK226:AN226)=3,COUNTBLANK($AO226:$AQ226)=2,COUNTBLANK($AR226:$AS226)=1,COUNTBLANK($AT226:$AU226)=1),IF(Data!$B226&lt;&gt;"",Scoring!$E$7)+IF(Data!$C226&lt;&gt;"",Scoring!$E$8)+IF(Data!$D226&lt;&gt;"",Scoring!$E$9)+IF(Data!$E226&lt;&gt;"",Scoring!$E$10)+IF(Data!$F226&lt;&gt;"",Scoring!$E$11)+IF(Data!$G226&lt;&gt;"",Scoring!$E$12)+IF(Data!$H226&lt;&gt;"",Scoring!$E$13)+IF(Data!$I226&lt;&gt;"",Scoring!$E$14)+IF(Data!$J226&lt;&gt;"",Scoring!$E$15)+IF(Data!$K226&lt;&gt;"",Scoring!$E$16)+IF(Data!$L226&lt;&gt;"",Scoring!$E$17)+IF(Data!$M226&lt;&gt;"",Scoring!$E$18)+IF(Data!$N226&lt;&gt;"",Scoring!$E$19)+IF(Data!$O226&lt;&gt;"",Scoring!$E$20)+IF(Data!$P226&lt;&gt;"",Scoring!$E$21)+IF(Data!$Q226&lt;&gt;"",Scoring!$E$22)+IF(Data!$R226&lt;&gt;"",Scoring!$E$23)+IF(Data!$S226&lt;&gt;"",Scoring!$E$24)+IF(Data!$T226&lt;&gt;"",Scoring!$E$25)+IF(Data!$U226&lt;&gt;"",Scoring!$E$26)+IF(Data!$V226&lt;&gt;"",Scoring!$E$27)+IF(Data!$W226&lt;&gt;"",Scoring!$E$28)+IF(Data!$X226&lt;&gt;"",Scoring!$E$29)+IF(Data!$Y226&lt;&gt;"",Scoring!$E$30)+IF(Data!$Z226&lt;&gt;"",Scoring!$E$31)+IF(Data!$AA226&lt;&gt;"",Scoring!$E$32)+IF(Data!$AB226&lt;&gt;"",Scoring!$E$33)+IF(Data!$AC226&lt;&gt;"",Scoring!$E$34)+IF(Data!$AD226&lt;&gt;"",Scoring!$E$35)+IF(Data!$AE226&lt;&gt;"",Scoring!$E$36)+IF(Data!$AF226&lt;&gt;"",Scoring!$E$37)+IF(Data!$AG226&lt;&gt;"",Scoring!$E$38)+IF(Data!$AH226&lt;&gt;"",Scoring!$E$39)+IF(Data!$AI226&lt;&gt;"",Scoring!$E$40)+IF(Data!$AJ226&lt;&gt;"",Scoring!$E$41)+IF(Data!$AK226&lt;&gt;"",Scoring!$E$42)+IF(Data!$AL226&lt;&gt;"",Scoring!$E$43)+IF(Data!$AM226&lt;&gt;"",Scoring!$E$44)+IF(Data!$AN226&lt;&gt;"",Scoring!$E$45)+IF(Data!$AO226&lt;&gt;"",Scoring!$E$46)+IF(Data!$AP226&lt;&gt;"",Scoring!$E$47)+IF(Data!$AQ226&lt;&gt;"",Scoring!$E$48)+IF(Data!$AR226&lt;&gt;"",Scoring!$E$49)+IF(Data!$AS226&lt;&gt;"",Scoring!$E$50)+IF(Data!$AT226&lt;&gt;"",Scoring!$E$51)+IF(Data!$AU226&lt;&gt;"",Scoring!$E$52),"")</f>
        <v/>
      </c>
      <c r="AY226" s="180" t="str">
        <f>IF(AX226&lt;&gt;"",LOOKUP(AX226,Likelihoods!$A$7:$A$107,Likelihoods!C$7:C$107),"")</f>
        <v/>
      </c>
      <c r="AZ226" s="182" t="str">
        <f>IF(AND(COUNTBLANK($B226:$O226)=13,COUNTBLANK($P226:$Q226)=1,COUNTBLANK($R226:$U226)=3,COUNTBLANK($V226:$X226)=2,COUNTBLANK($Y226:$AE226)=6,COUNTBLANK($AF226:$AJ226)=4,COUNTBLANK($AK226:AN226)=3,COUNTBLANK($AO226:$AQ226)=2,COUNTBLANK($AR226:$AS226)=1,COUNTBLANK($AT226:$AU226)=1),IF(Data!$B226&lt;&gt;"",Scoring!$F$7)+IF(Data!$C226&lt;&gt;"",Scoring!$F$8)+IF(Data!$D226&lt;&gt;"",Scoring!$F$9)+IF(Data!$E226&lt;&gt;"",Scoring!$F$10)+IF(Data!$F226&lt;&gt;"",Scoring!$F$11)+IF(Data!$G226&lt;&gt;"",Scoring!$F$12)+IF(Data!$H226&lt;&gt;"",Scoring!$F$13)+IF(Data!$I226&lt;&gt;"",Scoring!$F$14)+IF(Data!$J226&lt;&gt;"",Scoring!$F$15)+IF(Data!$K226&lt;&gt;"",Scoring!$F$16)+IF(Data!$L226&lt;&gt;"",Scoring!$F$17)+IF(Data!$M226&lt;&gt;"",Scoring!$F$18)+IF(Data!$N226&lt;&gt;"",Scoring!$F$19)+IF(Data!$O226&lt;&gt;"",Scoring!$F$20)+IF(Data!$P226&lt;&gt;"",Scoring!$F$21)+IF(Data!$Q226&lt;&gt;"",Scoring!$F$22)+IF(Data!$R226&lt;&gt;"",Scoring!$F$23)+IF(Data!$S226&lt;&gt;"",Scoring!$F$24)+IF(Data!$T226&lt;&gt;"",Scoring!$F$25)+IF(Data!$U226&lt;&gt;"",Scoring!$F$26)+IF(Data!$V226&lt;&gt;"",Scoring!$F$27)+IF(Data!$W226&lt;&gt;"",Scoring!$F$28)+IF(Data!$X226&lt;&gt;"",Scoring!$F$29)+IF(Data!$Y226&lt;&gt;"",Scoring!$F$30)+IF(Data!$Z226&lt;&gt;"",Scoring!$F$31)+IF(Data!$AA226&lt;&gt;"",Scoring!$F$32)+IF(Data!$AB226&lt;&gt;"",Scoring!$F$33)+IF(Data!$AC226&lt;&gt;"",Scoring!$F$34)+IF(Data!$AD226&lt;&gt;"",Scoring!$F$35)+IF(Data!$AE226&lt;&gt;"",Scoring!$F$36)+IF(Data!$AF226&lt;&gt;"",Scoring!$F$37)+IF(Data!$AG226&lt;&gt;"",Scoring!$F$38)+IF(Data!$AH226&lt;&gt;"",Scoring!$F$39)+IF(Data!$AI226&lt;&gt;"",Scoring!$F$40)+IF(Data!$AJ226&lt;&gt;"",Scoring!$F$41)+IF(Data!$AK226&lt;&gt;"",Scoring!$F$42)+IF(Data!$AL226&lt;&gt;"",Scoring!$F$43)+IF(Data!$AM226&lt;&gt;"",Scoring!$F$44)+IF(Data!$AN226&lt;&gt;"",Scoring!$F$45)+IF(Data!$AO226&lt;&gt;"",Scoring!$F$46)+IF(Data!$AP226&lt;&gt;"",Scoring!$F$47)+IF(Data!$AQ226&lt;&gt;"",Scoring!$F$48)+IF(Data!$AR226&lt;&gt;"",Scoring!$F$49)+IF(Data!$AS226&lt;&gt;"",Scoring!$F$50)+IF(Data!$AT226&lt;&gt;"",Scoring!$F$51)+IF(Data!$AU226&lt;&gt;"",Scoring!$F$52),"")</f>
        <v/>
      </c>
      <c r="BA226" s="183" t="str">
        <f>IF(AZ226&lt;&gt;"",LOOKUP(AZ226,Likelihoods!$A$7:$A$107,Likelihoods!D$7:D$107),"")</f>
        <v/>
      </c>
      <c r="BB226" s="181" t="str">
        <f>IF(AND(COUNTBLANK($B226:$O226)=13,COUNTBLANK($P226:$Q226)=1,COUNTBLANK($R226:$U226)=3,COUNTBLANK($V226:$X226)=2,COUNTBLANK($Y226:$AE226)=6,COUNTBLANK($AF226:$AJ226)=4,COUNTBLANK($AK226:AN226)=3,COUNTBLANK($AO226:$AQ226)=2,COUNTBLANK($AR226:$AS226)=1,COUNTBLANK($AT226:$AU226)=1),IF(Data!$B226&lt;&gt;"",Scoring!$G$7)+IF(Data!$C226&lt;&gt;"",Scoring!$G$8)+IF(Data!$D226&lt;&gt;"",Scoring!$G$9)+IF(Data!$E226&lt;&gt;"",Scoring!$G$10)+IF(Data!$F226&lt;&gt;"",Scoring!$G$11)+IF(Data!$G226&lt;&gt;"",Scoring!$G$12)+IF(Data!$H226&lt;&gt;"",Scoring!$G$13)+IF(Data!$I226&lt;&gt;"",Scoring!$G$14)+IF(Data!$J226&lt;&gt;"",Scoring!$G$15)+IF(Data!$K226&lt;&gt;"",Scoring!$G$16)+IF(Data!$L226&lt;&gt;"",Scoring!$G$17)+IF(Data!$M226&lt;&gt;"",Scoring!$G$18)+IF(Data!$N226&lt;&gt;"",Scoring!$G$19)+IF(Data!$O226&lt;&gt;"",Scoring!$G$20)+IF(Data!$P226&lt;&gt;"",Scoring!$G$21)+IF(Data!$Q226&lt;&gt;"",Scoring!$G$22)+IF(Data!$R226&lt;&gt;"",Scoring!$G$23)+IF(Data!$S226&lt;&gt;"",Scoring!$G$24)+IF(Data!$T226&lt;&gt;"",Scoring!$G$25)+IF(Data!$U226&lt;&gt;"",Scoring!$G$26)+IF(Data!$V226&lt;&gt;"",Scoring!$G$27)+IF(Data!$W226&lt;&gt;"",Scoring!$G$28)+IF(Data!$X226&lt;&gt;"",Scoring!$G$29)+IF(Data!$Y226&lt;&gt;"",Scoring!$G$30)+IF(Data!$Z226&lt;&gt;"",Scoring!$G$31)+IF(Data!$AA226&lt;&gt;"",Scoring!$G$32)+IF(Data!$AB226&lt;&gt;"",Scoring!$G$33)+IF(Data!$AC226&lt;&gt;"",Scoring!$G$34)+IF(Data!$AD226&lt;&gt;"",Scoring!$G$35)+IF(Data!$AE226&lt;&gt;"",Scoring!$G$36)+IF(Data!$AF226&lt;&gt;"",Scoring!$G$37)+IF(Data!$AG226&lt;&gt;"",Scoring!$G$38)+IF(Data!$AH226&lt;&gt;"",Scoring!$G$39)+IF(Data!$AI226&lt;&gt;"",Scoring!$G$40)+IF(Data!$AJ226&lt;&gt;"",Scoring!$G$41)+IF(Data!$AK226&lt;&gt;"",Scoring!$G$42)+IF(Data!$AL226&lt;&gt;"",Scoring!$G$43)+IF(Data!$AM226&lt;&gt;"",Scoring!$G$44)+IF(Data!$AN226&lt;&gt;"",Scoring!$G$45)+IF(Data!$AO226&lt;&gt;"",Scoring!$G$46)+IF(Data!$AP226&lt;&gt;"",Scoring!$G$47)+IF(Data!$AQ226&lt;&gt;"",Scoring!$G$48)+IF(Data!$AR226&lt;&gt;"",Scoring!$G$49)+IF(Data!$AS226&lt;&gt;"",Scoring!$G$50)+IF(Data!$AT226&lt;&gt;"",Scoring!$G$51)+IF(Data!$AU226&lt;&gt;"",Scoring!$G$52),"")</f>
        <v/>
      </c>
      <c r="BC226" s="184" t="str">
        <f>IF(BB226&lt;&gt;"",LOOKUP(BB226,Likelihoods!$A$7:$A$107,Likelihoods!E$7:E$107),"")</f>
        <v/>
      </c>
      <c r="BD226" s="185" t="str">
        <f>IF(AND(COUNTBLANK($B226:$O226)=13,COUNTBLANK($P226:$Q226)=1,COUNTBLANK($R226:$U226)=3,COUNTBLANK($V226:$X226)=2,COUNTBLANK($Y226:$AE226)=6,COUNTBLANK($AF226:$AJ226)=4,COUNTBLANK($AK226:AN226)=3,COUNTBLANK($AO226:$AQ226)=2,COUNTBLANK($AR226:$AS226)=1,COUNTBLANK($AT226:$AU226)=1),IF(Data!$B226&lt;&gt;"",Scoring!$H$7)+IF(Data!$C226&lt;&gt;"",Scoring!$H$8)+IF(Data!$D226&lt;&gt;"",Scoring!$H$9)+IF(Data!$E226&lt;&gt;"",Scoring!$H$10)+IF(Data!$F226&lt;&gt;"",Scoring!$H$11)+IF(Data!$G226&lt;&gt;"",Scoring!$H$12)+IF(Data!$H226&lt;&gt;"",Scoring!$H$13)+IF(Data!$I226&lt;&gt;"",Scoring!$H$14)+IF(Data!$J226&lt;&gt;"",Scoring!$H$15)+IF(Data!$K226&lt;&gt;"",Scoring!$H$16)+IF(Data!$L226&lt;&gt;"",Scoring!$H$17)+IF(Data!$M226&lt;&gt;"",Scoring!$H$18)+IF(Data!$N226&lt;&gt;"",Scoring!$H$19)+IF(Data!$O226&lt;&gt;"",Scoring!$H$20)+IF(Data!$P226&lt;&gt;"",Scoring!$H$21)+IF(Data!$Q226&lt;&gt;"",Scoring!$H$22)+IF(Data!$R226&lt;&gt;"",Scoring!$H$23)+IF(Data!$S226&lt;&gt;"",Scoring!$H$24)+IF(Data!$T226&lt;&gt;"",Scoring!$H$25)+IF(Data!$U226&lt;&gt;"",Scoring!$H$26)+IF(Data!$V226&lt;&gt;"",Scoring!$H$27)+IF(Data!$W226&lt;&gt;"",Scoring!$H$28)+IF(Data!$X226&lt;&gt;"",Scoring!$H$29)+IF(Data!$Y226&lt;&gt;"",Scoring!$H$30)+IF(Data!$Z226&lt;&gt;"",Scoring!$H$31)+IF(Data!$AA226&lt;&gt;"",Scoring!$H$32)+IF(Data!$AB226&lt;&gt;"",Scoring!$H$33)+IF(Data!$AC226&lt;&gt;"",Scoring!$H$34)+IF(Data!$AD226&lt;&gt;"",Scoring!$H$35)+IF(Data!$AE226&lt;&gt;"",Scoring!$H$36)+IF(Data!$AF226&lt;&gt;"",Scoring!$H$37)+IF(Data!$AG226&lt;&gt;"",Scoring!$H$38)+IF(Data!$AH226&lt;&gt;"",Scoring!$H$39)+IF(Data!$AI226&lt;&gt;"",Scoring!$H$40)+IF(Data!$AJ226&lt;&gt;"",Scoring!$H$41)+IF(Data!$AK226&lt;&gt;"",Scoring!$H$42)+IF(Data!$AL226&lt;&gt;"",Scoring!$H$43)+IF(Data!$AM226&lt;&gt;"",Scoring!$H$44)+IF(Data!$AN226&lt;&gt;"",Scoring!$H$45)+IF(Data!$AO226&lt;&gt;"",Scoring!$H$46)+IF(Data!$AP226&lt;&gt;"",Scoring!$H$47)+IF(Data!$AQ226&lt;&gt;"",Scoring!$H$48)+IF(Data!$AR226&lt;&gt;"",Scoring!$H$49)+IF(Data!$AS226&lt;&gt;"",Scoring!$H$50)+IF(Data!$AT226&lt;&gt;"",Scoring!$H$51)+IF(Data!$AU226&lt;&gt;"",Scoring!$H$52),"")</f>
        <v/>
      </c>
      <c r="BE226" s="186" t="str">
        <f>IF(BD226&lt;&gt;"",LOOKUP(BD226,Likelihoods!$A$7:$A$107,Likelihoods!F$7:F$107),"")</f>
        <v/>
      </c>
      <c r="BF226" s="181" t="str">
        <f>IF(AND(COUNTBLANK($B226:$O226)=13,COUNTBLANK($P226:$Q226)=1,COUNTBLANK($R226:$U226)=3,COUNTBLANK($V226:$X226)=2,COUNTBLANK($Y226:$AE226)=6,COUNTBLANK($AF226:$AJ226)=4,COUNTBLANK($AK226:AN226)=3,COUNTBLANK($AO226:$AQ226)=2,COUNTBLANK($AR226:$AS226)=1,COUNTBLANK($AT226:$AU226)=1),IF(Data!$B226&lt;&gt;"",Scoring!$I$7)+IF(Data!$C226&lt;&gt;"",Scoring!$I$8)+IF(Data!$D226&lt;&gt;"",Scoring!$I$9)+IF(Data!$E226&lt;&gt;"",Scoring!$I$10)+IF(Data!$F226&lt;&gt;"",Scoring!$I$11)+IF(Data!$G226&lt;&gt;"",Scoring!$I$12)+IF(Data!$H226&lt;&gt;"",Scoring!$I$13)+IF(Data!$I226&lt;&gt;"",Scoring!$I$14)+IF(Data!$J226&lt;&gt;"",Scoring!$I$15)+IF(Data!$K226&lt;&gt;"",Scoring!$I$16)+IF(Data!$L226&lt;&gt;"",Scoring!$I$17)+IF(Data!$M226&lt;&gt;"",Scoring!$I$18)+IF(Data!$N226&lt;&gt;"",Scoring!$I$19)+IF(Data!$O226&lt;&gt;"",Scoring!$I$20)+IF(Data!$P226&lt;&gt;"",Scoring!$I$21)+IF(Data!$Q226&lt;&gt;"",Scoring!$I$22)+IF(Data!$R226&lt;&gt;"",Scoring!$I$23)+IF(Data!$S226&lt;&gt;"",Scoring!$I$24)+IF(Data!$T226&lt;&gt;"",Scoring!$I$25)+IF(Data!$U226&lt;&gt;"",Scoring!$I$26)+IF(Data!$V226&lt;&gt;"",Scoring!$I$27)+IF(Data!$W226&lt;&gt;"",Scoring!$I$28)+IF(Data!$X226&lt;&gt;"",Scoring!$I$29)+IF(Data!$Y226&lt;&gt;"",Scoring!$I$30)+IF(Data!$Z226&lt;&gt;"",Scoring!$I$31)+IF(Data!$AA226&lt;&gt;"",Scoring!$I$32)+IF(Data!$AB226&lt;&gt;"",Scoring!$I$33)+IF(Data!$AC226&lt;&gt;"",Scoring!$I$34)+IF(Data!$AD226&lt;&gt;"",Scoring!$I$35)+IF(Data!$AE226&lt;&gt;"",Scoring!$I$36)+IF(Data!$AF226&lt;&gt;"",Scoring!$I$37)+IF(Data!$AG226&lt;&gt;"",Scoring!$I$38)+IF(Data!$AH226&lt;&gt;"",Scoring!$I$39)+IF(Data!$AI226&lt;&gt;"",Scoring!$I$40)+IF(Data!$AJ226&lt;&gt;"",Scoring!$I$41)+IF(Data!$AK226&lt;&gt;"",Scoring!$I$42)+IF(Data!$AL226&lt;&gt;"",Scoring!$I$43)+IF(Data!$AM226&lt;&gt;"",Scoring!$I$44)+IF(Data!$AN226&lt;&gt;"",Scoring!$I$45)+IF(Data!$AO226&lt;&gt;"",Scoring!$I$46)+IF(Data!$AP226&lt;&gt;"",Scoring!$I$47)+IF(Data!$AQ226&lt;&gt;"",Scoring!$I$48)+IF(Data!$AR226&lt;&gt;"",Scoring!$I$49)+IF(Data!$AS226&lt;&gt;"",Scoring!$I$50)+IF(Data!$AT226&lt;&gt;"",Scoring!$I$51)+IF(Data!$AU226&lt;&gt;"",Scoring!$I$52),"")</f>
        <v/>
      </c>
      <c r="BG226" s="180" t="str">
        <f>IF(BF226&lt;&gt;"",LOOKUP(BF226,Likelihoods!$A$7:$A$107,Likelihoods!G$7:G$107),"")</f>
        <v/>
      </c>
      <c r="BH226" s="187" t="str">
        <f>IF(AND(COUNTBLANK($B226:$O226)=13,COUNTBLANK($P226:$Q226)=1,COUNTBLANK($R226:$U226)=3,COUNTBLANK($V226:$X226)=2,COUNTBLANK($Y226:$AE226)=6,COUNTBLANK($AF226:$AJ226)=4,COUNTBLANK($AK226:AN226)=3,COUNTBLANK($AO226:$AQ226)=2,COUNTBLANK($AR226:$AS226)=1,COUNTBLANK($AT226:$AU226)=1),IF(Data!$B226&lt;&gt;"",Scoring!$J$7)+IF(Data!$C226&lt;&gt;"",Scoring!$J$8)+IF(Data!$D226&lt;&gt;"",Scoring!$J$9)+IF(Data!$E226&lt;&gt;"",Scoring!$J$10)+IF(Data!$F226&lt;&gt;"",Scoring!$J$11)+IF(Data!$G226&lt;&gt;"",Scoring!$J$12)+IF(Data!$H226&lt;&gt;"",Scoring!$J$13)+IF(Data!$I226&lt;&gt;"",Scoring!$J$14)+IF(Data!$J226&lt;&gt;"",Scoring!$J$15)+IF(Data!$K226&lt;&gt;"",Scoring!$J$16)+IF(Data!$L226&lt;&gt;"",Scoring!$J$17)+IF(Data!$M226&lt;&gt;"",Scoring!$J$18)+IF(Data!$N226&lt;&gt;"",Scoring!$J$19)+IF(Data!$O226&lt;&gt;"",Scoring!$J$20)+IF(Data!$P226&lt;&gt;"",Scoring!$J$21)+IF(Data!$Q226&lt;&gt;"",Scoring!$J$22)+IF(Data!$R226&lt;&gt;"",Scoring!$J$23)+IF(Data!$S226&lt;&gt;"",Scoring!$J$24)+IF(Data!$T226&lt;&gt;"",Scoring!$J$25)+IF(Data!$U226&lt;&gt;"",Scoring!$J$26)+IF(Data!$V226&lt;&gt;"",Scoring!$J$27)+IF(Data!$W226&lt;&gt;"",Scoring!$J$28)+IF(Data!$X226&lt;&gt;"",Scoring!$J$29)+IF(Data!$Y226&lt;&gt;"",Scoring!$J$30)+IF(Data!$Z226&lt;&gt;"",Scoring!$J$31)+IF(Data!$AA226&lt;&gt;"",Scoring!$J$32)+IF(Data!$AB226&lt;&gt;"",Scoring!$J$33)+IF(Data!$AC226&lt;&gt;"",Scoring!$J$34)+IF(Data!$AD226&lt;&gt;"",Scoring!$J$35)+IF(Data!$AE226&lt;&gt;"",Scoring!$J$36)+IF(Data!$AF226&lt;&gt;"",Scoring!$J$37)+IF(Data!$AG226&lt;&gt;"",Scoring!$J$38)+IF(Data!$AH226&lt;&gt;"",Scoring!$J$39)+IF(Data!$AI226&lt;&gt;"",Scoring!$J$40)+IF(Data!$AJ226&lt;&gt;"",Scoring!$J$41)+IF(Data!$AK226&lt;&gt;"",Scoring!$J$42)+IF(Data!$AL226&lt;&gt;"",Scoring!$J$43)+IF(Data!$AM226&lt;&gt;"",Scoring!$J$44)+IF(Data!$AN226&lt;&gt;"",Scoring!$J$45)+IF(Data!$AO226&lt;&gt;"",Scoring!$J$46)+IF(Data!$AP226&lt;&gt;"",Scoring!$J$47)+IF(Data!$AQ226&lt;&gt;"",Scoring!$J$48)+IF(Data!$AR226&lt;&gt;"",Scoring!$J$49)+IF(Data!$AS226&lt;&gt;"",Scoring!$J$50)+IF(Data!$AT226&lt;&gt;"",Scoring!$J$51)+IF(Data!$AU226&lt;&gt;"",Scoring!$J$52),"")</f>
        <v/>
      </c>
      <c r="BI226" s="183" t="str">
        <f>IF(BH226&lt;&gt;"",LOOKUP(BH226,Likelihoods!$A$7:$A$107,Likelihoods!H$7:H$107),"")</f>
        <v/>
      </c>
      <c r="BJ226" s="188" t="str">
        <f>IF(AND(COUNTBLANK($B226:$O226)=13,COUNTBLANK($P226:$Q226)=1,COUNTBLANK($R226:$U226)=3,COUNTBLANK($V226:$X226)=2,COUNTBLANK($Y226:$AE226)=6,COUNTBLANK($AF226:$AJ226)=4,COUNTBLANK($AK226:AN226)=3,COUNTBLANK($AO226:$AQ226)=2,COUNTBLANK($AR226:$AS226)=1,COUNTBLANK($AT226:$AU226)=1),IF(Data!$B226&lt;&gt;"",Scoring!$K$7)+IF(Data!$C226&lt;&gt;"",Scoring!$K$8)+IF(Data!$D226&lt;&gt;"",Scoring!$K$9)+IF(Data!$E226&lt;&gt;"",Scoring!$K$10)+IF(Data!$F226&lt;&gt;"",Scoring!$K$11)+IF(Data!$G226&lt;&gt;"",Scoring!$K$12)+IF(Data!$H226&lt;&gt;"",Scoring!$K$13)+IF(Data!$I226&lt;&gt;"",Scoring!$K$14)+IF(Data!$J226&lt;&gt;"",Scoring!$K$15)+IF(Data!$K226&lt;&gt;"",Scoring!$K$16)+IF(Data!$L226&lt;&gt;"",Scoring!$K$17)+IF(Data!$M226&lt;&gt;"",Scoring!$K$18)+IF(Data!$N226&lt;&gt;"",Scoring!$K$19)+IF(Data!$O226&lt;&gt;"",Scoring!$K$20)+IF(Data!$P226&lt;&gt;"",Scoring!$K$21)+IF(Data!$Q226&lt;&gt;"",Scoring!$K$22)+IF(Data!$R226&lt;&gt;"",Scoring!$K$23)+IF(Data!$S226&lt;&gt;"",Scoring!$K$24)+IF(Data!$T226&lt;&gt;"",Scoring!$K$25)+IF(Data!$U226&lt;&gt;"",Scoring!$K$26)+IF(Data!$V226&lt;&gt;"",Scoring!$K$27)+IF(Data!$W226&lt;&gt;"",Scoring!$K$28)+IF(Data!$X226&lt;&gt;"",Scoring!$K$29)+IF(Data!$Y226&lt;&gt;"",Scoring!$K$30)+IF(Data!$Z226&lt;&gt;"",Scoring!$K$31)+IF(Data!$AA226&lt;&gt;"",Scoring!$K$32)+IF(Data!$AB226&lt;&gt;"",Scoring!$K$33)+IF(Data!$AC226&lt;&gt;"",Scoring!$K$34)+IF(Data!$AD226&lt;&gt;"",Scoring!$K$35)+IF(Data!$AE226&lt;&gt;"",Scoring!$K$36)+IF(Data!$AF226&lt;&gt;"",Scoring!$K$37)+IF(Data!$AG226&lt;&gt;"",Scoring!$K$38)+IF(Data!$AH226&lt;&gt;"",Scoring!$K$39)+IF(Data!$AI226&lt;&gt;"",Scoring!$K$40)+IF(Data!$AJ226&lt;&gt;"",Scoring!$K$41)+IF(Data!$AK226&lt;&gt;"",Scoring!$K$42)+IF(Data!$AL226&lt;&gt;"",Scoring!$K$43)+IF(Data!$AM226&lt;&gt;"",Scoring!$K$44)+IF(Data!$AN226&lt;&gt;"",Scoring!$K$45)+IF(Data!$AO226&lt;&gt;"",Scoring!$K$46)+IF(Data!$AP226&lt;&gt;"",Scoring!$K$47)+IF(Data!$AQ226&lt;&gt;"",Scoring!$K$48)+IF(Data!$AR226&lt;&gt;"",Scoring!$K$49)+IF(Data!$AS226&lt;&gt;"",Scoring!$K$50)+IF(Data!$AT226&lt;&gt;"",Scoring!$K$51)+IF(Data!$AU226&lt;&gt;"",Scoring!$K$52),"")</f>
        <v/>
      </c>
      <c r="BK226" s="184" t="str">
        <f>IF(BJ226&lt;&gt;"",LOOKUP(BJ226,Likelihoods!$A$7:$A$107,Likelihoods!I$7:I$107),"")</f>
        <v/>
      </c>
      <c r="BL226" s="187" t="str">
        <f>IF(AND(COUNTBLANK($B226:$O226)=13,COUNTBLANK($P226:$Q226)=1,COUNTBLANK($R226:$U226)=3,COUNTBLANK($V226:$X226)=2,COUNTBLANK($Y226:$AE226)=6,COUNTBLANK($AF226:$AJ226)=4,COUNTBLANK($AK226:AN226)=3,COUNTBLANK($AO226:$AQ226)=2,COUNTBLANK($AR226:$AS226)=1,COUNTBLANK($AT226:$AU226)=1),IF(Data!$B226&lt;&gt;"",Scoring!$L$7)+IF(Data!$C226&lt;&gt;"",Scoring!$L$8)+IF(Data!$D226&lt;&gt;"",Scoring!$L$9)+IF(Data!$E226&lt;&gt;"",Scoring!$L$10)+IF(Data!$F226&lt;&gt;"",Scoring!$L$11)+IF(Data!$G226&lt;&gt;"",Scoring!$L$12)+IF(Data!$H226&lt;&gt;"",Scoring!$L$13)+IF(Data!$I226&lt;&gt;"",Scoring!$L$14)+IF(Data!$J226&lt;&gt;"",Scoring!$L$15)+IF(Data!$K226&lt;&gt;"",Scoring!$L$16)+IF(Data!$L226&lt;&gt;"",Scoring!$L$17)+IF(Data!$M226&lt;&gt;"",Scoring!$L$18)+IF(Data!$N226&lt;&gt;"",Scoring!$L$19)+IF(Data!$O226&lt;&gt;"",Scoring!$L$20)+IF(Data!$P226&lt;&gt;"",Scoring!$L$21)+IF(Data!$Q226&lt;&gt;"",Scoring!$L$22)+IF(Data!$R226&lt;&gt;"",Scoring!$L$23)+IF(Data!$S226&lt;&gt;"",Scoring!$L$24)+IF(Data!$T226&lt;&gt;"",Scoring!$L$25)+IF(Data!$U226&lt;&gt;"",Scoring!$L$26)+IF(Data!$V226&lt;&gt;"",Scoring!$L$27)+IF(Data!$W226&lt;&gt;"",Scoring!$L$28)+IF(Data!$X226&lt;&gt;"",Scoring!$L$29)+IF(Data!$Y226&lt;&gt;"",Scoring!$L$30)+IF(Data!$Z226&lt;&gt;"",Scoring!$L$31)+IF(Data!$AA226&lt;&gt;"",Scoring!$L$32)+IF(Data!$AB226&lt;&gt;"",Scoring!$L$33)+IF(Data!$AC226&lt;&gt;"",Scoring!$L$34)+IF(Data!$AD226&lt;&gt;"",Scoring!$L$35)+IF(Data!$AE226&lt;&gt;"",Scoring!$L$36)+IF(Data!$AF226&lt;&gt;"",Scoring!$L$37)+IF(Data!$AG226&lt;&gt;"",Scoring!$L$38)+IF(Data!$AH226&lt;&gt;"",Scoring!$L$39)+IF(Data!$AI226&lt;&gt;"",Scoring!$L$40)+IF(Data!$AJ226&lt;&gt;"",Scoring!$L$41)+IF(Data!$AK226&lt;&gt;"",Scoring!$L$42)+IF(Data!$AL226&lt;&gt;"",Scoring!$L$43)+IF(Data!$AM226&lt;&gt;"",Scoring!$L$44)+IF(Data!$AN226&lt;&gt;"",Scoring!$L$45)+IF(Data!$AO226&lt;&gt;"",Scoring!$L$46)+IF(Data!$AP226&lt;&gt;"",Scoring!$L$47)+IF(Data!$AQ226&lt;&gt;"",Scoring!$L$48)+IF(Data!$AR226&lt;&gt;"",Scoring!$L$49)+IF(Data!$AS226&lt;&gt;"",Scoring!$L$50)+IF(Data!$AT226&lt;&gt;"",Scoring!$L$51)+IF(Data!$AU226&lt;&gt;"",Scoring!$L$52),"")</f>
        <v/>
      </c>
      <c r="BM226" s="180" t="str">
        <f>IF(BL226&lt;&gt;"",LOOKUP(BL226,Likelihoods!$A$7:$A$107,Likelihoods!J$7:J$107),"")</f>
        <v/>
      </c>
      <c r="BN226" s="181" t="str">
        <f>IF(AND(COUNTBLANK($B226:$O226)=13,COUNTBLANK($P226:$Q226)=1,COUNTBLANK($R226:$U226)=3,COUNTBLANK($V226:$X226)=2,COUNTBLANK($Y226:$AE226)=6,COUNTBLANK($AF226:$AJ226)=4,COUNTBLANK($AK226:AN226)=3,COUNTBLANK($AO226:$AQ226)=2,COUNTBLANK($AR226:$AS226)=1,COUNTBLANK($AT226:$AU226)=1),IF(Data!$B226&lt;&gt;"",Scoring!$M$7)+IF(Data!$C226&lt;&gt;"",Scoring!$M$8)+IF(Data!$D226&lt;&gt;"",Scoring!$M$9)+IF(Data!$E226&lt;&gt;"",Scoring!$M$10)+IF(Data!$F226&lt;&gt;"",Scoring!$M$11)+IF(Data!$G226&lt;&gt;"",Scoring!$M$12)+IF(Data!$H226&lt;&gt;"",Scoring!$M$13)+IF(Data!$I226&lt;&gt;"",Scoring!$M$14)+IF(Data!$J226&lt;&gt;"",Scoring!$M$15)+IF(Data!$K226&lt;&gt;"",Scoring!$M$16)+IF(Data!$L226&lt;&gt;"",Scoring!$M$17)+IF(Data!$M226&lt;&gt;"",Scoring!$M$18)+IF(Data!$N226&lt;&gt;"",Scoring!$M$19)+IF(Data!$O226&lt;&gt;"",Scoring!$M$20)+IF(Data!$P226&lt;&gt;"",Scoring!$M$21)+IF(Data!$Q226&lt;&gt;"",Scoring!$M$22)+IF(Data!$R226&lt;&gt;"",Scoring!$M$23)+IF(Data!$S226&lt;&gt;"",Scoring!$M$24)+IF(Data!$T226&lt;&gt;"",Scoring!$M$25)+IF(Data!$U226&lt;&gt;"",Scoring!$M$26)+IF(Data!$V226&lt;&gt;"",Scoring!$M$27)+IF(Data!$W226&lt;&gt;"",Scoring!$M$28)+IF(Data!$X226&lt;&gt;"",Scoring!$M$29)+IF(Data!$Y226&lt;&gt;"",Scoring!$M$30)+IF(Data!$Z226&lt;&gt;"",Scoring!$M$31)+IF(Data!$AA226&lt;&gt;"",Scoring!$M$32)+IF(Data!$AB226&lt;&gt;"",Scoring!$M$33)+IF(Data!$AC226&lt;&gt;"",Scoring!$M$34)+IF(Data!$AD226&lt;&gt;"",Scoring!$M$35)+IF(Data!$AE226&lt;&gt;"",Scoring!$M$36)+IF(Data!$AF226&lt;&gt;"",Scoring!$M$37)+IF(Data!$AG226&lt;&gt;"",Scoring!$M$38)+IF(Data!$AH226&lt;&gt;"",Scoring!$M$39)+IF(Data!$AI226&lt;&gt;"",Scoring!$M$40)+IF(Data!$AJ226&lt;&gt;"",Scoring!$M$41)+IF(Data!$AK226&lt;&gt;"",Scoring!$M$42)+IF(Data!$AL226&lt;&gt;"",Scoring!$M$43)+IF(Data!$AM226&lt;&gt;"",Scoring!$M$44)+IF(Data!$AN226&lt;&gt;"",Scoring!$M$45)+IF(Data!$AO226&lt;&gt;"",Scoring!$M$46)+IF(Data!$AP226&lt;&gt;"",Scoring!$M$47)+IF(Data!$AQ226&lt;&gt;"",Scoring!$M$48)+IF(Data!$AR226&lt;&gt;"",Scoring!$M$49)+IF(Data!$AS226&lt;&gt;"",Scoring!$M$50)+IF(Data!$AT226&lt;&gt;"",Scoring!$M$51)+IF(Data!$AU226&lt;&gt;"",Scoring!$M$52),"")</f>
        <v/>
      </c>
      <c r="BO226" s="184" t="str">
        <f>IF(BN226&lt;&gt;"",LOOKUP(BN226,Likelihoods!$A$7:$A$107,Likelihoods!K$7:K$107),"")</f>
        <v/>
      </c>
      <c r="BP226" s="179" t="str">
        <f>IF(AND(COUNTBLANK($B226:$O226)=13,COUNTBLANK($P226:$Q226)=1,COUNTBLANK($R226:$U226)=3,COUNTBLANK($V226:$X226)=2,COUNTBLANK($Y226:$AE226)=6,COUNTBLANK($AF226:$AJ226)=4,COUNTBLANK($AK226:AN226)=3,COUNTBLANK($AO226:$AQ226)=2,COUNTBLANK($AR226:$AS226)=1,COUNTBLANK($AT226:$AU226)=1),IF(Data!$B226&lt;&gt;"",Scoring!$N$7)+IF(Data!$C226&lt;&gt;"",Scoring!$N$8)+IF(Data!$D226&lt;&gt;"",Scoring!$N$9)+IF(Data!$E226&lt;&gt;"",Scoring!$N$10)+IF(Data!$F226&lt;&gt;"",Scoring!$N$11)+IF(Data!$G226&lt;&gt;"",Scoring!$N$12)+IF(Data!$H226&lt;&gt;"",Scoring!$N$13)+IF(Data!$I226&lt;&gt;"",Scoring!$N$14)+IF(Data!$J226&lt;&gt;"",Scoring!$N$15)+IF(Data!$K226&lt;&gt;"",Scoring!$N$16)+IF(Data!$L226&lt;&gt;"",Scoring!$N$17)+IF(Data!$M226&lt;&gt;"",Scoring!$N$18)+IF(Data!$N226&lt;&gt;"",Scoring!$N$19)+IF(Data!$O226&lt;&gt;"",Scoring!$N$20)+IF(Data!$P226&lt;&gt;"",Scoring!$N$21)+IF(Data!$Q226&lt;&gt;"",Scoring!$N$22)+IF(Data!$R226&lt;&gt;"",Scoring!$N$23)+IF(Data!$S226&lt;&gt;"",Scoring!$N$24)+IF(Data!$T226&lt;&gt;"",Scoring!$N$25)+IF(Data!$U226&lt;&gt;"",Scoring!$N$26)+IF(Data!$V226&lt;&gt;"",Scoring!$N$27)+IF(Data!$W226&lt;&gt;"",Scoring!$N$28)+IF(Data!$X226&lt;&gt;"",Scoring!$N$29)+IF(Data!$Y226&lt;&gt;"",Scoring!$N$30)+IF(Data!$Z226&lt;&gt;"",Scoring!$N$31)+IF(Data!$AA226&lt;&gt;"",Scoring!$N$32)+IF(Data!$AB226&lt;&gt;"",Scoring!$N$33)+IF(Data!$AC226&lt;&gt;"",Scoring!$N$34)+IF(Data!$AD226&lt;&gt;"",Scoring!$N$35)+IF(Data!$AE226&lt;&gt;"",Scoring!$N$36)+IF(Data!$AF226&lt;&gt;"",Scoring!$N$37)+IF(Data!$AG226&lt;&gt;"",Scoring!$N$38)+IF(Data!$AH226&lt;&gt;"",Scoring!$N$39)+IF(Data!$AI226&lt;&gt;"",Scoring!$N$40)+IF(Data!$AJ226&lt;&gt;"",Scoring!$N$41)+IF(Data!$AK226&lt;&gt;"",Scoring!$N$42)+IF(Data!$AL226&lt;&gt;"",Scoring!$N$43)+IF(Data!$AM226&lt;&gt;"",Scoring!$N$44)+IF(Data!$AN226&lt;&gt;"",Scoring!$N$45)+IF(Data!$AO226&lt;&gt;"",Scoring!$N$46)+IF(Data!$AP226&lt;&gt;"",Scoring!$N$47)+IF(Data!$AQ226&lt;&gt;"",Scoring!$N$48)+IF(Data!$AR226&lt;&gt;"",Scoring!$N$49)+IF(Data!$AS226&lt;&gt;"",Scoring!$N$50)+IF(Data!$AT226&lt;&gt;"",Scoring!$N$51)+IF(Data!$AU226&lt;&gt;"",Scoring!$N$52),"")</f>
        <v/>
      </c>
      <c r="BQ226" s="189" t="str">
        <f>IF(BP226&lt;&gt;"",LOOKUP(BP226,Likelihoods!$A$7:$A$107,Likelihoods!L$7:L$107),"")</f>
        <v/>
      </c>
      <c r="BR226" s="181" t="str">
        <f>IF(AND(COUNTBLANK($B226:$O226)=13,COUNTBLANK($P226:$Q226)=1,COUNTBLANK($R226:$U226)=3,COUNTBLANK($V226:$X226)=2,COUNTBLANK($Y226:$AE226)=6,COUNTBLANK($AF226:$AJ226)=4,COUNTBLANK($AK226:AN226)=3,COUNTBLANK($AO226:$AQ226)=2,COUNTBLANK($AR226:$AS226)=1,COUNTBLANK($AT226:$AU226)=1),IF(Data!$B226&lt;&gt;"",Scoring!$O$7)+IF(Data!$C226&lt;&gt;"",Scoring!$O$8)+IF(Data!$D226&lt;&gt;"",Scoring!$O$9)+IF(Data!$E226&lt;&gt;"",Scoring!$O$10)+IF(Data!$F226&lt;&gt;"",Scoring!$O$11)+IF(Data!$G226&lt;&gt;"",Scoring!$O$12)+IF(Data!$H226&lt;&gt;"",Scoring!$O$13)+IF(Data!$I226&lt;&gt;"",Scoring!$O$14)+IF(Data!$J226&lt;&gt;"",Scoring!$O$15)+IF(Data!$K226&lt;&gt;"",Scoring!$O$16)+IF(Data!$L226&lt;&gt;"",Scoring!$O$17)+IF(Data!$M226&lt;&gt;"",Scoring!$O$18)+IF(Data!$N226&lt;&gt;"",Scoring!$O$19)+IF(Data!$O226&lt;&gt;"",Scoring!$O$20)+IF(Data!$P226&lt;&gt;"",Scoring!$O$21)+IF(Data!$Q226&lt;&gt;"",Scoring!$O$22)+IF(Data!$R226&lt;&gt;"",Scoring!$O$23)+IF(Data!$S226&lt;&gt;"",Scoring!$O$24)+IF(Data!$T226&lt;&gt;"",Scoring!$O$25)+IF(Data!$U226&lt;&gt;"",Scoring!$O$26)+IF(Data!$V226&lt;&gt;"",Scoring!$O$27)+IF(Data!$W226&lt;&gt;"",Scoring!$O$28)+IF(Data!$X226&lt;&gt;"",Scoring!$O$29)+IF(Data!$Y226&lt;&gt;"",Scoring!$O$30)+IF(Data!$Z226&lt;&gt;"",Scoring!$O$31)+IF(Data!$AA226&lt;&gt;"",Scoring!$O$32)+IF(Data!$AB226&lt;&gt;"",Scoring!$O$33)+IF(Data!$AC226&lt;&gt;"",Scoring!$O$34)+IF(Data!$AD226&lt;&gt;"",Scoring!$O$35)+IF(Data!$AE226&lt;&gt;"",Scoring!$O$36)+IF(Data!$AF226&lt;&gt;"",Scoring!$O$37)+IF(Data!$AG226&lt;&gt;"",Scoring!$O$38)+IF(Data!$AH226&lt;&gt;"",Scoring!$O$39)+IF(Data!$AI226&lt;&gt;"",Scoring!$O$40)+IF(Data!$AJ226&lt;&gt;"",Scoring!$O$41)+IF(Data!$AK226&lt;&gt;"",Scoring!$O$42)+IF(Data!$AL226&lt;&gt;"",Scoring!$O$43)+IF(Data!$AM226&lt;&gt;"",Scoring!$O$44)+IF(Data!$AN226&lt;&gt;"",Scoring!$O$45)+IF(Data!$AO226&lt;&gt;"",Scoring!$O$46)+IF(Data!$AP226&lt;&gt;"",Scoring!$O$47)+IF(Data!$AQ226&lt;&gt;"",Scoring!$O$48)+IF(Data!$AR226&lt;&gt;"",Scoring!$O$49)+IF(Data!$AS226&lt;&gt;"",Scoring!$O$50)+IF(Data!$AT226&lt;&gt;"",Scoring!$O$51)+IF(Data!$AU226&lt;&gt;"",Scoring!$O$52),"")</f>
        <v/>
      </c>
      <c r="BS226" s="184" t="str">
        <f>IF(BR226&lt;&gt;"",LOOKUP(BR226,Likelihoods!$A$7:$A$107,Likelihoods!M$7:M$107),"")</f>
        <v/>
      </c>
      <c r="BT226" s="181" t="str">
        <f>IF(AND(COUNTBLANK($B226:$O226)=13,COUNTBLANK($P226:$Q226)=1,COUNTBLANK($R226:$U226)=3,COUNTBLANK($V226:$X226)=2,COUNTBLANK($Y226:$AE226)=6,COUNTBLANK($AF226:$AJ226)=4,COUNTBLANK($AK226:AN226)=3,COUNTBLANK($AO226:$AQ226)=2,COUNTBLANK($AR226:$AS226)=1,COUNTBLANK($AT226:$AU226)=1),IF(Data!$B226&lt;&gt;"",Scoring!$P$7)+IF(Data!$C226&lt;&gt;"",Scoring!$P$8)+IF(Data!$D226&lt;&gt;"",Scoring!$P$9)+IF(Data!$E226&lt;&gt;"",Scoring!$P$10)+IF(Data!$F226&lt;&gt;"",Scoring!$P$11)+IF(Data!$G226&lt;&gt;"",Scoring!$P$12)+IF(Data!$H226&lt;&gt;"",Scoring!$P$13)+IF(Data!$I226&lt;&gt;"",Scoring!$P$14)+IF(Data!$J226&lt;&gt;"",Scoring!$P$15)+IF(Data!$K226&lt;&gt;"",Scoring!$P$16)+IF(Data!$L226&lt;&gt;"",Scoring!$P$17)+IF(Data!$M226&lt;&gt;"",Scoring!$P$18)+IF(Data!$N226&lt;&gt;"",Scoring!$P$19)+IF(Data!$O226&lt;&gt;"",Scoring!$P$20)+IF(Data!$P226&lt;&gt;"",Scoring!$P$21)+IF(Data!$Q226&lt;&gt;"",Scoring!$P$22)+IF(Data!$R226&lt;&gt;"",Scoring!$P$23)+IF(Data!$S226&lt;&gt;"",Scoring!$P$24)+IF(Data!$T226&lt;&gt;"",Scoring!$P$25)+IF(Data!$U226&lt;&gt;"",Scoring!$P$26)+IF(Data!$V226&lt;&gt;"",Scoring!$P$27)+IF(Data!$W226&lt;&gt;"",Scoring!$P$28)+IF(Data!$X226&lt;&gt;"",Scoring!$P$29)+IF(Data!$Y226&lt;&gt;"",Scoring!$P$30)+IF(Data!$Z226&lt;&gt;"",Scoring!$P$31)+IF(Data!$AA226&lt;&gt;"",Scoring!$P$32)+IF(Data!$AB226&lt;&gt;"",Scoring!$P$33)+IF(Data!$AC226&lt;&gt;"",Scoring!$P$34)+IF(Data!$AD226&lt;&gt;"",Scoring!$P$35)+IF(Data!$AE226&lt;&gt;"",Scoring!$P$36)+IF(Data!$AF226&lt;&gt;"",Scoring!$P$37)+IF(Data!$AG226&lt;&gt;"",Scoring!$P$38)+IF(Data!$AH226&lt;&gt;"",Scoring!$P$39)+IF(Data!$AI226&lt;&gt;"",Scoring!$P$40)+IF(Data!$AJ226&lt;&gt;"",Scoring!$P$41)+IF(Data!$AK226&lt;&gt;"",Scoring!$P$42)+IF(Data!$AL226&lt;&gt;"",Scoring!$P$43)+IF(Data!$AM226&lt;&gt;"",Scoring!$P$44)+IF(Data!$AN226&lt;&gt;"",Scoring!$P$45)+IF(Data!$AO226&lt;&gt;"",Scoring!$P$46)+IF(Data!$AP226&lt;&gt;"",Scoring!$P$47)+IF(Data!$AQ226&lt;&gt;"",Scoring!$P$48)+IF(Data!$AR226&lt;&gt;"",Scoring!$P$49)+IF(Data!$AS226&lt;&gt;"",Scoring!$P$50)+IF(Data!$AT226&lt;&gt;"",Scoring!$P$51)+IF(Data!$AU226&lt;&gt;"",Scoring!$P$52),"")</f>
        <v/>
      </c>
      <c r="BU226" s="180" t="str">
        <f>IF(BT226&lt;&gt;"",LOOKUP(BT226,Likelihoods!$A$7:$A$107,Likelihoods!N$7:N$107),"")</f>
        <v/>
      </c>
      <c r="BV226" s="181" t="str">
        <f>IF(AND(COUNTBLANK($B226:$O226)=13,COUNTBLANK($P226:$Q226)=1,COUNTBLANK($R226:$U226)=3,COUNTBLANK($V226:$X226)=2,COUNTBLANK($Y226:$AE226)=6,COUNTBLANK($AF226:$AJ226)=4,COUNTBLANK($AK226:AN226)=3,COUNTBLANK($AO226:$AQ226)=2,COUNTBLANK($AR226:$AS226)=1,COUNTBLANK($AT226:$AU226)=1),IF(Data!$B226&lt;&gt;"",Scoring!$Q$7)+IF(Data!$C226&lt;&gt;"",Scoring!$Q$8)+IF(Data!$D226&lt;&gt;"",Scoring!$Q$9)+IF(Data!$E226&lt;&gt;"",Scoring!$Q$10)+IF(Data!$F226&lt;&gt;"",Scoring!$Q$11)+IF(Data!$G226&lt;&gt;"",Scoring!$Q$12)+IF(Data!$H226&lt;&gt;"",Scoring!$Q$13)+IF(Data!$I226&lt;&gt;"",Scoring!$Q$14)+IF(Data!$J226&lt;&gt;"",Scoring!$Q$15)+IF(Data!$K226&lt;&gt;"",Scoring!$Q$16)+IF(Data!$L226&lt;&gt;"",Scoring!$Q$17)+IF(Data!$M226&lt;&gt;"",Scoring!$Q$18)+IF(Data!$N226&lt;&gt;"",Scoring!$Q$19)+IF(Data!$O226&lt;&gt;"",Scoring!$Q$20)+IF(Data!$P226&lt;&gt;"",Scoring!$Q$21)+IF(Data!$Q226&lt;&gt;"",Scoring!$Q$22)+IF(Data!$R226&lt;&gt;"",Scoring!$Q$23)+IF(Data!$S226&lt;&gt;"",Scoring!$Q$24)+IF(Data!$T226&lt;&gt;"",Scoring!$Q$25)+IF(Data!$U226&lt;&gt;"",Scoring!$Q$26)+IF(Data!$V226&lt;&gt;"",Scoring!$Q$27)+IF(Data!$W226&lt;&gt;"",Scoring!$Q$28)+IF(Data!$X226&lt;&gt;"",Scoring!$Q$29)+IF(Data!$Y226&lt;&gt;"",Scoring!$Q$30)+IF(Data!$Z226&lt;&gt;"",Scoring!$Q$31)+IF(Data!$AA226&lt;&gt;"",Scoring!$Q$32)+IF(Data!$AB226&lt;&gt;"",Scoring!$Q$33)+IF(Data!$AC226&lt;&gt;"",Scoring!$Q$34)+IF(Data!$AD226&lt;&gt;"",Scoring!$Q$35)+IF(Data!$AE226&lt;&gt;"",Scoring!$Q$36)+IF(Data!$AF226&lt;&gt;"",Scoring!$Q$37)+IF(Data!$AG226&lt;&gt;"",Scoring!$Q$38)+IF(Data!$AH226&lt;&gt;"",Scoring!$Q$39)+IF(Data!$AI226&lt;&gt;"",Scoring!$Q$40)+IF(Data!$AJ226&lt;&gt;"",Scoring!$Q$41)+IF(Data!$AK226&lt;&gt;"",Scoring!$Q$42)+IF(Data!$AL226&lt;&gt;"",Scoring!$Q$43)+IF(Data!$AM226&lt;&gt;"",Scoring!$Q$44)+IF(Data!$AN226&lt;&gt;"",Scoring!$Q$45)+IF(Data!$AO226&lt;&gt;"",Scoring!$Q$46)+IF(Data!$AP226&lt;&gt;"",Scoring!$Q$47)+IF(Data!$AQ226&lt;&gt;"",Scoring!$Q$48)+IF(Data!$AR226&lt;&gt;"",Scoring!$Q$49)+IF(Data!$AS226&lt;&gt;"",Scoring!$Q$50)+IF(Data!$AT226&lt;&gt;"",Scoring!$Q$51)+IF(Data!$AU226&lt;&gt;"",Scoring!$Q$52),"")</f>
        <v/>
      </c>
      <c r="BW226" s="183" t="str">
        <f>IF(BV226&lt;&gt;"",LOOKUP(BV226,Likelihoods!$A$7:$A$107,Likelihoods!O$7:O$107),"")</f>
        <v/>
      </c>
      <c r="BX226" s="9"/>
      <c r="BY226" s="9"/>
      <c r="BZ226" s="9"/>
      <c r="CA226" s="9"/>
      <c r="CB226" s="9"/>
      <c r="CC226" s="9"/>
      <c r="CD226" s="9"/>
      <c r="CE226" s="9"/>
      <c r="CF226" s="9"/>
      <c r="CG226" s="9"/>
      <c r="CH226" s="9"/>
      <c r="CI226" s="9"/>
      <c r="CJ226" s="9"/>
      <c r="CK226" s="9"/>
    </row>
    <row r="227" spans="1:89" ht="14.25">
      <c r="A227" s="59"/>
      <c r="B227" s="76"/>
      <c r="C227" s="77"/>
      <c r="D227" s="77"/>
      <c r="E227" s="77"/>
      <c r="F227" s="77"/>
      <c r="G227" s="77"/>
      <c r="H227" s="77"/>
      <c r="I227" s="77"/>
      <c r="J227" s="77"/>
      <c r="K227" s="77"/>
      <c r="L227" s="77"/>
      <c r="M227" s="77"/>
      <c r="N227" s="77"/>
      <c r="O227" s="77"/>
      <c r="P227" s="76"/>
      <c r="Q227" s="78"/>
      <c r="R227" s="77"/>
      <c r="S227" s="77"/>
      <c r="T227" s="77"/>
      <c r="U227" s="77"/>
      <c r="V227" s="76"/>
      <c r="W227" s="77"/>
      <c r="X227" s="78"/>
      <c r="Y227" s="77"/>
      <c r="Z227" s="77"/>
      <c r="AA227" s="77"/>
      <c r="AB227" s="77"/>
      <c r="AC227" s="77"/>
      <c r="AD227" s="77"/>
      <c r="AE227" s="77"/>
      <c r="AF227" s="76"/>
      <c r="AG227" s="77"/>
      <c r="AH227" s="77"/>
      <c r="AI227" s="77"/>
      <c r="AJ227" s="78"/>
      <c r="AK227" s="77"/>
      <c r="AL227" s="77"/>
      <c r="AM227" s="77"/>
      <c r="AN227" s="77"/>
      <c r="AO227" s="76"/>
      <c r="AP227" s="77"/>
      <c r="AQ227" s="78"/>
      <c r="AR227" s="76"/>
      <c r="AS227" s="78"/>
      <c r="AT227" s="77"/>
      <c r="AU227" s="77"/>
      <c r="AV227" s="179" t="str">
        <f>IF(AND(COUNTBLANK($B227:$O227)=13,COUNTBLANK($P227:$Q227)=1,COUNTBLANK($R227:$U227)=3,COUNTBLANK($V227:$X227)=2,COUNTBLANK($Y227:$AE227)=6,COUNTBLANK($AF227:$AJ227)=4,COUNTBLANK($AK227:AN227)=3,COUNTBLANK($AO227:$AQ227)=2,COUNTBLANK($AR227:$AS227)=1,COUNTBLANK($AT227:$AU227)=1),IF(Data!$B227&lt;&gt;"",Scoring!$D$7)+IF(Data!$C227&lt;&gt;"",Scoring!$D$8)+IF(Data!$D227&lt;&gt;"",Scoring!$D$9)+IF(Data!$E227&lt;&gt;"",Scoring!$D$10)+IF(Data!$F227&lt;&gt;"",Scoring!$D$11)+IF(Data!$G227&lt;&gt;"",Scoring!$D$12)+IF(Data!$H227&lt;&gt;"",Scoring!$D$13)+IF(Data!$I227&lt;&gt;"",Scoring!$D$14)+IF(Data!$J227&lt;&gt;"",Scoring!$D$15)+IF(Data!$K227&lt;&gt;"",Scoring!$D$16)+IF(Data!$L227&lt;&gt;"",Scoring!$D$17)+IF(Data!$M227&lt;&gt;"",Scoring!$D$18)+IF(Data!$N227&lt;&gt;"",Scoring!$D$19)+IF(Data!$O227&lt;&gt;"",Scoring!$D$20)+IF(Data!$P227&lt;&gt;"",Scoring!$D$21)+IF(Data!$Q227&lt;&gt;"",Scoring!$D$22)+IF(Data!$R227&lt;&gt;"",Scoring!$D$23)+IF(Data!$S227&lt;&gt;"",Scoring!$D$24)+IF(Data!$T227&lt;&gt;"",Scoring!$D$25)+IF(Data!$U227&lt;&gt;"",Scoring!$D$26)+IF(Data!$V227&lt;&gt;"",Scoring!$D$27)+IF(Data!$W227&lt;&gt;"",Scoring!$D$28)+IF(Data!$X227&lt;&gt;"",Scoring!$D$29)+IF(Data!$Y227&lt;&gt;"",Scoring!$D$30)+IF(Data!$Z227&lt;&gt;"",Scoring!$D$31)+IF(Data!$AA227&lt;&gt;"",Scoring!$D$32)+IF(Data!$AB227&lt;&gt;"",Scoring!$D$33)+IF(Data!$AC227&lt;&gt;"",Scoring!$D$34)+IF(Data!$AD227&lt;&gt;"",Scoring!$D$35)+IF(Data!$AE227&lt;&gt;"",Scoring!$D$36)+IF(Data!$AF227&lt;&gt;"",Scoring!$D$37)+IF(Data!$AG227&lt;&gt;"",Scoring!$D$38)+IF(Data!$AH227&lt;&gt;"",Scoring!$D$39)+IF(Data!$AI227&lt;&gt;"",Scoring!$D$40)+IF(Data!$AJ227&lt;&gt;"",Scoring!$D$41)+IF(Data!$AK227&lt;&gt;"",Scoring!$D$42)+IF(Data!$AL227&lt;&gt;"",Scoring!$D$43)+IF(Data!$AM227&lt;&gt;"",Scoring!$D$44)+IF(Data!$AN227&lt;&gt;"",Scoring!$D$45)+IF(Data!$AO227&lt;&gt;"",Scoring!$D$46)+IF(Data!$AP227&lt;&gt;"",Scoring!$D$47)+IF(Data!$AQ227&lt;&gt;"",Scoring!$D$48)+IF(Data!$AR227&lt;&gt;"",Scoring!$D$49)+IF(Data!$AS227&lt;&gt;"",Scoring!$D$50)+IF(Data!$AT227&lt;&gt;"",Scoring!$D$51)+IF(Data!$AU227&lt;&gt;"",Scoring!$D$52),"")</f>
        <v/>
      </c>
      <c r="AW227" s="180" t="str">
        <f>IF(AV227&lt;&gt;"",LOOKUP(AV227,Likelihoods!$A$7:$A$107,Likelihoods!B$7:B$107),"")</f>
        <v/>
      </c>
      <c r="AX227" s="181" t="str">
        <f>IF(AND(COUNTBLANK($B227:$O227)=13,COUNTBLANK($P227:$Q227)=1,COUNTBLANK($R227:$U227)=3,COUNTBLANK($V227:$X227)=2,COUNTBLANK($Y227:$AE227)=6,COUNTBLANK($AF227:$AJ227)=4,COUNTBLANK($AK227:AN227)=3,COUNTBLANK($AO227:$AQ227)=2,COUNTBLANK($AR227:$AS227)=1,COUNTBLANK($AT227:$AU227)=1),IF(Data!$B227&lt;&gt;"",Scoring!$E$7)+IF(Data!$C227&lt;&gt;"",Scoring!$E$8)+IF(Data!$D227&lt;&gt;"",Scoring!$E$9)+IF(Data!$E227&lt;&gt;"",Scoring!$E$10)+IF(Data!$F227&lt;&gt;"",Scoring!$E$11)+IF(Data!$G227&lt;&gt;"",Scoring!$E$12)+IF(Data!$H227&lt;&gt;"",Scoring!$E$13)+IF(Data!$I227&lt;&gt;"",Scoring!$E$14)+IF(Data!$J227&lt;&gt;"",Scoring!$E$15)+IF(Data!$K227&lt;&gt;"",Scoring!$E$16)+IF(Data!$L227&lt;&gt;"",Scoring!$E$17)+IF(Data!$M227&lt;&gt;"",Scoring!$E$18)+IF(Data!$N227&lt;&gt;"",Scoring!$E$19)+IF(Data!$O227&lt;&gt;"",Scoring!$E$20)+IF(Data!$P227&lt;&gt;"",Scoring!$E$21)+IF(Data!$Q227&lt;&gt;"",Scoring!$E$22)+IF(Data!$R227&lt;&gt;"",Scoring!$E$23)+IF(Data!$S227&lt;&gt;"",Scoring!$E$24)+IF(Data!$T227&lt;&gt;"",Scoring!$E$25)+IF(Data!$U227&lt;&gt;"",Scoring!$E$26)+IF(Data!$V227&lt;&gt;"",Scoring!$E$27)+IF(Data!$W227&lt;&gt;"",Scoring!$E$28)+IF(Data!$X227&lt;&gt;"",Scoring!$E$29)+IF(Data!$Y227&lt;&gt;"",Scoring!$E$30)+IF(Data!$Z227&lt;&gt;"",Scoring!$E$31)+IF(Data!$AA227&lt;&gt;"",Scoring!$E$32)+IF(Data!$AB227&lt;&gt;"",Scoring!$E$33)+IF(Data!$AC227&lt;&gt;"",Scoring!$E$34)+IF(Data!$AD227&lt;&gt;"",Scoring!$E$35)+IF(Data!$AE227&lt;&gt;"",Scoring!$E$36)+IF(Data!$AF227&lt;&gt;"",Scoring!$E$37)+IF(Data!$AG227&lt;&gt;"",Scoring!$E$38)+IF(Data!$AH227&lt;&gt;"",Scoring!$E$39)+IF(Data!$AI227&lt;&gt;"",Scoring!$E$40)+IF(Data!$AJ227&lt;&gt;"",Scoring!$E$41)+IF(Data!$AK227&lt;&gt;"",Scoring!$E$42)+IF(Data!$AL227&lt;&gt;"",Scoring!$E$43)+IF(Data!$AM227&lt;&gt;"",Scoring!$E$44)+IF(Data!$AN227&lt;&gt;"",Scoring!$E$45)+IF(Data!$AO227&lt;&gt;"",Scoring!$E$46)+IF(Data!$AP227&lt;&gt;"",Scoring!$E$47)+IF(Data!$AQ227&lt;&gt;"",Scoring!$E$48)+IF(Data!$AR227&lt;&gt;"",Scoring!$E$49)+IF(Data!$AS227&lt;&gt;"",Scoring!$E$50)+IF(Data!$AT227&lt;&gt;"",Scoring!$E$51)+IF(Data!$AU227&lt;&gt;"",Scoring!$E$52),"")</f>
        <v/>
      </c>
      <c r="AY227" s="180" t="str">
        <f>IF(AX227&lt;&gt;"",LOOKUP(AX227,Likelihoods!$A$7:$A$107,Likelihoods!C$7:C$107),"")</f>
        <v/>
      </c>
      <c r="AZ227" s="182" t="str">
        <f>IF(AND(COUNTBLANK($B227:$O227)=13,COUNTBLANK($P227:$Q227)=1,COUNTBLANK($R227:$U227)=3,COUNTBLANK($V227:$X227)=2,COUNTBLANK($Y227:$AE227)=6,COUNTBLANK($AF227:$AJ227)=4,COUNTBLANK($AK227:AN227)=3,COUNTBLANK($AO227:$AQ227)=2,COUNTBLANK($AR227:$AS227)=1,COUNTBLANK($AT227:$AU227)=1),IF(Data!$B227&lt;&gt;"",Scoring!$F$7)+IF(Data!$C227&lt;&gt;"",Scoring!$F$8)+IF(Data!$D227&lt;&gt;"",Scoring!$F$9)+IF(Data!$E227&lt;&gt;"",Scoring!$F$10)+IF(Data!$F227&lt;&gt;"",Scoring!$F$11)+IF(Data!$G227&lt;&gt;"",Scoring!$F$12)+IF(Data!$H227&lt;&gt;"",Scoring!$F$13)+IF(Data!$I227&lt;&gt;"",Scoring!$F$14)+IF(Data!$J227&lt;&gt;"",Scoring!$F$15)+IF(Data!$K227&lt;&gt;"",Scoring!$F$16)+IF(Data!$L227&lt;&gt;"",Scoring!$F$17)+IF(Data!$M227&lt;&gt;"",Scoring!$F$18)+IF(Data!$N227&lt;&gt;"",Scoring!$F$19)+IF(Data!$O227&lt;&gt;"",Scoring!$F$20)+IF(Data!$P227&lt;&gt;"",Scoring!$F$21)+IF(Data!$Q227&lt;&gt;"",Scoring!$F$22)+IF(Data!$R227&lt;&gt;"",Scoring!$F$23)+IF(Data!$S227&lt;&gt;"",Scoring!$F$24)+IF(Data!$T227&lt;&gt;"",Scoring!$F$25)+IF(Data!$U227&lt;&gt;"",Scoring!$F$26)+IF(Data!$V227&lt;&gt;"",Scoring!$F$27)+IF(Data!$W227&lt;&gt;"",Scoring!$F$28)+IF(Data!$X227&lt;&gt;"",Scoring!$F$29)+IF(Data!$Y227&lt;&gt;"",Scoring!$F$30)+IF(Data!$Z227&lt;&gt;"",Scoring!$F$31)+IF(Data!$AA227&lt;&gt;"",Scoring!$F$32)+IF(Data!$AB227&lt;&gt;"",Scoring!$F$33)+IF(Data!$AC227&lt;&gt;"",Scoring!$F$34)+IF(Data!$AD227&lt;&gt;"",Scoring!$F$35)+IF(Data!$AE227&lt;&gt;"",Scoring!$F$36)+IF(Data!$AF227&lt;&gt;"",Scoring!$F$37)+IF(Data!$AG227&lt;&gt;"",Scoring!$F$38)+IF(Data!$AH227&lt;&gt;"",Scoring!$F$39)+IF(Data!$AI227&lt;&gt;"",Scoring!$F$40)+IF(Data!$AJ227&lt;&gt;"",Scoring!$F$41)+IF(Data!$AK227&lt;&gt;"",Scoring!$F$42)+IF(Data!$AL227&lt;&gt;"",Scoring!$F$43)+IF(Data!$AM227&lt;&gt;"",Scoring!$F$44)+IF(Data!$AN227&lt;&gt;"",Scoring!$F$45)+IF(Data!$AO227&lt;&gt;"",Scoring!$F$46)+IF(Data!$AP227&lt;&gt;"",Scoring!$F$47)+IF(Data!$AQ227&lt;&gt;"",Scoring!$F$48)+IF(Data!$AR227&lt;&gt;"",Scoring!$F$49)+IF(Data!$AS227&lt;&gt;"",Scoring!$F$50)+IF(Data!$AT227&lt;&gt;"",Scoring!$F$51)+IF(Data!$AU227&lt;&gt;"",Scoring!$F$52),"")</f>
        <v/>
      </c>
      <c r="BA227" s="183" t="str">
        <f>IF(AZ227&lt;&gt;"",LOOKUP(AZ227,Likelihoods!$A$7:$A$107,Likelihoods!D$7:D$107),"")</f>
        <v/>
      </c>
      <c r="BB227" s="181" t="str">
        <f>IF(AND(COUNTBLANK($B227:$O227)=13,COUNTBLANK($P227:$Q227)=1,COUNTBLANK($R227:$U227)=3,COUNTBLANK($V227:$X227)=2,COUNTBLANK($Y227:$AE227)=6,COUNTBLANK($AF227:$AJ227)=4,COUNTBLANK($AK227:AN227)=3,COUNTBLANK($AO227:$AQ227)=2,COUNTBLANK($AR227:$AS227)=1,COUNTBLANK($AT227:$AU227)=1),IF(Data!$B227&lt;&gt;"",Scoring!$G$7)+IF(Data!$C227&lt;&gt;"",Scoring!$G$8)+IF(Data!$D227&lt;&gt;"",Scoring!$G$9)+IF(Data!$E227&lt;&gt;"",Scoring!$G$10)+IF(Data!$F227&lt;&gt;"",Scoring!$G$11)+IF(Data!$G227&lt;&gt;"",Scoring!$G$12)+IF(Data!$H227&lt;&gt;"",Scoring!$G$13)+IF(Data!$I227&lt;&gt;"",Scoring!$G$14)+IF(Data!$J227&lt;&gt;"",Scoring!$G$15)+IF(Data!$K227&lt;&gt;"",Scoring!$G$16)+IF(Data!$L227&lt;&gt;"",Scoring!$G$17)+IF(Data!$M227&lt;&gt;"",Scoring!$G$18)+IF(Data!$N227&lt;&gt;"",Scoring!$G$19)+IF(Data!$O227&lt;&gt;"",Scoring!$G$20)+IF(Data!$P227&lt;&gt;"",Scoring!$G$21)+IF(Data!$Q227&lt;&gt;"",Scoring!$G$22)+IF(Data!$R227&lt;&gt;"",Scoring!$G$23)+IF(Data!$S227&lt;&gt;"",Scoring!$G$24)+IF(Data!$T227&lt;&gt;"",Scoring!$G$25)+IF(Data!$U227&lt;&gt;"",Scoring!$G$26)+IF(Data!$V227&lt;&gt;"",Scoring!$G$27)+IF(Data!$W227&lt;&gt;"",Scoring!$G$28)+IF(Data!$X227&lt;&gt;"",Scoring!$G$29)+IF(Data!$Y227&lt;&gt;"",Scoring!$G$30)+IF(Data!$Z227&lt;&gt;"",Scoring!$G$31)+IF(Data!$AA227&lt;&gt;"",Scoring!$G$32)+IF(Data!$AB227&lt;&gt;"",Scoring!$G$33)+IF(Data!$AC227&lt;&gt;"",Scoring!$G$34)+IF(Data!$AD227&lt;&gt;"",Scoring!$G$35)+IF(Data!$AE227&lt;&gt;"",Scoring!$G$36)+IF(Data!$AF227&lt;&gt;"",Scoring!$G$37)+IF(Data!$AG227&lt;&gt;"",Scoring!$G$38)+IF(Data!$AH227&lt;&gt;"",Scoring!$G$39)+IF(Data!$AI227&lt;&gt;"",Scoring!$G$40)+IF(Data!$AJ227&lt;&gt;"",Scoring!$G$41)+IF(Data!$AK227&lt;&gt;"",Scoring!$G$42)+IF(Data!$AL227&lt;&gt;"",Scoring!$G$43)+IF(Data!$AM227&lt;&gt;"",Scoring!$G$44)+IF(Data!$AN227&lt;&gt;"",Scoring!$G$45)+IF(Data!$AO227&lt;&gt;"",Scoring!$G$46)+IF(Data!$AP227&lt;&gt;"",Scoring!$G$47)+IF(Data!$AQ227&lt;&gt;"",Scoring!$G$48)+IF(Data!$AR227&lt;&gt;"",Scoring!$G$49)+IF(Data!$AS227&lt;&gt;"",Scoring!$G$50)+IF(Data!$AT227&lt;&gt;"",Scoring!$G$51)+IF(Data!$AU227&lt;&gt;"",Scoring!$G$52),"")</f>
        <v/>
      </c>
      <c r="BC227" s="184" t="str">
        <f>IF(BB227&lt;&gt;"",LOOKUP(BB227,Likelihoods!$A$7:$A$107,Likelihoods!E$7:E$107),"")</f>
        <v/>
      </c>
      <c r="BD227" s="185" t="str">
        <f>IF(AND(COUNTBLANK($B227:$O227)=13,COUNTBLANK($P227:$Q227)=1,COUNTBLANK($R227:$U227)=3,COUNTBLANK($V227:$X227)=2,COUNTBLANK($Y227:$AE227)=6,COUNTBLANK($AF227:$AJ227)=4,COUNTBLANK($AK227:AN227)=3,COUNTBLANK($AO227:$AQ227)=2,COUNTBLANK($AR227:$AS227)=1,COUNTBLANK($AT227:$AU227)=1),IF(Data!$B227&lt;&gt;"",Scoring!$H$7)+IF(Data!$C227&lt;&gt;"",Scoring!$H$8)+IF(Data!$D227&lt;&gt;"",Scoring!$H$9)+IF(Data!$E227&lt;&gt;"",Scoring!$H$10)+IF(Data!$F227&lt;&gt;"",Scoring!$H$11)+IF(Data!$G227&lt;&gt;"",Scoring!$H$12)+IF(Data!$H227&lt;&gt;"",Scoring!$H$13)+IF(Data!$I227&lt;&gt;"",Scoring!$H$14)+IF(Data!$J227&lt;&gt;"",Scoring!$H$15)+IF(Data!$K227&lt;&gt;"",Scoring!$H$16)+IF(Data!$L227&lt;&gt;"",Scoring!$H$17)+IF(Data!$M227&lt;&gt;"",Scoring!$H$18)+IF(Data!$N227&lt;&gt;"",Scoring!$H$19)+IF(Data!$O227&lt;&gt;"",Scoring!$H$20)+IF(Data!$P227&lt;&gt;"",Scoring!$H$21)+IF(Data!$Q227&lt;&gt;"",Scoring!$H$22)+IF(Data!$R227&lt;&gt;"",Scoring!$H$23)+IF(Data!$S227&lt;&gt;"",Scoring!$H$24)+IF(Data!$T227&lt;&gt;"",Scoring!$H$25)+IF(Data!$U227&lt;&gt;"",Scoring!$H$26)+IF(Data!$V227&lt;&gt;"",Scoring!$H$27)+IF(Data!$W227&lt;&gt;"",Scoring!$H$28)+IF(Data!$X227&lt;&gt;"",Scoring!$H$29)+IF(Data!$Y227&lt;&gt;"",Scoring!$H$30)+IF(Data!$Z227&lt;&gt;"",Scoring!$H$31)+IF(Data!$AA227&lt;&gt;"",Scoring!$H$32)+IF(Data!$AB227&lt;&gt;"",Scoring!$H$33)+IF(Data!$AC227&lt;&gt;"",Scoring!$H$34)+IF(Data!$AD227&lt;&gt;"",Scoring!$H$35)+IF(Data!$AE227&lt;&gt;"",Scoring!$H$36)+IF(Data!$AF227&lt;&gt;"",Scoring!$H$37)+IF(Data!$AG227&lt;&gt;"",Scoring!$H$38)+IF(Data!$AH227&lt;&gt;"",Scoring!$H$39)+IF(Data!$AI227&lt;&gt;"",Scoring!$H$40)+IF(Data!$AJ227&lt;&gt;"",Scoring!$H$41)+IF(Data!$AK227&lt;&gt;"",Scoring!$H$42)+IF(Data!$AL227&lt;&gt;"",Scoring!$H$43)+IF(Data!$AM227&lt;&gt;"",Scoring!$H$44)+IF(Data!$AN227&lt;&gt;"",Scoring!$H$45)+IF(Data!$AO227&lt;&gt;"",Scoring!$H$46)+IF(Data!$AP227&lt;&gt;"",Scoring!$H$47)+IF(Data!$AQ227&lt;&gt;"",Scoring!$H$48)+IF(Data!$AR227&lt;&gt;"",Scoring!$H$49)+IF(Data!$AS227&lt;&gt;"",Scoring!$H$50)+IF(Data!$AT227&lt;&gt;"",Scoring!$H$51)+IF(Data!$AU227&lt;&gt;"",Scoring!$H$52),"")</f>
        <v/>
      </c>
      <c r="BE227" s="186" t="str">
        <f>IF(BD227&lt;&gt;"",LOOKUP(BD227,Likelihoods!$A$7:$A$107,Likelihoods!F$7:F$107),"")</f>
        <v/>
      </c>
      <c r="BF227" s="181" t="str">
        <f>IF(AND(COUNTBLANK($B227:$O227)=13,COUNTBLANK($P227:$Q227)=1,COUNTBLANK($R227:$U227)=3,COUNTBLANK($V227:$X227)=2,COUNTBLANK($Y227:$AE227)=6,COUNTBLANK($AF227:$AJ227)=4,COUNTBLANK($AK227:AN227)=3,COUNTBLANK($AO227:$AQ227)=2,COUNTBLANK($AR227:$AS227)=1,COUNTBLANK($AT227:$AU227)=1),IF(Data!$B227&lt;&gt;"",Scoring!$I$7)+IF(Data!$C227&lt;&gt;"",Scoring!$I$8)+IF(Data!$D227&lt;&gt;"",Scoring!$I$9)+IF(Data!$E227&lt;&gt;"",Scoring!$I$10)+IF(Data!$F227&lt;&gt;"",Scoring!$I$11)+IF(Data!$G227&lt;&gt;"",Scoring!$I$12)+IF(Data!$H227&lt;&gt;"",Scoring!$I$13)+IF(Data!$I227&lt;&gt;"",Scoring!$I$14)+IF(Data!$J227&lt;&gt;"",Scoring!$I$15)+IF(Data!$K227&lt;&gt;"",Scoring!$I$16)+IF(Data!$L227&lt;&gt;"",Scoring!$I$17)+IF(Data!$M227&lt;&gt;"",Scoring!$I$18)+IF(Data!$N227&lt;&gt;"",Scoring!$I$19)+IF(Data!$O227&lt;&gt;"",Scoring!$I$20)+IF(Data!$P227&lt;&gt;"",Scoring!$I$21)+IF(Data!$Q227&lt;&gt;"",Scoring!$I$22)+IF(Data!$R227&lt;&gt;"",Scoring!$I$23)+IF(Data!$S227&lt;&gt;"",Scoring!$I$24)+IF(Data!$T227&lt;&gt;"",Scoring!$I$25)+IF(Data!$U227&lt;&gt;"",Scoring!$I$26)+IF(Data!$V227&lt;&gt;"",Scoring!$I$27)+IF(Data!$W227&lt;&gt;"",Scoring!$I$28)+IF(Data!$X227&lt;&gt;"",Scoring!$I$29)+IF(Data!$Y227&lt;&gt;"",Scoring!$I$30)+IF(Data!$Z227&lt;&gt;"",Scoring!$I$31)+IF(Data!$AA227&lt;&gt;"",Scoring!$I$32)+IF(Data!$AB227&lt;&gt;"",Scoring!$I$33)+IF(Data!$AC227&lt;&gt;"",Scoring!$I$34)+IF(Data!$AD227&lt;&gt;"",Scoring!$I$35)+IF(Data!$AE227&lt;&gt;"",Scoring!$I$36)+IF(Data!$AF227&lt;&gt;"",Scoring!$I$37)+IF(Data!$AG227&lt;&gt;"",Scoring!$I$38)+IF(Data!$AH227&lt;&gt;"",Scoring!$I$39)+IF(Data!$AI227&lt;&gt;"",Scoring!$I$40)+IF(Data!$AJ227&lt;&gt;"",Scoring!$I$41)+IF(Data!$AK227&lt;&gt;"",Scoring!$I$42)+IF(Data!$AL227&lt;&gt;"",Scoring!$I$43)+IF(Data!$AM227&lt;&gt;"",Scoring!$I$44)+IF(Data!$AN227&lt;&gt;"",Scoring!$I$45)+IF(Data!$AO227&lt;&gt;"",Scoring!$I$46)+IF(Data!$AP227&lt;&gt;"",Scoring!$I$47)+IF(Data!$AQ227&lt;&gt;"",Scoring!$I$48)+IF(Data!$AR227&lt;&gt;"",Scoring!$I$49)+IF(Data!$AS227&lt;&gt;"",Scoring!$I$50)+IF(Data!$AT227&lt;&gt;"",Scoring!$I$51)+IF(Data!$AU227&lt;&gt;"",Scoring!$I$52),"")</f>
        <v/>
      </c>
      <c r="BG227" s="180" t="str">
        <f>IF(BF227&lt;&gt;"",LOOKUP(BF227,Likelihoods!$A$7:$A$107,Likelihoods!G$7:G$107),"")</f>
        <v/>
      </c>
      <c r="BH227" s="187" t="str">
        <f>IF(AND(COUNTBLANK($B227:$O227)=13,COUNTBLANK($P227:$Q227)=1,COUNTBLANK($R227:$U227)=3,COUNTBLANK($V227:$X227)=2,COUNTBLANK($Y227:$AE227)=6,COUNTBLANK($AF227:$AJ227)=4,COUNTBLANK($AK227:AN227)=3,COUNTBLANK($AO227:$AQ227)=2,COUNTBLANK($AR227:$AS227)=1,COUNTBLANK($AT227:$AU227)=1),IF(Data!$B227&lt;&gt;"",Scoring!$J$7)+IF(Data!$C227&lt;&gt;"",Scoring!$J$8)+IF(Data!$D227&lt;&gt;"",Scoring!$J$9)+IF(Data!$E227&lt;&gt;"",Scoring!$J$10)+IF(Data!$F227&lt;&gt;"",Scoring!$J$11)+IF(Data!$G227&lt;&gt;"",Scoring!$J$12)+IF(Data!$H227&lt;&gt;"",Scoring!$J$13)+IF(Data!$I227&lt;&gt;"",Scoring!$J$14)+IF(Data!$J227&lt;&gt;"",Scoring!$J$15)+IF(Data!$K227&lt;&gt;"",Scoring!$J$16)+IF(Data!$L227&lt;&gt;"",Scoring!$J$17)+IF(Data!$M227&lt;&gt;"",Scoring!$J$18)+IF(Data!$N227&lt;&gt;"",Scoring!$J$19)+IF(Data!$O227&lt;&gt;"",Scoring!$J$20)+IF(Data!$P227&lt;&gt;"",Scoring!$J$21)+IF(Data!$Q227&lt;&gt;"",Scoring!$J$22)+IF(Data!$R227&lt;&gt;"",Scoring!$J$23)+IF(Data!$S227&lt;&gt;"",Scoring!$J$24)+IF(Data!$T227&lt;&gt;"",Scoring!$J$25)+IF(Data!$U227&lt;&gt;"",Scoring!$J$26)+IF(Data!$V227&lt;&gt;"",Scoring!$J$27)+IF(Data!$W227&lt;&gt;"",Scoring!$J$28)+IF(Data!$X227&lt;&gt;"",Scoring!$J$29)+IF(Data!$Y227&lt;&gt;"",Scoring!$J$30)+IF(Data!$Z227&lt;&gt;"",Scoring!$J$31)+IF(Data!$AA227&lt;&gt;"",Scoring!$J$32)+IF(Data!$AB227&lt;&gt;"",Scoring!$J$33)+IF(Data!$AC227&lt;&gt;"",Scoring!$J$34)+IF(Data!$AD227&lt;&gt;"",Scoring!$J$35)+IF(Data!$AE227&lt;&gt;"",Scoring!$J$36)+IF(Data!$AF227&lt;&gt;"",Scoring!$J$37)+IF(Data!$AG227&lt;&gt;"",Scoring!$J$38)+IF(Data!$AH227&lt;&gt;"",Scoring!$J$39)+IF(Data!$AI227&lt;&gt;"",Scoring!$J$40)+IF(Data!$AJ227&lt;&gt;"",Scoring!$J$41)+IF(Data!$AK227&lt;&gt;"",Scoring!$J$42)+IF(Data!$AL227&lt;&gt;"",Scoring!$J$43)+IF(Data!$AM227&lt;&gt;"",Scoring!$J$44)+IF(Data!$AN227&lt;&gt;"",Scoring!$J$45)+IF(Data!$AO227&lt;&gt;"",Scoring!$J$46)+IF(Data!$AP227&lt;&gt;"",Scoring!$J$47)+IF(Data!$AQ227&lt;&gt;"",Scoring!$J$48)+IF(Data!$AR227&lt;&gt;"",Scoring!$J$49)+IF(Data!$AS227&lt;&gt;"",Scoring!$J$50)+IF(Data!$AT227&lt;&gt;"",Scoring!$J$51)+IF(Data!$AU227&lt;&gt;"",Scoring!$J$52),"")</f>
        <v/>
      </c>
      <c r="BI227" s="183" t="str">
        <f>IF(BH227&lt;&gt;"",LOOKUP(BH227,Likelihoods!$A$7:$A$107,Likelihoods!H$7:H$107),"")</f>
        <v/>
      </c>
      <c r="BJ227" s="188" t="str">
        <f>IF(AND(COUNTBLANK($B227:$O227)=13,COUNTBLANK($P227:$Q227)=1,COUNTBLANK($R227:$U227)=3,COUNTBLANK($V227:$X227)=2,COUNTBLANK($Y227:$AE227)=6,COUNTBLANK($AF227:$AJ227)=4,COUNTBLANK($AK227:AN227)=3,COUNTBLANK($AO227:$AQ227)=2,COUNTBLANK($AR227:$AS227)=1,COUNTBLANK($AT227:$AU227)=1),IF(Data!$B227&lt;&gt;"",Scoring!$K$7)+IF(Data!$C227&lt;&gt;"",Scoring!$K$8)+IF(Data!$D227&lt;&gt;"",Scoring!$K$9)+IF(Data!$E227&lt;&gt;"",Scoring!$K$10)+IF(Data!$F227&lt;&gt;"",Scoring!$K$11)+IF(Data!$G227&lt;&gt;"",Scoring!$K$12)+IF(Data!$H227&lt;&gt;"",Scoring!$K$13)+IF(Data!$I227&lt;&gt;"",Scoring!$K$14)+IF(Data!$J227&lt;&gt;"",Scoring!$K$15)+IF(Data!$K227&lt;&gt;"",Scoring!$K$16)+IF(Data!$L227&lt;&gt;"",Scoring!$K$17)+IF(Data!$M227&lt;&gt;"",Scoring!$K$18)+IF(Data!$N227&lt;&gt;"",Scoring!$K$19)+IF(Data!$O227&lt;&gt;"",Scoring!$K$20)+IF(Data!$P227&lt;&gt;"",Scoring!$K$21)+IF(Data!$Q227&lt;&gt;"",Scoring!$K$22)+IF(Data!$R227&lt;&gt;"",Scoring!$K$23)+IF(Data!$S227&lt;&gt;"",Scoring!$K$24)+IF(Data!$T227&lt;&gt;"",Scoring!$K$25)+IF(Data!$U227&lt;&gt;"",Scoring!$K$26)+IF(Data!$V227&lt;&gt;"",Scoring!$K$27)+IF(Data!$W227&lt;&gt;"",Scoring!$K$28)+IF(Data!$X227&lt;&gt;"",Scoring!$K$29)+IF(Data!$Y227&lt;&gt;"",Scoring!$K$30)+IF(Data!$Z227&lt;&gt;"",Scoring!$K$31)+IF(Data!$AA227&lt;&gt;"",Scoring!$K$32)+IF(Data!$AB227&lt;&gt;"",Scoring!$K$33)+IF(Data!$AC227&lt;&gt;"",Scoring!$K$34)+IF(Data!$AD227&lt;&gt;"",Scoring!$K$35)+IF(Data!$AE227&lt;&gt;"",Scoring!$K$36)+IF(Data!$AF227&lt;&gt;"",Scoring!$K$37)+IF(Data!$AG227&lt;&gt;"",Scoring!$K$38)+IF(Data!$AH227&lt;&gt;"",Scoring!$K$39)+IF(Data!$AI227&lt;&gt;"",Scoring!$K$40)+IF(Data!$AJ227&lt;&gt;"",Scoring!$K$41)+IF(Data!$AK227&lt;&gt;"",Scoring!$K$42)+IF(Data!$AL227&lt;&gt;"",Scoring!$K$43)+IF(Data!$AM227&lt;&gt;"",Scoring!$K$44)+IF(Data!$AN227&lt;&gt;"",Scoring!$K$45)+IF(Data!$AO227&lt;&gt;"",Scoring!$K$46)+IF(Data!$AP227&lt;&gt;"",Scoring!$K$47)+IF(Data!$AQ227&lt;&gt;"",Scoring!$K$48)+IF(Data!$AR227&lt;&gt;"",Scoring!$K$49)+IF(Data!$AS227&lt;&gt;"",Scoring!$K$50)+IF(Data!$AT227&lt;&gt;"",Scoring!$K$51)+IF(Data!$AU227&lt;&gt;"",Scoring!$K$52),"")</f>
        <v/>
      </c>
      <c r="BK227" s="184" t="str">
        <f>IF(BJ227&lt;&gt;"",LOOKUP(BJ227,Likelihoods!$A$7:$A$107,Likelihoods!I$7:I$107),"")</f>
        <v/>
      </c>
      <c r="BL227" s="187" t="str">
        <f>IF(AND(COUNTBLANK($B227:$O227)=13,COUNTBLANK($P227:$Q227)=1,COUNTBLANK($R227:$U227)=3,COUNTBLANK($V227:$X227)=2,COUNTBLANK($Y227:$AE227)=6,COUNTBLANK($AF227:$AJ227)=4,COUNTBLANK($AK227:AN227)=3,COUNTBLANK($AO227:$AQ227)=2,COUNTBLANK($AR227:$AS227)=1,COUNTBLANK($AT227:$AU227)=1),IF(Data!$B227&lt;&gt;"",Scoring!$L$7)+IF(Data!$C227&lt;&gt;"",Scoring!$L$8)+IF(Data!$D227&lt;&gt;"",Scoring!$L$9)+IF(Data!$E227&lt;&gt;"",Scoring!$L$10)+IF(Data!$F227&lt;&gt;"",Scoring!$L$11)+IF(Data!$G227&lt;&gt;"",Scoring!$L$12)+IF(Data!$H227&lt;&gt;"",Scoring!$L$13)+IF(Data!$I227&lt;&gt;"",Scoring!$L$14)+IF(Data!$J227&lt;&gt;"",Scoring!$L$15)+IF(Data!$K227&lt;&gt;"",Scoring!$L$16)+IF(Data!$L227&lt;&gt;"",Scoring!$L$17)+IF(Data!$M227&lt;&gt;"",Scoring!$L$18)+IF(Data!$N227&lt;&gt;"",Scoring!$L$19)+IF(Data!$O227&lt;&gt;"",Scoring!$L$20)+IF(Data!$P227&lt;&gt;"",Scoring!$L$21)+IF(Data!$Q227&lt;&gt;"",Scoring!$L$22)+IF(Data!$R227&lt;&gt;"",Scoring!$L$23)+IF(Data!$S227&lt;&gt;"",Scoring!$L$24)+IF(Data!$T227&lt;&gt;"",Scoring!$L$25)+IF(Data!$U227&lt;&gt;"",Scoring!$L$26)+IF(Data!$V227&lt;&gt;"",Scoring!$L$27)+IF(Data!$W227&lt;&gt;"",Scoring!$L$28)+IF(Data!$X227&lt;&gt;"",Scoring!$L$29)+IF(Data!$Y227&lt;&gt;"",Scoring!$L$30)+IF(Data!$Z227&lt;&gt;"",Scoring!$L$31)+IF(Data!$AA227&lt;&gt;"",Scoring!$L$32)+IF(Data!$AB227&lt;&gt;"",Scoring!$L$33)+IF(Data!$AC227&lt;&gt;"",Scoring!$L$34)+IF(Data!$AD227&lt;&gt;"",Scoring!$L$35)+IF(Data!$AE227&lt;&gt;"",Scoring!$L$36)+IF(Data!$AF227&lt;&gt;"",Scoring!$L$37)+IF(Data!$AG227&lt;&gt;"",Scoring!$L$38)+IF(Data!$AH227&lt;&gt;"",Scoring!$L$39)+IF(Data!$AI227&lt;&gt;"",Scoring!$L$40)+IF(Data!$AJ227&lt;&gt;"",Scoring!$L$41)+IF(Data!$AK227&lt;&gt;"",Scoring!$L$42)+IF(Data!$AL227&lt;&gt;"",Scoring!$L$43)+IF(Data!$AM227&lt;&gt;"",Scoring!$L$44)+IF(Data!$AN227&lt;&gt;"",Scoring!$L$45)+IF(Data!$AO227&lt;&gt;"",Scoring!$L$46)+IF(Data!$AP227&lt;&gt;"",Scoring!$L$47)+IF(Data!$AQ227&lt;&gt;"",Scoring!$L$48)+IF(Data!$AR227&lt;&gt;"",Scoring!$L$49)+IF(Data!$AS227&lt;&gt;"",Scoring!$L$50)+IF(Data!$AT227&lt;&gt;"",Scoring!$L$51)+IF(Data!$AU227&lt;&gt;"",Scoring!$L$52),"")</f>
        <v/>
      </c>
      <c r="BM227" s="180" t="str">
        <f>IF(BL227&lt;&gt;"",LOOKUP(BL227,Likelihoods!$A$7:$A$107,Likelihoods!J$7:J$107),"")</f>
        <v/>
      </c>
      <c r="BN227" s="181" t="str">
        <f>IF(AND(COUNTBLANK($B227:$O227)=13,COUNTBLANK($P227:$Q227)=1,COUNTBLANK($R227:$U227)=3,COUNTBLANK($V227:$X227)=2,COUNTBLANK($Y227:$AE227)=6,COUNTBLANK($AF227:$AJ227)=4,COUNTBLANK($AK227:AN227)=3,COUNTBLANK($AO227:$AQ227)=2,COUNTBLANK($AR227:$AS227)=1,COUNTBLANK($AT227:$AU227)=1),IF(Data!$B227&lt;&gt;"",Scoring!$M$7)+IF(Data!$C227&lt;&gt;"",Scoring!$M$8)+IF(Data!$D227&lt;&gt;"",Scoring!$M$9)+IF(Data!$E227&lt;&gt;"",Scoring!$M$10)+IF(Data!$F227&lt;&gt;"",Scoring!$M$11)+IF(Data!$G227&lt;&gt;"",Scoring!$M$12)+IF(Data!$H227&lt;&gt;"",Scoring!$M$13)+IF(Data!$I227&lt;&gt;"",Scoring!$M$14)+IF(Data!$J227&lt;&gt;"",Scoring!$M$15)+IF(Data!$K227&lt;&gt;"",Scoring!$M$16)+IF(Data!$L227&lt;&gt;"",Scoring!$M$17)+IF(Data!$M227&lt;&gt;"",Scoring!$M$18)+IF(Data!$N227&lt;&gt;"",Scoring!$M$19)+IF(Data!$O227&lt;&gt;"",Scoring!$M$20)+IF(Data!$P227&lt;&gt;"",Scoring!$M$21)+IF(Data!$Q227&lt;&gt;"",Scoring!$M$22)+IF(Data!$R227&lt;&gt;"",Scoring!$M$23)+IF(Data!$S227&lt;&gt;"",Scoring!$M$24)+IF(Data!$T227&lt;&gt;"",Scoring!$M$25)+IF(Data!$U227&lt;&gt;"",Scoring!$M$26)+IF(Data!$V227&lt;&gt;"",Scoring!$M$27)+IF(Data!$W227&lt;&gt;"",Scoring!$M$28)+IF(Data!$X227&lt;&gt;"",Scoring!$M$29)+IF(Data!$Y227&lt;&gt;"",Scoring!$M$30)+IF(Data!$Z227&lt;&gt;"",Scoring!$M$31)+IF(Data!$AA227&lt;&gt;"",Scoring!$M$32)+IF(Data!$AB227&lt;&gt;"",Scoring!$M$33)+IF(Data!$AC227&lt;&gt;"",Scoring!$M$34)+IF(Data!$AD227&lt;&gt;"",Scoring!$M$35)+IF(Data!$AE227&lt;&gt;"",Scoring!$M$36)+IF(Data!$AF227&lt;&gt;"",Scoring!$M$37)+IF(Data!$AG227&lt;&gt;"",Scoring!$M$38)+IF(Data!$AH227&lt;&gt;"",Scoring!$M$39)+IF(Data!$AI227&lt;&gt;"",Scoring!$M$40)+IF(Data!$AJ227&lt;&gt;"",Scoring!$M$41)+IF(Data!$AK227&lt;&gt;"",Scoring!$M$42)+IF(Data!$AL227&lt;&gt;"",Scoring!$M$43)+IF(Data!$AM227&lt;&gt;"",Scoring!$M$44)+IF(Data!$AN227&lt;&gt;"",Scoring!$M$45)+IF(Data!$AO227&lt;&gt;"",Scoring!$M$46)+IF(Data!$AP227&lt;&gt;"",Scoring!$M$47)+IF(Data!$AQ227&lt;&gt;"",Scoring!$M$48)+IF(Data!$AR227&lt;&gt;"",Scoring!$M$49)+IF(Data!$AS227&lt;&gt;"",Scoring!$M$50)+IF(Data!$AT227&lt;&gt;"",Scoring!$M$51)+IF(Data!$AU227&lt;&gt;"",Scoring!$M$52),"")</f>
        <v/>
      </c>
      <c r="BO227" s="184" t="str">
        <f>IF(BN227&lt;&gt;"",LOOKUP(BN227,Likelihoods!$A$7:$A$107,Likelihoods!K$7:K$107),"")</f>
        <v/>
      </c>
      <c r="BP227" s="179" t="str">
        <f>IF(AND(COUNTBLANK($B227:$O227)=13,COUNTBLANK($P227:$Q227)=1,COUNTBLANK($R227:$U227)=3,COUNTBLANK($V227:$X227)=2,COUNTBLANK($Y227:$AE227)=6,COUNTBLANK($AF227:$AJ227)=4,COUNTBLANK($AK227:AN227)=3,COUNTBLANK($AO227:$AQ227)=2,COUNTBLANK($AR227:$AS227)=1,COUNTBLANK($AT227:$AU227)=1),IF(Data!$B227&lt;&gt;"",Scoring!$N$7)+IF(Data!$C227&lt;&gt;"",Scoring!$N$8)+IF(Data!$D227&lt;&gt;"",Scoring!$N$9)+IF(Data!$E227&lt;&gt;"",Scoring!$N$10)+IF(Data!$F227&lt;&gt;"",Scoring!$N$11)+IF(Data!$G227&lt;&gt;"",Scoring!$N$12)+IF(Data!$H227&lt;&gt;"",Scoring!$N$13)+IF(Data!$I227&lt;&gt;"",Scoring!$N$14)+IF(Data!$J227&lt;&gt;"",Scoring!$N$15)+IF(Data!$K227&lt;&gt;"",Scoring!$N$16)+IF(Data!$L227&lt;&gt;"",Scoring!$N$17)+IF(Data!$M227&lt;&gt;"",Scoring!$N$18)+IF(Data!$N227&lt;&gt;"",Scoring!$N$19)+IF(Data!$O227&lt;&gt;"",Scoring!$N$20)+IF(Data!$P227&lt;&gt;"",Scoring!$N$21)+IF(Data!$Q227&lt;&gt;"",Scoring!$N$22)+IF(Data!$R227&lt;&gt;"",Scoring!$N$23)+IF(Data!$S227&lt;&gt;"",Scoring!$N$24)+IF(Data!$T227&lt;&gt;"",Scoring!$N$25)+IF(Data!$U227&lt;&gt;"",Scoring!$N$26)+IF(Data!$V227&lt;&gt;"",Scoring!$N$27)+IF(Data!$W227&lt;&gt;"",Scoring!$N$28)+IF(Data!$X227&lt;&gt;"",Scoring!$N$29)+IF(Data!$Y227&lt;&gt;"",Scoring!$N$30)+IF(Data!$Z227&lt;&gt;"",Scoring!$N$31)+IF(Data!$AA227&lt;&gt;"",Scoring!$N$32)+IF(Data!$AB227&lt;&gt;"",Scoring!$N$33)+IF(Data!$AC227&lt;&gt;"",Scoring!$N$34)+IF(Data!$AD227&lt;&gt;"",Scoring!$N$35)+IF(Data!$AE227&lt;&gt;"",Scoring!$N$36)+IF(Data!$AF227&lt;&gt;"",Scoring!$N$37)+IF(Data!$AG227&lt;&gt;"",Scoring!$N$38)+IF(Data!$AH227&lt;&gt;"",Scoring!$N$39)+IF(Data!$AI227&lt;&gt;"",Scoring!$N$40)+IF(Data!$AJ227&lt;&gt;"",Scoring!$N$41)+IF(Data!$AK227&lt;&gt;"",Scoring!$N$42)+IF(Data!$AL227&lt;&gt;"",Scoring!$N$43)+IF(Data!$AM227&lt;&gt;"",Scoring!$N$44)+IF(Data!$AN227&lt;&gt;"",Scoring!$N$45)+IF(Data!$AO227&lt;&gt;"",Scoring!$N$46)+IF(Data!$AP227&lt;&gt;"",Scoring!$N$47)+IF(Data!$AQ227&lt;&gt;"",Scoring!$N$48)+IF(Data!$AR227&lt;&gt;"",Scoring!$N$49)+IF(Data!$AS227&lt;&gt;"",Scoring!$N$50)+IF(Data!$AT227&lt;&gt;"",Scoring!$N$51)+IF(Data!$AU227&lt;&gt;"",Scoring!$N$52),"")</f>
        <v/>
      </c>
      <c r="BQ227" s="189" t="str">
        <f>IF(BP227&lt;&gt;"",LOOKUP(BP227,Likelihoods!$A$7:$A$107,Likelihoods!L$7:L$107),"")</f>
        <v/>
      </c>
      <c r="BR227" s="181" t="str">
        <f>IF(AND(COUNTBLANK($B227:$O227)=13,COUNTBLANK($P227:$Q227)=1,COUNTBLANK($R227:$U227)=3,COUNTBLANK($V227:$X227)=2,COUNTBLANK($Y227:$AE227)=6,COUNTBLANK($AF227:$AJ227)=4,COUNTBLANK($AK227:AN227)=3,COUNTBLANK($AO227:$AQ227)=2,COUNTBLANK($AR227:$AS227)=1,COUNTBLANK($AT227:$AU227)=1),IF(Data!$B227&lt;&gt;"",Scoring!$O$7)+IF(Data!$C227&lt;&gt;"",Scoring!$O$8)+IF(Data!$D227&lt;&gt;"",Scoring!$O$9)+IF(Data!$E227&lt;&gt;"",Scoring!$O$10)+IF(Data!$F227&lt;&gt;"",Scoring!$O$11)+IF(Data!$G227&lt;&gt;"",Scoring!$O$12)+IF(Data!$H227&lt;&gt;"",Scoring!$O$13)+IF(Data!$I227&lt;&gt;"",Scoring!$O$14)+IF(Data!$J227&lt;&gt;"",Scoring!$O$15)+IF(Data!$K227&lt;&gt;"",Scoring!$O$16)+IF(Data!$L227&lt;&gt;"",Scoring!$O$17)+IF(Data!$M227&lt;&gt;"",Scoring!$O$18)+IF(Data!$N227&lt;&gt;"",Scoring!$O$19)+IF(Data!$O227&lt;&gt;"",Scoring!$O$20)+IF(Data!$P227&lt;&gt;"",Scoring!$O$21)+IF(Data!$Q227&lt;&gt;"",Scoring!$O$22)+IF(Data!$R227&lt;&gt;"",Scoring!$O$23)+IF(Data!$S227&lt;&gt;"",Scoring!$O$24)+IF(Data!$T227&lt;&gt;"",Scoring!$O$25)+IF(Data!$U227&lt;&gt;"",Scoring!$O$26)+IF(Data!$V227&lt;&gt;"",Scoring!$O$27)+IF(Data!$W227&lt;&gt;"",Scoring!$O$28)+IF(Data!$X227&lt;&gt;"",Scoring!$O$29)+IF(Data!$Y227&lt;&gt;"",Scoring!$O$30)+IF(Data!$Z227&lt;&gt;"",Scoring!$O$31)+IF(Data!$AA227&lt;&gt;"",Scoring!$O$32)+IF(Data!$AB227&lt;&gt;"",Scoring!$O$33)+IF(Data!$AC227&lt;&gt;"",Scoring!$O$34)+IF(Data!$AD227&lt;&gt;"",Scoring!$O$35)+IF(Data!$AE227&lt;&gt;"",Scoring!$O$36)+IF(Data!$AF227&lt;&gt;"",Scoring!$O$37)+IF(Data!$AG227&lt;&gt;"",Scoring!$O$38)+IF(Data!$AH227&lt;&gt;"",Scoring!$O$39)+IF(Data!$AI227&lt;&gt;"",Scoring!$O$40)+IF(Data!$AJ227&lt;&gt;"",Scoring!$O$41)+IF(Data!$AK227&lt;&gt;"",Scoring!$O$42)+IF(Data!$AL227&lt;&gt;"",Scoring!$O$43)+IF(Data!$AM227&lt;&gt;"",Scoring!$O$44)+IF(Data!$AN227&lt;&gt;"",Scoring!$O$45)+IF(Data!$AO227&lt;&gt;"",Scoring!$O$46)+IF(Data!$AP227&lt;&gt;"",Scoring!$O$47)+IF(Data!$AQ227&lt;&gt;"",Scoring!$O$48)+IF(Data!$AR227&lt;&gt;"",Scoring!$O$49)+IF(Data!$AS227&lt;&gt;"",Scoring!$O$50)+IF(Data!$AT227&lt;&gt;"",Scoring!$O$51)+IF(Data!$AU227&lt;&gt;"",Scoring!$O$52),"")</f>
        <v/>
      </c>
      <c r="BS227" s="184" t="str">
        <f>IF(BR227&lt;&gt;"",LOOKUP(BR227,Likelihoods!$A$7:$A$107,Likelihoods!M$7:M$107),"")</f>
        <v/>
      </c>
      <c r="BT227" s="181" t="str">
        <f>IF(AND(COUNTBLANK($B227:$O227)=13,COUNTBLANK($P227:$Q227)=1,COUNTBLANK($R227:$U227)=3,COUNTBLANK($V227:$X227)=2,COUNTBLANK($Y227:$AE227)=6,COUNTBLANK($AF227:$AJ227)=4,COUNTBLANK($AK227:AN227)=3,COUNTBLANK($AO227:$AQ227)=2,COUNTBLANK($AR227:$AS227)=1,COUNTBLANK($AT227:$AU227)=1),IF(Data!$B227&lt;&gt;"",Scoring!$P$7)+IF(Data!$C227&lt;&gt;"",Scoring!$P$8)+IF(Data!$D227&lt;&gt;"",Scoring!$P$9)+IF(Data!$E227&lt;&gt;"",Scoring!$P$10)+IF(Data!$F227&lt;&gt;"",Scoring!$P$11)+IF(Data!$G227&lt;&gt;"",Scoring!$P$12)+IF(Data!$H227&lt;&gt;"",Scoring!$P$13)+IF(Data!$I227&lt;&gt;"",Scoring!$P$14)+IF(Data!$J227&lt;&gt;"",Scoring!$P$15)+IF(Data!$K227&lt;&gt;"",Scoring!$P$16)+IF(Data!$L227&lt;&gt;"",Scoring!$P$17)+IF(Data!$M227&lt;&gt;"",Scoring!$P$18)+IF(Data!$N227&lt;&gt;"",Scoring!$P$19)+IF(Data!$O227&lt;&gt;"",Scoring!$P$20)+IF(Data!$P227&lt;&gt;"",Scoring!$P$21)+IF(Data!$Q227&lt;&gt;"",Scoring!$P$22)+IF(Data!$R227&lt;&gt;"",Scoring!$P$23)+IF(Data!$S227&lt;&gt;"",Scoring!$P$24)+IF(Data!$T227&lt;&gt;"",Scoring!$P$25)+IF(Data!$U227&lt;&gt;"",Scoring!$P$26)+IF(Data!$V227&lt;&gt;"",Scoring!$P$27)+IF(Data!$W227&lt;&gt;"",Scoring!$P$28)+IF(Data!$X227&lt;&gt;"",Scoring!$P$29)+IF(Data!$Y227&lt;&gt;"",Scoring!$P$30)+IF(Data!$Z227&lt;&gt;"",Scoring!$P$31)+IF(Data!$AA227&lt;&gt;"",Scoring!$P$32)+IF(Data!$AB227&lt;&gt;"",Scoring!$P$33)+IF(Data!$AC227&lt;&gt;"",Scoring!$P$34)+IF(Data!$AD227&lt;&gt;"",Scoring!$P$35)+IF(Data!$AE227&lt;&gt;"",Scoring!$P$36)+IF(Data!$AF227&lt;&gt;"",Scoring!$P$37)+IF(Data!$AG227&lt;&gt;"",Scoring!$P$38)+IF(Data!$AH227&lt;&gt;"",Scoring!$P$39)+IF(Data!$AI227&lt;&gt;"",Scoring!$P$40)+IF(Data!$AJ227&lt;&gt;"",Scoring!$P$41)+IF(Data!$AK227&lt;&gt;"",Scoring!$P$42)+IF(Data!$AL227&lt;&gt;"",Scoring!$P$43)+IF(Data!$AM227&lt;&gt;"",Scoring!$P$44)+IF(Data!$AN227&lt;&gt;"",Scoring!$P$45)+IF(Data!$AO227&lt;&gt;"",Scoring!$P$46)+IF(Data!$AP227&lt;&gt;"",Scoring!$P$47)+IF(Data!$AQ227&lt;&gt;"",Scoring!$P$48)+IF(Data!$AR227&lt;&gt;"",Scoring!$P$49)+IF(Data!$AS227&lt;&gt;"",Scoring!$P$50)+IF(Data!$AT227&lt;&gt;"",Scoring!$P$51)+IF(Data!$AU227&lt;&gt;"",Scoring!$P$52),"")</f>
        <v/>
      </c>
      <c r="BU227" s="180" t="str">
        <f>IF(BT227&lt;&gt;"",LOOKUP(BT227,Likelihoods!$A$7:$A$107,Likelihoods!N$7:N$107),"")</f>
        <v/>
      </c>
      <c r="BV227" s="181" t="str">
        <f>IF(AND(COUNTBLANK($B227:$O227)=13,COUNTBLANK($P227:$Q227)=1,COUNTBLANK($R227:$U227)=3,COUNTBLANK($V227:$X227)=2,COUNTBLANK($Y227:$AE227)=6,COUNTBLANK($AF227:$AJ227)=4,COUNTBLANK($AK227:AN227)=3,COUNTBLANK($AO227:$AQ227)=2,COUNTBLANK($AR227:$AS227)=1,COUNTBLANK($AT227:$AU227)=1),IF(Data!$B227&lt;&gt;"",Scoring!$Q$7)+IF(Data!$C227&lt;&gt;"",Scoring!$Q$8)+IF(Data!$D227&lt;&gt;"",Scoring!$Q$9)+IF(Data!$E227&lt;&gt;"",Scoring!$Q$10)+IF(Data!$F227&lt;&gt;"",Scoring!$Q$11)+IF(Data!$G227&lt;&gt;"",Scoring!$Q$12)+IF(Data!$H227&lt;&gt;"",Scoring!$Q$13)+IF(Data!$I227&lt;&gt;"",Scoring!$Q$14)+IF(Data!$J227&lt;&gt;"",Scoring!$Q$15)+IF(Data!$K227&lt;&gt;"",Scoring!$Q$16)+IF(Data!$L227&lt;&gt;"",Scoring!$Q$17)+IF(Data!$M227&lt;&gt;"",Scoring!$Q$18)+IF(Data!$N227&lt;&gt;"",Scoring!$Q$19)+IF(Data!$O227&lt;&gt;"",Scoring!$Q$20)+IF(Data!$P227&lt;&gt;"",Scoring!$Q$21)+IF(Data!$Q227&lt;&gt;"",Scoring!$Q$22)+IF(Data!$R227&lt;&gt;"",Scoring!$Q$23)+IF(Data!$S227&lt;&gt;"",Scoring!$Q$24)+IF(Data!$T227&lt;&gt;"",Scoring!$Q$25)+IF(Data!$U227&lt;&gt;"",Scoring!$Q$26)+IF(Data!$V227&lt;&gt;"",Scoring!$Q$27)+IF(Data!$W227&lt;&gt;"",Scoring!$Q$28)+IF(Data!$X227&lt;&gt;"",Scoring!$Q$29)+IF(Data!$Y227&lt;&gt;"",Scoring!$Q$30)+IF(Data!$Z227&lt;&gt;"",Scoring!$Q$31)+IF(Data!$AA227&lt;&gt;"",Scoring!$Q$32)+IF(Data!$AB227&lt;&gt;"",Scoring!$Q$33)+IF(Data!$AC227&lt;&gt;"",Scoring!$Q$34)+IF(Data!$AD227&lt;&gt;"",Scoring!$Q$35)+IF(Data!$AE227&lt;&gt;"",Scoring!$Q$36)+IF(Data!$AF227&lt;&gt;"",Scoring!$Q$37)+IF(Data!$AG227&lt;&gt;"",Scoring!$Q$38)+IF(Data!$AH227&lt;&gt;"",Scoring!$Q$39)+IF(Data!$AI227&lt;&gt;"",Scoring!$Q$40)+IF(Data!$AJ227&lt;&gt;"",Scoring!$Q$41)+IF(Data!$AK227&lt;&gt;"",Scoring!$Q$42)+IF(Data!$AL227&lt;&gt;"",Scoring!$Q$43)+IF(Data!$AM227&lt;&gt;"",Scoring!$Q$44)+IF(Data!$AN227&lt;&gt;"",Scoring!$Q$45)+IF(Data!$AO227&lt;&gt;"",Scoring!$Q$46)+IF(Data!$AP227&lt;&gt;"",Scoring!$Q$47)+IF(Data!$AQ227&lt;&gt;"",Scoring!$Q$48)+IF(Data!$AR227&lt;&gt;"",Scoring!$Q$49)+IF(Data!$AS227&lt;&gt;"",Scoring!$Q$50)+IF(Data!$AT227&lt;&gt;"",Scoring!$Q$51)+IF(Data!$AU227&lt;&gt;"",Scoring!$Q$52),"")</f>
        <v/>
      </c>
      <c r="BW227" s="183" t="str">
        <f>IF(BV227&lt;&gt;"",LOOKUP(BV227,Likelihoods!$A$7:$A$107,Likelihoods!O$7:O$107),"")</f>
        <v/>
      </c>
      <c r="BX227" s="9"/>
      <c r="BY227" s="9"/>
      <c r="BZ227" s="9"/>
      <c r="CA227" s="9"/>
      <c r="CB227" s="9"/>
      <c r="CC227" s="9"/>
      <c r="CD227" s="9"/>
      <c r="CE227" s="9"/>
      <c r="CF227" s="9"/>
      <c r="CG227" s="9"/>
      <c r="CH227" s="9"/>
      <c r="CI227" s="9"/>
      <c r="CJ227" s="9"/>
      <c r="CK227" s="9"/>
    </row>
    <row r="228" spans="1:89" ht="14.25">
      <c r="A228" s="59"/>
      <c r="B228" s="76"/>
      <c r="C228" s="77"/>
      <c r="D228" s="77"/>
      <c r="E228" s="77"/>
      <c r="F228" s="77"/>
      <c r="G228" s="77"/>
      <c r="H228" s="77"/>
      <c r="I228" s="77"/>
      <c r="J228" s="77"/>
      <c r="K228" s="77"/>
      <c r="L228" s="77"/>
      <c r="M228" s="77"/>
      <c r="N228" s="77"/>
      <c r="O228" s="77"/>
      <c r="P228" s="76"/>
      <c r="Q228" s="78"/>
      <c r="R228" s="77"/>
      <c r="S228" s="77"/>
      <c r="T228" s="77"/>
      <c r="U228" s="77"/>
      <c r="V228" s="76"/>
      <c r="W228" s="77"/>
      <c r="X228" s="78"/>
      <c r="Y228" s="77"/>
      <c r="Z228" s="77"/>
      <c r="AA228" s="77"/>
      <c r="AB228" s="77"/>
      <c r="AC228" s="77"/>
      <c r="AD228" s="77"/>
      <c r="AE228" s="77"/>
      <c r="AF228" s="76"/>
      <c r="AG228" s="77"/>
      <c r="AH228" s="77"/>
      <c r="AI228" s="77"/>
      <c r="AJ228" s="78"/>
      <c r="AK228" s="77"/>
      <c r="AL228" s="77"/>
      <c r="AM228" s="77"/>
      <c r="AN228" s="77"/>
      <c r="AO228" s="76"/>
      <c r="AP228" s="77"/>
      <c r="AQ228" s="78"/>
      <c r="AR228" s="76"/>
      <c r="AS228" s="78"/>
      <c r="AT228" s="77"/>
      <c r="AU228" s="77"/>
      <c r="AV228" s="179" t="str">
        <f>IF(AND(COUNTBLANK($B228:$O228)=13,COUNTBLANK($P228:$Q228)=1,COUNTBLANK($R228:$U228)=3,COUNTBLANK($V228:$X228)=2,COUNTBLANK($Y228:$AE228)=6,COUNTBLANK($AF228:$AJ228)=4,COUNTBLANK($AK228:AN228)=3,COUNTBLANK($AO228:$AQ228)=2,COUNTBLANK($AR228:$AS228)=1,COUNTBLANK($AT228:$AU228)=1),IF(Data!$B228&lt;&gt;"",Scoring!$D$7)+IF(Data!$C228&lt;&gt;"",Scoring!$D$8)+IF(Data!$D228&lt;&gt;"",Scoring!$D$9)+IF(Data!$E228&lt;&gt;"",Scoring!$D$10)+IF(Data!$F228&lt;&gt;"",Scoring!$D$11)+IF(Data!$G228&lt;&gt;"",Scoring!$D$12)+IF(Data!$H228&lt;&gt;"",Scoring!$D$13)+IF(Data!$I228&lt;&gt;"",Scoring!$D$14)+IF(Data!$J228&lt;&gt;"",Scoring!$D$15)+IF(Data!$K228&lt;&gt;"",Scoring!$D$16)+IF(Data!$L228&lt;&gt;"",Scoring!$D$17)+IF(Data!$M228&lt;&gt;"",Scoring!$D$18)+IF(Data!$N228&lt;&gt;"",Scoring!$D$19)+IF(Data!$O228&lt;&gt;"",Scoring!$D$20)+IF(Data!$P228&lt;&gt;"",Scoring!$D$21)+IF(Data!$Q228&lt;&gt;"",Scoring!$D$22)+IF(Data!$R228&lt;&gt;"",Scoring!$D$23)+IF(Data!$S228&lt;&gt;"",Scoring!$D$24)+IF(Data!$T228&lt;&gt;"",Scoring!$D$25)+IF(Data!$U228&lt;&gt;"",Scoring!$D$26)+IF(Data!$V228&lt;&gt;"",Scoring!$D$27)+IF(Data!$W228&lt;&gt;"",Scoring!$D$28)+IF(Data!$X228&lt;&gt;"",Scoring!$D$29)+IF(Data!$Y228&lt;&gt;"",Scoring!$D$30)+IF(Data!$Z228&lt;&gt;"",Scoring!$D$31)+IF(Data!$AA228&lt;&gt;"",Scoring!$D$32)+IF(Data!$AB228&lt;&gt;"",Scoring!$D$33)+IF(Data!$AC228&lt;&gt;"",Scoring!$D$34)+IF(Data!$AD228&lt;&gt;"",Scoring!$D$35)+IF(Data!$AE228&lt;&gt;"",Scoring!$D$36)+IF(Data!$AF228&lt;&gt;"",Scoring!$D$37)+IF(Data!$AG228&lt;&gt;"",Scoring!$D$38)+IF(Data!$AH228&lt;&gt;"",Scoring!$D$39)+IF(Data!$AI228&lt;&gt;"",Scoring!$D$40)+IF(Data!$AJ228&lt;&gt;"",Scoring!$D$41)+IF(Data!$AK228&lt;&gt;"",Scoring!$D$42)+IF(Data!$AL228&lt;&gt;"",Scoring!$D$43)+IF(Data!$AM228&lt;&gt;"",Scoring!$D$44)+IF(Data!$AN228&lt;&gt;"",Scoring!$D$45)+IF(Data!$AO228&lt;&gt;"",Scoring!$D$46)+IF(Data!$AP228&lt;&gt;"",Scoring!$D$47)+IF(Data!$AQ228&lt;&gt;"",Scoring!$D$48)+IF(Data!$AR228&lt;&gt;"",Scoring!$D$49)+IF(Data!$AS228&lt;&gt;"",Scoring!$D$50)+IF(Data!$AT228&lt;&gt;"",Scoring!$D$51)+IF(Data!$AU228&lt;&gt;"",Scoring!$D$52),"")</f>
        <v/>
      </c>
      <c r="AW228" s="180" t="str">
        <f>IF(AV228&lt;&gt;"",LOOKUP(AV228,Likelihoods!$A$7:$A$107,Likelihoods!B$7:B$107),"")</f>
        <v/>
      </c>
      <c r="AX228" s="181" t="str">
        <f>IF(AND(COUNTBLANK($B228:$O228)=13,COUNTBLANK($P228:$Q228)=1,COUNTBLANK($R228:$U228)=3,COUNTBLANK($V228:$X228)=2,COUNTBLANK($Y228:$AE228)=6,COUNTBLANK($AF228:$AJ228)=4,COUNTBLANK($AK228:AN228)=3,COUNTBLANK($AO228:$AQ228)=2,COUNTBLANK($AR228:$AS228)=1,COUNTBLANK($AT228:$AU228)=1),IF(Data!$B228&lt;&gt;"",Scoring!$E$7)+IF(Data!$C228&lt;&gt;"",Scoring!$E$8)+IF(Data!$D228&lt;&gt;"",Scoring!$E$9)+IF(Data!$E228&lt;&gt;"",Scoring!$E$10)+IF(Data!$F228&lt;&gt;"",Scoring!$E$11)+IF(Data!$G228&lt;&gt;"",Scoring!$E$12)+IF(Data!$H228&lt;&gt;"",Scoring!$E$13)+IF(Data!$I228&lt;&gt;"",Scoring!$E$14)+IF(Data!$J228&lt;&gt;"",Scoring!$E$15)+IF(Data!$K228&lt;&gt;"",Scoring!$E$16)+IF(Data!$L228&lt;&gt;"",Scoring!$E$17)+IF(Data!$M228&lt;&gt;"",Scoring!$E$18)+IF(Data!$N228&lt;&gt;"",Scoring!$E$19)+IF(Data!$O228&lt;&gt;"",Scoring!$E$20)+IF(Data!$P228&lt;&gt;"",Scoring!$E$21)+IF(Data!$Q228&lt;&gt;"",Scoring!$E$22)+IF(Data!$R228&lt;&gt;"",Scoring!$E$23)+IF(Data!$S228&lt;&gt;"",Scoring!$E$24)+IF(Data!$T228&lt;&gt;"",Scoring!$E$25)+IF(Data!$U228&lt;&gt;"",Scoring!$E$26)+IF(Data!$V228&lt;&gt;"",Scoring!$E$27)+IF(Data!$W228&lt;&gt;"",Scoring!$E$28)+IF(Data!$X228&lt;&gt;"",Scoring!$E$29)+IF(Data!$Y228&lt;&gt;"",Scoring!$E$30)+IF(Data!$Z228&lt;&gt;"",Scoring!$E$31)+IF(Data!$AA228&lt;&gt;"",Scoring!$E$32)+IF(Data!$AB228&lt;&gt;"",Scoring!$E$33)+IF(Data!$AC228&lt;&gt;"",Scoring!$E$34)+IF(Data!$AD228&lt;&gt;"",Scoring!$E$35)+IF(Data!$AE228&lt;&gt;"",Scoring!$E$36)+IF(Data!$AF228&lt;&gt;"",Scoring!$E$37)+IF(Data!$AG228&lt;&gt;"",Scoring!$E$38)+IF(Data!$AH228&lt;&gt;"",Scoring!$E$39)+IF(Data!$AI228&lt;&gt;"",Scoring!$E$40)+IF(Data!$AJ228&lt;&gt;"",Scoring!$E$41)+IF(Data!$AK228&lt;&gt;"",Scoring!$E$42)+IF(Data!$AL228&lt;&gt;"",Scoring!$E$43)+IF(Data!$AM228&lt;&gt;"",Scoring!$E$44)+IF(Data!$AN228&lt;&gt;"",Scoring!$E$45)+IF(Data!$AO228&lt;&gt;"",Scoring!$E$46)+IF(Data!$AP228&lt;&gt;"",Scoring!$E$47)+IF(Data!$AQ228&lt;&gt;"",Scoring!$E$48)+IF(Data!$AR228&lt;&gt;"",Scoring!$E$49)+IF(Data!$AS228&lt;&gt;"",Scoring!$E$50)+IF(Data!$AT228&lt;&gt;"",Scoring!$E$51)+IF(Data!$AU228&lt;&gt;"",Scoring!$E$52),"")</f>
        <v/>
      </c>
      <c r="AY228" s="180" t="str">
        <f>IF(AX228&lt;&gt;"",LOOKUP(AX228,Likelihoods!$A$7:$A$107,Likelihoods!C$7:C$107),"")</f>
        <v/>
      </c>
      <c r="AZ228" s="182" t="str">
        <f>IF(AND(COUNTBLANK($B228:$O228)=13,COUNTBLANK($P228:$Q228)=1,COUNTBLANK($R228:$U228)=3,COUNTBLANK($V228:$X228)=2,COUNTBLANK($Y228:$AE228)=6,COUNTBLANK($AF228:$AJ228)=4,COUNTBLANK($AK228:AN228)=3,COUNTBLANK($AO228:$AQ228)=2,COUNTBLANK($AR228:$AS228)=1,COUNTBLANK($AT228:$AU228)=1),IF(Data!$B228&lt;&gt;"",Scoring!$F$7)+IF(Data!$C228&lt;&gt;"",Scoring!$F$8)+IF(Data!$D228&lt;&gt;"",Scoring!$F$9)+IF(Data!$E228&lt;&gt;"",Scoring!$F$10)+IF(Data!$F228&lt;&gt;"",Scoring!$F$11)+IF(Data!$G228&lt;&gt;"",Scoring!$F$12)+IF(Data!$H228&lt;&gt;"",Scoring!$F$13)+IF(Data!$I228&lt;&gt;"",Scoring!$F$14)+IF(Data!$J228&lt;&gt;"",Scoring!$F$15)+IF(Data!$K228&lt;&gt;"",Scoring!$F$16)+IF(Data!$L228&lt;&gt;"",Scoring!$F$17)+IF(Data!$M228&lt;&gt;"",Scoring!$F$18)+IF(Data!$N228&lt;&gt;"",Scoring!$F$19)+IF(Data!$O228&lt;&gt;"",Scoring!$F$20)+IF(Data!$P228&lt;&gt;"",Scoring!$F$21)+IF(Data!$Q228&lt;&gt;"",Scoring!$F$22)+IF(Data!$R228&lt;&gt;"",Scoring!$F$23)+IF(Data!$S228&lt;&gt;"",Scoring!$F$24)+IF(Data!$T228&lt;&gt;"",Scoring!$F$25)+IF(Data!$U228&lt;&gt;"",Scoring!$F$26)+IF(Data!$V228&lt;&gt;"",Scoring!$F$27)+IF(Data!$W228&lt;&gt;"",Scoring!$F$28)+IF(Data!$X228&lt;&gt;"",Scoring!$F$29)+IF(Data!$Y228&lt;&gt;"",Scoring!$F$30)+IF(Data!$Z228&lt;&gt;"",Scoring!$F$31)+IF(Data!$AA228&lt;&gt;"",Scoring!$F$32)+IF(Data!$AB228&lt;&gt;"",Scoring!$F$33)+IF(Data!$AC228&lt;&gt;"",Scoring!$F$34)+IF(Data!$AD228&lt;&gt;"",Scoring!$F$35)+IF(Data!$AE228&lt;&gt;"",Scoring!$F$36)+IF(Data!$AF228&lt;&gt;"",Scoring!$F$37)+IF(Data!$AG228&lt;&gt;"",Scoring!$F$38)+IF(Data!$AH228&lt;&gt;"",Scoring!$F$39)+IF(Data!$AI228&lt;&gt;"",Scoring!$F$40)+IF(Data!$AJ228&lt;&gt;"",Scoring!$F$41)+IF(Data!$AK228&lt;&gt;"",Scoring!$F$42)+IF(Data!$AL228&lt;&gt;"",Scoring!$F$43)+IF(Data!$AM228&lt;&gt;"",Scoring!$F$44)+IF(Data!$AN228&lt;&gt;"",Scoring!$F$45)+IF(Data!$AO228&lt;&gt;"",Scoring!$F$46)+IF(Data!$AP228&lt;&gt;"",Scoring!$F$47)+IF(Data!$AQ228&lt;&gt;"",Scoring!$F$48)+IF(Data!$AR228&lt;&gt;"",Scoring!$F$49)+IF(Data!$AS228&lt;&gt;"",Scoring!$F$50)+IF(Data!$AT228&lt;&gt;"",Scoring!$F$51)+IF(Data!$AU228&lt;&gt;"",Scoring!$F$52),"")</f>
        <v/>
      </c>
      <c r="BA228" s="183" t="str">
        <f>IF(AZ228&lt;&gt;"",LOOKUP(AZ228,Likelihoods!$A$7:$A$107,Likelihoods!D$7:D$107),"")</f>
        <v/>
      </c>
      <c r="BB228" s="181" t="str">
        <f>IF(AND(COUNTBLANK($B228:$O228)=13,COUNTBLANK($P228:$Q228)=1,COUNTBLANK($R228:$U228)=3,COUNTBLANK($V228:$X228)=2,COUNTBLANK($Y228:$AE228)=6,COUNTBLANK($AF228:$AJ228)=4,COUNTBLANK($AK228:AN228)=3,COUNTBLANK($AO228:$AQ228)=2,COUNTBLANK($AR228:$AS228)=1,COUNTBLANK($AT228:$AU228)=1),IF(Data!$B228&lt;&gt;"",Scoring!$G$7)+IF(Data!$C228&lt;&gt;"",Scoring!$G$8)+IF(Data!$D228&lt;&gt;"",Scoring!$G$9)+IF(Data!$E228&lt;&gt;"",Scoring!$G$10)+IF(Data!$F228&lt;&gt;"",Scoring!$G$11)+IF(Data!$G228&lt;&gt;"",Scoring!$G$12)+IF(Data!$H228&lt;&gt;"",Scoring!$G$13)+IF(Data!$I228&lt;&gt;"",Scoring!$G$14)+IF(Data!$J228&lt;&gt;"",Scoring!$G$15)+IF(Data!$K228&lt;&gt;"",Scoring!$G$16)+IF(Data!$L228&lt;&gt;"",Scoring!$G$17)+IF(Data!$M228&lt;&gt;"",Scoring!$G$18)+IF(Data!$N228&lt;&gt;"",Scoring!$G$19)+IF(Data!$O228&lt;&gt;"",Scoring!$G$20)+IF(Data!$P228&lt;&gt;"",Scoring!$G$21)+IF(Data!$Q228&lt;&gt;"",Scoring!$G$22)+IF(Data!$R228&lt;&gt;"",Scoring!$G$23)+IF(Data!$S228&lt;&gt;"",Scoring!$G$24)+IF(Data!$T228&lt;&gt;"",Scoring!$G$25)+IF(Data!$U228&lt;&gt;"",Scoring!$G$26)+IF(Data!$V228&lt;&gt;"",Scoring!$G$27)+IF(Data!$W228&lt;&gt;"",Scoring!$G$28)+IF(Data!$X228&lt;&gt;"",Scoring!$G$29)+IF(Data!$Y228&lt;&gt;"",Scoring!$G$30)+IF(Data!$Z228&lt;&gt;"",Scoring!$G$31)+IF(Data!$AA228&lt;&gt;"",Scoring!$G$32)+IF(Data!$AB228&lt;&gt;"",Scoring!$G$33)+IF(Data!$AC228&lt;&gt;"",Scoring!$G$34)+IF(Data!$AD228&lt;&gt;"",Scoring!$G$35)+IF(Data!$AE228&lt;&gt;"",Scoring!$G$36)+IF(Data!$AF228&lt;&gt;"",Scoring!$G$37)+IF(Data!$AG228&lt;&gt;"",Scoring!$G$38)+IF(Data!$AH228&lt;&gt;"",Scoring!$G$39)+IF(Data!$AI228&lt;&gt;"",Scoring!$G$40)+IF(Data!$AJ228&lt;&gt;"",Scoring!$G$41)+IF(Data!$AK228&lt;&gt;"",Scoring!$G$42)+IF(Data!$AL228&lt;&gt;"",Scoring!$G$43)+IF(Data!$AM228&lt;&gt;"",Scoring!$G$44)+IF(Data!$AN228&lt;&gt;"",Scoring!$G$45)+IF(Data!$AO228&lt;&gt;"",Scoring!$G$46)+IF(Data!$AP228&lt;&gt;"",Scoring!$G$47)+IF(Data!$AQ228&lt;&gt;"",Scoring!$G$48)+IF(Data!$AR228&lt;&gt;"",Scoring!$G$49)+IF(Data!$AS228&lt;&gt;"",Scoring!$G$50)+IF(Data!$AT228&lt;&gt;"",Scoring!$G$51)+IF(Data!$AU228&lt;&gt;"",Scoring!$G$52),"")</f>
        <v/>
      </c>
      <c r="BC228" s="184" t="str">
        <f>IF(BB228&lt;&gt;"",LOOKUP(BB228,Likelihoods!$A$7:$A$107,Likelihoods!E$7:E$107),"")</f>
        <v/>
      </c>
      <c r="BD228" s="185" t="str">
        <f>IF(AND(COUNTBLANK($B228:$O228)=13,COUNTBLANK($P228:$Q228)=1,COUNTBLANK($R228:$U228)=3,COUNTBLANK($V228:$X228)=2,COUNTBLANK($Y228:$AE228)=6,COUNTBLANK($AF228:$AJ228)=4,COUNTBLANK($AK228:AN228)=3,COUNTBLANK($AO228:$AQ228)=2,COUNTBLANK($AR228:$AS228)=1,COUNTBLANK($AT228:$AU228)=1),IF(Data!$B228&lt;&gt;"",Scoring!$H$7)+IF(Data!$C228&lt;&gt;"",Scoring!$H$8)+IF(Data!$D228&lt;&gt;"",Scoring!$H$9)+IF(Data!$E228&lt;&gt;"",Scoring!$H$10)+IF(Data!$F228&lt;&gt;"",Scoring!$H$11)+IF(Data!$G228&lt;&gt;"",Scoring!$H$12)+IF(Data!$H228&lt;&gt;"",Scoring!$H$13)+IF(Data!$I228&lt;&gt;"",Scoring!$H$14)+IF(Data!$J228&lt;&gt;"",Scoring!$H$15)+IF(Data!$K228&lt;&gt;"",Scoring!$H$16)+IF(Data!$L228&lt;&gt;"",Scoring!$H$17)+IF(Data!$M228&lt;&gt;"",Scoring!$H$18)+IF(Data!$N228&lt;&gt;"",Scoring!$H$19)+IF(Data!$O228&lt;&gt;"",Scoring!$H$20)+IF(Data!$P228&lt;&gt;"",Scoring!$H$21)+IF(Data!$Q228&lt;&gt;"",Scoring!$H$22)+IF(Data!$R228&lt;&gt;"",Scoring!$H$23)+IF(Data!$S228&lt;&gt;"",Scoring!$H$24)+IF(Data!$T228&lt;&gt;"",Scoring!$H$25)+IF(Data!$U228&lt;&gt;"",Scoring!$H$26)+IF(Data!$V228&lt;&gt;"",Scoring!$H$27)+IF(Data!$W228&lt;&gt;"",Scoring!$H$28)+IF(Data!$X228&lt;&gt;"",Scoring!$H$29)+IF(Data!$Y228&lt;&gt;"",Scoring!$H$30)+IF(Data!$Z228&lt;&gt;"",Scoring!$H$31)+IF(Data!$AA228&lt;&gt;"",Scoring!$H$32)+IF(Data!$AB228&lt;&gt;"",Scoring!$H$33)+IF(Data!$AC228&lt;&gt;"",Scoring!$H$34)+IF(Data!$AD228&lt;&gt;"",Scoring!$H$35)+IF(Data!$AE228&lt;&gt;"",Scoring!$H$36)+IF(Data!$AF228&lt;&gt;"",Scoring!$H$37)+IF(Data!$AG228&lt;&gt;"",Scoring!$H$38)+IF(Data!$AH228&lt;&gt;"",Scoring!$H$39)+IF(Data!$AI228&lt;&gt;"",Scoring!$H$40)+IF(Data!$AJ228&lt;&gt;"",Scoring!$H$41)+IF(Data!$AK228&lt;&gt;"",Scoring!$H$42)+IF(Data!$AL228&lt;&gt;"",Scoring!$H$43)+IF(Data!$AM228&lt;&gt;"",Scoring!$H$44)+IF(Data!$AN228&lt;&gt;"",Scoring!$H$45)+IF(Data!$AO228&lt;&gt;"",Scoring!$H$46)+IF(Data!$AP228&lt;&gt;"",Scoring!$H$47)+IF(Data!$AQ228&lt;&gt;"",Scoring!$H$48)+IF(Data!$AR228&lt;&gt;"",Scoring!$H$49)+IF(Data!$AS228&lt;&gt;"",Scoring!$H$50)+IF(Data!$AT228&lt;&gt;"",Scoring!$H$51)+IF(Data!$AU228&lt;&gt;"",Scoring!$H$52),"")</f>
        <v/>
      </c>
      <c r="BE228" s="186" t="str">
        <f>IF(BD228&lt;&gt;"",LOOKUP(BD228,Likelihoods!$A$7:$A$107,Likelihoods!F$7:F$107),"")</f>
        <v/>
      </c>
      <c r="BF228" s="181" t="str">
        <f>IF(AND(COUNTBLANK($B228:$O228)=13,COUNTBLANK($P228:$Q228)=1,COUNTBLANK($R228:$U228)=3,COUNTBLANK($V228:$X228)=2,COUNTBLANK($Y228:$AE228)=6,COUNTBLANK($AF228:$AJ228)=4,COUNTBLANK($AK228:AN228)=3,COUNTBLANK($AO228:$AQ228)=2,COUNTBLANK($AR228:$AS228)=1,COUNTBLANK($AT228:$AU228)=1),IF(Data!$B228&lt;&gt;"",Scoring!$I$7)+IF(Data!$C228&lt;&gt;"",Scoring!$I$8)+IF(Data!$D228&lt;&gt;"",Scoring!$I$9)+IF(Data!$E228&lt;&gt;"",Scoring!$I$10)+IF(Data!$F228&lt;&gt;"",Scoring!$I$11)+IF(Data!$G228&lt;&gt;"",Scoring!$I$12)+IF(Data!$H228&lt;&gt;"",Scoring!$I$13)+IF(Data!$I228&lt;&gt;"",Scoring!$I$14)+IF(Data!$J228&lt;&gt;"",Scoring!$I$15)+IF(Data!$K228&lt;&gt;"",Scoring!$I$16)+IF(Data!$L228&lt;&gt;"",Scoring!$I$17)+IF(Data!$M228&lt;&gt;"",Scoring!$I$18)+IF(Data!$N228&lt;&gt;"",Scoring!$I$19)+IF(Data!$O228&lt;&gt;"",Scoring!$I$20)+IF(Data!$P228&lt;&gt;"",Scoring!$I$21)+IF(Data!$Q228&lt;&gt;"",Scoring!$I$22)+IF(Data!$R228&lt;&gt;"",Scoring!$I$23)+IF(Data!$S228&lt;&gt;"",Scoring!$I$24)+IF(Data!$T228&lt;&gt;"",Scoring!$I$25)+IF(Data!$U228&lt;&gt;"",Scoring!$I$26)+IF(Data!$V228&lt;&gt;"",Scoring!$I$27)+IF(Data!$W228&lt;&gt;"",Scoring!$I$28)+IF(Data!$X228&lt;&gt;"",Scoring!$I$29)+IF(Data!$Y228&lt;&gt;"",Scoring!$I$30)+IF(Data!$Z228&lt;&gt;"",Scoring!$I$31)+IF(Data!$AA228&lt;&gt;"",Scoring!$I$32)+IF(Data!$AB228&lt;&gt;"",Scoring!$I$33)+IF(Data!$AC228&lt;&gt;"",Scoring!$I$34)+IF(Data!$AD228&lt;&gt;"",Scoring!$I$35)+IF(Data!$AE228&lt;&gt;"",Scoring!$I$36)+IF(Data!$AF228&lt;&gt;"",Scoring!$I$37)+IF(Data!$AG228&lt;&gt;"",Scoring!$I$38)+IF(Data!$AH228&lt;&gt;"",Scoring!$I$39)+IF(Data!$AI228&lt;&gt;"",Scoring!$I$40)+IF(Data!$AJ228&lt;&gt;"",Scoring!$I$41)+IF(Data!$AK228&lt;&gt;"",Scoring!$I$42)+IF(Data!$AL228&lt;&gt;"",Scoring!$I$43)+IF(Data!$AM228&lt;&gt;"",Scoring!$I$44)+IF(Data!$AN228&lt;&gt;"",Scoring!$I$45)+IF(Data!$AO228&lt;&gt;"",Scoring!$I$46)+IF(Data!$AP228&lt;&gt;"",Scoring!$I$47)+IF(Data!$AQ228&lt;&gt;"",Scoring!$I$48)+IF(Data!$AR228&lt;&gt;"",Scoring!$I$49)+IF(Data!$AS228&lt;&gt;"",Scoring!$I$50)+IF(Data!$AT228&lt;&gt;"",Scoring!$I$51)+IF(Data!$AU228&lt;&gt;"",Scoring!$I$52),"")</f>
        <v/>
      </c>
      <c r="BG228" s="180" t="str">
        <f>IF(BF228&lt;&gt;"",LOOKUP(BF228,Likelihoods!$A$7:$A$107,Likelihoods!G$7:G$107),"")</f>
        <v/>
      </c>
      <c r="BH228" s="187" t="str">
        <f>IF(AND(COUNTBLANK($B228:$O228)=13,COUNTBLANK($P228:$Q228)=1,COUNTBLANK($R228:$U228)=3,COUNTBLANK($V228:$X228)=2,COUNTBLANK($Y228:$AE228)=6,COUNTBLANK($AF228:$AJ228)=4,COUNTBLANK($AK228:AN228)=3,COUNTBLANK($AO228:$AQ228)=2,COUNTBLANK($AR228:$AS228)=1,COUNTBLANK($AT228:$AU228)=1),IF(Data!$B228&lt;&gt;"",Scoring!$J$7)+IF(Data!$C228&lt;&gt;"",Scoring!$J$8)+IF(Data!$D228&lt;&gt;"",Scoring!$J$9)+IF(Data!$E228&lt;&gt;"",Scoring!$J$10)+IF(Data!$F228&lt;&gt;"",Scoring!$J$11)+IF(Data!$G228&lt;&gt;"",Scoring!$J$12)+IF(Data!$H228&lt;&gt;"",Scoring!$J$13)+IF(Data!$I228&lt;&gt;"",Scoring!$J$14)+IF(Data!$J228&lt;&gt;"",Scoring!$J$15)+IF(Data!$K228&lt;&gt;"",Scoring!$J$16)+IF(Data!$L228&lt;&gt;"",Scoring!$J$17)+IF(Data!$M228&lt;&gt;"",Scoring!$J$18)+IF(Data!$N228&lt;&gt;"",Scoring!$J$19)+IF(Data!$O228&lt;&gt;"",Scoring!$J$20)+IF(Data!$P228&lt;&gt;"",Scoring!$J$21)+IF(Data!$Q228&lt;&gt;"",Scoring!$J$22)+IF(Data!$R228&lt;&gt;"",Scoring!$J$23)+IF(Data!$S228&lt;&gt;"",Scoring!$J$24)+IF(Data!$T228&lt;&gt;"",Scoring!$J$25)+IF(Data!$U228&lt;&gt;"",Scoring!$J$26)+IF(Data!$V228&lt;&gt;"",Scoring!$J$27)+IF(Data!$W228&lt;&gt;"",Scoring!$J$28)+IF(Data!$X228&lt;&gt;"",Scoring!$J$29)+IF(Data!$Y228&lt;&gt;"",Scoring!$J$30)+IF(Data!$Z228&lt;&gt;"",Scoring!$J$31)+IF(Data!$AA228&lt;&gt;"",Scoring!$J$32)+IF(Data!$AB228&lt;&gt;"",Scoring!$J$33)+IF(Data!$AC228&lt;&gt;"",Scoring!$J$34)+IF(Data!$AD228&lt;&gt;"",Scoring!$J$35)+IF(Data!$AE228&lt;&gt;"",Scoring!$J$36)+IF(Data!$AF228&lt;&gt;"",Scoring!$J$37)+IF(Data!$AG228&lt;&gt;"",Scoring!$J$38)+IF(Data!$AH228&lt;&gt;"",Scoring!$J$39)+IF(Data!$AI228&lt;&gt;"",Scoring!$J$40)+IF(Data!$AJ228&lt;&gt;"",Scoring!$J$41)+IF(Data!$AK228&lt;&gt;"",Scoring!$J$42)+IF(Data!$AL228&lt;&gt;"",Scoring!$J$43)+IF(Data!$AM228&lt;&gt;"",Scoring!$J$44)+IF(Data!$AN228&lt;&gt;"",Scoring!$J$45)+IF(Data!$AO228&lt;&gt;"",Scoring!$J$46)+IF(Data!$AP228&lt;&gt;"",Scoring!$J$47)+IF(Data!$AQ228&lt;&gt;"",Scoring!$J$48)+IF(Data!$AR228&lt;&gt;"",Scoring!$J$49)+IF(Data!$AS228&lt;&gt;"",Scoring!$J$50)+IF(Data!$AT228&lt;&gt;"",Scoring!$J$51)+IF(Data!$AU228&lt;&gt;"",Scoring!$J$52),"")</f>
        <v/>
      </c>
      <c r="BI228" s="183" t="str">
        <f>IF(BH228&lt;&gt;"",LOOKUP(BH228,Likelihoods!$A$7:$A$107,Likelihoods!H$7:H$107),"")</f>
        <v/>
      </c>
      <c r="BJ228" s="188" t="str">
        <f>IF(AND(COUNTBLANK($B228:$O228)=13,COUNTBLANK($P228:$Q228)=1,COUNTBLANK($R228:$U228)=3,COUNTBLANK($V228:$X228)=2,COUNTBLANK($Y228:$AE228)=6,COUNTBLANK($AF228:$AJ228)=4,COUNTBLANK($AK228:AN228)=3,COUNTBLANK($AO228:$AQ228)=2,COUNTBLANK($AR228:$AS228)=1,COUNTBLANK($AT228:$AU228)=1),IF(Data!$B228&lt;&gt;"",Scoring!$K$7)+IF(Data!$C228&lt;&gt;"",Scoring!$K$8)+IF(Data!$D228&lt;&gt;"",Scoring!$K$9)+IF(Data!$E228&lt;&gt;"",Scoring!$K$10)+IF(Data!$F228&lt;&gt;"",Scoring!$K$11)+IF(Data!$G228&lt;&gt;"",Scoring!$K$12)+IF(Data!$H228&lt;&gt;"",Scoring!$K$13)+IF(Data!$I228&lt;&gt;"",Scoring!$K$14)+IF(Data!$J228&lt;&gt;"",Scoring!$K$15)+IF(Data!$K228&lt;&gt;"",Scoring!$K$16)+IF(Data!$L228&lt;&gt;"",Scoring!$K$17)+IF(Data!$M228&lt;&gt;"",Scoring!$K$18)+IF(Data!$N228&lt;&gt;"",Scoring!$K$19)+IF(Data!$O228&lt;&gt;"",Scoring!$K$20)+IF(Data!$P228&lt;&gt;"",Scoring!$K$21)+IF(Data!$Q228&lt;&gt;"",Scoring!$K$22)+IF(Data!$R228&lt;&gt;"",Scoring!$K$23)+IF(Data!$S228&lt;&gt;"",Scoring!$K$24)+IF(Data!$T228&lt;&gt;"",Scoring!$K$25)+IF(Data!$U228&lt;&gt;"",Scoring!$K$26)+IF(Data!$V228&lt;&gt;"",Scoring!$K$27)+IF(Data!$W228&lt;&gt;"",Scoring!$K$28)+IF(Data!$X228&lt;&gt;"",Scoring!$K$29)+IF(Data!$Y228&lt;&gt;"",Scoring!$K$30)+IF(Data!$Z228&lt;&gt;"",Scoring!$K$31)+IF(Data!$AA228&lt;&gt;"",Scoring!$K$32)+IF(Data!$AB228&lt;&gt;"",Scoring!$K$33)+IF(Data!$AC228&lt;&gt;"",Scoring!$K$34)+IF(Data!$AD228&lt;&gt;"",Scoring!$K$35)+IF(Data!$AE228&lt;&gt;"",Scoring!$K$36)+IF(Data!$AF228&lt;&gt;"",Scoring!$K$37)+IF(Data!$AG228&lt;&gt;"",Scoring!$K$38)+IF(Data!$AH228&lt;&gt;"",Scoring!$K$39)+IF(Data!$AI228&lt;&gt;"",Scoring!$K$40)+IF(Data!$AJ228&lt;&gt;"",Scoring!$K$41)+IF(Data!$AK228&lt;&gt;"",Scoring!$K$42)+IF(Data!$AL228&lt;&gt;"",Scoring!$K$43)+IF(Data!$AM228&lt;&gt;"",Scoring!$K$44)+IF(Data!$AN228&lt;&gt;"",Scoring!$K$45)+IF(Data!$AO228&lt;&gt;"",Scoring!$K$46)+IF(Data!$AP228&lt;&gt;"",Scoring!$K$47)+IF(Data!$AQ228&lt;&gt;"",Scoring!$K$48)+IF(Data!$AR228&lt;&gt;"",Scoring!$K$49)+IF(Data!$AS228&lt;&gt;"",Scoring!$K$50)+IF(Data!$AT228&lt;&gt;"",Scoring!$K$51)+IF(Data!$AU228&lt;&gt;"",Scoring!$K$52),"")</f>
        <v/>
      </c>
      <c r="BK228" s="184" t="str">
        <f>IF(BJ228&lt;&gt;"",LOOKUP(BJ228,Likelihoods!$A$7:$A$107,Likelihoods!I$7:I$107),"")</f>
        <v/>
      </c>
      <c r="BL228" s="187" t="str">
        <f>IF(AND(COUNTBLANK($B228:$O228)=13,COUNTBLANK($P228:$Q228)=1,COUNTBLANK($R228:$U228)=3,COUNTBLANK($V228:$X228)=2,COUNTBLANK($Y228:$AE228)=6,COUNTBLANK($AF228:$AJ228)=4,COUNTBLANK($AK228:AN228)=3,COUNTBLANK($AO228:$AQ228)=2,COUNTBLANK($AR228:$AS228)=1,COUNTBLANK($AT228:$AU228)=1),IF(Data!$B228&lt;&gt;"",Scoring!$L$7)+IF(Data!$C228&lt;&gt;"",Scoring!$L$8)+IF(Data!$D228&lt;&gt;"",Scoring!$L$9)+IF(Data!$E228&lt;&gt;"",Scoring!$L$10)+IF(Data!$F228&lt;&gt;"",Scoring!$L$11)+IF(Data!$G228&lt;&gt;"",Scoring!$L$12)+IF(Data!$H228&lt;&gt;"",Scoring!$L$13)+IF(Data!$I228&lt;&gt;"",Scoring!$L$14)+IF(Data!$J228&lt;&gt;"",Scoring!$L$15)+IF(Data!$K228&lt;&gt;"",Scoring!$L$16)+IF(Data!$L228&lt;&gt;"",Scoring!$L$17)+IF(Data!$M228&lt;&gt;"",Scoring!$L$18)+IF(Data!$N228&lt;&gt;"",Scoring!$L$19)+IF(Data!$O228&lt;&gt;"",Scoring!$L$20)+IF(Data!$P228&lt;&gt;"",Scoring!$L$21)+IF(Data!$Q228&lt;&gt;"",Scoring!$L$22)+IF(Data!$R228&lt;&gt;"",Scoring!$L$23)+IF(Data!$S228&lt;&gt;"",Scoring!$L$24)+IF(Data!$T228&lt;&gt;"",Scoring!$L$25)+IF(Data!$U228&lt;&gt;"",Scoring!$L$26)+IF(Data!$V228&lt;&gt;"",Scoring!$L$27)+IF(Data!$W228&lt;&gt;"",Scoring!$L$28)+IF(Data!$X228&lt;&gt;"",Scoring!$L$29)+IF(Data!$Y228&lt;&gt;"",Scoring!$L$30)+IF(Data!$Z228&lt;&gt;"",Scoring!$L$31)+IF(Data!$AA228&lt;&gt;"",Scoring!$L$32)+IF(Data!$AB228&lt;&gt;"",Scoring!$L$33)+IF(Data!$AC228&lt;&gt;"",Scoring!$L$34)+IF(Data!$AD228&lt;&gt;"",Scoring!$L$35)+IF(Data!$AE228&lt;&gt;"",Scoring!$L$36)+IF(Data!$AF228&lt;&gt;"",Scoring!$L$37)+IF(Data!$AG228&lt;&gt;"",Scoring!$L$38)+IF(Data!$AH228&lt;&gt;"",Scoring!$L$39)+IF(Data!$AI228&lt;&gt;"",Scoring!$L$40)+IF(Data!$AJ228&lt;&gt;"",Scoring!$L$41)+IF(Data!$AK228&lt;&gt;"",Scoring!$L$42)+IF(Data!$AL228&lt;&gt;"",Scoring!$L$43)+IF(Data!$AM228&lt;&gt;"",Scoring!$L$44)+IF(Data!$AN228&lt;&gt;"",Scoring!$L$45)+IF(Data!$AO228&lt;&gt;"",Scoring!$L$46)+IF(Data!$AP228&lt;&gt;"",Scoring!$L$47)+IF(Data!$AQ228&lt;&gt;"",Scoring!$L$48)+IF(Data!$AR228&lt;&gt;"",Scoring!$L$49)+IF(Data!$AS228&lt;&gt;"",Scoring!$L$50)+IF(Data!$AT228&lt;&gt;"",Scoring!$L$51)+IF(Data!$AU228&lt;&gt;"",Scoring!$L$52),"")</f>
        <v/>
      </c>
      <c r="BM228" s="180" t="str">
        <f>IF(BL228&lt;&gt;"",LOOKUP(BL228,Likelihoods!$A$7:$A$107,Likelihoods!J$7:J$107),"")</f>
        <v/>
      </c>
      <c r="BN228" s="181" t="str">
        <f>IF(AND(COUNTBLANK($B228:$O228)=13,COUNTBLANK($P228:$Q228)=1,COUNTBLANK($R228:$U228)=3,COUNTBLANK($V228:$X228)=2,COUNTBLANK($Y228:$AE228)=6,COUNTBLANK($AF228:$AJ228)=4,COUNTBLANK($AK228:AN228)=3,COUNTBLANK($AO228:$AQ228)=2,COUNTBLANK($AR228:$AS228)=1,COUNTBLANK($AT228:$AU228)=1),IF(Data!$B228&lt;&gt;"",Scoring!$M$7)+IF(Data!$C228&lt;&gt;"",Scoring!$M$8)+IF(Data!$D228&lt;&gt;"",Scoring!$M$9)+IF(Data!$E228&lt;&gt;"",Scoring!$M$10)+IF(Data!$F228&lt;&gt;"",Scoring!$M$11)+IF(Data!$G228&lt;&gt;"",Scoring!$M$12)+IF(Data!$H228&lt;&gt;"",Scoring!$M$13)+IF(Data!$I228&lt;&gt;"",Scoring!$M$14)+IF(Data!$J228&lt;&gt;"",Scoring!$M$15)+IF(Data!$K228&lt;&gt;"",Scoring!$M$16)+IF(Data!$L228&lt;&gt;"",Scoring!$M$17)+IF(Data!$M228&lt;&gt;"",Scoring!$M$18)+IF(Data!$N228&lt;&gt;"",Scoring!$M$19)+IF(Data!$O228&lt;&gt;"",Scoring!$M$20)+IF(Data!$P228&lt;&gt;"",Scoring!$M$21)+IF(Data!$Q228&lt;&gt;"",Scoring!$M$22)+IF(Data!$R228&lt;&gt;"",Scoring!$M$23)+IF(Data!$S228&lt;&gt;"",Scoring!$M$24)+IF(Data!$T228&lt;&gt;"",Scoring!$M$25)+IF(Data!$U228&lt;&gt;"",Scoring!$M$26)+IF(Data!$V228&lt;&gt;"",Scoring!$M$27)+IF(Data!$W228&lt;&gt;"",Scoring!$M$28)+IF(Data!$X228&lt;&gt;"",Scoring!$M$29)+IF(Data!$Y228&lt;&gt;"",Scoring!$M$30)+IF(Data!$Z228&lt;&gt;"",Scoring!$M$31)+IF(Data!$AA228&lt;&gt;"",Scoring!$M$32)+IF(Data!$AB228&lt;&gt;"",Scoring!$M$33)+IF(Data!$AC228&lt;&gt;"",Scoring!$M$34)+IF(Data!$AD228&lt;&gt;"",Scoring!$M$35)+IF(Data!$AE228&lt;&gt;"",Scoring!$M$36)+IF(Data!$AF228&lt;&gt;"",Scoring!$M$37)+IF(Data!$AG228&lt;&gt;"",Scoring!$M$38)+IF(Data!$AH228&lt;&gt;"",Scoring!$M$39)+IF(Data!$AI228&lt;&gt;"",Scoring!$M$40)+IF(Data!$AJ228&lt;&gt;"",Scoring!$M$41)+IF(Data!$AK228&lt;&gt;"",Scoring!$M$42)+IF(Data!$AL228&lt;&gt;"",Scoring!$M$43)+IF(Data!$AM228&lt;&gt;"",Scoring!$M$44)+IF(Data!$AN228&lt;&gt;"",Scoring!$M$45)+IF(Data!$AO228&lt;&gt;"",Scoring!$M$46)+IF(Data!$AP228&lt;&gt;"",Scoring!$M$47)+IF(Data!$AQ228&lt;&gt;"",Scoring!$M$48)+IF(Data!$AR228&lt;&gt;"",Scoring!$M$49)+IF(Data!$AS228&lt;&gt;"",Scoring!$M$50)+IF(Data!$AT228&lt;&gt;"",Scoring!$M$51)+IF(Data!$AU228&lt;&gt;"",Scoring!$M$52),"")</f>
        <v/>
      </c>
      <c r="BO228" s="184" t="str">
        <f>IF(BN228&lt;&gt;"",LOOKUP(BN228,Likelihoods!$A$7:$A$107,Likelihoods!K$7:K$107),"")</f>
        <v/>
      </c>
      <c r="BP228" s="179" t="str">
        <f>IF(AND(COUNTBLANK($B228:$O228)=13,COUNTBLANK($P228:$Q228)=1,COUNTBLANK($R228:$U228)=3,COUNTBLANK($V228:$X228)=2,COUNTBLANK($Y228:$AE228)=6,COUNTBLANK($AF228:$AJ228)=4,COUNTBLANK($AK228:AN228)=3,COUNTBLANK($AO228:$AQ228)=2,COUNTBLANK($AR228:$AS228)=1,COUNTBLANK($AT228:$AU228)=1),IF(Data!$B228&lt;&gt;"",Scoring!$N$7)+IF(Data!$C228&lt;&gt;"",Scoring!$N$8)+IF(Data!$D228&lt;&gt;"",Scoring!$N$9)+IF(Data!$E228&lt;&gt;"",Scoring!$N$10)+IF(Data!$F228&lt;&gt;"",Scoring!$N$11)+IF(Data!$G228&lt;&gt;"",Scoring!$N$12)+IF(Data!$H228&lt;&gt;"",Scoring!$N$13)+IF(Data!$I228&lt;&gt;"",Scoring!$N$14)+IF(Data!$J228&lt;&gt;"",Scoring!$N$15)+IF(Data!$K228&lt;&gt;"",Scoring!$N$16)+IF(Data!$L228&lt;&gt;"",Scoring!$N$17)+IF(Data!$M228&lt;&gt;"",Scoring!$N$18)+IF(Data!$N228&lt;&gt;"",Scoring!$N$19)+IF(Data!$O228&lt;&gt;"",Scoring!$N$20)+IF(Data!$P228&lt;&gt;"",Scoring!$N$21)+IF(Data!$Q228&lt;&gt;"",Scoring!$N$22)+IF(Data!$R228&lt;&gt;"",Scoring!$N$23)+IF(Data!$S228&lt;&gt;"",Scoring!$N$24)+IF(Data!$T228&lt;&gt;"",Scoring!$N$25)+IF(Data!$U228&lt;&gt;"",Scoring!$N$26)+IF(Data!$V228&lt;&gt;"",Scoring!$N$27)+IF(Data!$W228&lt;&gt;"",Scoring!$N$28)+IF(Data!$X228&lt;&gt;"",Scoring!$N$29)+IF(Data!$Y228&lt;&gt;"",Scoring!$N$30)+IF(Data!$Z228&lt;&gt;"",Scoring!$N$31)+IF(Data!$AA228&lt;&gt;"",Scoring!$N$32)+IF(Data!$AB228&lt;&gt;"",Scoring!$N$33)+IF(Data!$AC228&lt;&gt;"",Scoring!$N$34)+IF(Data!$AD228&lt;&gt;"",Scoring!$N$35)+IF(Data!$AE228&lt;&gt;"",Scoring!$N$36)+IF(Data!$AF228&lt;&gt;"",Scoring!$N$37)+IF(Data!$AG228&lt;&gt;"",Scoring!$N$38)+IF(Data!$AH228&lt;&gt;"",Scoring!$N$39)+IF(Data!$AI228&lt;&gt;"",Scoring!$N$40)+IF(Data!$AJ228&lt;&gt;"",Scoring!$N$41)+IF(Data!$AK228&lt;&gt;"",Scoring!$N$42)+IF(Data!$AL228&lt;&gt;"",Scoring!$N$43)+IF(Data!$AM228&lt;&gt;"",Scoring!$N$44)+IF(Data!$AN228&lt;&gt;"",Scoring!$N$45)+IF(Data!$AO228&lt;&gt;"",Scoring!$N$46)+IF(Data!$AP228&lt;&gt;"",Scoring!$N$47)+IF(Data!$AQ228&lt;&gt;"",Scoring!$N$48)+IF(Data!$AR228&lt;&gt;"",Scoring!$N$49)+IF(Data!$AS228&lt;&gt;"",Scoring!$N$50)+IF(Data!$AT228&lt;&gt;"",Scoring!$N$51)+IF(Data!$AU228&lt;&gt;"",Scoring!$N$52),"")</f>
        <v/>
      </c>
      <c r="BQ228" s="189" t="str">
        <f>IF(BP228&lt;&gt;"",LOOKUP(BP228,Likelihoods!$A$7:$A$107,Likelihoods!L$7:L$107),"")</f>
        <v/>
      </c>
      <c r="BR228" s="181" t="str">
        <f>IF(AND(COUNTBLANK($B228:$O228)=13,COUNTBLANK($P228:$Q228)=1,COUNTBLANK($R228:$U228)=3,COUNTBLANK($V228:$X228)=2,COUNTBLANK($Y228:$AE228)=6,COUNTBLANK($AF228:$AJ228)=4,COUNTBLANK($AK228:AN228)=3,COUNTBLANK($AO228:$AQ228)=2,COUNTBLANK($AR228:$AS228)=1,COUNTBLANK($AT228:$AU228)=1),IF(Data!$B228&lt;&gt;"",Scoring!$O$7)+IF(Data!$C228&lt;&gt;"",Scoring!$O$8)+IF(Data!$D228&lt;&gt;"",Scoring!$O$9)+IF(Data!$E228&lt;&gt;"",Scoring!$O$10)+IF(Data!$F228&lt;&gt;"",Scoring!$O$11)+IF(Data!$G228&lt;&gt;"",Scoring!$O$12)+IF(Data!$H228&lt;&gt;"",Scoring!$O$13)+IF(Data!$I228&lt;&gt;"",Scoring!$O$14)+IF(Data!$J228&lt;&gt;"",Scoring!$O$15)+IF(Data!$K228&lt;&gt;"",Scoring!$O$16)+IF(Data!$L228&lt;&gt;"",Scoring!$O$17)+IF(Data!$M228&lt;&gt;"",Scoring!$O$18)+IF(Data!$N228&lt;&gt;"",Scoring!$O$19)+IF(Data!$O228&lt;&gt;"",Scoring!$O$20)+IF(Data!$P228&lt;&gt;"",Scoring!$O$21)+IF(Data!$Q228&lt;&gt;"",Scoring!$O$22)+IF(Data!$R228&lt;&gt;"",Scoring!$O$23)+IF(Data!$S228&lt;&gt;"",Scoring!$O$24)+IF(Data!$T228&lt;&gt;"",Scoring!$O$25)+IF(Data!$U228&lt;&gt;"",Scoring!$O$26)+IF(Data!$V228&lt;&gt;"",Scoring!$O$27)+IF(Data!$W228&lt;&gt;"",Scoring!$O$28)+IF(Data!$X228&lt;&gt;"",Scoring!$O$29)+IF(Data!$Y228&lt;&gt;"",Scoring!$O$30)+IF(Data!$Z228&lt;&gt;"",Scoring!$O$31)+IF(Data!$AA228&lt;&gt;"",Scoring!$O$32)+IF(Data!$AB228&lt;&gt;"",Scoring!$O$33)+IF(Data!$AC228&lt;&gt;"",Scoring!$O$34)+IF(Data!$AD228&lt;&gt;"",Scoring!$O$35)+IF(Data!$AE228&lt;&gt;"",Scoring!$O$36)+IF(Data!$AF228&lt;&gt;"",Scoring!$O$37)+IF(Data!$AG228&lt;&gt;"",Scoring!$O$38)+IF(Data!$AH228&lt;&gt;"",Scoring!$O$39)+IF(Data!$AI228&lt;&gt;"",Scoring!$O$40)+IF(Data!$AJ228&lt;&gt;"",Scoring!$O$41)+IF(Data!$AK228&lt;&gt;"",Scoring!$O$42)+IF(Data!$AL228&lt;&gt;"",Scoring!$O$43)+IF(Data!$AM228&lt;&gt;"",Scoring!$O$44)+IF(Data!$AN228&lt;&gt;"",Scoring!$O$45)+IF(Data!$AO228&lt;&gt;"",Scoring!$O$46)+IF(Data!$AP228&lt;&gt;"",Scoring!$O$47)+IF(Data!$AQ228&lt;&gt;"",Scoring!$O$48)+IF(Data!$AR228&lt;&gt;"",Scoring!$O$49)+IF(Data!$AS228&lt;&gt;"",Scoring!$O$50)+IF(Data!$AT228&lt;&gt;"",Scoring!$O$51)+IF(Data!$AU228&lt;&gt;"",Scoring!$O$52),"")</f>
        <v/>
      </c>
      <c r="BS228" s="184" t="str">
        <f>IF(BR228&lt;&gt;"",LOOKUP(BR228,Likelihoods!$A$7:$A$107,Likelihoods!M$7:M$107),"")</f>
        <v/>
      </c>
      <c r="BT228" s="181" t="str">
        <f>IF(AND(COUNTBLANK($B228:$O228)=13,COUNTBLANK($P228:$Q228)=1,COUNTBLANK($R228:$U228)=3,COUNTBLANK($V228:$X228)=2,COUNTBLANK($Y228:$AE228)=6,COUNTBLANK($AF228:$AJ228)=4,COUNTBLANK($AK228:AN228)=3,COUNTBLANK($AO228:$AQ228)=2,COUNTBLANK($AR228:$AS228)=1,COUNTBLANK($AT228:$AU228)=1),IF(Data!$B228&lt;&gt;"",Scoring!$P$7)+IF(Data!$C228&lt;&gt;"",Scoring!$P$8)+IF(Data!$D228&lt;&gt;"",Scoring!$P$9)+IF(Data!$E228&lt;&gt;"",Scoring!$P$10)+IF(Data!$F228&lt;&gt;"",Scoring!$P$11)+IF(Data!$G228&lt;&gt;"",Scoring!$P$12)+IF(Data!$H228&lt;&gt;"",Scoring!$P$13)+IF(Data!$I228&lt;&gt;"",Scoring!$P$14)+IF(Data!$J228&lt;&gt;"",Scoring!$P$15)+IF(Data!$K228&lt;&gt;"",Scoring!$P$16)+IF(Data!$L228&lt;&gt;"",Scoring!$P$17)+IF(Data!$M228&lt;&gt;"",Scoring!$P$18)+IF(Data!$N228&lt;&gt;"",Scoring!$P$19)+IF(Data!$O228&lt;&gt;"",Scoring!$P$20)+IF(Data!$P228&lt;&gt;"",Scoring!$P$21)+IF(Data!$Q228&lt;&gt;"",Scoring!$P$22)+IF(Data!$R228&lt;&gt;"",Scoring!$P$23)+IF(Data!$S228&lt;&gt;"",Scoring!$P$24)+IF(Data!$T228&lt;&gt;"",Scoring!$P$25)+IF(Data!$U228&lt;&gt;"",Scoring!$P$26)+IF(Data!$V228&lt;&gt;"",Scoring!$P$27)+IF(Data!$W228&lt;&gt;"",Scoring!$P$28)+IF(Data!$X228&lt;&gt;"",Scoring!$P$29)+IF(Data!$Y228&lt;&gt;"",Scoring!$P$30)+IF(Data!$Z228&lt;&gt;"",Scoring!$P$31)+IF(Data!$AA228&lt;&gt;"",Scoring!$P$32)+IF(Data!$AB228&lt;&gt;"",Scoring!$P$33)+IF(Data!$AC228&lt;&gt;"",Scoring!$P$34)+IF(Data!$AD228&lt;&gt;"",Scoring!$P$35)+IF(Data!$AE228&lt;&gt;"",Scoring!$P$36)+IF(Data!$AF228&lt;&gt;"",Scoring!$P$37)+IF(Data!$AG228&lt;&gt;"",Scoring!$P$38)+IF(Data!$AH228&lt;&gt;"",Scoring!$P$39)+IF(Data!$AI228&lt;&gt;"",Scoring!$P$40)+IF(Data!$AJ228&lt;&gt;"",Scoring!$P$41)+IF(Data!$AK228&lt;&gt;"",Scoring!$P$42)+IF(Data!$AL228&lt;&gt;"",Scoring!$P$43)+IF(Data!$AM228&lt;&gt;"",Scoring!$P$44)+IF(Data!$AN228&lt;&gt;"",Scoring!$P$45)+IF(Data!$AO228&lt;&gt;"",Scoring!$P$46)+IF(Data!$AP228&lt;&gt;"",Scoring!$P$47)+IF(Data!$AQ228&lt;&gt;"",Scoring!$P$48)+IF(Data!$AR228&lt;&gt;"",Scoring!$P$49)+IF(Data!$AS228&lt;&gt;"",Scoring!$P$50)+IF(Data!$AT228&lt;&gt;"",Scoring!$P$51)+IF(Data!$AU228&lt;&gt;"",Scoring!$P$52),"")</f>
        <v/>
      </c>
      <c r="BU228" s="180" t="str">
        <f>IF(BT228&lt;&gt;"",LOOKUP(BT228,Likelihoods!$A$7:$A$107,Likelihoods!N$7:N$107),"")</f>
        <v/>
      </c>
      <c r="BV228" s="181" t="str">
        <f>IF(AND(COUNTBLANK($B228:$O228)=13,COUNTBLANK($P228:$Q228)=1,COUNTBLANK($R228:$U228)=3,COUNTBLANK($V228:$X228)=2,COUNTBLANK($Y228:$AE228)=6,COUNTBLANK($AF228:$AJ228)=4,COUNTBLANK($AK228:AN228)=3,COUNTBLANK($AO228:$AQ228)=2,COUNTBLANK($AR228:$AS228)=1,COUNTBLANK($AT228:$AU228)=1),IF(Data!$B228&lt;&gt;"",Scoring!$Q$7)+IF(Data!$C228&lt;&gt;"",Scoring!$Q$8)+IF(Data!$D228&lt;&gt;"",Scoring!$Q$9)+IF(Data!$E228&lt;&gt;"",Scoring!$Q$10)+IF(Data!$F228&lt;&gt;"",Scoring!$Q$11)+IF(Data!$G228&lt;&gt;"",Scoring!$Q$12)+IF(Data!$H228&lt;&gt;"",Scoring!$Q$13)+IF(Data!$I228&lt;&gt;"",Scoring!$Q$14)+IF(Data!$J228&lt;&gt;"",Scoring!$Q$15)+IF(Data!$K228&lt;&gt;"",Scoring!$Q$16)+IF(Data!$L228&lt;&gt;"",Scoring!$Q$17)+IF(Data!$M228&lt;&gt;"",Scoring!$Q$18)+IF(Data!$N228&lt;&gt;"",Scoring!$Q$19)+IF(Data!$O228&lt;&gt;"",Scoring!$Q$20)+IF(Data!$P228&lt;&gt;"",Scoring!$Q$21)+IF(Data!$Q228&lt;&gt;"",Scoring!$Q$22)+IF(Data!$R228&lt;&gt;"",Scoring!$Q$23)+IF(Data!$S228&lt;&gt;"",Scoring!$Q$24)+IF(Data!$T228&lt;&gt;"",Scoring!$Q$25)+IF(Data!$U228&lt;&gt;"",Scoring!$Q$26)+IF(Data!$V228&lt;&gt;"",Scoring!$Q$27)+IF(Data!$W228&lt;&gt;"",Scoring!$Q$28)+IF(Data!$X228&lt;&gt;"",Scoring!$Q$29)+IF(Data!$Y228&lt;&gt;"",Scoring!$Q$30)+IF(Data!$Z228&lt;&gt;"",Scoring!$Q$31)+IF(Data!$AA228&lt;&gt;"",Scoring!$Q$32)+IF(Data!$AB228&lt;&gt;"",Scoring!$Q$33)+IF(Data!$AC228&lt;&gt;"",Scoring!$Q$34)+IF(Data!$AD228&lt;&gt;"",Scoring!$Q$35)+IF(Data!$AE228&lt;&gt;"",Scoring!$Q$36)+IF(Data!$AF228&lt;&gt;"",Scoring!$Q$37)+IF(Data!$AG228&lt;&gt;"",Scoring!$Q$38)+IF(Data!$AH228&lt;&gt;"",Scoring!$Q$39)+IF(Data!$AI228&lt;&gt;"",Scoring!$Q$40)+IF(Data!$AJ228&lt;&gt;"",Scoring!$Q$41)+IF(Data!$AK228&lt;&gt;"",Scoring!$Q$42)+IF(Data!$AL228&lt;&gt;"",Scoring!$Q$43)+IF(Data!$AM228&lt;&gt;"",Scoring!$Q$44)+IF(Data!$AN228&lt;&gt;"",Scoring!$Q$45)+IF(Data!$AO228&lt;&gt;"",Scoring!$Q$46)+IF(Data!$AP228&lt;&gt;"",Scoring!$Q$47)+IF(Data!$AQ228&lt;&gt;"",Scoring!$Q$48)+IF(Data!$AR228&lt;&gt;"",Scoring!$Q$49)+IF(Data!$AS228&lt;&gt;"",Scoring!$Q$50)+IF(Data!$AT228&lt;&gt;"",Scoring!$Q$51)+IF(Data!$AU228&lt;&gt;"",Scoring!$Q$52),"")</f>
        <v/>
      </c>
      <c r="BW228" s="183" t="str">
        <f>IF(BV228&lt;&gt;"",LOOKUP(BV228,Likelihoods!$A$7:$A$107,Likelihoods!O$7:O$107),"")</f>
        <v/>
      </c>
      <c r="BX228" s="9"/>
      <c r="BY228" s="9"/>
      <c r="BZ228" s="9"/>
      <c r="CA228" s="9"/>
      <c r="CB228" s="9"/>
      <c r="CC228" s="9"/>
      <c r="CD228" s="9"/>
      <c r="CE228" s="9"/>
      <c r="CF228" s="9"/>
      <c r="CG228" s="9"/>
      <c r="CH228" s="9"/>
      <c r="CI228" s="9"/>
      <c r="CJ228" s="9"/>
      <c r="CK228" s="9"/>
    </row>
    <row r="229" spans="1:89" ht="14.25">
      <c r="A229" s="59"/>
      <c r="B229" s="76"/>
      <c r="C229" s="77"/>
      <c r="D229" s="77"/>
      <c r="E229" s="77"/>
      <c r="F229" s="77"/>
      <c r="G229" s="77"/>
      <c r="H229" s="77"/>
      <c r="I229" s="77"/>
      <c r="J229" s="77"/>
      <c r="K229" s="77"/>
      <c r="L229" s="77"/>
      <c r="M229" s="77"/>
      <c r="N229" s="77"/>
      <c r="O229" s="77"/>
      <c r="P229" s="76"/>
      <c r="Q229" s="78"/>
      <c r="R229" s="77"/>
      <c r="S229" s="77"/>
      <c r="T229" s="77"/>
      <c r="U229" s="77"/>
      <c r="V229" s="76"/>
      <c r="W229" s="77"/>
      <c r="X229" s="78"/>
      <c r="Y229" s="77"/>
      <c r="Z229" s="77"/>
      <c r="AA229" s="77"/>
      <c r="AB229" s="77"/>
      <c r="AC229" s="77"/>
      <c r="AD229" s="77"/>
      <c r="AE229" s="77"/>
      <c r="AF229" s="76"/>
      <c r="AG229" s="77"/>
      <c r="AH229" s="77"/>
      <c r="AI229" s="77"/>
      <c r="AJ229" s="78"/>
      <c r="AK229" s="77"/>
      <c r="AL229" s="77"/>
      <c r="AM229" s="77"/>
      <c r="AN229" s="77"/>
      <c r="AO229" s="76"/>
      <c r="AP229" s="77"/>
      <c r="AQ229" s="78"/>
      <c r="AR229" s="76"/>
      <c r="AS229" s="78"/>
      <c r="AT229" s="77"/>
      <c r="AU229" s="77"/>
      <c r="AV229" s="179" t="str">
        <f>IF(AND(COUNTBLANK($B229:$O229)=13,COUNTBLANK($P229:$Q229)=1,COUNTBLANK($R229:$U229)=3,COUNTBLANK($V229:$X229)=2,COUNTBLANK($Y229:$AE229)=6,COUNTBLANK($AF229:$AJ229)=4,COUNTBLANK($AK229:AN229)=3,COUNTBLANK($AO229:$AQ229)=2,COUNTBLANK($AR229:$AS229)=1,COUNTBLANK($AT229:$AU229)=1),IF(Data!$B229&lt;&gt;"",Scoring!$D$7)+IF(Data!$C229&lt;&gt;"",Scoring!$D$8)+IF(Data!$D229&lt;&gt;"",Scoring!$D$9)+IF(Data!$E229&lt;&gt;"",Scoring!$D$10)+IF(Data!$F229&lt;&gt;"",Scoring!$D$11)+IF(Data!$G229&lt;&gt;"",Scoring!$D$12)+IF(Data!$H229&lt;&gt;"",Scoring!$D$13)+IF(Data!$I229&lt;&gt;"",Scoring!$D$14)+IF(Data!$J229&lt;&gt;"",Scoring!$D$15)+IF(Data!$K229&lt;&gt;"",Scoring!$D$16)+IF(Data!$L229&lt;&gt;"",Scoring!$D$17)+IF(Data!$M229&lt;&gt;"",Scoring!$D$18)+IF(Data!$N229&lt;&gt;"",Scoring!$D$19)+IF(Data!$O229&lt;&gt;"",Scoring!$D$20)+IF(Data!$P229&lt;&gt;"",Scoring!$D$21)+IF(Data!$Q229&lt;&gt;"",Scoring!$D$22)+IF(Data!$R229&lt;&gt;"",Scoring!$D$23)+IF(Data!$S229&lt;&gt;"",Scoring!$D$24)+IF(Data!$T229&lt;&gt;"",Scoring!$D$25)+IF(Data!$U229&lt;&gt;"",Scoring!$D$26)+IF(Data!$V229&lt;&gt;"",Scoring!$D$27)+IF(Data!$W229&lt;&gt;"",Scoring!$D$28)+IF(Data!$X229&lt;&gt;"",Scoring!$D$29)+IF(Data!$Y229&lt;&gt;"",Scoring!$D$30)+IF(Data!$Z229&lt;&gt;"",Scoring!$D$31)+IF(Data!$AA229&lt;&gt;"",Scoring!$D$32)+IF(Data!$AB229&lt;&gt;"",Scoring!$D$33)+IF(Data!$AC229&lt;&gt;"",Scoring!$D$34)+IF(Data!$AD229&lt;&gt;"",Scoring!$D$35)+IF(Data!$AE229&lt;&gt;"",Scoring!$D$36)+IF(Data!$AF229&lt;&gt;"",Scoring!$D$37)+IF(Data!$AG229&lt;&gt;"",Scoring!$D$38)+IF(Data!$AH229&lt;&gt;"",Scoring!$D$39)+IF(Data!$AI229&lt;&gt;"",Scoring!$D$40)+IF(Data!$AJ229&lt;&gt;"",Scoring!$D$41)+IF(Data!$AK229&lt;&gt;"",Scoring!$D$42)+IF(Data!$AL229&lt;&gt;"",Scoring!$D$43)+IF(Data!$AM229&lt;&gt;"",Scoring!$D$44)+IF(Data!$AN229&lt;&gt;"",Scoring!$D$45)+IF(Data!$AO229&lt;&gt;"",Scoring!$D$46)+IF(Data!$AP229&lt;&gt;"",Scoring!$D$47)+IF(Data!$AQ229&lt;&gt;"",Scoring!$D$48)+IF(Data!$AR229&lt;&gt;"",Scoring!$D$49)+IF(Data!$AS229&lt;&gt;"",Scoring!$D$50)+IF(Data!$AT229&lt;&gt;"",Scoring!$D$51)+IF(Data!$AU229&lt;&gt;"",Scoring!$D$52),"")</f>
        <v/>
      </c>
      <c r="AW229" s="180" t="str">
        <f>IF(AV229&lt;&gt;"",LOOKUP(AV229,Likelihoods!$A$7:$A$107,Likelihoods!B$7:B$107),"")</f>
        <v/>
      </c>
      <c r="AX229" s="181" t="str">
        <f>IF(AND(COUNTBLANK($B229:$O229)=13,COUNTBLANK($P229:$Q229)=1,COUNTBLANK($R229:$U229)=3,COUNTBLANK($V229:$X229)=2,COUNTBLANK($Y229:$AE229)=6,COUNTBLANK($AF229:$AJ229)=4,COUNTBLANK($AK229:AN229)=3,COUNTBLANK($AO229:$AQ229)=2,COUNTBLANK($AR229:$AS229)=1,COUNTBLANK($AT229:$AU229)=1),IF(Data!$B229&lt;&gt;"",Scoring!$E$7)+IF(Data!$C229&lt;&gt;"",Scoring!$E$8)+IF(Data!$D229&lt;&gt;"",Scoring!$E$9)+IF(Data!$E229&lt;&gt;"",Scoring!$E$10)+IF(Data!$F229&lt;&gt;"",Scoring!$E$11)+IF(Data!$G229&lt;&gt;"",Scoring!$E$12)+IF(Data!$H229&lt;&gt;"",Scoring!$E$13)+IF(Data!$I229&lt;&gt;"",Scoring!$E$14)+IF(Data!$J229&lt;&gt;"",Scoring!$E$15)+IF(Data!$K229&lt;&gt;"",Scoring!$E$16)+IF(Data!$L229&lt;&gt;"",Scoring!$E$17)+IF(Data!$M229&lt;&gt;"",Scoring!$E$18)+IF(Data!$N229&lt;&gt;"",Scoring!$E$19)+IF(Data!$O229&lt;&gt;"",Scoring!$E$20)+IF(Data!$P229&lt;&gt;"",Scoring!$E$21)+IF(Data!$Q229&lt;&gt;"",Scoring!$E$22)+IF(Data!$R229&lt;&gt;"",Scoring!$E$23)+IF(Data!$S229&lt;&gt;"",Scoring!$E$24)+IF(Data!$T229&lt;&gt;"",Scoring!$E$25)+IF(Data!$U229&lt;&gt;"",Scoring!$E$26)+IF(Data!$V229&lt;&gt;"",Scoring!$E$27)+IF(Data!$W229&lt;&gt;"",Scoring!$E$28)+IF(Data!$X229&lt;&gt;"",Scoring!$E$29)+IF(Data!$Y229&lt;&gt;"",Scoring!$E$30)+IF(Data!$Z229&lt;&gt;"",Scoring!$E$31)+IF(Data!$AA229&lt;&gt;"",Scoring!$E$32)+IF(Data!$AB229&lt;&gt;"",Scoring!$E$33)+IF(Data!$AC229&lt;&gt;"",Scoring!$E$34)+IF(Data!$AD229&lt;&gt;"",Scoring!$E$35)+IF(Data!$AE229&lt;&gt;"",Scoring!$E$36)+IF(Data!$AF229&lt;&gt;"",Scoring!$E$37)+IF(Data!$AG229&lt;&gt;"",Scoring!$E$38)+IF(Data!$AH229&lt;&gt;"",Scoring!$E$39)+IF(Data!$AI229&lt;&gt;"",Scoring!$E$40)+IF(Data!$AJ229&lt;&gt;"",Scoring!$E$41)+IF(Data!$AK229&lt;&gt;"",Scoring!$E$42)+IF(Data!$AL229&lt;&gt;"",Scoring!$E$43)+IF(Data!$AM229&lt;&gt;"",Scoring!$E$44)+IF(Data!$AN229&lt;&gt;"",Scoring!$E$45)+IF(Data!$AO229&lt;&gt;"",Scoring!$E$46)+IF(Data!$AP229&lt;&gt;"",Scoring!$E$47)+IF(Data!$AQ229&lt;&gt;"",Scoring!$E$48)+IF(Data!$AR229&lt;&gt;"",Scoring!$E$49)+IF(Data!$AS229&lt;&gt;"",Scoring!$E$50)+IF(Data!$AT229&lt;&gt;"",Scoring!$E$51)+IF(Data!$AU229&lt;&gt;"",Scoring!$E$52),"")</f>
        <v/>
      </c>
      <c r="AY229" s="180" t="str">
        <f>IF(AX229&lt;&gt;"",LOOKUP(AX229,Likelihoods!$A$7:$A$107,Likelihoods!C$7:C$107),"")</f>
        <v/>
      </c>
      <c r="AZ229" s="182" t="str">
        <f>IF(AND(COUNTBLANK($B229:$O229)=13,COUNTBLANK($P229:$Q229)=1,COUNTBLANK($R229:$U229)=3,COUNTBLANK($V229:$X229)=2,COUNTBLANK($Y229:$AE229)=6,COUNTBLANK($AF229:$AJ229)=4,COUNTBLANK($AK229:AN229)=3,COUNTBLANK($AO229:$AQ229)=2,COUNTBLANK($AR229:$AS229)=1,COUNTBLANK($AT229:$AU229)=1),IF(Data!$B229&lt;&gt;"",Scoring!$F$7)+IF(Data!$C229&lt;&gt;"",Scoring!$F$8)+IF(Data!$D229&lt;&gt;"",Scoring!$F$9)+IF(Data!$E229&lt;&gt;"",Scoring!$F$10)+IF(Data!$F229&lt;&gt;"",Scoring!$F$11)+IF(Data!$G229&lt;&gt;"",Scoring!$F$12)+IF(Data!$H229&lt;&gt;"",Scoring!$F$13)+IF(Data!$I229&lt;&gt;"",Scoring!$F$14)+IF(Data!$J229&lt;&gt;"",Scoring!$F$15)+IF(Data!$K229&lt;&gt;"",Scoring!$F$16)+IF(Data!$L229&lt;&gt;"",Scoring!$F$17)+IF(Data!$M229&lt;&gt;"",Scoring!$F$18)+IF(Data!$N229&lt;&gt;"",Scoring!$F$19)+IF(Data!$O229&lt;&gt;"",Scoring!$F$20)+IF(Data!$P229&lt;&gt;"",Scoring!$F$21)+IF(Data!$Q229&lt;&gt;"",Scoring!$F$22)+IF(Data!$R229&lt;&gt;"",Scoring!$F$23)+IF(Data!$S229&lt;&gt;"",Scoring!$F$24)+IF(Data!$T229&lt;&gt;"",Scoring!$F$25)+IF(Data!$U229&lt;&gt;"",Scoring!$F$26)+IF(Data!$V229&lt;&gt;"",Scoring!$F$27)+IF(Data!$W229&lt;&gt;"",Scoring!$F$28)+IF(Data!$X229&lt;&gt;"",Scoring!$F$29)+IF(Data!$Y229&lt;&gt;"",Scoring!$F$30)+IF(Data!$Z229&lt;&gt;"",Scoring!$F$31)+IF(Data!$AA229&lt;&gt;"",Scoring!$F$32)+IF(Data!$AB229&lt;&gt;"",Scoring!$F$33)+IF(Data!$AC229&lt;&gt;"",Scoring!$F$34)+IF(Data!$AD229&lt;&gt;"",Scoring!$F$35)+IF(Data!$AE229&lt;&gt;"",Scoring!$F$36)+IF(Data!$AF229&lt;&gt;"",Scoring!$F$37)+IF(Data!$AG229&lt;&gt;"",Scoring!$F$38)+IF(Data!$AH229&lt;&gt;"",Scoring!$F$39)+IF(Data!$AI229&lt;&gt;"",Scoring!$F$40)+IF(Data!$AJ229&lt;&gt;"",Scoring!$F$41)+IF(Data!$AK229&lt;&gt;"",Scoring!$F$42)+IF(Data!$AL229&lt;&gt;"",Scoring!$F$43)+IF(Data!$AM229&lt;&gt;"",Scoring!$F$44)+IF(Data!$AN229&lt;&gt;"",Scoring!$F$45)+IF(Data!$AO229&lt;&gt;"",Scoring!$F$46)+IF(Data!$AP229&lt;&gt;"",Scoring!$F$47)+IF(Data!$AQ229&lt;&gt;"",Scoring!$F$48)+IF(Data!$AR229&lt;&gt;"",Scoring!$F$49)+IF(Data!$AS229&lt;&gt;"",Scoring!$F$50)+IF(Data!$AT229&lt;&gt;"",Scoring!$F$51)+IF(Data!$AU229&lt;&gt;"",Scoring!$F$52),"")</f>
        <v/>
      </c>
      <c r="BA229" s="183" t="str">
        <f>IF(AZ229&lt;&gt;"",LOOKUP(AZ229,Likelihoods!$A$7:$A$107,Likelihoods!D$7:D$107),"")</f>
        <v/>
      </c>
      <c r="BB229" s="181" t="str">
        <f>IF(AND(COUNTBLANK($B229:$O229)=13,COUNTBLANK($P229:$Q229)=1,COUNTBLANK($R229:$U229)=3,COUNTBLANK($V229:$X229)=2,COUNTBLANK($Y229:$AE229)=6,COUNTBLANK($AF229:$AJ229)=4,COUNTBLANK($AK229:AN229)=3,COUNTBLANK($AO229:$AQ229)=2,COUNTBLANK($AR229:$AS229)=1,COUNTBLANK($AT229:$AU229)=1),IF(Data!$B229&lt;&gt;"",Scoring!$G$7)+IF(Data!$C229&lt;&gt;"",Scoring!$G$8)+IF(Data!$D229&lt;&gt;"",Scoring!$G$9)+IF(Data!$E229&lt;&gt;"",Scoring!$G$10)+IF(Data!$F229&lt;&gt;"",Scoring!$G$11)+IF(Data!$G229&lt;&gt;"",Scoring!$G$12)+IF(Data!$H229&lt;&gt;"",Scoring!$G$13)+IF(Data!$I229&lt;&gt;"",Scoring!$G$14)+IF(Data!$J229&lt;&gt;"",Scoring!$G$15)+IF(Data!$K229&lt;&gt;"",Scoring!$G$16)+IF(Data!$L229&lt;&gt;"",Scoring!$G$17)+IF(Data!$M229&lt;&gt;"",Scoring!$G$18)+IF(Data!$N229&lt;&gt;"",Scoring!$G$19)+IF(Data!$O229&lt;&gt;"",Scoring!$G$20)+IF(Data!$P229&lt;&gt;"",Scoring!$G$21)+IF(Data!$Q229&lt;&gt;"",Scoring!$G$22)+IF(Data!$R229&lt;&gt;"",Scoring!$G$23)+IF(Data!$S229&lt;&gt;"",Scoring!$G$24)+IF(Data!$T229&lt;&gt;"",Scoring!$G$25)+IF(Data!$U229&lt;&gt;"",Scoring!$G$26)+IF(Data!$V229&lt;&gt;"",Scoring!$G$27)+IF(Data!$W229&lt;&gt;"",Scoring!$G$28)+IF(Data!$X229&lt;&gt;"",Scoring!$G$29)+IF(Data!$Y229&lt;&gt;"",Scoring!$G$30)+IF(Data!$Z229&lt;&gt;"",Scoring!$G$31)+IF(Data!$AA229&lt;&gt;"",Scoring!$G$32)+IF(Data!$AB229&lt;&gt;"",Scoring!$G$33)+IF(Data!$AC229&lt;&gt;"",Scoring!$G$34)+IF(Data!$AD229&lt;&gt;"",Scoring!$G$35)+IF(Data!$AE229&lt;&gt;"",Scoring!$G$36)+IF(Data!$AF229&lt;&gt;"",Scoring!$G$37)+IF(Data!$AG229&lt;&gt;"",Scoring!$G$38)+IF(Data!$AH229&lt;&gt;"",Scoring!$G$39)+IF(Data!$AI229&lt;&gt;"",Scoring!$G$40)+IF(Data!$AJ229&lt;&gt;"",Scoring!$G$41)+IF(Data!$AK229&lt;&gt;"",Scoring!$G$42)+IF(Data!$AL229&lt;&gt;"",Scoring!$G$43)+IF(Data!$AM229&lt;&gt;"",Scoring!$G$44)+IF(Data!$AN229&lt;&gt;"",Scoring!$G$45)+IF(Data!$AO229&lt;&gt;"",Scoring!$G$46)+IF(Data!$AP229&lt;&gt;"",Scoring!$G$47)+IF(Data!$AQ229&lt;&gt;"",Scoring!$G$48)+IF(Data!$AR229&lt;&gt;"",Scoring!$G$49)+IF(Data!$AS229&lt;&gt;"",Scoring!$G$50)+IF(Data!$AT229&lt;&gt;"",Scoring!$G$51)+IF(Data!$AU229&lt;&gt;"",Scoring!$G$52),"")</f>
        <v/>
      </c>
      <c r="BC229" s="184" t="str">
        <f>IF(BB229&lt;&gt;"",LOOKUP(BB229,Likelihoods!$A$7:$A$107,Likelihoods!E$7:E$107),"")</f>
        <v/>
      </c>
      <c r="BD229" s="185" t="str">
        <f>IF(AND(COUNTBLANK($B229:$O229)=13,COUNTBLANK($P229:$Q229)=1,COUNTBLANK($R229:$U229)=3,COUNTBLANK($V229:$X229)=2,COUNTBLANK($Y229:$AE229)=6,COUNTBLANK($AF229:$AJ229)=4,COUNTBLANK($AK229:AN229)=3,COUNTBLANK($AO229:$AQ229)=2,COUNTBLANK($AR229:$AS229)=1,COUNTBLANK($AT229:$AU229)=1),IF(Data!$B229&lt;&gt;"",Scoring!$H$7)+IF(Data!$C229&lt;&gt;"",Scoring!$H$8)+IF(Data!$D229&lt;&gt;"",Scoring!$H$9)+IF(Data!$E229&lt;&gt;"",Scoring!$H$10)+IF(Data!$F229&lt;&gt;"",Scoring!$H$11)+IF(Data!$G229&lt;&gt;"",Scoring!$H$12)+IF(Data!$H229&lt;&gt;"",Scoring!$H$13)+IF(Data!$I229&lt;&gt;"",Scoring!$H$14)+IF(Data!$J229&lt;&gt;"",Scoring!$H$15)+IF(Data!$K229&lt;&gt;"",Scoring!$H$16)+IF(Data!$L229&lt;&gt;"",Scoring!$H$17)+IF(Data!$M229&lt;&gt;"",Scoring!$H$18)+IF(Data!$N229&lt;&gt;"",Scoring!$H$19)+IF(Data!$O229&lt;&gt;"",Scoring!$H$20)+IF(Data!$P229&lt;&gt;"",Scoring!$H$21)+IF(Data!$Q229&lt;&gt;"",Scoring!$H$22)+IF(Data!$R229&lt;&gt;"",Scoring!$H$23)+IF(Data!$S229&lt;&gt;"",Scoring!$H$24)+IF(Data!$T229&lt;&gt;"",Scoring!$H$25)+IF(Data!$U229&lt;&gt;"",Scoring!$H$26)+IF(Data!$V229&lt;&gt;"",Scoring!$H$27)+IF(Data!$W229&lt;&gt;"",Scoring!$H$28)+IF(Data!$X229&lt;&gt;"",Scoring!$H$29)+IF(Data!$Y229&lt;&gt;"",Scoring!$H$30)+IF(Data!$Z229&lt;&gt;"",Scoring!$H$31)+IF(Data!$AA229&lt;&gt;"",Scoring!$H$32)+IF(Data!$AB229&lt;&gt;"",Scoring!$H$33)+IF(Data!$AC229&lt;&gt;"",Scoring!$H$34)+IF(Data!$AD229&lt;&gt;"",Scoring!$H$35)+IF(Data!$AE229&lt;&gt;"",Scoring!$H$36)+IF(Data!$AF229&lt;&gt;"",Scoring!$H$37)+IF(Data!$AG229&lt;&gt;"",Scoring!$H$38)+IF(Data!$AH229&lt;&gt;"",Scoring!$H$39)+IF(Data!$AI229&lt;&gt;"",Scoring!$H$40)+IF(Data!$AJ229&lt;&gt;"",Scoring!$H$41)+IF(Data!$AK229&lt;&gt;"",Scoring!$H$42)+IF(Data!$AL229&lt;&gt;"",Scoring!$H$43)+IF(Data!$AM229&lt;&gt;"",Scoring!$H$44)+IF(Data!$AN229&lt;&gt;"",Scoring!$H$45)+IF(Data!$AO229&lt;&gt;"",Scoring!$H$46)+IF(Data!$AP229&lt;&gt;"",Scoring!$H$47)+IF(Data!$AQ229&lt;&gt;"",Scoring!$H$48)+IF(Data!$AR229&lt;&gt;"",Scoring!$H$49)+IF(Data!$AS229&lt;&gt;"",Scoring!$H$50)+IF(Data!$AT229&lt;&gt;"",Scoring!$H$51)+IF(Data!$AU229&lt;&gt;"",Scoring!$H$52),"")</f>
        <v/>
      </c>
      <c r="BE229" s="186" t="str">
        <f>IF(BD229&lt;&gt;"",LOOKUP(BD229,Likelihoods!$A$7:$A$107,Likelihoods!F$7:F$107),"")</f>
        <v/>
      </c>
      <c r="BF229" s="181" t="str">
        <f>IF(AND(COUNTBLANK($B229:$O229)=13,COUNTBLANK($P229:$Q229)=1,COUNTBLANK($R229:$U229)=3,COUNTBLANK($V229:$X229)=2,COUNTBLANK($Y229:$AE229)=6,COUNTBLANK($AF229:$AJ229)=4,COUNTBLANK($AK229:AN229)=3,COUNTBLANK($AO229:$AQ229)=2,COUNTBLANK($AR229:$AS229)=1,COUNTBLANK($AT229:$AU229)=1),IF(Data!$B229&lt;&gt;"",Scoring!$I$7)+IF(Data!$C229&lt;&gt;"",Scoring!$I$8)+IF(Data!$D229&lt;&gt;"",Scoring!$I$9)+IF(Data!$E229&lt;&gt;"",Scoring!$I$10)+IF(Data!$F229&lt;&gt;"",Scoring!$I$11)+IF(Data!$G229&lt;&gt;"",Scoring!$I$12)+IF(Data!$H229&lt;&gt;"",Scoring!$I$13)+IF(Data!$I229&lt;&gt;"",Scoring!$I$14)+IF(Data!$J229&lt;&gt;"",Scoring!$I$15)+IF(Data!$K229&lt;&gt;"",Scoring!$I$16)+IF(Data!$L229&lt;&gt;"",Scoring!$I$17)+IF(Data!$M229&lt;&gt;"",Scoring!$I$18)+IF(Data!$N229&lt;&gt;"",Scoring!$I$19)+IF(Data!$O229&lt;&gt;"",Scoring!$I$20)+IF(Data!$P229&lt;&gt;"",Scoring!$I$21)+IF(Data!$Q229&lt;&gt;"",Scoring!$I$22)+IF(Data!$R229&lt;&gt;"",Scoring!$I$23)+IF(Data!$S229&lt;&gt;"",Scoring!$I$24)+IF(Data!$T229&lt;&gt;"",Scoring!$I$25)+IF(Data!$U229&lt;&gt;"",Scoring!$I$26)+IF(Data!$V229&lt;&gt;"",Scoring!$I$27)+IF(Data!$W229&lt;&gt;"",Scoring!$I$28)+IF(Data!$X229&lt;&gt;"",Scoring!$I$29)+IF(Data!$Y229&lt;&gt;"",Scoring!$I$30)+IF(Data!$Z229&lt;&gt;"",Scoring!$I$31)+IF(Data!$AA229&lt;&gt;"",Scoring!$I$32)+IF(Data!$AB229&lt;&gt;"",Scoring!$I$33)+IF(Data!$AC229&lt;&gt;"",Scoring!$I$34)+IF(Data!$AD229&lt;&gt;"",Scoring!$I$35)+IF(Data!$AE229&lt;&gt;"",Scoring!$I$36)+IF(Data!$AF229&lt;&gt;"",Scoring!$I$37)+IF(Data!$AG229&lt;&gt;"",Scoring!$I$38)+IF(Data!$AH229&lt;&gt;"",Scoring!$I$39)+IF(Data!$AI229&lt;&gt;"",Scoring!$I$40)+IF(Data!$AJ229&lt;&gt;"",Scoring!$I$41)+IF(Data!$AK229&lt;&gt;"",Scoring!$I$42)+IF(Data!$AL229&lt;&gt;"",Scoring!$I$43)+IF(Data!$AM229&lt;&gt;"",Scoring!$I$44)+IF(Data!$AN229&lt;&gt;"",Scoring!$I$45)+IF(Data!$AO229&lt;&gt;"",Scoring!$I$46)+IF(Data!$AP229&lt;&gt;"",Scoring!$I$47)+IF(Data!$AQ229&lt;&gt;"",Scoring!$I$48)+IF(Data!$AR229&lt;&gt;"",Scoring!$I$49)+IF(Data!$AS229&lt;&gt;"",Scoring!$I$50)+IF(Data!$AT229&lt;&gt;"",Scoring!$I$51)+IF(Data!$AU229&lt;&gt;"",Scoring!$I$52),"")</f>
        <v/>
      </c>
      <c r="BG229" s="180" t="str">
        <f>IF(BF229&lt;&gt;"",LOOKUP(BF229,Likelihoods!$A$7:$A$107,Likelihoods!G$7:G$107),"")</f>
        <v/>
      </c>
      <c r="BH229" s="187" t="str">
        <f>IF(AND(COUNTBLANK($B229:$O229)=13,COUNTBLANK($P229:$Q229)=1,COUNTBLANK($R229:$U229)=3,COUNTBLANK($V229:$X229)=2,COUNTBLANK($Y229:$AE229)=6,COUNTBLANK($AF229:$AJ229)=4,COUNTBLANK($AK229:AN229)=3,COUNTBLANK($AO229:$AQ229)=2,COUNTBLANK($AR229:$AS229)=1,COUNTBLANK($AT229:$AU229)=1),IF(Data!$B229&lt;&gt;"",Scoring!$J$7)+IF(Data!$C229&lt;&gt;"",Scoring!$J$8)+IF(Data!$D229&lt;&gt;"",Scoring!$J$9)+IF(Data!$E229&lt;&gt;"",Scoring!$J$10)+IF(Data!$F229&lt;&gt;"",Scoring!$J$11)+IF(Data!$G229&lt;&gt;"",Scoring!$J$12)+IF(Data!$H229&lt;&gt;"",Scoring!$J$13)+IF(Data!$I229&lt;&gt;"",Scoring!$J$14)+IF(Data!$J229&lt;&gt;"",Scoring!$J$15)+IF(Data!$K229&lt;&gt;"",Scoring!$J$16)+IF(Data!$L229&lt;&gt;"",Scoring!$J$17)+IF(Data!$M229&lt;&gt;"",Scoring!$J$18)+IF(Data!$N229&lt;&gt;"",Scoring!$J$19)+IF(Data!$O229&lt;&gt;"",Scoring!$J$20)+IF(Data!$P229&lt;&gt;"",Scoring!$J$21)+IF(Data!$Q229&lt;&gt;"",Scoring!$J$22)+IF(Data!$R229&lt;&gt;"",Scoring!$J$23)+IF(Data!$S229&lt;&gt;"",Scoring!$J$24)+IF(Data!$T229&lt;&gt;"",Scoring!$J$25)+IF(Data!$U229&lt;&gt;"",Scoring!$J$26)+IF(Data!$V229&lt;&gt;"",Scoring!$J$27)+IF(Data!$W229&lt;&gt;"",Scoring!$J$28)+IF(Data!$X229&lt;&gt;"",Scoring!$J$29)+IF(Data!$Y229&lt;&gt;"",Scoring!$J$30)+IF(Data!$Z229&lt;&gt;"",Scoring!$J$31)+IF(Data!$AA229&lt;&gt;"",Scoring!$J$32)+IF(Data!$AB229&lt;&gt;"",Scoring!$J$33)+IF(Data!$AC229&lt;&gt;"",Scoring!$J$34)+IF(Data!$AD229&lt;&gt;"",Scoring!$J$35)+IF(Data!$AE229&lt;&gt;"",Scoring!$J$36)+IF(Data!$AF229&lt;&gt;"",Scoring!$J$37)+IF(Data!$AG229&lt;&gt;"",Scoring!$J$38)+IF(Data!$AH229&lt;&gt;"",Scoring!$J$39)+IF(Data!$AI229&lt;&gt;"",Scoring!$J$40)+IF(Data!$AJ229&lt;&gt;"",Scoring!$J$41)+IF(Data!$AK229&lt;&gt;"",Scoring!$J$42)+IF(Data!$AL229&lt;&gt;"",Scoring!$J$43)+IF(Data!$AM229&lt;&gt;"",Scoring!$J$44)+IF(Data!$AN229&lt;&gt;"",Scoring!$J$45)+IF(Data!$AO229&lt;&gt;"",Scoring!$J$46)+IF(Data!$AP229&lt;&gt;"",Scoring!$J$47)+IF(Data!$AQ229&lt;&gt;"",Scoring!$J$48)+IF(Data!$AR229&lt;&gt;"",Scoring!$J$49)+IF(Data!$AS229&lt;&gt;"",Scoring!$J$50)+IF(Data!$AT229&lt;&gt;"",Scoring!$J$51)+IF(Data!$AU229&lt;&gt;"",Scoring!$J$52),"")</f>
        <v/>
      </c>
      <c r="BI229" s="183" t="str">
        <f>IF(BH229&lt;&gt;"",LOOKUP(BH229,Likelihoods!$A$7:$A$107,Likelihoods!H$7:H$107),"")</f>
        <v/>
      </c>
      <c r="BJ229" s="188" t="str">
        <f>IF(AND(COUNTBLANK($B229:$O229)=13,COUNTBLANK($P229:$Q229)=1,COUNTBLANK($R229:$U229)=3,COUNTBLANK($V229:$X229)=2,COUNTBLANK($Y229:$AE229)=6,COUNTBLANK($AF229:$AJ229)=4,COUNTBLANK($AK229:AN229)=3,COUNTBLANK($AO229:$AQ229)=2,COUNTBLANK($AR229:$AS229)=1,COUNTBLANK($AT229:$AU229)=1),IF(Data!$B229&lt;&gt;"",Scoring!$K$7)+IF(Data!$C229&lt;&gt;"",Scoring!$K$8)+IF(Data!$D229&lt;&gt;"",Scoring!$K$9)+IF(Data!$E229&lt;&gt;"",Scoring!$K$10)+IF(Data!$F229&lt;&gt;"",Scoring!$K$11)+IF(Data!$G229&lt;&gt;"",Scoring!$K$12)+IF(Data!$H229&lt;&gt;"",Scoring!$K$13)+IF(Data!$I229&lt;&gt;"",Scoring!$K$14)+IF(Data!$J229&lt;&gt;"",Scoring!$K$15)+IF(Data!$K229&lt;&gt;"",Scoring!$K$16)+IF(Data!$L229&lt;&gt;"",Scoring!$K$17)+IF(Data!$M229&lt;&gt;"",Scoring!$K$18)+IF(Data!$N229&lt;&gt;"",Scoring!$K$19)+IF(Data!$O229&lt;&gt;"",Scoring!$K$20)+IF(Data!$P229&lt;&gt;"",Scoring!$K$21)+IF(Data!$Q229&lt;&gt;"",Scoring!$K$22)+IF(Data!$R229&lt;&gt;"",Scoring!$K$23)+IF(Data!$S229&lt;&gt;"",Scoring!$K$24)+IF(Data!$T229&lt;&gt;"",Scoring!$K$25)+IF(Data!$U229&lt;&gt;"",Scoring!$K$26)+IF(Data!$V229&lt;&gt;"",Scoring!$K$27)+IF(Data!$W229&lt;&gt;"",Scoring!$K$28)+IF(Data!$X229&lt;&gt;"",Scoring!$K$29)+IF(Data!$Y229&lt;&gt;"",Scoring!$K$30)+IF(Data!$Z229&lt;&gt;"",Scoring!$K$31)+IF(Data!$AA229&lt;&gt;"",Scoring!$K$32)+IF(Data!$AB229&lt;&gt;"",Scoring!$K$33)+IF(Data!$AC229&lt;&gt;"",Scoring!$K$34)+IF(Data!$AD229&lt;&gt;"",Scoring!$K$35)+IF(Data!$AE229&lt;&gt;"",Scoring!$K$36)+IF(Data!$AF229&lt;&gt;"",Scoring!$K$37)+IF(Data!$AG229&lt;&gt;"",Scoring!$K$38)+IF(Data!$AH229&lt;&gt;"",Scoring!$K$39)+IF(Data!$AI229&lt;&gt;"",Scoring!$K$40)+IF(Data!$AJ229&lt;&gt;"",Scoring!$K$41)+IF(Data!$AK229&lt;&gt;"",Scoring!$K$42)+IF(Data!$AL229&lt;&gt;"",Scoring!$K$43)+IF(Data!$AM229&lt;&gt;"",Scoring!$K$44)+IF(Data!$AN229&lt;&gt;"",Scoring!$K$45)+IF(Data!$AO229&lt;&gt;"",Scoring!$K$46)+IF(Data!$AP229&lt;&gt;"",Scoring!$K$47)+IF(Data!$AQ229&lt;&gt;"",Scoring!$K$48)+IF(Data!$AR229&lt;&gt;"",Scoring!$K$49)+IF(Data!$AS229&lt;&gt;"",Scoring!$K$50)+IF(Data!$AT229&lt;&gt;"",Scoring!$K$51)+IF(Data!$AU229&lt;&gt;"",Scoring!$K$52),"")</f>
        <v/>
      </c>
      <c r="BK229" s="184" t="str">
        <f>IF(BJ229&lt;&gt;"",LOOKUP(BJ229,Likelihoods!$A$7:$A$107,Likelihoods!I$7:I$107),"")</f>
        <v/>
      </c>
      <c r="BL229" s="187" t="str">
        <f>IF(AND(COUNTBLANK($B229:$O229)=13,COUNTBLANK($P229:$Q229)=1,COUNTBLANK($R229:$U229)=3,COUNTBLANK($V229:$X229)=2,COUNTBLANK($Y229:$AE229)=6,COUNTBLANK($AF229:$AJ229)=4,COUNTBLANK($AK229:AN229)=3,COUNTBLANK($AO229:$AQ229)=2,COUNTBLANK($AR229:$AS229)=1,COUNTBLANK($AT229:$AU229)=1),IF(Data!$B229&lt;&gt;"",Scoring!$L$7)+IF(Data!$C229&lt;&gt;"",Scoring!$L$8)+IF(Data!$D229&lt;&gt;"",Scoring!$L$9)+IF(Data!$E229&lt;&gt;"",Scoring!$L$10)+IF(Data!$F229&lt;&gt;"",Scoring!$L$11)+IF(Data!$G229&lt;&gt;"",Scoring!$L$12)+IF(Data!$H229&lt;&gt;"",Scoring!$L$13)+IF(Data!$I229&lt;&gt;"",Scoring!$L$14)+IF(Data!$J229&lt;&gt;"",Scoring!$L$15)+IF(Data!$K229&lt;&gt;"",Scoring!$L$16)+IF(Data!$L229&lt;&gt;"",Scoring!$L$17)+IF(Data!$M229&lt;&gt;"",Scoring!$L$18)+IF(Data!$N229&lt;&gt;"",Scoring!$L$19)+IF(Data!$O229&lt;&gt;"",Scoring!$L$20)+IF(Data!$P229&lt;&gt;"",Scoring!$L$21)+IF(Data!$Q229&lt;&gt;"",Scoring!$L$22)+IF(Data!$R229&lt;&gt;"",Scoring!$L$23)+IF(Data!$S229&lt;&gt;"",Scoring!$L$24)+IF(Data!$T229&lt;&gt;"",Scoring!$L$25)+IF(Data!$U229&lt;&gt;"",Scoring!$L$26)+IF(Data!$V229&lt;&gt;"",Scoring!$L$27)+IF(Data!$W229&lt;&gt;"",Scoring!$L$28)+IF(Data!$X229&lt;&gt;"",Scoring!$L$29)+IF(Data!$Y229&lt;&gt;"",Scoring!$L$30)+IF(Data!$Z229&lt;&gt;"",Scoring!$L$31)+IF(Data!$AA229&lt;&gt;"",Scoring!$L$32)+IF(Data!$AB229&lt;&gt;"",Scoring!$L$33)+IF(Data!$AC229&lt;&gt;"",Scoring!$L$34)+IF(Data!$AD229&lt;&gt;"",Scoring!$L$35)+IF(Data!$AE229&lt;&gt;"",Scoring!$L$36)+IF(Data!$AF229&lt;&gt;"",Scoring!$L$37)+IF(Data!$AG229&lt;&gt;"",Scoring!$L$38)+IF(Data!$AH229&lt;&gt;"",Scoring!$L$39)+IF(Data!$AI229&lt;&gt;"",Scoring!$L$40)+IF(Data!$AJ229&lt;&gt;"",Scoring!$L$41)+IF(Data!$AK229&lt;&gt;"",Scoring!$L$42)+IF(Data!$AL229&lt;&gt;"",Scoring!$L$43)+IF(Data!$AM229&lt;&gt;"",Scoring!$L$44)+IF(Data!$AN229&lt;&gt;"",Scoring!$L$45)+IF(Data!$AO229&lt;&gt;"",Scoring!$L$46)+IF(Data!$AP229&lt;&gt;"",Scoring!$L$47)+IF(Data!$AQ229&lt;&gt;"",Scoring!$L$48)+IF(Data!$AR229&lt;&gt;"",Scoring!$L$49)+IF(Data!$AS229&lt;&gt;"",Scoring!$L$50)+IF(Data!$AT229&lt;&gt;"",Scoring!$L$51)+IF(Data!$AU229&lt;&gt;"",Scoring!$L$52),"")</f>
        <v/>
      </c>
      <c r="BM229" s="180" t="str">
        <f>IF(BL229&lt;&gt;"",LOOKUP(BL229,Likelihoods!$A$7:$A$107,Likelihoods!J$7:J$107),"")</f>
        <v/>
      </c>
      <c r="BN229" s="181" t="str">
        <f>IF(AND(COUNTBLANK($B229:$O229)=13,COUNTBLANK($P229:$Q229)=1,COUNTBLANK($R229:$U229)=3,COUNTBLANK($V229:$X229)=2,COUNTBLANK($Y229:$AE229)=6,COUNTBLANK($AF229:$AJ229)=4,COUNTBLANK($AK229:AN229)=3,COUNTBLANK($AO229:$AQ229)=2,COUNTBLANK($AR229:$AS229)=1,COUNTBLANK($AT229:$AU229)=1),IF(Data!$B229&lt;&gt;"",Scoring!$M$7)+IF(Data!$C229&lt;&gt;"",Scoring!$M$8)+IF(Data!$D229&lt;&gt;"",Scoring!$M$9)+IF(Data!$E229&lt;&gt;"",Scoring!$M$10)+IF(Data!$F229&lt;&gt;"",Scoring!$M$11)+IF(Data!$G229&lt;&gt;"",Scoring!$M$12)+IF(Data!$H229&lt;&gt;"",Scoring!$M$13)+IF(Data!$I229&lt;&gt;"",Scoring!$M$14)+IF(Data!$J229&lt;&gt;"",Scoring!$M$15)+IF(Data!$K229&lt;&gt;"",Scoring!$M$16)+IF(Data!$L229&lt;&gt;"",Scoring!$M$17)+IF(Data!$M229&lt;&gt;"",Scoring!$M$18)+IF(Data!$N229&lt;&gt;"",Scoring!$M$19)+IF(Data!$O229&lt;&gt;"",Scoring!$M$20)+IF(Data!$P229&lt;&gt;"",Scoring!$M$21)+IF(Data!$Q229&lt;&gt;"",Scoring!$M$22)+IF(Data!$R229&lt;&gt;"",Scoring!$M$23)+IF(Data!$S229&lt;&gt;"",Scoring!$M$24)+IF(Data!$T229&lt;&gt;"",Scoring!$M$25)+IF(Data!$U229&lt;&gt;"",Scoring!$M$26)+IF(Data!$V229&lt;&gt;"",Scoring!$M$27)+IF(Data!$W229&lt;&gt;"",Scoring!$M$28)+IF(Data!$X229&lt;&gt;"",Scoring!$M$29)+IF(Data!$Y229&lt;&gt;"",Scoring!$M$30)+IF(Data!$Z229&lt;&gt;"",Scoring!$M$31)+IF(Data!$AA229&lt;&gt;"",Scoring!$M$32)+IF(Data!$AB229&lt;&gt;"",Scoring!$M$33)+IF(Data!$AC229&lt;&gt;"",Scoring!$M$34)+IF(Data!$AD229&lt;&gt;"",Scoring!$M$35)+IF(Data!$AE229&lt;&gt;"",Scoring!$M$36)+IF(Data!$AF229&lt;&gt;"",Scoring!$M$37)+IF(Data!$AG229&lt;&gt;"",Scoring!$M$38)+IF(Data!$AH229&lt;&gt;"",Scoring!$M$39)+IF(Data!$AI229&lt;&gt;"",Scoring!$M$40)+IF(Data!$AJ229&lt;&gt;"",Scoring!$M$41)+IF(Data!$AK229&lt;&gt;"",Scoring!$M$42)+IF(Data!$AL229&lt;&gt;"",Scoring!$M$43)+IF(Data!$AM229&lt;&gt;"",Scoring!$M$44)+IF(Data!$AN229&lt;&gt;"",Scoring!$M$45)+IF(Data!$AO229&lt;&gt;"",Scoring!$M$46)+IF(Data!$AP229&lt;&gt;"",Scoring!$M$47)+IF(Data!$AQ229&lt;&gt;"",Scoring!$M$48)+IF(Data!$AR229&lt;&gt;"",Scoring!$M$49)+IF(Data!$AS229&lt;&gt;"",Scoring!$M$50)+IF(Data!$AT229&lt;&gt;"",Scoring!$M$51)+IF(Data!$AU229&lt;&gt;"",Scoring!$M$52),"")</f>
        <v/>
      </c>
      <c r="BO229" s="184" t="str">
        <f>IF(BN229&lt;&gt;"",LOOKUP(BN229,Likelihoods!$A$7:$A$107,Likelihoods!K$7:K$107),"")</f>
        <v/>
      </c>
      <c r="BP229" s="179" t="str">
        <f>IF(AND(COUNTBLANK($B229:$O229)=13,COUNTBLANK($P229:$Q229)=1,COUNTBLANK($R229:$U229)=3,COUNTBLANK($V229:$X229)=2,COUNTBLANK($Y229:$AE229)=6,COUNTBLANK($AF229:$AJ229)=4,COUNTBLANK($AK229:AN229)=3,COUNTBLANK($AO229:$AQ229)=2,COUNTBLANK($AR229:$AS229)=1,COUNTBLANK($AT229:$AU229)=1),IF(Data!$B229&lt;&gt;"",Scoring!$N$7)+IF(Data!$C229&lt;&gt;"",Scoring!$N$8)+IF(Data!$D229&lt;&gt;"",Scoring!$N$9)+IF(Data!$E229&lt;&gt;"",Scoring!$N$10)+IF(Data!$F229&lt;&gt;"",Scoring!$N$11)+IF(Data!$G229&lt;&gt;"",Scoring!$N$12)+IF(Data!$H229&lt;&gt;"",Scoring!$N$13)+IF(Data!$I229&lt;&gt;"",Scoring!$N$14)+IF(Data!$J229&lt;&gt;"",Scoring!$N$15)+IF(Data!$K229&lt;&gt;"",Scoring!$N$16)+IF(Data!$L229&lt;&gt;"",Scoring!$N$17)+IF(Data!$M229&lt;&gt;"",Scoring!$N$18)+IF(Data!$N229&lt;&gt;"",Scoring!$N$19)+IF(Data!$O229&lt;&gt;"",Scoring!$N$20)+IF(Data!$P229&lt;&gt;"",Scoring!$N$21)+IF(Data!$Q229&lt;&gt;"",Scoring!$N$22)+IF(Data!$R229&lt;&gt;"",Scoring!$N$23)+IF(Data!$S229&lt;&gt;"",Scoring!$N$24)+IF(Data!$T229&lt;&gt;"",Scoring!$N$25)+IF(Data!$U229&lt;&gt;"",Scoring!$N$26)+IF(Data!$V229&lt;&gt;"",Scoring!$N$27)+IF(Data!$W229&lt;&gt;"",Scoring!$N$28)+IF(Data!$X229&lt;&gt;"",Scoring!$N$29)+IF(Data!$Y229&lt;&gt;"",Scoring!$N$30)+IF(Data!$Z229&lt;&gt;"",Scoring!$N$31)+IF(Data!$AA229&lt;&gt;"",Scoring!$N$32)+IF(Data!$AB229&lt;&gt;"",Scoring!$N$33)+IF(Data!$AC229&lt;&gt;"",Scoring!$N$34)+IF(Data!$AD229&lt;&gt;"",Scoring!$N$35)+IF(Data!$AE229&lt;&gt;"",Scoring!$N$36)+IF(Data!$AF229&lt;&gt;"",Scoring!$N$37)+IF(Data!$AG229&lt;&gt;"",Scoring!$N$38)+IF(Data!$AH229&lt;&gt;"",Scoring!$N$39)+IF(Data!$AI229&lt;&gt;"",Scoring!$N$40)+IF(Data!$AJ229&lt;&gt;"",Scoring!$N$41)+IF(Data!$AK229&lt;&gt;"",Scoring!$N$42)+IF(Data!$AL229&lt;&gt;"",Scoring!$N$43)+IF(Data!$AM229&lt;&gt;"",Scoring!$N$44)+IF(Data!$AN229&lt;&gt;"",Scoring!$N$45)+IF(Data!$AO229&lt;&gt;"",Scoring!$N$46)+IF(Data!$AP229&lt;&gt;"",Scoring!$N$47)+IF(Data!$AQ229&lt;&gt;"",Scoring!$N$48)+IF(Data!$AR229&lt;&gt;"",Scoring!$N$49)+IF(Data!$AS229&lt;&gt;"",Scoring!$N$50)+IF(Data!$AT229&lt;&gt;"",Scoring!$N$51)+IF(Data!$AU229&lt;&gt;"",Scoring!$N$52),"")</f>
        <v/>
      </c>
      <c r="BQ229" s="189" t="str">
        <f>IF(BP229&lt;&gt;"",LOOKUP(BP229,Likelihoods!$A$7:$A$107,Likelihoods!L$7:L$107),"")</f>
        <v/>
      </c>
      <c r="BR229" s="181" t="str">
        <f>IF(AND(COUNTBLANK($B229:$O229)=13,COUNTBLANK($P229:$Q229)=1,COUNTBLANK($R229:$U229)=3,COUNTBLANK($V229:$X229)=2,COUNTBLANK($Y229:$AE229)=6,COUNTBLANK($AF229:$AJ229)=4,COUNTBLANK($AK229:AN229)=3,COUNTBLANK($AO229:$AQ229)=2,COUNTBLANK($AR229:$AS229)=1,COUNTBLANK($AT229:$AU229)=1),IF(Data!$B229&lt;&gt;"",Scoring!$O$7)+IF(Data!$C229&lt;&gt;"",Scoring!$O$8)+IF(Data!$D229&lt;&gt;"",Scoring!$O$9)+IF(Data!$E229&lt;&gt;"",Scoring!$O$10)+IF(Data!$F229&lt;&gt;"",Scoring!$O$11)+IF(Data!$G229&lt;&gt;"",Scoring!$O$12)+IF(Data!$H229&lt;&gt;"",Scoring!$O$13)+IF(Data!$I229&lt;&gt;"",Scoring!$O$14)+IF(Data!$J229&lt;&gt;"",Scoring!$O$15)+IF(Data!$K229&lt;&gt;"",Scoring!$O$16)+IF(Data!$L229&lt;&gt;"",Scoring!$O$17)+IF(Data!$M229&lt;&gt;"",Scoring!$O$18)+IF(Data!$N229&lt;&gt;"",Scoring!$O$19)+IF(Data!$O229&lt;&gt;"",Scoring!$O$20)+IF(Data!$P229&lt;&gt;"",Scoring!$O$21)+IF(Data!$Q229&lt;&gt;"",Scoring!$O$22)+IF(Data!$R229&lt;&gt;"",Scoring!$O$23)+IF(Data!$S229&lt;&gt;"",Scoring!$O$24)+IF(Data!$T229&lt;&gt;"",Scoring!$O$25)+IF(Data!$U229&lt;&gt;"",Scoring!$O$26)+IF(Data!$V229&lt;&gt;"",Scoring!$O$27)+IF(Data!$W229&lt;&gt;"",Scoring!$O$28)+IF(Data!$X229&lt;&gt;"",Scoring!$O$29)+IF(Data!$Y229&lt;&gt;"",Scoring!$O$30)+IF(Data!$Z229&lt;&gt;"",Scoring!$O$31)+IF(Data!$AA229&lt;&gt;"",Scoring!$O$32)+IF(Data!$AB229&lt;&gt;"",Scoring!$O$33)+IF(Data!$AC229&lt;&gt;"",Scoring!$O$34)+IF(Data!$AD229&lt;&gt;"",Scoring!$O$35)+IF(Data!$AE229&lt;&gt;"",Scoring!$O$36)+IF(Data!$AF229&lt;&gt;"",Scoring!$O$37)+IF(Data!$AG229&lt;&gt;"",Scoring!$O$38)+IF(Data!$AH229&lt;&gt;"",Scoring!$O$39)+IF(Data!$AI229&lt;&gt;"",Scoring!$O$40)+IF(Data!$AJ229&lt;&gt;"",Scoring!$O$41)+IF(Data!$AK229&lt;&gt;"",Scoring!$O$42)+IF(Data!$AL229&lt;&gt;"",Scoring!$O$43)+IF(Data!$AM229&lt;&gt;"",Scoring!$O$44)+IF(Data!$AN229&lt;&gt;"",Scoring!$O$45)+IF(Data!$AO229&lt;&gt;"",Scoring!$O$46)+IF(Data!$AP229&lt;&gt;"",Scoring!$O$47)+IF(Data!$AQ229&lt;&gt;"",Scoring!$O$48)+IF(Data!$AR229&lt;&gt;"",Scoring!$O$49)+IF(Data!$AS229&lt;&gt;"",Scoring!$O$50)+IF(Data!$AT229&lt;&gt;"",Scoring!$O$51)+IF(Data!$AU229&lt;&gt;"",Scoring!$O$52),"")</f>
        <v/>
      </c>
      <c r="BS229" s="184" t="str">
        <f>IF(BR229&lt;&gt;"",LOOKUP(BR229,Likelihoods!$A$7:$A$107,Likelihoods!M$7:M$107),"")</f>
        <v/>
      </c>
      <c r="BT229" s="181" t="str">
        <f>IF(AND(COUNTBLANK($B229:$O229)=13,COUNTBLANK($P229:$Q229)=1,COUNTBLANK($R229:$U229)=3,COUNTBLANK($V229:$X229)=2,COUNTBLANK($Y229:$AE229)=6,COUNTBLANK($AF229:$AJ229)=4,COUNTBLANK($AK229:AN229)=3,COUNTBLANK($AO229:$AQ229)=2,COUNTBLANK($AR229:$AS229)=1,COUNTBLANK($AT229:$AU229)=1),IF(Data!$B229&lt;&gt;"",Scoring!$P$7)+IF(Data!$C229&lt;&gt;"",Scoring!$P$8)+IF(Data!$D229&lt;&gt;"",Scoring!$P$9)+IF(Data!$E229&lt;&gt;"",Scoring!$P$10)+IF(Data!$F229&lt;&gt;"",Scoring!$P$11)+IF(Data!$G229&lt;&gt;"",Scoring!$P$12)+IF(Data!$H229&lt;&gt;"",Scoring!$P$13)+IF(Data!$I229&lt;&gt;"",Scoring!$P$14)+IF(Data!$J229&lt;&gt;"",Scoring!$P$15)+IF(Data!$K229&lt;&gt;"",Scoring!$P$16)+IF(Data!$L229&lt;&gt;"",Scoring!$P$17)+IF(Data!$M229&lt;&gt;"",Scoring!$P$18)+IF(Data!$N229&lt;&gt;"",Scoring!$P$19)+IF(Data!$O229&lt;&gt;"",Scoring!$P$20)+IF(Data!$P229&lt;&gt;"",Scoring!$P$21)+IF(Data!$Q229&lt;&gt;"",Scoring!$P$22)+IF(Data!$R229&lt;&gt;"",Scoring!$P$23)+IF(Data!$S229&lt;&gt;"",Scoring!$P$24)+IF(Data!$T229&lt;&gt;"",Scoring!$P$25)+IF(Data!$U229&lt;&gt;"",Scoring!$P$26)+IF(Data!$V229&lt;&gt;"",Scoring!$P$27)+IF(Data!$W229&lt;&gt;"",Scoring!$P$28)+IF(Data!$X229&lt;&gt;"",Scoring!$P$29)+IF(Data!$Y229&lt;&gt;"",Scoring!$P$30)+IF(Data!$Z229&lt;&gt;"",Scoring!$P$31)+IF(Data!$AA229&lt;&gt;"",Scoring!$P$32)+IF(Data!$AB229&lt;&gt;"",Scoring!$P$33)+IF(Data!$AC229&lt;&gt;"",Scoring!$P$34)+IF(Data!$AD229&lt;&gt;"",Scoring!$P$35)+IF(Data!$AE229&lt;&gt;"",Scoring!$P$36)+IF(Data!$AF229&lt;&gt;"",Scoring!$P$37)+IF(Data!$AG229&lt;&gt;"",Scoring!$P$38)+IF(Data!$AH229&lt;&gt;"",Scoring!$P$39)+IF(Data!$AI229&lt;&gt;"",Scoring!$P$40)+IF(Data!$AJ229&lt;&gt;"",Scoring!$P$41)+IF(Data!$AK229&lt;&gt;"",Scoring!$P$42)+IF(Data!$AL229&lt;&gt;"",Scoring!$P$43)+IF(Data!$AM229&lt;&gt;"",Scoring!$P$44)+IF(Data!$AN229&lt;&gt;"",Scoring!$P$45)+IF(Data!$AO229&lt;&gt;"",Scoring!$P$46)+IF(Data!$AP229&lt;&gt;"",Scoring!$P$47)+IF(Data!$AQ229&lt;&gt;"",Scoring!$P$48)+IF(Data!$AR229&lt;&gt;"",Scoring!$P$49)+IF(Data!$AS229&lt;&gt;"",Scoring!$P$50)+IF(Data!$AT229&lt;&gt;"",Scoring!$P$51)+IF(Data!$AU229&lt;&gt;"",Scoring!$P$52),"")</f>
        <v/>
      </c>
      <c r="BU229" s="180" t="str">
        <f>IF(BT229&lt;&gt;"",LOOKUP(BT229,Likelihoods!$A$7:$A$107,Likelihoods!N$7:N$107),"")</f>
        <v/>
      </c>
      <c r="BV229" s="181" t="str">
        <f>IF(AND(COUNTBLANK($B229:$O229)=13,COUNTBLANK($P229:$Q229)=1,COUNTBLANK($R229:$U229)=3,COUNTBLANK($V229:$X229)=2,COUNTBLANK($Y229:$AE229)=6,COUNTBLANK($AF229:$AJ229)=4,COUNTBLANK($AK229:AN229)=3,COUNTBLANK($AO229:$AQ229)=2,COUNTBLANK($AR229:$AS229)=1,COUNTBLANK($AT229:$AU229)=1),IF(Data!$B229&lt;&gt;"",Scoring!$Q$7)+IF(Data!$C229&lt;&gt;"",Scoring!$Q$8)+IF(Data!$D229&lt;&gt;"",Scoring!$Q$9)+IF(Data!$E229&lt;&gt;"",Scoring!$Q$10)+IF(Data!$F229&lt;&gt;"",Scoring!$Q$11)+IF(Data!$G229&lt;&gt;"",Scoring!$Q$12)+IF(Data!$H229&lt;&gt;"",Scoring!$Q$13)+IF(Data!$I229&lt;&gt;"",Scoring!$Q$14)+IF(Data!$J229&lt;&gt;"",Scoring!$Q$15)+IF(Data!$K229&lt;&gt;"",Scoring!$Q$16)+IF(Data!$L229&lt;&gt;"",Scoring!$Q$17)+IF(Data!$M229&lt;&gt;"",Scoring!$Q$18)+IF(Data!$N229&lt;&gt;"",Scoring!$Q$19)+IF(Data!$O229&lt;&gt;"",Scoring!$Q$20)+IF(Data!$P229&lt;&gt;"",Scoring!$Q$21)+IF(Data!$Q229&lt;&gt;"",Scoring!$Q$22)+IF(Data!$R229&lt;&gt;"",Scoring!$Q$23)+IF(Data!$S229&lt;&gt;"",Scoring!$Q$24)+IF(Data!$T229&lt;&gt;"",Scoring!$Q$25)+IF(Data!$U229&lt;&gt;"",Scoring!$Q$26)+IF(Data!$V229&lt;&gt;"",Scoring!$Q$27)+IF(Data!$W229&lt;&gt;"",Scoring!$Q$28)+IF(Data!$X229&lt;&gt;"",Scoring!$Q$29)+IF(Data!$Y229&lt;&gt;"",Scoring!$Q$30)+IF(Data!$Z229&lt;&gt;"",Scoring!$Q$31)+IF(Data!$AA229&lt;&gt;"",Scoring!$Q$32)+IF(Data!$AB229&lt;&gt;"",Scoring!$Q$33)+IF(Data!$AC229&lt;&gt;"",Scoring!$Q$34)+IF(Data!$AD229&lt;&gt;"",Scoring!$Q$35)+IF(Data!$AE229&lt;&gt;"",Scoring!$Q$36)+IF(Data!$AF229&lt;&gt;"",Scoring!$Q$37)+IF(Data!$AG229&lt;&gt;"",Scoring!$Q$38)+IF(Data!$AH229&lt;&gt;"",Scoring!$Q$39)+IF(Data!$AI229&lt;&gt;"",Scoring!$Q$40)+IF(Data!$AJ229&lt;&gt;"",Scoring!$Q$41)+IF(Data!$AK229&lt;&gt;"",Scoring!$Q$42)+IF(Data!$AL229&lt;&gt;"",Scoring!$Q$43)+IF(Data!$AM229&lt;&gt;"",Scoring!$Q$44)+IF(Data!$AN229&lt;&gt;"",Scoring!$Q$45)+IF(Data!$AO229&lt;&gt;"",Scoring!$Q$46)+IF(Data!$AP229&lt;&gt;"",Scoring!$Q$47)+IF(Data!$AQ229&lt;&gt;"",Scoring!$Q$48)+IF(Data!$AR229&lt;&gt;"",Scoring!$Q$49)+IF(Data!$AS229&lt;&gt;"",Scoring!$Q$50)+IF(Data!$AT229&lt;&gt;"",Scoring!$Q$51)+IF(Data!$AU229&lt;&gt;"",Scoring!$Q$52),"")</f>
        <v/>
      </c>
      <c r="BW229" s="183" t="str">
        <f>IF(BV229&lt;&gt;"",LOOKUP(BV229,Likelihoods!$A$7:$A$107,Likelihoods!O$7:O$107),"")</f>
        <v/>
      </c>
      <c r="BX229" s="9"/>
      <c r="BY229" s="9"/>
      <c r="BZ229" s="9"/>
      <c r="CA229" s="9"/>
      <c r="CB229" s="9"/>
      <c r="CC229" s="9"/>
      <c r="CD229" s="9"/>
      <c r="CE229" s="9"/>
      <c r="CF229" s="9"/>
      <c r="CG229" s="9"/>
      <c r="CH229" s="9"/>
      <c r="CI229" s="9"/>
      <c r="CJ229" s="9"/>
      <c r="CK229" s="9"/>
    </row>
    <row r="230" spans="1:89" ht="14.25">
      <c r="A230" s="59"/>
      <c r="B230" s="76"/>
      <c r="C230" s="77"/>
      <c r="D230" s="77"/>
      <c r="E230" s="77"/>
      <c r="F230" s="77"/>
      <c r="G230" s="77"/>
      <c r="H230" s="77"/>
      <c r="I230" s="77"/>
      <c r="J230" s="77"/>
      <c r="K230" s="77"/>
      <c r="L230" s="77"/>
      <c r="M230" s="77"/>
      <c r="N230" s="77"/>
      <c r="O230" s="77"/>
      <c r="P230" s="76"/>
      <c r="Q230" s="78"/>
      <c r="R230" s="77"/>
      <c r="S230" s="77"/>
      <c r="T230" s="77"/>
      <c r="U230" s="77"/>
      <c r="V230" s="76"/>
      <c r="W230" s="77"/>
      <c r="X230" s="78"/>
      <c r="Y230" s="77"/>
      <c r="Z230" s="77"/>
      <c r="AA230" s="77"/>
      <c r="AB230" s="77"/>
      <c r="AC230" s="77"/>
      <c r="AD230" s="77"/>
      <c r="AE230" s="77"/>
      <c r="AF230" s="76"/>
      <c r="AG230" s="77"/>
      <c r="AH230" s="77"/>
      <c r="AI230" s="77"/>
      <c r="AJ230" s="78"/>
      <c r="AK230" s="77"/>
      <c r="AL230" s="77"/>
      <c r="AM230" s="77"/>
      <c r="AN230" s="77"/>
      <c r="AO230" s="76"/>
      <c r="AP230" s="77"/>
      <c r="AQ230" s="78"/>
      <c r="AR230" s="76"/>
      <c r="AS230" s="78"/>
      <c r="AT230" s="77"/>
      <c r="AU230" s="77"/>
      <c r="AV230" s="179" t="str">
        <f>IF(AND(COUNTBLANK($B230:$O230)=13,COUNTBLANK($P230:$Q230)=1,COUNTBLANK($R230:$U230)=3,COUNTBLANK($V230:$X230)=2,COUNTBLANK($Y230:$AE230)=6,COUNTBLANK($AF230:$AJ230)=4,COUNTBLANK($AK230:AN230)=3,COUNTBLANK($AO230:$AQ230)=2,COUNTBLANK($AR230:$AS230)=1,COUNTBLANK($AT230:$AU230)=1),IF(Data!$B230&lt;&gt;"",Scoring!$D$7)+IF(Data!$C230&lt;&gt;"",Scoring!$D$8)+IF(Data!$D230&lt;&gt;"",Scoring!$D$9)+IF(Data!$E230&lt;&gt;"",Scoring!$D$10)+IF(Data!$F230&lt;&gt;"",Scoring!$D$11)+IF(Data!$G230&lt;&gt;"",Scoring!$D$12)+IF(Data!$H230&lt;&gt;"",Scoring!$D$13)+IF(Data!$I230&lt;&gt;"",Scoring!$D$14)+IF(Data!$J230&lt;&gt;"",Scoring!$D$15)+IF(Data!$K230&lt;&gt;"",Scoring!$D$16)+IF(Data!$L230&lt;&gt;"",Scoring!$D$17)+IF(Data!$M230&lt;&gt;"",Scoring!$D$18)+IF(Data!$N230&lt;&gt;"",Scoring!$D$19)+IF(Data!$O230&lt;&gt;"",Scoring!$D$20)+IF(Data!$P230&lt;&gt;"",Scoring!$D$21)+IF(Data!$Q230&lt;&gt;"",Scoring!$D$22)+IF(Data!$R230&lt;&gt;"",Scoring!$D$23)+IF(Data!$S230&lt;&gt;"",Scoring!$D$24)+IF(Data!$T230&lt;&gt;"",Scoring!$D$25)+IF(Data!$U230&lt;&gt;"",Scoring!$D$26)+IF(Data!$V230&lt;&gt;"",Scoring!$D$27)+IF(Data!$W230&lt;&gt;"",Scoring!$D$28)+IF(Data!$X230&lt;&gt;"",Scoring!$D$29)+IF(Data!$Y230&lt;&gt;"",Scoring!$D$30)+IF(Data!$Z230&lt;&gt;"",Scoring!$D$31)+IF(Data!$AA230&lt;&gt;"",Scoring!$D$32)+IF(Data!$AB230&lt;&gt;"",Scoring!$D$33)+IF(Data!$AC230&lt;&gt;"",Scoring!$D$34)+IF(Data!$AD230&lt;&gt;"",Scoring!$D$35)+IF(Data!$AE230&lt;&gt;"",Scoring!$D$36)+IF(Data!$AF230&lt;&gt;"",Scoring!$D$37)+IF(Data!$AG230&lt;&gt;"",Scoring!$D$38)+IF(Data!$AH230&lt;&gt;"",Scoring!$D$39)+IF(Data!$AI230&lt;&gt;"",Scoring!$D$40)+IF(Data!$AJ230&lt;&gt;"",Scoring!$D$41)+IF(Data!$AK230&lt;&gt;"",Scoring!$D$42)+IF(Data!$AL230&lt;&gt;"",Scoring!$D$43)+IF(Data!$AM230&lt;&gt;"",Scoring!$D$44)+IF(Data!$AN230&lt;&gt;"",Scoring!$D$45)+IF(Data!$AO230&lt;&gt;"",Scoring!$D$46)+IF(Data!$AP230&lt;&gt;"",Scoring!$D$47)+IF(Data!$AQ230&lt;&gt;"",Scoring!$D$48)+IF(Data!$AR230&lt;&gt;"",Scoring!$D$49)+IF(Data!$AS230&lt;&gt;"",Scoring!$D$50)+IF(Data!$AT230&lt;&gt;"",Scoring!$D$51)+IF(Data!$AU230&lt;&gt;"",Scoring!$D$52),"")</f>
        <v/>
      </c>
      <c r="AW230" s="180" t="str">
        <f>IF(AV230&lt;&gt;"",LOOKUP(AV230,Likelihoods!$A$7:$A$107,Likelihoods!B$7:B$107),"")</f>
        <v/>
      </c>
      <c r="AX230" s="181" t="str">
        <f>IF(AND(COUNTBLANK($B230:$O230)=13,COUNTBLANK($P230:$Q230)=1,COUNTBLANK($R230:$U230)=3,COUNTBLANK($V230:$X230)=2,COUNTBLANK($Y230:$AE230)=6,COUNTBLANK($AF230:$AJ230)=4,COUNTBLANK($AK230:AN230)=3,COUNTBLANK($AO230:$AQ230)=2,COUNTBLANK($AR230:$AS230)=1,COUNTBLANK($AT230:$AU230)=1),IF(Data!$B230&lt;&gt;"",Scoring!$E$7)+IF(Data!$C230&lt;&gt;"",Scoring!$E$8)+IF(Data!$D230&lt;&gt;"",Scoring!$E$9)+IF(Data!$E230&lt;&gt;"",Scoring!$E$10)+IF(Data!$F230&lt;&gt;"",Scoring!$E$11)+IF(Data!$G230&lt;&gt;"",Scoring!$E$12)+IF(Data!$H230&lt;&gt;"",Scoring!$E$13)+IF(Data!$I230&lt;&gt;"",Scoring!$E$14)+IF(Data!$J230&lt;&gt;"",Scoring!$E$15)+IF(Data!$K230&lt;&gt;"",Scoring!$E$16)+IF(Data!$L230&lt;&gt;"",Scoring!$E$17)+IF(Data!$M230&lt;&gt;"",Scoring!$E$18)+IF(Data!$N230&lt;&gt;"",Scoring!$E$19)+IF(Data!$O230&lt;&gt;"",Scoring!$E$20)+IF(Data!$P230&lt;&gt;"",Scoring!$E$21)+IF(Data!$Q230&lt;&gt;"",Scoring!$E$22)+IF(Data!$R230&lt;&gt;"",Scoring!$E$23)+IF(Data!$S230&lt;&gt;"",Scoring!$E$24)+IF(Data!$T230&lt;&gt;"",Scoring!$E$25)+IF(Data!$U230&lt;&gt;"",Scoring!$E$26)+IF(Data!$V230&lt;&gt;"",Scoring!$E$27)+IF(Data!$W230&lt;&gt;"",Scoring!$E$28)+IF(Data!$X230&lt;&gt;"",Scoring!$E$29)+IF(Data!$Y230&lt;&gt;"",Scoring!$E$30)+IF(Data!$Z230&lt;&gt;"",Scoring!$E$31)+IF(Data!$AA230&lt;&gt;"",Scoring!$E$32)+IF(Data!$AB230&lt;&gt;"",Scoring!$E$33)+IF(Data!$AC230&lt;&gt;"",Scoring!$E$34)+IF(Data!$AD230&lt;&gt;"",Scoring!$E$35)+IF(Data!$AE230&lt;&gt;"",Scoring!$E$36)+IF(Data!$AF230&lt;&gt;"",Scoring!$E$37)+IF(Data!$AG230&lt;&gt;"",Scoring!$E$38)+IF(Data!$AH230&lt;&gt;"",Scoring!$E$39)+IF(Data!$AI230&lt;&gt;"",Scoring!$E$40)+IF(Data!$AJ230&lt;&gt;"",Scoring!$E$41)+IF(Data!$AK230&lt;&gt;"",Scoring!$E$42)+IF(Data!$AL230&lt;&gt;"",Scoring!$E$43)+IF(Data!$AM230&lt;&gt;"",Scoring!$E$44)+IF(Data!$AN230&lt;&gt;"",Scoring!$E$45)+IF(Data!$AO230&lt;&gt;"",Scoring!$E$46)+IF(Data!$AP230&lt;&gt;"",Scoring!$E$47)+IF(Data!$AQ230&lt;&gt;"",Scoring!$E$48)+IF(Data!$AR230&lt;&gt;"",Scoring!$E$49)+IF(Data!$AS230&lt;&gt;"",Scoring!$E$50)+IF(Data!$AT230&lt;&gt;"",Scoring!$E$51)+IF(Data!$AU230&lt;&gt;"",Scoring!$E$52),"")</f>
        <v/>
      </c>
      <c r="AY230" s="180" t="str">
        <f>IF(AX230&lt;&gt;"",LOOKUP(AX230,Likelihoods!$A$7:$A$107,Likelihoods!C$7:C$107),"")</f>
        <v/>
      </c>
      <c r="AZ230" s="182" t="str">
        <f>IF(AND(COUNTBLANK($B230:$O230)=13,COUNTBLANK($P230:$Q230)=1,COUNTBLANK($R230:$U230)=3,COUNTBLANK($V230:$X230)=2,COUNTBLANK($Y230:$AE230)=6,COUNTBLANK($AF230:$AJ230)=4,COUNTBLANK($AK230:AN230)=3,COUNTBLANK($AO230:$AQ230)=2,COUNTBLANK($AR230:$AS230)=1,COUNTBLANK($AT230:$AU230)=1),IF(Data!$B230&lt;&gt;"",Scoring!$F$7)+IF(Data!$C230&lt;&gt;"",Scoring!$F$8)+IF(Data!$D230&lt;&gt;"",Scoring!$F$9)+IF(Data!$E230&lt;&gt;"",Scoring!$F$10)+IF(Data!$F230&lt;&gt;"",Scoring!$F$11)+IF(Data!$G230&lt;&gt;"",Scoring!$F$12)+IF(Data!$H230&lt;&gt;"",Scoring!$F$13)+IF(Data!$I230&lt;&gt;"",Scoring!$F$14)+IF(Data!$J230&lt;&gt;"",Scoring!$F$15)+IF(Data!$K230&lt;&gt;"",Scoring!$F$16)+IF(Data!$L230&lt;&gt;"",Scoring!$F$17)+IF(Data!$M230&lt;&gt;"",Scoring!$F$18)+IF(Data!$N230&lt;&gt;"",Scoring!$F$19)+IF(Data!$O230&lt;&gt;"",Scoring!$F$20)+IF(Data!$P230&lt;&gt;"",Scoring!$F$21)+IF(Data!$Q230&lt;&gt;"",Scoring!$F$22)+IF(Data!$R230&lt;&gt;"",Scoring!$F$23)+IF(Data!$S230&lt;&gt;"",Scoring!$F$24)+IF(Data!$T230&lt;&gt;"",Scoring!$F$25)+IF(Data!$U230&lt;&gt;"",Scoring!$F$26)+IF(Data!$V230&lt;&gt;"",Scoring!$F$27)+IF(Data!$W230&lt;&gt;"",Scoring!$F$28)+IF(Data!$X230&lt;&gt;"",Scoring!$F$29)+IF(Data!$Y230&lt;&gt;"",Scoring!$F$30)+IF(Data!$Z230&lt;&gt;"",Scoring!$F$31)+IF(Data!$AA230&lt;&gt;"",Scoring!$F$32)+IF(Data!$AB230&lt;&gt;"",Scoring!$F$33)+IF(Data!$AC230&lt;&gt;"",Scoring!$F$34)+IF(Data!$AD230&lt;&gt;"",Scoring!$F$35)+IF(Data!$AE230&lt;&gt;"",Scoring!$F$36)+IF(Data!$AF230&lt;&gt;"",Scoring!$F$37)+IF(Data!$AG230&lt;&gt;"",Scoring!$F$38)+IF(Data!$AH230&lt;&gt;"",Scoring!$F$39)+IF(Data!$AI230&lt;&gt;"",Scoring!$F$40)+IF(Data!$AJ230&lt;&gt;"",Scoring!$F$41)+IF(Data!$AK230&lt;&gt;"",Scoring!$F$42)+IF(Data!$AL230&lt;&gt;"",Scoring!$F$43)+IF(Data!$AM230&lt;&gt;"",Scoring!$F$44)+IF(Data!$AN230&lt;&gt;"",Scoring!$F$45)+IF(Data!$AO230&lt;&gt;"",Scoring!$F$46)+IF(Data!$AP230&lt;&gt;"",Scoring!$F$47)+IF(Data!$AQ230&lt;&gt;"",Scoring!$F$48)+IF(Data!$AR230&lt;&gt;"",Scoring!$F$49)+IF(Data!$AS230&lt;&gt;"",Scoring!$F$50)+IF(Data!$AT230&lt;&gt;"",Scoring!$F$51)+IF(Data!$AU230&lt;&gt;"",Scoring!$F$52),"")</f>
        <v/>
      </c>
      <c r="BA230" s="183" t="str">
        <f>IF(AZ230&lt;&gt;"",LOOKUP(AZ230,Likelihoods!$A$7:$A$107,Likelihoods!D$7:D$107),"")</f>
        <v/>
      </c>
      <c r="BB230" s="181" t="str">
        <f>IF(AND(COUNTBLANK($B230:$O230)=13,COUNTBLANK($P230:$Q230)=1,COUNTBLANK($R230:$U230)=3,COUNTBLANK($V230:$X230)=2,COUNTBLANK($Y230:$AE230)=6,COUNTBLANK($AF230:$AJ230)=4,COUNTBLANK($AK230:AN230)=3,COUNTBLANK($AO230:$AQ230)=2,COUNTBLANK($AR230:$AS230)=1,COUNTBLANK($AT230:$AU230)=1),IF(Data!$B230&lt;&gt;"",Scoring!$G$7)+IF(Data!$C230&lt;&gt;"",Scoring!$G$8)+IF(Data!$D230&lt;&gt;"",Scoring!$G$9)+IF(Data!$E230&lt;&gt;"",Scoring!$G$10)+IF(Data!$F230&lt;&gt;"",Scoring!$G$11)+IF(Data!$G230&lt;&gt;"",Scoring!$G$12)+IF(Data!$H230&lt;&gt;"",Scoring!$G$13)+IF(Data!$I230&lt;&gt;"",Scoring!$G$14)+IF(Data!$J230&lt;&gt;"",Scoring!$G$15)+IF(Data!$K230&lt;&gt;"",Scoring!$G$16)+IF(Data!$L230&lt;&gt;"",Scoring!$G$17)+IF(Data!$M230&lt;&gt;"",Scoring!$G$18)+IF(Data!$N230&lt;&gt;"",Scoring!$G$19)+IF(Data!$O230&lt;&gt;"",Scoring!$G$20)+IF(Data!$P230&lt;&gt;"",Scoring!$G$21)+IF(Data!$Q230&lt;&gt;"",Scoring!$G$22)+IF(Data!$R230&lt;&gt;"",Scoring!$G$23)+IF(Data!$S230&lt;&gt;"",Scoring!$G$24)+IF(Data!$T230&lt;&gt;"",Scoring!$G$25)+IF(Data!$U230&lt;&gt;"",Scoring!$G$26)+IF(Data!$V230&lt;&gt;"",Scoring!$G$27)+IF(Data!$W230&lt;&gt;"",Scoring!$G$28)+IF(Data!$X230&lt;&gt;"",Scoring!$G$29)+IF(Data!$Y230&lt;&gt;"",Scoring!$G$30)+IF(Data!$Z230&lt;&gt;"",Scoring!$G$31)+IF(Data!$AA230&lt;&gt;"",Scoring!$G$32)+IF(Data!$AB230&lt;&gt;"",Scoring!$G$33)+IF(Data!$AC230&lt;&gt;"",Scoring!$G$34)+IF(Data!$AD230&lt;&gt;"",Scoring!$G$35)+IF(Data!$AE230&lt;&gt;"",Scoring!$G$36)+IF(Data!$AF230&lt;&gt;"",Scoring!$G$37)+IF(Data!$AG230&lt;&gt;"",Scoring!$G$38)+IF(Data!$AH230&lt;&gt;"",Scoring!$G$39)+IF(Data!$AI230&lt;&gt;"",Scoring!$G$40)+IF(Data!$AJ230&lt;&gt;"",Scoring!$G$41)+IF(Data!$AK230&lt;&gt;"",Scoring!$G$42)+IF(Data!$AL230&lt;&gt;"",Scoring!$G$43)+IF(Data!$AM230&lt;&gt;"",Scoring!$G$44)+IF(Data!$AN230&lt;&gt;"",Scoring!$G$45)+IF(Data!$AO230&lt;&gt;"",Scoring!$G$46)+IF(Data!$AP230&lt;&gt;"",Scoring!$G$47)+IF(Data!$AQ230&lt;&gt;"",Scoring!$G$48)+IF(Data!$AR230&lt;&gt;"",Scoring!$G$49)+IF(Data!$AS230&lt;&gt;"",Scoring!$G$50)+IF(Data!$AT230&lt;&gt;"",Scoring!$G$51)+IF(Data!$AU230&lt;&gt;"",Scoring!$G$52),"")</f>
        <v/>
      </c>
      <c r="BC230" s="184" t="str">
        <f>IF(BB230&lt;&gt;"",LOOKUP(BB230,Likelihoods!$A$7:$A$107,Likelihoods!E$7:E$107),"")</f>
        <v/>
      </c>
      <c r="BD230" s="185" t="str">
        <f>IF(AND(COUNTBLANK($B230:$O230)=13,COUNTBLANK($P230:$Q230)=1,COUNTBLANK($R230:$U230)=3,COUNTBLANK($V230:$X230)=2,COUNTBLANK($Y230:$AE230)=6,COUNTBLANK($AF230:$AJ230)=4,COUNTBLANK($AK230:AN230)=3,COUNTBLANK($AO230:$AQ230)=2,COUNTBLANK($AR230:$AS230)=1,COUNTBLANK($AT230:$AU230)=1),IF(Data!$B230&lt;&gt;"",Scoring!$H$7)+IF(Data!$C230&lt;&gt;"",Scoring!$H$8)+IF(Data!$D230&lt;&gt;"",Scoring!$H$9)+IF(Data!$E230&lt;&gt;"",Scoring!$H$10)+IF(Data!$F230&lt;&gt;"",Scoring!$H$11)+IF(Data!$G230&lt;&gt;"",Scoring!$H$12)+IF(Data!$H230&lt;&gt;"",Scoring!$H$13)+IF(Data!$I230&lt;&gt;"",Scoring!$H$14)+IF(Data!$J230&lt;&gt;"",Scoring!$H$15)+IF(Data!$K230&lt;&gt;"",Scoring!$H$16)+IF(Data!$L230&lt;&gt;"",Scoring!$H$17)+IF(Data!$M230&lt;&gt;"",Scoring!$H$18)+IF(Data!$N230&lt;&gt;"",Scoring!$H$19)+IF(Data!$O230&lt;&gt;"",Scoring!$H$20)+IF(Data!$P230&lt;&gt;"",Scoring!$H$21)+IF(Data!$Q230&lt;&gt;"",Scoring!$H$22)+IF(Data!$R230&lt;&gt;"",Scoring!$H$23)+IF(Data!$S230&lt;&gt;"",Scoring!$H$24)+IF(Data!$T230&lt;&gt;"",Scoring!$H$25)+IF(Data!$U230&lt;&gt;"",Scoring!$H$26)+IF(Data!$V230&lt;&gt;"",Scoring!$H$27)+IF(Data!$W230&lt;&gt;"",Scoring!$H$28)+IF(Data!$X230&lt;&gt;"",Scoring!$H$29)+IF(Data!$Y230&lt;&gt;"",Scoring!$H$30)+IF(Data!$Z230&lt;&gt;"",Scoring!$H$31)+IF(Data!$AA230&lt;&gt;"",Scoring!$H$32)+IF(Data!$AB230&lt;&gt;"",Scoring!$H$33)+IF(Data!$AC230&lt;&gt;"",Scoring!$H$34)+IF(Data!$AD230&lt;&gt;"",Scoring!$H$35)+IF(Data!$AE230&lt;&gt;"",Scoring!$H$36)+IF(Data!$AF230&lt;&gt;"",Scoring!$H$37)+IF(Data!$AG230&lt;&gt;"",Scoring!$H$38)+IF(Data!$AH230&lt;&gt;"",Scoring!$H$39)+IF(Data!$AI230&lt;&gt;"",Scoring!$H$40)+IF(Data!$AJ230&lt;&gt;"",Scoring!$H$41)+IF(Data!$AK230&lt;&gt;"",Scoring!$H$42)+IF(Data!$AL230&lt;&gt;"",Scoring!$H$43)+IF(Data!$AM230&lt;&gt;"",Scoring!$H$44)+IF(Data!$AN230&lt;&gt;"",Scoring!$H$45)+IF(Data!$AO230&lt;&gt;"",Scoring!$H$46)+IF(Data!$AP230&lt;&gt;"",Scoring!$H$47)+IF(Data!$AQ230&lt;&gt;"",Scoring!$H$48)+IF(Data!$AR230&lt;&gt;"",Scoring!$H$49)+IF(Data!$AS230&lt;&gt;"",Scoring!$H$50)+IF(Data!$AT230&lt;&gt;"",Scoring!$H$51)+IF(Data!$AU230&lt;&gt;"",Scoring!$H$52),"")</f>
        <v/>
      </c>
      <c r="BE230" s="186" t="str">
        <f>IF(BD230&lt;&gt;"",LOOKUP(BD230,Likelihoods!$A$7:$A$107,Likelihoods!F$7:F$107),"")</f>
        <v/>
      </c>
      <c r="BF230" s="181" t="str">
        <f>IF(AND(COUNTBLANK($B230:$O230)=13,COUNTBLANK($P230:$Q230)=1,COUNTBLANK($R230:$U230)=3,COUNTBLANK($V230:$X230)=2,COUNTBLANK($Y230:$AE230)=6,COUNTBLANK($AF230:$AJ230)=4,COUNTBLANK($AK230:AN230)=3,COUNTBLANK($AO230:$AQ230)=2,COUNTBLANK($AR230:$AS230)=1,COUNTBLANK($AT230:$AU230)=1),IF(Data!$B230&lt;&gt;"",Scoring!$I$7)+IF(Data!$C230&lt;&gt;"",Scoring!$I$8)+IF(Data!$D230&lt;&gt;"",Scoring!$I$9)+IF(Data!$E230&lt;&gt;"",Scoring!$I$10)+IF(Data!$F230&lt;&gt;"",Scoring!$I$11)+IF(Data!$G230&lt;&gt;"",Scoring!$I$12)+IF(Data!$H230&lt;&gt;"",Scoring!$I$13)+IF(Data!$I230&lt;&gt;"",Scoring!$I$14)+IF(Data!$J230&lt;&gt;"",Scoring!$I$15)+IF(Data!$K230&lt;&gt;"",Scoring!$I$16)+IF(Data!$L230&lt;&gt;"",Scoring!$I$17)+IF(Data!$M230&lt;&gt;"",Scoring!$I$18)+IF(Data!$N230&lt;&gt;"",Scoring!$I$19)+IF(Data!$O230&lt;&gt;"",Scoring!$I$20)+IF(Data!$P230&lt;&gt;"",Scoring!$I$21)+IF(Data!$Q230&lt;&gt;"",Scoring!$I$22)+IF(Data!$R230&lt;&gt;"",Scoring!$I$23)+IF(Data!$S230&lt;&gt;"",Scoring!$I$24)+IF(Data!$T230&lt;&gt;"",Scoring!$I$25)+IF(Data!$U230&lt;&gt;"",Scoring!$I$26)+IF(Data!$V230&lt;&gt;"",Scoring!$I$27)+IF(Data!$W230&lt;&gt;"",Scoring!$I$28)+IF(Data!$X230&lt;&gt;"",Scoring!$I$29)+IF(Data!$Y230&lt;&gt;"",Scoring!$I$30)+IF(Data!$Z230&lt;&gt;"",Scoring!$I$31)+IF(Data!$AA230&lt;&gt;"",Scoring!$I$32)+IF(Data!$AB230&lt;&gt;"",Scoring!$I$33)+IF(Data!$AC230&lt;&gt;"",Scoring!$I$34)+IF(Data!$AD230&lt;&gt;"",Scoring!$I$35)+IF(Data!$AE230&lt;&gt;"",Scoring!$I$36)+IF(Data!$AF230&lt;&gt;"",Scoring!$I$37)+IF(Data!$AG230&lt;&gt;"",Scoring!$I$38)+IF(Data!$AH230&lt;&gt;"",Scoring!$I$39)+IF(Data!$AI230&lt;&gt;"",Scoring!$I$40)+IF(Data!$AJ230&lt;&gt;"",Scoring!$I$41)+IF(Data!$AK230&lt;&gt;"",Scoring!$I$42)+IF(Data!$AL230&lt;&gt;"",Scoring!$I$43)+IF(Data!$AM230&lt;&gt;"",Scoring!$I$44)+IF(Data!$AN230&lt;&gt;"",Scoring!$I$45)+IF(Data!$AO230&lt;&gt;"",Scoring!$I$46)+IF(Data!$AP230&lt;&gt;"",Scoring!$I$47)+IF(Data!$AQ230&lt;&gt;"",Scoring!$I$48)+IF(Data!$AR230&lt;&gt;"",Scoring!$I$49)+IF(Data!$AS230&lt;&gt;"",Scoring!$I$50)+IF(Data!$AT230&lt;&gt;"",Scoring!$I$51)+IF(Data!$AU230&lt;&gt;"",Scoring!$I$52),"")</f>
        <v/>
      </c>
      <c r="BG230" s="180" t="str">
        <f>IF(BF230&lt;&gt;"",LOOKUP(BF230,Likelihoods!$A$7:$A$107,Likelihoods!G$7:G$107),"")</f>
        <v/>
      </c>
      <c r="BH230" s="187" t="str">
        <f>IF(AND(COUNTBLANK($B230:$O230)=13,COUNTBLANK($P230:$Q230)=1,COUNTBLANK($R230:$U230)=3,COUNTBLANK($V230:$X230)=2,COUNTBLANK($Y230:$AE230)=6,COUNTBLANK($AF230:$AJ230)=4,COUNTBLANK($AK230:AN230)=3,COUNTBLANK($AO230:$AQ230)=2,COUNTBLANK($AR230:$AS230)=1,COUNTBLANK($AT230:$AU230)=1),IF(Data!$B230&lt;&gt;"",Scoring!$J$7)+IF(Data!$C230&lt;&gt;"",Scoring!$J$8)+IF(Data!$D230&lt;&gt;"",Scoring!$J$9)+IF(Data!$E230&lt;&gt;"",Scoring!$J$10)+IF(Data!$F230&lt;&gt;"",Scoring!$J$11)+IF(Data!$G230&lt;&gt;"",Scoring!$J$12)+IF(Data!$H230&lt;&gt;"",Scoring!$J$13)+IF(Data!$I230&lt;&gt;"",Scoring!$J$14)+IF(Data!$J230&lt;&gt;"",Scoring!$J$15)+IF(Data!$K230&lt;&gt;"",Scoring!$J$16)+IF(Data!$L230&lt;&gt;"",Scoring!$J$17)+IF(Data!$M230&lt;&gt;"",Scoring!$J$18)+IF(Data!$N230&lt;&gt;"",Scoring!$J$19)+IF(Data!$O230&lt;&gt;"",Scoring!$J$20)+IF(Data!$P230&lt;&gt;"",Scoring!$J$21)+IF(Data!$Q230&lt;&gt;"",Scoring!$J$22)+IF(Data!$R230&lt;&gt;"",Scoring!$J$23)+IF(Data!$S230&lt;&gt;"",Scoring!$J$24)+IF(Data!$T230&lt;&gt;"",Scoring!$J$25)+IF(Data!$U230&lt;&gt;"",Scoring!$J$26)+IF(Data!$V230&lt;&gt;"",Scoring!$J$27)+IF(Data!$W230&lt;&gt;"",Scoring!$J$28)+IF(Data!$X230&lt;&gt;"",Scoring!$J$29)+IF(Data!$Y230&lt;&gt;"",Scoring!$J$30)+IF(Data!$Z230&lt;&gt;"",Scoring!$J$31)+IF(Data!$AA230&lt;&gt;"",Scoring!$J$32)+IF(Data!$AB230&lt;&gt;"",Scoring!$J$33)+IF(Data!$AC230&lt;&gt;"",Scoring!$J$34)+IF(Data!$AD230&lt;&gt;"",Scoring!$J$35)+IF(Data!$AE230&lt;&gt;"",Scoring!$J$36)+IF(Data!$AF230&lt;&gt;"",Scoring!$J$37)+IF(Data!$AG230&lt;&gt;"",Scoring!$J$38)+IF(Data!$AH230&lt;&gt;"",Scoring!$J$39)+IF(Data!$AI230&lt;&gt;"",Scoring!$J$40)+IF(Data!$AJ230&lt;&gt;"",Scoring!$J$41)+IF(Data!$AK230&lt;&gt;"",Scoring!$J$42)+IF(Data!$AL230&lt;&gt;"",Scoring!$J$43)+IF(Data!$AM230&lt;&gt;"",Scoring!$J$44)+IF(Data!$AN230&lt;&gt;"",Scoring!$J$45)+IF(Data!$AO230&lt;&gt;"",Scoring!$J$46)+IF(Data!$AP230&lt;&gt;"",Scoring!$J$47)+IF(Data!$AQ230&lt;&gt;"",Scoring!$J$48)+IF(Data!$AR230&lt;&gt;"",Scoring!$J$49)+IF(Data!$AS230&lt;&gt;"",Scoring!$J$50)+IF(Data!$AT230&lt;&gt;"",Scoring!$J$51)+IF(Data!$AU230&lt;&gt;"",Scoring!$J$52),"")</f>
        <v/>
      </c>
      <c r="BI230" s="183" t="str">
        <f>IF(BH230&lt;&gt;"",LOOKUP(BH230,Likelihoods!$A$7:$A$107,Likelihoods!H$7:H$107),"")</f>
        <v/>
      </c>
      <c r="BJ230" s="188" t="str">
        <f>IF(AND(COUNTBLANK($B230:$O230)=13,COUNTBLANK($P230:$Q230)=1,COUNTBLANK($R230:$U230)=3,COUNTBLANK($V230:$X230)=2,COUNTBLANK($Y230:$AE230)=6,COUNTBLANK($AF230:$AJ230)=4,COUNTBLANK($AK230:AN230)=3,COUNTBLANK($AO230:$AQ230)=2,COUNTBLANK($AR230:$AS230)=1,COUNTBLANK($AT230:$AU230)=1),IF(Data!$B230&lt;&gt;"",Scoring!$K$7)+IF(Data!$C230&lt;&gt;"",Scoring!$K$8)+IF(Data!$D230&lt;&gt;"",Scoring!$K$9)+IF(Data!$E230&lt;&gt;"",Scoring!$K$10)+IF(Data!$F230&lt;&gt;"",Scoring!$K$11)+IF(Data!$G230&lt;&gt;"",Scoring!$K$12)+IF(Data!$H230&lt;&gt;"",Scoring!$K$13)+IF(Data!$I230&lt;&gt;"",Scoring!$K$14)+IF(Data!$J230&lt;&gt;"",Scoring!$K$15)+IF(Data!$K230&lt;&gt;"",Scoring!$K$16)+IF(Data!$L230&lt;&gt;"",Scoring!$K$17)+IF(Data!$M230&lt;&gt;"",Scoring!$K$18)+IF(Data!$N230&lt;&gt;"",Scoring!$K$19)+IF(Data!$O230&lt;&gt;"",Scoring!$K$20)+IF(Data!$P230&lt;&gt;"",Scoring!$K$21)+IF(Data!$Q230&lt;&gt;"",Scoring!$K$22)+IF(Data!$R230&lt;&gt;"",Scoring!$K$23)+IF(Data!$S230&lt;&gt;"",Scoring!$K$24)+IF(Data!$T230&lt;&gt;"",Scoring!$K$25)+IF(Data!$U230&lt;&gt;"",Scoring!$K$26)+IF(Data!$V230&lt;&gt;"",Scoring!$K$27)+IF(Data!$W230&lt;&gt;"",Scoring!$K$28)+IF(Data!$X230&lt;&gt;"",Scoring!$K$29)+IF(Data!$Y230&lt;&gt;"",Scoring!$K$30)+IF(Data!$Z230&lt;&gt;"",Scoring!$K$31)+IF(Data!$AA230&lt;&gt;"",Scoring!$K$32)+IF(Data!$AB230&lt;&gt;"",Scoring!$K$33)+IF(Data!$AC230&lt;&gt;"",Scoring!$K$34)+IF(Data!$AD230&lt;&gt;"",Scoring!$K$35)+IF(Data!$AE230&lt;&gt;"",Scoring!$K$36)+IF(Data!$AF230&lt;&gt;"",Scoring!$K$37)+IF(Data!$AG230&lt;&gt;"",Scoring!$K$38)+IF(Data!$AH230&lt;&gt;"",Scoring!$K$39)+IF(Data!$AI230&lt;&gt;"",Scoring!$K$40)+IF(Data!$AJ230&lt;&gt;"",Scoring!$K$41)+IF(Data!$AK230&lt;&gt;"",Scoring!$K$42)+IF(Data!$AL230&lt;&gt;"",Scoring!$K$43)+IF(Data!$AM230&lt;&gt;"",Scoring!$K$44)+IF(Data!$AN230&lt;&gt;"",Scoring!$K$45)+IF(Data!$AO230&lt;&gt;"",Scoring!$K$46)+IF(Data!$AP230&lt;&gt;"",Scoring!$K$47)+IF(Data!$AQ230&lt;&gt;"",Scoring!$K$48)+IF(Data!$AR230&lt;&gt;"",Scoring!$K$49)+IF(Data!$AS230&lt;&gt;"",Scoring!$K$50)+IF(Data!$AT230&lt;&gt;"",Scoring!$K$51)+IF(Data!$AU230&lt;&gt;"",Scoring!$K$52),"")</f>
        <v/>
      </c>
      <c r="BK230" s="184" t="str">
        <f>IF(BJ230&lt;&gt;"",LOOKUP(BJ230,Likelihoods!$A$7:$A$107,Likelihoods!I$7:I$107),"")</f>
        <v/>
      </c>
      <c r="BL230" s="187" t="str">
        <f>IF(AND(COUNTBLANK($B230:$O230)=13,COUNTBLANK($P230:$Q230)=1,COUNTBLANK($R230:$U230)=3,COUNTBLANK($V230:$X230)=2,COUNTBLANK($Y230:$AE230)=6,COUNTBLANK($AF230:$AJ230)=4,COUNTBLANK($AK230:AN230)=3,COUNTBLANK($AO230:$AQ230)=2,COUNTBLANK($AR230:$AS230)=1,COUNTBLANK($AT230:$AU230)=1),IF(Data!$B230&lt;&gt;"",Scoring!$L$7)+IF(Data!$C230&lt;&gt;"",Scoring!$L$8)+IF(Data!$D230&lt;&gt;"",Scoring!$L$9)+IF(Data!$E230&lt;&gt;"",Scoring!$L$10)+IF(Data!$F230&lt;&gt;"",Scoring!$L$11)+IF(Data!$G230&lt;&gt;"",Scoring!$L$12)+IF(Data!$H230&lt;&gt;"",Scoring!$L$13)+IF(Data!$I230&lt;&gt;"",Scoring!$L$14)+IF(Data!$J230&lt;&gt;"",Scoring!$L$15)+IF(Data!$K230&lt;&gt;"",Scoring!$L$16)+IF(Data!$L230&lt;&gt;"",Scoring!$L$17)+IF(Data!$M230&lt;&gt;"",Scoring!$L$18)+IF(Data!$N230&lt;&gt;"",Scoring!$L$19)+IF(Data!$O230&lt;&gt;"",Scoring!$L$20)+IF(Data!$P230&lt;&gt;"",Scoring!$L$21)+IF(Data!$Q230&lt;&gt;"",Scoring!$L$22)+IF(Data!$R230&lt;&gt;"",Scoring!$L$23)+IF(Data!$S230&lt;&gt;"",Scoring!$L$24)+IF(Data!$T230&lt;&gt;"",Scoring!$L$25)+IF(Data!$U230&lt;&gt;"",Scoring!$L$26)+IF(Data!$V230&lt;&gt;"",Scoring!$L$27)+IF(Data!$W230&lt;&gt;"",Scoring!$L$28)+IF(Data!$X230&lt;&gt;"",Scoring!$L$29)+IF(Data!$Y230&lt;&gt;"",Scoring!$L$30)+IF(Data!$Z230&lt;&gt;"",Scoring!$L$31)+IF(Data!$AA230&lt;&gt;"",Scoring!$L$32)+IF(Data!$AB230&lt;&gt;"",Scoring!$L$33)+IF(Data!$AC230&lt;&gt;"",Scoring!$L$34)+IF(Data!$AD230&lt;&gt;"",Scoring!$L$35)+IF(Data!$AE230&lt;&gt;"",Scoring!$L$36)+IF(Data!$AF230&lt;&gt;"",Scoring!$L$37)+IF(Data!$AG230&lt;&gt;"",Scoring!$L$38)+IF(Data!$AH230&lt;&gt;"",Scoring!$L$39)+IF(Data!$AI230&lt;&gt;"",Scoring!$L$40)+IF(Data!$AJ230&lt;&gt;"",Scoring!$L$41)+IF(Data!$AK230&lt;&gt;"",Scoring!$L$42)+IF(Data!$AL230&lt;&gt;"",Scoring!$L$43)+IF(Data!$AM230&lt;&gt;"",Scoring!$L$44)+IF(Data!$AN230&lt;&gt;"",Scoring!$L$45)+IF(Data!$AO230&lt;&gt;"",Scoring!$L$46)+IF(Data!$AP230&lt;&gt;"",Scoring!$L$47)+IF(Data!$AQ230&lt;&gt;"",Scoring!$L$48)+IF(Data!$AR230&lt;&gt;"",Scoring!$L$49)+IF(Data!$AS230&lt;&gt;"",Scoring!$L$50)+IF(Data!$AT230&lt;&gt;"",Scoring!$L$51)+IF(Data!$AU230&lt;&gt;"",Scoring!$L$52),"")</f>
        <v/>
      </c>
      <c r="BM230" s="180" t="str">
        <f>IF(BL230&lt;&gt;"",LOOKUP(BL230,Likelihoods!$A$7:$A$107,Likelihoods!J$7:J$107),"")</f>
        <v/>
      </c>
      <c r="BN230" s="181" t="str">
        <f>IF(AND(COUNTBLANK($B230:$O230)=13,COUNTBLANK($P230:$Q230)=1,COUNTBLANK($R230:$U230)=3,COUNTBLANK($V230:$X230)=2,COUNTBLANK($Y230:$AE230)=6,COUNTBLANK($AF230:$AJ230)=4,COUNTBLANK($AK230:AN230)=3,COUNTBLANK($AO230:$AQ230)=2,COUNTBLANK($AR230:$AS230)=1,COUNTBLANK($AT230:$AU230)=1),IF(Data!$B230&lt;&gt;"",Scoring!$M$7)+IF(Data!$C230&lt;&gt;"",Scoring!$M$8)+IF(Data!$D230&lt;&gt;"",Scoring!$M$9)+IF(Data!$E230&lt;&gt;"",Scoring!$M$10)+IF(Data!$F230&lt;&gt;"",Scoring!$M$11)+IF(Data!$G230&lt;&gt;"",Scoring!$M$12)+IF(Data!$H230&lt;&gt;"",Scoring!$M$13)+IF(Data!$I230&lt;&gt;"",Scoring!$M$14)+IF(Data!$J230&lt;&gt;"",Scoring!$M$15)+IF(Data!$K230&lt;&gt;"",Scoring!$M$16)+IF(Data!$L230&lt;&gt;"",Scoring!$M$17)+IF(Data!$M230&lt;&gt;"",Scoring!$M$18)+IF(Data!$N230&lt;&gt;"",Scoring!$M$19)+IF(Data!$O230&lt;&gt;"",Scoring!$M$20)+IF(Data!$P230&lt;&gt;"",Scoring!$M$21)+IF(Data!$Q230&lt;&gt;"",Scoring!$M$22)+IF(Data!$R230&lt;&gt;"",Scoring!$M$23)+IF(Data!$S230&lt;&gt;"",Scoring!$M$24)+IF(Data!$T230&lt;&gt;"",Scoring!$M$25)+IF(Data!$U230&lt;&gt;"",Scoring!$M$26)+IF(Data!$V230&lt;&gt;"",Scoring!$M$27)+IF(Data!$W230&lt;&gt;"",Scoring!$M$28)+IF(Data!$X230&lt;&gt;"",Scoring!$M$29)+IF(Data!$Y230&lt;&gt;"",Scoring!$M$30)+IF(Data!$Z230&lt;&gt;"",Scoring!$M$31)+IF(Data!$AA230&lt;&gt;"",Scoring!$M$32)+IF(Data!$AB230&lt;&gt;"",Scoring!$M$33)+IF(Data!$AC230&lt;&gt;"",Scoring!$M$34)+IF(Data!$AD230&lt;&gt;"",Scoring!$M$35)+IF(Data!$AE230&lt;&gt;"",Scoring!$M$36)+IF(Data!$AF230&lt;&gt;"",Scoring!$M$37)+IF(Data!$AG230&lt;&gt;"",Scoring!$M$38)+IF(Data!$AH230&lt;&gt;"",Scoring!$M$39)+IF(Data!$AI230&lt;&gt;"",Scoring!$M$40)+IF(Data!$AJ230&lt;&gt;"",Scoring!$M$41)+IF(Data!$AK230&lt;&gt;"",Scoring!$M$42)+IF(Data!$AL230&lt;&gt;"",Scoring!$M$43)+IF(Data!$AM230&lt;&gt;"",Scoring!$M$44)+IF(Data!$AN230&lt;&gt;"",Scoring!$M$45)+IF(Data!$AO230&lt;&gt;"",Scoring!$M$46)+IF(Data!$AP230&lt;&gt;"",Scoring!$M$47)+IF(Data!$AQ230&lt;&gt;"",Scoring!$M$48)+IF(Data!$AR230&lt;&gt;"",Scoring!$M$49)+IF(Data!$AS230&lt;&gt;"",Scoring!$M$50)+IF(Data!$AT230&lt;&gt;"",Scoring!$M$51)+IF(Data!$AU230&lt;&gt;"",Scoring!$M$52),"")</f>
        <v/>
      </c>
      <c r="BO230" s="184" t="str">
        <f>IF(BN230&lt;&gt;"",LOOKUP(BN230,Likelihoods!$A$7:$A$107,Likelihoods!K$7:K$107),"")</f>
        <v/>
      </c>
      <c r="BP230" s="179" t="str">
        <f>IF(AND(COUNTBLANK($B230:$O230)=13,COUNTBLANK($P230:$Q230)=1,COUNTBLANK($R230:$U230)=3,COUNTBLANK($V230:$X230)=2,COUNTBLANK($Y230:$AE230)=6,COUNTBLANK($AF230:$AJ230)=4,COUNTBLANK($AK230:AN230)=3,COUNTBLANK($AO230:$AQ230)=2,COUNTBLANK($AR230:$AS230)=1,COUNTBLANK($AT230:$AU230)=1),IF(Data!$B230&lt;&gt;"",Scoring!$N$7)+IF(Data!$C230&lt;&gt;"",Scoring!$N$8)+IF(Data!$D230&lt;&gt;"",Scoring!$N$9)+IF(Data!$E230&lt;&gt;"",Scoring!$N$10)+IF(Data!$F230&lt;&gt;"",Scoring!$N$11)+IF(Data!$G230&lt;&gt;"",Scoring!$N$12)+IF(Data!$H230&lt;&gt;"",Scoring!$N$13)+IF(Data!$I230&lt;&gt;"",Scoring!$N$14)+IF(Data!$J230&lt;&gt;"",Scoring!$N$15)+IF(Data!$K230&lt;&gt;"",Scoring!$N$16)+IF(Data!$L230&lt;&gt;"",Scoring!$N$17)+IF(Data!$M230&lt;&gt;"",Scoring!$N$18)+IF(Data!$N230&lt;&gt;"",Scoring!$N$19)+IF(Data!$O230&lt;&gt;"",Scoring!$N$20)+IF(Data!$P230&lt;&gt;"",Scoring!$N$21)+IF(Data!$Q230&lt;&gt;"",Scoring!$N$22)+IF(Data!$R230&lt;&gt;"",Scoring!$N$23)+IF(Data!$S230&lt;&gt;"",Scoring!$N$24)+IF(Data!$T230&lt;&gt;"",Scoring!$N$25)+IF(Data!$U230&lt;&gt;"",Scoring!$N$26)+IF(Data!$V230&lt;&gt;"",Scoring!$N$27)+IF(Data!$W230&lt;&gt;"",Scoring!$N$28)+IF(Data!$X230&lt;&gt;"",Scoring!$N$29)+IF(Data!$Y230&lt;&gt;"",Scoring!$N$30)+IF(Data!$Z230&lt;&gt;"",Scoring!$N$31)+IF(Data!$AA230&lt;&gt;"",Scoring!$N$32)+IF(Data!$AB230&lt;&gt;"",Scoring!$N$33)+IF(Data!$AC230&lt;&gt;"",Scoring!$N$34)+IF(Data!$AD230&lt;&gt;"",Scoring!$N$35)+IF(Data!$AE230&lt;&gt;"",Scoring!$N$36)+IF(Data!$AF230&lt;&gt;"",Scoring!$N$37)+IF(Data!$AG230&lt;&gt;"",Scoring!$N$38)+IF(Data!$AH230&lt;&gt;"",Scoring!$N$39)+IF(Data!$AI230&lt;&gt;"",Scoring!$N$40)+IF(Data!$AJ230&lt;&gt;"",Scoring!$N$41)+IF(Data!$AK230&lt;&gt;"",Scoring!$N$42)+IF(Data!$AL230&lt;&gt;"",Scoring!$N$43)+IF(Data!$AM230&lt;&gt;"",Scoring!$N$44)+IF(Data!$AN230&lt;&gt;"",Scoring!$N$45)+IF(Data!$AO230&lt;&gt;"",Scoring!$N$46)+IF(Data!$AP230&lt;&gt;"",Scoring!$N$47)+IF(Data!$AQ230&lt;&gt;"",Scoring!$N$48)+IF(Data!$AR230&lt;&gt;"",Scoring!$N$49)+IF(Data!$AS230&lt;&gt;"",Scoring!$N$50)+IF(Data!$AT230&lt;&gt;"",Scoring!$N$51)+IF(Data!$AU230&lt;&gt;"",Scoring!$N$52),"")</f>
        <v/>
      </c>
      <c r="BQ230" s="189" t="str">
        <f>IF(BP230&lt;&gt;"",LOOKUP(BP230,Likelihoods!$A$7:$A$107,Likelihoods!L$7:L$107),"")</f>
        <v/>
      </c>
      <c r="BR230" s="181" t="str">
        <f>IF(AND(COUNTBLANK($B230:$O230)=13,COUNTBLANK($P230:$Q230)=1,COUNTBLANK($R230:$U230)=3,COUNTBLANK($V230:$X230)=2,COUNTBLANK($Y230:$AE230)=6,COUNTBLANK($AF230:$AJ230)=4,COUNTBLANK($AK230:AN230)=3,COUNTBLANK($AO230:$AQ230)=2,COUNTBLANK($AR230:$AS230)=1,COUNTBLANK($AT230:$AU230)=1),IF(Data!$B230&lt;&gt;"",Scoring!$O$7)+IF(Data!$C230&lt;&gt;"",Scoring!$O$8)+IF(Data!$D230&lt;&gt;"",Scoring!$O$9)+IF(Data!$E230&lt;&gt;"",Scoring!$O$10)+IF(Data!$F230&lt;&gt;"",Scoring!$O$11)+IF(Data!$G230&lt;&gt;"",Scoring!$O$12)+IF(Data!$H230&lt;&gt;"",Scoring!$O$13)+IF(Data!$I230&lt;&gt;"",Scoring!$O$14)+IF(Data!$J230&lt;&gt;"",Scoring!$O$15)+IF(Data!$K230&lt;&gt;"",Scoring!$O$16)+IF(Data!$L230&lt;&gt;"",Scoring!$O$17)+IF(Data!$M230&lt;&gt;"",Scoring!$O$18)+IF(Data!$N230&lt;&gt;"",Scoring!$O$19)+IF(Data!$O230&lt;&gt;"",Scoring!$O$20)+IF(Data!$P230&lt;&gt;"",Scoring!$O$21)+IF(Data!$Q230&lt;&gt;"",Scoring!$O$22)+IF(Data!$R230&lt;&gt;"",Scoring!$O$23)+IF(Data!$S230&lt;&gt;"",Scoring!$O$24)+IF(Data!$T230&lt;&gt;"",Scoring!$O$25)+IF(Data!$U230&lt;&gt;"",Scoring!$O$26)+IF(Data!$V230&lt;&gt;"",Scoring!$O$27)+IF(Data!$W230&lt;&gt;"",Scoring!$O$28)+IF(Data!$X230&lt;&gt;"",Scoring!$O$29)+IF(Data!$Y230&lt;&gt;"",Scoring!$O$30)+IF(Data!$Z230&lt;&gt;"",Scoring!$O$31)+IF(Data!$AA230&lt;&gt;"",Scoring!$O$32)+IF(Data!$AB230&lt;&gt;"",Scoring!$O$33)+IF(Data!$AC230&lt;&gt;"",Scoring!$O$34)+IF(Data!$AD230&lt;&gt;"",Scoring!$O$35)+IF(Data!$AE230&lt;&gt;"",Scoring!$O$36)+IF(Data!$AF230&lt;&gt;"",Scoring!$O$37)+IF(Data!$AG230&lt;&gt;"",Scoring!$O$38)+IF(Data!$AH230&lt;&gt;"",Scoring!$O$39)+IF(Data!$AI230&lt;&gt;"",Scoring!$O$40)+IF(Data!$AJ230&lt;&gt;"",Scoring!$O$41)+IF(Data!$AK230&lt;&gt;"",Scoring!$O$42)+IF(Data!$AL230&lt;&gt;"",Scoring!$O$43)+IF(Data!$AM230&lt;&gt;"",Scoring!$O$44)+IF(Data!$AN230&lt;&gt;"",Scoring!$O$45)+IF(Data!$AO230&lt;&gt;"",Scoring!$O$46)+IF(Data!$AP230&lt;&gt;"",Scoring!$O$47)+IF(Data!$AQ230&lt;&gt;"",Scoring!$O$48)+IF(Data!$AR230&lt;&gt;"",Scoring!$O$49)+IF(Data!$AS230&lt;&gt;"",Scoring!$O$50)+IF(Data!$AT230&lt;&gt;"",Scoring!$O$51)+IF(Data!$AU230&lt;&gt;"",Scoring!$O$52),"")</f>
        <v/>
      </c>
      <c r="BS230" s="184" t="str">
        <f>IF(BR230&lt;&gt;"",LOOKUP(BR230,Likelihoods!$A$7:$A$107,Likelihoods!M$7:M$107),"")</f>
        <v/>
      </c>
      <c r="BT230" s="181" t="str">
        <f>IF(AND(COUNTBLANK($B230:$O230)=13,COUNTBLANK($P230:$Q230)=1,COUNTBLANK($R230:$U230)=3,COUNTBLANK($V230:$X230)=2,COUNTBLANK($Y230:$AE230)=6,COUNTBLANK($AF230:$AJ230)=4,COUNTBLANK($AK230:AN230)=3,COUNTBLANK($AO230:$AQ230)=2,COUNTBLANK($AR230:$AS230)=1,COUNTBLANK($AT230:$AU230)=1),IF(Data!$B230&lt;&gt;"",Scoring!$P$7)+IF(Data!$C230&lt;&gt;"",Scoring!$P$8)+IF(Data!$D230&lt;&gt;"",Scoring!$P$9)+IF(Data!$E230&lt;&gt;"",Scoring!$P$10)+IF(Data!$F230&lt;&gt;"",Scoring!$P$11)+IF(Data!$G230&lt;&gt;"",Scoring!$P$12)+IF(Data!$H230&lt;&gt;"",Scoring!$P$13)+IF(Data!$I230&lt;&gt;"",Scoring!$P$14)+IF(Data!$J230&lt;&gt;"",Scoring!$P$15)+IF(Data!$K230&lt;&gt;"",Scoring!$P$16)+IF(Data!$L230&lt;&gt;"",Scoring!$P$17)+IF(Data!$M230&lt;&gt;"",Scoring!$P$18)+IF(Data!$N230&lt;&gt;"",Scoring!$P$19)+IF(Data!$O230&lt;&gt;"",Scoring!$P$20)+IF(Data!$P230&lt;&gt;"",Scoring!$P$21)+IF(Data!$Q230&lt;&gt;"",Scoring!$P$22)+IF(Data!$R230&lt;&gt;"",Scoring!$P$23)+IF(Data!$S230&lt;&gt;"",Scoring!$P$24)+IF(Data!$T230&lt;&gt;"",Scoring!$P$25)+IF(Data!$U230&lt;&gt;"",Scoring!$P$26)+IF(Data!$V230&lt;&gt;"",Scoring!$P$27)+IF(Data!$W230&lt;&gt;"",Scoring!$P$28)+IF(Data!$X230&lt;&gt;"",Scoring!$P$29)+IF(Data!$Y230&lt;&gt;"",Scoring!$P$30)+IF(Data!$Z230&lt;&gt;"",Scoring!$P$31)+IF(Data!$AA230&lt;&gt;"",Scoring!$P$32)+IF(Data!$AB230&lt;&gt;"",Scoring!$P$33)+IF(Data!$AC230&lt;&gt;"",Scoring!$P$34)+IF(Data!$AD230&lt;&gt;"",Scoring!$P$35)+IF(Data!$AE230&lt;&gt;"",Scoring!$P$36)+IF(Data!$AF230&lt;&gt;"",Scoring!$P$37)+IF(Data!$AG230&lt;&gt;"",Scoring!$P$38)+IF(Data!$AH230&lt;&gt;"",Scoring!$P$39)+IF(Data!$AI230&lt;&gt;"",Scoring!$P$40)+IF(Data!$AJ230&lt;&gt;"",Scoring!$P$41)+IF(Data!$AK230&lt;&gt;"",Scoring!$P$42)+IF(Data!$AL230&lt;&gt;"",Scoring!$P$43)+IF(Data!$AM230&lt;&gt;"",Scoring!$P$44)+IF(Data!$AN230&lt;&gt;"",Scoring!$P$45)+IF(Data!$AO230&lt;&gt;"",Scoring!$P$46)+IF(Data!$AP230&lt;&gt;"",Scoring!$P$47)+IF(Data!$AQ230&lt;&gt;"",Scoring!$P$48)+IF(Data!$AR230&lt;&gt;"",Scoring!$P$49)+IF(Data!$AS230&lt;&gt;"",Scoring!$P$50)+IF(Data!$AT230&lt;&gt;"",Scoring!$P$51)+IF(Data!$AU230&lt;&gt;"",Scoring!$P$52),"")</f>
        <v/>
      </c>
      <c r="BU230" s="180" t="str">
        <f>IF(BT230&lt;&gt;"",LOOKUP(BT230,Likelihoods!$A$7:$A$107,Likelihoods!N$7:N$107),"")</f>
        <v/>
      </c>
      <c r="BV230" s="181" t="str">
        <f>IF(AND(COUNTBLANK($B230:$O230)=13,COUNTBLANK($P230:$Q230)=1,COUNTBLANK($R230:$U230)=3,COUNTBLANK($V230:$X230)=2,COUNTBLANK($Y230:$AE230)=6,COUNTBLANK($AF230:$AJ230)=4,COUNTBLANK($AK230:AN230)=3,COUNTBLANK($AO230:$AQ230)=2,COUNTBLANK($AR230:$AS230)=1,COUNTBLANK($AT230:$AU230)=1),IF(Data!$B230&lt;&gt;"",Scoring!$Q$7)+IF(Data!$C230&lt;&gt;"",Scoring!$Q$8)+IF(Data!$D230&lt;&gt;"",Scoring!$Q$9)+IF(Data!$E230&lt;&gt;"",Scoring!$Q$10)+IF(Data!$F230&lt;&gt;"",Scoring!$Q$11)+IF(Data!$G230&lt;&gt;"",Scoring!$Q$12)+IF(Data!$H230&lt;&gt;"",Scoring!$Q$13)+IF(Data!$I230&lt;&gt;"",Scoring!$Q$14)+IF(Data!$J230&lt;&gt;"",Scoring!$Q$15)+IF(Data!$K230&lt;&gt;"",Scoring!$Q$16)+IF(Data!$L230&lt;&gt;"",Scoring!$Q$17)+IF(Data!$M230&lt;&gt;"",Scoring!$Q$18)+IF(Data!$N230&lt;&gt;"",Scoring!$Q$19)+IF(Data!$O230&lt;&gt;"",Scoring!$Q$20)+IF(Data!$P230&lt;&gt;"",Scoring!$Q$21)+IF(Data!$Q230&lt;&gt;"",Scoring!$Q$22)+IF(Data!$R230&lt;&gt;"",Scoring!$Q$23)+IF(Data!$S230&lt;&gt;"",Scoring!$Q$24)+IF(Data!$T230&lt;&gt;"",Scoring!$Q$25)+IF(Data!$U230&lt;&gt;"",Scoring!$Q$26)+IF(Data!$V230&lt;&gt;"",Scoring!$Q$27)+IF(Data!$W230&lt;&gt;"",Scoring!$Q$28)+IF(Data!$X230&lt;&gt;"",Scoring!$Q$29)+IF(Data!$Y230&lt;&gt;"",Scoring!$Q$30)+IF(Data!$Z230&lt;&gt;"",Scoring!$Q$31)+IF(Data!$AA230&lt;&gt;"",Scoring!$Q$32)+IF(Data!$AB230&lt;&gt;"",Scoring!$Q$33)+IF(Data!$AC230&lt;&gt;"",Scoring!$Q$34)+IF(Data!$AD230&lt;&gt;"",Scoring!$Q$35)+IF(Data!$AE230&lt;&gt;"",Scoring!$Q$36)+IF(Data!$AF230&lt;&gt;"",Scoring!$Q$37)+IF(Data!$AG230&lt;&gt;"",Scoring!$Q$38)+IF(Data!$AH230&lt;&gt;"",Scoring!$Q$39)+IF(Data!$AI230&lt;&gt;"",Scoring!$Q$40)+IF(Data!$AJ230&lt;&gt;"",Scoring!$Q$41)+IF(Data!$AK230&lt;&gt;"",Scoring!$Q$42)+IF(Data!$AL230&lt;&gt;"",Scoring!$Q$43)+IF(Data!$AM230&lt;&gt;"",Scoring!$Q$44)+IF(Data!$AN230&lt;&gt;"",Scoring!$Q$45)+IF(Data!$AO230&lt;&gt;"",Scoring!$Q$46)+IF(Data!$AP230&lt;&gt;"",Scoring!$Q$47)+IF(Data!$AQ230&lt;&gt;"",Scoring!$Q$48)+IF(Data!$AR230&lt;&gt;"",Scoring!$Q$49)+IF(Data!$AS230&lt;&gt;"",Scoring!$Q$50)+IF(Data!$AT230&lt;&gt;"",Scoring!$Q$51)+IF(Data!$AU230&lt;&gt;"",Scoring!$Q$52),"")</f>
        <v/>
      </c>
      <c r="BW230" s="183" t="str">
        <f>IF(BV230&lt;&gt;"",LOOKUP(BV230,Likelihoods!$A$7:$A$107,Likelihoods!O$7:O$107),"")</f>
        <v/>
      </c>
      <c r="BX230" s="9"/>
      <c r="BY230" s="9"/>
      <c r="BZ230" s="9"/>
      <c r="CA230" s="9"/>
      <c r="CB230" s="9"/>
      <c r="CC230" s="9"/>
      <c r="CD230" s="9"/>
      <c r="CE230" s="9"/>
      <c r="CF230" s="9"/>
      <c r="CG230" s="9"/>
      <c r="CH230" s="9"/>
      <c r="CI230" s="9"/>
      <c r="CJ230" s="9"/>
      <c r="CK230" s="9"/>
    </row>
    <row r="231" spans="1:89" ht="14.25">
      <c r="A231" s="59"/>
      <c r="B231" s="76"/>
      <c r="C231" s="77"/>
      <c r="D231" s="77"/>
      <c r="E231" s="77"/>
      <c r="F231" s="77"/>
      <c r="G231" s="77"/>
      <c r="H231" s="77"/>
      <c r="I231" s="77"/>
      <c r="J231" s="77"/>
      <c r="K231" s="77"/>
      <c r="L231" s="77"/>
      <c r="M231" s="77"/>
      <c r="N231" s="77"/>
      <c r="O231" s="77"/>
      <c r="P231" s="76"/>
      <c r="Q231" s="78"/>
      <c r="R231" s="77"/>
      <c r="S231" s="77"/>
      <c r="T231" s="77"/>
      <c r="U231" s="77"/>
      <c r="V231" s="76"/>
      <c r="W231" s="77"/>
      <c r="X231" s="78"/>
      <c r="Y231" s="77"/>
      <c r="Z231" s="77"/>
      <c r="AA231" s="77"/>
      <c r="AB231" s="77"/>
      <c r="AC231" s="77"/>
      <c r="AD231" s="77"/>
      <c r="AE231" s="77"/>
      <c r="AF231" s="76"/>
      <c r="AG231" s="77"/>
      <c r="AH231" s="77"/>
      <c r="AI231" s="77"/>
      <c r="AJ231" s="78"/>
      <c r="AK231" s="77"/>
      <c r="AL231" s="77"/>
      <c r="AM231" s="77"/>
      <c r="AN231" s="77"/>
      <c r="AO231" s="76"/>
      <c r="AP231" s="77"/>
      <c r="AQ231" s="78"/>
      <c r="AR231" s="76"/>
      <c r="AS231" s="78"/>
      <c r="AT231" s="77"/>
      <c r="AU231" s="77"/>
      <c r="AV231" s="179" t="str">
        <f>IF(AND(COUNTBLANK($B231:$O231)=13,COUNTBLANK($P231:$Q231)=1,COUNTBLANK($R231:$U231)=3,COUNTBLANK($V231:$X231)=2,COUNTBLANK($Y231:$AE231)=6,COUNTBLANK($AF231:$AJ231)=4,COUNTBLANK($AK231:AN231)=3,COUNTBLANK($AO231:$AQ231)=2,COUNTBLANK($AR231:$AS231)=1,COUNTBLANK($AT231:$AU231)=1),IF(Data!$B231&lt;&gt;"",Scoring!$D$7)+IF(Data!$C231&lt;&gt;"",Scoring!$D$8)+IF(Data!$D231&lt;&gt;"",Scoring!$D$9)+IF(Data!$E231&lt;&gt;"",Scoring!$D$10)+IF(Data!$F231&lt;&gt;"",Scoring!$D$11)+IF(Data!$G231&lt;&gt;"",Scoring!$D$12)+IF(Data!$H231&lt;&gt;"",Scoring!$D$13)+IF(Data!$I231&lt;&gt;"",Scoring!$D$14)+IF(Data!$J231&lt;&gt;"",Scoring!$D$15)+IF(Data!$K231&lt;&gt;"",Scoring!$D$16)+IF(Data!$L231&lt;&gt;"",Scoring!$D$17)+IF(Data!$M231&lt;&gt;"",Scoring!$D$18)+IF(Data!$N231&lt;&gt;"",Scoring!$D$19)+IF(Data!$O231&lt;&gt;"",Scoring!$D$20)+IF(Data!$P231&lt;&gt;"",Scoring!$D$21)+IF(Data!$Q231&lt;&gt;"",Scoring!$D$22)+IF(Data!$R231&lt;&gt;"",Scoring!$D$23)+IF(Data!$S231&lt;&gt;"",Scoring!$D$24)+IF(Data!$T231&lt;&gt;"",Scoring!$D$25)+IF(Data!$U231&lt;&gt;"",Scoring!$D$26)+IF(Data!$V231&lt;&gt;"",Scoring!$D$27)+IF(Data!$W231&lt;&gt;"",Scoring!$D$28)+IF(Data!$X231&lt;&gt;"",Scoring!$D$29)+IF(Data!$Y231&lt;&gt;"",Scoring!$D$30)+IF(Data!$Z231&lt;&gt;"",Scoring!$D$31)+IF(Data!$AA231&lt;&gt;"",Scoring!$D$32)+IF(Data!$AB231&lt;&gt;"",Scoring!$D$33)+IF(Data!$AC231&lt;&gt;"",Scoring!$D$34)+IF(Data!$AD231&lt;&gt;"",Scoring!$D$35)+IF(Data!$AE231&lt;&gt;"",Scoring!$D$36)+IF(Data!$AF231&lt;&gt;"",Scoring!$D$37)+IF(Data!$AG231&lt;&gt;"",Scoring!$D$38)+IF(Data!$AH231&lt;&gt;"",Scoring!$D$39)+IF(Data!$AI231&lt;&gt;"",Scoring!$D$40)+IF(Data!$AJ231&lt;&gt;"",Scoring!$D$41)+IF(Data!$AK231&lt;&gt;"",Scoring!$D$42)+IF(Data!$AL231&lt;&gt;"",Scoring!$D$43)+IF(Data!$AM231&lt;&gt;"",Scoring!$D$44)+IF(Data!$AN231&lt;&gt;"",Scoring!$D$45)+IF(Data!$AO231&lt;&gt;"",Scoring!$D$46)+IF(Data!$AP231&lt;&gt;"",Scoring!$D$47)+IF(Data!$AQ231&lt;&gt;"",Scoring!$D$48)+IF(Data!$AR231&lt;&gt;"",Scoring!$D$49)+IF(Data!$AS231&lt;&gt;"",Scoring!$D$50)+IF(Data!$AT231&lt;&gt;"",Scoring!$D$51)+IF(Data!$AU231&lt;&gt;"",Scoring!$D$52),"")</f>
        <v/>
      </c>
      <c r="AW231" s="180" t="str">
        <f>IF(AV231&lt;&gt;"",LOOKUP(AV231,Likelihoods!$A$7:$A$107,Likelihoods!B$7:B$107),"")</f>
        <v/>
      </c>
      <c r="AX231" s="181" t="str">
        <f>IF(AND(COUNTBLANK($B231:$O231)=13,COUNTBLANK($P231:$Q231)=1,COUNTBLANK($R231:$U231)=3,COUNTBLANK($V231:$X231)=2,COUNTBLANK($Y231:$AE231)=6,COUNTBLANK($AF231:$AJ231)=4,COUNTBLANK($AK231:AN231)=3,COUNTBLANK($AO231:$AQ231)=2,COUNTBLANK($AR231:$AS231)=1,COUNTBLANK($AT231:$AU231)=1),IF(Data!$B231&lt;&gt;"",Scoring!$E$7)+IF(Data!$C231&lt;&gt;"",Scoring!$E$8)+IF(Data!$D231&lt;&gt;"",Scoring!$E$9)+IF(Data!$E231&lt;&gt;"",Scoring!$E$10)+IF(Data!$F231&lt;&gt;"",Scoring!$E$11)+IF(Data!$G231&lt;&gt;"",Scoring!$E$12)+IF(Data!$H231&lt;&gt;"",Scoring!$E$13)+IF(Data!$I231&lt;&gt;"",Scoring!$E$14)+IF(Data!$J231&lt;&gt;"",Scoring!$E$15)+IF(Data!$K231&lt;&gt;"",Scoring!$E$16)+IF(Data!$L231&lt;&gt;"",Scoring!$E$17)+IF(Data!$M231&lt;&gt;"",Scoring!$E$18)+IF(Data!$N231&lt;&gt;"",Scoring!$E$19)+IF(Data!$O231&lt;&gt;"",Scoring!$E$20)+IF(Data!$P231&lt;&gt;"",Scoring!$E$21)+IF(Data!$Q231&lt;&gt;"",Scoring!$E$22)+IF(Data!$R231&lt;&gt;"",Scoring!$E$23)+IF(Data!$S231&lt;&gt;"",Scoring!$E$24)+IF(Data!$T231&lt;&gt;"",Scoring!$E$25)+IF(Data!$U231&lt;&gt;"",Scoring!$E$26)+IF(Data!$V231&lt;&gt;"",Scoring!$E$27)+IF(Data!$W231&lt;&gt;"",Scoring!$E$28)+IF(Data!$X231&lt;&gt;"",Scoring!$E$29)+IF(Data!$Y231&lt;&gt;"",Scoring!$E$30)+IF(Data!$Z231&lt;&gt;"",Scoring!$E$31)+IF(Data!$AA231&lt;&gt;"",Scoring!$E$32)+IF(Data!$AB231&lt;&gt;"",Scoring!$E$33)+IF(Data!$AC231&lt;&gt;"",Scoring!$E$34)+IF(Data!$AD231&lt;&gt;"",Scoring!$E$35)+IF(Data!$AE231&lt;&gt;"",Scoring!$E$36)+IF(Data!$AF231&lt;&gt;"",Scoring!$E$37)+IF(Data!$AG231&lt;&gt;"",Scoring!$E$38)+IF(Data!$AH231&lt;&gt;"",Scoring!$E$39)+IF(Data!$AI231&lt;&gt;"",Scoring!$E$40)+IF(Data!$AJ231&lt;&gt;"",Scoring!$E$41)+IF(Data!$AK231&lt;&gt;"",Scoring!$E$42)+IF(Data!$AL231&lt;&gt;"",Scoring!$E$43)+IF(Data!$AM231&lt;&gt;"",Scoring!$E$44)+IF(Data!$AN231&lt;&gt;"",Scoring!$E$45)+IF(Data!$AO231&lt;&gt;"",Scoring!$E$46)+IF(Data!$AP231&lt;&gt;"",Scoring!$E$47)+IF(Data!$AQ231&lt;&gt;"",Scoring!$E$48)+IF(Data!$AR231&lt;&gt;"",Scoring!$E$49)+IF(Data!$AS231&lt;&gt;"",Scoring!$E$50)+IF(Data!$AT231&lt;&gt;"",Scoring!$E$51)+IF(Data!$AU231&lt;&gt;"",Scoring!$E$52),"")</f>
        <v/>
      </c>
      <c r="AY231" s="180" t="str">
        <f>IF(AX231&lt;&gt;"",LOOKUP(AX231,Likelihoods!$A$7:$A$107,Likelihoods!C$7:C$107),"")</f>
        <v/>
      </c>
      <c r="AZ231" s="182" t="str">
        <f>IF(AND(COUNTBLANK($B231:$O231)=13,COUNTBLANK($P231:$Q231)=1,COUNTBLANK($R231:$U231)=3,COUNTBLANK($V231:$X231)=2,COUNTBLANK($Y231:$AE231)=6,COUNTBLANK($AF231:$AJ231)=4,COUNTBLANK($AK231:AN231)=3,COUNTBLANK($AO231:$AQ231)=2,COUNTBLANK($AR231:$AS231)=1,COUNTBLANK($AT231:$AU231)=1),IF(Data!$B231&lt;&gt;"",Scoring!$F$7)+IF(Data!$C231&lt;&gt;"",Scoring!$F$8)+IF(Data!$D231&lt;&gt;"",Scoring!$F$9)+IF(Data!$E231&lt;&gt;"",Scoring!$F$10)+IF(Data!$F231&lt;&gt;"",Scoring!$F$11)+IF(Data!$G231&lt;&gt;"",Scoring!$F$12)+IF(Data!$H231&lt;&gt;"",Scoring!$F$13)+IF(Data!$I231&lt;&gt;"",Scoring!$F$14)+IF(Data!$J231&lt;&gt;"",Scoring!$F$15)+IF(Data!$K231&lt;&gt;"",Scoring!$F$16)+IF(Data!$L231&lt;&gt;"",Scoring!$F$17)+IF(Data!$M231&lt;&gt;"",Scoring!$F$18)+IF(Data!$N231&lt;&gt;"",Scoring!$F$19)+IF(Data!$O231&lt;&gt;"",Scoring!$F$20)+IF(Data!$P231&lt;&gt;"",Scoring!$F$21)+IF(Data!$Q231&lt;&gt;"",Scoring!$F$22)+IF(Data!$R231&lt;&gt;"",Scoring!$F$23)+IF(Data!$S231&lt;&gt;"",Scoring!$F$24)+IF(Data!$T231&lt;&gt;"",Scoring!$F$25)+IF(Data!$U231&lt;&gt;"",Scoring!$F$26)+IF(Data!$V231&lt;&gt;"",Scoring!$F$27)+IF(Data!$W231&lt;&gt;"",Scoring!$F$28)+IF(Data!$X231&lt;&gt;"",Scoring!$F$29)+IF(Data!$Y231&lt;&gt;"",Scoring!$F$30)+IF(Data!$Z231&lt;&gt;"",Scoring!$F$31)+IF(Data!$AA231&lt;&gt;"",Scoring!$F$32)+IF(Data!$AB231&lt;&gt;"",Scoring!$F$33)+IF(Data!$AC231&lt;&gt;"",Scoring!$F$34)+IF(Data!$AD231&lt;&gt;"",Scoring!$F$35)+IF(Data!$AE231&lt;&gt;"",Scoring!$F$36)+IF(Data!$AF231&lt;&gt;"",Scoring!$F$37)+IF(Data!$AG231&lt;&gt;"",Scoring!$F$38)+IF(Data!$AH231&lt;&gt;"",Scoring!$F$39)+IF(Data!$AI231&lt;&gt;"",Scoring!$F$40)+IF(Data!$AJ231&lt;&gt;"",Scoring!$F$41)+IF(Data!$AK231&lt;&gt;"",Scoring!$F$42)+IF(Data!$AL231&lt;&gt;"",Scoring!$F$43)+IF(Data!$AM231&lt;&gt;"",Scoring!$F$44)+IF(Data!$AN231&lt;&gt;"",Scoring!$F$45)+IF(Data!$AO231&lt;&gt;"",Scoring!$F$46)+IF(Data!$AP231&lt;&gt;"",Scoring!$F$47)+IF(Data!$AQ231&lt;&gt;"",Scoring!$F$48)+IF(Data!$AR231&lt;&gt;"",Scoring!$F$49)+IF(Data!$AS231&lt;&gt;"",Scoring!$F$50)+IF(Data!$AT231&lt;&gt;"",Scoring!$F$51)+IF(Data!$AU231&lt;&gt;"",Scoring!$F$52),"")</f>
        <v/>
      </c>
      <c r="BA231" s="183" t="str">
        <f>IF(AZ231&lt;&gt;"",LOOKUP(AZ231,Likelihoods!$A$7:$A$107,Likelihoods!D$7:D$107),"")</f>
        <v/>
      </c>
      <c r="BB231" s="181" t="str">
        <f>IF(AND(COUNTBLANK($B231:$O231)=13,COUNTBLANK($P231:$Q231)=1,COUNTBLANK($R231:$U231)=3,COUNTBLANK($V231:$X231)=2,COUNTBLANK($Y231:$AE231)=6,COUNTBLANK($AF231:$AJ231)=4,COUNTBLANK($AK231:AN231)=3,COUNTBLANK($AO231:$AQ231)=2,COUNTBLANK($AR231:$AS231)=1,COUNTBLANK($AT231:$AU231)=1),IF(Data!$B231&lt;&gt;"",Scoring!$G$7)+IF(Data!$C231&lt;&gt;"",Scoring!$G$8)+IF(Data!$D231&lt;&gt;"",Scoring!$G$9)+IF(Data!$E231&lt;&gt;"",Scoring!$G$10)+IF(Data!$F231&lt;&gt;"",Scoring!$G$11)+IF(Data!$G231&lt;&gt;"",Scoring!$G$12)+IF(Data!$H231&lt;&gt;"",Scoring!$G$13)+IF(Data!$I231&lt;&gt;"",Scoring!$G$14)+IF(Data!$J231&lt;&gt;"",Scoring!$G$15)+IF(Data!$K231&lt;&gt;"",Scoring!$G$16)+IF(Data!$L231&lt;&gt;"",Scoring!$G$17)+IF(Data!$M231&lt;&gt;"",Scoring!$G$18)+IF(Data!$N231&lt;&gt;"",Scoring!$G$19)+IF(Data!$O231&lt;&gt;"",Scoring!$G$20)+IF(Data!$P231&lt;&gt;"",Scoring!$G$21)+IF(Data!$Q231&lt;&gt;"",Scoring!$G$22)+IF(Data!$R231&lt;&gt;"",Scoring!$G$23)+IF(Data!$S231&lt;&gt;"",Scoring!$G$24)+IF(Data!$T231&lt;&gt;"",Scoring!$G$25)+IF(Data!$U231&lt;&gt;"",Scoring!$G$26)+IF(Data!$V231&lt;&gt;"",Scoring!$G$27)+IF(Data!$W231&lt;&gt;"",Scoring!$G$28)+IF(Data!$X231&lt;&gt;"",Scoring!$G$29)+IF(Data!$Y231&lt;&gt;"",Scoring!$G$30)+IF(Data!$Z231&lt;&gt;"",Scoring!$G$31)+IF(Data!$AA231&lt;&gt;"",Scoring!$G$32)+IF(Data!$AB231&lt;&gt;"",Scoring!$G$33)+IF(Data!$AC231&lt;&gt;"",Scoring!$G$34)+IF(Data!$AD231&lt;&gt;"",Scoring!$G$35)+IF(Data!$AE231&lt;&gt;"",Scoring!$G$36)+IF(Data!$AF231&lt;&gt;"",Scoring!$G$37)+IF(Data!$AG231&lt;&gt;"",Scoring!$G$38)+IF(Data!$AH231&lt;&gt;"",Scoring!$G$39)+IF(Data!$AI231&lt;&gt;"",Scoring!$G$40)+IF(Data!$AJ231&lt;&gt;"",Scoring!$G$41)+IF(Data!$AK231&lt;&gt;"",Scoring!$G$42)+IF(Data!$AL231&lt;&gt;"",Scoring!$G$43)+IF(Data!$AM231&lt;&gt;"",Scoring!$G$44)+IF(Data!$AN231&lt;&gt;"",Scoring!$G$45)+IF(Data!$AO231&lt;&gt;"",Scoring!$G$46)+IF(Data!$AP231&lt;&gt;"",Scoring!$G$47)+IF(Data!$AQ231&lt;&gt;"",Scoring!$G$48)+IF(Data!$AR231&lt;&gt;"",Scoring!$G$49)+IF(Data!$AS231&lt;&gt;"",Scoring!$G$50)+IF(Data!$AT231&lt;&gt;"",Scoring!$G$51)+IF(Data!$AU231&lt;&gt;"",Scoring!$G$52),"")</f>
        <v/>
      </c>
      <c r="BC231" s="184" t="str">
        <f>IF(BB231&lt;&gt;"",LOOKUP(BB231,Likelihoods!$A$7:$A$107,Likelihoods!E$7:E$107),"")</f>
        <v/>
      </c>
      <c r="BD231" s="185" t="str">
        <f>IF(AND(COUNTBLANK($B231:$O231)=13,COUNTBLANK($P231:$Q231)=1,COUNTBLANK($R231:$U231)=3,COUNTBLANK($V231:$X231)=2,COUNTBLANK($Y231:$AE231)=6,COUNTBLANK($AF231:$AJ231)=4,COUNTBLANK($AK231:AN231)=3,COUNTBLANK($AO231:$AQ231)=2,COUNTBLANK($AR231:$AS231)=1,COUNTBLANK($AT231:$AU231)=1),IF(Data!$B231&lt;&gt;"",Scoring!$H$7)+IF(Data!$C231&lt;&gt;"",Scoring!$H$8)+IF(Data!$D231&lt;&gt;"",Scoring!$H$9)+IF(Data!$E231&lt;&gt;"",Scoring!$H$10)+IF(Data!$F231&lt;&gt;"",Scoring!$H$11)+IF(Data!$G231&lt;&gt;"",Scoring!$H$12)+IF(Data!$H231&lt;&gt;"",Scoring!$H$13)+IF(Data!$I231&lt;&gt;"",Scoring!$H$14)+IF(Data!$J231&lt;&gt;"",Scoring!$H$15)+IF(Data!$K231&lt;&gt;"",Scoring!$H$16)+IF(Data!$L231&lt;&gt;"",Scoring!$H$17)+IF(Data!$M231&lt;&gt;"",Scoring!$H$18)+IF(Data!$N231&lt;&gt;"",Scoring!$H$19)+IF(Data!$O231&lt;&gt;"",Scoring!$H$20)+IF(Data!$P231&lt;&gt;"",Scoring!$H$21)+IF(Data!$Q231&lt;&gt;"",Scoring!$H$22)+IF(Data!$R231&lt;&gt;"",Scoring!$H$23)+IF(Data!$S231&lt;&gt;"",Scoring!$H$24)+IF(Data!$T231&lt;&gt;"",Scoring!$H$25)+IF(Data!$U231&lt;&gt;"",Scoring!$H$26)+IF(Data!$V231&lt;&gt;"",Scoring!$H$27)+IF(Data!$W231&lt;&gt;"",Scoring!$H$28)+IF(Data!$X231&lt;&gt;"",Scoring!$H$29)+IF(Data!$Y231&lt;&gt;"",Scoring!$H$30)+IF(Data!$Z231&lt;&gt;"",Scoring!$H$31)+IF(Data!$AA231&lt;&gt;"",Scoring!$H$32)+IF(Data!$AB231&lt;&gt;"",Scoring!$H$33)+IF(Data!$AC231&lt;&gt;"",Scoring!$H$34)+IF(Data!$AD231&lt;&gt;"",Scoring!$H$35)+IF(Data!$AE231&lt;&gt;"",Scoring!$H$36)+IF(Data!$AF231&lt;&gt;"",Scoring!$H$37)+IF(Data!$AG231&lt;&gt;"",Scoring!$H$38)+IF(Data!$AH231&lt;&gt;"",Scoring!$H$39)+IF(Data!$AI231&lt;&gt;"",Scoring!$H$40)+IF(Data!$AJ231&lt;&gt;"",Scoring!$H$41)+IF(Data!$AK231&lt;&gt;"",Scoring!$H$42)+IF(Data!$AL231&lt;&gt;"",Scoring!$H$43)+IF(Data!$AM231&lt;&gt;"",Scoring!$H$44)+IF(Data!$AN231&lt;&gt;"",Scoring!$H$45)+IF(Data!$AO231&lt;&gt;"",Scoring!$H$46)+IF(Data!$AP231&lt;&gt;"",Scoring!$H$47)+IF(Data!$AQ231&lt;&gt;"",Scoring!$H$48)+IF(Data!$AR231&lt;&gt;"",Scoring!$H$49)+IF(Data!$AS231&lt;&gt;"",Scoring!$H$50)+IF(Data!$AT231&lt;&gt;"",Scoring!$H$51)+IF(Data!$AU231&lt;&gt;"",Scoring!$H$52),"")</f>
        <v/>
      </c>
      <c r="BE231" s="186" t="str">
        <f>IF(BD231&lt;&gt;"",LOOKUP(BD231,Likelihoods!$A$7:$A$107,Likelihoods!F$7:F$107),"")</f>
        <v/>
      </c>
      <c r="BF231" s="181" t="str">
        <f>IF(AND(COUNTBLANK($B231:$O231)=13,COUNTBLANK($P231:$Q231)=1,COUNTBLANK($R231:$U231)=3,COUNTBLANK($V231:$X231)=2,COUNTBLANK($Y231:$AE231)=6,COUNTBLANK($AF231:$AJ231)=4,COUNTBLANK($AK231:AN231)=3,COUNTBLANK($AO231:$AQ231)=2,COUNTBLANK($AR231:$AS231)=1,COUNTBLANK($AT231:$AU231)=1),IF(Data!$B231&lt;&gt;"",Scoring!$I$7)+IF(Data!$C231&lt;&gt;"",Scoring!$I$8)+IF(Data!$D231&lt;&gt;"",Scoring!$I$9)+IF(Data!$E231&lt;&gt;"",Scoring!$I$10)+IF(Data!$F231&lt;&gt;"",Scoring!$I$11)+IF(Data!$G231&lt;&gt;"",Scoring!$I$12)+IF(Data!$H231&lt;&gt;"",Scoring!$I$13)+IF(Data!$I231&lt;&gt;"",Scoring!$I$14)+IF(Data!$J231&lt;&gt;"",Scoring!$I$15)+IF(Data!$K231&lt;&gt;"",Scoring!$I$16)+IF(Data!$L231&lt;&gt;"",Scoring!$I$17)+IF(Data!$M231&lt;&gt;"",Scoring!$I$18)+IF(Data!$N231&lt;&gt;"",Scoring!$I$19)+IF(Data!$O231&lt;&gt;"",Scoring!$I$20)+IF(Data!$P231&lt;&gt;"",Scoring!$I$21)+IF(Data!$Q231&lt;&gt;"",Scoring!$I$22)+IF(Data!$R231&lt;&gt;"",Scoring!$I$23)+IF(Data!$S231&lt;&gt;"",Scoring!$I$24)+IF(Data!$T231&lt;&gt;"",Scoring!$I$25)+IF(Data!$U231&lt;&gt;"",Scoring!$I$26)+IF(Data!$V231&lt;&gt;"",Scoring!$I$27)+IF(Data!$W231&lt;&gt;"",Scoring!$I$28)+IF(Data!$X231&lt;&gt;"",Scoring!$I$29)+IF(Data!$Y231&lt;&gt;"",Scoring!$I$30)+IF(Data!$Z231&lt;&gt;"",Scoring!$I$31)+IF(Data!$AA231&lt;&gt;"",Scoring!$I$32)+IF(Data!$AB231&lt;&gt;"",Scoring!$I$33)+IF(Data!$AC231&lt;&gt;"",Scoring!$I$34)+IF(Data!$AD231&lt;&gt;"",Scoring!$I$35)+IF(Data!$AE231&lt;&gt;"",Scoring!$I$36)+IF(Data!$AF231&lt;&gt;"",Scoring!$I$37)+IF(Data!$AG231&lt;&gt;"",Scoring!$I$38)+IF(Data!$AH231&lt;&gt;"",Scoring!$I$39)+IF(Data!$AI231&lt;&gt;"",Scoring!$I$40)+IF(Data!$AJ231&lt;&gt;"",Scoring!$I$41)+IF(Data!$AK231&lt;&gt;"",Scoring!$I$42)+IF(Data!$AL231&lt;&gt;"",Scoring!$I$43)+IF(Data!$AM231&lt;&gt;"",Scoring!$I$44)+IF(Data!$AN231&lt;&gt;"",Scoring!$I$45)+IF(Data!$AO231&lt;&gt;"",Scoring!$I$46)+IF(Data!$AP231&lt;&gt;"",Scoring!$I$47)+IF(Data!$AQ231&lt;&gt;"",Scoring!$I$48)+IF(Data!$AR231&lt;&gt;"",Scoring!$I$49)+IF(Data!$AS231&lt;&gt;"",Scoring!$I$50)+IF(Data!$AT231&lt;&gt;"",Scoring!$I$51)+IF(Data!$AU231&lt;&gt;"",Scoring!$I$52),"")</f>
        <v/>
      </c>
      <c r="BG231" s="180" t="str">
        <f>IF(BF231&lt;&gt;"",LOOKUP(BF231,Likelihoods!$A$7:$A$107,Likelihoods!G$7:G$107),"")</f>
        <v/>
      </c>
      <c r="BH231" s="187" t="str">
        <f>IF(AND(COUNTBLANK($B231:$O231)=13,COUNTBLANK($P231:$Q231)=1,COUNTBLANK($R231:$U231)=3,COUNTBLANK($V231:$X231)=2,COUNTBLANK($Y231:$AE231)=6,COUNTBLANK($AF231:$AJ231)=4,COUNTBLANK($AK231:AN231)=3,COUNTBLANK($AO231:$AQ231)=2,COUNTBLANK($AR231:$AS231)=1,COUNTBLANK($AT231:$AU231)=1),IF(Data!$B231&lt;&gt;"",Scoring!$J$7)+IF(Data!$C231&lt;&gt;"",Scoring!$J$8)+IF(Data!$D231&lt;&gt;"",Scoring!$J$9)+IF(Data!$E231&lt;&gt;"",Scoring!$J$10)+IF(Data!$F231&lt;&gt;"",Scoring!$J$11)+IF(Data!$G231&lt;&gt;"",Scoring!$J$12)+IF(Data!$H231&lt;&gt;"",Scoring!$J$13)+IF(Data!$I231&lt;&gt;"",Scoring!$J$14)+IF(Data!$J231&lt;&gt;"",Scoring!$J$15)+IF(Data!$K231&lt;&gt;"",Scoring!$J$16)+IF(Data!$L231&lt;&gt;"",Scoring!$J$17)+IF(Data!$M231&lt;&gt;"",Scoring!$J$18)+IF(Data!$N231&lt;&gt;"",Scoring!$J$19)+IF(Data!$O231&lt;&gt;"",Scoring!$J$20)+IF(Data!$P231&lt;&gt;"",Scoring!$J$21)+IF(Data!$Q231&lt;&gt;"",Scoring!$J$22)+IF(Data!$R231&lt;&gt;"",Scoring!$J$23)+IF(Data!$S231&lt;&gt;"",Scoring!$J$24)+IF(Data!$T231&lt;&gt;"",Scoring!$J$25)+IF(Data!$U231&lt;&gt;"",Scoring!$J$26)+IF(Data!$V231&lt;&gt;"",Scoring!$J$27)+IF(Data!$W231&lt;&gt;"",Scoring!$J$28)+IF(Data!$X231&lt;&gt;"",Scoring!$J$29)+IF(Data!$Y231&lt;&gt;"",Scoring!$J$30)+IF(Data!$Z231&lt;&gt;"",Scoring!$J$31)+IF(Data!$AA231&lt;&gt;"",Scoring!$J$32)+IF(Data!$AB231&lt;&gt;"",Scoring!$J$33)+IF(Data!$AC231&lt;&gt;"",Scoring!$J$34)+IF(Data!$AD231&lt;&gt;"",Scoring!$J$35)+IF(Data!$AE231&lt;&gt;"",Scoring!$J$36)+IF(Data!$AF231&lt;&gt;"",Scoring!$J$37)+IF(Data!$AG231&lt;&gt;"",Scoring!$J$38)+IF(Data!$AH231&lt;&gt;"",Scoring!$J$39)+IF(Data!$AI231&lt;&gt;"",Scoring!$J$40)+IF(Data!$AJ231&lt;&gt;"",Scoring!$J$41)+IF(Data!$AK231&lt;&gt;"",Scoring!$J$42)+IF(Data!$AL231&lt;&gt;"",Scoring!$J$43)+IF(Data!$AM231&lt;&gt;"",Scoring!$J$44)+IF(Data!$AN231&lt;&gt;"",Scoring!$J$45)+IF(Data!$AO231&lt;&gt;"",Scoring!$J$46)+IF(Data!$AP231&lt;&gt;"",Scoring!$J$47)+IF(Data!$AQ231&lt;&gt;"",Scoring!$J$48)+IF(Data!$AR231&lt;&gt;"",Scoring!$J$49)+IF(Data!$AS231&lt;&gt;"",Scoring!$J$50)+IF(Data!$AT231&lt;&gt;"",Scoring!$J$51)+IF(Data!$AU231&lt;&gt;"",Scoring!$J$52),"")</f>
        <v/>
      </c>
      <c r="BI231" s="183" t="str">
        <f>IF(BH231&lt;&gt;"",LOOKUP(BH231,Likelihoods!$A$7:$A$107,Likelihoods!H$7:H$107),"")</f>
        <v/>
      </c>
      <c r="BJ231" s="188" t="str">
        <f>IF(AND(COUNTBLANK($B231:$O231)=13,COUNTBLANK($P231:$Q231)=1,COUNTBLANK($R231:$U231)=3,COUNTBLANK($V231:$X231)=2,COUNTBLANK($Y231:$AE231)=6,COUNTBLANK($AF231:$AJ231)=4,COUNTBLANK($AK231:AN231)=3,COUNTBLANK($AO231:$AQ231)=2,COUNTBLANK($AR231:$AS231)=1,COUNTBLANK($AT231:$AU231)=1),IF(Data!$B231&lt;&gt;"",Scoring!$K$7)+IF(Data!$C231&lt;&gt;"",Scoring!$K$8)+IF(Data!$D231&lt;&gt;"",Scoring!$K$9)+IF(Data!$E231&lt;&gt;"",Scoring!$K$10)+IF(Data!$F231&lt;&gt;"",Scoring!$K$11)+IF(Data!$G231&lt;&gt;"",Scoring!$K$12)+IF(Data!$H231&lt;&gt;"",Scoring!$K$13)+IF(Data!$I231&lt;&gt;"",Scoring!$K$14)+IF(Data!$J231&lt;&gt;"",Scoring!$K$15)+IF(Data!$K231&lt;&gt;"",Scoring!$K$16)+IF(Data!$L231&lt;&gt;"",Scoring!$K$17)+IF(Data!$M231&lt;&gt;"",Scoring!$K$18)+IF(Data!$N231&lt;&gt;"",Scoring!$K$19)+IF(Data!$O231&lt;&gt;"",Scoring!$K$20)+IF(Data!$P231&lt;&gt;"",Scoring!$K$21)+IF(Data!$Q231&lt;&gt;"",Scoring!$K$22)+IF(Data!$R231&lt;&gt;"",Scoring!$K$23)+IF(Data!$S231&lt;&gt;"",Scoring!$K$24)+IF(Data!$T231&lt;&gt;"",Scoring!$K$25)+IF(Data!$U231&lt;&gt;"",Scoring!$K$26)+IF(Data!$V231&lt;&gt;"",Scoring!$K$27)+IF(Data!$W231&lt;&gt;"",Scoring!$K$28)+IF(Data!$X231&lt;&gt;"",Scoring!$K$29)+IF(Data!$Y231&lt;&gt;"",Scoring!$K$30)+IF(Data!$Z231&lt;&gt;"",Scoring!$K$31)+IF(Data!$AA231&lt;&gt;"",Scoring!$K$32)+IF(Data!$AB231&lt;&gt;"",Scoring!$K$33)+IF(Data!$AC231&lt;&gt;"",Scoring!$K$34)+IF(Data!$AD231&lt;&gt;"",Scoring!$K$35)+IF(Data!$AE231&lt;&gt;"",Scoring!$K$36)+IF(Data!$AF231&lt;&gt;"",Scoring!$K$37)+IF(Data!$AG231&lt;&gt;"",Scoring!$K$38)+IF(Data!$AH231&lt;&gt;"",Scoring!$K$39)+IF(Data!$AI231&lt;&gt;"",Scoring!$K$40)+IF(Data!$AJ231&lt;&gt;"",Scoring!$K$41)+IF(Data!$AK231&lt;&gt;"",Scoring!$K$42)+IF(Data!$AL231&lt;&gt;"",Scoring!$K$43)+IF(Data!$AM231&lt;&gt;"",Scoring!$K$44)+IF(Data!$AN231&lt;&gt;"",Scoring!$K$45)+IF(Data!$AO231&lt;&gt;"",Scoring!$K$46)+IF(Data!$AP231&lt;&gt;"",Scoring!$K$47)+IF(Data!$AQ231&lt;&gt;"",Scoring!$K$48)+IF(Data!$AR231&lt;&gt;"",Scoring!$K$49)+IF(Data!$AS231&lt;&gt;"",Scoring!$K$50)+IF(Data!$AT231&lt;&gt;"",Scoring!$K$51)+IF(Data!$AU231&lt;&gt;"",Scoring!$K$52),"")</f>
        <v/>
      </c>
      <c r="BK231" s="184" t="str">
        <f>IF(BJ231&lt;&gt;"",LOOKUP(BJ231,Likelihoods!$A$7:$A$107,Likelihoods!I$7:I$107),"")</f>
        <v/>
      </c>
      <c r="BL231" s="187" t="str">
        <f>IF(AND(COUNTBLANK($B231:$O231)=13,COUNTBLANK($P231:$Q231)=1,COUNTBLANK($R231:$U231)=3,COUNTBLANK($V231:$X231)=2,COUNTBLANK($Y231:$AE231)=6,COUNTBLANK($AF231:$AJ231)=4,COUNTBLANK($AK231:AN231)=3,COUNTBLANK($AO231:$AQ231)=2,COUNTBLANK($AR231:$AS231)=1,COUNTBLANK($AT231:$AU231)=1),IF(Data!$B231&lt;&gt;"",Scoring!$L$7)+IF(Data!$C231&lt;&gt;"",Scoring!$L$8)+IF(Data!$D231&lt;&gt;"",Scoring!$L$9)+IF(Data!$E231&lt;&gt;"",Scoring!$L$10)+IF(Data!$F231&lt;&gt;"",Scoring!$L$11)+IF(Data!$G231&lt;&gt;"",Scoring!$L$12)+IF(Data!$H231&lt;&gt;"",Scoring!$L$13)+IF(Data!$I231&lt;&gt;"",Scoring!$L$14)+IF(Data!$J231&lt;&gt;"",Scoring!$L$15)+IF(Data!$K231&lt;&gt;"",Scoring!$L$16)+IF(Data!$L231&lt;&gt;"",Scoring!$L$17)+IF(Data!$M231&lt;&gt;"",Scoring!$L$18)+IF(Data!$N231&lt;&gt;"",Scoring!$L$19)+IF(Data!$O231&lt;&gt;"",Scoring!$L$20)+IF(Data!$P231&lt;&gt;"",Scoring!$L$21)+IF(Data!$Q231&lt;&gt;"",Scoring!$L$22)+IF(Data!$R231&lt;&gt;"",Scoring!$L$23)+IF(Data!$S231&lt;&gt;"",Scoring!$L$24)+IF(Data!$T231&lt;&gt;"",Scoring!$L$25)+IF(Data!$U231&lt;&gt;"",Scoring!$L$26)+IF(Data!$V231&lt;&gt;"",Scoring!$L$27)+IF(Data!$W231&lt;&gt;"",Scoring!$L$28)+IF(Data!$X231&lt;&gt;"",Scoring!$L$29)+IF(Data!$Y231&lt;&gt;"",Scoring!$L$30)+IF(Data!$Z231&lt;&gt;"",Scoring!$L$31)+IF(Data!$AA231&lt;&gt;"",Scoring!$L$32)+IF(Data!$AB231&lt;&gt;"",Scoring!$L$33)+IF(Data!$AC231&lt;&gt;"",Scoring!$L$34)+IF(Data!$AD231&lt;&gt;"",Scoring!$L$35)+IF(Data!$AE231&lt;&gt;"",Scoring!$L$36)+IF(Data!$AF231&lt;&gt;"",Scoring!$L$37)+IF(Data!$AG231&lt;&gt;"",Scoring!$L$38)+IF(Data!$AH231&lt;&gt;"",Scoring!$L$39)+IF(Data!$AI231&lt;&gt;"",Scoring!$L$40)+IF(Data!$AJ231&lt;&gt;"",Scoring!$L$41)+IF(Data!$AK231&lt;&gt;"",Scoring!$L$42)+IF(Data!$AL231&lt;&gt;"",Scoring!$L$43)+IF(Data!$AM231&lt;&gt;"",Scoring!$L$44)+IF(Data!$AN231&lt;&gt;"",Scoring!$L$45)+IF(Data!$AO231&lt;&gt;"",Scoring!$L$46)+IF(Data!$AP231&lt;&gt;"",Scoring!$L$47)+IF(Data!$AQ231&lt;&gt;"",Scoring!$L$48)+IF(Data!$AR231&lt;&gt;"",Scoring!$L$49)+IF(Data!$AS231&lt;&gt;"",Scoring!$L$50)+IF(Data!$AT231&lt;&gt;"",Scoring!$L$51)+IF(Data!$AU231&lt;&gt;"",Scoring!$L$52),"")</f>
        <v/>
      </c>
      <c r="BM231" s="180" t="str">
        <f>IF(BL231&lt;&gt;"",LOOKUP(BL231,Likelihoods!$A$7:$A$107,Likelihoods!J$7:J$107),"")</f>
        <v/>
      </c>
      <c r="BN231" s="181" t="str">
        <f>IF(AND(COUNTBLANK($B231:$O231)=13,COUNTBLANK($P231:$Q231)=1,COUNTBLANK($R231:$U231)=3,COUNTBLANK($V231:$X231)=2,COUNTBLANK($Y231:$AE231)=6,COUNTBLANK($AF231:$AJ231)=4,COUNTBLANK($AK231:AN231)=3,COUNTBLANK($AO231:$AQ231)=2,COUNTBLANK($AR231:$AS231)=1,COUNTBLANK($AT231:$AU231)=1),IF(Data!$B231&lt;&gt;"",Scoring!$M$7)+IF(Data!$C231&lt;&gt;"",Scoring!$M$8)+IF(Data!$D231&lt;&gt;"",Scoring!$M$9)+IF(Data!$E231&lt;&gt;"",Scoring!$M$10)+IF(Data!$F231&lt;&gt;"",Scoring!$M$11)+IF(Data!$G231&lt;&gt;"",Scoring!$M$12)+IF(Data!$H231&lt;&gt;"",Scoring!$M$13)+IF(Data!$I231&lt;&gt;"",Scoring!$M$14)+IF(Data!$J231&lt;&gt;"",Scoring!$M$15)+IF(Data!$K231&lt;&gt;"",Scoring!$M$16)+IF(Data!$L231&lt;&gt;"",Scoring!$M$17)+IF(Data!$M231&lt;&gt;"",Scoring!$M$18)+IF(Data!$N231&lt;&gt;"",Scoring!$M$19)+IF(Data!$O231&lt;&gt;"",Scoring!$M$20)+IF(Data!$P231&lt;&gt;"",Scoring!$M$21)+IF(Data!$Q231&lt;&gt;"",Scoring!$M$22)+IF(Data!$R231&lt;&gt;"",Scoring!$M$23)+IF(Data!$S231&lt;&gt;"",Scoring!$M$24)+IF(Data!$T231&lt;&gt;"",Scoring!$M$25)+IF(Data!$U231&lt;&gt;"",Scoring!$M$26)+IF(Data!$V231&lt;&gt;"",Scoring!$M$27)+IF(Data!$W231&lt;&gt;"",Scoring!$M$28)+IF(Data!$X231&lt;&gt;"",Scoring!$M$29)+IF(Data!$Y231&lt;&gt;"",Scoring!$M$30)+IF(Data!$Z231&lt;&gt;"",Scoring!$M$31)+IF(Data!$AA231&lt;&gt;"",Scoring!$M$32)+IF(Data!$AB231&lt;&gt;"",Scoring!$M$33)+IF(Data!$AC231&lt;&gt;"",Scoring!$M$34)+IF(Data!$AD231&lt;&gt;"",Scoring!$M$35)+IF(Data!$AE231&lt;&gt;"",Scoring!$M$36)+IF(Data!$AF231&lt;&gt;"",Scoring!$M$37)+IF(Data!$AG231&lt;&gt;"",Scoring!$M$38)+IF(Data!$AH231&lt;&gt;"",Scoring!$M$39)+IF(Data!$AI231&lt;&gt;"",Scoring!$M$40)+IF(Data!$AJ231&lt;&gt;"",Scoring!$M$41)+IF(Data!$AK231&lt;&gt;"",Scoring!$M$42)+IF(Data!$AL231&lt;&gt;"",Scoring!$M$43)+IF(Data!$AM231&lt;&gt;"",Scoring!$M$44)+IF(Data!$AN231&lt;&gt;"",Scoring!$M$45)+IF(Data!$AO231&lt;&gt;"",Scoring!$M$46)+IF(Data!$AP231&lt;&gt;"",Scoring!$M$47)+IF(Data!$AQ231&lt;&gt;"",Scoring!$M$48)+IF(Data!$AR231&lt;&gt;"",Scoring!$M$49)+IF(Data!$AS231&lt;&gt;"",Scoring!$M$50)+IF(Data!$AT231&lt;&gt;"",Scoring!$M$51)+IF(Data!$AU231&lt;&gt;"",Scoring!$M$52),"")</f>
        <v/>
      </c>
      <c r="BO231" s="184" t="str">
        <f>IF(BN231&lt;&gt;"",LOOKUP(BN231,Likelihoods!$A$7:$A$107,Likelihoods!K$7:K$107),"")</f>
        <v/>
      </c>
      <c r="BP231" s="179" t="str">
        <f>IF(AND(COUNTBLANK($B231:$O231)=13,COUNTBLANK($P231:$Q231)=1,COUNTBLANK($R231:$U231)=3,COUNTBLANK($V231:$X231)=2,COUNTBLANK($Y231:$AE231)=6,COUNTBLANK($AF231:$AJ231)=4,COUNTBLANK($AK231:AN231)=3,COUNTBLANK($AO231:$AQ231)=2,COUNTBLANK($AR231:$AS231)=1,COUNTBLANK($AT231:$AU231)=1),IF(Data!$B231&lt;&gt;"",Scoring!$N$7)+IF(Data!$C231&lt;&gt;"",Scoring!$N$8)+IF(Data!$D231&lt;&gt;"",Scoring!$N$9)+IF(Data!$E231&lt;&gt;"",Scoring!$N$10)+IF(Data!$F231&lt;&gt;"",Scoring!$N$11)+IF(Data!$G231&lt;&gt;"",Scoring!$N$12)+IF(Data!$H231&lt;&gt;"",Scoring!$N$13)+IF(Data!$I231&lt;&gt;"",Scoring!$N$14)+IF(Data!$J231&lt;&gt;"",Scoring!$N$15)+IF(Data!$K231&lt;&gt;"",Scoring!$N$16)+IF(Data!$L231&lt;&gt;"",Scoring!$N$17)+IF(Data!$M231&lt;&gt;"",Scoring!$N$18)+IF(Data!$N231&lt;&gt;"",Scoring!$N$19)+IF(Data!$O231&lt;&gt;"",Scoring!$N$20)+IF(Data!$P231&lt;&gt;"",Scoring!$N$21)+IF(Data!$Q231&lt;&gt;"",Scoring!$N$22)+IF(Data!$R231&lt;&gt;"",Scoring!$N$23)+IF(Data!$S231&lt;&gt;"",Scoring!$N$24)+IF(Data!$T231&lt;&gt;"",Scoring!$N$25)+IF(Data!$U231&lt;&gt;"",Scoring!$N$26)+IF(Data!$V231&lt;&gt;"",Scoring!$N$27)+IF(Data!$W231&lt;&gt;"",Scoring!$N$28)+IF(Data!$X231&lt;&gt;"",Scoring!$N$29)+IF(Data!$Y231&lt;&gt;"",Scoring!$N$30)+IF(Data!$Z231&lt;&gt;"",Scoring!$N$31)+IF(Data!$AA231&lt;&gt;"",Scoring!$N$32)+IF(Data!$AB231&lt;&gt;"",Scoring!$N$33)+IF(Data!$AC231&lt;&gt;"",Scoring!$N$34)+IF(Data!$AD231&lt;&gt;"",Scoring!$N$35)+IF(Data!$AE231&lt;&gt;"",Scoring!$N$36)+IF(Data!$AF231&lt;&gt;"",Scoring!$N$37)+IF(Data!$AG231&lt;&gt;"",Scoring!$N$38)+IF(Data!$AH231&lt;&gt;"",Scoring!$N$39)+IF(Data!$AI231&lt;&gt;"",Scoring!$N$40)+IF(Data!$AJ231&lt;&gt;"",Scoring!$N$41)+IF(Data!$AK231&lt;&gt;"",Scoring!$N$42)+IF(Data!$AL231&lt;&gt;"",Scoring!$N$43)+IF(Data!$AM231&lt;&gt;"",Scoring!$N$44)+IF(Data!$AN231&lt;&gt;"",Scoring!$N$45)+IF(Data!$AO231&lt;&gt;"",Scoring!$N$46)+IF(Data!$AP231&lt;&gt;"",Scoring!$N$47)+IF(Data!$AQ231&lt;&gt;"",Scoring!$N$48)+IF(Data!$AR231&lt;&gt;"",Scoring!$N$49)+IF(Data!$AS231&lt;&gt;"",Scoring!$N$50)+IF(Data!$AT231&lt;&gt;"",Scoring!$N$51)+IF(Data!$AU231&lt;&gt;"",Scoring!$N$52),"")</f>
        <v/>
      </c>
      <c r="BQ231" s="189" t="str">
        <f>IF(BP231&lt;&gt;"",LOOKUP(BP231,Likelihoods!$A$7:$A$107,Likelihoods!L$7:L$107),"")</f>
        <v/>
      </c>
      <c r="BR231" s="181" t="str">
        <f>IF(AND(COUNTBLANK($B231:$O231)=13,COUNTBLANK($P231:$Q231)=1,COUNTBLANK($R231:$U231)=3,COUNTBLANK($V231:$X231)=2,COUNTBLANK($Y231:$AE231)=6,COUNTBLANK($AF231:$AJ231)=4,COUNTBLANK($AK231:AN231)=3,COUNTBLANK($AO231:$AQ231)=2,COUNTBLANK($AR231:$AS231)=1,COUNTBLANK($AT231:$AU231)=1),IF(Data!$B231&lt;&gt;"",Scoring!$O$7)+IF(Data!$C231&lt;&gt;"",Scoring!$O$8)+IF(Data!$D231&lt;&gt;"",Scoring!$O$9)+IF(Data!$E231&lt;&gt;"",Scoring!$O$10)+IF(Data!$F231&lt;&gt;"",Scoring!$O$11)+IF(Data!$G231&lt;&gt;"",Scoring!$O$12)+IF(Data!$H231&lt;&gt;"",Scoring!$O$13)+IF(Data!$I231&lt;&gt;"",Scoring!$O$14)+IF(Data!$J231&lt;&gt;"",Scoring!$O$15)+IF(Data!$K231&lt;&gt;"",Scoring!$O$16)+IF(Data!$L231&lt;&gt;"",Scoring!$O$17)+IF(Data!$M231&lt;&gt;"",Scoring!$O$18)+IF(Data!$N231&lt;&gt;"",Scoring!$O$19)+IF(Data!$O231&lt;&gt;"",Scoring!$O$20)+IF(Data!$P231&lt;&gt;"",Scoring!$O$21)+IF(Data!$Q231&lt;&gt;"",Scoring!$O$22)+IF(Data!$R231&lt;&gt;"",Scoring!$O$23)+IF(Data!$S231&lt;&gt;"",Scoring!$O$24)+IF(Data!$T231&lt;&gt;"",Scoring!$O$25)+IF(Data!$U231&lt;&gt;"",Scoring!$O$26)+IF(Data!$V231&lt;&gt;"",Scoring!$O$27)+IF(Data!$W231&lt;&gt;"",Scoring!$O$28)+IF(Data!$X231&lt;&gt;"",Scoring!$O$29)+IF(Data!$Y231&lt;&gt;"",Scoring!$O$30)+IF(Data!$Z231&lt;&gt;"",Scoring!$O$31)+IF(Data!$AA231&lt;&gt;"",Scoring!$O$32)+IF(Data!$AB231&lt;&gt;"",Scoring!$O$33)+IF(Data!$AC231&lt;&gt;"",Scoring!$O$34)+IF(Data!$AD231&lt;&gt;"",Scoring!$O$35)+IF(Data!$AE231&lt;&gt;"",Scoring!$O$36)+IF(Data!$AF231&lt;&gt;"",Scoring!$O$37)+IF(Data!$AG231&lt;&gt;"",Scoring!$O$38)+IF(Data!$AH231&lt;&gt;"",Scoring!$O$39)+IF(Data!$AI231&lt;&gt;"",Scoring!$O$40)+IF(Data!$AJ231&lt;&gt;"",Scoring!$O$41)+IF(Data!$AK231&lt;&gt;"",Scoring!$O$42)+IF(Data!$AL231&lt;&gt;"",Scoring!$O$43)+IF(Data!$AM231&lt;&gt;"",Scoring!$O$44)+IF(Data!$AN231&lt;&gt;"",Scoring!$O$45)+IF(Data!$AO231&lt;&gt;"",Scoring!$O$46)+IF(Data!$AP231&lt;&gt;"",Scoring!$O$47)+IF(Data!$AQ231&lt;&gt;"",Scoring!$O$48)+IF(Data!$AR231&lt;&gt;"",Scoring!$O$49)+IF(Data!$AS231&lt;&gt;"",Scoring!$O$50)+IF(Data!$AT231&lt;&gt;"",Scoring!$O$51)+IF(Data!$AU231&lt;&gt;"",Scoring!$O$52),"")</f>
        <v/>
      </c>
      <c r="BS231" s="184" t="str">
        <f>IF(BR231&lt;&gt;"",LOOKUP(BR231,Likelihoods!$A$7:$A$107,Likelihoods!M$7:M$107),"")</f>
        <v/>
      </c>
      <c r="BT231" s="181" t="str">
        <f>IF(AND(COUNTBLANK($B231:$O231)=13,COUNTBLANK($P231:$Q231)=1,COUNTBLANK($R231:$U231)=3,COUNTBLANK($V231:$X231)=2,COUNTBLANK($Y231:$AE231)=6,COUNTBLANK($AF231:$AJ231)=4,COUNTBLANK($AK231:AN231)=3,COUNTBLANK($AO231:$AQ231)=2,COUNTBLANK($AR231:$AS231)=1,COUNTBLANK($AT231:$AU231)=1),IF(Data!$B231&lt;&gt;"",Scoring!$P$7)+IF(Data!$C231&lt;&gt;"",Scoring!$P$8)+IF(Data!$D231&lt;&gt;"",Scoring!$P$9)+IF(Data!$E231&lt;&gt;"",Scoring!$P$10)+IF(Data!$F231&lt;&gt;"",Scoring!$P$11)+IF(Data!$G231&lt;&gt;"",Scoring!$P$12)+IF(Data!$H231&lt;&gt;"",Scoring!$P$13)+IF(Data!$I231&lt;&gt;"",Scoring!$P$14)+IF(Data!$J231&lt;&gt;"",Scoring!$P$15)+IF(Data!$K231&lt;&gt;"",Scoring!$P$16)+IF(Data!$L231&lt;&gt;"",Scoring!$P$17)+IF(Data!$M231&lt;&gt;"",Scoring!$P$18)+IF(Data!$N231&lt;&gt;"",Scoring!$P$19)+IF(Data!$O231&lt;&gt;"",Scoring!$P$20)+IF(Data!$P231&lt;&gt;"",Scoring!$P$21)+IF(Data!$Q231&lt;&gt;"",Scoring!$P$22)+IF(Data!$R231&lt;&gt;"",Scoring!$P$23)+IF(Data!$S231&lt;&gt;"",Scoring!$P$24)+IF(Data!$T231&lt;&gt;"",Scoring!$P$25)+IF(Data!$U231&lt;&gt;"",Scoring!$P$26)+IF(Data!$V231&lt;&gt;"",Scoring!$P$27)+IF(Data!$W231&lt;&gt;"",Scoring!$P$28)+IF(Data!$X231&lt;&gt;"",Scoring!$P$29)+IF(Data!$Y231&lt;&gt;"",Scoring!$P$30)+IF(Data!$Z231&lt;&gt;"",Scoring!$P$31)+IF(Data!$AA231&lt;&gt;"",Scoring!$P$32)+IF(Data!$AB231&lt;&gt;"",Scoring!$P$33)+IF(Data!$AC231&lt;&gt;"",Scoring!$P$34)+IF(Data!$AD231&lt;&gt;"",Scoring!$P$35)+IF(Data!$AE231&lt;&gt;"",Scoring!$P$36)+IF(Data!$AF231&lt;&gt;"",Scoring!$P$37)+IF(Data!$AG231&lt;&gt;"",Scoring!$P$38)+IF(Data!$AH231&lt;&gt;"",Scoring!$P$39)+IF(Data!$AI231&lt;&gt;"",Scoring!$P$40)+IF(Data!$AJ231&lt;&gt;"",Scoring!$P$41)+IF(Data!$AK231&lt;&gt;"",Scoring!$P$42)+IF(Data!$AL231&lt;&gt;"",Scoring!$P$43)+IF(Data!$AM231&lt;&gt;"",Scoring!$P$44)+IF(Data!$AN231&lt;&gt;"",Scoring!$P$45)+IF(Data!$AO231&lt;&gt;"",Scoring!$P$46)+IF(Data!$AP231&lt;&gt;"",Scoring!$P$47)+IF(Data!$AQ231&lt;&gt;"",Scoring!$P$48)+IF(Data!$AR231&lt;&gt;"",Scoring!$P$49)+IF(Data!$AS231&lt;&gt;"",Scoring!$P$50)+IF(Data!$AT231&lt;&gt;"",Scoring!$P$51)+IF(Data!$AU231&lt;&gt;"",Scoring!$P$52),"")</f>
        <v/>
      </c>
      <c r="BU231" s="180" t="str">
        <f>IF(BT231&lt;&gt;"",LOOKUP(BT231,Likelihoods!$A$7:$A$107,Likelihoods!N$7:N$107),"")</f>
        <v/>
      </c>
      <c r="BV231" s="181" t="str">
        <f>IF(AND(COUNTBLANK($B231:$O231)=13,COUNTBLANK($P231:$Q231)=1,COUNTBLANK($R231:$U231)=3,COUNTBLANK($V231:$X231)=2,COUNTBLANK($Y231:$AE231)=6,COUNTBLANK($AF231:$AJ231)=4,COUNTBLANK($AK231:AN231)=3,COUNTBLANK($AO231:$AQ231)=2,COUNTBLANK($AR231:$AS231)=1,COUNTBLANK($AT231:$AU231)=1),IF(Data!$B231&lt;&gt;"",Scoring!$Q$7)+IF(Data!$C231&lt;&gt;"",Scoring!$Q$8)+IF(Data!$D231&lt;&gt;"",Scoring!$Q$9)+IF(Data!$E231&lt;&gt;"",Scoring!$Q$10)+IF(Data!$F231&lt;&gt;"",Scoring!$Q$11)+IF(Data!$G231&lt;&gt;"",Scoring!$Q$12)+IF(Data!$H231&lt;&gt;"",Scoring!$Q$13)+IF(Data!$I231&lt;&gt;"",Scoring!$Q$14)+IF(Data!$J231&lt;&gt;"",Scoring!$Q$15)+IF(Data!$K231&lt;&gt;"",Scoring!$Q$16)+IF(Data!$L231&lt;&gt;"",Scoring!$Q$17)+IF(Data!$M231&lt;&gt;"",Scoring!$Q$18)+IF(Data!$N231&lt;&gt;"",Scoring!$Q$19)+IF(Data!$O231&lt;&gt;"",Scoring!$Q$20)+IF(Data!$P231&lt;&gt;"",Scoring!$Q$21)+IF(Data!$Q231&lt;&gt;"",Scoring!$Q$22)+IF(Data!$R231&lt;&gt;"",Scoring!$Q$23)+IF(Data!$S231&lt;&gt;"",Scoring!$Q$24)+IF(Data!$T231&lt;&gt;"",Scoring!$Q$25)+IF(Data!$U231&lt;&gt;"",Scoring!$Q$26)+IF(Data!$V231&lt;&gt;"",Scoring!$Q$27)+IF(Data!$W231&lt;&gt;"",Scoring!$Q$28)+IF(Data!$X231&lt;&gt;"",Scoring!$Q$29)+IF(Data!$Y231&lt;&gt;"",Scoring!$Q$30)+IF(Data!$Z231&lt;&gt;"",Scoring!$Q$31)+IF(Data!$AA231&lt;&gt;"",Scoring!$Q$32)+IF(Data!$AB231&lt;&gt;"",Scoring!$Q$33)+IF(Data!$AC231&lt;&gt;"",Scoring!$Q$34)+IF(Data!$AD231&lt;&gt;"",Scoring!$Q$35)+IF(Data!$AE231&lt;&gt;"",Scoring!$Q$36)+IF(Data!$AF231&lt;&gt;"",Scoring!$Q$37)+IF(Data!$AG231&lt;&gt;"",Scoring!$Q$38)+IF(Data!$AH231&lt;&gt;"",Scoring!$Q$39)+IF(Data!$AI231&lt;&gt;"",Scoring!$Q$40)+IF(Data!$AJ231&lt;&gt;"",Scoring!$Q$41)+IF(Data!$AK231&lt;&gt;"",Scoring!$Q$42)+IF(Data!$AL231&lt;&gt;"",Scoring!$Q$43)+IF(Data!$AM231&lt;&gt;"",Scoring!$Q$44)+IF(Data!$AN231&lt;&gt;"",Scoring!$Q$45)+IF(Data!$AO231&lt;&gt;"",Scoring!$Q$46)+IF(Data!$AP231&lt;&gt;"",Scoring!$Q$47)+IF(Data!$AQ231&lt;&gt;"",Scoring!$Q$48)+IF(Data!$AR231&lt;&gt;"",Scoring!$Q$49)+IF(Data!$AS231&lt;&gt;"",Scoring!$Q$50)+IF(Data!$AT231&lt;&gt;"",Scoring!$Q$51)+IF(Data!$AU231&lt;&gt;"",Scoring!$Q$52),"")</f>
        <v/>
      </c>
      <c r="BW231" s="183" t="str">
        <f>IF(BV231&lt;&gt;"",LOOKUP(BV231,Likelihoods!$A$7:$A$107,Likelihoods!O$7:O$107),"")</f>
        <v/>
      </c>
      <c r="BX231" s="9"/>
      <c r="BY231" s="9"/>
      <c r="BZ231" s="9"/>
      <c r="CA231" s="9"/>
      <c r="CB231" s="9"/>
      <c r="CC231" s="9"/>
      <c r="CD231" s="9"/>
      <c r="CE231" s="9"/>
      <c r="CF231" s="9"/>
      <c r="CG231" s="9"/>
      <c r="CH231" s="9"/>
      <c r="CI231" s="9"/>
      <c r="CJ231" s="9"/>
      <c r="CK231" s="9"/>
    </row>
    <row r="232" spans="1:89" ht="14.25">
      <c r="A232" s="59"/>
      <c r="B232" s="76"/>
      <c r="C232" s="77"/>
      <c r="D232" s="77"/>
      <c r="E232" s="77"/>
      <c r="F232" s="77"/>
      <c r="G232" s="77"/>
      <c r="H232" s="77"/>
      <c r="I232" s="77"/>
      <c r="J232" s="77"/>
      <c r="K232" s="77"/>
      <c r="L232" s="77"/>
      <c r="M232" s="77"/>
      <c r="N232" s="77"/>
      <c r="O232" s="77"/>
      <c r="P232" s="76"/>
      <c r="Q232" s="78"/>
      <c r="R232" s="77"/>
      <c r="S232" s="77"/>
      <c r="T232" s="77"/>
      <c r="U232" s="77"/>
      <c r="V232" s="76"/>
      <c r="W232" s="77"/>
      <c r="X232" s="78"/>
      <c r="Y232" s="77"/>
      <c r="Z232" s="77"/>
      <c r="AA232" s="77"/>
      <c r="AB232" s="77"/>
      <c r="AC232" s="77"/>
      <c r="AD232" s="77"/>
      <c r="AE232" s="77"/>
      <c r="AF232" s="76"/>
      <c r="AG232" s="77"/>
      <c r="AH232" s="77"/>
      <c r="AI232" s="77"/>
      <c r="AJ232" s="78"/>
      <c r="AK232" s="77"/>
      <c r="AL232" s="77"/>
      <c r="AM232" s="77"/>
      <c r="AN232" s="77"/>
      <c r="AO232" s="76"/>
      <c r="AP232" s="77"/>
      <c r="AQ232" s="78"/>
      <c r="AR232" s="76"/>
      <c r="AS232" s="78"/>
      <c r="AT232" s="77"/>
      <c r="AU232" s="77"/>
      <c r="AV232" s="179" t="str">
        <f>IF(AND(COUNTBLANK($B232:$O232)=13,COUNTBLANK($P232:$Q232)=1,COUNTBLANK($R232:$U232)=3,COUNTBLANK($V232:$X232)=2,COUNTBLANK($Y232:$AE232)=6,COUNTBLANK($AF232:$AJ232)=4,COUNTBLANK($AK232:AN232)=3,COUNTBLANK($AO232:$AQ232)=2,COUNTBLANK($AR232:$AS232)=1,COUNTBLANK($AT232:$AU232)=1),IF(Data!$B232&lt;&gt;"",Scoring!$D$7)+IF(Data!$C232&lt;&gt;"",Scoring!$D$8)+IF(Data!$D232&lt;&gt;"",Scoring!$D$9)+IF(Data!$E232&lt;&gt;"",Scoring!$D$10)+IF(Data!$F232&lt;&gt;"",Scoring!$D$11)+IF(Data!$G232&lt;&gt;"",Scoring!$D$12)+IF(Data!$H232&lt;&gt;"",Scoring!$D$13)+IF(Data!$I232&lt;&gt;"",Scoring!$D$14)+IF(Data!$J232&lt;&gt;"",Scoring!$D$15)+IF(Data!$K232&lt;&gt;"",Scoring!$D$16)+IF(Data!$L232&lt;&gt;"",Scoring!$D$17)+IF(Data!$M232&lt;&gt;"",Scoring!$D$18)+IF(Data!$N232&lt;&gt;"",Scoring!$D$19)+IF(Data!$O232&lt;&gt;"",Scoring!$D$20)+IF(Data!$P232&lt;&gt;"",Scoring!$D$21)+IF(Data!$Q232&lt;&gt;"",Scoring!$D$22)+IF(Data!$R232&lt;&gt;"",Scoring!$D$23)+IF(Data!$S232&lt;&gt;"",Scoring!$D$24)+IF(Data!$T232&lt;&gt;"",Scoring!$D$25)+IF(Data!$U232&lt;&gt;"",Scoring!$D$26)+IF(Data!$V232&lt;&gt;"",Scoring!$D$27)+IF(Data!$W232&lt;&gt;"",Scoring!$D$28)+IF(Data!$X232&lt;&gt;"",Scoring!$D$29)+IF(Data!$Y232&lt;&gt;"",Scoring!$D$30)+IF(Data!$Z232&lt;&gt;"",Scoring!$D$31)+IF(Data!$AA232&lt;&gt;"",Scoring!$D$32)+IF(Data!$AB232&lt;&gt;"",Scoring!$D$33)+IF(Data!$AC232&lt;&gt;"",Scoring!$D$34)+IF(Data!$AD232&lt;&gt;"",Scoring!$D$35)+IF(Data!$AE232&lt;&gt;"",Scoring!$D$36)+IF(Data!$AF232&lt;&gt;"",Scoring!$D$37)+IF(Data!$AG232&lt;&gt;"",Scoring!$D$38)+IF(Data!$AH232&lt;&gt;"",Scoring!$D$39)+IF(Data!$AI232&lt;&gt;"",Scoring!$D$40)+IF(Data!$AJ232&lt;&gt;"",Scoring!$D$41)+IF(Data!$AK232&lt;&gt;"",Scoring!$D$42)+IF(Data!$AL232&lt;&gt;"",Scoring!$D$43)+IF(Data!$AM232&lt;&gt;"",Scoring!$D$44)+IF(Data!$AN232&lt;&gt;"",Scoring!$D$45)+IF(Data!$AO232&lt;&gt;"",Scoring!$D$46)+IF(Data!$AP232&lt;&gt;"",Scoring!$D$47)+IF(Data!$AQ232&lt;&gt;"",Scoring!$D$48)+IF(Data!$AR232&lt;&gt;"",Scoring!$D$49)+IF(Data!$AS232&lt;&gt;"",Scoring!$D$50)+IF(Data!$AT232&lt;&gt;"",Scoring!$D$51)+IF(Data!$AU232&lt;&gt;"",Scoring!$D$52),"")</f>
        <v/>
      </c>
      <c r="AW232" s="180" t="str">
        <f>IF(AV232&lt;&gt;"",LOOKUP(AV232,Likelihoods!$A$7:$A$107,Likelihoods!B$7:B$107),"")</f>
        <v/>
      </c>
      <c r="AX232" s="181" t="str">
        <f>IF(AND(COUNTBLANK($B232:$O232)=13,COUNTBLANK($P232:$Q232)=1,COUNTBLANK($R232:$U232)=3,COUNTBLANK($V232:$X232)=2,COUNTBLANK($Y232:$AE232)=6,COUNTBLANK($AF232:$AJ232)=4,COUNTBLANK($AK232:AN232)=3,COUNTBLANK($AO232:$AQ232)=2,COUNTBLANK($AR232:$AS232)=1,COUNTBLANK($AT232:$AU232)=1),IF(Data!$B232&lt;&gt;"",Scoring!$E$7)+IF(Data!$C232&lt;&gt;"",Scoring!$E$8)+IF(Data!$D232&lt;&gt;"",Scoring!$E$9)+IF(Data!$E232&lt;&gt;"",Scoring!$E$10)+IF(Data!$F232&lt;&gt;"",Scoring!$E$11)+IF(Data!$G232&lt;&gt;"",Scoring!$E$12)+IF(Data!$H232&lt;&gt;"",Scoring!$E$13)+IF(Data!$I232&lt;&gt;"",Scoring!$E$14)+IF(Data!$J232&lt;&gt;"",Scoring!$E$15)+IF(Data!$K232&lt;&gt;"",Scoring!$E$16)+IF(Data!$L232&lt;&gt;"",Scoring!$E$17)+IF(Data!$M232&lt;&gt;"",Scoring!$E$18)+IF(Data!$N232&lt;&gt;"",Scoring!$E$19)+IF(Data!$O232&lt;&gt;"",Scoring!$E$20)+IF(Data!$P232&lt;&gt;"",Scoring!$E$21)+IF(Data!$Q232&lt;&gt;"",Scoring!$E$22)+IF(Data!$R232&lt;&gt;"",Scoring!$E$23)+IF(Data!$S232&lt;&gt;"",Scoring!$E$24)+IF(Data!$T232&lt;&gt;"",Scoring!$E$25)+IF(Data!$U232&lt;&gt;"",Scoring!$E$26)+IF(Data!$V232&lt;&gt;"",Scoring!$E$27)+IF(Data!$W232&lt;&gt;"",Scoring!$E$28)+IF(Data!$X232&lt;&gt;"",Scoring!$E$29)+IF(Data!$Y232&lt;&gt;"",Scoring!$E$30)+IF(Data!$Z232&lt;&gt;"",Scoring!$E$31)+IF(Data!$AA232&lt;&gt;"",Scoring!$E$32)+IF(Data!$AB232&lt;&gt;"",Scoring!$E$33)+IF(Data!$AC232&lt;&gt;"",Scoring!$E$34)+IF(Data!$AD232&lt;&gt;"",Scoring!$E$35)+IF(Data!$AE232&lt;&gt;"",Scoring!$E$36)+IF(Data!$AF232&lt;&gt;"",Scoring!$E$37)+IF(Data!$AG232&lt;&gt;"",Scoring!$E$38)+IF(Data!$AH232&lt;&gt;"",Scoring!$E$39)+IF(Data!$AI232&lt;&gt;"",Scoring!$E$40)+IF(Data!$AJ232&lt;&gt;"",Scoring!$E$41)+IF(Data!$AK232&lt;&gt;"",Scoring!$E$42)+IF(Data!$AL232&lt;&gt;"",Scoring!$E$43)+IF(Data!$AM232&lt;&gt;"",Scoring!$E$44)+IF(Data!$AN232&lt;&gt;"",Scoring!$E$45)+IF(Data!$AO232&lt;&gt;"",Scoring!$E$46)+IF(Data!$AP232&lt;&gt;"",Scoring!$E$47)+IF(Data!$AQ232&lt;&gt;"",Scoring!$E$48)+IF(Data!$AR232&lt;&gt;"",Scoring!$E$49)+IF(Data!$AS232&lt;&gt;"",Scoring!$E$50)+IF(Data!$AT232&lt;&gt;"",Scoring!$E$51)+IF(Data!$AU232&lt;&gt;"",Scoring!$E$52),"")</f>
        <v/>
      </c>
      <c r="AY232" s="180" t="str">
        <f>IF(AX232&lt;&gt;"",LOOKUP(AX232,Likelihoods!$A$7:$A$107,Likelihoods!C$7:C$107),"")</f>
        <v/>
      </c>
      <c r="AZ232" s="182" t="str">
        <f>IF(AND(COUNTBLANK($B232:$O232)=13,COUNTBLANK($P232:$Q232)=1,COUNTBLANK($R232:$U232)=3,COUNTBLANK($V232:$X232)=2,COUNTBLANK($Y232:$AE232)=6,COUNTBLANK($AF232:$AJ232)=4,COUNTBLANK($AK232:AN232)=3,COUNTBLANK($AO232:$AQ232)=2,COUNTBLANK($AR232:$AS232)=1,COUNTBLANK($AT232:$AU232)=1),IF(Data!$B232&lt;&gt;"",Scoring!$F$7)+IF(Data!$C232&lt;&gt;"",Scoring!$F$8)+IF(Data!$D232&lt;&gt;"",Scoring!$F$9)+IF(Data!$E232&lt;&gt;"",Scoring!$F$10)+IF(Data!$F232&lt;&gt;"",Scoring!$F$11)+IF(Data!$G232&lt;&gt;"",Scoring!$F$12)+IF(Data!$H232&lt;&gt;"",Scoring!$F$13)+IF(Data!$I232&lt;&gt;"",Scoring!$F$14)+IF(Data!$J232&lt;&gt;"",Scoring!$F$15)+IF(Data!$K232&lt;&gt;"",Scoring!$F$16)+IF(Data!$L232&lt;&gt;"",Scoring!$F$17)+IF(Data!$M232&lt;&gt;"",Scoring!$F$18)+IF(Data!$N232&lt;&gt;"",Scoring!$F$19)+IF(Data!$O232&lt;&gt;"",Scoring!$F$20)+IF(Data!$P232&lt;&gt;"",Scoring!$F$21)+IF(Data!$Q232&lt;&gt;"",Scoring!$F$22)+IF(Data!$R232&lt;&gt;"",Scoring!$F$23)+IF(Data!$S232&lt;&gt;"",Scoring!$F$24)+IF(Data!$T232&lt;&gt;"",Scoring!$F$25)+IF(Data!$U232&lt;&gt;"",Scoring!$F$26)+IF(Data!$V232&lt;&gt;"",Scoring!$F$27)+IF(Data!$W232&lt;&gt;"",Scoring!$F$28)+IF(Data!$X232&lt;&gt;"",Scoring!$F$29)+IF(Data!$Y232&lt;&gt;"",Scoring!$F$30)+IF(Data!$Z232&lt;&gt;"",Scoring!$F$31)+IF(Data!$AA232&lt;&gt;"",Scoring!$F$32)+IF(Data!$AB232&lt;&gt;"",Scoring!$F$33)+IF(Data!$AC232&lt;&gt;"",Scoring!$F$34)+IF(Data!$AD232&lt;&gt;"",Scoring!$F$35)+IF(Data!$AE232&lt;&gt;"",Scoring!$F$36)+IF(Data!$AF232&lt;&gt;"",Scoring!$F$37)+IF(Data!$AG232&lt;&gt;"",Scoring!$F$38)+IF(Data!$AH232&lt;&gt;"",Scoring!$F$39)+IF(Data!$AI232&lt;&gt;"",Scoring!$F$40)+IF(Data!$AJ232&lt;&gt;"",Scoring!$F$41)+IF(Data!$AK232&lt;&gt;"",Scoring!$F$42)+IF(Data!$AL232&lt;&gt;"",Scoring!$F$43)+IF(Data!$AM232&lt;&gt;"",Scoring!$F$44)+IF(Data!$AN232&lt;&gt;"",Scoring!$F$45)+IF(Data!$AO232&lt;&gt;"",Scoring!$F$46)+IF(Data!$AP232&lt;&gt;"",Scoring!$F$47)+IF(Data!$AQ232&lt;&gt;"",Scoring!$F$48)+IF(Data!$AR232&lt;&gt;"",Scoring!$F$49)+IF(Data!$AS232&lt;&gt;"",Scoring!$F$50)+IF(Data!$AT232&lt;&gt;"",Scoring!$F$51)+IF(Data!$AU232&lt;&gt;"",Scoring!$F$52),"")</f>
        <v/>
      </c>
      <c r="BA232" s="183" t="str">
        <f>IF(AZ232&lt;&gt;"",LOOKUP(AZ232,Likelihoods!$A$7:$A$107,Likelihoods!D$7:D$107),"")</f>
        <v/>
      </c>
      <c r="BB232" s="181" t="str">
        <f>IF(AND(COUNTBLANK($B232:$O232)=13,COUNTBLANK($P232:$Q232)=1,COUNTBLANK($R232:$U232)=3,COUNTBLANK($V232:$X232)=2,COUNTBLANK($Y232:$AE232)=6,COUNTBLANK($AF232:$AJ232)=4,COUNTBLANK($AK232:AN232)=3,COUNTBLANK($AO232:$AQ232)=2,COUNTBLANK($AR232:$AS232)=1,COUNTBLANK($AT232:$AU232)=1),IF(Data!$B232&lt;&gt;"",Scoring!$G$7)+IF(Data!$C232&lt;&gt;"",Scoring!$G$8)+IF(Data!$D232&lt;&gt;"",Scoring!$G$9)+IF(Data!$E232&lt;&gt;"",Scoring!$G$10)+IF(Data!$F232&lt;&gt;"",Scoring!$G$11)+IF(Data!$G232&lt;&gt;"",Scoring!$G$12)+IF(Data!$H232&lt;&gt;"",Scoring!$G$13)+IF(Data!$I232&lt;&gt;"",Scoring!$G$14)+IF(Data!$J232&lt;&gt;"",Scoring!$G$15)+IF(Data!$K232&lt;&gt;"",Scoring!$G$16)+IF(Data!$L232&lt;&gt;"",Scoring!$G$17)+IF(Data!$M232&lt;&gt;"",Scoring!$G$18)+IF(Data!$N232&lt;&gt;"",Scoring!$G$19)+IF(Data!$O232&lt;&gt;"",Scoring!$G$20)+IF(Data!$P232&lt;&gt;"",Scoring!$G$21)+IF(Data!$Q232&lt;&gt;"",Scoring!$G$22)+IF(Data!$R232&lt;&gt;"",Scoring!$G$23)+IF(Data!$S232&lt;&gt;"",Scoring!$G$24)+IF(Data!$T232&lt;&gt;"",Scoring!$G$25)+IF(Data!$U232&lt;&gt;"",Scoring!$G$26)+IF(Data!$V232&lt;&gt;"",Scoring!$G$27)+IF(Data!$W232&lt;&gt;"",Scoring!$G$28)+IF(Data!$X232&lt;&gt;"",Scoring!$G$29)+IF(Data!$Y232&lt;&gt;"",Scoring!$G$30)+IF(Data!$Z232&lt;&gt;"",Scoring!$G$31)+IF(Data!$AA232&lt;&gt;"",Scoring!$G$32)+IF(Data!$AB232&lt;&gt;"",Scoring!$G$33)+IF(Data!$AC232&lt;&gt;"",Scoring!$G$34)+IF(Data!$AD232&lt;&gt;"",Scoring!$G$35)+IF(Data!$AE232&lt;&gt;"",Scoring!$G$36)+IF(Data!$AF232&lt;&gt;"",Scoring!$G$37)+IF(Data!$AG232&lt;&gt;"",Scoring!$G$38)+IF(Data!$AH232&lt;&gt;"",Scoring!$G$39)+IF(Data!$AI232&lt;&gt;"",Scoring!$G$40)+IF(Data!$AJ232&lt;&gt;"",Scoring!$G$41)+IF(Data!$AK232&lt;&gt;"",Scoring!$G$42)+IF(Data!$AL232&lt;&gt;"",Scoring!$G$43)+IF(Data!$AM232&lt;&gt;"",Scoring!$G$44)+IF(Data!$AN232&lt;&gt;"",Scoring!$G$45)+IF(Data!$AO232&lt;&gt;"",Scoring!$G$46)+IF(Data!$AP232&lt;&gt;"",Scoring!$G$47)+IF(Data!$AQ232&lt;&gt;"",Scoring!$G$48)+IF(Data!$AR232&lt;&gt;"",Scoring!$G$49)+IF(Data!$AS232&lt;&gt;"",Scoring!$G$50)+IF(Data!$AT232&lt;&gt;"",Scoring!$G$51)+IF(Data!$AU232&lt;&gt;"",Scoring!$G$52),"")</f>
        <v/>
      </c>
      <c r="BC232" s="184" t="str">
        <f>IF(BB232&lt;&gt;"",LOOKUP(BB232,Likelihoods!$A$7:$A$107,Likelihoods!E$7:E$107),"")</f>
        <v/>
      </c>
      <c r="BD232" s="185" t="str">
        <f>IF(AND(COUNTBLANK($B232:$O232)=13,COUNTBLANK($P232:$Q232)=1,COUNTBLANK($R232:$U232)=3,COUNTBLANK($V232:$X232)=2,COUNTBLANK($Y232:$AE232)=6,COUNTBLANK($AF232:$AJ232)=4,COUNTBLANK($AK232:AN232)=3,COUNTBLANK($AO232:$AQ232)=2,COUNTBLANK($AR232:$AS232)=1,COUNTBLANK($AT232:$AU232)=1),IF(Data!$B232&lt;&gt;"",Scoring!$H$7)+IF(Data!$C232&lt;&gt;"",Scoring!$H$8)+IF(Data!$D232&lt;&gt;"",Scoring!$H$9)+IF(Data!$E232&lt;&gt;"",Scoring!$H$10)+IF(Data!$F232&lt;&gt;"",Scoring!$H$11)+IF(Data!$G232&lt;&gt;"",Scoring!$H$12)+IF(Data!$H232&lt;&gt;"",Scoring!$H$13)+IF(Data!$I232&lt;&gt;"",Scoring!$H$14)+IF(Data!$J232&lt;&gt;"",Scoring!$H$15)+IF(Data!$K232&lt;&gt;"",Scoring!$H$16)+IF(Data!$L232&lt;&gt;"",Scoring!$H$17)+IF(Data!$M232&lt;&gt;"",Scoring!$H$18)+IF(Data!$N232&lt;&gt;"",Scoring!$H$19)+IF(Data!$O232&lt;&gt;"",Scoring!$H$20)+IF(Data!$P232&lt;&gt;"",Scoring!$H$21)+IF(Data!$Q232&lt;&gt;"",Scoring!$H$22)+IF(Data!$R232&lt;&gt;"",Scoring!$H$23)+IF(Data!$S232&lt;&gt;"",Scoring!$H$24)+IF(Data!$T232&lt;&gt;"",Scoring!$H$25)+IF(Data!$U232&lt;&gt;"",Scoring!$H$26)+IF(Data!$V232&lt;&gt;"",Scoring!$H$27)+IF(Data!$W232&lt;&gt;"",Scoring!$H$28)+IF(Data!$X232&lt;&gt;"",Scoring!$H$29)+IF(Data!$Y232&lt;&gt;"",Scoring!$H$30)+IF(Data!$Z232&lt;&gt;"",Scoring!$H$31)+IF(Data!$AA232&lt;&gt;"",Scoring!$H$32)+IF(Data!$AB232&lt;&gt;"",Scoring!$H$33)+IF(Data!$AC232&lt;&gt;"",Scoring!$H$34)+IF(Data!$AD232&lt;&gt;"",Scoring!$H$35)+IF(Data!$AE232&lt;&gt;"",Scoring!$H$36)+IF(Data!$AF232&lt;&gt;"",Scoring!$H$37)+IF(Data!$AG232&lt;&gt;"",Scoring!$H$38)+IF(Data!$AH232&lt;&gt;"",Scoring!$H$39)+IF(Data!$AI232&lt;&gt;"",Scoring!$H$40)+IF(Data!$AJ232&lt;&gt;"",Scoring!$H$41)+IF(Data!$AK232&lt;&gt;"",Scoring!$H$42)+IF(Data!$AL232&lt;&gt;"",Scoring!$H$43)+IF(Data!$AM232&lt;&gt;"",Scoring!$H$44)+IF(Data!$AN232&lt;&gt;"",Scoring!$H$45)+IF(Data!$AO232&lt;&gt;"",Scoring!$H$46)+IF(Data!$AP232&lt;&gt;"",Scoring!$H$47)+IF(Data!$AQ232&lt;&gt;"",Scoring!$H$48)+IF(Data!$AR232&lt;&gt;"",Scoring!$H$49)+IF(Data!$AS232&lt;&gt;"",Scoring!$H$50)+IF(Data!$AT232&lt;&gt;"",Scoring!$H$51)+IF(Data!$AU232&lt;&gt;"",Scoring!$H$52),"")</f>
        <v/>
      </c>
      <c r="BE232" s="186" t="str">
        <f>IF(BD232&lt;&gt;"",LOOKUP(BD232,Likelihoods!$A$7:$A$107,Likelihoods!F$7:F$107),"")</f>
        <v/>
      </c>
      <c r="BF232" s="181" t="str">
        <f>IF(AND(COUNTBLANK($B232:$O232)=13,COUNTBLANK($P232:$Q232)=1,COUNTBLANK($R232:$U232)=3,COUNTBLANK($V232:$X232)=2,COUNTBLANK($Y232:$AE232)=6,COUNTBLANK($AF232:$AJ232)=4,COUNTBLANK($AK232:AN232)=3,COUNTBLANK($AO232:$AQ232)=2,COUNTBLANK($AR232:$AS232)=1,COUNTBLANK($AT232:$AU232)=1),IF(Data!$B232&lt;&gt;"",Scoring!$I$7)+IF(Data!$C232&lt;&gt;"",Scoring!$I$8)+IF(Data!$D232&lt;&gt;"",Scoring!$I$9)+IF(Data!$E232&lt;&gt;"",Scoring!$I$10)+IF(Data!$F232&lt;&gt;"",Scoring!$I$11)+IF(Data!$G232&lt;&gt;"",Scoring!$I$12)+IF(Data!$H232&lt;&gt;"",Scoring!$I$13)+IF(Data!$I232&lt;&gt;"",Scoring!$I$14)+IF(Data!$J232&lt;&gt;"",Scoring!$I$15)+IF(Data!$K232&lt;&gt;"",Scoring!$I$16)+IF(Data!$L232&lt;&gt;"",Scoring!$I$17)+IF(Data!$M232&lt;&gt;"",Scoring!$I$18)+IF(Data!$N232&lt;&gt;"",Scoring!$I$19)+IF(Data!$O232&lt;&gt;"",Scoring!$I$20)+IF(Data!$P232&lt;&gt;"",Scoring!$I$21)+IF(Data!$Q232&lt;&gt;"",Scoring!$I$22)+IF(Data!$R232&lt;&gt;"",Scoring!$I$23)+IF(Data!$S232&lt;&gt;"",Scoring!$I$24)+IF(Data!$T232&lt;&gt;"",Scoring!$I$25)+IF(Data!$U232&lt;&gt;"",Scoring!$I$26)+IF(Data!$V232&lt;&gt;"",Scoring!$I$27)+IF(Data!$W232&lt;&gt;"",Scoring!$I$28)+IF(Data!$X232&lt;&gt;"",Scoring!$I$29)+IF(Data!$Y232&lt;&gt;"",Scoring!$I$30)+IF(Data!$Z232&lt;&gt;"",Scoring!$I$31)+IF(Data!$AA232&lt;&gt;"",Scoring!$I$32)+IF(Data!$AB232&lt;&gt;"",Scoring!$I$33)+IF(Data!$AC232&lt;&gt;"",Scoring!$I$34)+IF(Data!$AD232&lt;&gt;"",Scoring!$I$35)+IF(Data!$AE232&lt;&gt;"",Scoring!$I$36)+IF(Data!$AF232&lt;&gt;"",Scoring!$I$37)+IF(Data!$AG232&lt;&gt;"",Scoring!$I$38)+IF(Data!$AH232&lt;&gt;"",Scoring!$I$39)+IF(Data!$AI232&lt;&gt;"",Scoring!$I$40)+IF(Data!$AJ232&lt;&gt;"",Scoring!$I$41)+IF(Data!$AK232&lt;&gt;"",Scoring!$I$42)+IF(Data!$AL232&lt;&gt;"",Scoring!$I$43)+IF(Data!$AM232&lt;&gt;"",Scoring!$I$44)+IF(Data!$AN232&lt;&gt;"",Scoring!$I$45)+IF(Data!$AO232&lt;&gt;"",Scoring!$I$46)+IF(Data!$AP232&lt;&gt;"",Scoring!$I$47)+IF(Data!$AQ232&lt;&gt;"",Scoring!$I$48)+IF(Data!$AR232&lt;&gt;"",Scoring!$I$49)+IF(Data!$AS232&lt;&gt;"",Scoring!$I$50)+IF(Data!$AT232&lt;&gt;"",Scoring!$I$51)+IF(Data!$AU232&lt;&gt;"",Scoring!$I$52),"")</f>
        <v/>
      </c>
      <c r="BG232" s="180" t="str">
        <f>IF(BF232&lt;&gt;"",LOOKUP(BF232,Likelihoods!$A$7:$A$107,Likelihoods!G$7:G$107),"")</f>
        <v/>
      </c>
      <c r="BH232" s="187" t="str">
        <f>IF(AND(COUNTBLANK($B232:$O232)=13,COUNTBLANK($P232:$Q232)=1,COUNTBLANK($R232:$U232)=3,COUNTBLANK($V232:$X232)=2,COUNTBLANK($Y232:$AE232)=6,COUNTBLANK($AF232:$AJ232)=4,COUNTBLANK($AK232:AN232)=3,COUNTBLANK($AO232:$AQ232)=2,COUNTBLANK($AR232:$AS232)=1,COUNTBLANK($AT232:$AU232)=1),IF(Data!$B232&lt;&gt;"",Scoring!$J$7)+IF(Data!$C232&lt;&gt;"",Scoring!$J$8)+IF(Data!$D232&lt;&gt;"",Scoring!$J$9)+IF(Data!$E232&lt;&gt;"",Scoring!$J$10)+IF(Data!$F232&lt;&gt;"",Scoring!$J$11)+IF(Data!$G232&lt;&gt;"",Scoring!$J$12)+IF(Data!$H232&lt;&gt;"",Scoring!$J$13)+IF(Data!$I232&lt;&gt;"",Scoring!$J$14)+IF(Data!$J232&lt;&gt;"",Scoring!$J$15)+IF(Data!$K232&lt;&gt;"",Scoring!$J$16)+IF(Data!$L232&lt;&gt;"",Scoring!$J$17)+IF(Data!$M232&lt;&gt;"",Scoring!$J$18)+IF(Data!$N232&lt;&gt;"",Scoring!$J$19)+IF(Data!$O232&lt;&gt;"",Scoring!$J$20)+IF(Data!$P232&lt;&gt;"",Scoring!$J$21)+IF(Data!$Q232&lt;&gt;"",Scoring!$J$22)+IF(Data!$R232&lt;&gt;"",Scoring!$J$23)+IF(Data!$S232&lt;&gt;"",Scoring!$J$24)+IF(Data!$T232&lt;&gt;"",Scoring!$J$25)+IF(Data!$U232&lt;&gt;"",Scoring!$J$26)+IF(Data!$V232&lt;&gt;"",Scoring!$J$27)+IF(Data!$W232&lt;&gt;"",Scoring!$J$28)+IF(Data!$X232&lt;&gt;"",Scoring!$J$29)+IF(Data!$Y232&lt;&gt;"",Scoring!$J$30)+IF(Data!$Z232&lt;&gt;"",Scoring!$J$31)+IF(Data!$AA232&lt;&gt;"",Scoring!$J$32)+IF(Data!$AB232&lt;&gt;"",Scoring!$J$33)+IF(Data!$AC232&lt;&gt;"",Scoring!$J$34)+IF(Data!$AD232&lt;&gt;"",Scoring!$J$35)+IF(Data!$AE232&lt;&gt;"",Scoring!$J$36)+IF(Data!$AF232&lt;&gt;"",Scoring!$J$37)+IF(Data!$AG232&lt;&gt;"",Scoring!$J$38)+IF(Data!$AH232&lt;&gt;"",Scoring!$J$39)+IF(Data!$AI232&lt;&gt;"",Scoring!$J$40)+IF(Data!$AJ232&lt;&gt;"",Scoring!$J$41)+IF(Data!$AK232&lt;&gt;"",Scoring!$J$42)+IF(Data!$AL232&lt;&gt;"",Scoring!$J$43)+IF(Data!$AM232&lt;&gt;"",Scoring!$J$44)+IF(Data!$AN232&lt;&gt;"",Scoring!$J$45)+IF(Data!$AO232&lt;&gt;"",Scoring!$J$46)+IF(Data!$AP232&lt;&gt;"",Scoring!$J$47)+IF(Data!$AQ232&lt;&gt;"",Scoring!$J$48)+IF(Data!$AR232&lt;&gt;"",Scoring!$J$49)+IF(Data!$AS232&lt;&gt;"",Scoring!$J$50)+IF(Data!$AT232&lt;&gt;"",Scoring!$J$51)+IF(Data!$AU232&lt;&gt;"",Scoring!$J$52),"")</f>
        <v/>
      </c>
      <c r="BI232" s="183" t="str">
        <f>IF(BH232&lt;&gt;"",LOOKUP(BH232,Likelihoods!$A$7:$A$107,Likelihoods!H$7:H$107),"")</f>
        <v/>
      </c>
      <c r="BJ232" s="188" t="str">
        <f>IF(AND(COUNTBLANK($B232:$O232)=13,COUNTBLANK($P232:$Q232)=1,COUNTBLANK($R232:$U232)=3,COUNTBLANK($V232:$X232)=2,COUNTBLANK($Y232:$AE232)=6,COUNTBLANK($AF232:$AJ232)=4,COUNTBLANK($AK232:AN232)=3,COUNTBLANK($AO232:$AQ232)=2,COUNTBLANK($AR232:$AS232)=1,COUNTBLANK($AT232:$AU232)=1),IF(Data!$B232&lt;&gt;"",Scoring!$K$7)+IF(Data!$C232&lt;&gt;"",Scoring!$K$8)+IF(Data!$D232&lt;&gt;"",Scoring!$K$9)+IF(Data!$E232&lt;&gt;"",Scoring!$K$10)+IF(Data!$F232&lt;&gt;"",Scoring!$K$11)+IF(Data!$G232&lt;&gt;"",Scoring!$K$12)+IF(Data!$H232&lt;&gt;"",Scoring!$K$13)+IF(Data!$I232&lt;&gt;"",Scoring!$K$14)+IF(Data!$J232&lt;&gt;"",Scoring!$K$15)+IF(Data!$K232&lt;&gt;"",Scoring!$K$16)+IF(Data!$L232&lt;&gt;"",Scoring!$K$17)+IF(Data!$M232&lt;&gt;"",Scoring!$K$18)+IF(Data!$N232&lt;&gt;"",Scoring!$K$19)+IF(Data!$O232&lt;&gt;"",Scoring!$K$20)+IF(Data!$P232&lt;&gt;"",Scoring!$K$21)+IF(Data!$Q232&lt;&gt;"",Scoring!$K$22)+IF(Data!$R232&lt;&gt;"",Scoring!$K$23)+IF(Data!$S232&lt;&gt;"",Scoring!$K$24)+IF(Data!$T232&lt;&gt;"",Scoring!$K$25)+IF(Data!$U232&lt;&gt;"",Scoring!$K$26)+IF(Data!$V232&lt;&gt;"",Scoring!$K$27)+IF(Data!$W232&lt;&gt;"",Scoring!$K$28)+IF(Data!$X232&lt;&gt;"",Scoring!$K$29)+IF(Data!$Y232&lt;&gt;"",Scoring!$K$30)+IF(Data!$Z232&lt;&gt;"",Scoring!$K$31)+IF(Data!$AA232&lt;&gt;"",Scoring!$K$32)+IF(Data!$AB232&lt;&gt;"",Scoring!$K$33)+IF(Data!$AC232&lt;&gt;"",Scoring!$K$34)+IF(Data!$AD232&lt;&gt;"",Scoring!$K$35)+IF(Data!$AE232&lt;&gt;"",Scoring!$K$36)+IF(Data!$AF232&lt;&gt;"",Scoring!$K$37)+IF(Data!$AG232&lt;&gt;"",Scoring!$K$38)+IF(Data!$AH232&lt;&gt;"",Scoring!$K$39)+IF(Data!$AI232&lt;&gt;"",Scoring!$K$40)+IF(Data!$AJ232&lt;&gt;"",Scoring!$K$41)+IF(Data!$AK232&lt;&gt;"",Scoring!$K$42)+IF(Data!$AL232&lt;&gt;"",Scoring!$K$43)+IF(Data!$AM232&lt;&gt;"",Scoring!$K$44)+IF(Data!$AN232&lt;&gt;"",Scoring!$K$45)+IF(Data!$AO232&lt;&gt;"",Scoring!$K$46)+IF(Data!$AP232&lt;&gt;"",Scoring!$K$47)+IF(Data!$AQ232&lt;&gt;"",Scoring!$K$48)+IF(Data!$AR232&lt;&gt;"",Scoring!$K$49)+IF(Data!$AS232&lt;&gt;"",Scoring!$K$50)+IF(Data!$AT232&lt;&gt;"",Scoring!$K$51)+IF(Data!$AU232&lt;&gt;"",Scoring!$K$52),"")</f>
        <v/>
      </c>
      <c r="BK232" s="184" t="str">
        <f>IF(BJ232&lt;&gt;"",LOOKUP(BJ232,Likelihoods!$A$7:$A$107,Likelihoods!I$7:I$107),"")</f>
        <v/>
      </c>
      <c r="BL232" s="187" t="str">
        <f>IF(AND(COUNTBLANK($B232:$O232)=13,COUNTBLANK($P232:$Q232)=1,COUNTBLANK($R232:$U232)=3,COUNTBLANK($V232:$X232)=2,COUNTBLANK($Y232:$AE232)=6,COUNTBLANK($AF232:$AJ232)=4,COUNTBLANK($AK232:AN232)=3,COUNTBLANK($AO232:$AQ232)=2,COUNTBLANK($AR232:$AS232)=1,COUNTBLANK($AT232:$AU232)=1),IF(Data!$B232&lt;&gt;"",Scoring!$L$7)+IF(Data!$C232&lt;&gt;"",Scoring!$L$8)+IF(Data!$D232&lt;&gt;"",Scoring!$L$9)+IF(Data!$E232&lt;&gt;"",Scoring!$L$10)+IF(Data!$F232&lt;&gt;"",Scoring!$L$11)+IF(Data!$G232&lt;&gt;"",Scoring!$L$12)+IF(Data!$H232&lt;&gt;"",Scoring!$L$13)+IF(Data!$I232&lt;&gt;"",Scoring!$L$14)+IF(Data!$J232&lt;&gt;"",Scoring!$L$15)+IF(Data!$K232&lt;&gt;"",Scoring!$L$16)+IF(Data!$L232&lt;&gt;"",Scoring!$L$17)+IF(Data!$M232&lt;&gt;"",Scoring!$L$18)+IF(Data!$N232&lt;&gt;"",Scoring!$L$19)+IF(Data!$O232&lt;&gt;"",Scoring!$L$20)+IF(Data!$P232&lt;&gt;"",Scoring!$L$21)+IF(Data!$Q232&lt;&gt;"",Scoring!$L$22)+IF(Data!$R232&lt;&gt;"",Scoring!$L$23)+IF(Data!$S232&lt;&gt;"",Scoring!$L$24)+IF(Data!$T232&lt;&gt;"",Scoring!$L$25)+IF(Data!$U232&lt;&gt;"",Scoring!$L$26)+IF(Data!$V232&lt;&gt;"",Scoring!$L$27)+IF(Data!$W232&lt;&gt;"",Scoring!$L$28)+IF(Data!$X232&lt;&gt;"",Scoring!$L$29)+IF(Data!$Y232&lt;&gt;"",Scoring!$L$30)+IF(Data!$Z232&lt;&gt;"",Scoring!$L$31)+IF(Data!$AA232&lt;&gt;"",Scoring!$L$32)+IF(Data!$AB232&lt;&gt;"",Scoring!$L$33)+IF(Data!$AC232&lt;&gt;"",Scoring!$L$34)+IF(Data!$AD232&lt;&gt;"",Scoring!$L$35)+IF(Data!$AE232&lt;&gt;"",Scoring!$L$36)+IF(Data!$AF232&lt;&gt;"",Scoring!$L$37)+IF(Data!$AG232&lt;&gt;"",Scoring!$L$38)+IF(Data!$AH232&lt;&gt;"",Scoring!$L$39)+IF(Data!$AI232&lt;&gt;"",Scoring!$L$40)+IF(Data!$AJ232&lt;&gt;"",Scoring!$L$41)+IF(Data!$AK232&lt;&gt;"",Scoring!$L$42)+IF(Data!$AL232&lt;&gt;"",Scoring!$L$43)+IF(Data!$AM232&lt;&gt;"",Scoring!$L$44)+IF(Data!$AN232&lt;&gt;"",Scoring!$L$45)+IF(Data!$AO232&lt;&gt;"",Scoring!$L$46)+IF(Data!$AP232&lt;&gt;"",Scoring!$L$47)+IF(Data!$AQ232&lt;&gt;"",Scoring!$L$48)+IF(Data!$AR232&lt;&gt;"",Scoring!$L$49)+IF(Data!$AS232&lt;&gt;"",Scoring!$L$50)+IF(Data!$AT232&lt;&gt;"",Scoring!$L$51)+IF(Data!$AU232&lt;&gt;"",Scoring!$L$52),"")</f>
        <v/>
      </c>
      <c r="BM232" s="180" t="str">
        <f>IF(BL232&lt;&gt;"",LOOKUP(BL232,Likelihoods!$A$7:$A$107,Likelihoods!J$7:J$107),"")</f>
        <v/>
      </c>
      <c r="BN232" s="181" t="str">
        <f>IF(AND(COUNTBLANK($B232:$O232)=13,COUNTBLANK($P232:$Q232)=1,COUNTBLANK($R232:$U232)=3,COUNTBLANK($V232:$X232)=2,COUNTBLANK($Y232:$AE232)=6,COUNTBLANK($AF232:$AJ232)=4,COUNTBLANK($AK232:AN232)=3,COUNTBLANK($AO232:$AQ232)=2,COUNTBLANK($AR232:$AS232)=1,COUNTBLANK($AT232:$AU232)=1),IF(Data!$B232&lt;&gt;"",Scoring!$M$7)+IF(Data!$C232&lt;&gt;"",Scoring!$M$8)+IF(Data!$D232&lt;&gt;"",Scoring!$M$9)+IF(Data!$E232&lt;&gt;"",Scoring!$M$10)+IF(Data!$F232&lt;&gt;"",Scoring!$M$11)+IF(Data!$G232&lt;&gt;"",Scoring!$M$12)+IF(Data!$H232&lt;&gt;"",Scoring!$M$13)+IF(Data!$I232&lt;&gt;"",Scoring!$M$14)+IF(Data!$J232&lt;&gt;"",Scoring!$M$15)+IF(Data!$K232&lt;&gt;"",Scoring!$M$16)+IF(Data!$L232&lt;&gt;"",Scoring!$M$17)+IF(Data!$M232&lt;&gt;"",Scoring!$M$18)+IF(Data!$N232&lt;&gt;"",Scoring!$M$19)+IF(Data!$O232&lt;&gt;"",Scoring!$M$20)+IF(Data!$P232&lt;&gt;"",Scoring!$M$21)+IF(Data!$Q232&lt;&gt;"",Scoring!$M$22)+IF(Data!$R232&lt;&gt;"",Scoring!$M$23)+IF(Data!$S232&lt;&gt;"",Scoring!$M$24)+IF(Data!$T232&lt;&gt;"",Scoring!$M$25)+IF(Data!$U232&lt;&gt;"",Scoring!$M$26)+IF(Data!$V232&lt;&gt;"",Scoring!$M$27)+IF(Data!$W232&lt;&gt;"",Scoring!$M$28)+IF(Data!$X232&lt;&gt;"",Scoring!$M$29)+IF(Data!$Y232&lt;&gt;"",Scoring!$M$30)+IF(Data!$Z232&lt;&gt;"",Scoring!$M$31)+IF(Data!$AA232&lt;&gt;"",Scoring!$M$32)+IF(Data!$AB232&lt;&gt;"",Scoring!$M$33)+IF(Data!$AC232&lt;&gt;"",Scoring!$M$34)+IF(Data!$AD232&lt;&gt;"",Scoring!$M$35)+IF(Data!$AE232&lt;&gt;"",Scoring!$M$36)+IF(Data!$AF232&lt;&gt;"",Scoring!$M$37)+IF(Data!$AG232&lt;&gt;"",Scoring!$M$38)+IF(Data!$AH232&lt;&gt;"",Scoring!$M$39)+IF(Data!$AI232&lt;&gt;"",Scoring!$M$40)+IF(Data!$AJ232&lt;&gt;"",Scoring!$M$41)+IF(Data!$AK232&lt;&gt;"",Scoring!$M$42)+IF(Data!$AL232&lt;&gt;"",Scoring!$M$43)+IF(Data!$AM232&lt;&gt;"",Scoring!$M$44)+IF(Data!$AN232&lt;&gt;"",Scoring!$M$45)+IF(Data!$AO232&lt;&gt;"",Scoring!$M$46)+IF(Data!$AP232&lt;&gt;"",Scoring!$M$47)+IF(Data!$AQ232&lt;&gt;"",Scoring!$M$48)+IF(Data!$AR232&lt;&gt;"",Scoring!$M$49)+IF(Data!$AS232&lt;&gt;"",Scoring!$M$50)+IF(Data!$AT232&lt;&gt;"",Scoring!$M$51)+IF(Data!$AU232&lt;&gt;"",Scoring!$M$52),"")</f>
        <v/>
      </c>
      <c r="BO232" s="184" t="str">
        <f>IF(BN232&lt;&gt;"",LOOKUP(BN232,Likelihoods!$A$7:$A$107,Likelihoods!K$7:K$107),"")</f>
        <v/>
      </c>
      <c r="BP232" s="179" t="str">
        <f>IF(AND(COUNTBLANK($B232:$O232)=13,COUNTBLANK($P232:$Q232)=1,COUNTBLANK($R232:$U232)=3,COUNTBLANK($V232:$X232)=2,COUNTBLANK($Y232:$AE232)=6,COUNTBLANK($AF232:$AJ232)=4,COUNTBLANK($AK232:AN232)=3,COUNTBLANK($AO232:$AQ232)=2,COUNTBLANK($AR232:$AS232)=1,COUNTBLANK($AT232:$AU232)=1),IF(Data!$B232&lt;&gt;"",Scoring!$N$7)+IF(Data!$C232&lt;&gt;"",Scoring!$N$8)+IF(Data!$D232&lt;&gt;"",Scoring!$N$9)+IF(Data!$E232&lt;&gt;"",Scoring!$N$10)+IF(Data!$F232&lt;&gt;"",Scoring!$N$11)+IF(Data!$G232&lt;&gt;"",Scoring!$N$12)+IF(Data!$H232&lt;&gt;"",Scoring!$N$13)+IF(Data!$I232&lt;&gt;"",Scoring!$N$14)+IF(Data!$J232&lt;&gt;"",Scoring!$N$15)+IF(Data!$K232&lt;&gt;"",Scoring!$N$16)+IF(Data!$L232&lt;&gt;"",Scoring!$N$17)+IF(Data!$M232&lt;&gt;"",Scoring!$N$18)+IF(Data!$N232&lt;&gt;"",Scoring!$N$19)+IF(Data!$O232&lt;&gt;"",Scoring!$N$20)+IF(Data!$P232&lt;&gt;"",Scoring!$N$21)+IF(Data!$Q232&lt;&gt;"",Scoring!$N$22)+IF(Data!$R232&lt;&gt;"",Scoring!$N$23)+IF(Data!$S232&lt;&gt;"",Scoring!$N$24)+IF(Data!$T232&lt;&gt;"",Scoring!$N$25)+IF(Data!$U232&lt;&gt;"",Scoring!$N$26)+IF(Data!$V232&lt;&gt;"",Scoring!$N$27)+IF(Data!$W232&lt;&gt;"",Scoring!$N$28)+IF(Data!$X232&lt;&gt;"",Scoring!$N$29)+IF(Data!$Y232&lt;&gt;"",Scoring!$N$30)+IF(Data!$Z232&lt;&gt;"",Scoring!$N$31)+IF(Data!$AA232&lt;&gt;"",Scoring!$N$32)+IF(Data!$AB232&lt;&gt;"",Scoring!$N$33)+IF(Data!$AC232&lt;&gt;"",Scoring!$N$34)+IF(Data!$AD232&lt;&gt;"",Scoring!$N$35)+IF(Data!$AE232&lt;&gt;"",Scoring!$N$36)+IF(Data!$AF232&lt;&gt;"",Scoring!$N$37)+IF(Data!$AG232&lt;&gt;"",Scoring!$N$38)+IF(Data!$AH232&lt;&gt;"",Scoring!$N$39)+IF(Data!$AI232&lt;&gt;"",Scoring!$N$40)+IF(Data!$AJ232&lt;&gt;"",Scoring!$N$41)+IF(Data!$AK232&lt;&gt;"",Scoring!$N$42)+IF(Data!$AL232&lt;&gt;"",Scoring!$N$43)+IF(Data!$AM232&lt;&gt;"",Scoring!$N$44)+IF(Data!$AN232&lt;&gt;"",Scoring!$N$45)+IF(Data!$AO232&lt;&gt;"",Scoring!$N$46)+IF(Data!$AP232&lt;&gt;"",Scoring!$N$47)+IF(Data!$AQ232&lt;&gt;"",Scoring!$N$48)+IF(Data!$AR232&lt;&gt;"",Scoring!$N$49)+IF(Data!$AS232&lt;&gt;"",Scoring!$N$50)+IF(Data!$AT232&lt;&gt;"",Scoring!$N$51)+IF(Data!$AU232&lt;&gt;"",Scoring!$N$52),"")</f>
        <v/>
      </c>
      <c r="BQ232" s="189" t="str">
        <f>IF(BP232&lt;&gt;"",LOOKUP(BP232,Likelihoods!$A$7:$A$107,Likelihoods!L$7:L$107),"")</f>
        <v/>
      </c>
      <c r="BR232" s="181" t="str">
        <f>IF(AND(COUNTBLANK($B232:$O232)=13,COUNTBLANK($P232:$Q232)=1,COUNTBLANK($R232:$U232)=3,COUNTBLANK($V232:$X232)=2,COUNTBLANK($Y232:$AE232)=6,COUNTBLANK($AF232:$AJ232)=4,COUNTBLANK($AK232:AN232)=3,COUNTBLANK($AO232:$AQ232)=2,COUNTBLANK($AR232:$AS232)=1,COUNTBLANK($AT232:$AU232)=1),IF(Data!$B232&lt;&gt;"",Scoring!$O$7)+IF(Data!$C232&lt;&gt;"",Scoring!$O$8)+IF(Data!$D232&lt;&gt;"",Scoring!$O$9)+IF(Data!$E232&lt;&gt;"",Scoring!$O$10)+IF(Data!$F232&lt;&gt;"",Scoring!$O$11)+IF(Data!$G232&lt;&gt;"",Scoring!$O$12)+IF(Data!$H232&lt;&gt;"",Scoring!$O$13)+IF(Data!$I232&lt;&gt;"",Scoring!$O$14)+IF(Data!$J232&lt;&gt;"",Scoring!$O$15)+IF(Data!$K232&lt;&gt;"",Scoring!$O$16)+IF(Data!$L232&lt;&gt;"",Scoring!$O$17)+IF(Data!$M232&lt;&gt;"",Scoring!$O$18)+IF(Data!$N232&lt;&gt;"",Scoring!$O$19)+IF(Data!$O232&lt;&gt;"",Scoring!$O$20)+IF(Data!$P232&lt;&gt;"",Scoring!$O$21)+IF(Data!$Q232&lt;&gt;"",Scoring!$O$22)+IF(Data!$R232&lt;&gt;"",Scoring!$O$23)+IF(Data!$S232&lt;&gt;"",Scoring!$O$24)+IF(Data!$T232&lt;&gt;"",Scoring!$O$25)+IF(Data!$U232&lt;&gt;"",Scoring!$O$26)+IF(Data!$V232&lt;&gt;"",Scoring!$O$27)+IF(Data!$W232&lt;&gt;"",Scoring!$O$28)+IF(Data!$X232&lt;&gt;"",Scoring!$O$29)+IF(Data!$Y232&lt;&gt;"",Scoring!$O$30)+IF(Data!$Z232&lt;&gt;"",Scoring!$O$31)+IF(Data!$AA232&lt;&gt;"",Scoring!$O$32)+IF(Data!$AB232&lt;&gt;"",Scoring!$O$33)+IF(Data!$AC232&lt;&gt;"",Scoring!$O$34)+IF(Data!$AD232&lt;&gt;"",Scoring!$O$35)+IF(Data!$AE232&lt;&gt;"",Scoring!$O$36)+IF(Data!$AF232&lt;&gt;"",Scoring!$O$37)+IF(Data!$AG232&lt;&gt;"",Scoring!$O$38)+IF(Data!$AH232&lt;&gt;"",Scoring!$O$39)+IF(Data!$AI232&lt;&gt;"",Scoring!$O$40)+IF(Data!$AJ232&lt;&gt;"",Scoring!$O$41)+IF(Data!$AK232&lt;&gt;"",Scoring!$O$42)+IF(Data!$AL232&lt;&gt;"",Scoring!$O$43)+IF(Data!$AM232&lt;&gt;"",Scoring!$O$44)+IF(Data!$AN232&lt;&gt;"",Scoring!$O$45)+IF(Data!$AO232&lt;&gt;"",Scoring!$O$46)+IF(Data!$AP232&lt;&gt;"",Scoring!$O$47)+IF(Data!$AQ232&lt;&gt;"",Scoring!$O$48)+IF(Data!$AR232&lt;&gt;"",Scoring!$O$49)+IF(Data!$AS232&lt;&gt;"",Scoring!$O$50)+IF(Data!$AT232&lt;&gt;"",Scoring!$O$51)+IF(Data!$AU232&lt;&gt;"",Scoring!$O$52),"")</f>
        <v/>
      </c>
      <c r="BS232" s="184" t="str">
        <f>IF(BR232&lt;&gt;"",LOOKUP(BR232,Likelihoods!$A$7:$A$107,Likelihoods!M$7:M$107),"")</f>
        <v/>
      </c>
      <c r="BT232" s="181" t="str">
        <f>IF(AND(COUNTBLANK($B232:$O232)=13,COUNTBLANK($P232:$Q232)=1,COUNTBLANK($R232:$U232)=3,COUNTBLANK($V232:$X232)=2,COUNTBLANK($Y232:$AE232)=6,COUNTBLANK($AF232:$AJ232)=4,COUNTBLANK($AK232:AN232)=3,COUNTBLANK($AO232:$AQ232)=2,COUNTBLANK($AR232:$AS232)=1,COUNTBLANK($AT232:$AU232)=1),IF(Data!$B232&lt;&gt;"",Scoring!$P$7)+IF(Data!$C232&lt;&gt;"",Scoring!$P$8)+IF(Data!$D232&lt;&gt;"",Scoring!$P$9)+IF(Data!$E232&lt;&gt;"",Scoring!$P$10)+IF(Data!$F232&lt;&gt;"",Scoring!$P$11)+IF(Data!$G232&lt;&gt;"",Scoring!$P$12)+IF(Data!$H232&lt;&gt;"",Scoring!$P$13)+IF(Data!$I232&lt;&gt;"",Scoring!$P$14)+IF(Data!$J232&lt;&gt;"",Scoring!$P$15)+IF(Data!$K232&lt;&gt;"",Scoring!$P$16)+IF(Data!$L232&lt;&gt;"",Scoring!$P$17)+IF(Data!$M232&lt;&gt;"",Scoring!$P$18)+IF(Data!$N232&lt;&gt;"",Scoring!$P$19)+IF(Data!$O232&lt;&gt;"",Scoring!$P$20)+IF(Data!$P232&lt;&gt;"",Scoring!$P$21)+IF(Data!$Q232&lt;&gt;"",Scoring!$P$22)+IF(Data!$R232&lt;&gt;"",Scoring!$P$23)+IF(Data!$S232&lt;&gt;"",Scoring!$P$24)+IF(Data!$T232&lt;&gt;"",Scoring!$P$25)+IF(Data!$U232&lt;&gt;"",Scoring!$P$26)+IF(Data!$V232&lt;&gt;"",Scoring!$P$27)+IF(Data!$W232&lt;&gt;"",Scoring!$P$28)+IF(Data!$X232&lt;&gt;"",Scoring!$P$29)+IF(Data!$Y232&lt;&gt;"",Scoring!$P$30)+IF(Data!$Z232&lt;&gt;"",Scoring!$P$31)+IF(Data!$AA232&lt;&gt;"",Scoring!$P$32)+IF(Data!$AB232&lt;&gt;"",Scoring!$P$33)+IF(Data!$AC232&lt;&gt;"",Scoring!$P$34)+IF(Data!$AD232&lt;&gt;"",Scoring!$P$35)+IF(Data!$AE232&lt;&gt;"",Scoring!$P$36)+IF(Data!$AF232&lt;&gt;"",Scoring!$P$37)+IF(Data!$AG232&lt;&gt;"",Scoring!$P$38)+IF(Data!$AH232&lt;&gt;"",Scoring!$P$39)+IF(Data!$AI232&lt;&gt;"",Scoring!$P$40)+IF(Data!$AJ232&lt;&gt;"",Scoring!$P$41)+IF(Data!$AK232&lt;&gt;"",Scoring!$P$42)+IF(Data!$AL232&lt;&gt;"",Scoring!$P$43)+IF(Data!$AM232&lt;&gt;"",Scoring!$P$44)+IF(Data!$AN232&lt;&gt;"",Scoring!$P$45)+IF(Data!$AO232&lt;&gt;"",Scoring!$P$46)+IF(Data!$AP232&lt;&gt;"",Scoring!$P$47)+IF(Data!$AQ232&lt;&gt;"",Scoring!$P$48)+IF(Data!$AR232&lt;&gt;"",Scoring!$P$49)+IF(Data!$AS232&lt;&gt;"",Scoring!$P$50)+IF(Data!$AT232&lt;&gt;"",Scoring!$P$51)+IF(Data!$AU232&lt;&gt;"",Scoring!$P$52),"")</f>
        <v/>
      </c>
      <c r="BU232" s="180" t="str">
        <f>IF(BT232&lt;&gt;"",LOOKUP(BT232,Likelihoods!$A$7:$A$107,Likelihoods!N$7:N$107),"")</f>
        <v/>
      </c>
      <c r="BV232" s="181" t="str">
        <f>IF(AND(COUNTBLANK($B232:$O232)=13,COUNTBLANK($P232:$Q232)=1,COUNTBLANK($R232:$U232)=3,COUNTBLANK($V232:$X232)=2,COUNTBLANK($Y232:$AE232)=6,COUNTBLANK($AF232:$AJ232)=4,COUNTBLANK($AK232:AN232)=3,COUNTBLANK($AO232:$AQ232)=2,COUNTBLANK($AR232:$AS232)=1,COUNTBLANK($AT232:$AU232)=1),IF(Data!$B232&lt;&gt;"",Scoring!$Q$7)+IF(Data!$C232&lt;&gt;"",Scoring!$Q$8)+IF(Data!$D232&lt;&gt;"",Scoring!$Q$9)+IF(Data!$E232&lt;&gt;"",Scoring!$Q$10)+IF(Data!$F232&lt;&gt;"",Scoring!$Q$11)+IF(Data!$G232&lt;&gt;"",Scoring!$Q$12)+IF(Data!$H232&lt;&gt;"",Scoring!$Q$13)+IF(Data!$I232&lt;&gt;"",Scoring!$Q$14)+IF(Data!$J232&lt;&gt;"",Scoring!$Q$15)+IF(Data!$K232&lt;&gt;"",Scoring!$Q$16)+IF(Data!$L232&lt;&gt;"",Scoring!$Q$17)+IF(Data!$M232&lt;&gt;"",Scoring!$Q$18)+IF(Data!$N232&lt;&gt;"",Scoring!$Q$19)+IF(Data!$O232&lt;&gt;"",Scoring!$Q$20)+IF(Data!$P232&lt;&gt;"",Scoring!$Q$21)+IF(Data!$Q232&lt;&gt;"",Scoring!$Q$22)+IF(Data!$R232&lt;&gt;"",Scoring!$Q$23)+IF(Data!$S232&lt;&gt;"",Scoring!$Q$24)+IF(Data!$T232&lt;&gt;"",Scoring!$Q$25)+IF(Data!$U232&lt;&gt;"",Scoring!$Q$26)+IF(Data!$V232&lt;&gt;"",Scoring!$Q$27)+IF(Data!$W232&lt;&gt;"",Scoring!$Q$28)+IF(Data!$X232&lt;&gt;"",Scoring!$Q$29)+IF(Data!$Y232&lt;&gt;"",Scoring!$Q$30)+IF(Data!$Z232&lt;&gt;"",Scoring!$Q$31)+IF(Data!$AA232&lt;&gt;"",Scoring!$Q$32)+IF(Data!$AB232&lt;&gt;"",Scoring!$Q$33)+IF(Data!$AC232&lt;&gt;"",Scoring!$Q$34)+IF(Data!$AD232&lt;&gt;"",Scoring!$Q$35)+IF(Data!$AE232&lt;&gt;"",Scoring!$Q$36)+IF(Data!$AF232&lt;&gt;"",Scoring!$Q$37)+IF(Data!$AG232&lt;&gt;"",Scoring!$Q$38)+IF(Data!$AH232&lt;&gt;"",Scoring!$Q$39)+IF(Data!$AI232&lt;&gt;"",Scoring!$Q$40)+IF(Data!$AJ232&lt;&gt;"",Scoring!$Q$41)+IF(Data!$AK232&lt;&gt;"",Scoring!$Q$42)+IF(Data!$AL232&lt;&gt;"",Scoring!$Q$43)+IF(Data!$AM232&lt;&gt;"",Scoring!$Q$44)+IF(Data!$AN232&lt;&gt;"",Scoring!$Q$45)+IF(Data!$AO232&lt;&gt;"",Scoring!$Q$46)+IF(Data!$AP232&lt;&gt;"",Scoring!$Q$47)+IF(Data!$AQ232&lt;&gt;"",Scoring!$Q$48)+IF(Data!$AR232&lt;&gt;"",Scoring!$Q$49)+IF(Data!$AS232&lt;&gt;"",Scoring!$Q$50)+IF(Data!$AT232&lt;&gt;"",Scoring!$Q$51)+IF(Data!$AU232&lt;&gt;"",Scoring!$Q$52),"")</f>
        <v/>
      </c>
      <c r="BW232" s="183" t="str">
        <f>IF(BV232&lt;&gt;"",LOOKUP(BV232,Likelihoods!$A$7:$A$107,Likelihoods!O$7:O$107),"")</f>
        <v/>
      </c>
      <c r="BX232" s="9"/>
      <c r="BY232" s="9"/>
      <c r="BZ232" s="9"/>
      <c r="CA232" s="9"/>
      <c r="CB232" s="9"/>
      <c r="CC232" s="9"/>
      <c r="CD232" s="9"/>
      <c r="CE232" s="9"/>
      <c r="CF232" s="9"/>
      <c r="CG232" s="9"/>
      <c r="CH232" s="9"/>
      <c r="CI232" s="9"/>
      <c r="CJ232" s="9"/>
      <c r="CK232" s="9"/>
    </row>
    <row r="233" spans="1:89" ht="14.25">
      <c r="A233" s="59"/>
      <c r="B233" s="76"/>
      <c r="C233" s="77"/>
      <c r="D233" s="77"/>
      <c r="E233" s="77"/>
      <c r="F233" s="77"/>
      <c r="G233" s="77"/>
      <c r="H233" s="77"/>
      <c r="I233" s="77"/>
      <c r="J233" s="77"/>
      <c r="K233" s="77"/>
      <c r="L233" s="77"/>
      <c r="M233" s="77"/>
      <c r="N233" s="77"/>
      <c r="O233" s="77"/>
      <c r="P233" s="76"/>
      <c r="Q233" s="78"/>
      <c r="R233" s="77"/>
      <c r="S233" s="77"/>
      <c r="T233" s="77"/>
      <c r="U233" s="77"/>
      <c r="V233" s="76"/>
      <c r="W233" s="77"/>
      <c r="X233" s="78"/>
      <c r="Y233" s="77"/>
      <c r="Z233" s="77"/>
      <c r="AA233" s="77"/>
      <c r="AB233" s="77"/>
      <c r="AC233" s="77"/>
      <c r="AD233" s="77"/>
      <c r="AE233" s="77"/>
      <c r="AF233" s="76"/>
      <c r="AG233" s="77"/>
      <c r="AH233" s="77"/>
      <c r="AI233" s="77"/>
      <c r="AJ233" s="78"/>
      <c r="AK233" s="77"/>
      <c r="AL233" s="77"/>
      <c r="AM233" s="77"/>
      <c r="AN233" s="77"/>
      <c r="AO233" s="76"/>
      <c r="AP233" s="77"/>
      <c r="AQ233" s="78"/>
      <c r="AR233" s="76"/>
      <c r="AS233" s="78"/>
      <c r="AT233" s="77"/>
      <c r="AU233" s="77"/>
      <c r="AV233" s="179" t="str">
        <f>IF(AND(COUNTBLANK($B233:$O233)=13,COUNTBLANK($P233:$Q233)=1,COUNTBLANK($R233:$U233)=3,COUNTBLANK($V233:$X233)=2,COUNTBLANK($Y233:$AE233)=6,COUNTBLANK($AF233:$AJ233)=4,COUNTBLANK($AK233:AN233)=3,COUNTBLANK($AO233:$AQ233)=2,COUNTBLANK($AR233:$AS233)=1,COUNTBLANK($AT233:$AU233)=1),IF(Data!$B233&lt;&gt;"",Scoring!$D$7)+IF(Data!$C233&lt;&gt;"",Scoring!$D$8)+IF(Data!$D233&lt;&gt;"",Scoring!$D$9)+IF(Data!$E233&lt;&gt;"",Scoring!$D$10)+IF(Data!$F233&lt;&gt;"",Scoring!$D$11)+IF(Data!$G233&lt;&gt;"",Scoring!$D$12)+IF(Data!$H233&lt;&gt;"",Scoring!$D$13)+IF(Data!$I233&lt;&gt;"",Scoring!$D$14)+IF(Data!$J233&lt;&gt;"",Scoring!$D$15)+IF(Data!$K233&lt;&gt;"",Scoring!$D$16)+IF(Data!$L233&lt;&gt;"",Scoring!$D$17)+IF(Data!$M233&lt;&gt;"",Scoring!$D$18)+IF(Data!$N233&lt;&gt;"",Scoring!$D$19)+IF(Data!$O233&lt;&gt;"",Scoring!$D$20)+IF(Data!$P233&lt;&gt;"",Scoring!$D$21)+IF(Data!$Q233&lt;&gt;"",Scoring!$D$22)+IF(Data!$R233&lt;&gt;"",Scoring!$D$23)+IF(Data!$S233&lt;&gt;"",Scoring!$D$24)+IF(Data!$T233&lt;&gt;"",Scoring!$D$25)+IF(Data!$U233&lt;&gt;"",Scoring!$D$26)+IF(Data!$V233&lt;&gt;"",Scoring!$D$27)+IF(Data!$W233&lt;&gt;"",Scoring!$D$28)+IF(Data!$X233&lt;&gt;"",Scoring!$D$29)+IF(Data!$Y233&lt;&gt;"",Scoring!$D$30)+IF(Data!$Z233&lt;&gt;"",Scoring!$D$31)+IF(Data!$AA233&lt;&gt;"",Scoring!$D$32)+IF(Data!$AB233&lt;&gt;"",Scoring!$D$33)+IF(Data!$AC233&lt;&gt;"",Scoring!$D$34)+IF(Data!$AD233&lt;&gt;"",Scoring!$D$35)+IF(Data!$AE233&lt;&gt;"",Scoring!$D$36)+IF(Data!$AF233&lt;&gt;"",Scoring!$D$37)+IF(Data!$AG233&lt;&gt;"",Scoring!$D$38)+IF(Data!$AH233&lt;&gt;"",Scoring!$D$39)+IF(Data!$AI233&lt;&gt;"",Scoring!$D$40)+IF(Data!$AJ233&lt;&gt;"",Scoring!$D$41)+IF(Data!$AK233&lt;&gt;"",Scoring!$D$42)+IF(Data!$AL233&lt;&gt;"",Scoring!$D$43)+IF(Data!$AM233&lt;&gt;"",Scoring!$D$44)+IF(Data!$AN233&lt;&gt;"",Scoring!$D$45)+IF(Data!$AO233&lt;&gt;"",Scoring!$D$46)+IF(Data!$AP233&lt;&gt;"",Scoring!$D$47)+IF(Data!$AQ233&lt;&gt;"",Scoring!$D$48)+IF(Data!$AR233&lt;&gt;"",Scoring!$D$49)+IF(Data!$AS233&lt;&gt;"",Scoring!$D$50)+IF(Data!$AT233&lt;&gt;"",Scoring!$D$51)+IF(Data!$AU233&lt;&gt;"",Scoring!$D$52),"")</f>
        <v/>
      </c>
      <c r="AW233" s="180" t="str">
        <f>IF(AV233&lt;&gt;"",LOOKUP(AV233,Likelihoods!$A$7:$A$107,Likelihoods!B$7:B$107),"")</f>
        <v/>
      </c>
      <c r="AX233" s="181" t="str">
        <f>IF(AND(COUNTBLANK($B233:$O233)=13,COUNTBLANK($P233:$Q233)=1,COUNTBLANK($R233:$U233)=3,COUNTBLANK($V233:$X233)=2,COUNTBLANK($Y233:$AE233)=6,COUNTBLANK($AF233:$AJ233)=4,COUNTBLANK($AK233:AN233)=3,COUNTBLANK($AO233:$AQ233)=2,COUNTBLANK($AR233:$AS233)=1,COUNTBLANK($AT233:$AU233)=1),IF(Data!$B233&lt;&gt;"",Scoring!$E$7)+IF(Data!$C233&lt;&gt;"",Scoring!$E$8)+IF(Data!$D233&lt;&gt;"",Scoring!$E$9)+IF(Data!$E233&lt;&gt;"",Scoring!$E$10)+IF(Data!$F233&lt;&gt;"",Scoring!$E$11)+IF(Data!$G233&lt;&gt;"",Scoring!$E$12)+IF(Data!$H233&lt;&gt;"",Scoring!$E$13)+IF(Data!$I233&lt;&gt;"",Scoring!$E$14)+IF(Data!$J233&lt;&gt;"",Scoring!$E$15)+IF(Data!$K233&lt;&gt;"",Scoring!$E$16)+IF(Data!$L233&lt;&gt;"",Scoring!$E$17)+IF(Data!$M233&lt;&gt;"",Scoring!$E$18)+IF(Data!$N233&lt;&gt;"",Scoring!$E$19)+IF(Data!$O233&lt;&gt;"",Scoring!$E$20)+IF(Data!$P233&lt;&gt;"",Scoring!$E$21)+IF(Data!$Q233&lt;&gt;"",Scoring!$E$22)+IF(Data!$R233&lt;&gt;"",Scoring!$E$23)+IF(Data!$S233&lt;&gt;"",Scoring!$E$24)+IF(Data!$T233&lt;&gt;"",Scoring!$E$25)+IF(Data!$U233&lt;&gt;"",Scoring!$E$26)+IF(Data!$V233&lt;&gt;"",Scoring!$E$27)+IF(Data!$W233&lt;&gt;"",Scoring!$E$28)+IF(Data!$X233&lt;&gt;"",Scoring!$E$29)+IF(Data!$Y233&lt;&gt;"",Scoring!$E$30)+IF(Data!$Z233&lt;&gt;"",Scoring!$E$31)+IF(Data!$AA233&lt;&gt;"",Scoring!$E$32)+IF(Data!$AB233&lt;&gt;"",Scoring!$E$33)+IF(Data!$AC233&lt;&gt;"",Scoring!$E$34)+IF(Data!$AD233&lt;&gt;"",Scoring!$E$35)+IF(Data!$AE233&lt;&gt;"",Scoring!$E$36)+IF(Data!$AF233&lt;&gt;"",Scoring!$E$37)+IF(Data!$AG233&lt;&gt;"",Scoring!$E$38)+IF(Data!$AH233&lt;&gt;"",Scoring!$E$39)+IF(Data!$AI233&lt;&gt;"",Scoring!$E$40)+IF(Data!$AJ233&lt;&gt;"",Scoring!$E$41)+IF(Data!$AK233&lt;&gt;"",Scoring!$E$42)+IF(Data!$AL233&lt;&gt;"",Scoring!$E$43)+IF(Data!$AM233&lt;&gt;"",Scoring!$E$44)+IF(Data!$AN233&lt;&gt;"",Scoring!$E$45)+IF(Data!$AO233&lt;&gt;"",Scoring!$E$46)+IF(Data!$AP233&lt;&gt;"",Scoring!$E$47)+IF(Data!$AQ233&lt;&gt;"",Scoring!$E$48)+IF(Data!$AR233&lt;&gt;"",Scoring!$E$49)+IF(Data!$AS233&lt;&gt;"",Scoring!$E$50)+IF(Data!$AT233&lt;&gt;"",Scoring!$E$51)+IF(Data!$AU233&lt;&gt;"",Scoring!$E$52),"")</f>
        <v/>
      </c>
      <c r="AY233" s="180" t="str">
        <f>IF(AX233&lt;&gt;"",LOOKUP(AX233,Likelihoods!$A$7:$A$107,Likelihoods!C$7:C$107),"")</f>
        <v/>
      </c>
      <c r="AZ233" s="182" t="str">
        <f>IF(AND(COUNTBLANK($B233:$O233)=13,COUNTBLANK($P233:$Q233)=1,COUNTBLANK($R233:$U233)=3,COUNTBLANK($V233:$X233)=2,COUNTBLANK($Y233:$AE233)=6,COUNTBLANK($AF233:$AJ233)=4,COUNTBLANK($AK233:AN233)=3,COUNTBLANK($AO233:$AQ233)=2,COUNTBLANK($AR233:$AS233)=1,COUNTBLANK($AT233:$AU233)=1),IF(Data!$B233&lt;&gt;"",Scoring!$F$7)+IF(Data!$C233&lt;&gt;"",Scoring!$F$8)+IF(Data!$D233&lt;&gt;"",Scoring!$F$9)+IF(Data!$E233&lt;&gt;"",Scoring!$F$10)+IF(Data!$F233&lt;&gt;"",Scoring!$F$11)+IF(Data!$G233&lt;&gt;"",Scoring!$F$12)+IF(Data!$H233&lt;&gt;"",Scoring!$F$13)+IF(Data!$I233&lt;&gt;"",Scoring!$F$14)+IF(Data!$J233&lt;&gt;"",Scoring!$F$15)+IF(Data!$K233&lt;&gt;"",Scoring!$F$16)+IF(Data!$L233&lt;&gt;"",Scoring!$F$17)+IF(Data!$M233&lt;&gt;"",Scoring!$F$18)+IF(Data!$N233&lt;&gt;"",Scoring!$F$19)+IF(Data!$O233&lt;&gt;"",Scoring!$F$20)+IF(Data!$P233&lt;&gt;"",Scoring!$F$21)+IF(Data!$Q233&lt;&gt;"",Scoring!$F$22)+IF(Data!$R233&lt;&gt;"",Scoring!$F$23)+IF(Data!$S233&lt;&gt;"",Scoring!$F$24)+IF(Data!$T233&lt;&gt;"",Scoring!$F$25)+IF(Data!$U233&lt;&gt;"",Scoring!$F$26)+IF(Data!$V233&lt;&gt;"",Scoring!$F$27)+IF(Data!$W233&lt;&gt;"",Scoring!$F$28)+IF(Data!$X233&lt;&gt;"",Scoring!$F$29)+IF(Data!$Y233&lt;&gt;"",Scoring!$F$30)+IF(Data!$Z233&lt;&gt;"",Scoring!$F$31)+IF(Data!$AA233&lt;&gt;"",Scoring!$F$32)+IF(Data!$AB233&lt;&gt;"",Scoring!$F$33)+IF(Data!$AC233&lt;&gt;"",Scoring!$F$34)+IF(Data!$AD233&lt;&gt;"",Scoring!$F$35)+IF(Data!$AE233&lt;&gt;"",Scoring!$F$36)+IF(Data!$AF233&lt;&gt;"",Scoring!$F$37)+IF(Data!$AG233&lt;&gt;"",Scoring!$F$38)+IF(Data!$AH233&lt;&gt;"",Scoring!$F$39)+IF(Data!$AI233&lt;&gt;"",Scoring!$F$40)+IF(Data!$AJ233&lt;&gt;"",Scoring!$F$41)+IF(Data!$AK233&lt;&gt;"",Scoring!$F$42)+IF(Data!$AL233&lt;&gt;"",Scoring!$F$43)+IF(Data!$AM233&lt;&gt;"",Scoring!$F$44)+IF(Data!$AN233&lt;&gt;"",Scoring!$F$45)+IF(Data!$AO233&lt;&gt;"",Scoring!$F$46)+IF(Data!$AP233&lt;&gt;"",Scoring!$F$47)+IF(Data!$AQ233&lt;&gt;"",Scoring!$F$48)+IF(Data!$AR233&lt;&gt;"",Scoring!$F$49)+IF(Data!$AS233&lt;&gt;"",Scoring!$F$50)+IF(Data!$AT233&lt;&gt;"",Scoring!$F$51)+IF(Data!$AU233&lt;&gt;"",Scoring!$F$52),"")</f>
        <v/>
      </c>
      <c r="BA233" s="183" t="str">
        <f>IF(AZ233&lt;&gt;"",LOOKUP(AZ233,Likelihoods!$A$7:$A$107,Likelihoods!D$7:D$107),"")</f>
        <v/>
      </c>
      <c r="BB233" s="181" t="str">
        <f>IF(AND(COUNTBLANK($B233:$O233)=13,COUNTBLANK($P233:$Q233)=1,COUNTBLANK($R233:$U233)=3,COUNTBLANK($V233:$X233)=2,COUNTBLANK($Y233:$AE233)=6,COUNTBLANK($AF233:$AJ233)=4,COUNTBLANK($AK233:AN233)=3,COUNTBLANK($AO233:$AQ233)=2,COUNTBLANK($AR233:$AS233)=1,COUNTBLANK($AT233:$AU233)=1),IF(Data!$B233&lt;&gt;"",Scoring!$G$7)+IF(Data!$C233&lt;&gt;"",Scoring!$G$8)+IF(Data!$D233&lt;&gt;"",Scoring!$G$9)+IF(Data!$E233&lt;&gt;"",Scoring!$G$10)+IF(Data!$F233&lt;&gt;"",Scoring!$G$11)+IF(Data!$G233&lt;&gt;"",Scoring!$G$12)+IF(Data!$H233&lt;&gt;"",Scoring!$G$13)+IF(Data!$I233&lt;&gt;"",Scoring!$G$14)+IF(Data!$J233&lt;&gt;"",Scoring!$G$15)+IF(Data!$K233&lt;&gt;"",Scoring!$G$16)+IF(Data!$L233&lt;&gt;"",Scoring!$G$17)+IF(Data!$M233&lt;&gt;"",Scoring!$G$18)+IF(Data!$N233&lt;&gt;"",Scoring!$G$19)+IF(Data!$O233&lt;&gt;"",Scoring!$G$20)+IF(Data!$P233&lt;&gt;"",Scoring!$G$21)+IF(Data!$Q233&lt;&gt;"",Scoring!$G$22)+IF(Data!$R233&lt;&gt;"",Scoring!$G$23)+IF(Data!$S233&lt;&gt;"",Scoring!$G$24)+IF(Data!$T233&lt;&gt;"",Scoring!$G$25)+IF(Data!$U233&lt;&gt;"",Scoring!$G$26)+IF(Data!$V233&lt;&gt;"",Scoring!$G$27)+IF(Data!$W233&lt;&gt;"",Scoring!$G$28)+IF(Data!$X233&lt;&gt;"",Scoring!$G$29)+IF(Data!$Y233&lt;&gt;"",Scoring!$G$30)+IF(Data!$Z233&lt;&gt;"",Scoring!$G$31)+IF(Data!$AA233&lt;&gt;"",Scoring!$G$32)+IF(Data!$AB233&lt;&gt;"",Scoring!$G$33)+IF(Data!$AC233&lt;&gt;"",Scoring!$G$34)+IF(Data!$AD233&lt;&gt;"",Scoring!$G$35)+IF(Data!$AE233&lt;&gt;"",Scoring!$G$36)+IF(Data!$AF233&lt;&gt;"",Scoring!$G$37)+IF(Data!$AG233&lt;&gt;"",Scoring!$G$38)+IF(Data!$AH233&lt;&gt;"",Scoring!$G$39)+IF(Data!$AI233&lt;&gt;"",Scoring!$G$40)+IF(Data!$AJ233&lt;&gt;"",Scoring!$G$41)+IF(Data!$AK233&lt;&gt;"",Scoring!$G$42)+IF(Data!$AL233&lt;&gt;"",Scoring!$G$43)+IF(Data!$AM233&lt;&gt;"",Scoring!$G$44)+IF(Data!$AN233&lt;&gt;"",Scoring!$G$45)+IF(Data!$AO233&lt;&gt;"",Scoring!$G$46)+IF(Data!$AP233&lt;&gt;"",Scoring!$G$47)+IF(Data!$AQ233&lt;&gt;"",Scoring!$G$48)+IF(Data!$AR233&lt;&gt;"",Scoring!$G$49)+IF(Data!$AS233&lt;&gt;"",Scoring!$G$50)+IF(Data!$AT233&lt;&gt;"",Scoring!$G$51)+IF(Data!$AU233&lt;&gt;"",Scoring!$G$52),"")</f>
        <v/>
      </c>
      <c r="BC233" s="184" t="str">
        <f>IF(BB233&lt;&gt;"",LOOKUP(BB233,Likelihoods!$A$7:$A$107,Likelihoods!E$7:E$107),"")</f>
        <v/>
      </c>
      <c r="BD233" s="185" t="str">
        <f>IF(AND(COUNTBLANK($B233:$O233)=13,COUNTBLANK($P233:$Q233)=1,COUNTBLANK($R233:$U233)=3,COUNTBLANK($V233:$X233)=2,COUNTBLANK($Y233:$AE233)=6,COUNTBLANK($AF233:$AJ233)=4,COUNTBLANK($AK233:AN233)=3,COUNTBLANK($AO233:$AQ233)=2,COUNTBLANK($AR233:$AS233)=1,COUNTBLANK($AT233:$AU233)=1),IF(Data!$B233&lt;&gt;"",Scoring!$H$7)+IF(Data!$C233&lt;&gt;"",Scoring!$H$8)+IF(Data!$D233&lt;&gt;"",Scoring!$H$9)+IF(Data!$E233&lt;&gt;"",Scoring!$H$10)+IF(Data!$F233&lt;&gt;"",Scoring!$H$11)+IF(Data!$G233&lt;&gt;"",Scoring!$H$12)+IF(Data!$H233&lt;&gt;"",Scoring!$H$13)+IF(Data!$I233&lt;&gt;"",Scoring!$H$14)+IF(Data!$J233&lt;&gt;"",Scoring!$H$15)+IF(Data!$K233&lt;&gt;"",Scoring!$H$16)+IF(Data!$L233&lt;&gt;"",Scoring!$H$17)+IF(Data!$M233&lt;&gt;"",Scoring!$H$18)+IF(Data!$N233&lt;&gt;"",Scoring!$H$19)+IF(Data!$O233&lt;&gt;"",Scoring!$H$20)+IF(Data!$P233&lt;&gt;"",Scoring!$H$21)+IF(Data!$Q233&lt;&gt;"",Scoring!$H$22)+IF(Data!$R233&lt;&gt;"",Scoring!$H$23)+IF(Data!$S233&lt;&gt;"",Scoring!$H$24)+IF(Data!$T233&lt;&gt;"",Scoring!$H$25)+IF(Data!$U233&lt;&gt;"",Scoring!$H$26)+IF(Data!$V233&lt;&gt;"",Scoring!$H$27)+IF(Data!$W233&lt;&gt;"",Scoring!$H$28)+IF(Data!$X233&lt;&gt;"",Scoring!$H$29)+IF(Data!$Y233&lt;&gt;"",Scoring!$H$30)+IF(Data!$Z233&lt;&gt;"",Scoring!$H$31)+IF(Data!$AA233&lt;&gt;"",Scoring!$H$32)+IF(Data!$AB233&lt;&gt;"",Scoring!$H$33)+IF(Data!$AC233&lt;&gt;"",Scoring!$H$34)+IF(Data!$AD233&lt;&gt;"",Scoring!$H$35)+IF(Data!$AE233&lt;&gt;"",Scoring!$H$36)+IF(Data!$AF233&lt;&gt;"",Scoring!$H$37)+IF(Data!$AG233&lt;&gt;"",Scoring!$H$38)+IF(Data!$AH233&lt;&gt;"",Scoring!$H$39)+IF(Data!$AI233&lt;&gt;"",Scoring!$H$40)+IF(Data!$AJ233&lt;&gt;"",Scoring!$H$41)+IF(Data!$AK233&lt;&gt;"",Scoring!$H$42)+IF(Data!$AL233&lt;&gt;"",Scoring!$H$43)+IF(Data!$AM233&lt;&gt;"",Scoring!$H$44)+IF(Data!$AN233&lt;&gt;"",Scoring!$H$45)+IF(Data!$AO233&lt;&gt;"",Scoring!$H$46)+IF(Data!$AP233&lt;&gt;"",Scoring!$H$47)+IF(Data!$AQ233&lt;&gt;"",Scoring!$H$48)+IF(Data!$AR233&lt;&gt;"",Scoring!$H$49)+IF(Data!$AS233&lt;&gt;"",Scoring!$H$50)+IF(Data!$AT233&lt;&gt;"",Scoring!$H$51)+IF(Data!$AU233&lt;&gt;"",Scoring!$H$52),"")</f>
        <v/>
      </c>
      <c r="BE233" s="186" t="str">
        <f>IF(BD233&lt;&gt;"",LOOKUP(BD233,Likelihoods!$A$7:$A$107,Likelihoods!F$7:F$107),"")</f>
        <v/>
      </c>
      <c r="BF233" s="181" t="str">
        <f>IF(AND(COUNTBLANK($B233:$O233)=13,COUNTBLANK($P233:$Q233)=1,COUNTBLANK($R233:$U233)=3,COUNTBLANK($V233:$X233)=2,COUNTBLANK($Y233:$AE233)=6,COUNTBLANK($AF233:$AJ233)=4,COUNTBLANK($AK233:AN233)=3,COUNTBLANK($AO233:$AQ233)=2,COUNTBLANK($AR233:$AS233)=1,COUNTBLANK($AT233:$AU233)=1),IF(Data!$B233&lt;&gt;"",Scoring!$I$7)+IF(Data!$C233&lt;&gt;"",Scoring!$I$8)+IF(Data!$D233&lt;&gt;"",Scoring!$I$9)+IF(Data!$E233&lt;&gt;"",Scoring!$I$10)+IF(Data!$F233&lt;&gt;"",Scoring!$I$11)+IF(Data!$G233&lt;&gt;"",Scoring!$I$12)+IF(Data!$H233&lt;&gt;"",Scoring!$I$13)+IF(Data!$I233&lt;&gt;"",Scoring!$I$14)+IF(Data!$J233&lt;&gt;"",Scoring!$I$15)+IF(Data!$K233&lt;&gt;"",Scoring!$I$16)+IF(Data!$L233&lt;&gt;"",Scoring!$I$17)+IF(Data!$M233&lt;&gt;"",Scoring!$I$18)+IF(Data!$N233&lt;&gt;"",Scoring!$I$19)+IF(Data!$O233&lt;&gt;"",Scoring!$I$20)+IF(Data!$P233&lt;&gt;"",Scoring!$I$21)+IF(Data!$Q233&lt;&gt;"",Scoring!$I$22)+IF(Data!$R233&lt;&gt;"",Scoring!$I$23)+IF(Data!$S233&lt;&gt;"",Scoring!$I$24)+IF(Data!$T233&lt;&gt;"",Scoring!$I$25)+IF(Data!$U233&lt;&gt;"",Scoring!$I$26)+IF(Data!$V233&lt;&gt;"",Scoring!$I$27)+IF(Data!$W233&lt;&gt;"",Scoring!$I$28)+IF(Data!$X233&lt;&gt;"",Scoring!$I$29)+IF(Data!$Y233&lt;&gt;"",Scoring!$I$30)+IF(Data!$Z233&lt;&gt;"",Scoring!$I$31)+IF(Data!$AA233&lt;&gt;"",Scoring!$I$32)+IF(Data!$AB233&lt;&gt;"",Scoring!$I$33)+IF(Data!$AC233&lt;&gt;"",Scoring!$I$34)+IF(Data!$AD233&lt;&gt;"",Scoring!$I$35)+IF(Data!$AE233&lt;&gt;"",Scoring!$I$36)+IF(Data!$AF233&lt;&gt;"",Scoring!$I$37)+IF(Data!$AG233&lt;&gt;"",Scoring!$I$38)+IF(Data!$AH233&lt;&gt;"",Scoring!$I$39)+IF(Data!$AI233&lt;&gt;"",Scoring!$I$40)+IF(Data!$AJ233&lt;&gt;"",Scoring!$I$41)+IF(Data!$AK233&lt;&gt;"",Scoring!$I$42)+IF(Data!$AL233&lt;&gt;"",Scoring!$I$43)+IF(Data!$AM233&lt;&gt;"",Scoring!$I$44)+IF(Data!$AN233&lt;&gt;"",Scoring!$I$45)+IF(Data!$AO233&lt;&gt;"",Scoring!$I$46)+IF(Data!$AP233&lt;&gt;"",Scoring!$I$47)+IF(Data!$AQ233&lt;&gt;"",Scoring!$I$48)+IF(Data!$AR233&lt;&gt;"",Scoring!$I$49)+IF(Data!$AS233&lt;&gt;"",Scoring!$I$50)+IF(Data!$AT233&lt;&gt;"",Scoring!$I$51)+IF(Data!$AU233&lt;&gt;"",Scoring!$I$52),"")</f>
        <v/>
      </c>
      <c r="BG233" s="180" t="str">
        <f>IF(BF233&lt;&gt;"",LOOKUP(BF233,Likelihoods!$A$7:$A$107,Likelihoods!G$7:G$107),"")</f>
        <v/>
      </c>
      <c r="BH233" s="187" t="str">
        <f>IF(AND(COUNTBLANK($B233:$O233)=13,COUNTBLANK($P233:$Q233)=1,COUNTBLANK($R233:$U233)=3,COUNTBLANK($V233:$X233)=2,COUNTBLANK($Y233:$AE233)=6,COUNTBLANK($AF233:$AJ233)=4,COUNTBLANK($AK233:AN233)=3,COUNTBLANK($AO233:$AQ233)=2,COUNTBLANK($AR233:$AS233)=1,COUNTBLANK($AT233:$AU233)=1),IF(Data!$B233&lt;&gt;"",Scoring!$J$7)+IF(Data!$C233&lt;&gt;"",Scoring!$J$8)+IF(Data!$D233&lt;&gt;"",Scoring!$J$9)+IF(Data!$E233&lt;&gt;"",Scoring!$J$10)+IF(Data!$F233&lt;&gt;"",Scoring!$J$11)+IF(Data!$G233&lt;&gt;"",Scoring!$J$12)+IF(Data!$H233&lt;&gt;"",Scoring!$J$13)+IF(Data!$I233&lt;&gt;"",Scoring!$J$14)+IF(Data!$J233&lt;&gt;"",Scoring!$J$15)+IF(Data!$K233&lt;&gt;"",Scoring!$J$16)+IF(Data!$L233&lt;&gt;"",Scoring!$J$17)+IF(Data!$M233&lt;&gt;"",Scoring!$J$18)+IF(Data!$N233&lt;&gt;"",Scoring!$J$19)+IF(Data!$O233&lt;&gt;"",Scoring!$J$20)+IF(Data!$P233&lt;&gt;"",Scoring!$J$21)+IF(Data!$Q233&lt;&gt;"",Scoring!$J$22)+IF(Data!$R233&lt;&gt;"",Scoring!$J$23)+IF(Data!$S233&lt;&gt;"",Scoring!$J$24)+IF(Data!$T233&lt;&gt;"",Scoring!$J$25)+IF(Data!$U233&lt;&gt;"",Scoring!$J$26)+IF(Data!$V233&lt;&gt;"",Scoring!$J$27)+IF(Data!$W233&lt;&gt;"",Scoring!$J$28)+IF(Data!$X233&lt;&gt;"",Scoring!$J$29)+IF(Data!$Y233&lt;&gt;"",Scoring!$J$30)+IF(Data!$Z233&lt;&gt;"",Scoring!$J$31)+IF(Data!$AA233&lt;&gt;"",Scoring!$J$32)+IF(Data!$AB233&lt;&gt;"",Scoring!$J$33)+IF(Data!$AC233&lt;&gt;"",Scoring!$J$34)+IF(Data!$AD233&lt;&gt;"",Scoring!$J$35)+IF(Data!$AE233&lt;&gt;"",Scoring!$J$36)+IF(Data!$AF233&lt;&gt;"",Scoring!$J$37)+IF(Data!$AG233&lt;&gt;"",Scoring!$J$38)+IF(Data!$AH233&lt;&gt;"",Scoring!$J$39)+IF(Data!$AI233&lt;&gt;"",Scoring!$J$40)+IF(Data!$AJ233&lt;&gt;"",Scoring!$J$41)+IF(Data!$AK233&lt;&gt;"",Scoring!$J$42)+IF(Data!$AL233&lt;&gt;"",Scoring!$J$43)+IF(Data!$AM233&lt;&gt;"",Scoring!$J$44)+IF(Data!$AN233&lt;&gt;"",Scoring!$J$45)+IF(Data!$AO233&lt;&gt;"",Scoring!$J$46)+IF(Data!$AP233&lt;&gt;"",Scoring!$J$47)+IF(Data!$AQ233&lt;&gt;"",Scoring!$J$48)+IF(Data!$AR233&lt;&gt;"",Scoring!$J$49)+IF(Data!$AS233&lt;&gt;"",Scoring!$J$50)+IF(Data!$AT233&lt;&gt;"",Scoring!$J$51)+IF(Data!$AU233&lt;&gt;"",Scoring!$J$52),"")</f>
        <v/>
      </c>
      <c r="BI233" s="183" t="str">
        <f>IF(BH233&lt;&gt;"",LOOKUP(BH233,Likelihoods!$A$7:$A$107,Likelihoods!H$7:H$107),"")</f>
        <v/>
      </c>
      <c r="BJ233" s="188" t="str">
        <f>IF(AND(COUNTBLANK($B233:$O233)=13,COUNTBLANK($P233:$Q233)=1,COUNTBLANK($R233:$U233)=3,COUNTBLANK($V233:$X233)=2,COUNTBLANK($Y233:$AE233)=6,COUNTBLANK($AF233:$AJ233)=4,COUNTBLANK($AK233:AN233)=3,COUNTBLANK($AO233:$AQ233)=2,COUNTBLANK($AR233:$AS233)=1,COUNTBLANK($AT233:$AU233)=1),IF(Data!$B233&lt;&gt;"",Scoring!$K$7)+IF(Data!$C233&lt;&gt;"",Scoring!$K$8)+IF(Data!$D233&lt;&gt;"",Scoring!$K$9)+IF(Data!$E233&lt;&gt;"",Scoring!$K$10)+IF(Data!$F233&lt;&gt;"",Scoring!$K$11)+IF(Data!$G233&lt;&gt;"",Scoring!$K$12)+IF(Data!$H233&lt;&gt;"",Scoring!$K$13)+IF(Data!$I233&lt;&gt;"",Scoring!$K$14)+IF(Data!$J233&lt;&gt;"",Scoring!$K$15)+IF(Data!$K233&lt;&gt;"",Scoring!$K$16)+IF(Data!$L233&lt;&gt;"",Scoring!$K$17)+IF(Data!$M233&lt;&gt;"",Scoring!$K$18)+IF(Data!$N233&lt;&gt;"",Scoring!$K$19)+IF(Data!$O233&lt;&gt;"",Scoring!$K$20)+IF(Data!$P233&lt;&gt;"",Scoring!$K$21)+IF(Data!$Q233&lt;&gt;"",Scoring!$K$22)+IF(Data!$R233&lt;&gt;"",Scoring!$K$23)+IF(Data!$S233&lt;&gt;"",Scoring!$K$24)+IF(Data!$T233&lt;&gt;"",Scoring!$K$25)+IF(Data!$U233&lt;&gt;"",Scoring!$K$26)+IF(Data!$V233&lt;&gt;"",Scoring!$K$27)+IF(Data!$W233&lt;&gt;"",Scoring!$K$28)+IF(Data!$X233&lt;&gt;"",Scoring!$K$29)+IF(Data!$Y233&lt;&gt;"",Scoring!$K$30)+IF(Data!$Z233&lt;&gt;"",Scoring!$K$31)+IF(Data!$AA233&lt;&gt;"",Scoring!$K$32)+IF(Data!$AB233&lt;&gt;"",Scoring!$K$33)+IF(Data!$AC233&lt;&gt;"",Scoring!$K$34)+IF(Data!$AD233&lt;&gt;"",Scoring!$K$35)+IF(Data!$AE233&lt;&gt;"",Scoring!$K$36)+IF(Data!$AF233&lt;&gt;"",Scoring!$K$37)+IF(Data!$AG233&lt;&gt;"",Scoring!$K$38)+IF(Data!$AH233&lt;&gt;"",Scoring!$K$39)+IF(Data!$AI233&lt;&gt;"",Scoring!$K$40)+IF(Data!$AJ233&lt;&gt;"",Scoring!$K$41)+IF(Data!$AK233&lt;&gt;"",Scoring!$K$42)+IF(Data!$AL233&lt;&gt;"",Scoring!$K$43)+IF(Data!$AM233&lt;&gt;"",Scoring!$K$44)+IF(Data!$AN233&lt;&gt;"",Scoring!$K$45)+IF(Data!$AO233&lt;&gt;"",Scoring!$K$46)+IF(Data!$AP233&lt;&gt;"",Scoring!$K$47)+IF(Data!$AQ233&lt;&gt;"",Scoring!$K$48)+IF(Data!$AR233&lt;&gt;"",Scoring!$K$49)+IF(Data!$AS233&lt;&gt;"",Scoring!$K$50)+IF(Data!$AT233&lt;&gt;"",Scoring!$K$51)+IF(Data!$AU233&lt;&gt;"",Scoring!$K$52),"")</f>
        <v/>
      </c>
      <c r="BK233" s="184" t="str">
        <f>IF(BJ233&lt;&gt;"",LOOKUP(BJ233,Likelihoods!$A$7:$A$107,Likelihoods!I$7:I$107),"")</f>
        <v/>
      </c>
      <c r="BL233" s="187" t="str">
        <f>IF(AND(COUNTBLANK($B233:$O233)=13,COUNTBLANK($P233:$Q233)=1,COUNTBLANK($R233:$U233)=3,COUNTBLANK($V233:$X233)=2,COUNTBLANK($Y233:$AE233)=6,COUNTBLANK($AF233:$AJ233)=4,COUNTBLANK($AK233:AN233)=3,COUNTBLANK($AO233:$AQ233)=2,COUNTBLANK($AR233:$AS233)=1,COUNTBLANK($AT233:$AU233)=1),IF(Data!$B233&lt;&gt;"",Scoring!$L$7)+IF(Data!$C233&lt;&gt;"",Scoring!$L$8)+IF(Data!$D233&lt;&gt;"",Scoring!$L$9)+IF(Data!$E233&lt;&gt;"",Scoring!$L$10)+IF(Data!$F233&lt;&gt;"",Scoring!$L$11)+IF(Data!$G233&lt;&gt;"",Scoring!$L$12)+IF(Data!$H233&lt;&gt;"",Scoring!$L$13)+IF(Data!$I233&lt;&gt;"",Scoring!$L$14)+IF(Data!$J233&lt;&gt;"",Scoring!$L$15)+IF(Data!$K233&lt;&gt;"",Scoring!$L$16)+IF(Data!$L233&lt;&gt;"",Scoring!$L$17)+IF(Data!$M233&lt;&gt;"",Scoring!$L$18)+IF(Data!$N233&lt;&gt;"",Scoring!$L$19)+IF(Data!$O233&lt;&gt;"",Scoring!$L$20)+IF(Data!$P233&lt;&gt;"",Scoring!$L$21)+IF(Data!$Q233&lt;&gt;"",Scoring!$L$22)+IF(Data!$R233&lt;&gt;"",Scoring!$L$23)+IF(Data!$S233&lt;&gt;"",Scoring!$L$24)+IF(Data!$T233&lt;&gt;"",Scoring!$L$25)+IF(Data!$U233&lt;&gt;"",Scoring!$L$26)+IF(Data!$V233&lt;&gt;"",Scoring!$L$27)+IF(Data!$W233&lt;&gt;"",Scoring!$L$28)+IF(Data!$X233&lt;&gt;"",Scoring!$L$29)+IF(Data!$Y233&lt;&gt;"",Scoring!$L$30)+IF(Data!$Z233&lt;&gt;"",Scoring!$L$31)+IF(Data!$AA233&lt;&gt;"",Scoring!$L$32)+IF(Data!$AB233&lt;&gt;"",Scoring!$L$33)+IF(Data!$AC233&lt;&gt;"",Scoring!$L$34)+IF(Data!$AD233&lt;&gt;"",Scoring!$L$35)+IF(Data!$AE233&lt;&gt;"",Scoring!$L$36)+IF(Data!$AF233&lt;&gt;"",Scoring!$L$37)+IF(Data!$AG233&lt;&gt;"",Scoring!$L$38)+IF(Data!$AH233&lt;&gt;"",Scoring!$L$39)+IF(Data!$AI233&lt;&gt;"",Scoring!$L$40)+IF(Data!$AJ233&lt;&gt;"",Scoring!$L$41)+IF(Data!$AK233&lt;&gt;"",Scoring!$L$42)+IF(Data!$AL233&lt;&gt;"",Scoring!$L$43)+IF(Data!$AM233&lt;&gt;"",Scoring!$L$44)+IF(Data!$AN233&lt;&gt;"",Scoring!$L$45)+IF(Data!$AO233&lt;&gt;"",Scoring!$L$46)+IF(Data!$AP233&lt;&gt;"",Scoring!$L$47)+IF(Data!$AQ233&lt;&gt;"",Scoring!$L$48)+IF(Data!$AR233&lt;&gt;"",Scoring!$L$49)+IF(Data!$AS233&lt;&gt;"",Scoring!$L$50)+IF(Data!$AT233&lt;&gt;"",Scoring!$L$51)+IF(Data!$AU233&lt;&gt;"",Scoring!$L$52),"")</f>
        <v/>
      </c>
      <c r="BM233" s="180" t="str">
        <f>IF(BL233&lt;&gt;"",LOOKUP(BL233,Likelihoods!$A$7:$A$107,Likelihoods!J$7:J$107),"")</f>
        <v/>
      </c>
      <c r="BN233" s="181" t="str">
        <f>IF(AND(COUNTBLANK($B233:$O233)=13,COUNTBLANK($P233:$Q233)=1,COUNTBLANK($R233:$U233)=3,COUNTBLANK($V233:$X233)=2,COUNTBLANK($Y233:$AE233)=6,COUNTBLANK($AF233:$AJ233)=4,COUNTBLANK($AK233:AN233)=3,COUNTBLANK($AO233:$AQ233)=2,COUNTBLANK($AR233:$AS233)=1,COUNTBLANK($AT233:$AU233)=1),IF(Data!$B233&lt;&gt;"",Scoring!$M$7)+IF(Data!$C233&lt;&gt;"",Scoring!$M$8)+IF(Data!$D233&lt;&gt;"",Scoring!$M$9)+IF(Data!$E233&lt;&gt;"",Scoring!$M$10)+IF(Data!$F233&lt;&gt;"",Scoring!$M$11)+IF(Data!$G233&lt;&gt;"",Scoring!$M$12)+IF(Data!$H233&lt;&gt;"",Scoring!$M$13)+IF(Data!$I233&lt;&gt;"",Scoring!$M$14)+IF(Data!$J233&lt;&gt;"",Scoring!$M$15)+IF(Data!$K233&lt;&gt;"",Scoring!$M$16)+IF(Data!$L233&lt;&gt;"",Scoring!$M$17)+IF(Data!$M233&lt;&gt;"",Scoring!$M$18)+IF(Data!$N233&lt;&gt;"",Scoring!$M$19)+IF(Data!$O233&lt;&gt;"",Scoring!$M$20)+IF(Data!$P233&lt;&gt;"",Scoring!$M$21)+IF(Data!$Q233&lt;&gt;"",Scoring!$M$22)+IF(Data!$R233&lt;&gt;"",Scoring!$M$23)+IF(Data!$S233&lt;&gt;"",Scoring!$M$24)+IF(Data!$T233&lt;&gt;"",Scoring!$M$25)+IF(Data!$U233&lt;&gt;"",Scoring!$M$26)+IF(Data!$V233&lt;&gt;"",Scoring!$M$27)+IF(Data!$W233&lt;&gt;"",Scoring!$M$28)+IF(Data!$X233&lt;&gt;"",Scoring!$M$29)+IF(Data!$Y233&lt;&gt;"",Scoring!$M$30)+IF(Data!$Z233&lt;&gt;"",Scoring!$M$31)+IF(Data!$AA233&lt;&gt;"",Scoring!$M$32)+IF(Data!$AB233&lt;&gt;"",Scoring!$M$33)+IF(Data!$AC233&lt;&gt;"",Scoring!$M$34)+IF(Data!$AD233&lt;&gt;"",Scoring!$M$35)+IF(Data!$AE233&lt;&gt;"",Scoring!$M$36)+IF(Data!$AF233&lt;&gt;"",Scoring!$M$37)+IF(Data!$AG233&lt;&gt;"",Scoring!$M$38)+IF(Data!$AH233&lt;&gt;"",Scoring!$M$39)+IF(Data!$AI233&lt;&gt;"",Scoring!$M$40)+IF(Data!$AJ233&lt;&gt;"",Scoring!$M$41)+IF(Data!$AK233&lt;&gt;"",Scoring!$M$42)+IF(Data!$AL233&lt;&gt;"",Scoring!$M$43)+IF(Data!$AM233&lt;&gt;"",Scoring!$M$44)+IF(Data!$AN233&lt;&gt;"",Scoring!$M$45)+IF(Data!$AO233&lt;&gt;"",Scoring!$M$46)+IF(Data!$AP233&lt;&gt;"",Scoring!$M$47)+IF(Data!$AQ233&lt;&gt;"",Scoring!$M$48)+IF(Data!$AR233&lt;&gt;"",Scoring!$M$49)+IF(Data!$AS233&lt;&gt;"",Scoring!$M$50)+IF(Data!$AT233&lt;&gt;"",Scoring!$M$51)+IF(Data!$AU233&lt;&gt;"",Scoring!$M$52),"")</f>
        <v/>
      </c>
      <c r="BO233" s="184" t="str">
        <f>IF(BN233&lt;&gt;"",LOOKUP(BN233,Likelihoods!$A$7:$A$107,Likelihoods!K$7:K$107),"")</f>
        <v/>
      </c>
      <c r="BP233" s="179" t="str">
        <f>IF(AND(COUNTBLANK($B233:$O233)=13,COUNTBLANK($P233:$Q233)=1,COUNTBLANK($R233:$U233)=3,COUNTBLANK($V233:$X233)=2,COUNTBLANK($Y233:$AE233)=6,COUNTBLANK($AF233:$AJ233)=4,COUNTBLANK($AK233:AN233)=3,COUNTBLANK($AO233:$AQ233)=2,COUNTBLANK($AR233:$AS233)=1,COUNTBLANK($AT233:$AU233)=1),IF(Data!$B233&lt;&gt;"",Scoring!$N$7)+IF(Data!$C233&lt;&gt;"",Scoring!$N$8)+IF(Data!$D233&lt;&gt;"",Scoring!$N$9)+IF(Data!$E233&lt;&gt;"",Scoring!$N$10)+IF(Data!$F233&lt;&gt;"",Scoring!$N$11)+IF(Data!$G233&lt;&gt;"",Scoring!$N$12)+IF(Data!$H233&lt;&gt;"",Scoring!$N$13)+IF(Data!$I233&lt;&gt;"",Scoring!$N$14)+IF(Data!$J233&lt;&gt;"",Scoring!$N$15)+IF(Data!$K233&lt;&gt;"",Scoring!$N$16)+IF(Data!$L233&lt;&gt;"",Scoring!$N$17)+IF(Data!$M233&lt;&gt;"",Scoring!$N$18)+IF(Data!$N233&lt;&gt;"",Scoring!$N$19)+IF(Data!$O233&lt;&gt;"",Scoring!$N$20)+IF(Data!$P233&lt;&gt;"",Scoring!$N$21)+IF(Data!$Q233&lt;&gt;"",Scoring!$N$22)+IF(Data!$R233&lt;&gt;"",Scoring!$N$23)+IF(Data!$S233&lt;&gt;"",Scoring!$N$24)+IF(Data!$T233&lt;&gt;"",Scoring!$N$25)+IF(Data!$U233&lt;&gt;"",Scoring!$N$26)+IF(Data!$V233&lt;&gt;"",Scoring!$N$27)+IF(Data!$W233&lt;&gt;"",Scoring!$N$28)+IF(Data!$X233&lt;&gt;"",Scoring!$N$29)+IF(Data!$Y233&lt;&gt;"",Scoring!$N$30)+IF(Data!$Z233&lt;&gt;"",Scoring!$N$31)+IF(Data!$AA233&lt;&gt;"",Scoring!$N$32)+IF(Data!$AB233&lt;&gt;"",Scoring!$N$33)+IF(Data!$AC233&lt;&gt;"",Scoring!$N$34)+IF(Data!$AD233&lt;&gt;"",Scoring!$N$35)+IF(Data!$AE233&lt;&gt;"",Scoring!$N$36)+IF(Data!$AF233&lt;&gt;"",Scoring!$N$37)+IF(Data!$AG233&lt;&gt;"",Scoring!$N$38)+IF(Data!$AH233&lt;&gt;"",Scoring!$N$39)+IF(Data!$AI233&lt;&gt;"",Scoring!$N$40)+IF(Data!$AJ233&lt;&gt;"",Scoring!$N$41)+IF(Data!$AK233&lt;&gt;"",Scoring!$N$42)+IF(Data!$AL233&lt;&gt;"",Scoring!$N$43)+IF(Data!$AM233&lt;&gt;"",Scoring!$N$44)+IF(Data!$AN233&lt;&gt;"",Scoring!$N$45)+IF(Data!$AO233&lt;&gt;"",Scoring!$N$46)+IF(Data!$AP233&lt;&gt;"",Scoring!$N$47)+IF(Data!$AQ233&lt;&gt;"",Scoring!$N$48)+IF(Data!$AR233&lt;&gt;"",Scoring!$N$49)+IF(Data!$AS233&lt;&gt;"",Scoring!$N$50)+IF(Data!$AT233&lt;&gt;"",Scoring!$N$51)+IF(Data!$AU233&lt;&gt;"",Scoring!$N$52),"")</f>
        <v/>
      </c>
      <c r="BQ233" s="189" t="str">
        <f>IF(BP233&lt;&gt;"",LOOKUP(BP233,Likelihoods!$A$7:$A$107,Likelihoods!L$7:L$107),"")</f>
        <v/>
      </c>
      <c r="BR233" s="181" t="str">
        <f>IF(AND(COUNTBLANK($B233:$O233)=13,COUNTBLANK($P233:$Q233)=1,COUNTBLANK($R233:$U233)=3,COUNTBLANK($V233:$X233)=2,COUNTBLANK($Y233:$AE233)=6,COUNTBLANK($AF233:$AJ233)=4,COUNTBLANK($AK233:AN233)=3,COUNTBLANK($AO233:$AQ233)=2,COUNTBLANK($AR233:$AS233)=1,COUNTBLANK($AT233:$AU233)=1),IF(Data!$B233&lt;&gt;"",Scoring!$O$7)+IF(Data!$C233&lt;&gt;"",Scoring!$O$8)+IF(Data!$D233&lt;&gt;"",Scoring!$O$9)+IF(Data!$E233&lt;&gt;"",Scoring!$O$10)+IF(Data!$F233&lt;&gt;"",Scoring!$O$11)+IF(Data!$G233&lt;&gt;"",Scoring!$O$12)+IF(Data!$H233&lt;&gt;"",Scoring!$O$13)+IF(Data!$I233&lt;&gt;"",Scoring!$O$14)+IF(Data!$J233&lt;&gt;"",Scoring!$O$15)+IF(Data!$K233&lt;&gt;"",Scoring!$O$16)+IF(Data!$L233&lt;&gt;"",Scoring!$O$17)+IF(Data!$M233&lt;&gt;"",Scoring!$O$18)+IF(Data!$N233&lt;&gt;"",Scoring!$O$19)+IF(Data!$O233&lt;&gt;"",Scoring!$O$20)+IF(Data!$P233&lt;&gt;"",Scoring!$O$21)+IF(Data!$Q233&lt;&gt;"",Scoring!$O$22)+IF(Data!$R233&lt;&gt;"",Scoring!$O$23)+IF(Data!$S233&lt;&gt;"",Scoring!$O$24)+IF(Data!$T233&lt;&gt;"",Scoring!$O$25)+IF(Data!$U233&lt;&gt;"",Scoring!$O$26)+IF(Data!$V233&lt;&gt;"",Scoring!$O$27)+IF(Data!$W233&lt;&gt;"",Scoring!$O$28)+IF(Data!$X233&lt;&gt;"",Scoring!$O$29)+IF(Data!$Y233&lt;&gt;"",Scoring!$O$30)+IF(Data!$Z233&lt;&gt;"",Scoring!$O$31)+IF(Data!$AA233&lt;&gt;"",Scoring!$O$32)+IF(Data!$AB233&lt;&gt;"",Scoring!$O$33)+IF(Data!$AC233&lt;&gt;"",Scoring!$O$34)+IF(Data!$AD233&lt;&gt;"",Scoring!$O$35)+IF(Data!$AE233&lt;&gt;"",Scoring!$O$36)+IF(Data!$AF233&lt;&gt;"",Scoring!$O$37)+IF(Data!$AG233&lt;&gt;"",Scoring!$O$38)+IF(Data!$AH233&lt;&gt;"",Scoring!$O$39)+IF(Data!$AI233&lt;&gt;"",Scoring!$O$40)+IF(Data!$AJ233&lt;&gt;"",Scoring!$O$41)+IF(Data!$AK233&lt;&gt;"",Scoring!$O$42)+IF(Data!$AL233&lt;&gt;"",Scoring!$O$43)+IF(Data!$AM233&lt;&gt;"",Scoring!$O$44)+IF(Data!$AN233&lt;&gt;"",Scoring!$O$45)+IF(Data!$AO233&lt;&gt;"",Scoring!$O$46)+IF(Data!$AP233&lt;&gt;"",Scoring!$O$47)+IF(Data!$AQ233&lt;&gt;"",Scoring!$O$48)+IF(Data!$AR233&lt;&gt;"",Scoring!$O$49)+IF(Data!$AS233&lt;&gt;"",Scoring!$O$50)+IF(Data!$AT233&lt;&gt;"",Scoring!$O$51)+IF(Data!$AU233&lt;&gt;"",Scoring!$O$52),"")</f>
        <v/>
      </c>
      <c r="BS233" s="184" t="str">
        <f>IF(BR233&lt;&gt;"",LOOKUP(BR233,Likelihoods!$A$7:$A$107,Likelihoods!M$7:M$107),"")</f>
        <v/>
      </c>
      <c r="BT233" s="181" t="str">
        <f>IF(AND(COUNTBLANK($B233:$O233)=13,COUNTBLANK($P233:$Q233)=1,COUNTBLANK($R233:$U233)=3,COUNTBLANK($V233:$X233)=2,COUNTBLANK($Y233:$AE233)=6,COUNTBLANK($AF233:$AJ233)=4,COUNTBLANK($AK233:AN233)=3,COUNTBLANK($AO233:$AQ233)=2,COUNTBLANK($AR233:$AS233)=1,COUNTBLANK($AT233:$AU233)=1),IF(Data!$B233&lt;&gt;"",Scoring!$P$7)+IF(Data!$C233&lt;&gt;"",Scoring!$P$8)+IF(Data!$D233&lt;&gt;"",Scoring!$P$9)+IF(Data!$E233&lt;&gt;"",Scoring!$P$10)+IF(Data!$F233&lt;&gt;"",Scoring!$P$11)+IF(Data!$G233&lt;&gt;"",Scoring!$P$12)+IF(Data!$H233&lt;&gt;"",Scoring!$P$13)+IF(Data!$I233&lt;&gt;"",Scoring!$P$14)+IF(Data!$J233&lt;&gt;"",Scoring!$P$15)+IF(Data!$K233&lt;&gt;"",Scoring!$P$16)+IF(Data!$L233&lt;&gt;"",Scoring!$P$17)+IF(Data!$M233&lt;&gt;"",Scoring!$P$18)+IF(Data!$N233&lt;&gt;"",Scoring!$P$19)+IF(Data!$O233&lt;&gt;"",Scoring!$P$20)+IF(Data!$P233&lt;&gt;"",Scoring!$P$21)+IF(Data!$Q233&lt;&gt;"",Scoring!$P$22)+IF(Data!$R233&lt;&gt;"",Scoring!$P$23)+IF(Data!$S233&lt;&gt;"",Scoring!$P$24)+IF(Data!$T233&lt;&gt;"",Scoring!$P$25)+IF(Data!$U233&lt;&gt;"",Scoring!$P$26)+IF(Data!$V233&lt;&gt;"",Scoring!$P$27)+IF(Data!$W233&lt;&gt;"",Scoring!$P$28)+IF(Data!$X233&lt;&gt;"",Scoring!$P$29)+IF(Data!$Y233&lt;&gt;"",Scoring!$P$30)+IF(Data!$Z233&lt;&gt;"",Scoring!$P$31)+IF(Data!$AA233&lt;&gt;"",Scoring!$P$32)+IF(Data!$AB233&lt;&gt;"",Scoring!$P$33)+IF(Data!$AC233&lt;&gt;"",Scoring!$P$34)+IF(Data!$AD233&lt;&gt;"",Scoring!$P$35)+IF(Data!$AE233&lt;&gt;"",Scoring!$P$36)+IF(Data!$AF233&lt;&gt;"",Scoring!$P$37)+IF(Data!$AG233&lt;&gt;"",Scoring!$P$38)+IF(Data!$AH233&lt;&gt;"",Scoring!$P$39)+IF(Data!$AI233&lt;&gt;"",Scoring!$P$40)+IF(Data!$AJ233&lt;&gt;"",Scoring!$P$41)+IF(Data!$AK233&lt;&gt;"",Scoring!$P$42)+IF(Data!$AL233&lt;&gt;"",Scoring!$P$43)+IF(Data!$AM233&lt;&gt;"",Scoring!$P$44)+IF(Data!$AN233&lt;&gt;"",Scoring!$P$45)+IF(Data!$AO233&lt;&gt;"",Scoring!$P$46)+IF(Data!$AP233&lt;&gt;"",Scoring!$P$47)+IF(Data!$AQ233&lt;&gt;"",Scoring!$P$48)+IF(Data!$AR233&lt;&gt;"",Scoring!$P$49)+IF(Data!$AS233&lt;&gt;"",Scoring!$P$50)+IF(Data!$AT233&lt;&gt;"",Scoring!$P$51)+IF(Data!$AU233&lt;&gt;"",Scoring!$P$52),"")</f>
        <v/>
      </c>
      <c r="BU233" s="180" t="str">
        <f>IF(BT233&lt;&gt;"",LOOKUP(BT233,Likelihoods!$A$7:$A$107,Likelihoods!N$7:N$107),"")</f>
        <v/>
      </c>
      <c r="BV233" s="181" t="str">
        <f>IF(AND(COUNTBLANK($B233:$O233)=13,COUNTBLANK($P233:$Q233)=1,COUNTBLANK($R233:$U233)=3,COUNTBLANK($V233:$X233)=2,COUNTBLANK($Y233:$AE233)=6,COUNTBLANK($AF233:$AJ233)=4,COUNTBLANK($AK233:AN233)=3,COUNTBLANK($AO233:$AQ233)=2,COUNTBLANK($AR233:$AS233)=1,COUNTBLANK($AT233:$AU233)=1),IF(Data!$B233&lt;&gt;"",Scoring!$Q$7)+IF(Data!$C233&lt;&gt;"",Scoring!$Q$8)+IF(Data!$D233&lt;&gt;"",Scoring!$Q$9)+IF(Data!$E233&lt;&gt;"",Scoring!$Q$10)+IF(Data!$F233&lt;&gt;"",Scoring!$Q$11)+IF(Data!$G233&lt;&gt;"",Scoring!$Q$12)+IF(Data!$H233&lt;&gt;"",Scoring!$Q$13)+IF(Data!$I233&lt;&gt;"",Scoring!$Q$14)+IF(Data!$J233&lt;&gt;"",Scoring!$Q$15)+IF(Data!$K233&lt;&gt;"",Scoring!$Q$16)+IF(Data!$L233&lt;&gt;"",Scoring!$Q$17)+IF(Data!$M233&lt;&gt;"",Scoring!$Q$18)+IF(Data!$N233&lt;&gt;"",Scoring!$Q$19)+IF(Data!$O233&lt;&gt;"",Scoring!$Q$20)+IF(Data!$P233&lt;&gt;"",Scoring!$Q$21)+IF(Data!$Q233&lt;&gt;"",Scoring!$Q$22)+IF(Data!$R233&lt;&gt;"",Scoring!$Q$23)+IF(Data!$S233&lt;&gt;"",Scoring!$Q$24)+IF(Data!$T233&lt;&gt;"",Scoring!$Q$25)+IF(Data!$U233&lt;&gt;"",Scoring!$Q$26)+IF(Data!$V233&lt;&gt;"",Scoring!$Q$27)+IF(Data!$W233&lt;&gt;"",Scoring!$Q$28)+IF(Data!$X233&lt;&gt;"",Scoring!$Q$29)+IF(Data!$Y233&lt;&gt;"",Scoring!$Q$30)+IF(Data!$Z233&lt;&gt;"",Scoring!$Q$31)+IF(Data!$AA233&lt;&gt;"",Scoring!$Q$32)+IF(Data!$AB233&lt;&gt;"",Scoring!$Q$33)+IF(Data!$AC233&lt;&gt;"",Scoring!$Q$34)+IF(Data!$AD233&lt;&gt;"",Scoring!$Q$35)+IF(Data!$AE233&lt;&gt;"",Scoring!$Q$36)+IF(Data!$AF233&lt;&gt;"",Scoring!$Q$37)+IF(Data!$AG233&lt;&gt;"",Scoring!$Q$38)+IF(Data!$AH233&lt;&gt;"",Scoring!$Q$39)+IF(Data!$AI233&lt;&gt;"",Scoring!$Q$40)+IF(Data!$AJ233&lt;&gt;"",Scoring!$Q$41)+IF(Data!$AK233&lt;&gt;"",Scoring!$Q$42)+IF(Data!$AL233&lt;&gt;"",Scoring!$Q$43)+IF(Data!$AM233&lt;&gt;"",Scoring!$Q$44)+IF(Data!$AN233&lt;&gt;"",Scoring!$Q$45)+IF(Data!$AO233&lt;&gt;"",Scoring!$Q$46)+IF(Data!$AP233&lt;&gt;"",Scoring!$Q$47)+IF(Data!$AQ233&lt;&gt;"",Scoring!$Q$48)+IF(Data!$AR233&lt;&gt;"",Scoring!$Q$49)+IF(Data!$AS233&lt;&gt;"",Scoring!$Q$50)+IF(Data!$AT233&lt;&gt;"",Scoring!$Q$51)+IF(Data!$AU233&lt;&gt;"",Scoring!$Q$52),"")</f>
        <v/>
      </c>
      <c r="BW233" s="183" t="str">
        <f>IF(BV233&lt;&gt;"",LOOKUP(BV233,Likelihoods!$A$7:$A$107,Likelihoods!O$7:O$107),"")</f>
        <v/>
      </c>
      <c r="BX233" s="9"/>
      <c r="BY233" s="9"/>
      <c r="BZ233" s="9"/>
      <c r="CA233" s="9"/>
      <c r="CB233" s="9"/>
      <c r="CC233" s="9"/>
      <c r="CD233" s="9"/>
      <c r="CE233" s="9"/>
      <c r="CF233" s="9"/>
      <c r="CG233" s="9"/>
      <c r="CH233" s="9"/>
      <c r="CI233" s="9"/>
      <c r="CJ233" s="9"/>
      <c r="CK233" s="9"/>
    </row>
    <row r="234" spans="1:89" ht="14.25">
      <c r="A234" s="59"/>
      <c r="B234" s="76"/>
      <c r="C234" s="77"/>
      <c r="D234" s="77"/>
      <c r="E234" s="77"/>
      <c r="F234" s="77"/>
      <c r="G234" s="77"/>
      <c r="H234" s="77"/>
      <c r="I234" s="77"/>
      <c r="J234" s="77"/>
      <c r="K234" s="77"/>
      <c r="L234" s="77"/>
      <c r="M234" s="77"/>
      <c r="N234" s="77"/>
      <c r="O234" s="77"/>
      <c r="P234" s="76"/>
      <c r="Q234" s="78"/>
      <c r="R234" s="77"/>
      <c r="S234" s="77"/>
      <c r="T234" s="77"/>
      <c r="U234" s="77"/>
      <c r="V234" s="76"/>
      <c r="W234" s="77"/>
      <c r="X234" s="78"/>
      <c r="Y234" s="77"/>
      <c r="Z234" s="77"/>
      <c r="AA234" s="77"/>
      <c r="AB234" s="77"/>
      <c r="AC234" s="77"/>
      <c r="AD234" s="77"/>
      <c r="AE234" s="77"/>
      <c r="AF234" s="76"/>
      <c r="AG234" s="77"/>
      <c r="AH234" s="77"/>
      <c r="AI234" s="77"/>
      <c r="AJ234" s="78"/>
      <c r="AK234" s="77"/>
      <c r="AL234" s="77"/>
      <c r="AM234" s="77"/>
      <c r="AN234" s="77"/>
      <c r="AO234" s="76"/>
      <c r="AP234" s="77"/>
      <c r="AQ234" s="78"/>
      <c r="AR234" s="76"/>
      <c r="AS234" s="78"/>
      <c r="AT234" s="77"/>
      <c r="AU234" s="77"/>
      <c r="AV234" s="179" t="str">
        <f>IF(AND(COUNTBLANK($B234:$O234)=13,COUNTBLANK($P234:$Q234)=1,COUNTBLANK($R234:$U234)=3,COUNTBLANK($V234:$X234)=2,COUNTBLANK($Y234:$AE234)=6,COUNTBLANK($AF234:$AJ234)=4,COUNTBLANK($AK234:AN234)=3,COUNTBLANK($AO234:$AQ234)=2,COUNTBLANK($AR234:$AS234)=1,COUNTBLANK($AT234:$AU234)=1),IF(Data!$B234&lt;&gt;"",Scoring!$D$7)+IF(Data!$C234&lt;&gt;"",Scoring!$D$8)+IF(Data!$D234&lt;&gt;"",Scoring!$D$9)+IF(Data!$E234&lt;&gt;"",Scoring!$D$10)+IF(Data!$F234&lt;&gt;"",Scoring!$D$11)+IF(Data!$G234&lt;&gt;"",Scoring!$D$12)+IF(Data!$H234&lt;&gt;"",Scoring!$D$13)+IF(Data!$I234&lt;&gt;"",Scoring!$D$14)+IF(Data!$J234&lt;&gt;"",Scoring!$D$15)+IF(Data!$K234&lt;&gt;"",Scoring!$D$16)+IF(Data!$L234&lt;&gt;"",Scoring!$D$17)+IF(Data!$M234&lt;&gt;"",Scoring!$D$18)+IF(Data!$N234&lt;&gt;"",Scoring!$D$19)+IF(Data!$O234&lt;&gt;"",Scoring!$D$20)+IF(Data!$P234&lt;&gt;"",Scoring!$D$21)+IF(Data!$Q234&lt;&gt;"",Scoring!$D$22)+IF(Data!$R234&lt;&gt;"",Scoring!$D$23)+IF(Data!$S234&lt;&gt;"",Scoring!$D$24)+IF(Data!$T234&lt;&gt;"",Scoring!$D$25)+IF(Data!$U234&lt;&gt;"",Scoring!$D$26)+IF(Data!$V234&lt;&gt;"",Scoring!$D$27)+IF(Data!$W234&lt;&gt;"",Scoring!$D$28)+IF(Data!$X234&lt;&gt;"",Scoring!$D$29)+IF(Data!$Y234&lt;&gt;"",Scoring!$D$30)+IF(Data!$Z234&lt;&gt;"",Scoring!$D$31)+IF(Data!$AA234&lt;&gt;"",Scoring!$D$32)+IF(Data!$AB234&lt;&gt;"",Scoring!$D$33)+IF(Data!$AC234&lt;&gt;"",Scoring!$D$34)+IF(Data!$AD234&lt;&gt;"",Scoring!$D$35)+IF(Data!$AE234&lt;&gt;"",Scoring!$D$36)+IF(Data!$AF234&lt;&gt;"",Scoring!$D$37)+IF(Data!$AG234&lt;&gt;"",Scoring!$D$38)+IF(Data!$AH234&lt;&gt;"",Scoring!$D$39)+IF(Data!$AI234&lt;&gt;"",Scoring!$D$40)+IF(Data!$AJ234&lt;&gt;"",Scoring!$D$41)+IF(Data!$AK234&lt;&gt;"",Scoring!$D$42)+IF(Data!$AL234&lt;&gt;"",Scoring!$D$43)+IF(Data!$AM234&lt;&gt;"",Scoring!$D$44)+IF(Data!$AN234&lt;&gt;"",Scoring!$D$45)+IF(Data!$AO234&lt;&gt;"",Scoring!$D$46)+IF(Data!$AP234&lt;&gt;"",Scoring!$D$47)+IF(Data!$AQ234&lt;&gt;"",Scoring!$D$48)+IF(Data!$AR234&lt;&gt;"",Scoring!$D$49)+IF(Data!$AS234&lt;&gt;"",Scoring!$D$50)+IF(Data!$AT234&lt;&gt;"",Scoring!$D$51)+IF(Data!$AU234&lt;&gt;"",Scoring!$D$52),"")</f>
        <v/>
      </c>
      <c r="AW234" s="180" t="str">
        <f>IF(AV234&lt;&gt;"",LOOKUP(AV234,Likelihoods!$A$7:$A$107,Likelihoods!B$7:B$107),"")</f>
        <v/>
      </c>
      <c r="AX234" s="181" t="str">
        <f>IF(AND(COUNTBLANK($B234:$O234)=13,COUNTBLANK($P234:$Q234)=1,COUNTBLANK($R234:$U234)=3,COUNTBLANK($V234:$X234)=2,COUNTBLANK($Y234:$AE234)=6,COUNTBLANK($AF234:$AJ234)=4,COUNTBLANK($AK234:AN234)=3,COUNTBLANK($AO234:$AQ234)=2,COUNTBLANK($AR234:$AS234)=1,COUNTBLANK($AT234:$AU234)=1),IF(Data!$B234&lt;&gt;"",Scoring!$E$7)+IF(Data!$C234&lt;&gt;"",Scoring!$E$8)+IF(Data!$D234&lt;&gt;"",Scoring!$E$9)+IF(Data!$E234&lt;&gt;"",Scoring!$E$10)+IF(Data!$F234&lt;&gt;"",Scoring!$E$11)+IF(Data!$G234&lt;&gt;"",Scoring!$E$12)+IF(Data!$H234&lt;&gt;"",Scoring!$E$13)+IF(Data!$I234&lt;&gt;"",Scoring!$E$14)+IF(Data!$J234&lt;&gt;"",Scoring!$E$15)+IF(Data!$K234&lt;&gt;"",Scoring!$E$16)+IF(Data!$L234&lt;&gt;"",Scoring!$E$17)+IF(Data!$M234&lt;&gt;"",Scoring!$E$18)+IF(Data!$N234&lt;&gt;"",Scoring!$E$19)+IF(Data!$O234&lt;&gt;"",Scoring!$E$20)+IF(Data!$P234&lt;&gt;"",Scoring!$E$21)+IF(Data!$Q234&lt;&gt;"",Scoring!$E$22)+IF(Data!$R234&lt;&gt;"",Scoring!$E$23)+IF(Data!$S234&lt;&gt;"",Scoring!$E$24)+IF(Data!$T234&lt;&gt;"",Scoring!$E$25)+IF(Data!$U234&lt;&gt;"",Scoring!$E$26)+IF(Data!$V234&lt;&gt;"",Scoring!$E$27)+IF(Data!$W234&lt;&gt;"",Scoring!$E$28)+IF(Data!$X234&lt;&gt;"",Scoring!$E$29)+IF(Data!$Y234&lt;&gt;"",Scoring!$E$30)+IF(Data!$Z234&lt;&gt;"",Scoring!$E$31)+IF(Data!$AA234&lt;&gt;"",Scoring!$E$32)+IF(Data!$AB234&lt;&gt;"",Scoring!$E$33)+IF(Data!$AC234&lt;&gt;"",Scoring!$E$34)+IF(Data!$AD234&lt;&gt;"",Scoring!$E$35)+IF(Data!$AE234&lt;&gt;"",Scoring!$E$36)+IF(Data!$AF234&lt;&gt;"",Scoring!$E$37)+IF(Data!$AG234&lt;&gt;"",Scoring!$E$38)+IF(Data!$AH234&lt;&gt;"",Scoring!$E$39)+IF(Data!$AI234&lt;&gt;"",Scoring!$E$40)+IF(Data!$AJ234&lt;&gt;"",Scoring!$E$41)+IF(Data!$AK234&lt;&gt;"",Scoring!$E$42)+IF(Data!$AL234&lt;&gt;"",Scoring!$E$43)+IF(Data!$AM234&lt;&gt;"",Scoring!$E$44)+IF(Data!$AN234&lt;&gt;"",Scoring!$E$45)+IF(Data!$AO234&lt;&gt;"",Scoring!$E$46)+IF(Data!$AP234&lt;&gt;"",Scoring!$E$47)+IF(Data!$AQ234&lt;&gt;"",Scoring!$E$48)+IF(Data!$AR234&lt;&gt;"",Scoring!$E$49)+IF(Data!$AS234&lt;&gt;"",Scoring!$E$50)+IF(Data!$AT234&lt;&gt;"",Scoring!$E$51)+IF(Data!$AU234&lt;&gt;"",Scoring!$E$52),"")</f>
        <v/>
      </c>
      <c r="AY234" s="180" t="str">
        <f>IF(AX234&lt;&gt;"",LOOKUP(AX234,Likelihoods!$A$7:$A$107,Likelihoods!C$7:C$107),"")</f>
        <v/>
      </c>
      <c r="AZ234" s="182" t="str">
        <f>IF(AND(COUNTBLANK($B234:$O234)=13,COUNTBLANK($P234:$Q234)=1,COUNTBLANK($R234:$U234)=3,COUNTBLANK($V234:$X234)=2,COUNTBLANK($Y234:$AE234)=6,COUNTBLANK($AF234:$AJ234)=4,COUNTBLANK($AK234:AN234)=3,COUNTBLANK($AO234:$AQ234)=2,COUNTBLANK($AR234:$AS234)=1,COUNTBLANK($AT234:$AU234)=1),IF(Data!$B234&lt;&gt;"",Scoring!$F$7)+IF(Data!$C234&lt;&gt;"",Scoring!$F$8)+IF(Data!$D234&lt;&gt;"",Scoring!$F$9)+IF(Data!$E234&lt;&gt;"",Scoring!$F$10)+IF(Data!$F234&lt;&gt;"",Scoring!$F$11)+IF(Data!$G234&lt;&gt;"",Scoring!$F$12)+IF(Data!$H234&lt;&gt;"",Scoring!$F$13)+IF(Data!$I234&lt;&gt;"",Scoring!$F$14)+IF(Data!$J234&lt;&gt;"",Scoring!$F$15)+IF(Data!$K234&lt;&gt;"",Scoring!$F$16)+IF(Data!$L234&lt;&gt;"",Scoring!$F$17)+IF(Data!$M234&lt;&gt;"",Scoring!$F$18)+IF(Data!$N234&lt;&gt;"",Scoring!$F$19)+IF(Data!$O234&lt;&gt;"",Scoring!$F$20)+IF(Data!$P234&lt;&gt;"",Scoring!$F$21)+IF(Data!$Q234&lt;&gt;"",Scoring!$F$22)+IF(Data!$R234&lt;&gt;"",Scoring!$F$23)+IF(Data!$S234&lt;&gt;"",Scoring!$F$24)+IF(Data!$T234&lt;&gt;"",Scoring!$F$25)+IF(Data!$U234&lt;&gt;"",Scoring!$F$26)+IF(Data!$V234&lt;&gt;"",Scoring!$F$27)+IF(Data!$W234&lt;&gt;"",Scoring!$F$28)+IF(Data!$X234&lt;&gt;"",Scoring!$F$29)+IF(Data!$Y234&lt;&gt;"",Scoring!$F$30)+IF(Data!$Z234&lt;&gt;"",Scoring!$F$31)+IF(Data!$AA234&lt;&gt;"",Scoring!$F$32)+IF(Data!$AB234&lt;&gt;"",Scoring!$F$33)+IF(Data!$AC234&lt;&gt;"",Scoring!$F$34)+IF(Data!$AD234&lt;&gt;"",Scoring!$F$35)+IF(Data!$AE234&lt;&gt;"",Scoring!$F$36)+IF(Data!$AF234&lt;&gt;"",Scoring!$F$37)+IF(Data!$AG234&lt;&gt;"",Scoring!$F$38)+IF(Data!$AH234&lt;&gt;"",Scoring!$F$39)+IF(Data!$AI234&lt;&gt;"",Scoring!$F$40)+IF(Data!$AJ234&lt;&gt;"",Scoring!$F$41)+IF(Data!$AK234&lt;&gt;"",Scoring!$F$42)+IF(Data!$AL234&lt;&gt;"",Scoring!$F$43)+IF(Data!$AM234&lt;&gt;"",Scoring!$F$44)+IF(Data!$AN234&lt;&gt;"",Scoring!$F$45)+IF(Data!$AO234&lt;&gt;"",Scoring!$F$46)+IF(Data!$AP234&lt;&gt;"",Scoring!$F$47)+IF(Data!$AQ234&lt;&gt;"",Scoring!$F$48)+IF(Data!$AR234&lt;&gt;"",Scoring!$F$49)+IF(Data!$AS234&lt;&gt;"",Scoring!$F$50)+IF(Data!$AT234&lt;&gt;"",Scoring!$F$51)+IF(Data!$AU234&lt;&gt;"",Scoring!$F$52),"")</f>
        <v/>
      </c>
      <c r="BA234" s="183" t="str">
        <f>IF(AZ234&lt;&gt;"",LOOKUP(AZ234,Likelihoods!$A$7:$A$107,Likelihoods!D$7:D$107),"")</f>
        <v/>
      </c>
      <c r="BB234" s="181" t="str">
        <f>IF(AND(COUNTBLANK($B234:$O234)=13,COUNTBLANK($P234:$Q234)=1,COUNTBLANK($R234:$U234)=3,COUNTBLANK($V234:$X234)=2,COUNTBLANK($Y234:$AE234)=6,COUNTBLANK($AF234:$AJ234)=4,COUNTBLANK($AK234:AN234)=3,COUNTBLANK($AO234:$AQ234)=2,COUNTBLANK($AR234:$AS234)=1,COUNTBLANK($AT234:$AU234)=1),IF(Data!$B234&lt;&gt;"",Scoring!$G$7)+IF(Data!$C234&lt;&gt;"",Scoring!$G$8)+IF(Data!$D234&lt;&gt;"",Scoring!$G$9)+IF(Data!$E234&lt;&gt;"",Scoring!$G$10)+IF(Data!$F234&lt;&gt;"",Scoring!$G$11)+IF(Data!$G234&lt;&gt;"",Scoring!$G$12)+IF(Data!$H234&lt;&gt;"",Scoring!$G$13)+IF(Data!$I234&lt;&gt;"",Scoring!$G$14)+IF(Data!$J234&lt;&gt;"",Scoring!$G$15)+IF(Data!$K234&lt;&gt;"",Scoring!$G$16)+IF(Data!$L234&lt;&gt;"",Scoring!$G$17)+IF(Data!$M234&lt;&gt;"",Scoring!$G$18)+IF(Data!$N234&lt;&gt;"",Scoring!$G$19)+IF(Data!$O234&lt;&gt;"",Scoring!$G$20)+IF(Data!$P234&lt;&gt;"",Scoring!$G$21)+IF(Data!$Q234&lt;&gt;"",Scoring!$G$22)+IF(Data!$R234&lt;&gt;"",Scoring!$G$23)+IF(Data!$S234&lt;&gt;"",Scoring!$G$24)+IF(Data!$T234&lt;&gt;"",Scoring!$G$25)+IF(Data!$U234&lt;&gt;"",Scoring!$G$26)+IF(Data!$V234&lt;&gt;"",Scoring!$G$27)+IF(Data!$W234&lt;&gt;"",Scoring!$G$28)+IF(Data!$X234&lt;&gt;"",Scoring!$G$29)+IF(Data!$Y234&lt;&gt;"",Scoring!$G$30)+IF(Data!$Z234&lt;&gt;"",Scoring!$G$31)+IF(Data!$AA234&lt;&gt;"",Scoring!$G$32)+IF(Data!$AB234&lt;&gt;"",Scoring!$G$33)+IF(Data!$AC234&lt;&gt;"",Scoring!$G$34)+IF(Data!$AD234&lt;&gt;"",Scoring!$G$35)+IF(Data!$AE234&lt;&gt;"",Scoring!$G$36)+IF(Data!$AF234&lt;&gt;"",Scoring!$G$37)+IF(Data!$AG234&lt;&gt;"",Scoring!$G$38)+IF(Data!$AH234&lt;&gt;"",Scoring!$G$39)+IF(Data!$AI234&lt;&gt;"",Scoring!$G$40)+IF(Data!$AJ234&lt;&gt;"",Scoring!$G$41)+IF(Data!$AK234&lt;&gt;"",Scoring!$G$42)+IF(Data!$AL234&lt;&gt;"",Scoring!$G$43)+IF(Data!$AM234&lt;&gt;"",Scoring!$G$44)+IF(Data!$AN234&lt;&gt;"",Scoring!$G$45)+IF(Data!$AO234&lt;&gt;"",Scoring!$G$46)+IF(Data!$AP234&lt;&gt;"",Scoring!$G$47)+IF(Data!$AQ234&lt;&gt;"",Scoring!$G$48)+IF(Data!$AR234&lt;&gt;"",Scoring!$G$49)+IF(Data!$AS234&lt;&gt;"",Scoring!$G$50)+IF(Data!$AT234&lt;&gt;"",Scoring!$G$51)+IF(Data!$AU234&lt;&gt;"",Scoring!$G$52),"")</f>
        <v/>
      </c>
      <c r="BC234" s="184" t="str">
        <f>IF(BB234&lt;&gt;"",LOOKUP(BB234,Likelihoods!$A$7:$A$107,Likelihoods!E$7:E$107),"")</f>
        <v/>
      </c>
      <c r="BD234" s="185" t="str">
        <f>IF(AND(COUNTBLANK($B234:$O234)=13,COUNTBLANK($P234:$Q234)=1,COUNTBLANK($R234:$U234)=3,COUNTBLANK($V234:$X234)=2,COUNTBLANK($Y234:$AE234)=6,COUNTBLANK($AF234:$AJ234)=4,COUNTBLANK($AK234:AN234)=3,COUNTBLANK($AO234:$AQ234)=2,COUNTBLANK($AR234:$AS234)=1,COUNTBLANK($AT234:$AU234)=1),IF(Data!$B234&lt;&gt;"",Scoring!$H$7)+IF(Data!$C234&lt;&gt;"",Scoring!$H$8)+IF(Data!$D234&lt;&gt;"",Scoring!$H$9)+IF(Data!$E234&lt;&gt;"",Scoring!$H$10)+IF(Data!$F234&lt;&gt;"",Scoring!$H$11)+IF(Data!$G234&lt;&gt;"",Scoring!$H$12)+IF(Data!$H234&lt;&gt;"",Scoring!$H$13)+IF(Data!$I234&lt;&gt;"",Scoring!$H$14)+IF(Data!$J234&lt;&gt;"",Scoring!$H$15)+IF(Data!$K234&lt;&gt;"",Scoring!$H$16)+IF(Data!$L234&lt;&gt;"",Scoring!$H$17)+IF(Data!$M234&lt;&gt;"",Scoring!$H$18)+IF(Data!$N234&lt;&gt;"",Scoring!$H$19)+IF(Data!$O234&lt;&gt;"",Scoring!$H$20)+IF(Data!$P234&lt;&gt;"",Scoring!$H$21)+IF(Data!$Q234&lt;&gt;"",Scoring!$H$22)+IF(Data!$R234&lt;&gt;"",Scoring!$H$23)+IF(Data!$S234&lt;&gt;"",Scoring!$H$24)+IF(Data!$T234&lt;&gt;"",Scoring!$H$25)+IF(Data!$U234&lt;&gt;"",Scoring!$H$26)+IF(Data!$V234&lt;&gt;"",Scoring!$H$27)+IF(Data!$W234&lt;&gt;"",Scoring!$H$28)+IF(Data!$X234&lt;&gt;"",Scoring!$H$29)+IF(Data!$Y234&lt;&gt;"",Scoring!$H$30)+IF(Data!$Z234&lt;&gt;"",Scoring!$H$31)+IF(Data!$AA234&lt;&gt;"",Scoring!$H$32)+IF(Data!$AB234&lt;&gt;"",Scoring!$H$33)+IF(Data!$AC234&lt;&gt;"",Scoring!$H$34)+IF(Data!$AD234&lt;&gt;"",Scoring!$H$35)+IF(Data!$AE234&lt;&gt;"",Scoring!$H$36)+IF(Data!$AF234&lt;&gt;"",Scoring!$H$37)+IF(Data!$AG234&lt;&gt;"",Scoring!$H$38)+IF(Data!$AH234&lt;&gt;"",Scoring!$H$39)+IF(Data!$AI234&lt;&gt;"",Scoring!$H$40)+IF(Data!$AJ234&lt;&gt;"",Scoring!$H$41)+IF(Data!$AK234&lt;&gt;"",Scoring!$H$42)+IF(Data!$AL234&lt;&gt;"",Scoring!$H$43)+IF(Data!$AM234&lt;&gt;"",Scoring!$H$44)+IF(Data!$AN234&lt;&gt;"",Scoring!$H$45)+IF(Data!$AO234&lt;&gt;"",Scoring!$H$46)+IF(Data!$AP234&lt;&gt;"",Scoring!$H$47)+IF(Data!$AQ234&lt;&gt;"",Scoring!$H$48)+IF(Data!$AR234&lt;&gt;"",Scoring!$H$49)+IF(Data!$AS234&lt;&gt;"",Scoring!$H$50)+IF(Data!$AT234&lt;&gt;"",Scoring!$H$51)+IF(Data!$AU234&lt;&gt;"",Scoring!$H$52),"")</f>
        <v/>
      </c>
      <c r="BE234" s="186" t="str">
        <f>IF(BD234&lt;&gt;"",LOOKUP(BD234,Likelihoods!$A$7:$A$107,Likelihoods!F$7:F$107),"")</f>
        <v/>
      </c>
      <c r="BF234" s="181" t="str">
        <f>IF(AND(COUNTBLANK($B234:$O234)=13,COUNTBLANK($P234:$Q234)=1,COUNTBLANK($R234:$U234)=3,COUNTBLANK($V234:$X234)=2,COUNTBLANK($Y234:$AE234)=6,COUNTBLANK($AF234:$AJ234)=4,COUNTBLANK($AK234:AN234)=3,COUNTBLANK($AO234:$AQ234)=2,COUNTBLANK($AR234:$AS234)=1,COUNTBLANK($AT234:$AU234)=1),IF(Data!$B234&lt;&gt;"",Scoring!$I$7)+IF(Data!$C234&lt;&gt;"",Scoring!$I$8)+IF(Data!$D234&lt;&gt;"",Scoring!$I$9)+IF(Data!$E234&lt;&gt;"",Scoring!$I$10)+IF(Data!$F234&lt;&gt;"",Scoring!$I$11)+IF(Data!$G234&lt;&gt;"",Scoring!$I$12)+IF(Data!$H234&lt;&gt;"",Scoring!$I$13)+IF(Data!$I234&lt;&gt;"",Scoring!$I$14)+IF(Data!$J234&lt;&gt;"",Scoring!$I$15)+IF(Data!$K234&lt;&gt;"",Scoring!$I$16)+IF(Data!$L234&lt;&gt;"",Scoring!$I$17)+IF(Data!$M234&lt;&gt;"",Scoring!$I$18)+IF(Data!$N234&lt;&gt;"",Scoring!$I$19)+IF(Data!$O234&lt;&gt;"",Scoring!$I$20)+IF(Data!$P234&lt;&gt;"",Scoring!$I$21)+IF(Data!$Q234&lt;&gt;"",Scoring!$I$22)+IF(Data!$R234&lt;&gt;"",Scoring!$I$23)+IF(Data!$S234&lt;&gt;"",Scoring!$I$24)+IF(Data!$T234&lt;&gt;"",Scoring!$I$25)+IF(Data!$U234&lt;&gt;"",Scoring!$I$26)+IF(Data!$V234&lt;&gt;"",Scoring!$I$27)+IF(Data!$W234&lt;&gt;"",Scoring!$I$28)+IF(Data!$X234&lt;&gt;"",Scoring!$I$29)+IF(Data!$Y234&lt;&gt;"",Scoring!$I$30)+IF(Data!$Z234&lt;&gt;"",Scoring!$I$31)+IF(Data!$AA234&lt;&gt;"",Scoring!$I$32)+IF(Data!$AB234&lt;&gt;"",Scoring!$I$33)+IF(Data!$AC234&lt;&gt;"",Scoring!$I$34)+IF(Data!$AD234&lt;&gt;"",Scoring!$I$35)+IF(Data!$AE234&lt;&gt;"",Scoring!$I$36)+IF(Data!$AF234&lt;&gt;"",Scoring!$I$37)+IF(Data!$AG234&lt;&gt;"",Scoring!$I$38)+IF(Data!$AH234&lt;&gt;"",Scoring!$I$39)+IF(Data!$AI234&lt;&gt;"",Scoring!$I$40)+IF(Data!$AJ234&lt;&gt;"",Scoring!$I$41)+IF(Data!$AK234&lt;&gt;"",Scoring!$I$42)+IF(Data!$AL234&lt;&gt;"",Scoring!$I$43)+IF(Data!$AM234&lt;&gt;"",Scoring!$I$44)+IF(Data!$AN234&lt;&gt;"",Scoring!$I$45)+IF(Data!$AO234&lt;&gt;"",Scoring!$I$46)+IF(Data!$AP234&lt;&gt;"",Scoring!$I$47)+IF(Data!$AQ234&lt;&gt;"",Scoring!$I$48)+IF(Data!$AR234&lt;&gt;"",Scoring!$I$49)+IF(Data!$AS234&lt;&gt;"",Scoring!$I$50)+IF(Data!$AT234&lt;&gt;"",Scoring!$I$51)+IF(Data!$AU234&lt;&gt;"",Scoring!$I$52),"")</f>
        <v/>
      </c>
      <c r="BG234" s="180" t="str">
        <f>IF(BF234&lt;&gt;"",LOOKUP(BF234,Likelihoods!$A$7:$A$107,Likelihoods!G$7:G$107),"")</f>
        <v/>
      </c>
      <c r="BH234" s="187" t="str">
        <f>IF(AND(COUNTBLANK($B234:$O234)=13,COUNTBLANK($P234:$Q234)=1,COUNTBLANK($R234:$U234)=3,COUNTBLANK($V234:$X234)=2,COUNTBLANK($Y234:$AE234)=6,COUNTBLANK($AF234:$AJ234)=4,COUNTBLANK($AK234:AN234)=3,COUNTBLANK($AO234:$AQ234)=2,COUNTBLANK($AR234:$AS234)=1,COUNTBLANK($AT234:$AU234)=1),IF(Data!$B234&lt;&gt;"",Scoring!$J$7)+IF(Data!$C234&lt;&gt;"",Scoring!$J$8)+IF(Data!$D234&lt;&gt;"",Scoring!$J$9)+IF(Data!$E234&lt;&gt;"",Scoring!$J$10)+IF(Data!$F234&lt;&gt;"",Scoring!$J$11)+IF(Data!$G234&lt;&gt;"",Scoring!$J$12)+IF(Data!$H234&lt;&gt;"",Scoring!$J$13)+IF(Data!$I234&lt;&gt;"",Scoring!$J$14)+IF(Data!$J234&lt;&gt;"",Scoring!$J$15)+IF(Data!$K234&lt;&gt;"",Scoring!$J$16)+IF(Data!$L234&lt;&gt;"",Scoring!$J$17)+IF(Data!$M234&lt;&gt;"",Scoring!$J$18)+IF(Data!$N234&lt;&gt;"",Scoring!$J$19)+IF(Data!$O234&lt;&gt;"",Scoring!$J$20)+IF(Data!$P234&lt;&gt;"",Scoring!$J$21)+IF(Data!$Q234&lt;&gt;"",Scoring!$J$22)+IF(Data!$R234&lt;&gt;"",Scoring!$J$23)+IF(Data!$S234&lt;&gt;"",Scoring!$J$24)+IF(Data!$T234&lt;&gt;"",Scoring!$J$25)+IF(Data!$U234&lt;&gt;"",Scoring!$J$26)+IF(Data!$V234&lt;&gt;"",Scoring!$J$27)+IF(Data!$W234&lt;&gt;"",Scoring!$J$28)+IF(Data!$X234&lt;&gt;"",Scoring!$J$29)+IF(Data!$Y234&lt;&gt;"",Scoring!$J$30)+IF(Data!$Z234&lt;&gt;"",Scoring!$J$31)+IF(Data!$AA234&lt;&gt;"",Scoring!$J$32)+IF(Data!$AB234&lt;&gt;"",Scoring!$J$33)+IF(Data!$AC234&lt;&gt;"",Scoring!$J$34)+IF(Data!$AD234&lt;&gt;"",Scoring!$J$35)+IF(Data!$AE234&lt;&gt;"",Scoring!$J$36)+IF(Data!$AF234&lt;&gt;"",Scoring!$J$37)+IF(Data!$AG234&lt;&gt;"",Scoring!$J$38)+IF(Data!$AH234&lt;&gt;"",Scoring!$J$39)+IF(Data!$AI234&lt;&gt;"",Scoring!$J$40)+IF(Data!$AJ234&lt;&gt;"",Scoring!$J$41)+IF(Data!$AK234&lt;&gt;"",Scoring!$J$42)+IF(Data!$AL234&lt;&gt;"",Scoring!$J$43)+IF(Data!$AM234&lt;&gt;"",Scoring!$J$44)+IF(Data!$AN234&lt;&gt;"",Scoring!$J$45)+IF(Data!$AO234&lt;&gt;"",Scoring!$J$46)+IF(Data!$AP234&lt;&gt;"",Scoring!$J$47)+IF(Data!$AQ234&lt;&gt;"",Scoring!$J$48)+IF(Data!$AR234&lt;&gt;"",Scoring!$J$49)+IF(Data!$AS234&lt;&gt;"",Scoring!$J$50)+IF(Data!$AT234&lt;&gt;"",Scoring!$J$51)+IF(Data!$AU234&lt;&gt;"",Scoring!$J$52),"")</f>
        <v/>
      </c>
      <c r="BI234" s="183" t="str">
        <f>IF(BH234&lt;&gt;"",LOOKUP(BH234,Likelihoods!$A$7:$A$107,Likelihoods!H$7:H$107),"")</f>
        <v/>
      </c>
      <c r="BJ234" s="188" t="str">
        <f>IF(AND(COUNTBLANK($B234:$O234)=13,COUNTBLANK($P234:$Q234)=1,COUNTBLANK($R234:$U234)=3,COUNTBLANK($V234:$X234)=2,COUNTBLANK($Y234:$AE234)=6,COUNTBLANK($AF234:$AJ234)=4,COUNTBLANK($AK234:AN234)=3,COUNTBLANK($AO234:$AQ234)=2,COUNTBLANK($AR234:$AS234)=1,COUNTBLANK($AT234:$AU234)=1),IF(Data!$B234&lt;&gt;"",Scoring!$K$7)+IF(Data!$C234&lt;&gt;"",Scoring!$K$8)+IF(Data!$D234&lt;&gt;"",Scoring!$K$9)+IF(Data!$E234&lt;&gt;"",Scoring!$K$10)+IF(Data!$F234&lt;&gt;"",Scoring!$K$11)+IF(Data!$G234&lt;&gt;"",Scoring!$K$12)+IF(Data!$H234&lt;&gt;"",Scoring!$K$13)+IF(Data!$I234&lt;&gt;"",Scoring!$K$14)+IF(Data!$J234&lt;&gt;"",Scoring!$K$15)+IF(Data!$K234&lt;&gt;"",Scoring!$K$16)+IF(Data!$L234&lt;&gt;"",Scoring!$K$17)+IF(Data!$M234&lt;&gt;"",Scoring!$K$18)+IF(Data!$N234&lt;&gt;"",Scoring!$K$19)+IF(Data!$O234&lt;&gt;"",Scoring!$K$20)+IF(Data!$P234&lt;&gt;"",Scoring!$K$21)+IF(Data!$Q234&lt;&gt;"",Scoring!$K$22)+IF(Data!$R234&lt;&gt;"",Scoring!$K$23)+IF(Data!$S234&lt;&gt;"",Scoring!$K$24)+IF(Data!$T234&lt;&gt;"",Scoring!$K$25)+IF(Data!$U234&lt;&gt;"",Scoring!$K$26)+IF(Data!$V234&lt;&gt;"",Scoring!$K$27)+IF(Data!$W234&lt;&gt;"",Scoring!$K$28)+IF(Data!$X234&lt;&gt;"",Scoring!$K$29)+IF(Data!$Y234&lt;&gt;"",Scoring!$K$30)+IF(Data!$Z234&lt;&gt;"",Scoring!$K$31)+IF(Data!$AA234&lt;&gt;"",Scoring!$K$32)+IF(Data!$AB234&lt;&gt;"",Scoring!$K$33)+IF(Data!$AC234&lt;&gt;"",Scoring!$K$34)+IF(Data!$AD234&lt;&gt;"",Scoring!$K$35)+IF(Data!$AE234&lt;&gt;"",Scoring!$K$36)+IF(Data!$AF234&lt;&gt;"",Scoring!$K$37)+IF(Data!$AG234&lt;&gt;"",Scoring!$K$38)+IF(Data!$AH234&lt;&gt;"",Scoring!$K$39)+IF(Data!$AI234&lt;&gt;"",Scoring!$K$40)+IF(Data!$AJ234&lt;&gt;"",Scoring!$K$41)+IF(Data!$AK234&lt;&gt;"",Scoring!$K$42)+IF(Data!$AL234&lt;&gt;"",Scoring!$K$43)+IF(Data!$AM234&lt;&gt;"",Scoring!$K$44)+IF(Data!$AN234&lt;&gt;"",Scoring!$K$45)+IF(Data!$AO234&lt;&gt;"",Scoring!$K$46)+IF(Data!$AP234&lt;&gt;"",Scoring!$K$47)+IF(Data!$AQ234&lt;&gt;"",Scoring!$K$48)+IF(Data!$AR234&lt;&gt;"",Scoring!$K$49)+IF(Data!$AS234&lt;&gt;"",Scoring!$K$50)+IF(Data!$AT234&lt;&gt;"",Scoring!$K$51)+IF(Data!$AU234&lt;&gt;"",Scoring!$K$52),"")</f>
        <v/>
      </c>
      <c r="BK234" s="184" t="str">
        <f>IF(BJ234&lt;&gt;"",LOOKUP(BJ234,Likelihoods!$A$7:$A$107,Likelihoods!I$7:I$107),"")</f>
        <v/>
      </c>
      <c r="BL234" s="187" t="str">
        <f>IF(AND(COUNTBLANK($B234:$O234)=13,COUNTBLANK($P234:$Q234)=1,COUNTBLANK($R234:$U234)=3,COUNTBLANK($V234:$X234)=2,COUNTBLANK($Y234:$AE234)=6,COUNTBLANK($AF234:$AJ234)=4,COUNTBLANK($AK234:AN234)=3,COUNTBLANK($AO234:$AQ234)=2,COUNTBLANK($AR234:$AS234)=1,COUNTBLANK($AT234:$AU234)=1),IF(Data!$B234&lt;&gt;"",Scoring!$L$7)+IF(Data!$C234&lt;&gt;"",Scoring!$L$8)+IF(Data!$D234&lt;&gt;"",Scoring!$L$9)+IF(Data!$E234&lt;&gt;"",Scoring!$L$10)+IF(Data!$F234&lt;&gt;"",Scoring!$L$11)+IF(Data!$G234&lt;&gt;"",Scoring!$L$12)+IF(Data!$H234&lt;&gt;"",Scoring!$L$13)+IF(Data!$I234&lt;&gt;"",Scoring!$L$14)+IF(Data!$J234&lt;&gt;"",Scoring!$L$15)+IF(Data!$K234&lt;&gt;"",Scoring!$L$16)+IF(Data!$L234&lt;&gt;"",Scoring!$L$17)+IF(Data!$M234&lt;&gt;"",Scoring!$L$18)+IF(Data!$N234&lt;&gt;"",Scoring!$L$19)+IF(Data!$O234&lt;&gt;"",Scoring!$L$20)+IF(Data!$P234&lt;&gt;"",Scoring!$L$21)+IF(Data!$Q234&lt;&gt;"",Scoring!$L$22)+IF(Data!$R234&lt;&gt;"",Scoring!$L$23)+IF(Data!$S234&lt;&gt;"",Scoring!$L$24)+IF(Data!$T234&lt;&gt;"",Scoring!$L$25)+IF(Data!$U234&lt;&gt;"",Scoring!$L$26)+IF(Data!$V234&lt;&gt;"",Scoring!$L$27)+IF(Data!$W234&lt;&gt;"",Scoring!$L$28)+IF(Data!$X234&lt;&gt;"",Scoring!$L$29)+IF(Data!$Y234&lt;&gt;"",Scoring!$L$30)+IF(Data!$Z234&lt;&gt;"",Scoring!$L$31)+IF(Data!$AA234&lt;&gt;"",Scoring!$L$32)+IF(Data!$AB234&lt;&gt;"",Scoring!$L$33)+IF(Data!$AC234&lt;&gt;"",Scoring!$L$34)+IF(Data!$AD234&lt;&gt;"",Scoring!$L$35)+IF(Data!$AE234&lt;&gt;"",Scoring!$L$36)+IF(Data!$AF234&lt;&gt;"",Scoring!$L$37)+IF(Data!$AG234&lt;&gt;"",Scoring!$L$38)+IF(Data!$AH234&lt;&gt;"",Scoring!$L$39)+IF(Data!$AI234&lt;&gt;"",Scoring!$L$40)+IF(Data!$AJ234&lt;&gt;"",Scoring!$L$41)+IF(Data!$AK234&lt;&gt;"",Scoring!$L$42)+IF(Data!$AL234&lt;&gt;"",Scoring!$L$43)+IF(Data!$AM234&lt;&gt;"",Scoring!$L$44)+IF(Data!$AN234&lt;&gt;"",Scoring!$L$45)+IF(Data!$AO234&lt;&gt;"",Scoring!$L$46)+IF(Data!$AP234&lt;&gt;"",Scoring!$L$47)+IF(Data!$AQ234&lt;&gt;"",Scoring!$L$48)+IF(Data!$AR234&lt;&gt;"",Scoring!$L$49)+IF(Data!$AS234&lt;&gt;"",Scoring!$L$50)+IF(Data!$AT234&lt;&gt;"",Scoring!$L$51)+IF(Data!$AU234&lt;&gt;"",Scoring!$L$52),"")</f>
        <v/>
      </c>
      <c r="BM234" s="180" t="str">
        <f>IF(BL234&lt;&gt;"",LOOKUP(BL234,Likelihoods!$A$7:$A$107,Likelihoods!J$7:J$107),"")</f>
        <v/>
      </c>
      <c r="BN234" s="181" t="str">
        <f>IF(AND(COUNTBLANK($B234:$O234)=13,COUNTBLANK($P234:$Q234)=1,COUNTBLANK($R234:$U234)=3,COUNTBLANK($V234:$X234)=2,COUNTBLANK($Y234:$AE234)=6,COUNTBLANK($AF234:$AJ234)=4,COUNTBLANK($AK234:AN234)=3,COUNTBLANK($AO234:$AQ234)=2,COUNTBLANK($AR234:$AS234)=1,COUNTBLANK($AT234:$AU234)=1),IF(Data!$B234&lt;&gt;"",Scoring!$M$7)+IF(Data!$C234&lt;&gt;"",Scoring!$M$8)+IF(Data!$D234&lt;&gt;"",Scoring!$M$9)+IF(Data!$E234&lt;&gt;"",Scoring!$M$10)+IF(Data!$F234&lt;&gt;"",Scoring!$M$11)+IF(Data!$G234&lt;&gt;"",Scoring!$M$12)+IF(Data!$H234&lt;&gt;"",Scoring!$M$13)+IF(Data!$I234&lt;&gt;"",Scoring!$M$14)+IF(Data!$J234&lt;&gt;"",Scoring!$M$15)+IF(Data!$K234&lt;&gt;"",Scoring!$M$16)+IF(Data!$L234&lt;&gt;"",Scoring!$M$17)+IF(Data!$M234&lt;&gt;"",Scoring!$M$18)+IF(Data!$N234&lt;&gt;"",Scoring!$M$19)+IF(Data!$O234&lt;&gt;"",Scoring!$M$20)+IF(Data!$P234&lt;&gt;"",Scoring!$M$21)+IF(Data!$Q234&lt;&gt;"",Scoring!$M$22)+IF(Data!$R234&lt;&gt;"",Scoring!$M$23)+IF(Data!$S234&lt;&gt;"",Scoring!$M$24)+IF(Data!$T234&lt;&gt;"",Scoring!$M$25)+IF(Data!$U234&lt;&gt;"",Scoring!$M$26)+IF(Data!$V234&lt;&gt;"",Scoring!$M$27)+IF(Data!$W234&lt;&gt;"",Scoring!$M$28)+IF(Data!$X234&lt;&gt;"",Scoring!$M$29)+IF(Data!$Y234&lt;&gt;"",Scoring!$M$30)+IF(Data!$Z234&lt;&gt;"",Scoring!$M$31)+IF(Data!$AA234&lt;&gt;"",Scoring!$M$32)+IF(Data!$AB234&lt;&gt;"",Scoring!$M$33)+IF(Data!$AC234&lt;&gt;"",Scoring!$M$34)+IF(Data!$AD234&lt;&gt;"",Scoring!$M$35)+IF(Data!$AE234&lt;&gt;"",Scoring!$M$36)+IF(Data!$AF234&lt;&gt;"",Scoring!$M$37)+IF(Data!$AG234&lt;&gt;"",Scoring!$M$38)+IF(Data!$AH234&lt;&gt;"",Scoring!$M$39)+IF(Data!$AI234&lt;&gt;"",Scoring!$M$40)+IF(Data!$AJ234&lt;&gt;"",Scoring!$M$41)+IF(Data!$AK234&lt;&gt;"",Scoring!$M$42)+IF(Data!$AL234&lt;&gt;"",Scoring!$M$43)+IF(Data!$AM234&lt;&gt;"",Scoring!$M$44)+IF(Data!$AN234&lt;&gt;"",Scoring!$M$45)+IF(Data!$AO234&lt;&gt;"",Scoring!$M$46)+IF(Data!$AP234&lt;&gt;"",Scoring!$M$47)+IF(Data!$AQ234&lt;&gt;"",Scoring!$M$48)+IF(Data!$AR234&lt;&gt;"",Scoring!$M$49)+IF(Data!$AS234&lt;&gt;"",Scoring!$M$50)+IF(Data!$AT234&lt;&gt;"",Scoring!$M$51)+IF(Data!$AU234&lt;&gt;"",Scoring!$M$52),"")</f>
        <v/>
      </c>
      <c r="BO234" s="184" t="str">
        <f>IF(BN234&lt;&gt;"",LOOKUP(BN234,Likelihoods!$A$7:$A$107,Likelihoods!K$7:K$107),"")</f>
        <v/>
      </c>
      <c r="BP234" s="179" t="str">
        <f>IF(AND(COUNTBLANK($B234:$O234)=13,COUNTBLANK($P234:$Q234)=1,COUNTBLANK($R234:$U234)=3,COUNTBLANK($V234:$X234)=2,COUNTBLANK($Y234:$AE234)=6,COUNTBLANK($AF234:$AJ234)=4,COUNTBLANK($AK234:AN234)=3,COUNTBLANK($AO234:$AQ234)=2,COUNTBLANK($AR234:$AS234)=1,COUNTBLANK($AT234:$AU234)=1),IF(Data!$B234&lt;&gt;"",Scoring!$N$7)+IF(Data!$C234&lt;&gt;"",Scoring!$N$8)+IF(Data!$D234&lt;&gt;"",Scoring!$N$9)+IF(Data!$E234&lt;&gt;"",Scoring!$N$10)+IF(Data!$F234&lt;&gt;"",Scoring!$N$11)+IF(Data!$G234&lt;&gt;"",Scoring!$N$12)+IF(Data!$H234&lt;&gt;"",Scoring!$N$13)+IF(Data!$I234&lt;&gt;"",Scoring!$N$14)+IF(Data!$J234&lt;&gt;"",Scoring!$N$15)+IF(Data!$K234&lt;&gt;"",Scoring!$N$16)+IF(Data!$L234&lt;&gt;"",Scoring!$N$17)+IF(Data!$M234&lt;&gt;"",Scoring!$N$18)+IF(Data!$N234&lt;&gt;"",Scoring!$N$19)+IF(Data!$O234&lt;&gt;"",Scoring!$N$20)+IF(Data!$P234&lt;&gt;"",Scoring!$N$21)+IF(Data!$Q234&lt;&gt;"",Scoring!$N$22)+IF(Data!$R234&lt;&gt;"",Scoring!$N$23)+IF(Data!$S234&lt;&gt;"",Scoring!$N$24)+IF(Data!$T234&lt;&gt;"",Scoring!$N$25)+IF(Data!$U234&lt;&gt;"",Scoring!$N$26)+IF(Data!$V234&lt;&gt;"",Scoring!$N$27)+IF(Data!$W234&lt;&gt;"",Scoring!$N$28)+IF(Data!$X234&lt;&gt;"",Scoring!$N$29)+IF(Data!$Y234&lt;&gt;"",Scoring!$N$30)+IF(Data!$Z234&lt;&gt;"",Scoring!$N$31)+IF(Data!$AA234&lt;&gt;"",Scoring!$N$32)+IF(Data!$AB234&lt;&gt;"",Scoring!$N$33)+IF(Data!$AC234&lt;&gt;"",Scoring!$N$34)+IF(Data!$AD234&lt;&gt;"",Scoring!$N$35)+IF(Data!$AE234&lt;&gt;"",Scoring!$N$36)+IF(Data!$AF234&lt;&gt;"",Scoring!$N$37)+IF(Data!$AG234&lt;&gt;"",Scoring!$N$38)+IF(Data!$AH234&lt;&gt;"",Scoring!$N$39)+IF(Data!$AI234&lt;&gt;"",Scoring!$N$40)+IF(Data!$AJ234&lt;&gt;"",Scoring!$N$41)+IF(Data!$AK234&lt;&gt;"",Scoring!$N$42)+IF(Data!$AL234&lt;&gt;"",Scoring!$N$43)+IF(Data!$AM234&lt;&gt;"",Scoring!$N$44)+IF(Data!$AN234&lt;&gt;"",Scoring!$N$45)+IF(Data!$AO234&lt;&gt;"",Scoring!$N$46)+IF(Data!$AP234&lt;&gt;"",Scoring!$N$47)+IF(Data!$AQ234&lt;&gt;"",Scoring!$N$48)+IF(Data!$AR234&lt;&gt;"",Scoring!$N$49)+IF(Data!$AS234&lt;&gt;"",Scoring!$N$50)+IF(Data!$AT234&lt;&gt;"",Scoring!$N$51)+IF(Data!$AU234&lt;&gt;"",Scoring!$N$52),"")</f>
        <v/>
      </c>
      <c r="BQ234" s="189" t="str">
        <f>IF(BP234&lt;&gt;"",LOOKUP(BP234,Likelihoods!$A$7:$A$107,Likelihoods!L$7:L$107),"")</f>
        <v/>
      </c>
      <c r="BR234" s="181" t="str">
        <f>IF(AND(COUNTBLANK($B234:$O234)=13,COUNTBLANK($P234:$Q234)=1,COUNTBLANK($R234:$U234)=3,COUNTBLANK($V234:$X234)=2,COUNTBLANK($Y234:$AE234)=6,COUNTBLANK($AF234:$AJ234)=4,COUNTBLANK($AK234:AN234)=3,COUNTBLANK($AO234:$AQ234)=2,COUNTBLANK($AR234:$AS234)=1,COUNTBLANK($AT234:$AU234)=1),IF(Data!$B234&lt;&gt;"",Scoring!$O$7)+IF(Data!$C234&lt;&gt;"",Scoring!$O$8)+IF(Data!$D234&lt;&gt;"",Scoring!$O$9)+IF(Data!$E234&lt;&gt;"",Scoring!$O$10)+IF(Data!$F234&lt;&gt;"",Scoring!$O$11)+IF(Data!$G234&lt;&gt;"",Scoring!$O$12)+IF(Data!$H234&lt;&gt;"",Scoring!$O$13)+IF(Data!$I234&lt;&gt;"",Scoring!$O$14)+IF(Data!$J234&lt;&gt;"",Scoring!$O$15)+IF(Data!$K234&lt;&gt;"",Scoring!$O$16)+IF(Data!$L234&lt;&gt;"",Scoring!$O$17)+IF(Data!$M234&lt;&gt;"",Scoring!$O$18)+IF(Data!$N234&lt;&gt;"",Scoring!$O$19)+IF(Data!$O234&lt;&gt;"",Scoring!$O$20)+IF(Data!$P234&lt;&gt;"",Scoring!$O$21)+IF(Data!$Q234&lt;&gt;"",Scoring!$O$22)+IF(Data!$R234&lt;&gt;"",Scoring!$O$23)+IF(Data!$S234&lt;&gt;"",Scoring!$O$24)+IF(Data!$T234&lt;&gt;"",Scoring!$O$25)+IF(Data!$U234&lt;&gt;"",Scoring!$O$26)+IF(Data!$V234&lt;&gt;"",Scoring!$O$27)+IF(Data!$W234&lt;&gt;"",Scoring!$O$28)+IF(Data!$X234&lt;&gt;"",Scoring!$O$29)+IF(Data!$Y234&lt;&gt;"",Scoring!$O$30)+IF(Data!$Z234&lt;&gt;"",Scoring!$O$31)+IF(Data!$AA234&lt;&gt;"",Scoring!$O$32)+IF(Data!$AB234&lt;&gt;"",Scoring!$O$33)+IF(Data!$AC234&lt;&gt;"",Scoring!$O$34)+IF(Data!$AD234&lt;&gt;"",Scoring!$O$35)+IF(Data!$AE234&lt;&gt;"",Scoring!$O$36)+IF(Data!$AF234&lt;&gt;"",Scoring!$O$37)+IF(Data!$AG234&lt;&gt;"",Scoring!$O$38)+IF(Data!$AH234&lt;&gt;"",Scoring!$O$39)+IF(Data!$AI234&lt;&gt;"",Scoring!$O$40)+IF(Data!$AJ234&lt;&gt;"",Scoring!$O$41)+IF(Data!$AK234&lt;&gt;"",Scoring!$O$42)+IF(Data!$AL234&lt;&gt;"",Scoring!$O$43)+IF(Data!$AM234&lt;&gt;"",Scoring!$O$44)+IF(Data!$AN234&lt;&gt;"",Scoring!$O$45)+IF(Data!$AO234&lt;&gt;"",Scoring!$O$46)+IF(Data!$AP234&lt;&gt;"",Scoring!$O$47)+IF(Data!$AQ234&lt;&gt;"",Scoring!$O$48)+IF(Data!$AR234&lt;&gt;"",Scoring!$O$49)+IF(Data!$AS234&lt;&gt;"",Scoring!$O$50)+IF(Data!$AT234&lt;&gt;"",Scoring!$O$51)+IF(Data!$AU234&lt;&gt;"",Scoring!$O$52),"")</f>
        <v/>
      </c>
      <c r="BS234" s="184" t="str">
        <f>IF(BR234&lt;&gt;"",LOOKUP(BR234,Likelihoods!$A$7:$A$107,Likelihoods!M$7:M$107),"")</f>
        <v/>
      </c>
      <c r="BT234" s="181" t="str">
        <f>IF(AND(COUNTBLANK($B234:$O234)=13,COUNTBLANK($P234:$Q234)=1,COUNTBLANK($R234:$U234)=3,COUNTBLANK($V234:$X234)=2,COUNTBLANK($Y234:$AE234)=6,COUNTBLANK($AF234:$AJ234)=4,COUNTBLANK($AK234:AN234)=3,COUNTBLANK($AO234:$AQ234)=2,COUNTBLANK($AR234:$AS234)=1,COUNTBLANK($AT234:$AU234)=1),IF(Data!$B234&lt;&gt;"",Scoring!$P$7)+IF(Data!$C234&lt;&gt;"",Scoring!$P$8)+IF(Data!$D234&lt;&gt;"",Scoring!$P$9)+IF(Data!$E234&lt;&gt;"",Scoring!$P$10)+IF(Data!$F234&lt;&gt;"",Scoring!$P$11)+IF(Data!$G234&lt;&gt;"",Scoring!$P$12)+IF(Data!$H234&lt;&gt;"",Scoring!$P$13)+IF(Data!$I234&lt;&gt;"",Scoring!$P$14)+IF(Data!$J234&lt;&gt;"",Scoring!$P$15)+IF(Data!$K234&lt;&gt;"",Scoring!$P$16)+IF(Data!$L234&lt;&gt;"",Scoring!$P$17)+IF(Data!$M234&lt;&gt;"",Scoring!$P$18)+IF(Data!$N234&lt;&gt;"",Scoring!$P$19)+IF(Data!$O234&lt;&gt;"",Scoring!$P$20)+IF(Data!$P234&lt;&gt;"",Scoring!$P$21)+IF(Data!$Q234&lt;&gt;"",Scoring!$P$22)+IF(Data!$R234&lt;&gt;"",Scoring!$P$23)+IF(Data!$S234&lt;&gt;"",Scoring!$P$24)+IF(Data!$T234&lt;&gt;"",Scoring!$P$25)+IF(Data!$U234&lt;&gt;"",Scoring!$P$26)+IF(Data!$V234&lt;&gt;"",Scoring!$P$27)+IF(Data!$W234&lt;&gt;"",Scoring!$P$28)+IF(Data!$X234&lt;&gt;"",Scoring!$P$29)+IF(Data!$Y234&lt;&gt;"",Scoring!$P$30)+IF(Data!$Z234&lt;&gt;"",Scoring!$P$31)+IF(Data!$AA234&lt;&gt;"",Scoring!$P$32)+IF(Data!$AB234&lt;&gt;"",Scoring!$P$33)+IF(Data!$AC234&lt;&gt;"",Scoring!$P$34)+IF(Data!$AD234&lt;&gt;"",Scoring!$P$35)+IF(Data!$AE234&lt;&gt;"",Scoring!$P$36)+IF(Data!$AF234&lt;&gt;"",Scoring!$P$37)+IF(Data!$AG234&lt;&gt;"",Scoring!$P$38)+IF(Data!$AH234&lt;&gt;"",Scoring!$P$39)+IF(Data!$AI234&lt;&gt;"",Scoring!$P$40)+IF(Data!$AJ234&lt;&gt;"",Scoring!$P$41)+IF(Data!$AK234&lt;&gt;"",Scoring!$P$42)+IF(Data!$AL234&lt;&gt;"",Scoring!$P$43)+IF(Data!$AM234&lt;&gt;"",Scoring!$P$44)+IF(Data!$AN234&lt;&gt;"",Scoring!$P$45)+IF(Data!$AO234&lt;&gt;"",Scoring!$P$46)+IF(Data!$AP234&lt;&gt;"",Scoring!$P$47)+IF(Data!$AQ234&lt;&gt;"",Scoring!$P$48)+IF(Data!$AR234&lt;&gt;"",Scoring!$P$49)+IF(Data!$AS234&lt;&gt;"",Scoring!$P$50)+IF(Data!$AT234&lt;&gt;"",Scoring!$P$51)+IF(Data!$AU234&lt;&gt;"",Scoring!$P$52),"")</f>
        <v/>
      </c>
      <c r="BU234" s="180" t="str">
        <f>IF(BT234&lt;&gt;"",LOOKUP(BT234,Likelihoods!$A$7:$A$107,Likelihoods!N$7:N$107),"")</f>
        <v/>
      </c>
      <c r="BV234" s="181" t="str">
        <f>IF(AND(COUNTBLANK($B234:$O234)=13,COUNTBLANK($P234:$Q234)=1,COUNTBLANK($R234:$U234)=3,COUNTBLANK($V234:$X234)=2,COUNTBLANK($Y234:$AE234)=6,COUNTBLANK($AF234:$AJ234)=4,COUNTBLANK($AK234:AN234)=3,COUNTBLANK($AO234:$AQ234)=2,COUNTBLANK($AR234:$AS234)=1,COUNTBLANK($AT234:$AU234)=1),IF(Data!$B234&lt;&gt;"",Scoring!$Q$7)+IF(Data!$C234&lt;&gt;"",Scoring!$Q$8)+IF(Data!$D234&lt;&gt;"",Scoring!$Q$9)+IF(Data!$E234&lt;&gt;"",Scoring!$Q$10)+IF(Data!$F234&lt;&gt;"",Scoring!$Q$11)+IF(Data!$G234&lt;&gt;"",Scoring!$Q$12)+IF(Data!$H234&lt;&gt;"",Scoring!$Q$13)+IF(Data!$I234&lt;&gt;"",Scoring!$Q$14)+IF(Data!$J234&lt;&gt;"",Scoring!$Q$15)+IF(Data!$K234&lt;&gt;"",Scoring!$Q$16)+IF(Data!$L234&lt;&gt;"",Scoring!$Q$17)+IF(Data!$M234&lt;&gt;"",Scoring!$Q$18)+IF(Data!$N234&lt;&gt;"",Scoring!$Q$19)+IF(Data!$O234&lt;&gt;"",Scoring!$Q$20)+IF(Data!$P234&lt;&gt;"",Scoring!$Q$21)+IF(Data!$Q234&lt;&gt;"",Scoring!$Q$22)+IF(Data!$R234&lt;&gt;"",Scoring!$Q$23)+IF(Data!$S234&lt;&gt;"",Scoring!$Q$24)+IF(Data!$T234&lt;&gt;"",Scoring!$Q$25)+IF(Data!$U234&lt;&gt;"",Scoring!$Q$26)+IF(Data!$V234&lt;&gt;"",Scoring!$Q$27)+IF(Data!$W234&lt;&gt;"",Scoring!$Q$28)+IF(Data!$X234&lt;&gt;"",Scoring!$Q$29)+IF(Data!$Y234&lt;&gt;"",Scoring!$Q$30)+IF(Data!$Z234&lt;&gt;"",Scoring!$Q$31)+IF(Data!$AA234&lt;&gt;"",Scoring!$Q$32)+IF(Data!$AB234&lt;&gt;"",Scoring!$Q$33)+IF(Data!$AC234&lt;&gt;"",Scoring!$Q$34)+IF(Data!$AD234&lt;&gt;"",Scoring!$Q$35)+IF(Data!$AE234&lt;&gt;"",Scoring!$Q$36)+IF(Data!$AF234&lt;&gt;"",Scoring!$Q$37)+IF(Data!$AG234&lt;&gt;"",Scoring!$Q$38)+IF(Data!$AH234&lt;&gt;"",Scoring!$Q$39)+IF(Data!$AI234&lt;&gt;"",Scoring!$Q$40)+IF(Data!$AJ234&lt;&gt;"",Scoring!$Q$41)+IF(Data!$AK234&lt;&gt;"",Scoring!$Q$42)+IF(Data!$AL234&lt;&gt;"",Scoring!$Q$43)+IF(Data!$AM234&lt;&gt;"",Scoring!$Q$44)+IF(Data!$AN234&lt;&gt;"",Scoring!$Q$45)+IF(Data!$AO234&lt;&gt;"",Scoring!$Q$46)+IF(Data!$AP234&lt;&gt;"",Scoring!$Q$47)+IF(Data!$AQ234&lt;&gt;"",Scoring!$Q$48)+IF(Data!$AR234&lt;&gt;"",Scoring!$Q$49)+IF(Data!$AS234&lt;&gt;"",Scoring!$Q$50)+IF(Data!$AT234&lt;&gt;"",Scoring!$Q$51)+IF(Data!$AU234&lt;&gt;"",Scoring!$Q$52),"")</f>
        <v/>
      </c>
      <c r="BW234" s="183" t="str">
        <f>IF(BV234&lt;&gt;"",LOOKUP(BV234,Likelihoods!$A$7:$A$107,Likelihoods!O$7:O$107),"")</f>
        <v/>
      </c>
      <c r="BX234" s="9"/>
      <c r="BY234" s="9"/>
      <c r="BZ234" s="9"/>
      <c r="CA234" s="9"/>
      <c r="CB234" s="9"/>
      <c r="CC234" s="9"/>
      <c r="CD234" s="9"/>
      <c r="CE234" s="9"/>
      <c r="CF234" s="9"/>
      <c r="CG234" s="9"/>
      <c r="CH234" s="9"/>
      <c r="CI234" s="9"/>
      <c r="CJ234" s="9"/>
      <c r="CK234" s="9"/>
    </row>
    <row r="235" spans="1:89" ht="14.25">
      <c r="A235" s="59"/>
      <c r="B235" s="76"/>
      <c r="C235" s="77"/>
      <c r="D235" s="77"/>
      <c r="E235" s="77"/>
      <c r="F235" s="77"/>
      <c r="G235" s="77"/>
      <c r="H235" s="77"/>
      <c r="I235" s="77"/>
      <c r="J235" s="77"/>
      <c r="K235" s="77"/>
      <c r="L235" s="77"/>
      <c r="M235" s="77"/>
      <c r="N235" s="77"/>
      <c r="O235" s="77"/>
      <c r="P235" s="76"/>
      <c r="Q235" s="78"/>
      <c r="R235" s="77"/>
      <c r="S235" s="77"/>
      <c r="T235" s="77"/>
      <c r="U235" s="77"/>
      <c r="V235" s="76"/>
      <c r="W235" s="77"/>
      <c r="X235" s="78"/>
      <c r="Y235" s="77"/>
      <c r="Z235" s="77"/>
      <c r="AA235" s="77"/>
      <c r="AB235" s="77"/>
      <c r="AC235" s="77"/>
      <c r="AD235" s="77"/>
      <c r="AE235" s="77"/>
      <c r="AF235" s="76"/>
      <c r="AG235" s="77"/>
      <c r="AH235" s="77"/>
      <c r="AI235" s="77"/>
      <c r="AJ235" s="78"/>
      <c r="AK235" s="77"/>
      <c r="AL235" s="77"/>
      <c r="AM235" s="77"/>
      <c r="AN235" s="77"/>
      <c r="AO235" s="76"/>
      <c r="AP235" s="77"/>
      <c r="AQ235" s="78"/>
      <c r="AR235" s="76"/>
      <c r="AS235" s="78"/>
      <c r="AT235" s="77"/>
      <c r="AU235" s="77"/>
      <c r="AV235" s="179" t="str">
        <f>IF(AND(COUNTBLANK($B235:$O235)=13,COUNTBLANK($P235:$Q235)=1,COUNTBLANK($R235:$U235)=3,COUNTBLANK($V235:$X235)=2,COUNTBLANK($Y235:$AE235)=6,COUNTBLANK($AF235:$AJ235)=4,COUNTBLANK($AK235:AN235)=3,COUNTBLANK($AO235:$AQ235)=2,COUNTBLANK($AR235:$AS235)=1,COUNTBLANK($AT235:$AU235)=1),IF(Data!$B235&lt;&gt;"",Scoring!$D$7)+IF(Data!$C235&lt;&gt;"",Scoring!$D$8)+IF(Data!$D235&lt;&gt;"",Scoring!$D$9)+IF(Data!$E235&lt;&gt;"",Scoring!$D$10)+IF(Data!$F235&lt;&gt;"",Scoring!$D$11)+IF(Data!$G235&lt;&gt;"",Scoring!$D$12)+IF(Data!$H235&lt;&gt;"",Scoring!$D$13)+IF(Data!$I235&lt;&gt;"",Scoring!$D$14)+IF(Data!$J235&lt;&gt;"",Scoring!$D$15)+IF(Data!$K235&lt;&gt;"",Scoring!$D$16)+IF(Data!$L235&lt;&gt;"",Scoring!$D$17)+IF(Data!$M235&lt;&gt;"",Scoring!$D$18)+IF(Data!$N235&lt;&gt;"",Scoring!$D$19)+IF(Data!$O235&lt;&gt;"",Scoring!$D$20)+IF(Data!$P235&lt;&gt;"",Scoring!$D$21)+IF(Data!$Q235&lt;&gt;"",Scoring!$D$22)+IF(Data!$R235&lt;&gt;"",Scoring!$D$23)+IF(Data!$S235&lt;&gt;"",Scoring!$D$24)+IF(Data!$T235&lt;&gt;"",Scoring!$D$25)+IF(Data!$U235&lt;&gt;"",Scoring!$D$26)+IF(Data!$V235&lt;&gt;"",Scoring!$D$27)+IF(Data!$W235&lt;&gt;"",Scoring!$D$28)+IF(Data!$X235&lt;&gt;"",Scoring!$D$29)+IF(Data!$Y235&lt;&gt;"",Scoring!$D$30)+IF(Data!$Z235&lt;&gt;"",Scoring!$D$31)+IF(Data!$AA235&lt;&gt;"",Scoring!$D$32)+IF(Data!$AB235&lt;&gt;"",Scoring!$D$33)+IF(Data!$AC235&lt;&gt;"",Scoring!$D$34)+IF(Data!$AD235&lt;&gt;"",Scoring!$D$35)+IF(Data!$AE235&lt;&gt;"",Scoring!$D$36)+IF(Data!$AF235&lt;&gt;"",Scoring!$D$37)+IF(Data!$AG235&lt;&gt;"",Scoring!$D$38)+IF(Data!$AH235&lt;&gt;"",Scoring!$D$39)+IF(Data!$AI235&lt;&gt;"",Scoring!$D$40)+IF(Data!$AJ235&lt;&gt;"",Scoring!$D$41)+IF(Data!$AK235&lt;&gt;"",Scoring!$D$42)+IF(Data!$AL235&lt;&gt;"",Scoring!$D$43)+IF(Data!$AM235&lt;&gt;"",Scoring!$D$44)+IF(Data!$AN235&lt;&gt;"",Scoring!$D$45)+IF(Data!$AO235&lt;&gt;"",Scoring!$D$46)+IF(Data!$AP235&lt;&gt;"",Scoring!$D$47)+IF(Data!$AQ235&lt;&gt;"",Scoring!$D$48)+IF(Data!$AR235&lt;&gt;"",Scoring!$D$49)+IF(Data!$AS235&lt;&gt;"",Scoring!$D$50)+IF(Data!$AT235&lt;&gt;"",Scoring!$D$51)+IF(Data!$AU235&lt;&gt;"",Scoring!$D$52),"")</f>
        <v/>
      </c>
      <c r="AW235" s="180" t="str">
        <f>IF(AV235&lt;&gt;"",LOOKUP(AV235,Likelihoods!$A$7:$A$107,Likelihoods!B$7:B$107),"")</f>
        <v/>
      </c>
      <c r="AX235" s="181" t="str">
        <f>IF(AND(COUNTBLANK($B235:$O235)=13,COUNTBLANK($P235:$Q235)=1,COUNTBLANK($R235:$U235)=3,COUNTBLANK($V235:$X235)=2,COUNTBLANK($Y235:$AE235)=6,COUNTBLANK($AF235:$AJ235)=4,COUNTBLANK($AK235:AN235)=3,COUNTBLANK($AO235:$AQ235)=2,COUNTBLANK($AR235:$AS235)=1,COUNTBLANK($AT235:$AU235)=1),IF(Data!$B235&lt;&gt;"",Scoring!$E$7)+IF(Data!$C235&lt;&gt;"",Scoring!$E$8)+IF(Data!$D235&lt;&gt;"",Scoring!$E$9)+IF(Data!$E235&lt;&gt;"",Scoring!$E$10)+IF(Data!$F235&lt;&gt;"",Scoring!$E$11)+IF(Data!$G235&lt;&gt;"",Scoring!$E$12)+IF(Data!$H235&lt;&gt;"",Scoring!$E$13)+IF(Data!$I235&lt;&gt;"",Scoring!$E$14)+IF(Data!$J235&lt;&gt;"",Scoring!$E$15)+IF(Data!$K235&lt;&gt;"",Scoring!$E$16)+IF(Data!$L235&lt;&gt;"",Scoring!$E$17)+IF(Data!$M235&lt;&gt;"",Scoring!$E$18)+IF(Data!$N235&lt;&gt;"",Scoring!$E$19)+IF(Data!$O235&lt;&gt;"",Scoring!$E$20)+IF(Data!$P235&lt;&gt;"",Scoring!$E$21)+IF(Data!$Q235&lt;&gt;"",Scoring!$E$22)+IF(Data!$R235&lt;&gt;"",Scoring!$E$23)+IF(Data!$S235&lt;&gt;"",Scoring!$E$24)+IF(Data!$T235&lt;&gt;"",Scoring!$E$25)+IF(Data!$U235&lt;&gt;"",Scoring!$E$26)+IF(Data!$V235&lt;&gt;"",Scoring!$E$27)+IF(Data!$W235&lt;&gt;"",Scoring!$E$28)+IF(Data!$X235&lt;&gt;"",Scoring!$E$29)+IF(Data!$Y235&lt;&gt;"",Scoring!$E$30)+IF(Data!$Z235&lt;&gt;"",Scoring!$E$31)+IF(Data!$AA235&lt;&gt;"",Scoring!$E$32)+IF(Data!$AB235&lt;&gt;"",Scoring!$E$33)+IF(Data!$AC235&lt;&gt;"",Scoring!$E$34)+IF(Data!$AD235&lt;&gt;"",Scoring!$E$35)+IF(Data!$AE235&lt;&gt;"",Scoring!$E$36)+IF(Data!$AF235&lt;&gt;"",Scoring!$E$37)+IF(Data!$AG235&lt;&gt;"",Scoring!$E$38)+IF(Data!$AH235&lt;&gt;"",Scoring!$E$39)+IF(Data!$AI235&lt;&gt;"",Scoring!$E$40)+IF(Data!$AJ235&lt;&gt;"",Scoring!$E$41)+IF(Data!$AK235&lt;&gt;"",Scoring!$E$42)+IF(Data!$AL235&lt;&gt;"",Scoring!$E$43)+IF(Data!$AM235&lt;&gt;"",Scoring!$E$44)+IF(Data!$AN235&lt;&gt;"",Scoring!$E$45)+IF(Data!$AO235&lt;&gt;"",Scoring!$E$46)+IF(Data!$AP235&lt;&gt;"",Scoring!$E$47)+IF(Data!$AQ235&lt;&gt;"",Scoring!$E$48)+IF(Data!$AR235&lt;&gt;"",Scoring!$E$49)+IF(Data!$AS235&lt;&gt;"",Scoring!$E$50)+IF(Data!$AT235&lt;&gt;"",Scoring!$E$51)+IF(Data!$AU235&lt;&gt;"",Scoring!$E$52),"")</f>
        <v/>
      </c>
      <c r="AY235" s="180" t="str">
        <f>IF(AX235&lt;&gt;"",LOOKUP(AX235,Likelihoods!$A$7:$A$107,Likelihoods!C$7:C$107),"")</f>
        <v/>
      </c>
      <c r="AZ235" s="182" t="str">
        <f>IF(AND(COUNTBLANK($B235:$O235)=13,COUNTBLANK($P235:$Q235)=1,COUNTBLANK($R235:$U235)=3,COUNTBLANK($V235:$X235)=2,COUNTBLANK($Y235:$AE235)=6,COUNTBLANK($AF235:$AJ235)=4,COUNTBLANK($AK235:AN235)=3,COUNTBLANK($AO235:$AQ235)=2,COUNTBLANK($AR235:$AS235)=1,COUNTBLANK($AT235:$AU235)=1),IF(Data!$B235&lt;&gt;"",Scoring!$F$7)+IF(Data!$C235&lt;&gt;"",Scoring!$F$8)+IF(Data!$D235&lt;&gt;"",Scoring!$F$9)+IF(Data!$E235&lt;&gt;"",Scoring!$F$10)+IF(Data!$F235&lt;&gt;"",Scoring!$F$11)+IF(Data!$G235&lt;&gt;"",Scoring!$F$12)+IF(Data!$H235&lt;&gt;"",Scoring!$F$13)+IF(Data!$I235&lt;&gt;"",Scoring!$F$14)+IF(Data!$J235&lt;&gt;"",Scoring!$F$15)+IF(Data!$K235&lt;&gt;"",Scoring!$F$16)+IF(Data!$L235&lt;&gt;"",Scoring!$F$17)+IF(Data!$M235&lt;&gt;"",Scoring!$F$18)+IF(Data!$N235&lt;&gt;"",Scoring!$F$19)+IF(Data!$O235&lt;&gt;"",Scoring!$F$20)+IF(Data!$P235&lt;&gt;"",Scoring!$F$21)+IF(Data!$Q235&lt;&gt;"",Scoring!$F$22)+IF(Data!$R235&lt;&gt;"",Scoring!$F$23)+IF(Data!$S235&lt;&gt;"",Scoring!$F$24)+IF(Data!$T235&lt;&gt;"",Scoring!$F$25)+IF(Data!$U235&lt;&gt;"",Scoring!$F$26)+IF(Data!$V235&lt;&gt;"",Scoring!$F$27)+IF(Data!$W235&lt;&gt;"",Scoring!$F$28)+IF(Data!$X235&lt;&gt;"",Scoring!$F$29)+IF(Data!$Y235&lt;&gt;"",Scoring!$F$30)+IF(Data!$Z235&lt;&gt;"",Scoring!$F$31)+IF(Data!$AA235&lt;&gt;"",Scoring!$F$32)+IF(Data!$AB235&lt;&gt;"",Scoring!$F$33)+IF(Data!$AC235&lt;&gt;"",Scoring!$F$34)+IF(Data!$AD235&lt;&gt;"",Scoring!$F$35)+IF(Data!$AE235&lt;&gt;"",Scoring!$F$36)+IF(Data!$AF235&lt;&gt;"",Scoring!$F$37)+IF(Data!$AG235&lt;&gt;"",Scoring!$F$38)+IF(Data!$AH235&lt;&gt;"",Scoring!$F$39)+IF(Data!$AI235&lt;&gt;"",Scoring!$F$40)+IF(Data!$AJ235&lt;&gt;"",Scoring!$F$41)+IF(Data!$AK235&lt;&gt;"",Scoring!$F$42)+IF(Data!$AL235&lt;&gt;"",Scoring!$F$43)+IF(Data!$AM235&lt;&gt;"",Scoring!$F$44)+IF(Data!$AN235&lt;&gt;"",Scoring!$F$45)+IF(Data!$AO235&lt;&gt;"",Scoring!$F$46)+IF(Data!$AP235&lt;&gt;"",Scoring!$F$47)+IF(Data!$AQ235&lt;&gt;"",Scoring!$F$48)+IF(Data!$AR235&lt;&gt;"",Scoring!$F$49)+IF(Data!$AS235&lt;&gt;"",Scoring!$F$50)+IF(Data!$AT235&lt;&gt;"",Scoring!$F$51)+IF(Data!$AU235&lt;&gt;"",Scoring!$F$52),"")</f>
        <v/>
      </c>
      <c r="BA235" s="183" t="str">
        <f>IF(AZ235&lt;&gt;"",LOOKUP(AZ235,Likelihoods!$A$7:$A$107,Likelihoods!D$7:D$107),"")</f>
        <v/>
      </c>
      <c r="BB235" s="181" t="str">
        <f>IF(AND(COUNTBLANK($B235:$O235)=13,COUNTBLANK($P235:$Q235)=1,COUNTBLANK($R235:$U235)=3,COUNTBLANK($V235:$X235)=2,COUNTBLANK($Y235:$AE235)=6,COUNTBLANK($AF235:$AJ235)=4,COUNTBLANK($AK235:AN235)=3,COUNTBLANK($AO235:$AQ235)=2,COUNTBLANK($AR235:$AS235)=1,COUNTBLANK($AT235:$AU235)=1),IF(Data!$B235&lt;&gt;"",Scoring!$G$7)+IF(Data!$C235&lt;&gt;"",Scoring!$G$8)+IF(Data!$D235&lt;&gt;"",Scoring!$G$9)+IF(Data!$E235&lt;&gt;"",Scoring!$G$10)+IF(Data!$F235&lt;&gt;"",Scoring!$G$11)+IF(Data!$G235&lt;&gt;"",Scoring!$G$12)+IF(Data!$H235&lt;&gt;"",Scoring!$G$13)+IF(Data!$I235&lt;&gt;"",Scoring!$G$14)+IF(Data!$J235&lt;&gt;"",Scoring!$G$15)+IF(Data!$K235&lt;&gt;"",Scoring!$G$16)+IF(Data!$L235&lt;&gt;"",Scoring!$G$17)+IF(Data!$M235&lt;&gt;"",Scoring!$G$18)+IF(Data!$N235&lt;&gt;"",Scoring!$G$19)+IF(Data!$O235&lt;&gt;"",Scoring!$G$20)+IF(Data!$P235&lt;&gt;"",Scoring!$G$21)+IF(Data!$Q235&lt;&gt;"",Scoring!$G$22)+IF(Data!$R235&lt;&gt;"",Scoring!$G$23)+IF(Data!$S235&lt;&gt;"",Scoring!$G$24)+IF(Data!$T235&lt;&gt;"",Scoring!$G$25)+IF(Data!$U235&lt;&gt;"",Scoring!$G$26)+IF(Data!$V235&lt;&gt;"",Scoring!$G$27)+IF(Data!$W235&lt;&gt;"",Scoring!$G$28)+IF(Data!$X235&lt;&gt;"",Scoring!$G$29)+IF(Data!$Y235&lt;&gt;"",Scoring!$G$30)+IF(Data!$Z235&lt;&gt;"",Scoring!$G$31)+IF(Data!$AA235&lt;&gt;"",Scoring!$G$32)+IF(Data!$AB235&lt;&gt;"",Scoring!$G$33)+IF(Data!$AC235&lt;&gt;"",Scoring!$G$34)+IF(Data!$AD235&lt;&gt;"",Scoring!$G$35)+IF(Data!$AE235&lt;&gt;"",Scoring!$G$36)+IF(Data!$AF235&lt;&gt;"",Scoring!$G$37)+IF(Data!$AG235&lt;&gt;"",Scoring!$G$38)+IF(Data!$AH235&lt;&gt;"",Scoring!$G$39)+IF(Data!$AI235&lt;&gt;"",Scoring!$G$40)+IF(Data!$AJ235&lt;&gt;"",Scoring!$G$41)+IF(Data!$AK235&lt;&gt;"",Scoring!$G$42)+IF(Data!$AL235&lt;&gt;"",Scoring!$G$43)+IF(Data!$AM235&lt;&gt;"",Scoring!$G$44)+IF(Data!$AN235&lt;&gt;"",Scoring!$G$45)+IF(Data!$AO235&lt;&gt;"",Scoring!$G$46)+IF(Data!$AP235&lt;&gt;"",Scoring!$G$47)+IF(Data!$AQ235&lt;&gt;"",Scoring!$G$48)+IF(Data!$AR235&lt;&gt;"",Scoring!$G$49)+IF(Data!$AS235&lt;&gt;"",Scoring!$G$50)+IF(Data!$AT235&lt;&gt;"",Scoring!$G$51)+IF(Data!$AU235&lt;&gt;"",Scoring!$G$52),"")</f>
        <v/>
      </c>
      <c r="BC235" s="184" t="str">
        <f>IF(BB235&lt;&gt;"",LOOKUP(BB235,Likelihoods!$A$7:$A$107,Likelihoods!E$7:E$107),"")</f>
        <v/>
      </c>
      <c r="BD235" s="185" t="str">
        <f>IF(AND(COUNTBLANK($B235:$O235)=13,COUNTBLANK($P235:$Q235)=1,COUNTBLANK($R235:$U235)=3,COUNTBLANK($V235:$X235)=2,COUNTBLANK($Y235:$AE235)=6,COUNTBLANK($AF235:$AJ235)=4,COUNTBLANK($AK235:AN235)=3,COUNTBLANK($AO235:$AQ235)=2,COUNTBLANK($AR235:$AS235)=1,COUNTBLANK($AT235:$AU235)=1),IF(Data!$B235&lt;&gt;"",Scoring!$H$7)+IF(Data!$C235&lt;&gt;"",Scoring!$H$8)+IF(Data!$D235&lt;&gt;"",Scoring!$H$9)+IF(Data!$E235&lt;&gt;"",Scoring!$H$10)+IF(Data!$F235&lt;&gt;"",Scoring!$H$11)+IF(Data!$G235&lt;&gt;"",Scoring!$H$12)+IF(Data!$H235&lt;&gt;"",Scoring!$H$13)+IF(Data!$I235&lt;&gt;"",Scoring!$H$14)+IF(Data!$J235&lt;&gt;"",Scoring!$H$15)+IF(Data!$K235&lt;&gt;"",Scoring!$H$16)+IF(Data!$L235&lt;&gt;"",Scoring!$H$17)+IF(Data!$M235&lt;&gt;"",Scoring!$H$18)+IF(Data!$N235&lt;&gt;"",Scoring!$H$19)+IF(Data!$O235&lt;&gt;"",Scoring!$H$20)+IF(Data!$P235&lt;&gt;"",Scoring!$H$21)+IF(Data!$Q235&lt;&gt;"",Scoring!$H$22)+IF(Data!$R235&lt;&gt;"",Scoring!$H$23)+IF(Data!$S235&lt;&gt;"",Scoring!$H$24)+IF(Data!$T235&lt;&gt;"",Scoring!$H$25)+IF(Data!$U235&lt;&gt;"",Scoring!$H$26)+IF(Data!$V235&lt;&gt;"",Scoring!$H$27)+IF(Data!$W235&lt;&gt;"",Scoring!$H$28)+IF(Data!$X235&lt;&gt;"",Scoring!$H$29)+IF(Data!$Y235&lt;&gt;"",Scoring!$H$30)+IF(Data!$Z235&lt;&gt;"",Scoring!$H$31)+IF(Data!$AA235&lt;&gt;"",Scoring!$H$32)+IF(Data!$AB235&lt;&gt;"",Scoring!$H$33)+IF(Data!$AC235&lt;&gt;"",Scoring!$H$34)+IF(Data!$AD235&lt;&gt;"",Scoring!$H$35)+IF(Data!$AE235&lt;&gt;"",Scoring!$H$36)+IF(Data!$AF235&lt;&gt;"",Scoring!$H$37)+IF(Data!$AG235&lt;&gt;"",Scoring!$H$38)+IF(Data!$AH235&lt;&gt;"",Scoring!$H$39)+IF(Data!$AI235&lt;&gt;"",Scoring!$H$40)+IF(Data!$AJ235&lt;&gt;"",Scoring!$H$41)+IF(Data!$AK235&lt;&gt;"",Scoring!$H$42)+IF(Data!$AL235&lt;&gt;"",Scoring!$H$43)+IF(Data!$AM235&lt;&gt;"",Scoring!$H$44)+IF(Data!$AN235&lt;&gt;"",Scoring!$H$45)+IF(Data!$AO235&lt;&gt;"",Scoring!$H$46)+IF(Data!$AP235&lt;&gt;"",Scoring!$H$47)+IF(Data!$AQ235&lt;&gt;"",Scoring!$H$48)+IF(Data!$AR235&lt;&gt;"",Scoring!$H$49)+IF(Data!$AS235&lt;&gt;"",Scoring!$H$50)+IF(Data!$AT235&lt;&gt;"",Scoring!$H$51)+IF(Data!$AU235&lt;&gt;"",Scoring!$H$52),"")</f>
        <v/>
      </c>
      <c r="BE235" s="186" t="str">
        <f>IF(BD235&lt;&gt;"",LOOKUP(BD235,Likelihoods!$A$7:$A$107,Likelihoods!F$7:F$107),"")</f>
        <v/>
      </c>
      <c r="BF235" s="181" t="str">
        <f>IF(AND(COUNTBLANK($B235:$O235)=13,COUNTBLANK($P235:$Q235)=1,COUNTBLANK($R235:$U235)=3,COUNTBLANK($V235:$X235)=2,COUNTBLANK($Y235:$AE235)=6,COUNTBLANK($AF235:$AJ235)=4,COUNTBLANK($AK235:AN235)=3,COUNTBLANK($AO235:$AQ235)=2,COUNTBLANK($AR235:$AS235)=1,COUNTBLANK($AT235:$AU235)=1),IF(Data!$B235&lt;&gt;"",Scoring!$I$7)+IF(Data!$C235&lt;&gt;"",Scoring!$I$8)+IF(Data!$D235&lt;&gt;"",Scoring!$I$9)+IF(Data!$E235&lt;&gt;"",Scoring!$I$10)+IF(Data!$F235&lt;&gt;"",Scoring!$I$11)+IF(Data!$G235&lt;&gt;"",Scoring!$I$12)+IF(Data!$H235&lt;&gt;"",Scoring!$I$13)+IF(Data!$I235&lt;&gt;"",Scoring!$I$14)+IF(Data!$J235&lt;&gt;"",Scoring!$I$15)+IF(Data!$K235&lt;&gt;"",Scoring!$I$16)+IF(Data!$L235&lt;&gt;"",Scoring!$I$17)+IF(Data!$M235&lt;&gt;"",Scoring!$I$18)+IF(Data!$N235&lt;&gt;"",Scoring!$I$19)+IF(Data!$O235&lt;&gt;"",Scoring!$I$20)+IF(Data!$P235&lt;&gt;"",Scoring!$I$21)+IF(Data!$Q235&lt;&gt;"",Scoring!$I$22)+IF(Data!$R235&lt;&gt;"",Scoring!$I$23)+IF(Data!$S235&lt;&gt;"",Scoring!$I$24)+IF(Data!$T235&lt;&gt;"",Scoring!$I$25)+IF(Data!$U235&lt;&gt;"",Scoring!$I$26)+IF(Data!$V235&lt;&gt;"",Scoring!$I$27)+IF(Data!$W235&lt;&gt;"",Scoring!$I$28)+IF(Data!$X235&lt;&gt;"",Scoring!$I$29)+IF(Data!$Y235&lt;&gt;"",Scoring!$I$30)+IF(Data!$Z235&lt;&gt;"",Scoring!$I$31)+IF(Data!$AA235&lt;&gt;"",Scoring!$I$32)+IF(Data!$AB235&lt;&gt;"",Scoring!$I$33)+IF(Data!$AC235&lt;&gt;"",Scoring!$I$34)+IF(Data!$AD235&lt;&gt;"",Scoring!$I$35)+IF(Data!$AE235&lt;&gt;"",Scoring!$I$36)+IF(Data!$AF235&lt;&gt;"",Scoring!$I$37)+IF(Data!$AG235&lt;&gt;"",Scoring!$I$38)+IF(Data!$AH235&lt;&gt;"",Scoring!$I$39)+IF(Data!$AI235&lt;&gt;"",Scoring!$I$40)+IF(Data!$AJ235&lt;&gt;"",Scoring!$I$41)+IF(Data!$AK235&lt;&gt;"",Scoring!$I$42)+IF(Data!$AL235&lt;&gt;"",Scoring!$I$43)+IF(Data!$AM235&lt;&gt;"",Scoring!$I$44)+IF(Data!$AN235&lt;&gt;"",Scoring!$I$45)+IF(Data!$AO235&lt;&gt;"",Scoring!$I$46)+IF(Data!$AP235&lt;&gt;"",Scoring!$I$47)+IF(Data!$AQ235&lt;&gt;"",Scoring!$I$48)+IF(Data!$AR235&lt;&gt;"",Scoring!$I$49)+IF(Data!$AS235&lt;&gt;"",Scoring!$I$50)+IF(Data!$AT235&lt;&gt;"",Scoring!$I$51)+IF(Data!$AU235&lt;&gt;"",Scoring!$I$52),"")</f>
        <v/>
      </c>
      <c r="BG235" s="180" t="str">
        <f>IF(BF235&lt;&gt;"",LOOKUP(BF235,Likelihoods!$A$7:$A$107,Likelihoods!G$7:G$107),"")</f>
        <v/>
      </c>
      <c r="BH235" s="187" t="str">
        <f>IF(AND(COUNTBLANK($B235:$O235)=13,COUNTBLANK($P235:$Q235)=1,COUNTBLANK($R235:$U235)=3,COUNTBLANK($V235:$X235)=2,COUNTBLANK($Y235:$AE235)=6,COUNTBLANK($AF235:$AJ235)=4,COUNTBLANK($AK235:AN235)=3,COUNTBLANK($AO235:$AQ235)=2,COUNTBLANK($AR235:$AS235)=1,COUNTBLANK($AT235:$AU235)=1),IF(Data!$B235&lt;&gt;"",Scoring!$J$7)+IF(Data!$C235&lt;&gt;"",Scoring!$J$8)+IF(Data!$D235&lt;&gt;"",Scoring!$J$9)+IF(Data!$E235&lt;&gt;"",Scoring!$J$10)+IF(Data!$F235&lt;&gt;"",Scoring!$J$11)+IF(Data!$G235&lt;&gt;"",Scoring!$J$12)+IF(Data!$H235&lt;&gt;"",Scoring!$J$13)+IF(Data!$I235&lt;&gt;"",Scoring!$J$14)+IF(Data!$J235&lt;&gt;"",Scoring!$J$15)+IF(Data!$K235&lt;&gt;"",Scoring!$J$16)+IF(Data!$L235&lt;&gt;"",Scoring!$J$17)+IF(Data!$M235&lt;&gt;"",Scoring!$J$18)+IF(Data!$N235&lt;&gt;"",Scoring!$J$19)+IF(Data!$O235&lt;&gt;"",Scoring!$J$20)+IF(Data!$P235&lt;&gt;"",Scoring!$J$21)+IF(Data!$Q235&lt;&gt;"",Scoring!$J$22)+IF(Data!$R235&lt;&gt;"",Scoring!$J$23)+IF(Data!$S235&lt;&gt;"",Scoring!$J$24)+IF(Data!$T235&lt;&gt;"",Scoring!$J$25)+IF(Data!$U235&lt;&gt;"",Scoring!$J$26)+IF(Data!$V235&lt;&gt;"",Scoring!$J$27)+IF(Data!$W235&lt;&gt;"",Scoring!$J$28)+IF(Data!$X235&lt;&gt;"",Scoring!$J$29)+IF(Data!$Y235&lt;&gt;"",Scoring!$J$30)+IF(Data!$Z235&lt;&gt;"",Scoring!$J$31)+IF(Data!$AA235&lt;&gt;"",Scoring!$J$32)+IF(Data!$AB235&lt;&gt;"",Scoring!$J$33)+IF(Data!$AC235&lt;&gt;"",Scoring!$J$34)+IF(Data!$AD235&lt;&gt;"",Scoring!$J$35)+IF(Data!$AE235&lt;&gt;"",Scoring!$J$36)+IF(Data!$AF235&lt;&gt;"",Scoring!$J$37)+IF(Data!$AG235&lt;&gt;"",Scoring!$J$38)+IF(Data!$AH235&lt;&gt;"",Scoring!$J$39)+IF(Data!$AI235&lt;&gt;"",Scoring!$J$40)+IF(Data!$AJ235&lt;&gt;"",Scoring!$J$41)+IF(Data!$AK235&lt;&gt;"",Scoring!$J$42)+IF(Data!$AL235&lt;&gt;"",Scoring!$J$43)+IF(Data!$AM235&lt;&gt;"",Scoring!$J$44)+IF(Data!$AN235&lt;&gt;"",Scoring!$J$45)+IF(Data!$AO235&lt;&gt;"",Scoring!$J$46)+IF(Data!$AP235&lt;&gt;"",Scoring!$J$47)+IF(Data!$AQ235&lt;&gt;"",Scoring!$J$48)+IF(Data!$AR235&lt;&gt;"",Scoring!$J$49)+IF(Data!$AS235&lt;&gt;"",Scoring!$J$50)+IF(Data!$AT235&lt;&gt;"",Scoring!$J$51)+IF(Data!$AU235&lt;&gt;"",Scoring!$J$52),"")</f>
        <v/>
      </c>
      <c r="BI235" s="183" t="str">
        <f>IF(BH235&lt;&gt;"",LOOKUP(BH235,Likelihoods!$A$7:$A$107,Likelihoods!H$7:H$107),"")</f>
        <v/>
      </c>
      <c r="BJ235" s="188" t="str">
        <f>IF(AND(COUNTBLANK($B235:$O235)=13,COUNTBLANK($P235:$Q235)=1,COUNTBLANK($R235:$U235)=3,COUNTBLANK($V235:$X235)=2,COUNTBLANK($Y235:$AE235)=6,COUNTBLANK($AF235:$AJ235)=4,COUNTBLANK($AK235:AN235)=3,COUNTBLANK($AO235:$AQ235)=2,COUNTBLANK($AR235:$AS235)=1,COUNTBLANK($AT235:$AU235)=1),IF(Data!$B235&lt;&gt;"",Scoring!$K$7)+IF(Data!$C235&lt;&gt;"",Scoring!$K$8)+IF(Data!$D235&lt;&gt;"",Scoring!$K$9)+IF(Data!$E235&lt;&gt;"",Scoring!$K$10)+IF(Data!$F235&lt;&gt;"",Scoring!$K$11)+IF(Data!$G235&lt;&gt;"",Scoring!$K$12)+IF(Data!$H235&lt;&gt;"",Scoring!$K$13)+IF(Data!$I235&lt;&gt;"",Scoring!$K$14)+IF(Data!$J235&lt;&gt;"",Scoring!$K$15)+IF(Data!$K235&lt;&gt;"",Scoring!$K$16)+IF(Data!$L235&lt;&gt;"",Scoring!$K$17)+IF(Data!$M235&lt;&gt;"",Scoring!$K$18)+IF(Data!$N235&lt;&gt;"",Scoring!$K$19)+IF(Data!$O235&lt;&gt;"",Scoring!$K$20)+IF(Data!$P235&lt;&gt;"",Scoring!$K$21)+IF(Data!$Q235&lt;&gt;"",Scoring!$K$22)+IF(Data!$R235&lt;&gt;"",Scoring!$K$23)+IF(Data!$S235&lt;&gt;"",Scoring!$K$24)+IF(Data!$T235&lt;&gt;"",Scoring!$K$25)+IF(Data!$U235&lt;&gt;"",Scoring!$K$26)+IF(Data!$V235&lt;&gt;"",Scoring!$K$27)+IF(Data!$W235&lt;&gt;"",Scoring!$K$28)+IF(Data!$X235&lt;&gt;"",Scoring!$K$29)+IF(Data!$Y235&lt;&gt;"",Scoring!$K$30)+IF(Data!$Z235&lt;&gt;"",Scoring!$K$31)+IF(Data!$AA235&lt;&gt;"",Scoring!$K$32)+IF(Data!$AB235&lt;&gt;"",Scoring!$K$33)+IF(Data!$AC235&lt;&gt;"",Scoring!$K$34)+IF(Data!$AD235&lt;&gt;"",Scoring!$K$35)+IF(Data!$AE235&lt;&gt;"",Scoring!$K$36)+IF(Data!$AF235&lt;&gt;"",Scoring!$K$37)+IF(Data!$AG235&lt;&gt;"",Scoring!$K$38)+IF(Data!$AH235&lt;&gt;"",Scoring!$K$39)+IF(Data!$AI235&lt;&gt;"",Scoring!$K$40)+IF(Data!$AJ235&lt;&gt;"",Scoring!$K$41)+IF(Data!$AK235&lt;&gt;"",Scoring!$K$42)+IF(Data!$AL235&lt;&gt;"",Scoring!$K$43)+IF(Data!$AM235&lt;&gt;"",Scoring!$K$44)+IF(Data!$AN235&lt;&gt;"",Scoring!$K$45)+IF(Data!$AO235&lt;&gt;"",Scoring!$K$46)+IF(Data!$AP235&lt;&gt;"",Scoring!$K$47)+IF(Data!$AQ235&lt;&gt;"",Scoring!$K$48)+IF(Data!$AR235&lt;&gt;"",Scoring!$K$49)+IF(Data!$AS235&lt;&gt;"",Scoring!$K$50)+IF(Data!$AT235&lt;&gt;"",Scoring!$K$51)+IF(Data!$AU235&lt;&gt;"",Scoring!$K$52),"")</f>
        <v/>
      </c>
      <c r="BK235" s="184" t="str">
        <f>IF(BJ235&lt;&gt;"",LOOKUP(BJ235,Likelihoods!$A$7:$A$107,Likelihoods!I$7:I$107),"")</f>
        <v/>
      </c>
      <c r="BL235" s="187" t="str">
        <f>IF(AND(COUNTBLANK($B235:$O235)=13,COUNTBLANK($P235:$Q235)=1,COUNTBLANK($R235:$U235)=3,COUNTBLANK($V235:$X235)=2,COUNTBLANK($Y235:$AE235)=6,COUNTBLANK($AF235:$AJ235)=4,COUNTBLANK($AK235:AN235)=3,COUNTBLANK($AO235:$AQ235)=2,COUNTBLANK($AR235:$AS235)=1,COUNTBLANK($AT235:$AU235)=1),IF(Data!$B235&lt;&gt;"",Scoring!$L$7)+IF(Data!$C235&lt;&gt;"",Scoring!$L$8)+IF(Data!$D235&lt;&gt;"",Scoring!$L$9)+IF(Data!$E235&lt;&gt;"",Scoring!$L$10)+IF(Data!$F235&lt;&gt;"",Scoring!$L$11)+IF(Data!$G235&lt;&gt;"",Scoring!$L$12)+IF(Data!$H235&lt;&gt;"",Scoring!$L$13)+IF(Data!$I235&lt;&gt;"",Scoring!$L$14)+IF(Data!$J235&lt;&gt;"",Scoring!$L$15)+IF(Data!$K235&lt;&gt;"",Scoring!$L$16)+IF(Data!$L235&lt;&gt;"",Scoring!$L$17)+IF(Data!$M235&lt;&gt;"",Scoring!$L$18)+IF(Data!$N235&lt;&gt;"",Scoring!$L$19)+IF(Data!$O235&lt;&gt;"",Scoring!$L$20)+IF(Data!$P235&lt;&gt;"",Scoring!$L$21)+IF(Data!$Q235&lt;&gt;"",Scoring!$L$22)+IF(Data!$R235&lt;&gt;"",Scoring!$L$23)+IF(Data!$S235&lt;&gt;"",Scoring!$L$24)+IF(Data!$T235&lt;&gt;"",Scoring!$L$25)+IF(Data!$U235&lt;&gt;"",Scoring!$L$26)+IF(Data!$V235&lt;&gt;"",Scoring!$L$27)+IF(Data!$W235&lt;&gt;"",Scoring!$L$28)+IF(Data!$X235&lt;&gt;"",Scoring!$L$29)+IF(Data!$Y235&lt;&gt;"",Scoring!$L$30)+IF(Data!$Z235&lt;&gt;"",Scoring!$L$31)+IF(Data!$AA235&lt;&gt;"",Scoring!$L$32)+IF(Data!$AB235&lt;&gt;"",Scoring!$L$33)+IF(Data!$AC235&lt;&gt;"",Scoring!$L$34)+IF(Data!$AD235&lt;&gt;"",Scoring!$L$35)+IF(Data!$AE235&lt;&gt;"",Scoring!$L$36)+IF(Data!$AF235&lt;&gt;"",Scoring!$L$37)+IF(Data!$AG235&lt;&gt;"",Scoring!$L$38)+IF(Data!$AH235&lt;&gt;"",Scoring!$L$39)+IF(Data!$AI235&lt;&gt;"",Scoring!$L$40)+IF(Data!$AJ235&lt;&gt;"",Scoring!$L$41)+IF(Data!$AK235&lt;&gt;"",Scoring!$L$42)+IF(Data!$AL235&lt;&gt;"",Scoring!$L$43)+IF(Data!$AM235&lt;&gt;"",Scoring!$L$44)+IF(Data!$AN235&lt;&gt;"",Scoring!$L$45)+IF(Data!$AO235&lt;&gt;"",Scoring!$L$46)+IF(Data!$AP235&lt;&gt;"",Scoring!$L$47)+IF(Data!$AQ235&lt;&gt;"",Scoring!$L$48)+IF(Data!$AR235&lt;&gt;"",Scoring!$L$49)+IF(Data!$AS235&lt;&gt;"",Scoring!$L$50)+IF(Data!$AT235&lt;&gt;"",Scoring!$L$51)+IF(Data!$AU235&lt;&gt;"",Scoring!$L$52),"")</f>
        <v/>
      </c>
      <c r="BM235" s="180" t="str">
        <f>IF(BL235&lt;&gt;"",LOOKUP(BL235,Likelihoods!$A$7:$A$107,Likelihoods!J$7:J$107),"")</f>
        <v/>
      </c>
      <c r="BN235" s="181" t="str">
        <f>IF(AND(COUNTBLANK($B235:$O235)=13,COUNTBLANK($P235:$Q235)=1,COUNTBLANK($R235:$U235)=3,COUNTBLANK($V235:$X235)=2,COUNTBLANK($Y235:$AE235)=6,COUNTBLANK($AF235:$AJ235)=4,COUNTBLANK($AK235:AN235)=3,COUNTBLANK($AO235:$AQ235)=2,COUNTBLANK($AR235:$AS235)=1,COUNTBLANK($AT235:$AU235)=1),IF(Data!$B235&lt;&gt;"",Scoring!$M$7)+IF(Data!$C235&lt;&gt;"",Scoring!$M$8)+IF(Data!$D235&lt;&gt;"",Scoring!$M$9)+IF(Data!$E235&lt;&gt;"",Scoring!$M$10)+IF(Data!$F235&lt;&gt;"",Scoring!$M$11)+IF(Data!$G235&lt;&gt;"",Scoring!$M$12)+IF(Data!$H235&lt;&gt;"",Scoring!$M$13)+IF(Data!$I235&lt;&gt;"",Scoring!$M$14)+IF(Data!$J235&lt;&gt;"",Scoring!$M$15)+IF(Data!$K235&lt;&gt;"",Scoring!$M$16)+IF(Data!$L235&lt;&gt;"",Scoring!$M$17)+IF(Data!$M235&lt;&gt;"",Scoring!$M$18)+IF(Data!$N235&lt;&gt;"",Scoring!$M$19)+IF(Data!$O235&lt;&gt;"",Scoring!$M$20)+IF(Data!$P235&lt;&gt;"",Scoring!$M$21)+IF(Data!$Q235&lt;&gt;"",Scoring!$M$22)+IF(Data!$R235&lt;&gt;"",Scoring!$M$23)+IF(Data!$S235&lt;&gt;"",Scoring!$M$24)+IF(Data!$T235&lt;&gt;"",Scoring!$M$25)+IF(Data!$U235&lt;&gt;"",Scoring!$M$26)+IF(Data!$V235&lt;&gt;"",Scoring!$M$27)+IF(Data!$W235&lt;&gt;"",Scoring!$M$28)+IF(Data!$X235&lt;&gt;"",Scoring!$M$29)+IF(Data!$Y235&lt;&gt;"",Scoring!$M$30)+IF(Data!$Z235&lt;&gt;"",Scoring!$M$31)+IF(Data!$AA235&lt;&gt;"",Scoring!$M$32)+IF(Data!$AB235&lt;&gt;"",Scoring!$M$33)+IF(Data!$AC235&lt;&gt;"",Scoring!$M$34)+IF(Data!$AD235&lt;&gt;"",Scoring!$M$35)+IF(Data!$AE235&lt;&gt;"",Scoring!$M$36)+IF(Data!$AF235&lt;&gt;"",Scoring!$M$37)+IF(Data!$AG235&lt;&gt;"",Scoring!$M$38)+IF(Data!$AH235&lt;&gt;"",Scoring!$M$39)+IF(Data!$AI235&lt;&gt;"",Scoring!$M$40)+IF(Data!$AJ235&lt;&gt;"",Scoring!$M$41)+IF(Data!$AK235&lt;&gt;"",Scoring!$M$42)+IF(Data!$AL235&lt;&gt;"",Scoring!$M$43)+IF(Data!$AM235&lt;&gt;"",Scoring!$M$44)+IF(Data!$AN235&lt;&gt;"",Scoring!$M$45)+IF(Data!$AO235&lt;&gt;"",Scoring!$M$46)+IF(Data!$AP235&lt;&gt;"",Scoring!$M$47)+IF(Data!$AQ235&lt;&gt;"",Scoring!$M$48)+IF(Data!$AR235&lt;&gt;"",Scoring!$M$49)+IF(Data!$AS235&lt;&gt;"",Scoring!$M$50)+IF(Data!$AT235&lt;&gt;"",Scoring!$M$51)+IF(Data!$AU235&lt;&gt;"",Scoring!$M$52),"")</f>
        <v/>
      </c>
      <c r="BO235" s="184" t="str">
        <f>IF(BN235&lt;&gt;"",LOOKUP(BN235,Likelihoods!$A$7:$A$107,Likelihoods!K$7:K$107),"")</f>
        <v/>
      </c>
      <c r="BP235" s="179" t="str">
        <f>IF(AND(COUNTBLANK($B235:$O235)=13,COUNTBLANK($P235:$Q235)=1,COUNTBLANK($R235:$U235)=3,COUNTBLANK($V235:$X235)=2,COUNTBLANK($Y235:$AE235)=6,COUNTBLANK($AF235:$AJ235)=4,COUNTBLANK($AK235:AN235)=3,COUNTBLANK($AO235:$AQ235)=2,COUNTBLANK($AR235:$AS235)=1,COUNTBLANK($AT235:$AU235)=1),IF(Data!$B235&lt;&gt;"",Scoring!$N$7)+IF(Data!$C235&lt;&gt;"",Scoring!$N$8)+IF(Data!$D235&lt;&gt;"",Scoring!$N$9)+IF(Data!$E235&lt;&gt;"",Scoring!$N$10)+IF(Data!$F235&lt;&gt;"",Scoring!$N$11)+IF(Data!$G235&lt;&gt;"",Scoring!$N$12)+IF(Data!$H235&lt;&gt;"",Scoring!$N$13)+IF(Data!$I235&lt;&gt;"",Scoring!$N$14)+IF(Data!$J235&lt;&gt;"",Scoring!$N$15)+IF(Data!$K235&lt;&gt;"",Scoring!$N$16)+IF(Data!$L235&lt;&gt;"",Scoring!$N$17)+IF(Data!$M235&lt;&gt;"",Scoring!$N$18)+IF(Data!$N235&lt;&gt;"",Scoring!$N$19)+IF(Data!$O235&lt;&gt;"",Scoring!$N$20)+IF(Data!$P235&lt;&gt;"",Scoring!$N$21)+IF(Data!$Q235&lt;&gt;"",Scoring!$N$22)+IF(Data!$R235&lt;&gt;"",Scoring!$N$23)+IF(Data!$S235&lt;&gt;"",Scoring!$N$24)+IF(Data!$T235&lt;&gt;"",Scoring!$N$25)+IF(Data!$U235&lt;&gt;"",Scoring!$N$26)+IF(Data!$V235&lt;&gt;"",Scoring!$N$27)+IF(Data!$W235&lt;&gt;"",Scoring!$N$28)+IF(Data!$X235&lt;&gt;"",Scoring!$N$29)+IF(Data!$Y235&lt;&gt;"",Scoring!$N$30)+IF(Data!$Z235&lt;&gt;"",Scoring!$N$31)+IF(Data!$AA235&lt;&gt;"",Scoring!$N$32)+IF(Data!$AB235&lt;&gt;"",Scoring!$N$33)+IF(Data!$AC235&lt;&gt;"",Scoring!$N$34)+IF(Data!$AD235&lt;&gt;"",Scoring!$N$35)+IF(Data!$AE235&lt;&gt;"",Scoring!$N$36)+IF(Data!$AF235&lt;&gt;"",Scoring!$N$37)+IF(Data!$AG235&lt;&gt;"",Scoring!$N$38)+IF(Data!$AH235&lt;&gt;"",Scoring!$N$39)+IF(Data!$AI235&lt;&gt;"",Scoring!$N$40)+IF(Data!$AJ235&lt;&gt;"",Scoring!$N$41)+IF(Data!$AK235&lt;&gt;"",Scoring!$N$42)+IF(Data!$AL235&lt;&gt;"",Scoring!$N$43)+IF(Data!$AM235&lt;&gt;"",Scoring!$N$44)+IF(Data!$AN235&lt;&gt;"",Scoring!$N$45)+IF(Data!$AO235&lt;&gt;"",Scoring!$N$46)+IF(Data!$AP235&lt;&gt;"",Scoring!$N$47)+IF(Data!$AQ235&lt;&gt;"",Scoring!$N$48)+IF(Data!$AR235&lt;&gt;"",Scoring!$N$49)+IF(Data!$AS235&lt;&gt;"",Scoring!$N$50)+IF(Data!$AT235&lt;&gt;"",Scoring!$N$51)+IF(Data!$AU235&lt;&gt;"",Scoring!$N$52),"")</f>
        <v/>
      </c>
      <c r="BQ235" s="189" t="str">
        <f>IF(BP235&lt;&gt;"",LOOKUP(BP235,Likelihoods!$A$7:$A$107,Likelihoods!L$7:L$107),"")</f>
        <v/>
      </c>
      <c r="BR235" s="181" t="str">
        <f>IF(AND(COUNTBLANK($B235:$O235)=13,COUNTBLANK($P235:$Q235)=1,COUNTBLANK($R235:$U235)=3,COUNTBLANK($V235:$X235)=2,COUNTBLANK($Y235:$AE235)=6,COUNTBLANK($AF235:$AJ235)=4,COUNTBLANK($AK235:AN235)=3,COUNTBLANK($AO235:$AQ235)=2,COUNTBLANK($AR235:$AS235)=1,COUNTBLANK($AT235:$AU235)=1),IF(Data!$B235&lt;&gt;"",Scoring!$O$7)+IF(Data!$C235&lt;&gt;"",Scoring!$O$8)+IF(Data!$D235&lt;&gt;"",Scoring!$O$9)+IF(Data!$E235&lt;&gt;"",Scoring!$O$10)+IF(Data!$F235&lt;&gt;"",Scoring!$O$11)+IF(Data!$G235&lt;&gt;"",Scoring!$O$12)+IF(Data!$H235&lt;&gt;"",Scoring!$O$13)+IF(Data!$I235&lt;&gt;"",Scoring!$O$14)+IF(Data!$J235&lt;&gt;"",Scoring!$O$15)+IF(Data!$K235&lt;&gt;"",Scoring!$O$16)+IF(Data!$L235&lt;&gt;"",Scoring!$O$17)+IF(Data!$M235&lt;&gt;"",Scoring!$O$18)+IF(Data!$N235&lt;&gt;"",Scoring!$O$19)+IF(Data!$O235&lt;&gt;"",Scoring!$O$20)+IF(Data!$P235&lt;&gt;"",Scoring!$O$21)+IF(Data!$Q235&lt;&gt;"",Scoring!$O$22)+IF(Data!$R235&lt;&gt;"",Scoring!$O$23)+IF(Data!$S235&lt;&gt;"",Scoring!$O$24)+IF(Data!$T235&lt;&gt;"",Scoring!$O$25)+IF(Data!$U235&lt;&gt;"",Scoring!$O$26)+IF(Data!$V235&lt;&gt;"",Scoring!$O$27)+IF(Data!$W235&lt;&gt;"",Scoring!$O$28)+IF(Data!$X235&lt;&gt;"",Scoring!$O$29)+IF(Data!$Y235&lt;&gt;"",Scoring!$O$30)+IF(Data!$Z235&lt;&gt;"",Scoring!$O$31)+IF(Data!$AA235&lt;&gt;"",Scoring!$O$32)+IF(Data!$AB235&lt;&gt;"",Scoring!$O$33)+IF(Data!$AC235&lt;&gt;"",Scoring!$O$34)+IF(Data!$AD235&lt;&gt;"",Scoring!$O$35)+IF(Data!$AE235&lt;&gt;"",Scoring!$O$36)+IF(Data!$AF235&lt;&gt;"",Scoring!$O$37)+IF(Data!$AG235&lt;&gt;"",Scoring!$O$38)+IF(Data!$AH235&lt;&gt;"",Scoring!$O$39)+IF(Data!$AI235&lt;&gt;"",Scoring!$O$40)+IF(Data!$AJ235&lt;&gt;"",Scoring!$O$41)+IF(Data!$AK235&lt;&gt;"",Scoring!$O$42)+IF(Data!$AL235&lt;&gt;"",Scoring!$O$43)+IF(Data!$AM235&lt;&gt;"",Scoring!$O$44)+IF(Data!$AN235&lt;&gt;"",Scoring!$O$45)+IF(Data!$AO235&lt;&gt;"",Scoring!$O$46)+IF(Data!$AP235&lt;&gt;"",Scoring!$O$47)+IF(Data!$AQ235&lt;&gt;"",Scoring!$O$48)+IF(Data!$AR235&lt;&gt;"",Scoring!$O$49)+IF(Data!$AS235&lt;&gt;"",Scoring!$O$50)+IF(Data!$AT235&lt;&gt;"",Scoring!$O$51)+IF(Data!$AU235&lt;&gt;"",Scoring!$O$52),"")</f>
        <v/>
      </c>
      <c r="BS235" s="184" t="str">
        <f>IF(BR235&lt;&gt;"",LOOKUP(BR235,Likelihoods!$A$7:$A$107,Likelihoods!M$7:M$107),"")</f>
        <v/>
      </c>
      <c r="BT235" s="181" t="str">
        <f>IF(AND(COUNTBLANK($B235:$O235)=13,COUNTBLANK($P235:$Q235)=1,COUNTBLANK($R235:$U235)=3,COUNTBLANK($V235:$X235)=2,COUNTBLANK($Y235:$AE235)=6,COUNTBLANK($AF235:$AJ235)=4,COUNTBLANK($AK235:AN235)=3,COUNTBLANK($AO235:$AQ235)=2,COUNTBLANK($AR235:$AS235)=1,COUNTBLANK($AT235:$AU235)=1),IF(Data!$B235&lt;&gt;"",Scoring!$P$7)+IF(Data!$C235&lt;&gt;"",Scoring!$P$8)+IF(Data!$D235&lt;&gt;"",Scoring!$P$9)+IF(Data!$E235&lt;&gt;"",Scoring!$P$10)+IF(Data!$F235&lt;&gt;"",Scoring!$P$11)+IF(Data!$G235&lt;&gt;"",Scoring!$P$12)+IF(Data!$H235&lt;&gt;"",Scoring!$P$13)+IF(Data!$I235&lt;&gt;"",Scoring!$P$14)+IF(Data!$J235&lt;&gt;"",Scoring!$P$15)+IF(Data!$K235&lt;&gt;"",Scoring!$P$16)+IF(Data!$L235&lt;&gt;"",Scoring!$P$17)+IF(Data!$M235&lt;&gt;"",Scoring!$P$18)+IF(Data!$N235&lt;&gt;"",Scoring!$P$19)+IF(Data!$O235&lt;&gt;"",Scoring!$P$20)+IF(Data!$P235&lt;&gt;"",Scoring!$P$21)+IF(Data!$Q235&lt;&gt;"",Scoring!$P$22)+IF(Data!$R235&lt;&gt;"",Scoring!$P$23)+IF(Data!$S235&lt;&gt;"",Scoring!$P$24)+IF(Data!$T235&lt;&gt;"",Scoring!$P$25)+IF(Data!$U235&lt;&gt;"",Scoring!$P$26)+IF(Data!$V235&lt;&gt;"",Scoring!$P$27)+IF(Data!$W235&lt;&gt;"",Scoring!$P$28)+IF(Data!$X235&lt;&gt;"",Scoring!$P$29)+IF(Data!$Y235&lt;&gt;"",Scoring!$P$30)+IF(Data!$Z235&lt;&gt;"",Scoring!$P$31)+IF(Data!$AA235&lt;&gt;"",Scoring!$P$32)+IF(Data!$AB235&lt;&gt;"",Scoring!$P$33)+IF(Data!$AC235&lt;&gt;"",Scoring!$P$34)+IF(Data!$AD235&lt;&gt;"",Scoring!$P$35)+IF(Data!$AE235&lt;&gt;"",Scoring!$P$36)+IF(Data!$AF235&lt;&gt;"",Scoring!$P$37)+IF(Data!$AG235&lt;&gt;"",Scoring!$P$38)+IF(Data!$AH235&lt;&gt;"",Scoring!$P$39)+IF(Data!$AI235&lt;&gt;"",Scoring!$P$40)+IF(Data!$AJ235&lt;&gt;"",Scoring!$P$41)+IF(Data!$AK235&lt;&gt;"",Scoring!$P$42)+IF(Data!$AL235&lt;&gt;"",Scoring!$P$43)+IF(Data!$AM235&lt;&gt;"",Scoring!$P$44)+IF(Data!$AN235&lt;&gt;"",Scoring!$P$45)+IF(Data!$AO235&lt;&gt;"",Scoring!$P$46)+IF(Data!$AP235&lt;&gt;"",Scoring!$P$47)+IF(Data!$AQ235&lt;&gt;"",Scoring!$P$48)+IF(Data!$AR235&lt;&gt;"",Scoring!$P$49)+IF(Data!$AS235&lt;&gt;"",Scoring!$P$50)+IF(Data!$AT235&lt;&gt;"",Scoring!$P$51)+IF(Data!$AU235&lt;&gt;"",Scoring!$P$52),"")</f>
        <v/>
      </c>
      <c r="BU235" s="180" t="str">
        <f>IF(BT235&lt;&gt;"",LOOKUP(BT235,Likelihoods!$A$7:$A$107,Likelihoods!N$7:N$107),"")</f>
        <v/>
      </c>
      <c r="BV235" s="181" t="str">
        <f>IF(AND(COUNTBLANK($B235:$O235)=13,COUNTBLANK($P235:$Q235)=1,COUNTBLANK($R235:$U235)=3,COUNTBLANK($V235:$X235)=2,COUNTBLANK($Y235:$AE235)=6,COUNTBLANK($AF235:$AJ235)=4,COUNTBLANK($AK235:AN235)=3,COUNTBLANK($AO235:$AQ235)=2,COUNTBLANK($AR235:$AS235)=1,COUNTBLANK($AT235:$AU235)=1),IF(Data!$B235&lt;&gt;"",Scoring!$Q$7)+IF(Data!$C235&lt;&gt;"",Scoring!$Q$8)+IF(Data!$D235&lt;&gt;"",Scoring!$Q$9)+IF(Data!$E235&lt;&gt;"",Scoring!$Q$10)+IF(Data!$F235&lt;&gt;"",Scoring!$Q$11)+IF(Data!$G235&lt;&gt;"",Scoring!$Q$12)+IF(Data!$H235&lt;&gt;"",Scoring!$Q$13)+IF(Data!$I235&lt;&gt;"",Scoring!$Q$14)+IF(Data!$J235&lt;&gt;"",Scoring!$Q$15)+IF(Data!$K235&lt;&gt;"",Scoring!$Q$16)+IF(Data!$L235&lt;&gt;"",Scoring!$Q$17)+IF(Data!$M235&lt;&gt;"",Scoring!$Q$18)+IF(Data!$N235&lt;&gt;"",Scoring!$Q$19)+IF(Data!$O235&lt;&gt;"",Scoring!$Q$20)+IF(Data!$P235&lt;&gt;"",Scoring!$Q$21)+IF(Data!$Q235&lt;&gt;"",Scoring!$Q$22)+IF(Data!$R235&lt;&gt;"",Scoring!$Q$23)+IF(Data!$S235&lt;&gt;"",Scoring!$Q$24)+IF(Data!$T235&lt;&gt;"",Scoring!$Q$25)+IF(Data!$U235&lt;&gt;"",Scoring!$Q$26)+IF(Data!$V235&lt;&gt;"",Scoring!$Q$27)+IF(Data!$W235&lt;&gt;"",Scoring!$Q$28)+IF(Data!$X235&lt;&gt;"",Scoring!$Q$29)+IF(Data!$Y235&lt;&gt;"",Scoring!$Q$30)+IF(Data!$Z235&lt;&gt;"",Scoring!$Q$31)+IF(Data!$AA235&lt;&gt;"",Scoring!$Q$32)+IF(Data!$AB235&lt;&gt;"",Scoring!$Q$33)+IF(Data!$AC235&lt;&gt;"",Scoring!$Q$34)+IF(Data!$AD235&lt;&gt;"",Scoring!$Q$35)+IF(Data!$AE235&lt;&gt;"",Scoring!$Q$36)+IF(Data!$AF235&lt;&gt;"",Scoring!$Q$37)+IF(Data!$AG235&lt;&gt;"",Scoring!$Q$38)+IF(Data!$AH235&lt;&gt;"",Scoring!$Q$39)+IF(Data!$AI235&lt;&gt;"",Scoring!$Q$40)+IF(Data!$AJ235&lt;&gt;"",Scoring!$Q$41)+IF(Data!$AK235&lt;&gt;"",Scoring!$Q$42)+IF(Data!$AL235&lt;&gt;"",Scoring!$Q$43)+IF(Data!$AM235&lt;&gt;"",Scoring!$Q$44)+IF(Data!$AN235&lt;&gt;"",Scoring!$Q$45)+IF(Data!$AO235&lt;&gt;"",Scoring!$Q$46)+IF(Data!$AP235&lt;&gt;"",Scoring!$Q$47)+IF(Data!$AQ235&lt;&gt;"",Scoring!$Q$48)+IF(Data!$AR235&lt;&gt;"",Scoring!$Q$49)+IF(Data!$AS235&lt;&gt;"",Scoring!$Q$50)+IF(Data!$AT235&lt;&gt;"",Scoring!$Q$51)+IF(Data!$AU235&lt;&gt;"",Scoring!$Q$52),"")</f>
        <v/>
      </c>
      <c r="BW235" s="183" t="str">
        <f>IF(BV235&lt;&gt;"",LOOKUP(BV235,Likelihoods!$A$7:$A$107,Likelihoods!O$7:O$107),"")</f>
        <v/>
      </c>
      <c r="BX235" s="9"/>
      <c r="BY235" s="9"/>
      <c r="BZ235" s="9"/>
      <c r="CA235" s="9"/>
      <c r="CB235" s="9"/>
      <c r="CC235" s="9"/>
      <c r="CD235" s="9"/>
      <c r="CE235" s="9"/>
      <c r="CF235" s="9"/>
      <c r="CG235" s="9"/>
      <c r="CH235" s="9"/>
      <c r="CI235" s="9"/>
      <c r="CJ235" s="9"/>
      <c r="CK235" s="9"/>
    </row>
    <row r="236" spans="1:89" ht="14.25">
      <c r="A236" s="59"/>
      <c r="B236" s="76"/>
      <c r="C236" s="77"/>
      <c r="D236" s="77"/>
      <c r="E236" s="77"/>
      <c r="F236" s="77"/>
      <c r="G236" s="77"/>
      <c r="H236" s="77"/>
      <c r="I236" s="77"/>
      <c r="J236" s="77"/>
      <c r="K236" s="77"/>
      <c r="L236" s="77"/>
      <c r="M236" s="77"/>
      <c r="N236" s="77"/>
      <c r="O236" s="77"/>
      <c r="P236" s="76"/>
      <c r="Q236" s="78"/>
      <c r="R236" s="77"/>
      <c r="S236" s="77"/>
      <c r="T236" s="77"/>
      <c r="U236" s="77"/>
      <c r="V236" s="76"/>
      <c r="W236" s="77"/>
      <c r="X236" s="78"/>
      <c r="Y236" s="77"/>
      <c r="Z236" s="77"/>
      <c r="AA236" s="77"/>
      <c r="AB236" s="77"/>
      <c r="AC236" s="77"/>
      <c r="AD236" s="77"/>
      <c r="AE236" s="77"/>
      <c r="AF236" s="76"/>
      <c r="AG236" s="77"/>
      <c r="AH236" s="77"/>
      <c r="AI236" s="77"/>
      <c r="AJ236" s="78"/>
      <c r="AK236" s="77"/>
      <c r="AL236" s="77"/>
      <c r="AM236" s="77"/>
      <c r="AN236" s="77"/>
      <c r="AO236" s="76"/>
      <c r="AP236" s="77"/>
      <c r="AQ236" s="78"/>
      <c r="AR236" s="76"/>
      <c r="AS236" s="78"/>
      <c r="AT236" s="77"/>
      <c r="AU236" s="77"/>
      <c r="AV236" s="179" t="str">
        <f>IF(AND(COUNTBLANK($B236:$O236)=13,COUNTBLANK($P236:$Q236)=1,COUNTBLANK($R236:$U236)=3,COUNTBLANK($V236:$X236)=2,COUNTBLANK($Y236:$AE236)=6,COUNTBLANK($AF236:$AJ236)=4,COUNTBLANK($AK236:AN236)=3,COUNTBLANK($AO236:$AQ236)=2,COUNTBLANK($AR236:$AS236)=1,COUNTBLANK($AT236:$AU236)=1),IF(Data!$B236&lt;&gt;"",Scoring!$D$7)+IF(Data!$C236&lt;&gt;"",Scoring!$D$8)+IF(Data!$D236&lt;&gt;"",Scoring!$D$9)+IF(Data!$E236&lt;&gt;"",Scoring!$D$10)+IF(Data!$F236&lt;&gt;"",Scoring!$D$11)+IF(Data!$G236&lt;&gt;"",Scoring!$D$12)+IF(Data!$H236&lt;&gt;"",Scoring!$D$13)+IF(Data!$I236&lt;&gt;"",Scoring!$D$14)+IF(Data!$J236&lt;&gt;"",Scoring!$D$15)+IF(Data!$K236&lt;&gt;"",Scoring!$D$16)+IF(Data!$L236&lt;&gt;"",Scoring!$D$17)+IF(Data!$M236&lt;&gt;"",Scoring!$D$18)+IF(Data!$N236&lt;&gt;"",Scoring!$D$19)+IF(Data!$O236&lt;&gt;"",Scoring!$D$20)+IF(Data!$P236&lt;&gt;"",Scoring!$D$21)+IF(Data!$Q236&lt;&gt;"",Scoring!$D$22)+IF(Data!$R236&lt;&gt;"",Scoring!$D$23)+IF(Data!$S236&lt;&gt;"",Scoring!$D$24)+IF(Data!$T236&lt;&gt;"",Scoring!$D$25)+IF(Data!$U236&lt;&gt;"",Scoring!$D$26)+IF(Data!$V236&lt;&gt;"",Scoring!$D$27)+IF(Data!$W236&lt;&gt;"",Scoring!$D$28)+IF(Data!$X236&lt;&gt;"",Scoring!$D$29)+IF(Data!$Y236&lt;&gt;"",Scoring!$D$30)+IF(Data!$Z236&lt;&gt;"",Scoring!$D$31)+IF(Data!$AA236&lt;&gt;"",Scoring!$D$32)+IF(Data!$AB236&lt;&gt;"",Scoring!$D$33)+IF(Data!$AC236&lt;&gt;"",Scoring!$D$34)+IF(Data!$AD236&lt;&gt;"",Scoring!$D$35)+IF(Data!$AE236&lt;&gt;"",Scoring!$D$36)+IF(Data!$AF236&lt;&gt;"",Scoring!$D$37)+IF(Data!$AG236&lt;&gt;"",Scoring!$D$38)+IF(Data!$AH236&lt;&gt;"",Scoring!$D$39)+IF(Data!$AI236&lt;&gt;"",Scoring!$D$40)+IF(Data!$AJ236&lt;&gt;"",Scoring!$D$41)+IF(Data!$AK236&lt;&gt;"",Scoring!$D$42)+IF(Data!$AL236&lt;&gt;"",Scoring!$D$43)+IF(Data!$AM236&lt;&gt;"",Scoring!$D$44)+IF(Data!$AN236&lt;&gt;"",Scoring!$D$45)+IF(Data!$AO236&lt;&gt;"",Scoring!$D$46)+IF(Data!$AP236&lt;&gt;"",Scoring!$D$47)+IF(Data!$AQ236&lt;&gt;"",Scoring!$D$48)+IF(Data!$AR236&lt;&gt;"",Scoring!$D$49)+IF(Data!$AS236&lt;&gt;"",Scoring!$D$50)+IF(Data!$AT236&lt;&gt;"",Scoring!$D$51)+IF(Data!$AU236&lt;&gt;"",Scoring!$D$52),"")</f>
        <v/>
      </c>
      <c r="AW236" s="180" t="str">
        <f>IF(AV236&lt;&gt;"",LOOKUP(AV236,Likelihoods!$A$7:$A$107,Likelihoods!B$7:B$107),"")</f>
        <v/>
      </c>
      <c r="AX236" s="181" t="str">
        <f>IF(AND(COUNTBLANK($B236:$O236)=13,COUNTBLANK($P236:$Q236)=1,COUNTBLANK($R236:$U236)=3,COUNTBLANK($V236:$X236)=2,COUNTBLANK($Y236:$AE236)=6,COUNTBLANK($AF236:$AJ236)=4,COUNTBLANK($AK236:AN236)=3,COUNTBLANK($AO236:$AQ236)=2,COUNTBLANK($AR236:$AS236)=1,COUNTBLANK($AT236:$AU236)=1),IF(Data!$B236&lt;&gt;"",Scoring!$E$7)+IF(Data!$C236&lt;&gt;"",Scoring!$E$8)+IF(Data!$D236&lt;&gt;"",Scoring!$E$9)+IF(Data!$E236&lt;&gt;"",Scoring!$E$10)+IF(Data!$F236&lt;&gt;"",Scoring!$E$11)+IF(Data!$G236&lt;&gt;"",Scoring!$E$12)+IF(Data!$H236&lt;&gt;"",Scoring!$E$13)+IF(Data!$I236&lt;&gt;"",Scoring!$E$14)+IF(Data!$J236&lt;&gt;"",Scoring!$E$15)+IF(Data!$K236&lt;&gt;"",Scoring!$E$16)+IF(Data!$L236&lt;&gt;"",Scoring!$E$17)+IF(Data!$M236&lt;&gt;"",Scoring!$E$18)+IF(Data!$N236&lt;&gt;"",Scoring!$E$19)+IF(Data!$O236&lt;&gt;"",Scoring!$E$20)+IF(Data!$P236&lt;&gt;"",Scoring!$E$21)+IF(Data!$Q236&lt;&gt;"",Scoring!$E$22)+IF(Data!$R236&lt;&gt;"",Scoring!$E$23)+IF(Data!$S236&lt;&gt;"",Scoring!$E$24)+IF(Data!$T236&lt;&gt;"",Scoring!$E$25)+IF(Data!$U236&lt;&gt;"",Scoring!$E$26)+IF(Data!$V236&lt;&gt;"",Scoring!$E$27)+IF(Data!$W236&lt;&gt;"",Scoring!$E$28)+IF(Data!$X236&lt;&gt;"",Scoring!$E$29)+IF(Data!$Y236&lt;&gt;"",Scoring!$E$30)+IF(Data!$Z236&lt;&gt;"",Scoring!$E$31)+IF(Data!$AA236&lt;&gt;"",Scoring!$E$32)+IF(Data!$AB236&lt;&gt;"",Scoring!$E$33)+IF(Data!$AC236&lt;&gt;"",Scoring!$E$34)+IF(Data!$AD236&lt;&gt;"",Scoring!$E$35)+IF(Data!$AE236&lt;&gt;"",Scoring!$E$36)+IF(Data!$AF236&lt;&gt;"",Scoring!$E$37)+IF(Data!$AG236&lt;&gt;"",Scoring!$E$38)+IF(Data!$AH236&lt;&gt;"",Scoring!$E$39)+IF(Data!$AI236&lt;&gt;"",Scoring!$E$40)+IF(Data!$AJ236&lt;&gt;"",Scoring!$E$41)+IF(Data!$AK236&lt;&gt;"",Scoring!$E$42)+IF(Data!$AL236&lt;&gt;"",Scoring!$E$43)+IF(Data!$AM236&lt;&gt;"",Scoring!$E$44)+IF(Data!$AN236&lt;&gt;"",Scoring!$E$45)+IF(Data!$AO236&lt;&gt;"",Scoring!$E$46)+IF(Data!$AP236&lt;&gt;"",Scoring!$E$47)+IF(Data!$AQ236&lt;&gt;"",Scoring!$E$48)+IF(Data!$AR236&lt;&gt;"",Scoring!$E$49)+IF(Data!$AS236&lt;&gt;"",Scoring!$E$50)+IF(Data!$AT236&lt;&gt;"",Scoring!$E$51)+IF(Data!$AU236&lt;&gt;"",Scoring!$E$52),"")</f>
        <v/>
      </c>
      <c r="AY236" s="180" t="str">
        <f>IF(AX236&lt;&gt;"",LOOKUP(AX236,Likelihoods!$A$7:$A$107,Likelihoods!C$7:C$107),"")</f>
        <v/>
      </c>
      <c r="AZ236" s="182" t="str">
        <f>IF(AND(COUNTBLANK($B236:$O236)=13,COUNTBLANK($P236:$Q236)=1,COUNTBLANK($R236:$U236)=3,COUNTBLANK($V236:$X236)=2,COUNTBLANK($Y236:$AE236)=6,COUNTBLANK($AF236:$AJ236)=4,COUNTBLANK($AK236:AN236)=3,COUNTBLANK($AO236:$AQ236)=2,COUNTBLANK($AR236:$AS236)=1,COUNTBLANK($AT236:$AU236)=1),IF(Data!$B236&lt;&gt;"",Scoring!$F$7)+IF(Data!$C236&lt;&gt;"",Scoring!$F$8)+IF(Data!$D236&lt;&gt;"",Scoring!$F$9)+IF(Data!$E236&lt;&gt;"",Scoring!$F$10)+IF(Data!$F236&lt;&gt;"",Scoring!$F$11)+IF(Data!$G236&lt;&gt;"",Scoring!$F$12)+IF(Data!$H236&lt;&gt;"",Scoring!$F$13)+IF(Data!$I236&lt;&gt;"",Scoring!$F$14)+IF(Data!$J236&lt;&gt;"",Scoring!$F$15)+IF(Data!$K236&lt;&gt;"",Scoring!$F$16)+IF(Data!$L236&lt;&gt;"",Scoring!$F$17)+IF(Data!$M236&lt;&gt;"",Scoring!$F$18)+IF(Data!$N236&lt;&gt;"",Scoring!$F$19)+IF(Data!$O236&lt;&gt;"",Scoring!$F$20)+IF(Data!$P236&lt;&gt;"",Scoring!$F$21)+IF(Data!$Q236&lt;&gt;"",Scoring!$F$22)+IF(Data!$R236&lt;&gt;"",Scoring!$F$23)+IF(Data!$S236&lt;&gt;"",Scoring!$F$24)+IF(Data!$T236&lt;&gt;"",Scoring!$F$25)+IF(Data!$U236&lt;&gt;"",Scoring!$F$26)+IF(Data!$V236&lt;&gt;"",Scoring!$F$27)+IF(Data!$W236&lt;&gt;"",Scoring!$F$28)+IF(Data!$X236&lt;&gt;"",Scoring!$F$29)+IF(Data!$Y236&lt;&gt;"",Scoring!$F$30)+IF(Data!$Z236&lt;&gt;"",Scoring!$F$31)+IF(Data!$AA236&lt;&gt;"",Scoring!$F$32)+IF(Data!$AB236&lt;&gt;"",Scoring!$F$33)+IF(Data!$AC236&lt;&gt;"",Scoring!$F$34)+IF(Data!$AD236&lt;&gt;"",Scoring!$F$35)+IF(Data!$AE236&lt;&gt;"",Scoring!$F$36)+IF(Data!$AF236&lt;&gt;"",Scoring!$F$37)+IF(Data!$AG236&lt;&gt;"",Scoring!$F$38)+IF(Data!$AH236&lt;&gt;"",Scoring!$F$39)+IF(Data!$AI236&lt;&gt;"",Scoring!$F$40)+IF(Data!$AJ236&lt;&gt;"",Scoring!$F$41)+IF(Data!$AK236&lt;&gt;"",Scoring!$F$42)+IF(Data!$AL236&lt;&gt;"",Scoring!$F$43)+IF(Data!$AM236&lt;&gt;"",Scoring!$F$44)+IF(Data!$AN236&lt;&gt;"",Scoring!$F$45)+IF(Data!$AO236&lt;&gt;"",Scoring!$F$46)+IF(Data!$AP236&lt;&gt;"",Scoring!$F$47)+IF(Data!$AQ236&lt;&gt;"",Scoring!$F$48)+IF(Data!$AR236&lt;&gt;"",Scoring!$F$49)+IF(Data!$AS236&lt;&gt;"",Scoring!$F$50)+IF(Data!$AT236&lt;&gt;"",Scoring!$F$51)+IF(Data!$AU236&lt;&gt;"",Scoring!$F$52),"")</f>
        <v/>
      </c>
      <c r="BA236" s="183" t="str">
        <f>IF(AZ236&lt;&gt;"",LOOKUP(AZ236,Likelihoods!$A$7:$A$107,Likelihoods!D$7:D$107),"")</f>
        <v/>
      </c>
      <c r="BB236" s="181" t="str">
        <f>IF(AND(COUNTBLANK($B236:$O236)=13,COUNTBLANK($P236:$Q236)=1,COUNTBLANK($R236:$U236)=3,COUNTBLANK($V236:$X236)=2,COUNTBLANK($Y236:$AE236)=6,COUNTBLANK($AF236:$AJ236)=4,COUNTBLANK($AK236:AN236)=3,COUNTBLANK($AO236:$AQ236)=2,COUNTBLANK($AR236:$AS236)=1,COUNTBLANK($AT236:$AU236)=1),IF(Data!$B236&lt;&gt;"",Scoring!$G$7)+IF(Data!$C236&lt;&gt;"",Scoring!$G$8)+IF(Data!$D236&lt;&gt;"",Scoring!$G$9)+IF(Data!$E236&lt;&gt;"",Scoring!$G$10)+IF(Data!$F236&lt;&gt;"",Scoring!$G$11)+IF(Data!$G236&lt;&gt;"",Scoring!$G$12)+IF(Data!$H236&lt;&gt;"",Scoring!$G$13)+IF(Data!$I236&lt;&gt;"",Scoring!$G$14)+IF(Data!$J236&lt;&gt;"",Scoring!$G$15)+IF(Data!$K236&lt;&gt;"",Scoring!$G$16)+IF(Data!$L236&lt;&gt;"",Scoring!$G$17)+IF(Data!$M236&lt;&gt;"",Scoring!$G$18)+IF(Data!$N236&lt;&gt;"",Scoring!$G$19)+IF(Data!$O236&lt;&gt;"",Scoring!$G$20)+IF(Data!$P236&lt;&gt;"",Scoring!$G$21)+IF(Data!$Q236&lt;&gt;"",Scoring!$G$22)+IF(Data!$R236&lt;&gt;"",Scoring!$G$23)+IF(Data!$S236&lt;&gt;"",Scoring!$G$24)+IF(Data!$T236&lt;&gt;"",Scoring!$G$25)+IF(Data!$U236&lt;&gt;"",Scoring!$G$26)+IF(Data!$V236&lt;&gt;"",Scoring!$G$27)+IF(Data!$W236&lt;&gt;"",Scoring!$G$28)+IF(Data!$X236&lt;&gt;"",Scoring!$G$29)+IF(Data!$Y236&lt;&gt;"",Scoring!$G$30)+IF(Data!$Z236&lt;&gt;"",Scoring!$G$31)+IF(Data!$AA236&lt;&gt;"",Scoring!$G$32)+IF(Data!$AB236&lt;&gt;"",Scoring!$G$33)+IF(Data!$AC236&lt;&gt;"",Scoring!$G$34)+IF(Data!$AD236&lt;&gt;"",Scoring!$G$35)+IF(Data!$AE236&lt;&gt;"",Scoring!$G$36)+IF(Data!$AF236&lt;&gt;"",Scoring!$G$37)+IF(Data!$AG236&lt;&gt;"",Scoring!$G$38)+IF(Data!$AH236&lt;&gt;"",Scoring!$G$39)+IF(Data!$AI236&lt;&gt;"",Scoring!$G$40)+IF(Data!$AJ236&lt;&gt;"",Scoring!$G$41)+IF(Data!$AK236&lt;&gt;"",Scoring!$G$42)+IF(Data!$AL236&lt;&gt;"",Scoring!$G$43)+IF(Data!$AM236&lt;&gt;"",Scoring!$G$44)+IF(Data!$AN236&lt;&gt;"",Scoring!$G$45)+IF(Data!$AO236&lt;&gt;"",Scoring!$G$46)+IF(Data!$AP236&lt;&gt;"",Scoring!$G$47)+IF(Data!$AQ236&lt;&gt;"",Scoring!$G$48)+IF(Data!$AR236&lt;&gt;"",Scoring!$G$49)+IF(Data!$AS236&lt;&gt;"",Scoring!$G$50)+IF(Data!$AT236&lt;&gt;"",Scoring!$G$51)+IF(Data!$AU236&lt;&gt;"",Scoring!$G$52),"")</f>
        <v/>
      </c>
      <c r="BC236" s="184" t="str">
        <f>IF(BB236&lt;&gt;"",LOOKUP(BB236,Likelihoods!$A$7:$A$107,Likelihoods!E$7:E$107),"")</f>
        <v/>
      </c>
      <c r="BD236" s="185" t="str">
        <f>IF(AND(COUNTBLANK($B236:$O236)=13,COUNTBLANK($P236:$Q236)=1,COUNTBLANK($R236:$U236)=3,COUNTBLANK($V236:$X236)=2,COUNTBLANK($Y236:$AE236)=6,COUNTBLANK($AF236:$AJ236)=4,COUNTBLANK($AK236:AN236)=3,COUNTBLANK($AO236:$AQ236)=2,COUNTBLANK($AR236:$AS236)=1,COUNTBLANK($AT236:$AU236)=1),IF(Data!$B236&lt;&gt;"",Scoring!$H$7)+IF(Data!$C236&lt;&gt;"",Scoring!$H$8)+IF(Data!$D236&lt;&gt;"",Scoring!$H$9)+IF(Data!$E236&lt;&gt;"",Scoring!$H$10)+IF(Data!$F236&lt;&gt;"",Scoring!$H$11)+IF(Data!$G236&lt;&gt;"",Scoring!$H$12)+IF(Data!$H236&lt;&gt;"",Scoring!$H$13)+IF(Data!$I236&lt;&gt;"",Scoring!$H$14)+IF(Data!$J236&lt;&gt;"",Scoring!$H$15)+IF(Data!$K236&lt;&gt;"",Scoring!$H$16)+IF(Data!$L236&lt;&gt;"",Scoring!$H$17)+IF(Data!$M236&lt;&gt;"",Scoring!$H$18)+IF(Data!$N236&lt;&gt;"",Scoring!$H$19)+IF(Data!$O236&lt;&gt;"",Scoring!$H$20)+IF(Data!$P236&lt;&gt;"",Scoring!$H$21)+IF(Data!$Q236&lt;&gt;"",Scoring!$H$22)+IF(Data!$R236&lt;&gt;"",Scoring!$H$23)+IF(Data!$S236&lt;&gt;"",Scoring!$H$24)+IF(Data!$T236&lt;&gt;"",Scoring!$H$25)+IF(Data!$U236&lt;&gt;"",Scoring!$H$26)+IF(Data!$V236&lt;&gt;"",Scoring!$H$27)+IF(Data!$W236&lt;&gt;"",Scoring!$H$28)+IF(Data!$X236&lt;&gt;"",Scoring!$H$29)+IF(Data!$Y236&lt;&gt;"",Scoring!$H$30)+IF(Data!$Z236&lt;&gt;"",Scoring!$H$31)+IF(Data!$AA236&lt;&gt;"",Scoring!$H$32)+IF(Data!$AB236&lt;&gt;"",Scoring!$H$33)+IF(Data!$AC236&lt;&gt;"",Scoring!$H$34)+IF(Data!$AD236&lt;&gt;"",Scoring!$H$35)+IF(Data!$AE236&lt;&gt;"",Scoring!$H$36)+IF(Data!$AF236&lt;&gt;"",Scoring!$H$37)+IF(Data!$AG236&lt;&gt;"",Scoring!$H$38)+IF(Data!$AH236&lt;&gt;"",Scoring!$H$39)+IF(Data!$AI236&lt;&gt;"",Scoring!$H$40)+IF(Data!$AJ236&lt;&gt;"",Scoring!$H$41)+IF(Data!$AK236&lt;&gt;"",Scoring!$H$42)+IF(Data!$AL236&lt;&gt;"",Scoring!$H$43)+IF(Data!$AM236&lt;&gt;"",Scoring!$H$44)+IF(Data!$AN236&lt;&gt;"",Scoring!$H$45)+IF(Data!$AO236&lt;&gt;"",Scoring!$H$46)+IF(Data!$AP236&lt;&gt;"",Scoring!$H$47)+IF(Data!$AQ236&lt;&gt;"",Scoring!$H$48)+IF(Data!$AR236&lt;&gt;"",Scoring!$H$49)+IF(Data!$AS236&lt;&gt;"",Scoring!$H$50)+IF(Data!$AT236&lt;&gt;"",Scoring!$H$51)+IF(Data!$AU236&lt;&gt;"",Scoring!$H$52),"")</f>
        <v/>
      </c>
      <c r="BE236" s="186" t="str">
        <f>IF(BD236&lt;&gt;"",LOOKUP(BD236,Likelihoods!$A$7:$A$107,Likelihoods!F$7:F$107),"")</f>
        <v/>
      </c>
      <c r="BF236" s="181" t="str">
        <f>IF(AND(COUNTBLANK($B236:$O236)=13,COUNTBLANK($P236:$Q236)=1,COUNTBLANK($R236:$U236)=3,COUNTBLANK($V236:$X236)=2,COUNTBLANK($Y236:$AE236)=6,COUNTBLANK($AF236:$AJ236)=4,COUNTBLANK($AK236:AN236)=3,COUNTBLANK($AO236:$AQ236)=2,COUNTBLANK($AR236:$AS236)=1,COUNTBLANK($AT236:$AU236)=1),IF(Data!$B236&lt;&gt;"",Scoring!$I$7)+IF(Data!$C236&lt;&gt;"",Scoring!$I$8)+IF(Data!$D236&lt;&gt;"",Scoring!$I$9)+IF(Data!$E236&lt;&gt;"",Scoring!$I$10)+IF(Data!$F236&lt;&gt;"",Scoring!$I$11)+IF(Data!$G236&lt;&gt;"",Scoring!$I$12)+IF(Data!$H236&lt;&gt;"",Scoring!$I$13)+IF(Data!$I236&lt;&gt;"",Scoring!$I$14)+IF(Data!$J236&lt;&gt;"",Scoring!$I$15)+IF(Data!$K236&lt;&gt;"",Scoring!$I$16)+IF(Data!$L236&lt;&gt;"",Scoring!$I$17)+IF(Data!$M236&lt;&gt;"",Scoring!$I$18)+IF(Data!$N236&lt;&gt;"",Scoring!$I$19)+IF(Data!$O236&lt;&gt;"",Scoring!$I$20)+IF(Data!$P236&lt;&gt;"",Scoring!$I$21)+IF(Data!$Q236&lt;&gt;"",Scoring!$I$22)+IF(Data!$R236&lt;&gt;"",Scoring!$I$23)+IF(Data!$S236&lt;&gt;"",Scoring!$I$24)+IF(Data!$T236&lt;&gt;"",Scoring!$I$25)+IF(Data!$U236&lt;&gt;"",Scoring!$I$26)+IF(Data!$V236&lt;&gt;"",Scoring!$I$27)+IF(Data!$W236&lt;&gt;"",Scoring!$I$28)+IF(Data!$X236&lt;&gt;"",Scoring!$I$29)+IF(Data!$Y236&lt;&gt;"",Scoring!$I$30)+IF(Data!$Z236&lt;&gt;"",Scoring!$I$31)+IF(Data!$AA236&lt;&gt;"",Scoring!$I$32)+IF(Data!$AB236&lt;&gt;"",Scoring!$I$33)+IF(Data!$AC236&lt;&gt;"",Scoring!$I$34)+IF(Data!$AD236&lt;&gt;"",Scoring!$I$35)+IF(Data!$AE236&lt;&gt;"",Scoring!$I$36)+IF(Data!$AF236&lt;&gt;"",Scoring!$I$37)+IF(Data!$AG236&lt;&gt;"",Scoring!$I$38)+IF(Data!$AH236&lt;&gt;"",Scoring!$I$39)+IF(Data!$AI236&lt;&gt;"",Scoring!$I$40)+IF(Data!$AJ236&lt;&gt;"",Scoring!$I$41)+IF(Data!$AK236&lt;&gt;"",Scoring!$I$42)+IF(Data!$AL236&lt;&gt;"",Scoring!$I$43)+IF(Data!$AM236&lt;&gt;"",Scoring!$I$44)+IF(Data!$AN236&lt;&gt;"",Scoring!$I$45)+IF(Data!$AO236&lt;&gt;"",Scoring!$I$46)+IF(Data!$AP236&lt;&gt;"",Scoring!$I$47)+IF(Data!$AQ236&lt;&gt;"",Scoring!$I$48)+IF(Data!$AR236&lt;&gt;"",Scoring!$I$49)+IF(Data!$AS236&lt;&gt;"",Scoring!$I$50)+IF(Data!$AT236&lt;&gt;"",Scoring!$I$51)+IF(Data!$AU236&lt;&gt;"",Scoring!$I$52),"")</f>
        <v/>
      </c>
      <c r="BG236" s="180" t="str">
        <f>IF(BF236&lt;&gt;"",LOOKUP(BF236,Likelihoods!$A$7:$A$107,Likelihoods!G$7:G$107),"")</f>
        <v/>
      </c>
      <c r="BH236" s="187" t="str">
        <f>IF(AND(COUNTBLANK($B236:$O236)=13,COUNTBLANK($P236:$Q236)=1,COUNTBLANK($R236:$U236)=3,COUNTBLANK($V236:$X236)=2,COUNTBLANK($Y236:$AE236)=6,COUNTBLANK($AF236:$AJ236)=4,COUNTBLANK($AK236:AN236)=3,COUNTBLANK($AO236:$AQ236)=2,COUNTBLANK($AR236:$AS236)=1,COUNTBLANK($AT236:$AU236)=1),IF(Data!$B236&lt;&gt;"",Scoring!$J$7)+IF(Data!$C236&lt;&gt;"",Scoring!$J$8)+IF(Data!$D236&lt;&gt;"",Scoring!$J$9)+IF(Data!$E236&lt;&gt;"",Scoring!$J$10)+IF(Data!$F236&lt;&gt;"",Scoring!$J$11)+IF(Data!$G236&lt;&gt;"",Scoring!$J$12)+IF(Data!$H236&lt;&gt;"",Scoring!$J$13)+IF(Data!$I236&lt;&gt;"",Scoring!$J$14)+IF(Data!$J236&lt;&gt;"",Scoring!$J$15)+IF(Data!$K236&lt;&gt;"",Scoring!$J$16)+IF(Data!$L236&lt;&gt;"",Scoring!$J$17)+IF(Data!$M236&lt;&gt;"",Scoring!$J$18)+IF(Data!$N236&lt;&gt;"",Scoring!$J$19)+IF(Data!$O236&lt;&gt;"",Scoring!$J$20)+IF(Data!$P236&lt;&gt;"",Scoring!$J$21)+IF(Data!$Q236&lt;&gt;"",Scoring!$J$22)+IF(Data!$R236&lt;&gt;"",Scoring!$J$23)+IF(Data!$S236&lt;&gt;"",Scoring!$J$24)+IF(Data!$T236&lt;&gt;"",Scoring!$J$25)+IF(Data!$U236&lt;&gt;"",Scoring!$J$26)+IF(Data!$V236&lt;&gt;"",Scoring!$J$27)+IF(Data!$W236&lt;&gt;"",Scoring!$J$28)+IF(Data!$X236&lt;&gt;"",Scoring!$J$29)+IF(Data!$Y236&lt;&gt;"",Scoring!$J$30)+IF(Data!$Z236&lt;&gt;"",Scoring!$J$31)+IF(Data!$AA236&lt;&gt;"",Scoring!$J$32)+IF(Data!$AB236&lt;&gt;"",Scoring!$J$33)+IF(Data!$AC236&lt;&gt;"",Scoring!$J$34)+IF(Data!$AD236&lt;&gt;"",Scoring!$J$35)+IF(Data!$AE236&lt;&gt;"",Scoring!$J$36)+IF(Data!$AF236&lt;&gt;"",Scoring!$J$37)+IF(Data!$AG236&lt;&gt;"",Scoring!$J$38)+IF(Data!$AH236&lt;&gt;"",Scoring!$J$39)+IF(Data!$AI236&lt;&gt;"",Scoring!$J$40)+IF(Data!$AJ236&lt;&gt;"",Scoring!$J$41)+IF(Data!$AK236&lt;&gt;"",Scoring!$J$42)+IF(Data!$AL236&lt;&gt;"",Scoring!$J$43)+IF(Data!$AM236&lt;&gt;"",Scoring!$J$44)+IF(Data!$AN236&lt;&gt;"",Scoring!$J$45)+IF(Data!$AO236&lt;&gt;"",Scoring!$J$46)+IF(Data!$AP236&lt;&gt;"",Scoring!$J$47)+IF(Data!$AQ236&lt;&gt;"",Scoring!$J$48)+IF(Data!$AR236&lt;&gt;"",Scoring!$J$49)+IF(Data!$AS236&lt;&gt;"",Scoring!$J$50)+IF(Data!$AT236&lt;&gt;"",Scoring!$J$51)+IF(Data!$AU236&lt;&gt;"",Scoring!$J$52),"")</f>
        <v/>
      </c>
      <c r="BI236" s="183" t="str">
        <f>IF(BH236&lt;&gt;"",LOOKUP(BH236,Likelihoods!$A$7:$A$107,Likelihoods!H$7:H$107),"")</f>
        <v/>
      </c>
      <c r="BJ236" s="188" t="str">
        <f>IF(AND(COUNTBLANK($B236:$O236)=13,COUNTBLANK($P236:$Q236)=1,COUNTBLANK($R236:$U236)=3,COUNTBLANK($V236:$X236)=2,COUNTBLANK($Y236:$AE236)=6,COUNTBLANK($AF236:$AJ236)=4,COUNTBLANK($AK236:AN236)=3,COUNTBLANK($AO236:$AQ236)=2,COUNTBLANK($AR236:$AS236)=1,COUNTBLANK($AT236:$AU236)=1),IF(Data!$B236&lt;&gt;"",Scoring!$K$7)+IF(Data!$C236&lt;&gt;"",Scoring!$K$8)+IF(Data!$D236&lt;&gt;"",Scoring!$K$9)+IF(Data!$E236&lt;&gt;"",Scoring!$K$10)+IF(Data!$F236&lt;&gt;"",Scoring!$K$11)+IF(Data!$G236&lt;&gt;"",Scoring!$K$12)+IF(Data!$H236&lt;&gt;"",Scoring!$K$13)+IF(Data!$I236&lt;&gt;"",Scoring!$K$14)+IF(Data!$J236&lt;&gt;"",Scoring!$K$15)+IF(Data!$K236&lt;&gt;"",Scoring!$K$16)+IF(Data!$L236&lt;&gt;"",Scoring!$K$17)+IF(Data!$M236&lt;&gt;"",Scoring!$K$18)+IF(Data!$N236&lt;&gt;"",Scoring!$K$19)+IF(Data!$O236&lt;&gt;"",Scoring!$K$20)+IF(Data!$P236&lt;&gt;"",Scoring!$K$21)+IF(Data!$Q236&lt;&gt;"",Scoring!$K$22)+IF(Data!$R236&lt;&gt;"",Scoring!$K$23)+IF(Data!$S236&lt;&gt;"",Scoring!$K$24)+IF(Data!$T236&lt;&gt;"",Scoring!$K$25)+IF(Data!$U236&lt;&gt;"",Scoring!$K$26)+IF(Data!$V236&lt;&gt;"",Scoring!$K$27)+IF(Data!$W236&lt;&gt;"",Scoring!$K$28)+IF(Data!$X236&lt;&gt;"",Scoring!$K$29)+IF(Data!$Y236&lt;&gt;"",Scoring!$K$30)+IF(Data!$Z236&lt;&gt;"",Scoring!$K$31)+IF(Data!$AA236&lt;&gt;"",Scoring!$K$32)+IF(Data!$AB236&lt;&gt;"",Scoring!$K$33)+IF(Data!$AC236&lt;&gt;"",Scoring!$K$34)+IF(Data!$AD236&lt;&gt;"",Scoring!$K$35)+IF(Data!$AE236&lt;&gt;"",Scoring!$K$36)+IF(Data!$AF236&lt;&gt;"",Scoring!$K$37)+IF(Data!$AG236&lt;&gt;"",Scoring!$K$38)+IF(Data!$AH236&lt;&gt;"",Scoring!$K$39)+IF(Data!$AI236&lt;&gt;"",Scoring!$K$40)+IF(Data!$AJ236&lt;&gt;"",Scoring!$K$41)+IF(Data!$AK236&lt;&gt;"",Scoring!$K$42)+IF(Data!$AL236&lt;&gt;"",Scoring!$K$43)+IF(Data!$AM236&lt;&gt;"",Scoring!$K$44)+IF(Data!$AN236&lt;&gt;"",Scoring!$K$45)+IF(Data!$AO236&lt;&gt;"",Scoring!$K$46)+IF(Data!$AP236&lt;&gt;"",Scoring!$K$47)+IF(Data!$AQ236&lt;&gt;"",Scoring!$K$48)+IF(Data!$AR236&lt;&gt;"",Scoring!$K$49)+IF(Data!$AS236&lt;&gt;"",Scoring!$K$50)+IF(Data!$AT236&lt;&gt;"",Scoring!$K$51)+IF(Data!$AU236&lt;&gt;"",Scoring!$K$52),"")</f>
        <v/>
      </c>
      <c r="BK236" s="184" t="str">
        <f>IF(BJ236&lt;&gt;"",LOOKUP(BJ236,Likelihoods!$A$7:$A$107,Likelihoods!I$7:I$107),"")</f>
        <v/>
      </c>
      <c r="BL236" s="187" t="str">
        <f>IF(AND(COUNTBLANK($B236:$O236)=13,COUNTBLANK($P236:$Q236)=1,COUNTBLANK($R236:$U236)=3,COUNTBLANK($V236:$X236)=2,COUNTBLANK($Y236:$AE236)=6,COUNTBLANK($AF236:$AJ236)=4,COUNTBLANK($AK236:AN236)=3,COUNTBLANK($AO236:$AQ236)=2,COUNTBLANK($AR236:$AS236)=1,COUNTBLANK($AT236:$AU236)=1),IF(Data!$B236&lt;&gt;"",Scoring!$L$7)+IF(Data!$C236&lt;&gt;"",Scoring!$L$8)+IF(Data!$D236&lt;&gt;"",Scoring!$L$9)+IF(Data!$E236&lt;&gt;"",Scoring!$L$10)+IF(Data!$F236&lt;&gt;"",Scoring!$L$11)+IF(Data!$G236&lt;&gt;"",Scoring!$L$12)+IF(Data!$H236&lt;&gt;"",Scoring!$L$13)+IF(Data!$I236&lt;&gt;"",Scoring!$L$14)+IF(Data!$J236&lt;&gt;"",Scoring!$L$15)+IF(Data!$K236&lt;&gt;"",Scoring!$L$16)+IF(Data!$L236&lt;&gt;"",Scoring!$L$17)+IF(Data!$M236&lt;&gt;"",Scoring!$L$18)+IF(Data!$N236&lt;&gt;"",Scoring!$L$19)+IF(Data!$O236&lt;&gt;"",Scoring!$L$20)+IF(Data!$P236&lt;&gt;"",Scoring!$L$21)+IF(Data!$Q236&lt;&gt;"",Scoring!$L$22)+IF(Data!$R236&lt;&gt;"",Scoring!$L$23)+IF(Data!$S236&lt;&gt;"",Scoring!$L$24)+IF(Data!$T236&lt;&gt;"",Scoring!$L$25)+IF(Data!$U236&lt;&gt;"",Scoring!$L$26)+IF(Data!$V236&lt;&gt;"",Scoring!$L$27)+IF(Data!$W236&lt;&gt;"",Scoring!$L$28)+IF(Data!$X236&lt;&gt;"",Scoring!$L$29)+IF(Data!$Y236&lt;&gt;"",Scoring!$L$30)+IF(Data!$Z236&lt;&gt;"",Scoring!$L$31)+IF(Data!$AA236&lt;&gt;"",Scoring!$L$32)+IF(Data!$AB236&lt;&gt;"",Scoring!$L$33)+IF(Data!$AC236&lt;&gt;"",Scoring!$L$34)+IF(Data!$AD236&lt;&gt;"",Scoring!$L$35)+IF(Data!$AE236&lt;&gt;"",Scoring!$L$36)+IF(Data!$AF236&lt;&gt;"",Scoring!$L$37)+IF(Data!$AG236&lt;&gt;"",Scoring!$L$38)+IF(Data!$AH236&lt;&gt;"",Scoring!$L$39)+IF(Data!$AI236&lt;&gt;"",Scoring!$L$40)+IF(Data!$AJ236&lt;&gt;"",Scoring!$L$41)+IF(Data!$AK236&lt;&gt;"",Scoring!$L$42)+IF(Data!$AL236&lt;&gt;"",Scoring!$L$43)+IF(Data!$AM236&lt;&gt;"",Scoring!$L$44)+IF(Data!$AN236&lt;&gt;"",Scoring!$L$45)+IF(Data!$AO236&lt;&gt;"",Scoring!$L$46)+IF(Data!$AP236&lt;&gt;"",Scoring!$L$47)+IF(Data!$AQ236&lt;&gt;"",Scoring!$L$48)+IF(Data!$AR236&lt;&gt;"",Scoring!$L$49)+IF(Data!$AS236&lt;&gt;"",Scoring!$L$50)+IF(Data!$AT236&lt;&gt;"",Scoring!$L$51)+IF(Data!$AU236&lt;&gt;"",Scoring!$L$52),"")</f>
        <v/>
      </c>
      <c r="BM236" s="180" t="str">
        <f>IF(BL236&lt;&gt;"",LOOKUP(BL236,Likelihoods!$A$7:$A$107,Likelihoods!J$7:J$107),"")</f>
        <v/>
      </c>
      <c r="BN236" s="181" t="str">
        <f>IF(AND(COUNTBLANK($B236:$O236)=13,COUNTBLANK($P236:$Q236)=1,COUNTBLANK($R236:$U236)=3,COUNTBLANK($V236:$X236)=2,COUNTBLANK($Y236:$AE236)=6,COUNTBLANK($AF236:$AJ236)=4,COUNTBLANK($AK236:AN236)=3,COUNTBLANK($AO236:$AQ236)=2,COUNTBLANK($AR236:$AS236)=1,COUNTBLANK($AT236:$AU236)=1),IF(Data!$B236&lt;&gt;"",Scoring!$M$7)+IF(Data!$C236&lt;&gt;"",Scoring!$M$8)+IF(Data!$D236&lt;&gt;"",Scoring!$M$9)+IF(Data!$E236&lt;&gt;"",Scoring!$M$10)+IF(Data!$F236&lt;&gt;"",Scoring!$M$11)+IF(Data!$G236&lt;&gt;"",Scoring!$M$12)+IF(Data!$H236&lt;&gt;"",Scoring!$M$13)+IF(Data!$I236&lt;&gt;"",Scoring!$M$14)+IF(Data!$J236&lt;&gt;"",Scoring!$M$15)+IF(Data!$K236&lt;&gt;"",Scoring!$M$16)+IF(Data!$L236&lt;&gt;"",Scoring!$M$17)+IF(Data!$M236&lt;&gt;"",Scoring!$M$18)+IF(Data!$N236&lt;&gt;"",Scoring!$M$19)+IF(Data!$O236&lt;&gt;"",Scoring!$M$20)+IF(Data!$P236&lt;&gt;"",Scoring!$M$21)+IF(Data!$Q236&lt;&gt;"",Scoring!$M$22)+IF(Data!$R236&lt;&gt;"",Scoring!$M$23)+IF(Data!$S236&lt;&gt;"",Scoring!$M$24)+IF(Data!$T236&lt;&gt;"",Scoring!$M$25)+IF(Data!$U236&lt;&gt;"",Scoring!$M$26)+IF(Data!$V236&lt;&gt;"",Scoring!$M$27)+IF(Data!$W236&lt;&gt;"",Scoring!$M$28)+IF(Data!$X236&lt;&gt;"",Scoring!$M$29)+IF(Data!$Y236&lt;&gt;"",Scoring!$M$30)+IF(Data!$Z236&lt;&gt;"",Scoring!$M$31)+IF(Data!$AA236&lt;&gt;"",Scoring!$M$32)+IF(Data!$AB236&lt;&gt;"",Scoring!$M$33)+IF(Data!$AC236&lt;&gt;"",Scoring!$M$34)+IF(Data!$AD236&lt;&gt;"",Scoring!$M$35)+IF(Data!$AE236&lt;&gt;"",Scoring!$M$36)+IF(Data!$AF236&lt;&gt;"",Scoring!$M$37)+IF(Data!$AG236&lt;&gt;"",Scoring!$M$38)+IF(Data!$AH236&lt;&gt;"",Scoring!$M$39)+IF(Data!$AI236&lt;&gt;"",Scoring!$M$40)+IF(Data!$AJ236&lt;&gt;"",Scoring!$M$41)+IF(Data!$AK236&lt;&gt;"",Scoring!$M$42)+IF(Data!$AL236&lt;&gt;"",Scoring!$M$43)+IF(Data!$AM236&lt;&gt;"",Scoring!$M$44)+IF(Data!$AN236&lt;&gt;"",Scoring!$M$45)+IF(Data!$AO236&lt;&gt;"",Scoring!$M$46)+IF(Data!$AP236&lt;&gt;"",Scoring!$M$47)+IF(Data!$AQ236&lt;&gt;"",Scoring!$M$48)+IF(Data!$AR236&lt;&gt;"",Scoring!$M$49)+IF(Data!$AS236&lt;&gt;"",Scoring!$M$50)+IF(Data!$AT236&lt;&gt;"",Scoring!$M$51)+IF(Data!$AU236&lt;&gt;"",Scoring!$M$52),"")</f>
        <v/>
      </c>
      <c r="BO236" s="184" t="str">
        <f>IF(BN236&lt;&gt;"",LOOKUP(BN236,Likelihoods!$A$7:$A$107,Likelihoods!K$7:K$107),"")</f>
        <v/>
      </c>
      <c r="BP236" s="179" t="str">
        <f>IF(AND(COUNTBLANK($B236:$O236)=13,COUNTBLANK($P236:$Q236)=1,COUNTBLANK($R236:$U236)=3,COUNTBLANK($V236:$X236)=2,COUNTBLANK($Y236:$AE236)=6,COUNTBLANK($AF236:$AJ236)=4,COUNTBLANK($AK236:AN236)=3,COUNTBLANK($AO236:$AQ236)=2,COUNTBLANK($AR236:$AS236)=1,COUNTBLANK($AT236:$AU236)=1),IF(Data!$B236&lt;&gt;"",Scoring!$N$7)+IF(Data!$C236&lt;&gt;"",Scoring!$N$8)+IF(Data!$D236&lt;&gt;"",Scoring!$N$9)+IF(Data!$E236&lt;&gt;"",Scoring!$N$10)+IF(Data!$F236&lt;&gt;"",Scoring!$N$11)+IF(Data!$G236&lt;&gt;"",Scoring!$N$12)+IF(Data!$H236&lt;&gt;"",Scoring!$N$13)+IF(Data!$I236&lt;&gt;"",Scoring!$N$14)+IF(Data!$J236&lt;&gt;"",Scoring!$N$15)+IF(Data!$K236&lt;&gt;"",Scoring!$N$16)+IF(Data!$L236&lt;&gt;"",Scoring!$N$17)+IF(Data!$M236&lt;&gt;"",Scoring!$N$18)+IF(Data!$N236&lt;&gt;"",Scoring!$N$19)+IF(Data!$O236&lt;&gt;"",Scoring!$N$20)+IF(Data!$P236&lt;&gt;"",Scoring!$N$21)+IF(Data!$Q236&lt;&gt;"",Scoring!$N$22)+IF(Data!$R236&lt;&gt;"",Scoring!$N$23)+IF(Data!$S236&lt;&gt;"",Scoring!$N$24)+IF(Data!$T236&lt;&gt;"",Scoring!$N$25)+IF(Data!$U236&lt;&gt;"",Scoring!$N$26)+IF(Data!$V236&lt;&gt;"",Scoring!$N$27)+IF(Data!$W236&lt;&gt;"",Scoring!$N$28)+IF(Data!$X236&lt;&gt;"",Scoring!$N$29)+IF(Data!$Y236&lt;&gt;"",Scoring!$N$30)+IF(Data!$Z236&lt;&gt;"",Scoring!$N$31)+IF(Data!$AA236&lt;&gt;"",Scoring!$N$32)+IF(Data!$AB236&lt;&gt;"",Scoring!$N$33)+IF(Data!$AC236&lt;&gt;"",Scoring!$N$34)+IF(Data!$AD236&lt;&gt;"",Scoring!$N$35)+IF(Data!$AE236&lt;&gt;"",Scoring!$N$36)+IF(Data!$AF236&lt;&gt;"",Scoring!$N$37)+IF(Data!$AG236&lt;&gt;"",Scoring!$N$38)+IF(Data!$AH236&lt;&gt;"",Scoring!$N$39)+IF(Data!$AI236&lt;&gt;"",Scoring!$N$40)+IF(Data!$AJ236&lt;&gt;"",Scoring!$N$41)+IF(Data!$AK236&lt;&gt;"",Scoring!$N$42)+IF(Data!$AL236&lt;&gt;"",Scoring!$N$43)+IF(Data!$AM236&lt;&gt;"",Scoring!$N$44)+IF(Data!$AN236&lt;&gt;"",Scoring!$N$45)+IF(Data!$AO236&lt;&gt;"",Scoring!$N$46)+IF(Data!$AP236&lt;&gt;"",Scoring!$N$47)+IF(Data!$AQ236&lt;&gt;"",Scoring!$N$48)+IF(Data!$AR236&lt;&gt;"",Scoring!$N$49)+IF(Data!$AS236&lt;&gt;"",Scoring!$N$50)+IF(Data!$AT236&lt;&gt;"",Scoring!$N$51)+IF(Data!$AU236&lt;&gt;"",Scoring!$N$52),"")</f>
        <v/>
      </c>
      <c r="BQ236" s="189" t="str">
        <f>IF(BP236&lt;&gt;"",LOOKUP(BP236,Likelihoods!$A$7:$A$107,Likelihoods!L$7:L$107),"")</f>
        <v/>
      </c>
      <c r="BR236" s="181" t="str">
        <f>IF(AND(COUNTBLANK($B236:$O236)=13,COUNTBLANK($P236:$Q236)=1,COUNTBLANK($R236:$U236)=3,COUNTBLANK($V236:$X236)=2,COUNTBLANK($Y236:$AE236)=6,COUNTBLANK($AF236:$AJ236)=4,COUNTBLANK($AK236:AN236)=3,COUNTBLANK($AO236:$AQ236)=2,COUNTBLANK($AR236:$AS236)=1,COUNTBLANK($AT236:$AU236)=1),IF(Data!$B236&lt;&gt;"",Scoring!$O$7)+IF(Data!$C236&lt;&gt;"",Scoring!$O$8)+IF(Data!$D236&lt;&gt;"",Scoring!$O$9)+IF(Data!$E236&lt;&gt;"",Scoring!$O$10)+IF(Data!$F236&lt;&gt;"",Scoring!$O$11)+IF(Data!$G236&lt;&gt;"",Scoring!$O$12)+IF(Data!$H236&lt;&gt;"",Scoring!$O$13)+IF(Data!$I236&lt;&gt;"",Scoring!$O$14)+IF(Data!$J236&lt;&gt;"",Scoring!$O$15)+IF(Data!$K236&lt;&gt;"",Scoring!$O$16)+IF(Data!$L236&lt;&gt;"",Scoring!$O$17)+IF(Data!$M236&lt;&gt;"",Scoring!$O$18)+IF(Data!$N236&lt;&gt;"",Scoring!$O$19)+IF(Data!$O236&lt;&gt;"",Scoring!$O$20)+IF(Data!$P236&lt;&gt;"",Scoring!$O$21)+IF(Data!$Q236&lt;&gt;"",Scoring!$O$22)+IF(Data!$R236&lt;&gt;"",Scoring!$O$23)+IF(Data!$S236&lt;&gt;"",Scoring!$O$24)+IF(Data!$T236&lt;&gt;"",Scoring!$O$25)+IF(Data!$U236&lt;&gt;"",Scoring!$O$26)+IF(Data!$V236&lt;&gt;"",Scoring!$O$27)+IF(Data!$W236&lt;&gt;"",Scoring!$O$28)+IF(Data!$X236&lt;&gt;"",Scoring!$O$29)+IF(Data!$Y236&lt;&gt;"",Scoring!$O$30)+IF(Data!$Z236&lt;&gt;"",Scoring!$O$31)+IF(Data!$AA236&lt;&gt;"",Scoring!$O$32)+IF(Data!$AB236&lt;&gt;"",Scoring!$O$33)+IF(Data!$AC236&lt;&gt;"",Scoring!$O$34)+IF(Data!$AD236&lt;&gt;"",Scoring!$O$35)+IF(Data!$AE236&lt;&gt;"",Scoring!$O$36)+IF(Data!$AF236&lt;&gt;"",Scoring!$O$37)+IF(Data!$AG236&lt;&gt;"",Scoring!$O$38)+IF(Data!$AH236&lt;&gt;"",Scoring!$O$39)+IF(Data!$AI236&lt;&gt;"",Scoring!$O$40)+IF(Data!$AJ236&lt;&gt;"",Scoring!$O$41)+IF(Data!$AK236&lt;&gt;"",Scoring!$O$42)+IF(Data!$AL236&lt;&gt;"",Scoring!$O$43)+IF(Data!$AM236&lt;&gt;"",Scoring!$O$44)+IF(Data!$AN236&lt;&gt;"",Scoring!$O$45)+IF(Data!$AO236&lt;&gt;"",Scoring!$O$46)+IF(Data!$AP236&lt;&gt;"",Scoring!$O$47)+IF(Data!$AQ236&lt;&gt;"",Scoring!$O$48)+IF(Data!$AR236&lt;&gt;"",Scoring!$O$49)+IF(Data!$AS236&lt;&gt;"",Scoring!$O$50)+IF(Data!$AT236&lt;&gt;"",Scoring!$O$51)+IF(Data!$AU236&lt;&gt;"",Scoring!$O$52),"")</f>
        <v/>
      </c>
      <c r="BS236" s="184" t="str">
        <f>IF(BR236&lt;&gt;"",LOOKUP(BR236,Likelihoods!$A$7:$A$107,Likelihoods!M$7:M$107),"")</f>
        <v/>
      </c>
      <c r="BT236" s="181" t="str">
        <f>IF(AND(COUNTBLANK($B236:$O236)=13,COUNTBLANK($P236:$Q236)=1,COUNTBLANK($R236:$U236)=3,COUNTBLANK($V236:$X236)=2,COUNTBLANK($Y236:$AE236)=6,COUNTBLANK($AF236:$AJ236)=4,COUNTBLANK($AK236:AN236)=3,COUNTBLANK($AO236:$AQ236)=2,COUNTBLANK($AR236:$AS236)=1,COUNTBLANK($AT236:$AU236)=1),IF(Data!$B236&lt;&gt;"",Scoring!$P$7)+IF(Data!$C236&lt;&gt;"",Scoring!$P$8)+IF(Data!$D236&lt;&gt;"",Scoring!$P$9)+IF(Data!$E236&lt;&gt;"",Scoring!$P$10)+IF(Data!$F236&lt;&gt;"",Scoring!$P$11)+IF(Data!$G236&lt;&gt;"",Scoring!$P$12)+IF(Data!$H236&lt;&gt;"",Scoring!$P$13)+IF(Data!$I236&lt;&gt;"",Scoring!$P$14)+IF(Data!$J236&lt;&gt;"",Scoring!$P$15)+IF(Data!$K236&lt;&gt;"",Scoring!$P$16)+IF(Data!$L236&lt;&gt;"",Scoring!$P$17)+IF(Data!$M236&lt;&gt;"",Scoring!$P$18)+IF(Data!$N236&lt;&gt;"",Scoring!$P$19)+IF(Data!$O236&lt;&gt;"",Scoring!$P$20)+IF(Data!$P236&lt;&gt;"",Scoring!$P$21)+IF(Data!$Q236&lt;&gt;"",Scoring!$P$22)+IF(Data!$R236&lt;&gt;"",Scoring!$P$23)+IF(Data!$S236&lt;&gt;"",Scoring!$P$24)+IF(Data!$T236&lt;&gt;"",Scoring!$P$25)+IF(Data!$U236&lt;&gt;"",Scoring!$P$26)+IF(Data!$V236&lt;&gt;"",Scoring!$P$27)+IF(Data!$W236&lt;&gt;"",Scoring!$P$28)+IF(Data!$X236&lt;&gt;"",Scoring!$P$29)+IF(Data!$Y236&lt;&gt;"",Scoring!$P$30)+IF(Data!$Z236&lt;&gt;"",Scoring!$P$31)+IF(Data!$AA236&lt;&gt;"",Scoring!$P$32)+IF(Data!$AB236&lt;&gt;"",Scoring!$P$33)+IF(Data!$AC236&lt;&gt;"",Scoring!$P$34)+IF(Data!$AD236&lt;&gt;"",Scoring!$P$35)+IF(Data!$AE236&lt;&gt;"",Scoring!$P$36)+IF(Data!$AF236&lt;&gt;"",Scoring!$P$37)+IF(Data!$AG236&lt;&gt;"",Scoring!$P$38)+IF(Data!$AH236&lt;&gt;"",Scoring!$P$39)+IF(Data!$AI236&lt;&gt;"",Scoring!$P$40)+IF(Data!$AJ236&lt;&gt;"",Scoring!$P$41)+IF(Data!$AK236&lt;&gt;"",Scoring!$P$42)+IF(Data!$AL236&lt;&gt;"",Scoring!$P$43)+IF(Data!$AM236&lt;&gt;"",Scoring!$P$44)+IF(Data!$AN236&lt;&gt;"",Scoring!$P$45)+IF(Data!$AO236&lt;&gt;"",Scoring!$P$46)+IF(Data!$AP236&lt;&gt;"",Scoring!$P$47)+IF(Data!$AQ236&lt;&gt;"",Scoring!$P$48)+IF(Data!$AR236&lt;&gt;"",Scoring!$P$49)+IF(Data!$AS236&lt;&gt;"",Scoring!$P$50)+IF(Data!$AT236&lt;&gt;"",Scoring!$P$51)+IF(Data!$AU236&lt;&gt;"",Scoring!$P$52),"")</f>
        <v/>
      </c>
      <c r="BU236" s="180" t="str">
        <f>IF(BT236&lt;&gt;"",LOOKUP(BT236,Likelihoods!$A$7:$A$107,Likelihoods!N$7:N$107),"")</f>
        <v/>
      </c>
      <c r="BV236" s="181" t="str">
        <f>IF(AND(COUNTBLANK($B236:$O236)=13,COUNTBLANK($P236:$Q236)=1,COUNTBLANK($R236:$U236)=3,COUNTBLANK($V236:$X236)=2,COUNTBLANK($Y236:$AE236)=6,COUNTBLANK($AF236:$AJ236)=4,COUNTBLANK($AK236:AN236)=3,COUNTBLANK($AO236:$AQ236)=2,COUNTBLANK($AR236:$AS236)=1,COUNTBLANK($AT236:$AU236)=1),IF(Data!$B236&lt;&gt;"",Scoring!$Q$7)+IF(Data!$C236&lt;&gt;"",Scoring!$Q$8)+IF(Data!$D236&lt;&gt;"",Scoring!$Q$9)+IF(Data!$E236&lt;&gt;"",Scoring!$Q$10)+IF(Data!$F236&lt;&gt;"",Scoring!$Q$11)+IF(Data!$G236&lt;&gt;"",Scoring!$Q$12)+IF(Data!$H236&lt;&gt;"",Scoring!$Q$13)+IF(Data!$I236&lt;&gt;"",Scoring!$Q$14)+IF(Data!$J236&lt;&gt;"",Scoring!$Q$15)+IF(Data!$K236&lt;&gt;"",Scoring!$Q$16)+IF(Data!$L236&lt;&gt;"",Scoring!$Q$17)+IF(Data!$M236&lt;&gt;"",Scoring!$Q$18)+IF(Data!$N236&lt;&gt;"",Scoring!$Q$19)+IF(Data!$O236&lt;&gt;"",Scoring!$Q$20)+IF(Data!$P236&lt;&gt;"",Scoring!$Q$21)+IF(Data!$Q236&lt;&gt;"",Scoring!$Q$22)+IF(Data!$R236&lt;&gt;"",Scoring!$Q$23)+IF(Data!$S236&lt;&gt;"",Scoring!$Q$24)+IF(Data!$T236&lt;&gt;"",Scoring!$Q$25)+IF(Data!$U236&lt;&gt;"",Scoring!$Q$26)+IF(Data!$V236&lt;&gt;"",Scoring!$Q$27)+IF(Data!$W236&lt;&gt;"",Scoring!$Q$28)+IF(Data!$X236&lt;&gt;"",Scoring!$Q$29)+IF(Data!$Y236&lt;&gt;"",Scoring!$Q$30)+IF(Data!$Z236&lt;&gt;"",Scoring!$Q$31)+IF(Data!$AA236&lt;&gt;"",Scoring!$Q$32)+IF(Data!$AB236&lt;&gt;"",Scoring!$Q$33)+IF(Data!$AC236&lt;&gt;"",Scoring!$Q$34)+IF(Data!$AD236&lt;&gt;"",Scoring!$Q$35)+IF(Data!$AE236&lt;&gt;"",Scoring!$Q$36)+IF(Data!$AF236&lt;&gt;"",Scoring!$Q$37)+IF(Data!$AG236&lt;&gt;"",Scoring!$Q$38)+IF(Data!$AH236&lt;&gt;"",Scoring!$Q$39)+IF(Data!$AI236&lt;&gt;"",Scoring!$Q$40)+IF(Data!$AJ236&lt;&gt;"",Scoring!$Q$41)+IF(Data!$AK236&lt;&gt;"",Scoring!$Q$42)+IF(Data!$AL236&lt;&gt;"",Scoring!$Q$43)+IF(Data!$AM236&lt;&gt;"",Scoring!$Q$44)+IF(Data!$AN236&lt;&gt;"",Scoring!$Q$45)+IF(Data!$AO236&lt;&gt;"",Scoring!$Q$46)+IF(Data!$AP236&lt;&gt;"",Scoring!$Q$47)+IF(Data!$AQ236&lt;&gt;"",Scoring!$Q$48)+IF(Data!$AR236&lt;&gt;"",Scoring!$Q$49)+IF(Data!$AS236&lt;&gt;"",Scoring!$Q$50)+IF(Data!$AT236&lt;&gt;"",Scoring!$Q$51)+IF(Data!$AU236&lt;&gt;"",Scoring!$Q$52),"")</f>
        <v/>
      </c>
      <c r="BW236" s="183" t="str">
        <f>IF(BV236&lt;&gt;"",LOOKUP(BV236,Likelihoods!$A$7:$A$107,Likelihoods!O$7:O$107),"")</f>
        <v/>
      </c>
      <c r="BX236" s="9"/>
      <c r="BY236" s="9"/>
      <c r="BZ236" s="9"/>
      <c r="CA236" s="9"/>
      <c r="CB236" s="9"/>
      <c r="CC236" s="9"/>
      <c r="CD236" s="9"/>
      <c r="CE236" s="9"/>
      <c r="CF236" s="9"/>
      <c r="CG236" s="9"/>
      <c r="CH236" s="9"/>
      <c r="CI236" s="9"/>
      <c r="CJ236" s="9"/>
      <c r="CK236" s="9"/>
    </row>
    <row r="237" spans="1:89" ht="14.25">
      <c r="A237" s="59"/>
      <c r="B237" s="76"/>
      <c r="C237" s="77"/>
      <c r="D237" s="77"/>
      <c r="E237" s="77"/>
      <c r="F237" s="77"/>
      <c r="G237" s="77"/>
      <c r="H237" s="77"/>
      <c r="I237" s="77"/>
      <c r="J237" s="77"/>
      <c r="K237" s="77"/>
      <c r="L237" s="77"/>
      <c r="M237" s="77"/>
      <c r="N237" s="77"/>
      <c r="O237" s="77"/>
      <c r="P237" s="76"/>
      <c r="Q237" s="78"/>
      <c r="R237" s="77"/>
      <c r="S237" s="77"/>
      <c r="T237" s="77"/>
      <c r="U237" s="77"/>
      <c r="V237" s="76"/>
      <c r="W237" s="77"/>
      <c r="X237" s="78"/>
      <c r="Y237" s="77"/>
      <c r="Z237" s="77"/>
      <c r="AA237" s="77"/>
      <c r="AB237" s="77"/>
      <c r="AC237" s="77"/>
      <c r="AD237" s="77"/>
      <c r="AE237" s="77"/>
      <c r="AF237" s="76"/>
      <c r="AG237" s="77"/>
      <c r="AH237" s="77"/>
      <c r="AI237" s="77"/>
      <c r="AJ237" s="78"/>
      <c r="AK237" s="77"/>
      <c r="AL237" s="77"/>
      <c r="AM237" s="77"/>
      <c r="AN237" s="77"/>
      <c r="AO237" s="76"/>
      <c r="AP237" s="77"/>
      <c r="AQ237" s="78"/>
      <c r="AR237" s="76"/>
      <c r="AS237" s="78"/>
      <c r="AT237" s="77"/>
      <c r="AU237" s="77"/>
      <c r="AV237" s="179" t="str">
        <f>IF(AND(COUNTBLANK($B237:$O237)=13,COUNTBLANK($P237:$Q237)=1,COUNTBLANK($R237:$U237)=3,COUNTBLANK($V237:$X237)=2,COUNTBLANK($Y237:$AE237)=6,COUNTBLANK($AF237:$AJ237)=4,COUNTBLANK($AK237:AN237)=3,COUNTBLANK($AO237:$AQ237)=2,COUNTBLANK($AR237:$AS237)=1,COUNTBLANK($AT237:$AU237)=1),IF(Data!$B237&lt;&gt;"",Scoring!$D$7)+IF(Data!$C237&lt;&gt;"",Scoring!$D$8)+IF(Data!$D237&lt;&gt;"",Scoring!$D$9)+IF(Data!$E237&lt;&gt;"",Scoring!$D$10)+IF(Data!$F237&lt;&gt;"",Scoring!$D$11)+IF(Data!$G237&lt;&gt;"",Scoring!$D$12)+IF(Data!$H237&lt;&gt;"",Scoring!$D$13)+IF(Data!$I237&lt;&gt;"",Scoring!$D$14)+IF(Data!$J237&lt;&gt;"",Scoring!$D$15)+IF(Data!$K237&lt;&gt;"",Scoring!$D$16)+IF(Data!$L237&lt;&gt;"",Scoring!$D$17)+IF(Data!$M237&lt;&gt;"",Scoring!$D$18)+IF(Data!$N237&lt;&gt;"",Scoring!$D$19)+IF(Data!$O237&lt;&gt;"",Scoring!$D$20)+IF(Data!$P237&lt;&gt;"",Scoring!$D$21)+IF(Data!$Q237&lt;&gt;"",Scoring!$D$22)+IF(Data!$R237&lt;&gt;"",Scoring!$D$23)+IF(Data!$S237&lt;&gt;"",Scoring!$D$24)+IF(Data!$T237&lt;&gt;"",Scoring!$D$25)+IF(Data!$U237&lt;&gt;"",Scoring!$D$26)+IF(Data!$V237&lt;&gt;"",Scoring!$D$27)+IF(Data!$W237&lt;&gt;"",Scoring!$D$28)+IF(Data!$X237&lt;&gt;"",Scoring!$D$29)+IF(Data!$Y237&lt;&gt;"",Scoring!$D$30)+IF(Data!$Z237&lt;&gt;"",Scoring!$D$31)+IF(Data!$AA237&lt;&gt;"",Scoring!$D$32)+IF(Data!$AB237&lt;&gt;"",Scoring!$D$33)+IF(Data!$AC237&lt;&gt;"",Scoring!$D$34)+IF(Data!$AD237&lt;&gt;"",Scoring!$D$35)+IF(Data!$AE237&lt;&gt;"",Scoring!$D$36)+IF(Data!$AF237&lt;&gt;"",Scoring!$D$37)+IF(Data!$AG237&lt;&gt;"",Scoring!$D$38)+IF(Data!$AH237&lt;&gt;"",Scoring!$D$39)+IF(Data!$AI237&lt;&gt;"",Scoring!$D$40)+IF(Data!$AJ237&lt;&gt;"",Scoring!$D$41)+IF(Data!$AK237&lt;&gt;"",Scoring!$D$42)+IF(Data!$AL237&lt;&gt;"",Scoring!$D$43)+IF(Data!$AM237&lt;&gt;"",Scoring!$D$44)+IF(Data!$AN237&lt;&gt;"",Scoring!$D$45)+IF(Data!$AO237&lt;&gt;"",Scoring!$D$46)+IF(Data!$AP237&lt;&gt;"",Scoring!$D$47)+IF(Data!$AQ237&lt;&gt;"",Scoring!$D$48)+IF(Data!$AR237&lt;&gt;"",Scoring!$D$49)+IF(Data!$AS237&lt;&gt;"",Scoring!$D$50)+IF(Data!$AT237&lt;&gt;"",Scoring!$D$51)+IF(Data!$AU237&lt;&gt;"",Scoring!$D$52),"")</f>
        <v/>
      </c>
      <c r="AW237" s="180" t="str">
        <f>IF(AV237&lt;&gt;"",LOOKUP(AV237,Likelihoods!$A$7:$A$107,Likelihoods!B$7:B$107),"")</f>
        <v/>
      </c>
      <c r="AX237" s="181" t="str">
        <f>IF(AND(COUNTBLANK($B237:$O237)=13,COUNTBLANK($P237:$Q237)=1,COUNTBLANK($R237:$U237)=3,COUNTBLANK($V237:$X237)=2,COUNTBLANK($Y237:$AE237)=6,COUNTBLANK($AF237:$AJ237)=4,COUNTBLANK($AK237:AN237)=3,COUNTBLANK($AO237:$AQ237)=2,COUNTBLANK($AR237:$AS237)=1,COUNTBLANK($AT237:$AU237)=1),IF(Data!$B237&lt;&gt;"",Scoring!$E$7)+IF(Data!$C237&lt;&gt;"",Scoring!$E$8)+IF(Data!$D237&lt;&gt;"",Scoring!$E$9)+IF(Data!$E237&lt;&gt;"",Scoring!$E$10)+IF(Data!$F237&lt;&gt;"",Scoring!$E$11)+IF(Data!$G237&lt;&gt;"",Scoring!$E$12)+IF(Data!$H237&lt;&gt;"",Scoring!$E$13)+IF(Data!$I237&lt;&gt;"",Scoring!$E$14)+IF(Data!$J237&lt;&gt;"",Scoring!$E$15)+IF(Data!$K237&lt;&gt;"",Scoring!$E$16)+IF(Data!$L237&lt;&gt;"",Scoring!$E$17)+IF(Data!$M237&lt;&gt;"",Scoring!$E$18)+IF(Data!$N237&lt;&gt;"",Scoring!$E$19)+IF(Data!$O237&lt;&gt;"",Scoring!$E$20)+IF(Data!$P237&lt;&gt;"",Scoring!$E$21)+IF(Data!$Q237&lt;&gt;"",Scoring!$E$22)+IF(Data!$R237&lt;&gt;"",Scoring!$E$23)+IF(Data!$S237&lt;&gt;"",Scoring!$E$24)+IF(Data!$T237&lt;&gt;"",Scoring!$E$25)+IF(Data!$U237&lt;&gt;"",Scoring!$E$26)+IF(Data!$V237&lt;&gt;"",Scoring!$E$27)+IF(Data!$W237&lt;&gt;"",Scoring!$E$28)+IF(Data!$X237&lt;&gt;"",Scoring!$E$29)+IF(Data!$Y237&lt;&gt;"",Scoring!$E$30)+IF(Data!$Z237&lt;&gt;"",Scoring!$E$31)+IF(Data!$AA237&lt;&gt;"",Scoring!$E$32)+IF(Data!$AB237&lt;&gt;"",Scoring!$E$33)+IF(Data!$AC237&lt;&gt;"",Scoring!$E$34)+IF(Data!$AD237&lt;&gt;"",Scoring!$E$35)+IF(Data!$AE237&lt;&gt;"",Scoring!$E$36)+IF(Data!$AF237&lt;&gt;"",Scoring!$E$37)+IF(Data!$AG237&lt;&gt;"",Scoring!$E$38)+IF(Data!$AH237&lt;&gt;"",Scoring!$E$39)+IF(Data!$AI237&lt;&gt;"",Scoring!$E$40)+IF(Data!$AJ237&lt;&gt;"",Scoring!$E$41)+IF(Data!$AK237&lt;&gt;"",Scoring!$E$42)+IF(Data!$AL237&lt;&gt;"",Scoring!$E$43)+IF(Data!$AM237&lt;&gt;"",Scoring!$E$44)+IF(Data!$AN237&lt;&gt;"",Scoring!$E$45)+IF(Data!$AO237&lt;&gt;"",Scoring!$E$46)+IF(Data!$AP237&lt;&gt;"",Scoring!$E$47)+IF(Data!$AQ237&lt;&gt;"",Scoring!$E$48)+IF(Data!$AR237&lt;&gt;"",Scoring!$E$49)+IF(Data!$AS237&lt;&gt;"",Scoring!$E$50)+IF(Data!$AT237&lt;&gt;"",Scoring!$E$51)+IF(Data!$AU237&lt;&gt;"",Scoring!$E$52),"")</f>
        <v/>
      </c>
      <c r="AY237" s="180" t="str">
        <f>IF(AX237&lt;&gt;"",LOOKUP(AX237,Likelihoods!$A$7:$A$107,Likelihoods!C$7:C$107),"")</f>
        <v/>
      </c>
      <c r="AZ237" s="182" t="str">
        <f>IF(AND(COUNTBLANK($B237:$O237)=13,COUNTBLANK($P237:$Q237)=1,COUNTBLANK($R237:$U237)=3,COUNTBLANK($V237:$X237)=2,COUNTBLANK($Y237:$AE237)=6,COUNTBLANK($AF237:$AJ237)=4,COUNTBLANK($AK237:AN237)=3,COUNTBLANK($AO237:$AQ237)=2,COUNTBLANK($AR237:$AS237)=1,COUNTBLANK($AT237:$AU237)=1),IF(Data!$B237&lt;&gt;"",Scoring!$F$7)+IF(Data!$C237&lt;&gt;"",Scoring!$F$8)+IF(Data!$D237&lt;&gt;"",Scoring!$F$9)+IF(Data!$E237&lt;&gt;"",Scoring!$F$10)+IF(Data!$F237&lt;&gt;"",Scoring!$F$11)+IF(Data!$G237&lt;&gt;"",Scoring!$F$12)+IF(Data!$H237&lt;&gt;"",Scoring!$F$13)+IF(Data!$I237&lt;&gt;"",Scoring!$F$14)+IF(Data!$J237&lt;&gt;"",Scoring!$F$15)+IF(Data!$K237&lt;&gt;"",Scoring!$F$16)+IF(Data!$L237&lt;&gt;"",Scoring!$F$17)+IF(Data!$M237&lt;&gt;"",Scoring!$F$18)+IF(Data!$N237&lt;&gt;"",Scoring!$F$19)+IF(Data!$O237&lt;&gt;"",Scoring!$F$20)+IF(Data!$P237&lt;&gt;"",Scoring!$F$21)+IF(Data!$Q237&lt;&gt;"",Scoring!$F$22)+IF(Data!$R237&lt;&gt;"",Scoring!$F$23)+IF(Data!$S237&lt;&gt;"",Scoring!$F$24)+IF(Data!$T237&lt;&gt;"",Scoring!$F$25)+IF(Data!$U237&lt;&gt;"",Scoring!$F$26)+IF(Data!$V237&lt;&gt;"",Scoring!$F$27)+IF(Data!$W237&lt;&gt;"",Scoring!$F$28)+IF(Data!$X237&lt;&gt;"",Scoring!$F$29)+IF(Data!$Y237&lt;&gt;"",Scoring!$F$30)+IF(Data!$Z237&lt;&gt;"",Scoring!$F$31)+IF(Data!$AA237&lt;&gt;"",Scoring!$F$32)+IF(Data!$AB237&lt;&gt;"",Scoring!$F$33)+IF(Data!$AC237&lt;&gt;"",Scoring!$F$34)+IF(Data!$AD237&lt;&gt;"",Scoring!$F$35)+IF(Data!$AE237&lt;&gt;"",Scoring!$F$36)+IF(Data!$AF237&lt;&gt;"",Scoring!$F$37)+IF(Data!$AG237&lt;&gt;"",Scoring!$F$38)+IF(Data!$AH237&lt;&gt;"",Scoring!$F$39)+IF(Data!$AI237&lt;&gt;"",Scoring!$F$40)+IF(Data!$AJ237&lt;&gt;"",Scoring!$F$41)+IF(Data!$AK237&lt;&gt;"",Scoring!$F$42)+IF(Data!$AL237&lt;&gt;"",Scoring!$F$43)+IF(Data!$AM237&lt;&gt;"",Scoring!$F$44)+IF(Data!$AN237&lt;&gt;"",Scoring!$F$45)+IF(Data!$AO237&lt;&gt;"",Scoring!$F$46)+IF(Data!$AP237&lt;&gt;"",Scoring!$F$47)+IF(Data!$AQ237&lt;&gt;"",Scoring!$F$48)+IF(Data!$AR237&lt;&gt;"",Scoring!$F$49)+IF(Data!$AS237&lt;&gt;"",Scoring!$F$50)+IF(Data!$AT237&lt;&gt;"",Scoring!$F$51)+IF(Data!$AU237&lt;&gt;"",Scoring!$F$52),"")</f>
        <v/>
      </c>
      <c r="BA237" s="183" t="str">
        <f>IF(AZ237&lt;&gt;"",LOOKUP(AZ237,Likelihoods!$A$7:$A$107,Likelihoods!D$7:D$107),"")</f>
        <v/>
      </c>
      <c r="BB237" s="181" t="str">
        <f>IF(AND(COUNTBLANK($B237:$O237)=13,COUNTBLANK($P237:$Q237)=1,COUNTBLANK($R237:$U237)=3,COUNTBLANK($V237:$X237)=2,COUNTBLANK($Y237:$AE237)=6,COUNTBLANK($AF237:$AJ237)=4,COUNTBLANK($AK237:AN237)=3,COUNTBLANK($AO237:$AQ237)=2,COUNTBLANK($AR237:$AS237)=1,COUNTBLANK($AT237:$AU237)=1),IF(Data!$B237&lt;&gt;"",Scoring!$G$7)+IF(Data!$C237&lt;&gt;"",Scoring!$G$8)+IF(Data!$D237&lt;&gt;"",Scoring!$G$9)+IF(Data!$E237&lt;&gt;"",Scoring!$G$10)+IF(Data!$F237&lt;&gt;"",Scoring!$G$11)+IF(Data!$G237&lt;&gt;"",Scoring!$G$12)+IF(Data!$H237&lt;&gt;"",Scoring!$G$13)+IF(Data!$I237&lt;&gt;"",Scoring!$G$14)+IF(Data!$J237&lt;&gt;"",Scoring!$G$15)+IF(Data!$K237&lt;&gt;"",Scoring!$G$16)+IF(Data!$L237&lt;&gt;"",Scoring!$G$17)+IF(Data!$M237&lt;&gt;"",Scoring!$G$18)+IF(Data!$N237&lt;&gt;"",Scoring!$G$19)+IF(Data!$O237&lt;&gt;"",Scoring!$G$20)+IF(Data!$P237&lt;&gt;"",Scoring!$G$21)+IF(Data!$Q237&lt;&gt;"",Scoring!$G$22)+IF(Data!$R237&lt;&gt;"",Scoring!$G$23)+IF(Data!$S237&lt;&gt;"",Scoring!$G$24)+IF(Data!$T237&lt;&gt;"",Scoring!$G$25)+IF(Data!$U237&lt;&gt;"",Scoring!$G$26)+IF(Data!$V237&lt;&gt;"",Scoring!$G$27)+IF(Data!$W237&lt;&gt;"",Scoring!$G$28)+IF(Data!$X237&lt;&gt;"",Scoring!$G$29)+IF(Data!$Y237&lt;&gt;"",Scoring!$G$30)+IF(Data!$Z237&lt;&gt;"",Scoring!$G$31)+IF(Data!$AA237&lt;&gt;"",Scoring!$G$32)+IF(Data!$AB237&lt;&gt;"",Scoring!$G$33)+IF(Data!$AC237&lt;&gt;"",Scoring!$G$34)+IF(Data!$AD237&lt;&gt;"",Scoring!$G$35)+IF(Data!$AE237&lt;&gt;"",Scoring!$G$36)+IF(Data!$AF237&lt;&gt;"",Scoring!$G$37)+IF(Data!$AG237&lt;&gt;"",Scoring!$G$38)+IF(Data!$AH237&lt;&gt;"",Scoring!$G$39)+IF(Data!$AI237&lt;&gt;"",Scoring!$G$40)+IF(Data!$AJ237&lt;&gt;"",Scoring!$G$41)+IF(Data!$AK237&lt;&gt;"",Scoring!$G$42)+IF(Data!$AL237&lt;&gt;"",Scoring!$G$43)+IF(Data!$AM237&lt;&gt;"",Scoring!$G$44)+IF(Data!$AN237&lt;&gt;"",Scoring!$G$45)+IF(Data!$AO237&lt;&gt;"",Scoring!$G$46)+IF(Data!$AP237&lt;&gt;"",Scoring!$G$47)+IF(Data!$AQ237&lt;&gt;"",Scoring!$G$48)+IF(Data!$AR237&lt;&gt;"",Scoring!$G$49)+IF(Data!$AS237&lt;&gt;"",Scoring!$G$50)+IF(Data!$AT237&lt;&gt;"",Scoring!$G$51)+IF(Data!$AU237&lt;&gt;"",Scoring!$G$52),"")</f>
        <v/>
      </c>
      <c r="BC237" s="184" t="str">
        <f>IF(BB237&lt;&gt;"",LOOKUP(BB237,Likelihoods!$A$7:$A$107,Likelihoods!E$7:E$107),"")</f>
        <v/>
      </c>
      <c r="BD237" s="185" t="str">
        <f>IF(AND(COUNTBLANK($B237:$O237)=13,COUNTBLANK($P237:$Q237)=1,COUNTBLANK($R237:$U237)=3,COUNTBLANK($V237:$X237)=2,COUNTBLANK($Y237:$AE237)=6,COUNTBLANK($AF237:$AJ237)=4,COUNTBLANK($AK237:AN237)=3,COUNTBLANK($AO237:$AQ237)=2,COUNTBLANK($AR237:$AS237)=1,COUNTBLANK($AT237:$AU237)=1),IF(Data!$B237&lt;&gt;"",Scoring!$H$7)+IF(Data!$C237&lt;&gt;"",Scoring!$H$8)+IF(Data!$D237&lt;&gt;"",Scoring!$H$9)+IF(Data!$E237&lt;&gt;"",Scoring!$H$10)+IF(Data!$F237&lt;&gt;"",Scoring!$H$11)+IF(Data!$G237&lt;&gt;"",Scoring!$H$12)+IF(Data!$H237&lt;&gt;"",Scoring!$H$13)+IF(Data!$I237&lt;&gt;"",Scoring!$H$14)+IF(Data!$J237&lt;&gt;"",Scoring!$H$15)+IF(Data!$K237&lt;&gt;"",Scoring!$H$16)+IF(Data!$L237&lt;&gt;"",Scoring!$H$17)+IF(Data!$M237&lt;&gt;"",Scoring!$H$18)+IF(Data!$N237&lt;&gt;"",Scoring!$H$19)+IF(Data!$O237&lt;&gt;"",Scoring!$H$20)+IF(Data!$P237&lt;&gt;"",Scoring!$H$21)+IF(Data!$Q237&lt;&gt;"",Scoring!$H$22)+IF(Data!$R237&lt;&gt;"",Scoring!$H$23)+IF(Data!$S237&lt;&gt;"",Scoring!$H$24)+IF(Data!$T237&lt;&gt;"",Scoring!$H$25)+IF(Data!$U237&lt;&gt;"",Scoring!$H$26)+IF(Data!$V237&lt;&gt;"",Scoring!$H$27)+IF(Data!$W237&lt;&gt;"",Scoring!$H$28)+IF(Data!$X237&lt;&gt;"",Scoring!$H$29)+IF(Data!$Y237&lt;&gt;"",Scoring!$H$30)+IF(Data!$Z237&lt;&gt;"",Scoring!$H$31)+IF(Data!$AA237&lt;&gt;"",Scoring!$H$32)+IF(Data!$AB237&lt;&gt;"",Scoring!$H$33)+IF(Data!$AC237&lt;&gt;"",Scoring!$H$34)+IF(Data!$AD237&lt;&gt;"",Scoring!$H$35)+IF(Data!$AE237&lt;&gt;"",Scoring!$H$36)+IF(Data!$AF237&lt;&gt;"",Scoring!$H$37)+IF(Data!$AG237&lt;&gt;"",Scoring!$H$38)+IF(Data!$AH237&lt;&gt;"",Scoring!$H$39)+IF(Data!$AI237&lt;&gt;"",Scoring!$H$40)+IF(Data!$AJ237&lt;&gt;"",Scoring!$H$41)+IF(Data!$AK237&lt;&gt;"",Scoring!$H$42)+IF(Data!$AL237&lt;&gt;"",Scoring!$H$43)+IF(Data!$AM237&lt;&gt;"",Scoring!$H$44)+IF(Data!$AN237&lt;&gt;"",Scoring!$H$45)+IF(Data!$AO237&lt;&gt;"",Scoring!$H$46)+IF(Data!$AP237&lt;&gt;"",Scoring!$H$47)+IF(Data!$AQ237&lt;&gt;"",Scoring!$H$48)+IF(Data!$AR237&lt;&gt;"",Scoring!$H$49)+IF(Data!$AS237&lt;&gt;"",Scoring!$H$50)+IF(Data!$AT237&lt;&gt;"",Scoring!$H$51)+IF(Data!$AU237&lt;&gt;"",Scoring!$H$52),"")</f>
        <v/>
      </c>
      <c r="BE237" s="186" t="str">
        <f>IF(BD237&lt;&gt;"",LOOKUP(BD237,Likelihoods!$A$7:$A$107,Likelihoods!F$7:F$107),"")</f>
        <v/>
      </c>
      <c r="BF237" s="181" t="str">
        <f>IF(AND(COUNTBLANK($B237:$O237)=13,COUNTBLANK($P237:$Q237)=1,COUNTBLANK($R237:$U237)=3,COUNTBLANK($V237:$X237)=2,COUNTBLANK($Y237:$AE237)=6,COUNTBLANK($AF237:$AJ237)=4,COUNTBLANK($AK237:AN237)=3,COUNTBLANK($AO237:$AQ237)=2,COUNTBLANK($AR237:$AS237)=1,COUNTBLANK($AT237:$AU237)=1),IF(Data!$B237&lt;&gt;"",Scoring!$I$7)+IF(Data!$C237&lt;&gt;"",Scoring!$I$8)+IF(Data!$D237&lt;&gt;"",Scoring!$I$9)+IF(Data!$E237&lt;&gt;"",Scoring!$I$10)+IF(Data!$F237&lt;&gt;"",Scoring!$I$11)+IF(Data!$G237&lt;&gt;"",Scoring!$I$12)+IF(Data!$H237&lt;&gt;"",Scoring!$I$13)+IF(Data!$I237&lt;&gt;"",Scoring!$I$14)+IF(Data!$J237&lt;&gt;"",Scoring!$I$15)+IF(Data!$K237&lt;&gt;"",Scoring!$I$16)+IF(Data!$L237&lt;&gt;"",Scoring!$I$17)+IF(Data!$M237&lt;&gt;"",Scoring!$I$18)+IF(Data!$N237&lt;&gt;"",Scoring!$I$19)+IF(Data!$O237&lt;&gt;"",Scoring!$I$20)+IF(Data!$P237&lt;&gt;"",Scoring!$I$21)+IF(Data!$Q237&lt;&gt;"",Scoring!$I$22)+IF(Data!$R237&lt;&gt;"",Scoring!$I$23)+IF(Data!$S237&lt;&gt;"",Scoring!$I$24)+IF(Data!$T237&lt;&gt;"",Scoring!$I$25)+IF(Data!$U237&lt;&gt;"",Scoring!$I$26)+IF(Data!$V237&lt;&gt;"",Scoring!$I$27)+IF(Data!$W237&lt;&gt;"",Scoring!$I$28)+IF(Data!$X237&lt;&gt;"",Scoring!$I$29)+IF(Data!$Y237&lt;&gt;"",Scoring!$I$30)+IF(Data!$Z237&lt;&gt;"",Scoring!$I$31)+IF(Data!$AA237&lt;&gt;"",Scoring!$I$32)+IF(Data!$AB237&lt;&gt;"",Scoring!$I$33)+IF(Data!$AC237&lt;&gt;"",Scoring!$I$34)+IF(Data!$AD237&lt;&gt;"",Scoring!$I$35)+IF(Data!$AE237&lt;&gt;"",Scoring!$I$36)+IF(Data!$AF237&lt;&gt;"",Scoring!$I$37)+IF(Data!$AG237&lt;&gt;"",Scoring!$I$38)+IF(Data!$AH237&lt;&gt;"",Scoring!$I$39)+IF(Data!$AI237&lt;&gt;"",Scoring!$I$40)+IF(Data!$AJ237&lt;&gt;"",Scoring!$I$41)+IF(Data!$AK237&lt;&gt;"",Scoring!$I$42)+IF(Data!$AL237&lt;&gt;"",Scoring!$I$43)+IF(Data!$AM237&lt;&gt;"",Scoring!$I$44)+IF(Data!$AN237&lt;&gt;"",Scoring!$I$45)+IF(Data!$AO237&lt;&gt;"",Scoring!$I$46)+IF(Data!$AP237&lt;&gt;"",Scoring!$I$47)+IF(Data!$AQ237&lt;&gt;"",Scoring!$I$48)+IF(Data!$AR237&lt;&gt;"",Scoring!$I$49)+IF(Data!$AS237&lt;&gt;"",Scoring!$I$50)+IF(Data!$AT237&lt;&gt;"",Scoring!$I$51)+IF(Data!$AU237&lt;&gt;"",Scoring!$I$52),"")</f>
        <v/>
      </c>
      <c r="BG237" s="180" t="str">
        <f>IF(BF237&lt;&gt;"",LOOKUP(BF237,Likelihoods!$A$7:$A$107,Likelihoods!G$7:G$107),"")</f>
        <v/>
      </c>
      <c r="BH237" s="187" t="str">
        <f>IF(AND(COUNTBLANK($B237:$O237)=13,COUNTBLANK($P237:$Q237)=1,COUNTBLANK($R237:$U237)=3,COUNTBLANK($V237:$X237)=2,COUNTBLANK($Y237:$AE237)=6,COUNTBLANK($AF237:$AJ237)=4,COUNTBLANK($AK237:AN237)=3,COUNTBLANK($AO237:$AQ237)=2,COUNTBLANK($AR237:$AS237)=1,COUNTBLANK($AT237:$AU237)=1),IF(Data!$B237&lt;&gt;"",Scoring!$J$7)+IF(Data!$C237&lt;&gt;"",Scoring!$J$8)+IF(Data!$D237&lt;&gt;"",Scoring!$J$9)+IF(Data!$E237&lt;&gt;"",Scoring!$J$10)+IF(Data!$F237&lt;&gt;"",Scoring!$J$11)+IF(Data!$G237&lt;&gt;"",Scoring!$J$12)+IF(Data!$H237&lt;&gt;"",Scoring!$J$13)+IF(Data!$I237&lt;&gt;"",Scoring!$J$14)+IF(Data!$J237&lt;&gt;"",Scoring!$J$15)+IF(Data!$K237&lt;&gt;"",Scoring!$J$16)+IF(Data!$L237&lt;&gt;"",Scoring!$J$17)+IF(Data!$M237&lt;&gt;"",Scoring!$J$18)+IF(Data!$N237&lt;&gt;"",Scoring!$J$19)+IF(Data!$O237&lt;&gt;"",Scoring!$J$20)+IF(Data!$P237&lt;&gt;"",Scoring!$J$21)+IF(Data!$Q237&lt;&gt;"",Scoring!$J$22)+IF(Data!$R237&lt;&gt;"",Scoring!$J$23)+IF(Data!$S237&lt;&gt;"",Scoring!$J$24)+IF(Data!$T237&lt;&gt;"",Scoring!$J$25)+IF(Data!$U237&lt;&gt;"",Scoring!$J$26)+IF(Data!$V237&lt;&gt;"",Scoring!$J$27)+IF(Data!$W237&lt;&gt;"",Scoring!$J$28)+IF(Data!$X237&lt;&gt;"",Scoring!$J$29)+IF(Data!$Y237&lt;&gt;"",Scoring!$J$30)+IF(Data!$Z237&lt;&gt;"",Scoring!$J$31)+IF(Data!$AA237&lt;&gt;"",Scoring!$J$32)+IF(Data!$AB237&lt;&gt;"",Scoring!$J$33)+IF(Data!$AC237&lt;&gt;"",Scoring!$J$34)+IF(Data!$AD237&lt;&gt;"",Scoring!$J$35)+IF(Data!$AE237&lt;&gt;"",Scoring!$J$36)+IF(Data!$AF237&lt;&gt;"",Scoring!$J$37)+IF(Data!$AG237&lt;&gt;"",Scoring!$J$38)+IF(Data!$AH237&lt;&gt;"",Scoring!$J$39)+IF(Data!$AI237&lt;&gt;"",Scoring!$J$40)+IF(Data!$AJ237&lt;&gt;"",Scoring!$J$41)+IF(Data!$AK237&lt;&gt;"",Scoring!$J$42)+IF(Data!$AL237&lt;&gt;"",Scoring!$J$43)+IF(Data!$AM237&lt;&gt;"",Scoring!$J$44)+IF(Data!$AN237&lt;&gt;"",Scoring!$J$45)+IF(Data!$AO237&lt;&gt;"",Scoring!$J$46)+IF(Data!$AP237&lt;&gt;"",Scoring!$J$47)+IF(Data!$AQ237&lt;&gt;"",Scoring!$J$48)+IF(Data!$AR237&lt;&gt;"",Scoring!$J$49)+IF(Data!$AS237&lt;&gt;"",Scoring!$J$50)+IF(Data!$AT237&lt;&gt;"",Scoring!$J$51)+IF(Data!$AU237&lt;&gt;"",Scoring!$J$52),"")</f>
        <v/>
      </c>
      <c r="BI237" s="183" t="str">
        <f>IF(BH237&lt;&gt;"",LOOKUP(BH237,Likelihoods!$A$7:$A$107,Likelihoods!H$7:H$107),"")</f>
        <v/>
      </c>
      <c r="BJ237" s="188" t="str">
        <f>IF(AND(COUNTBLANK($B237:$O237)=13,COUNTBLANK($P237:$Q237)=1,COUNTBLANK($R237:$U237)=3,COUNTBLANK($V237:$X237)=2,COUNTBLANK($Y237:$AE237)=6,COUNTBLANK($AF237:$AJ237)=4,COUNTBLANK($AK237:AN237)=3,COUNTBLANK($AO237:$AQ237)=2,COUNTBLANK($AR237:$AS237)=1,COUNTBLANK($AT237:$AU237)=1),IF(Data!$B237&lt;&gt;"",Scoring!$K$7)+IF(Data!$C237&lt;&gt;"",Scoring!$K$8)+IF(Data!$D237&lt;&gt;"",Scoring!$K$9)+IF(Data!$E237&lt;&gt;"",Scoring!$K$10)+IF(Data!$F237&lt;&gt;"",Scoring!$K$11)+IF(Data!$G237&lt;&gt;"",Scoring!$K$12)+IF(Data!$H237&lt;&gt;"",Scoring!$K$13)+IF(Data!$I237&lt;&gt;"",Scoring!$K$14)+IF(Data!$J237&lt;&gt;"",Scoring!$K$15)+IF(Data!$K237&lt;&gt;"",Scoring!$K$16)+IF(Data!$L237&lt;&gt;"",Scoring!$K$17)+IF(Data!$M237&lt;&gt;"",Scoring!$K$18)+IF(Data!$N237&lt;&gt;"",Scoring!$K$19)+IF(Data!$O237&lt;&gt;"",Scoring!$K$20)+IF(Data!$P237&lt;&gt;"",Scoring!$K$21)+IF(Data!$Q237&lt;&gt;"",Scoring!$K$22)+IF(Data!$R237&lt;&gt;"",Scoring!$K$23)+IF(Data!$S237&lt;&gt;"",Scoring!$K$24)+IF(Data!$T237&lt;&gt;"",Scoring!$K$25)+IF(Data!$U237&lt;&gt;"",Scoring!$K$26)+IF(Data!$V237&lt;&gt;"",Scoring!$K$27)+IF(Data!$W237&lt;&gt;"",Scoring!$K$28)+IF(Data!$X237&lt;&gt;"",Scoring!$K$29)+IF(Data!$Y237&lt;&gt;"",Scoring!$K$30)+IF(Data!$Z237&lt;&gt;"",Scoring!$K$31)+IF(Data!$AA237&lt;&gt;"",Scoring!$K$32)+IF(Data!$AB237&lt;&gt;"",Scoring!$K$33)+IF(Data!$AC237&lt;&gt;"",Scoring!$K$34)+IF(Data!$AD237&lt;&gt;"",Scoring!$K$35)+IF(Data!$AE237&lt;&gt;"",Scoring!$K$36)+IF(Data!$AF237&lt;&gt;"",Scoring!$K$37)+IF(Data!$AG237&lt;&gt;"",Scoring!$K$38)+IF(Data!$AH237&lt;&gt;"",Scoring!$K$39)+IF(Data!$AI237&lt;&gt;"",Scoring!$K$40)+IF(Data!$AJ237&lt;&gt;"",Scoring!$K$41)+IF(Data!$AK237&lt;&gt;"",Scoring!$K$42)+IF(Data!$AL237&lt;&gt;"",Scoring!$K$43)+IF(Data!$AM237&lt;&gt;"",Scoring!$K$44)+IF(Data!$AN237&lt;&gt;"",Scoring!$K$45)+IF(Data!$AO237&lt;&gt;"",Scoring!$K$46)+IF(Data!$AP237&lt;&gt;"",Scoring!$K$47)+IF(Data!$AQ237&lt;&gt;"",Scoring!$K$48)+IF(Data!$AR237&lt;&gt;"",Scoring!$K$49)+IF(Data!$AS237&lt;&gt;"",Scoring!$K$50)+IF(Data!$AT237&lt;&gt;"",Scoring!$K$51)+IF(Data!$AU237&lt;&gt;"",Scoring!$K$52),"")</f>
        <v/>
      </c>
      <c r="BK237" s="184" t="str">
        <f>IF(BJ237&lt;&gt;"",LOOKUP(BJ237,Likelihoods!$A$7:$A$107,Likelihoods!I$7:I$107),"")</f>
        <v/>
      </c>
      <c r="BL237" s="187" t="str">
        <f>IF(AND(COUNTBLANK($B237:$O237)=13,COUNTBLANK($P237:$Q237)=1,COUNTBLANK($R237:$U237)=3,COUNTBLANK($V237:$X237)=2,COUNTBLANK($Y237:$AE237)=6,COUNTBLANK($AF237:$AJ237)=4,COUNTBLANK($AK237:AN237)=3,COUNTBLANK($AO237:$AQ237)=2,COUNTBLANK($AR237:$AS237)=1,COUNTBLANK($AT237:$AU237)=1),IF(Data!$B237&lt;&gt;"",Scoring!$L$7)+IF(Data!$C237&lt;&gt;"",Scoring!$L$8)+IF(Data!$D237&lt;&gt;"",Scoring!$L$9)+IF(Data!$E237&lt;&gt;"",Scoring!$L$10)+IF(Data!$F237&lt;&gt;"",Scoring!$L$11)+IF(Data!$G237&lt;&gt;"",Scoring!$L$12)+IF(Data!$H237&lt;&gt;"",Scoring!$L$13)+IF(Data!$I237&lt;&gt;"",Scoring!$L$14)+IF(Data!$J237&lt;&gt;"",Scoring!$L$15)+IF(Data!$K237&lt;&gt;"",Scoring!$L$16)+IF(Data!$L237&lt;&gt;"",Scoring!$L$17)+IF(Data!$M237&lt;&gt;"",Scoring!$L$18)+IF(Data!$N237&lt;&gt;"",Scoring!$L$19)+IF(Data!$O237&lt;&gt;"",Scoring!$L$20)+IF(Data!$P237&lt;&gt;"",Scoring!$L$21)+IF(Data!$Q237&lt;&gt;"",Scoring!$L$22)+IF(Data!$R237&lt;&gt;"",Scoring!$L$23)+IF(Data!$S237&lt;&gt;"",Scoring!$L$24)+IF(Data!$T237&lt;&gt;"",Scoring!$L$25)+IF(Data!$U237&lt;&gt;"",Scoring!$L$26)+IF(Data!$V237&lt;&gt;"",Scoring!$L$27)+IF(Data!$W237&lt;&gt;"",Scoring!$L$28)+IF(Data!$X237&lt;&gt;"",Scoring!$L$29)+IF(Data!$Y237&lt;&gt;"",Scoring!$L$30)+IF(Data!$Z237&lt;&gt;"",Scoring!$L$31)+IF(Data!$AA237&lt;&gt;"",Scoring!$L$32)+IF(Data!$AB237&lt;&gt;"",Scoring!$L$33)+IF(Data!$AC237&lt;&gt;"",Scoring!$L$34)+IF(Data!$AD237&lt;&gt;"",Scoring!$L$35)+IF(Data!$AE237&lt;&gt;"",Scoring!$L$36)+IF(Data!$AF237&lt;&gt;"",Scoring!$L$37)+IF(Data!$AG237&lt;&gt;"",Scoring!$L$38)+IF(Data!$AH237&lt;&gt;"",Scoring!$L$39)+IF(Data!$AI237&lt;&gt;"",Scoring!$L$40)+IF(Data!$AJ237&lt;&gt;"",Scoring!$L$41)+IF(Data!$AK237&lt;&gt;"",Scoring!$L$42)+IF(Data!$AL237&lt;&gt;"",Scoring!$L$43)+IF(Data!$AM237&lt;&gt;"",Scoring!$L$44)+IF(Data!$AN237&lt;&gt;"",Scoring!$L$45)+IF(Data!$AO237&lt;&gt;"",Scoring!$L$46)+IF(Data!$AP237&lt;&gt;"",Scoring!$L$47)+IF(Data!$AQ237&lt;&gt;"",Scoring!$L$48)+IF(Data!$AR237&lt;&gt;"",Scoring!$L$49)+IF(Data!$AS237&lt;&gt;"",Scoring!$L$50)+IF(Data!$AT237&lt;&gt;"",Scoring!$L$51)+IF(Data!$AU237&lt;&gt;"",Scoring!$L$52),"")</f>
        <v/>
      </c>
      <c r="BM237" s="180" t="str">
        <f>IF(BL237&lt;&gt;"",LOOKUP(BL237,Likelihoods!$A$7:$A$107,Likelihoods!J$7:J$107),"")</f>
        <v/>
      </c>
      <c r="BN237" s="181" t="str">
        <f>IF(AND(COUNTBLANK($B237:$O237)=13,COUNTBLANK($P237:$Q237)=1,COUNTBLANK($R237:$U237)=3,COUNTBLANK($V237:$X237)=2,COUNTBLANK($Y237:$AE237)=6,COUNTBLANK($AF237:$AJ237)=4,COUNTBLANK($AK237:AN237)=3,COUNTBLANK($AO237:$AQ237)=2,COUNTBLANK($AR237:$AS237)=1,COUNTBLANK($AT237:$AU237)=1),IF(Data!$B237&lt;&gt;"",Scoring!$M$7)+IF(Data!$C237&lt;&gt;"",Scoring!$M$8)+IF(Data!$D237&lt;&gt;"",Scoring!$M$9)+IF(Data!$E237&lt;&gt;"",Scoring!$M$10)+IF(Data!$F237&lt;&gt;"",Scoring!$M$11)+IF(Data!$G237&lt;&gt;"",Scoring!$M$12)+IF(Data!$H237&lt;&gt;"",Scoring!$M$13)+IF(Data!$I237&lt;&gt;"",Scoring!$M$14)+IF(Data!$J237&lt;&gt;"",Scoring!$M$15)+IF(Data!$K237&lt;&gt;"",Scoring!$M$16)+IF(Data!$L237&lt;&gt;"",Scoring!$M$17)+IF(Data!$M237&lt;&gt;"",Scoring!$M$18)+IF(Data!$N237&lt;&gt;"",Scoring!$M$19)+IF(Data!$O237&lt;&gt;"",Scoring!$M$20)+IF(Data!$P237&lt;&gt;"",Scoring!$M$21)+IF(Data!$Q237&lt;&gt;"",Scoring!$M$22)+IF(Data!$R237&lt;&gt;"",Scoring!$M$23)+IF(Data!$S237&lt;&gt;"",Scoring!$M$24)+IF(Data!$T237&lt;&gt;"",Scoring!$M$25)+IF(Data!$U237&lt;&gt;"",Scoring!$M$26)+IF(Data!$V237&lt;&gt;"",Scoring!$M$27)+IF(Data!$W237&lt;&gt;"",Scoring!$M$28)+IF(Data!$X237&lt;&gt;"",Scoring!$M$29)+IF(Data!$Y237&lt;&gt;"",Scoring!$M$30)+IF(Data!$Z237&lt;&gt;"",Scoring!$M$31)+IF(Data!$AA237&lt;&gt;"",Scoring!$M$32)+IF(Data!$AB237&lt;&gt;"",Scoring!$M$33)+IF(Data!$AC237&lt;&gt;"",Scoring!$M$34)+IF(Data!$AD237&lt;&gt;"",Scoring!$M$35)+IF(Data!$AE237&lt;&gt;"",Scoring!$M$36)+IF(Data!$AF237&lt;&gt;"",Scoring!$M$37)+IF(Data!$AG237&lt;&gt;"",Scoring!$M$38)+IF(Data!$AH237&lt;&gt;"",Scoring!$M$39)+IF(Data!$AI237&lt;&gt;"",Scoring!$M$40)+IF(Data!$AJ237&lt;&gt;"",Scoring!$M$41)+IF(Data!$AK237&lt;&gt;"",Scoring!$M$42)+IF(Data!$AL237&lt;&gt;"",Scoring!$M$43)+IF(Data!$AM237&lt;&gt;"",Scoring!$M$44)+IF(Data!$AN237&lt;&gt;"",Scoring!$M$45)+IF(Data!$AO237&lt;&gt;"",Scoring!$M$46)+IF(Data!$AP237&lt;&gt;"",Scoring!$M$47)+IF(Data!$AQ237&lt;&gt;"",Scoring!$M$48)+IF(Data!$AR237&lt;&gt;"",Scoring!$M$49)+IF(Data!$AS237&lt;&gt;"",Scoring!$M$50)+IF(Data!$AT237&lt;&gt;"",Scoring!$M$51)+IF(Data!$AU237&lt;&gt;"",Scoring!$M$52),"")</f>
        <v/>
      </c>
      <c r="BO237" s="184" t="str">
        <f>IF(BN237&lt;&gt;"",LOOKUP(BN237,Likelihoods!$A$7:$A$107,Likelihoods!K$7:K$107),"")</f>
        <v/>
      </c>
      <c r="BP237" s="179" t="str">
        <f>IF(AND(COUNTBLANK($B237:$O237)=13,COUNTBLANK($P237:$Q237)=1,COUNTBLANK($R237:$U237)=3,COUNTBLANK($V237:$X237)=2,COUNTBLANK($Y237:$AE237)=6,COUNTBLANK($AF237:$AJ237)=4,COUNTBLANK($AK237:AN237)=3,COUNTBLANK($AO237:$AQ237)=2,COUNTBLANK($AR237:$AS237)=1,COUNTBLANK($AT237:$AU237)=1),IF(Data!$B237&lt;&gt;"",Scoring!$N$7)+IF(Data!$C237&lt;&gt;"",Scoring!$N$8)+IF(Data!$D237&lt;&gt;"",Scoring!$N$9)+IF(Data!$E237&lt;&gt;"",Scoring!$N$10)+IF(Data!$F237&lt;&gt;"",Scoring!$N$11)+IF(Data!$G237&lt;&gt;"",Scoring!$N$12)+IF(Data!$H237&lt;&gt;"",Scoring!$N$13)+IF(Data!$I237&lt;&gt;"",Scoring!$N$14)+IF(Data!$J237&lt;&gt;"",Scoring!$N$15)+IF(Data!$K237&lt;&gt;"",Scoring!$N$16)+IF(Data!$L237&lt;&gt;"",Scoring!$N$17)+IF(Data!$M237&lt;&gt;"",Scoring!$N$18)+IF(Data!$N237&lt;&gt;"",Scoring!$N$19)+IF(Data!$O237&lt;&gt;"",Scoring!$N$20)+IF(Data!$P237&lt;&gt;"",Scoring!$N$21)+IF(Data!$Q237&lt;&gt;"",Scoring!$N$22)+IF(Data!$R237&lt;&gt;"",Scoring!$N$23)+IF(Data!$S237&lt;&gt;"",Scoring!$N$24)+IF(Data!$T237&lt;&gt;"",Scoring!$N$25)+IF(Data!$U237&lt;&gt;"",Scoring!$N$26)+IF(Data!$V237&lt;&gt;"",Scoring!$N$27)+IF(Data!$W237&lt;&gt;"",Scoring!$N$28)+IF(Data!$X237&lt;&gt;"",Scoring!$N$29)+IF(Data!$Y237&lt;&gt;"",Scoring!$N$30)+IF(Data!$Z237&lt;&gt;"",Scoring!$N$31)+IF(Data!$AA237&lt;&gt;"",Scoring!$N$32)+IF(Data!$AB237&lt;&gt;"",Scoring!$N$33)+IF(Data!$AC237&lt;&gt;"",Scoring!$N$34)+IF(Data!$AD237&lt;&gt;"",Scoring!$N$35)+IF(Data!$AE237&lt;&gt;"",Scoring!$N$36)+IF(Data!$AF237&lt;&gt;"",Scoring!$N$37)+IF(Data!$AG237&lt;&gt;"",Scoring!$N$38)+IF(Data!$AH237&lt;&gt;"",Scoring!$N$39)+IF(Data!$AI237&lt;&gt;"",Scoring!$N$40)+IF(Data!$AJ237&lt;&gt;"",Scoring!$N$41)+IF(Data!$AK237&lt;&gt;"",Scoring!$N$42)+IF(Data!$AL237&lt;&gt;"",Scoring!$N$43)+IF(Data!$AM237&lt;&gt;"",Scoring!$N$44)+IF(Data!$AN237&lt;&gt;"",Scoring!$N$45)+IF(Data!$AO237&lt;&gt;"",Scoring!$N$46)+IF(Data!$AP237&lt;&gt;"",Scoring!$N$47)+IF(Data!$AQ237&lt;&gt;"",Scoring!$N$48)+IF(Data!$AR237&lt;&gt;"",Scoring!$N$49)+IF(Data!$AS237&lt;&gt;"",Scoring!$N$50)+IF(Data!$AT237&lt;&gt;"",Scoring!$N$51)+IF(Data!$AU237&lt;&gt;"",Scoring!$N$52),"")</f>
        <v/>
      </c>
      <c r="BQ237" s="189" t="str">
        <f>IF(BP237&lt;&gt;"",LOOKUP(BP237,Likelihoods!$A$7:$A$107,Likelihoods!L$7:L$107),"")</f>
        <v/>
      </c>
      <c r="BR237" s="181" t="str">
        <f>IF(AND(COUNTBLANK($B237:$O237)=13,COUNTBLANK($P237:$Q237)=1,COUNTBLANK($R237:$U237)=3,COUNTBLANK($V237:$X237)=2,COUNTBLANK($Y237:$AE237)=6,COUNTBLANK($AF237:$AJ237)=4,COUNTBLANK($AK237:AN237)=3,COUNTBLANK($AO237:$AQ237)=2,COUNTBLANK($AR237:$AS237)=1,COUNTBLANK($AT237:$AU237)=1),IF(Data!$B237&lt;&gt;"",Scoring!$O$7)+IF(Data!$C237&lt;&gt;"",Scoring!$O$8)+IF(Data!$D237&lt;&gt;"",Scoring!$O$9)+IF(Data!$E237&lt;&gt;"",Scoring!$O$10)+IF(Data!$F237&lt;&gt;"",Scoring!$O$11)+IF(Data!$G237&lt;&gt;"",Scoring!$O$12)+IF(Data!$H237&lt;&gt;"",Scoring!$O$13)+IF(Data!$I237&lt;&gt;"",Scoring!$O$14)+IF(Data!$J237&lt;&gt;"",Scoring!$O$15)+IF(Data!$K237&lt;&gt;"",Scoring!$O$16)+IF(Data!$L237&lt;&gt;"",Scoring!$O$17)+IF(Data!$M237&lt;&gt;"",Scoring!$O$18)+IF(Data!$N237&lt;&gt;"",Scoring!$O$19)+IF(Data!$O237&lt;&gt;"",Scoring!$O$20)+IF(Data!$P237&lt;&gt;"",Scoring!$O$21)+IF(Data!$Q237&lt;&gt;"",Scoring!$O$22)+IF(Data!$R237&lt;&gt;"",Scoring!$O$23)+IF(Data!$S237&lt;&gt;"",Scoring!$O$24)+IF(Data!$T237&lt;&gt;"",Scoring!$O$25)+IF(Data!$U237&lt;&gt;"",Scoring!$O$26)+IF(Data!$V237&lt;&gt;"",Scoring!$O$27)+IF(Data!$W237&lt;&gt;"",Scoring!$O$28)+IF(Data!$X237&lt;&gt;"",Scoring!$O$29)+IF(Data!$Y237&lt;&gt;"",Scoring!$O$30)+IF(Data!$Z237&lt;&gt;"",Scoring!$O$31)+IF(Data!$AA237&lt;&gt;"",Scoring!$O$32)+IF(Data!$AB237&lt;&gt;"",Scoring!$O$33)+IF(Data!$AC237&lt;&gt;"",Scoring!$O$34)+IF(Data!$AD237&lt;&gt;"",Scoring!$O$35)+IF(Data!$AE237&lt;&gt;"",Scoring!$O$36)+IF(Data!$AF237&lt;&gt;"",Scoring!$O$37)+IF(Data!$AG237&lt;&gt;"",Scoring!$O$38)+IF(Data!$AH237&lt;&gt;"",Scoring!$O$39)+IF(Data!$AI237&lt;&gt;"",Scoring!$O$40)+IF(Data!$AJ237&lt;&gt;"",Scoring!$O$41)+IF(Data!$AK237&lt;&gt;"",Scoring!$O$42)+IF(Data!$AL237&lt;&gt;"",Scoring!$O$43)+IF(Data!$AM237&lt;&gt;"",Scoring!$O$44)+IF(Data!$AN237&lt;&gt;"",Scoring!$O$45)+IF(Data!$AO237&lt;&gt;"",Scoring!$O$46)+IF(Data!$AP237&lt;&gt;"",Scoring!$O$47)+IF(Data!$AQ237&lt;&gt;"",Scoring!$O$48)+IF(Data!$AR237&lt;&gt;"",Scoring!$O$49)+IF(Data!$AS237&lt;&gt;"",Scoring!$O$50)+IF(Data!$AT237&lt;&gt;"",Scoring!$O$51)+IF(Data!$AU237&lt;&gt;"",Scoring!$O$52),"")</f>
        <v/>
      </c>
      <c r="BS237" s="184" t="str">
        <f>IF(BR237&lt;&gt;"",LOOKUP(BR237,Likelihoods!$A$7:$A$107,Likelihoods!M$7:M$107),"")</f>
        <v/>
      </c>
      <c r="BT237" s="181" t="str">
        <f>IF(AND(COUNTBLANK($B237:$O237)=13,COUNTBLANK($P237:$Q237)=1,COUNTBLANK($R237:$U237)=3,COUNTBLANK($V237:$X237)=2,COUNTBLANK($Y237:$AE237)=6,COUNTBLANK($AF237:$AJ237)=4,COUNTBLANK($AK237:AN237)=3,COUNTBLANK($AO237:$AQ237)=2,COUNTBLANK($AR237:$AS237)=1,COUNTBLANK($AT237:$AU237)=1),IF(Data!$B237&lt;&gt;"",Scoring!$P$7)+IF(Data!$C237&lt;&gt;"",Scoring!$P$8)+IF(Data!$D237&lt;&gt;"",Scoring!$P$9)+IF(Data!$E237&lt;&gt;"",Scoring!$P$10)+IF(Data!$F237&lt;&gt;"",Scoring!$P$11)+IF(Data!$G237&lt;&gt;"",Scoring!$P$12)+IF(Data!$H237&lt;&gt;"",Scoring!$P$13)+IF(Data!$I237&lt;&gt;"",Scoring!$P$14)+IF(Data!$J237&lt;&gt;"",Scoring!$P$15)+IF(Data!$K237&lt;&gt;"",Scoring!$P$16)+IF(Data!$L237&lt;&gt;"",Scoring!$P$17)+IF(Data!$M237&lt;&gt;"",Scoring!$P$18)+IF(Data!$N237&lt;&gt;"",Scoring!$P$19)+IF(Data!$O237&lt;&gt;"",Scoring!$P$20)+IF(Data!$P237&lt;&gt;"",Scoring!$P$21)+IF(Data!$Q237&lt;&gt;"",Scoring!$P$22)+IF(Data!$R237&lt;&gt;"",Scoring!$P$23)+IF(Data!$S237&lt;&gt;"",Scoring!$P$24)+IF(Data!$T237&lt;&gt;"",Scoring!$P$25)+IF(Data!$U237&lt;&gt;"",Scoring!$P$26)+IF(Data!$V237&lt;&gt;"",Scoring!$P$27)+IF(Data!$W237&lt;&gt;"",Scoring!$P$28)+IF(Data!$X237&lt;&gt;"",Scoring!$P$29)+IF(Data!$Y237&lt;&gt;"",Scoring!$P$30)+IF(Data!$Z237&lt;&gt;"",Scoring!$P$31)+IF(Data!$AA237&lt;&gt;"",Scoring!$P$32)+IF(Data!$AB237&lt;&gt;"",Scoring!$P$33)+IF(Data!$AC237&lt;&gt;"",Scoring!$P$34)+IF(Data!$AD237&lt;&gt;"",Scoring!$P$35)+IF(Data!$AE237&lt;&gt;"",Scoring!$P$36)+IF(Data!$AF237&lt;&gt;"",Scoring!$P$37)+IF(Data!$AG237&lt;&gt;"",Scoring!$P$38)+IF(Data!$AH237&lt;&gt;"",Scoring!$P$39)+IF(Data!$AI237&lt;&gt;"",Scoring!$P$40)+IF(Data!$AJ237&lt;&gt;"",Scoring!$P$41)+IF(Data!$AK237&lt;&gt;"",Scoring!$P$42)+IF(Data!$AL237&lt;&gt;"",Scoring!$P$43)+IF(Data!$AM237&lt;&gt;"",Scoring!$P$44)+IF(Data!$AN237&lt;&gt;"",Scoring!$P$45)+IF(Data!$AO237&lt;&gt;"",Scoring!$P$46)+IF(Data!$AP237&lt;&gt;"",Scoring!$P$47)+IF(Data!$AQ237&lt;&gt;"",Scoring!$P$48)+IF(Data!$AR237&lt;&gt;"",Scoring!$P$49)+IF(Data!$AS237&lt;&gt;"",Scoring!$P$50)+IF(Data!$AT237&lt;&gt;"",Scoring!$P$51)+IF(Data!$AU237&lt;&gt;"",Scoring!$P$52),"")</f>
        <v/>
      </c>
      <c r="BU237" s="180" t="str">
        <f>IF(BT237&lt;&gt;"",LOOKUP(BT237,Likelihoods!$A$7:$A$107,Likelihoods!N$7:N$107),"")</f>
        <v/>
      </c>
      <c r="BV237" s="181" t="str">
        <f>IF(AND(COUNTBLANK($B237:$O237)=13,COUNTBLANK($P237:$Q237)=1,COUNTBLANK($R237:$U237)=3,COUNTBLANK($V237:$X237)=2,COUNTBLANK($Y237:$AE237)=6,COUNTBLANK($AF237:$AJ237)=4,COUNTBLANK($AK237:AN237)=3,COUNTBLANK($AO237:$AQ237)=2,COUNTBLANK($AR237:$AS237)=1,COUNTBLANK($AT237:$AU237)=1),IF(Data!$B237&lt;&gt;"",Scoring!$Q$7)+IF(Data!$C237&lt;&gt;"",Scoring!$Q$8)+IF(Data!$D237&lt;&gt;"",Scoring!$Q$9)+IF(Data!$E237&lt;&gt;"",Scoring!$Q$10)+IF(Data!$F237&lt;&gt;"",Scoring!$Q$11)+IF(Data!$G237&lt;&gt;"",Scoring!$Q$12)+IF(Data!$H237&lt;&gt;"",Scoring!$Q$13)+IF(Data!$I237&lt;&gt;"",Scoring!$Q$14)+IF(Data!$J237&lt;&gt;"",Scoring!$Q$15)+IF(Data!$K237&lt;&gt;"",Scoring!$Q$16)+IF(Data!$L237&lt;&gt;"",Scoring!$Q$17)+IF(Data!$M237&lt;&gt;"",Scoring!$Q$18)+IF(Data!$N237&lt;&gt;"",Scoring!$Q$19)+IF(Data!$O237&lt;&gt;"",Scoring!$Q$20)+IF(Data!$P237&lt;&gt;"",Scoring!$Q$21)+IF(Data!$Q237&lt;&gt;"",Scoring!$Q$22)+IF(Data!$R237&lt;&gt;"",Scoring!$Q$23)+IF(Data!$S237&lt;&gt;"",Scoring!$Q$24)+IF(Data!$T237&lt;&gt;"",Scoring!$Q$25)+IF(Data!$U237&lt;&gt;"",Scoring!$Q$26)+IF(Data!$V237&lt;&gt;"",Scoring!$Q$27)+IF(Data!$W237&lt;&gt;"",Scoring!$Q$28)+IF(Data!$X237&lt;&gt;"",Scoring!$Q$29)+IF(Data!$Y237&lt;&gt;"",Scoring!$Q$30)+IF(Data!$Z237&lt;&gt;"",Scoring!$Q$31)+IF(Data!$AA237&lt;&gt;"",Scoring!$Q$32)+IF(Data!$AB237&lt;&gt;"",Scoring!$Q$33)+IF(Data!$AC237&lt;&gt;"",Scoring!$Q$34)+IF(Data!$AD237&lt;&gt;"",Scoring!$Q$35)+IF(Data!$AE237&lt;&gt;"",Scoring!$Q$36)+IF(Data!$AF237&lt;&gt;"",Scoring!$Q$37)+IF(Data!$AG237&lt;&gt;"",Scoring!$Q$38)+IF(Data!$AH237&lt;&gt;"",Scoring!$Q$39)+IF(Data!$AI237&lt;&gt;"",Scoring!$Q$40)+IF(Data!$AJ237&lt;&gt;"",Scoring!$Q$41)+IF(Data!$AK237&lt;&gt;"",Scoring!$Q$42)+IF(Data!$AL237&lt;&gt;"",Scoring!$Q$43)+IF(Data!$AM237&lt;&gt;"",Scoring!$Q$44)+IF(Data!$AN237&lt;&gt;"",Scoring!$Q$45)+IF(Data!$AO237&lt;&gt;"",Scoring!$Q$46)+IF(Data!$AP237&lt;&gt;"",Scoring!$Q$47)+IF(Data!$AQ237&lt;&gt;"",Scoring!$Q$48)+IF(Data!$AR237&lt;&gt;"",Scoring!$Q$49)+IF(Data!$AS237&lt;&gt;"",Scoring!$Q$50)+IF(Data!$AT237&lt;&gt;"",Scoring!$Q$51)+IF(Data!$AU237&lt;&gt;"",Scoring!$Q$52),"")</f>
        <v/>
      </c>
      <c r="BW237" s="183" t="str">
        <f>IF(BV237&lt;&gt;"",LOOKUP(BV237,Likelihoods!$A$7:$A$107,Likelihoods!O$7:O$107),"")</f>
        <v/>
      </c>
      <c r="BX237" s="9"/>
      <c r="BY237" s="9"/>
      <c r="BZ237" s="9"/>
      <c r="CA237" s="9"/>
      <c r="CB237" s="9"/>
      <c r="CC237" s="9"/>
      <c r="CD237" s="9"/>
      <c r="CE237" s="9"/>
      <c r="CF237" s="9"/>
      <c r="CG237" s="9"/>
      <c r="CH237" s="9"/>
      <c r="CI237" s="9"/>
      <c r="CJ237" s="9"/>
      <c r="CK237" s="9"/>
    </row>
    <row r="238" spans="1:89" ht="14.25">
      <c r="A238" s="59"/>
      <c r="B238" s="76"/>
      <c r="C238" s="77"/>
      <c r="D238" s="77"/>
      <c r="E238" s="77"/>
      <c r="F238" s="77"/>
      <c r="G238" s="77"/>
      <c r="H238" s="77"/>
      <c r="I238" s="77"/>
      <c r="J238" s="77"/>
      <c r="K238" s="77"/>
      <c r="L238" s="77"/>
      <c r="M238" s="77"/>
      <c r="N238" s="77"/>
      <c r="O238" s="77"/>
      <c r="P238" s="76"/>
      <c r="Q238" s="78"/>
      <c r="R238" s="77"/>
      <c r="S238" s="77"/>
      <c r="T238" s="77"/>
      <c r="U238" s="77"/>
      <c r="V238" s="76"/>
      <c r="W238" s="77"/>
      <c r="X238" s="78"/>
      <c r="Y238" s="77"/>
      <c r="Z238" s="77"/>
      <c r="AA238" s="77"/>
      <c r="AB238" s="77"/>
      <c r="AC238" s="77"/>
      <c r="AD238" s="77"/>
      <c r="AE238" s="77"/>
      <c r="AF238" s="76"/>
      <c r="AG238" s="77"/>
      <c r="AH238" s="77"/>
      <c r="AI238" s="77"/>
      <c r="AJ238" s="78"/>
      <c r="AK238" s="77"/>
      <c r="AL238" s="77"/>
      <c r="AM238" s="77"/>
      <c r="AN238" s="77"/>
      <c r="AO238" s="76"/>
      <c r="AP238" s="77"/>
      <c r="AQ238" s="78"/>
      <c r="AR238" s="76"/>
      <c r="AS238" s="78"/>
      <c r="AT238" s="77"/>
      <c r="AU238" s="77"/>
      <c r="AV238" s="179" t="str">
        <f>IF(AND(COUNTBLANK($B238:$O238)=13,COUNTBLANK($P238:$Q238)=1,COUNTBLANK($R238:$U238)=3,COUNTBLANK($V238:$X238)=2,COUNTBLANK($Y238:$AE238)=6,COUNTBLANK($AF238:$AJ238)=4,COUNTBLANK($AK238:AN238)=3,COUNTBLANK($AO238:$AQ238)=2,COUNTBLANK($AR238:$AS238)=1,COUNTBLANK($AT238:$AU238)=1),IF(Data!$B238&lt;&gt;"",Scoring!$D$7)+IF(Data!$C238&lt;&gt;"",Scoring!$D$8)+IF(Data!$D238&lt;&gt;"",Scoring!$D$9)+IF(Data!$E238&lt;&gt;"",Scoring!$D$10)+IF(Data!$F238&lt;&gt;"",Scoring!$D$11)+IF(Data!$G238&lt;&gt;"",Scoring!$D$12)+IF(Data!$H238&lt;&gt;"",Scoring!$D$13)+IF(Data!$I238&lt;&gt;"",Scoring!$D$14)+IF(Data!$J238&lt;&gt;"",Scoring!$D$15)+IF(Data!$K238&lt;&gt;"",Scoring!$D$16)+IF(Data!$L238&lt;&gt;"",Scoring!$D$17)+IF(Data!$M238&lt;&gt;"",Scoring!$D$18)+IF(Data!$N238&lt;&gt;"",Scoring!$D$19)+IF(Data!$O238&lt;&gt;"",Scoring!$D$20)+IF(Data!$P238&lt;&gt;"",Scoring!$D$21)+IF(Data!$Q238&lt;&gt;"",Scoring!$D$22)+IF(Data!$R238&lt;&gt;"",Scoring!$D$23)+IF(Data!$S238&lt;&gt;"",Scoring!$D$24)+IF(Data!$T238&lt;&gt;"",Scoring!$D$25)+IF(Data!$U238&lt;&gt;"",Scoring!$D$26)+IF(Data!$V238&lt;&gt;"",Scoring!$D$27)+IF(Data!$W238&lt;&gt;"",Scoring!$D$28)+IF(Data!$X238&lt;&gt;"",Scoring!$D$29)+IF(Data!$Y238&lt;&gt;"",Scoring!$D$30)+IF(Data!$Z238&lt;&gt;"",Scoring!$D$31)+IF(Data!$AA238&lt;&gt;"",Scoring!$D$32)+IF(Data!$AB238&lt;&gt;"",Scoring!$D$33)+IF(Data!$AC238&lt;&gt;"",Scoring!$D$34)+IF(Data!$AD238&lt;&gt;"",Scoring!$D$35)+IF(Data!$AE238&lt;&gt;"",Scoring!$D$36)+IF(Data!$AF238&lt;&gt;"",Scoring!$D$37)+IF(Data!$AG238&lt;&gt;"",Scoring!$D$38)+IF(Data!$AH238&lt;&gt;"",Scoring!$D$39)+IF(Data!$AI238&lt;&gt;"",Scoring!$D$40)+IF(Data!$AJ238&lt;&gt;"",Scoring!$D$41)+IF(Data!$AK238&lt;&gt;"",Scoring!$D$42)+IF(Data!$AL238&lt;&gt;"",Scoring!$D$43)+IF(Data!$AM238&lt;&gt;"",Scoring!$D$44)+IF(Data!$AN238&lt;&gt;"",Scoring!$D$45)+IF(Data!$AO238&lt;&gt;"",Scoring!$D$46)+IF(Data!$AP238&lt;&gt;"",Scoring!$D$47)+IF(Data!$AQ238&lt;&gt;"",Scoring!$D$48)+IF(Data!$AR238&lt;&gt;"",Scoring!$D$49)+IF(Data!$AS238&lt;&gt;"",Scoring!$D$50)+IF(Data!$AT238&lt;&gt;"",Scoring!$D$51)+IF(Data!$AU238&lt;&gt;"",Scoring!$D$52),"")</f>
        <v/>
      </c>
      <c r="AW238" s="180" t="str">
        <f>IF(AV238&lt;&gt;"",LOOKUP(AV238,Likelihoods!$A$7:$A$107,Likelihoods!B$7:B$107),"")</f>
        <v/>
      </c>
      <c r="AX238" s="181" t="str">
        <f>IF(AND(COUNTBLANK($B238:$O238)=13,COUNTBLANK($P238:$Q238)=1,COUNTBLANK($R238:$U238)=3,COUNTBLANK($V238:$X238)=2,COUNTBLANK($Y238:$AE238)=6,COUNTBLANK($AF238:$AJ238)=4,COUNTBLANK($AK238:AN238)=3,COUNTBLANK($AO238:$AQ238)=2,COUNTBLANK($AR238:$AS238)=1,COUNTBLANK($AT238:$AU238)=1),IF(Data!$B238&lt;&gt;"",Scoring!$E$7)+IF(Data!$C238&lt;&gt;"",Scoring!$E$8)+IF(Data!$D238&lt;&gt;"",Scoring!$E$9)+IF(Data!$E238&lt;&gt;"",Scoring!$E$10)+IF(Data!$F238&lt;&gt;"",Scoring!$E$11)+IF(Data!$G238&lt;&gt;"",Scoring!$E$12)+IF(Data!$H238&lt;&gt;"",Scoring!$E$13)+IF(Data!$I238&lt;&gt;"",Scoring!$E$14)+IF(Data!$J238&lt;&gt;"",Scoring!$E$15)+IF(Data!$K238&lt;&gt;"",Scoring!$E$16)+IF(Data!$L238&lt;&gt;"",Scoring!$E$17)+IF(Data!$M238&lt;&gt;"",Scoring!$E$18)+IF(Data!$N238&lt;&gt;"",Scoring!$E$19)+IF(Data!$O238&lt;&gt;"",Scoring!$E$20)+IF(Data!$P238&lt;&gt;"",Scoring!$E$21)+IF(Data!$Q238&lt;&gt;"",Scoring!$E$22)+IF(Data!$R238&lt;&gt;"",Scoring!$E$23)+IF(Data!$S238&lt;&gt;"",Scoring!$E$24)+IF(Data!$T238&lt;&gt;"",Scoring!$E$25)+IF(Data!$U238&lt;&gt;"",Scoring!$E$26)+IF(Data!$V238&lt;&gt;"",Scoring!$E$27)+IF(Data!$W238&lt;&gt;"",Scoring!$E$28)+IF(Data!$X238&lt;&gt;"",Scoring!$E$29)+IF(Data!$Y238&lt;&gt;"",Scoring!$E$30)+IF(Data!$Z238&lt;&gt;"",Scoring!$E$31)+IF(Data!$AA238&lt;&gt;"",Scoring!$E$32)+IF(Data!$AB238&lt;&gt;"",Scoring!$E$33)+IF(Data!$AC238&lt;&gt;"",Scoring!$E$34)+IF(Data!$AD238&lt;&gt;"",Scoring!$E$35)+IF(Data!$AE238&lt;&gt;"",Scoring!$E$36)+IF(Data!$AF238&lt;&gt;"",Scoring!$E$37)+IF(Data!$AG238&lt;&gt;"",Scoring!$E$38)+IF(Data!$AH238&lt;&gt;"",Scoring!$E$39)+IF(Data!$AI238&lt;&gt;"",Scoring!$E$40)+IF(Data!$AJ238&lt;&gt;"",Scoring!$E$41)+IF(Data!$AK238&lt;&gt;"",Scoring!$E$42)+IF(Data!$AL238&lt;&gt;"",Scoring!$E$43)+IF(Data!$AM238&lt;&gt;"",Scoring!$E$44)+IF(Data!$AN238&lt;&gt;"",Scoring!$E$45)+IF(Data!$AO238&lt;&gt;"",Scoring!$E$46)+IF(Data!$AP238&lt;&gt;"",Scoring!$E$47)+IF(Data!$AQ238&lt;&gt;"",Scoring!$E$48)+IF(Data!$AR238&lt;&gt;"",Scoring!$E$49)+IF(Data!$AS238&lt;&gt;"",Scoring!$E$50)+IF(Data!$AT238&lt;&gt;"",Scoring!$E$51)+IF(Data!$AU238&lt;&gt;"",Scoring!$E$52),"")</f>
        <v/>
      </c>
      <c r="AY238" s="180" t="str">
        <f>IF(AX238&lt;&gt;"",LOOKUP(AX238,Likelihoods!$A$7:$A$107,Likelihoods!C$7:C$107),"")</f>
        <v/>
      </c>
      <c r="AZ238" s="182" t="str">
        <f>IF(AND(COUNTBLANK($B238:$O238)=13,COUNTBLANK($P238:$Q238)=1,COUNTBLANK($R238:$U238)=3,COUNTBLANK($V238:$X238)=2,COUNTBLANK($Y238:$AE238)=6,COUNTBLANK($AF238:$AJ238)=4,COUNTBLANK($AK238:AN238)=3,COUNTBLANK($AO238:$AQ238)=2,COUNTBLANK($AR238:$AS238)=1,COUNTBLANK($AT238:$AU238)=1),IF(Data!$B238&lt;&gt;"",Scoring!$F$7)+IF(Data!$C238&lt;&gt;"",Scoring!$F$8)+IF(Data!$D238&lt;&gt;"",Scoring!$F$9)+IF(Data!$E238&lt;&gt;"",Scoring!$F$10)+IF(Data!$F238&lt;&gt;"",Scoring!$F$11)+IF(Data!$G238&lt;&gt;"",Scoring!$F$12)+IF(Data!$H238&lt;&gt;"",Scoring!$F$13)+IF(Data!$I238&lt;&gt;"",Scoring!$F$14)+IF(Data!$J238&lt;&gt;"",Scoring!$F$15)+IF(Data!$K238&lt;&gt;"",Scoring!$F$16)+IF(Data!$L238&lt;&gt;"",Scoring!$F$17)+IF(Data!$M238&lt;&gt;"",Scoring!$F$18)+IF(Data!$N238&lt;&gt;"",Scoring!$F$19)+IF(Data!$O238&lt;&gt;"",Scoring!$F$20)+IF(Data!$P238&lt;&gt;"",Scoring!$F$21)+IF(Data!$Q238&lt;&gt;"",Scoring!$F$22)+IF(Data!$R238&lt;&gt;"",Scoring!$F$23)+IF(Data!$S238&lt;&gt;"",Scoring!$F$24)+IF(Data!$T238&lt;&gt;"",Scoring!$F$25)+IF(Data!$U238&lt;&gt;"",Scoring!$F$26)+IF(Data!$V238&lt;&gt;"",Scoring!$F$27)+IF(Data!$W238&lt;&gt;"",Scoring!$F$28)+IF(Data!$X238&lt;&gt;"",Scoring!$F$29)+IF(Data!$Y238&lt;&gt;"",Scoring!$F$30)+IF(Data!$Z238&lt;&gt;"",Scoring!$F$31)+IF(Data!$AA238&lt;&gt;"",Scoring!$F$32)+IF(Data!$AB238&lt;&gt;"",Scoring!$F$33)+IF(Data!$AC238&lt;&gt;"",Scoring!$F$34)+IF(Data!$AD238&lt;&gt;"",Scoring!$F$35)+IF(Data!$AE238&lt;&gt;"",Scoring!$F$36)+IF(Data!$AF238&lt;&gt;"",Scoring!$F$37)+IF(Data!$AG238&lt;&gt;"",Scoring!$F$38)+IF(Data!$AH238&lt;&gt;"",Scoring!$F$39)+IF(Data!$AI238&lt;&gt;"",Scoring!$F$40)+IF(Data!$AJ238&lt;&gt;"",Scoring!$F$41)+IF(Data!$AK238&lt;&gt;"",Scoring!$F$42)+IF(Data!$AL238&lt;&gt;"",Scoring!$F$43)+IF(Data!$AM238&lt;&gt;"",Scoring!$F$44)+IF(Data!$AN238&lt;&gt;"",Scoring!$F$45)+IF(Data!$AO238&lt;&gt;"",Scoring!$F$46)+IF(Data!$AP238&lt;&gt;"",Scoring!$F$47)+IF(Data!$AQ238&lt;&gt;"",Scoring!$F$48)+IF(Data!$AR238&lt;&gt;"",Scoring!$F$49)+IF(Data!$AS238&lt;&gt;"",Scoring!$F$50)+IF(Data!$AT238&lt;&gt;"",Scoring!$F$51)+IF(Data!$AU238&lt;&gt;"",Scoring!$F$52),"")</f>
        <v/>
      </c>
      <c r="BA238" s="183" t="str">
        <f>IF(AZ238&lt;&gt;"",LOOKUP(AZ238,Likelihoods!$A$7:$A$107,Likelihoods!D$7:D$107),"")</f>
        <v/>
      </c>
      <c r="BB238" s="181" t="str">
        <f>IF(AND(COUNTBLANK($B238:$O238)=13,COUNTBLANK($P238:$Q238)=1,COUNTBLANK($R238:$U238)=3,COUNTBLANK($V238:$X238)=2,COUNTBLANK($Y238:$AE238)=6,COUNTBLANK($AF238:$AJ238)=4,COUNTBLANK($AK238:AN238)=3,COUNTBLANK($AO238:$AQ238)=2,COUNTBLANK($AR238:$AS238)=1,COUNTBLANK($AT238:$AU238)=1),IF(Data!$B238&lt;&gt;"",Scoring!$G$7)+IF(Data!$C238&lt;&gt;"",Scoring!$G$8)+IF(Data!$D238&lt;&gt;"",Scoring!$G$9)+IF(Data!$E238&lt;&gt;"",Scoring!$G$10)+IF(Data!$F238&lt;&gt;"",Scoring!$G$11)+IF(Data!$G238&lt;&gt;"",Scoring!$G$12)+IF(Data!$H238&lt;&gt;"",Scoring!$G$13)+IF(Data!$I238&lt;&gt;"",Scoring!$G$14)+IF(Data!$J238&lt;&gt;"",Scoring!$G$15)+IF(Data!$K238&lt;&gt;"",Scoring!$G$16)+IF(Data!$L238&lt;&gt;"",Scoring!$G$17)+IF(Data!$M238&lt;&gt;"",Scoring!$G$18)+IF(Data!$N238&lt;&gt;"",Scoring!$G$19)+IF(Data!$O238&lt;&gt;"",Scoring!$G$20)+IF(Data!$P238&lt;&gt;"",Scoring!$G$21)+IF(Data!$Q238&lt;&gt;"",Scoring!$G$22)+IF(Data!$R238&lt;&gt;"",Scoring!$G$23)+IF(Data!$S238&lt;&gt;"",Scoring!$G$24)+IF(Data!$T238&lt;&gt;"",Scoring!$G$25)+IF(Data!$U238&lt;&gt;"",Scoring!$G$26)+IF(Data!$V238&lt;&gt;"",Scoring!$G$27)+IF(Data!$W238&lt;&gt;"",Scoring!$G$28)+IF(Data!$X238&lt;&gt;"",Scoring!$G$29)+IF(Data!$Y238&lt;&gt;"",Scoring!$G$30)+IF(Data!$Z238&lt;&gt;"",Scoring!$G$31)+IF(Data!$AA238&lt;&gt;"",Scoring!$G$32)+IF(Data!$AB238&lt;&gt;"",Scoring!$G$33)+IF(Data!$AC238&lt;&gt;"",Scoring!$G$34)+IF(Data!$AD238&lt;&gt;"",Scoring!$G$35)+IF(Data!$AE238&lt;&gt;"",Scoring!$G$36)+IF(Data!$AF238&lt;&gt;"",Scoring!$G$37)+IF(Data!$AG238&lt;&gt;"",Scoring!$G$38)+IF(Data!$AH238&lt;&gt;"",Scoring!$G$39)+IF(Data!$AI238&lt;&gt;"",Scoring!$G$40)+IF(Data!$AJ238&lt;&gt;"",Scoring!$G$41)+IF(Data!$AK238&lt;&gt;"",Scoring!$G$42)+IF(Data!$AL238&lt;&gt;"",Scoring!$G$43)+IF(Data!$AM238&lt;&gt;"",Scoring!$G$44)+IF(Data!$AN238&lt;&gt;"",Scoring!$G$45)+IF(Data!$AO238&lt;&gt;"",Scoring!$G$46)+IF(Data!$AP238&lt;&gt;"",Scoring!$G$47)+IF(Data!$AQ238&lt;&gt;"",Scoring!$G$48)+IF(Data!$AR238&lt;&gt;"",Scoring!$G$49)+IF(Data!$AS238&lt;&gt;"",Scoring!$G$50)+IF(Data!$AT238&lt;&gt;"",Scoring!$G$51)+IF(Data!$AU238&lt;&gt;"",Scoring!$G$52),"")</f>
        <v/>
      </c>
      <c r="BC238" s="184" t="str">
        <f>IF(BB238&lt;&gt;"",LOOKUP(BB238,Likelihoods!$A$7:$A$107,Likelihoods!E$7:E$107),"")</f>
        <v/>
      </c>
      <c r="BD238" s="185" t="str">
        <f>IF(AND(COUNTBLANK($B238:$O238)=13,COUNTBLANK($P238:$Q238)=1,COUNTBLANK($R238:$U238)=3,COUNTBLANK($V238:$X238)=2,COUNTBLANK($Y238:$AE238)=6,COUNTBLANK($AF238:$AJ238)=4,COUNTBLANK($AK238:AN238)=3,COUNTBLANK($AO238:$AQ238)=2,COUNTBLANK($AR238:$AS238)=1,COUNTBLANK($AT238:$AU238)=1),IF(Data!$B238&lt;&gt;"",Scoring!$H$7)+IF(Data!$C238&lt;&gt;"",Scoring!$H$8)+IF(Data!$D238&lt;&gt;"",Scoring!$H$9)+IF(Data!$E238&lt;&gt;"",Scoring!$H$10)+IF(Data!$F238&lt;&gt;"",Scoring!$H$11)+IF(Data!$G238&lt;&gt;"",Scoring!$H$12)+IF(Data!$H238&lt;&gt;"",Scoring!$H$13)+IF(Data!$I238&lt;&gt;"",Scoring!$H$14)+IF(Data!$J238&lt;&gt;"",Scoring!$H$15)+IF(Data!$K238&lt;&gt;"",Scoring!$H$16)+IF(Data!$L238&lt;&gt;"",Scoring!$H$17)+IF(Data!$M238&lt;&gt;"",Scoring!$H$18)+IF(Data!$N238&lt;&gt;"",Scoring!$H$19)+IF(Data!$O238&lt;&gt;"",Scoring!$H$20)+IF(Data!$P238&lt;&gt;"",Scoring!$H$21)+IF(Data!$Q238&lt;&gt;"",Scoring!$H$22)+IF(Data!$R238&lt;&gt;"",Scoring!$H$23)+IF(Data!$S238&lt;&gt;"",Scoring!$H$24)+IF(Data!$T238&lt;&gt;"",Scoring!$H$25)+IF(Data!$U238&lt;&gt;"",Scoring!$H$26)+IF(Data!$V238&lt;&gt;"",Scoring!$H$27)+IF(Data!$W238&lt;&gt;"",Scoring!$H$28)+IF(Data!$X238&lt;&gt;"",Scoring!$H$29)+IF(Data!$Y238&lt;&gt;"",Scoring!$H$30)+IF(Data!$Z238&lt;&gt;"",Scoring!$H$31)+IF(Data!$AA238&lt;&gt;"",Scoring!$H$32)+IF(Data!$AB238&lt;&gt;"",Scoring!$H$33)+IF(Data!$AC238&lt;&gt;"",Scoring!$H$34)+IF(Data!$AD238&lt;&gt;"",Scoring!$H$35)+IF(Data!$AE238&lt;&gt;"",Scoring!$H$36)+IF(Data!$AF238&lt;&gt;"",Scoring!$H$37)+IF(Data!$AG238&lt;&gt;"",Scoring!$H$38)+IF(Data!$AH238&lt;&gt;"",Scoring!$H$39)+IF(Data!$AI238&lt;&gt;"",Scoring!$H$40)+IF(Data!$AJ238&lt;&gt;"",Scoring!$H$41)+IF(Data!$AK238&lt;&gt;"",Scoring!$H$42)+IF(Data!$AL238&lt;&gt;"",Scoring!$H$43)+IF(Data!$AM238&lt;&gt;"",Scoring!$H$44)+IF(Data!$AN238&lt;&gt;"",Scoring!$H$45)+IF(Data!$AO238&lt;&gt;"",Scoring!$H$46)+IF(Data!$AP238&lt;&gt;"",Scoring!$H$47)+IF(Data!$AQ238&lt;&gt;"",Scoring!$H$48)+IF(Data!$AR238&lt;&gt;"",Scoring!$H$49)+IF(Data!$AS238&lt;&gt;"",Scoring!$H$50)+IF(Data!$AT238&lt;&gt;"",Scoring!$H$51)+IF(Data!$AU238&lt;&gt;"",Scoring!$H$52),"")</f>
        <v/>
      </c>
      <c r="BE238" s="186" t="str">
        <f>IF(BD238&lt;&gt;"",LOOKUP(BD238,Likelihoods!$A$7:$A$107,Likelihoods!F$7:F$107),"")</f>
        <v/>
      </c>
      <c r="BF238" s="181" t="str">
        <f>IF(AND(COUNTBLANK($B238:$O238)=13,COUNTBLANK($P238:$Q238)=1,COUNTBLANK($R238:$U238)=3,COUNTBLANK($V238:$X238)=2,COUNTBLANK($Y238:$AE238)=6,COUNTBLANK($AF238:$AJ238)=4,COUNTBLANK($AK238:AN238)=3,COUNTBLANK($AO238:$AQ238)=2,COUNTBLANK($AR238:$AS238)=1,COUNTBLANK($AT238:$AU238)=1),IF(Data!$B238&lt;&gt;"",Scoring!$I$7)+IF(Data!$C238&lt;&gt;"",Scoring!$I$8)+IF(Data!$D238&lt;&gt;"",Scoring!$I$9)+IF(Data!$E238&lt;&gt;"",Scoring!$I$10)+IF(Data!$F238&lt;&gt;"",Scoring!$I$11)+IF(Data!$G238&lt;&gt;"",Scoring!$I$12)+IF(Data!$H238&lt;&gt;"",Scoring!$I$13)+IF(Data!$I238&lt;&gt;"",Scoring!$I$14)+IF(Data!$J238&lt;&gt;"",Scoring!$I$15)+IF(Data!$K238&lt;&gt;"",Scoring!$I$16)+IF(Data!$L238&lt;&gt;"",Scoring!$I$17)+IF(Data!$M238&lt;&gt;"",Scoring!$I$18)+IF(Data!$N238&lt;&gt;"",Scoring!$I$19)+IF(Data!$O238&lt;&gt;"",Scoring!$I$20)+IF(Data!$P238&lt;&gt;"",Scoring!$I$21)+IF(Data!$Q238&lt;&gt;"",Scoring!$I$22)+IF(Data!$R238&lt;&gt;"",Scoring!$I$23)+IF(Data!$S238&lt;&gt;"",Scoring!$I$24)+IF(Data!$T238&lt;&gt;"",Scoring!$I$25)+IF(Data!$U238&lt;&gt;"",Scoring!$I$26)+IF(Data!$V238&lt;&gt;"",Scoring!$I$27)+IF(Data!$W238&lt;&gt;"",Scoring!$I$28)+IF(Data!$X238&lt;&gt;"",Scoring!$I$29)+IF(Data!$Y238&lt;&gt;"",Scoring!$I$30)+IF(Data!$Z238&lt;&gt;"",Scoring!$I$31)+IF(Data!$AA238&lt;&gt;"",Scoring!$I$32)+IF(Data!$AB238&lt;&gt;"",Scoring!$I$33)+IF(Data!$AC238&lt;&gt;"",Scoring!$I$34)+IF(Data!$AD238&lt;&gt;"",Scoring!$I$35)+IF(Data!$AE238&lt;&gt;"",Scoring!$I$36)+IF(Data!$AF238&lt;&gt;"",Scoring!$I$37)+IF(Data!$AG238&lt;&gt;"",Scoring!$I$38)+IF(Data!$AH238&lt;&gt;"",Scoring!$I$39)+IF(Data!$AI238&lt;&gt;"",Scoring!$I$40)+IF(Data!$AJ238&lt;&gt;"",Scoring!$I$41)+IF(Data!$AK238&lt;&gt;"",Scoring!$I$42)+IF(Data!$AL238&lt;&gt;"",Scoring!$I$43)+IF(Data!$AM238&lt;&gt;"",Scoring!$I$44)+IF(Data!$AN238&lt;&gt;"",Scoring!$I$45)+IF(Data!$AO238&lt;&gt;"",Scoring!$I$46)+IF(Data!$AP238&lt;&gt;"",Scoring!$I$47)+IF(Data!$AQ238&lt;&gt;"",Scoring!$I$48)+IF(Data!$AR238&lt;&gt;"",Scoring!$I$49)+IF(Data!$AS238&lt;&gt;"",Scoring!$I$50)+IF(Data!$AT238&lt;&gt;"",Scoring!$I$51)+IF(Data!$AU238&lt;&gt;"",Scoring!$I$52),"")</f>
        <v/>
      </c>
      <c r="BG238" s="180" t="str">
        <f>IF(BF238&lt;&gt;"",LOOKUP(BF238,Likelihoods!$A$7:$A$107,Likelihoods!G$7:G$107),"")</f>
        <v/>
      </c>
      <c r="BH238" s="187" t="str">
        <f>IF(AND(COUNTBLANK($B238:$O238)=13,COUNTBLANK($P238:$Q238)=1,COUNTBLANK($R238:$U238)=3,COUNTBLANK($V238:$X238)=2,COUNTBLANK($Y238:$AE238)=6,COUNTBLANK($AF238:$AJ238)=4,COUNTBLANK($AK238:AN238)=3,COUNTBLANK($AO238:$AQ238)=2,COUNTBLANK($AR238:$AS238)=1,COUNTBLANK($AT238:$AU238)=1),IF(Data!$B238&lt;&gt;"",Scoring!$J$7)+IF(Data!$C238&lt;&gt;"",Scoring!$J$8)+IF(Data!$D238&lt;&gt;"",Scoring!$J$9)+IF(Data!$E238&lt;&gt;"",Scoring!$J$10)+IF(Data!$F238&lt;&gt;"",Scoring!$J$11)+IF(Data!$G238&lt;&gt;"",Scoring!$J$12)+IF(Data!$H238&lt;&gt;"",Scoring!$J$13)+IF(Data!$I238&lt;&gt;"",Scoring!$J$14)+IF(Data!$J238&lt;&gt;"",Scoring!$J$15)+IF(Data!$K238&lt;&gt;"",Scoring!$J$16)+IF(Data!$L238&lt;&gt;"",Scoring!$J$17)+IF(Data!$M238&lt;&gt;"",Scoring!$J$18)+IF(Data!$N238&lt;&gt;"",Scoring!$J$19)+IF(Data!$O238&lt;&gt;"",Scoring!$J$20)+IF(Data!$P238&lt;&gt;"",Scoring!$J$21)+IF(Data!$Q238&lt;&gt;"",Scoring!$J$22)+IF(Data!$R238&lt;&gt;"",Scoring!$J$23)+IF(Data!$S238&lt;&gt;"",Scoring!$J$24)+IF(Data!$T238&lt;&gt;"",Scoring!$J$25)+IF(Data!$U238&lt;&gt;"",Scoring!$J$26)+IF(Data!$V238&lt;&gt;"",Scoring!$J$27)+IF(Data!$W238&lt;&gt;"",Scoring!$J$28)+IF(Data!$X238&lt;&gt;"",Scoring!$J$29)+IF(Data!$Y238&lt;&gt;"",Scoring!$J$30)+IF(Data!$Z238&lt;&gt;"",Scoring!$J$31)+IF(Data!$AA238&lt;&gt;"",Scoring!$J$32)+IF(Data!$AB238&lt;&gt;"",Scoring!$J$33)+IF(Data!$AC238&lt;&gt;"",Scoring!$J$34)+IF(Data!$AD238&lt;&gt;"",Scoring!$J$35)+IF(Data!$AE238&lt;&gt;"",Scoring!$J$36)+IF(Data!$AF238&lt;&gt;"",Scoring!$J$37)+IF(Data!$AG238&lt;&gt;"",Scoring!$J$38)+IF(Data!$AH238&lt;&gt;"",Scoring!$J$39)+IF(Data!$AI238&lt;&gt;"",Scoring!$J$40)+IF(Data!$AJ238&lt;&gt;"",Scoring!$J$41)+IF(Data!$AK238&lt;&gt;"",Scoring!$J$42)+IF(Data!$AL238&lt;&gt;"",Scoring!$J$43)+IF(Data!$AM238&lt;&gt;"",Scoring!$J$44)+IF(Data!$AN238&lt;&gt;"",Scoring!$J$45)+IF(Data!$AO238&lt;&gt;"",Scoring!$J$46)+IF(Data!$AP238&lt;&gt;"",Scoring!$J$47)+IF(Data!$AQ238&lt;&gt;"",Scoring!$J$48)+IF(Data!$AR238&lt;&gt;"",Scoring!$J$49)+IF(Data!$AS238&lt;&gt;"",Scoring!$J$50)+IF(Data!$AT238&lt;&gt;"",Scoring!$J$51)+IF(Data!$AU238&lt;&gt;"",Scoring!$J$52),"")</f>
        <v/>
      </c>
      <c r="BI238" s="183" t="str">
        <f>IF(BH238&lt;&gt;"",LOOKUP(BH238,Likelihoods!$A$7:$A$107,Likelihoods!H$7:H$107),"")</f>
        <v/>
      </c>
      <c r="BJ238" s="188" t="str">
        <f>IF(AND(COUNTBLANK($B238:$O238)=13,COUNTBLANK($P238:$Q238)=1,COUNTBLANK($R238:$U238)=3,COUNTBLANK($V238:$X238)=2,COUNTBLANK($Y238:$AE238)=6,COUNTBLANK($AF238:$AJ238)=4,COUNTBLANK($AK238:AN238)=3,COUNTBLANK($AO238:$AQ238)=2,COUNTBLANK($AR238:$AS238)=1,COUNTBLANK($AT238:$AU238)=1),IF(Data!$B238&lt;&gt;"",Scoring!$K$7)+IF(Data!$C238&lt;&gt;"",Scoring!$K$8)+IF(Data!$D238&lt;&gt;"",Scoring!$K$9)+IF(Data!$E238&lt;&gt;"",Scoring!$K$10)+IF(Data!$F238&lt;&gt;"",Scoring!$K$11)+IF(Data!$G238&lt;&gt;"",Scoring!$K$12)+IF(Data!$H238&lt;&gt;"",Scoring!$K$13)+IF(Data!$I238&lt;&gt;"",Scoring!$K$14)+IF(Data!$J238&lt;&gt;"",Scoring!$K$15)+IF(Data!$K238&lt;&gt;"",Scoring!$K$16)+IF(Data!$L238&lt;&gt;"",Scoring!$K$17)+IF(Data!$M238&lt;&gt;"",Scoring!$K$18)+IF(Data!$N238&lt;&gt;"",Scoring!$K$19)+IF(Data!$O238&lt;&gt;"",Scoring!$K$20)+IF(Data!$P238&lt;&gt;"",Scoring!$K$21)+IF(Data!$Q238&lt;&gt;"",Scoring!$K$22)+IF(Data!$R238&lt;&gt;"",Scoring!$K$23)+IF(Data!$S238&lt;&gt;"",Scoring!$K$24)+IF(Data!$T238&lt;&gt;"",Scoring!$K$25)+IF(Data!$U238&lt;&gt;"",Scoring!$K$26)+IF(Data!$V238&lt;&gt;"",Scoring!$K$27)+IF(Data!$W238&lt;&gt;"",Scoring!$K$28)+IF(Data!$X238&lt;&gt;"",Scoring!$K$29)+IF(Data!$Y238&lt;&gt;"",Scoring!$K$30)+IF(Data!$Z238&lt;&gt;"",Scoring!$K$31)+IF(Data!$AA238&lt;&gt;"",Scoring!$K$32)+IF(Data!$AB238&lt;&gt;"",Scoring!$K$33)+IF(Data!$AC238&lt;&gt;"",Scoring!$K$34)+IF(Data!$AD238&lt;&gt;"",Scoring!$K$35)+IF(Data!$AE238&lt;&gt;"",Scoring!$K$36)+IF(Data!$AF238&lt;&gt;"",Scoring!$K$37)+IF(Data!$AG238&lt;&gt;"",Scoring!$K$38)+IF(Data!$AH238&lt;&gt;"",Scoring!$K$39)+IF(Data!$AI238&lt;&gt;"",Scoring!$K$40)+IF(Data!$AJ238&lt;&gt;"",Scoring!$K$41)+IF(Data!$AK238&lt;&gt;"",Scoring!$K$42)+IF(Data!$AL238&lt;&gt;"",Scoring!$K$43)+IF(Data!$AM238&lt;&gt;"",Scoring!$K$44)+IF(Data!$AN238&lt;&gt;"",Scoring!$K$45)+IF(Data!$AO238&lt;&gt;"",Scoring!$K$46)+IF(Data!$AP238&lt;&gt;"",Scoring!$K$47)+IF(Data!$AQ238&lt;&gt;"",Scoring!$K$48)+IF(Data!$AR238&lt;&gt;"",Scoring!$K$49)+IF(Data!$AS238&lt;&gt;"",Scoring!$K$50)+IF(Data!$AT238&lt;&gt;"",Scoring!$K$51)+IF(Data!$AU238&lt;&gt;"",Scoring!$K$52),"")</f>
        <v/>
      </c>
      <c r="BK238" s="184" t="str">
        <f>IF(BJ238&lt;&gt;"",LOOKUP(BJ238,Likelihoods!$A$7:$A$107,Likelihoods!I$7:I$107),"")</f>
        <v/>
      </c>
      <c r="BL238" s="187" t="str">
        <f>IF(AND(COUNTBLANK($B238:$O238)=13,COUNTBLANK($P238:$Q238)=1,COUNTBLANK($R238:$U238)=3,COUNTBLANK($V238:$X238)=2,COUNTBLANK($Y238:$AE238)=6,COUNTBLANK($AF238:$AJ238)=4,COUNTBLANK($AK238:AN238)=3,COUNTBLANK($AO238:$AQ238)=2,COUNTBLANK($AR238:$AS238)=1,COUNTBLANK($AT238:$AU238)=1),IF(Data!$B238&lt;&gt;"",Scoring!$L$7)+IF(Data!$C238&lt;&gt;"",Scoring!$L$8)+IF(Data!$D238&lt;&gt;"",Scoring!$L$9)+IF(Data!$E238&lt;&gt;"",Scoring!$L$10)+IF(Data!$F238&lt;&gt;"",Scoring!$L$11)+IF(Data!$G238&lt;&gt;"",Scoring!$L$12)+IF(Data!$H238&lt;&gt;"",Scoring!$L$13)+IF(Data!$I238&lt;&gt;"",Scoring!$L$14)+IF(Data!$J238&lt;&gt;"",Scoring!$L$15)+IF(Data!$K238&lt;&gt;"",Scoring!$L$16)+IF(Data!$L238&lt;&gt;"",Scoring!$L$17)+IF(Data!$M238&lt;&gt;"",Scoring!$L$18)+IF(Data!$N238&lt;&gt;"",Scoring!$L$19)+IF(Data!$O238&lt;&gt;"",Scoring!$L$20)+IF(Data!$P238&lt;&gt;"",Scoring!$L$21)+IF(Data!$Q238&lt;&gt;"",Scoring!$L$22)+IF(Data!$R238&lt;&gt;"",Scoring!$L$23)+IF(Data!$S238&lt;&gt;"",Scoring!$L$24)+IF(Data!$T238&lt;&gt;"",Scoring!$L$25)+IF(Data!$U238&lt;&gt;"",Scoring!$L$26)+IF(Data!$V238&lt;&gt;"",Scoring!$L$27)+IF(Data!$W238&lt;&gt;"",Scoring!$L$28)+IF(Data!$X238&lt;&gt;"",Scoring!$L$29)+IF(Data!$Y238&lt;&gt;"",Scoring!$L$30)+IF(Data!$Z238&lt;&gt;"",Scoring!$L$31)+IF(Data!$AA238&lt;&gt;"",Scoring!$L$32)+IF(Data!$AB238&lt;&gt;"",Scoring!$L$33)+IF(Data!$AC238&lt;&gt;"",Scoring!$L$34)+IF(Data!$AD238&lt;&gt;"",Scoring!$L$35)+IF(Data!$AE238&lt;&gt;"",Scoring!$L$36)+IF(Data!$AF238&lt;&gt;"",Scoring!$L$37)+IF(Data!$AG238&lt;&gt;"",Scoring!$L$38)+IF(Data!$AH238&lt;&gt;"",Scoring!$L$39)+IF(Data!$AI238&lt;&gt;"",Scoring!$L$40)+IF(Data!$AJ238&lt;&gt;"",Scoring!$L$41)+IF(Data!$AK238&lt;&gt;"",Scoring!$L$42)+IF(Data!$AL238&lt;&gt;"",Scoring!$L$43)+IF(Data!$AM238&lt;&gt;"",Scoring!$L$44)+IF(Data!$AN238&lt;&gt;"",Scoring!$L$45)+IF(Data!$AO238&lt;&gt;"",Scoring!$L$46)+IF(Data!$AP238&lt;&gt;"",Scoring!$L$47)+IF(Data!$AQ238&lt;&gt;"",Scoring!$L$48)+IF(Data!$AR238&lt;&gt;"",Scoring!$L$49)+IF(Data!$AS238&lt;&gt;"",Scoring!$L$50)+IF(Data!$AT238&lt;&gt;"",Scoring!$L$51)+IF(Data!$AU238&lt;&gt;"",Scoring!$L$52),"")</f>
        <v/>
      </c>
      <c r="BM238" s="180" t="str">
        <f>IF(BL238&lt;&gt;"",LOOKUP(BL238,Likelihoods!$A$7:$A$107,Likelihoods!J$7:J$107),"")</f>
        <v/>
      </c>
      <c r="BN238" s="181" t="str">
        <f>IF(AND(COUNTBLANK($B238:$O238)=13,COUNTBLANK($P238:$Q238)=1,COUNTBLANK($R238:$U238)=3,COUNTBLANK($V238:$X238)=2,COUNTBLANK($Y238:$AE238)=6,COUNTBLANK($AF238:$AJ238)=4,COUNTBLANK($AK238:AN238)=3,COUNTBLANK($AO238:$AQ238)=2,COUNTBLANK($AR238:$AS238)=1,COUNTBLANK($AT238:$AU238)=1),IF(Data!$B238&lt;&gt;"",Scoring!$M$7)+IF(Data!$C238&lt;&gt;"",Scoring!$M$8)+IF(Data!$D238&lt;&gt;"",Scoring!$M$9)+IF(Data!$E238&lt;&gt;"",Scoring!$M$10)+IF(Data!$F238&lt;&gt;"",Scoring!$M$11)+IF(Data!$G238&lt;&gt;"",Scoring!$M$12)+IF(Data!$H238&lt;&gt;"",Scoring!$M$13)+IF(Data!$I238&lt;&gt;"",Scoring!$M$14)+IF(Data!$J238&lt;&gt;"",Scoring!$M$15)+IF(Data!$K238&lt;&gt;"",Scoring!$M$16)+IF(Data!$L238&lt;&gt;"",Scoring!$M$17)+IF(Data!$M238&lt;&gt;"",Scoring!$M$18)+IF(Data!$N238&lt;&gt;"",Scoring!$M$19)+IF(Data!$O238&lt;&gt;"",Scoring!$M$20)+IF(Data!$P238&lt;&gt;"",Scoring!$M$21)+IF(Data!$Q238&lt;&gt;"",Scoring!$M$22)+IF(Data!$R238&lt;&gt;"",Scoring!$M$23)+IF(Data!$S238&lt;&gt;"",Scoring!$M$24)+IF(Data!$T238&lt;&gt;"",Scoring!$M$25)+IF(Data!$U238&lt;&gt;"",Scoring!$M$26)+IF(Data!$V238&lt;&gt;"",Scoring!$M$27)+IF(Data!$W238&lt;&gt;"",Scoring!$M$28)+IF(Data!$X238&lt;&gt;"",Scoring!$M$29)+IF(Data!$Y238&lt;&gt;"",Scoring!$M$30)+IF(Data!$Z238&lt;&gt;"",Scoring!$M$31)+IF(Data!$AA238&lt;&gt;"",Scoring!$M$32)+IF(Data!$AB238&lt;&gt;"",Scoring!$M$33)+IF(Data!$AC238&lt;&gt;"",Scoring!$M$34)+IF(Data!$AD238&lt;&gt;"",Scoring!$M$35)+IF(Data!$AE238&lt;&gt;"",Scoring!$M$36)+IF(Data!$AF238&lt;&gt;"",Scoring!$M$37)+IF(Data!$AG238&lt;&gt;"",Scoring!$M$38)+IF(Data!$AH238&lt;&gt;"",Scoring!$M$39)+IF(Data!$AI238&lt;&gt;"",Scoring!$M$40)+IF(Data!$AJ238&lt;&gt;"",Scoring!$M$41)+IF(Data!$AK238&lt;&gt;"",Scoring!$M$42)+IF(Data!$AL238&lt;&gt;"",Scoring!$M$43)+IF(Data!$AM238&lt;&gt;"",Scoring!$M$44)+IF(Data!$AN238&lt;&gt;"",Scoring!$M$45)+IF(Data!$AO238&lt;&gt;"",Scoring!$M$46)+IF(Data!$AP238&lt;&gt;"",Scoring!$M$47)+IF(Data!$AQ238&lt;&gt;"",Scoring!$M$48)+IF(Data!$AR238&lt;&gt;"",Scoring!$M$49)+IF(Data!$AS238&lt;&gt;"",Scoring!$M$50)+IF(Data!$AT238&lt;&gt;"",Scoring!$M$51)+IF(Data!$AU238&lt;&gt;"",Scoring!$M$52),"")</f>
        <v/>
      </c>
      <c r="BO238" s="184" t="str">
        <f>IF(BN238&lt;&gt;"",LOOKUP(BN238,Likelihoods!$A$7:$A$107,Likelihoods!K$7:K$107),"")</f>
        <v/>
      </c>
      <c r="BP238" s="179" t="str">
        <f>IF(AND(COUNTBLANK($B238:$O238)=13,COUNTBLANK($P238:$Q238)=1,COUNTBLANK($R238:$U238)=3,COUNTBLANK($V238:$X238)=2,COUNTBLANK($Y238:$AE238)=6,COUNTBLANK($AF238:$AJ238)=4,COUNTBLANK($AK238:AN238)=3,COUNTBLANK($AO238:$AQ238)=2,COUNTBLANK($AR238:$AS238)=1,COUNTBLANK($AT238:$AU238)=1),IF(Data!$B238&lt;&gt;"",Scoring!$N$7)+IF(Data!$C238&lt;&gt;"",Scoring!$N$8)+IF(Data!$D238&lt;&gt;"",Scoring!$N$9)+IF(Data!$E238&lt;&gt;"",Scoring!$N$10)+IF(Data!$F238&lt;&gt;"",Scoring!$N$11)+IF(Data!$G238&lt;&gt;"",Scoring!$N$12)+IF(Data!$H238&lt;&gt;"",Scoring!$N$13)+IF(Data!$I238&lt;&gt;"",Scoring!$N$14)+IF(Data!$J238&lt;&gt;"",Scoring!$N$15)+IF(Data!$K238&lt;&gt;"",Scoring!$N$16)+IF(Data!$L238&lt;&gt;"",Scoring!$N$17)+IF(Data!$M238&lt;&gt;"",Scoring!$N$18)+IF(Data!$N238&lt;&gt;"",Scoring!$N$19)+IF(Data!$O238&lt;&gt;"",Scoring!$N$20)+IF(Data!$P238&lt;&gt;"",Scoring!$N$21)+IF(Data!$Q238&lt;&gt;"",Scoring!$N$22)+IF(Data!$R238&lt;&gt;"",Scoring!$N$23)+IF(Data!$S238&lt;&gt;"",Scoring!$N$24)+IF(Data!$T238&lt;&gt;"",Scoring!$N$25)+IF(Data!$U238&lt;&gt;"",Scoring!$N$26)+IF(Data!$V238&lt;&gt;"",Scoring!$N$27)+IF(Data!$W238&lt;&gt;"",Scoring!$N$28)+IF(Data!$X238&lt;&gt;"",Scoring!$N$29)+IF(Data!$Y238&lt;&gt;"",Scoring!$N$30)+IF(Data!$Z238&lt;&gt;"",Scoring!$N$31)+IF(Data!$AA238&lt;&gt;"",Scoring!$N$32)+IF(Data!$AB238&lt;&gt;"",Scoring!$N$33)+IF(Data!$AC238&lt;&gt;"",Scoring!$N$34)+IF(Data!$AD238&lt;&gt;"",Scoring!$N$35)+IF(Data!$AE238&lt;&gt;"",Scoring!$N$36)+IF(Data!$AF238&lt;&gt;"",Scoring!$N$37)+IF(Data!$AG238&lt;&gt;"",Scoring!$N$38)+IF(Data!$AH238&lt;&gt;"",Scoring!$N$39)+IF(Data!$AI238&lt;&gt;"",Scoring!$N$40)+IF(Data!$AJ238&lt;&gt;"",Scoring!$N$41)+IF(Data!$AK238&lt;&gt;"",Scoring!$N$42)+IF(Data!$AL238&lt;&gt;"",Scoring!$N$43)+IF(Data!$AM238&lt;&gt;"",Scoring!$N$44)+IF(Data!$AN238&lt;&gt;"",Scoring!$N$45)+IF(Data!$AO238&lt;&gt;"",Scoring!$N$46)+IF(Data!$AP238&lt;&gt;"",Scoring!$N$47)+IF(Data!$AQ238&lt;&gt;"",Scoring!$N$48)+IF(Data!$AR238&lt;&gt;"",Scoring!$N$49)+IF(Data!$AS238&lt;&gt;"",Scoring!$N$50)+IF(Data!$AT238&lt;&gt;"",Scoring!$N$51)+IF(Data!$AU238&lt;&gt;"",Scoring!$N$52),"")</f>
        <v/>
      </c>
      <c r="BQ238" s="189" t="str">
        <f>IF(BP238&lt;&gt;"",LOOKUP(BP238,Likelihoods!$A$7:$A$107,Likelihoods!L$7:L$107),"")</f>
        <v/>
      </c>
      <c r="BR238" s="181" t="str">
        <f>IF(AND(COUNTBLANK($B238:$O238)=13,COUNTBLANK($P238:$Q238)=1,COUNTBLANK($R238:$U238)=3,COUNTBLANK($V238:$X238)=2,COUNTBLANK($Y238:$AE238)=6,COUNTBLANK($AF238:$AJ238)=4,COUNTBLANK($AK238:AN238)=3,COUNTBLANK($AO238:$AQ238)=2,COUNTBLANK($AR238:$AS238)=1,COUNTBLANK($AT238:$AU238)=1),IF(Data!$B238&lt;&gt;"",Scoring!$O$7)+IF(Data!$C238&lt;&gt;"",Scoring!$O$8)+IF(Data!$D238&lt;&gt;"",Scoring!$O$9)+IF(Data!$E238&lt;&gt;"",Scoring!$O$10)+IF(Data!$F238&lt;&gt;"",Scoring!$O$11)+IF(Data!$G238&lt;&gt;"",Scoring!$O$12)+IF(Data!$H238&lt;&gt;"",Scoring!$O$13)+IF(Data!$I238&lt;&gt;"",Scoring!$O$14)+IF(Data!$J238&lt;&gt;"",Scoring!$O$15)+IF(Data!$K238&lt;&gt;"",Scoring!$O$16)+IF(Data!$L238&lt;&gt;"",Scoring!$O$17)+IF(Data!$M238&lt;&gt;"",Scoring!$O$18)+IF(Data!$N238&lt;&gt;"",Scoring!$O$19)+IF(Data!$O238&lt;&gt;"",Scoring!$O$20)+IF(Data!$P238&lt;&gt;"",Scoring!$O$21)+IF(Data!$Q238&lt;&gt;"",Scoring!$O$22)+IF(Data!$R238&lt;&gt;"",Scoring!$O$23)+IF(Data!$S238&lt;&gt;"",Scoring!$O$24)+IF(Data!$T238&lt;&gt;"",Scoring!$O$25)+IF(Data!$U238&lt;&gt;"",Scoring!$O$26)+IF(Data!$V238&lt;&gt;"",Scoring!$O$27)+IF(Data!$W238&lt;&gt;"",Scoring!$O$28)+IF(Data!$X238&lt;&gt;"",Scoring!$O$29)+IF(Data!$Y238&lt;&gt;"",Scoring!$O$30)+IF(Data!$Z238&lt;&gt;"",Scoring!$O$31)+IF(Data!$AA238&lt;&gt;"",Scoring!$O$32)+IF(Data!$AB238&lt;&gt;"",Scoring!$O$33)+IF(Data!$AC238&lt;&gt;"",Scoring!$O$34)+IF(Data!$AD238&lt;&gt;"",Scoring!$O$35)+IF(Data!$AE238&lt;&gt;"",Scoring!$O$36)+IF(Data!$AF238&lt;&gt;"",Scoring!$O$37)+IF(Data!$AG238&lt;&gt;"",Scoring!$O$38)+IF(Data!$AH238&lt;&gt;"",Scoring!$O$39)+IF(Data!$AI238&lt;&gt;"",Scoring!$O$40)+IF(Data!$AJ238&lt;&gt;"",Scoring!$O$41)+IF(Data!$AK238&lt;&gt;"",Scoring!$O$42)+IF(Data!$AL238&lt;&gt;"",Scoring!$O$43)+IF(Data!$AM238&lt;&gt;"",Scoring!$O$44)+IF(Data!$AN238&lt;&gt;"",Scoring!$O$45)+IF(Data!$AO238&lt;&gt;"",Scoring!$O$46)+IF(Data!$AP238&lt;&gt;"",Scoring!$O$47)+IF(Data!$AQ238&lt;&gt;"",Scoring!$O$48)+IF(Data!$AR238&lt;&gt;"",Scoring!$O$49)+IF(Data!$AS238&lt;&gt;"",Scoring!$O$50)+IF(Data!$AT238&lt;&gt;"",Scoring!$O$51)+IF(Data!$AU238&lt;&gt;"",Scoring!$O$52),"")</f>
        <v/>
      </c>
      <c r="BS238" s="184" t="str">
        <f>IF(BR238&lt;&gt;"",LOOKUP(BR238,Likelihoods!$A$7:$A$107,Likelihoods!M$7:M$107),"")</f>
        <v/>
      </c>
      <c r="BT238" s="181" t="str">
        <f>IF(AND(COUNTBLANK($B238:$O238)=13,COUNTBLANK($P238:$Q238)=1,COUNTBLANK($R238:$U238)=3,COUNTBLANK($V238:$X238)=2,COUNTBLANK($Y238:$AE238)=6,COUNTBLANK($AF238:$AJ238)=4,COUNTBLANK($AK238:AN238)=3,COUNTBLANK($AO238:$AQ238)=2,COUNTBLANK($AR238:$AS238)=1,COUNTBLANK($AT238:$AU238)=1),IF(Data!$B238&lt;&gt;"",Scoring!$P$7)+IF(Data!$C238&lt;&gt;"",Scoring!$P$8)+IF(Data!$D238&lt;&gt;"",Scoring!$P$9)+IF(Data!$E238&lt;&gt;"",Scoring!$P$10)+IF(Data!$F238&lt;&gt;"",Scoring!$P$11)+IF(Data!$G238&lt;&gt;"",Scoring!$P$12)+IF(Data!$H238&lt;&gt;"",Scoring!$P$13)+IF(Data!$I238&lt;&gt;"",Scoring!$P$14)+IF(Data!$J238&lt;&gt;"",Scoring!$P$15)+IF(Data!$K238&lt;&gt;"",Scoring!$P$16)+IF(Data!$L238&lt;&gt;"",Scoring!$P$17)+IF(Data!$M238&lt;&gt;"",Scoring!$P$18)+IF(Data!$N238&lt;&gt;"",Scoring!$P$19)+IF(Data!$O238&lt;&gt;"",Scoring!$P$20)+IF(Data!$P238&lt;&gt;"",Scoring!$P$21)+IF(Data!$Q238&lt;&gt;"",Scoring!$P$22)+IF(Data!$R238&lt;&gt;"",Scoring!$P$23)+IF(Data!$S238&lt;&gt;"",Scoring!$P$24)+IF(Data!$T238&lt;&gt;"",Scoring!$P$25)+IF(Data!$U238&lt;&gt;"",Scoring!$P$26)+IF(Data!$V238&lt;&gt;"",Scoring!$P$27)+IF(Data!$W238&lt;&gt;"",Scoring!$P$28)+IF(Data!$X238&lt;&gt;"",Scoring!$P$29)+IF(Data!$Y238&lt;&gt;"",Scoring!$P$30)+IF(Data!$Z238&lt;&gt;"",Scoring!$P$31)+IF(Data!$AA238&lt;&gt;"",Scoring!$P$32)+IF(Data!$AB238&lt;&gt;"",Scoring!$P$33)+IF(Data!$AC238&lt;&gt;"",Scoring!$P$34)+IF(Data!$AD238&lt;&gt;"",Scoring!$P$35)+IF(Data!$AE238&lt;&gt;"",Scoring!$P$36)+IF(Data!$AF238&lt;&gt;"",Scoring!$P$37)+IF(Data!$AG238&lt;&gt;"",Scoring!$P$38)+IF(Data!$AH238&lt;&gt;"",Scoring!$P$39)+IF(Data!$AI238&lt;&gt;"",Scoring!$P$40)+IF(Data!$AJ238&lt;&gt;"",Scoring!$P$41)+IF(Data!$AK238&lt;&gt;"",Scoring!$P$42)+IF(Data!$AL238&lt;&gt;"",Scoring!$P$43)+IF(Data!$AM238&lt;&gt;"",Scoring!$P$44)+IF(Data!$AN238&lt;&gt;"",Scoring!$P$45)+IF(Data!$AO238&lt;&gt;"",Scoring!$P$46)+IF(Data!$AP238&lt;&gt;"",Scoring!$P$47)+IF(Data!$AQ238&lt;&gt;"",Scoring!$P$48)+IF(Data!$AR238&lt;&gt;"",Scoring!$P$49)+IF(Data!$AS238&lt;&gt;"",Scoring!$P$50)+IF(Data!$AT238&lt;&gt;"",Scoring!$P$51)+IF(Data!$AU238&lt;&gt;"",Scoring!$P$52),"")</f>
        <v/>
      </c>
      <c r="BU238" s="180" t="str">
        <f>IF(BT238&lt;&gt;"",LOOKUP(BT238,Likelihoods!$A$7:$A$107,Likelihoods!N$7:N$107),"")</f>
        <v/>
      </c>
      <c r="BV238" s="181" t="str">
        <f>IF(AND(COUNTBLANK($B238:$O238)=13,COUNTBLANK($P238:$Q238)=1,COUNTBLANK($R238:$U238)=3,COUNTBLANK($V238:$X238)=2,COUNTBLANK($Y238:$AE238)=6,COUNTBLANK($AF238:$AJ238)=4,COUNTBLANK($AK238:AN238)=3,COUNTBLANK($AO238:$AQ238)=2,COUNTBLANK($AR238:$AS238)=1,COUNTBLANK($AT238:$AU238)=1),IF(Data!$B238&lt;&gt;"",Scoring!$Q$7)+IF(Data!$C238&lt;&gt;"",Scoring!$Q$8)+IF(Data!$D238&lt;&gt;"",Scoring!$Q$9)+IF(Data!$E238&lt;&gt;"",Scoring!$Q$10)+IF(Data!$F238&lt;&gt;"",Scoring!$Q$11)+IF(Data!$G238&lt;&gt;"",Scoring!$Q$12)+IF(Data!$H238&lt;&gt;"",Scoring!$Q$13)+IF(Data!$I238&lt;&gt;"",Scoring!$Q$14)+IF(Data!$J238&lt;&gt;"",Scoring!$Q$15)+IF(Data!$K238&lt;&gt;"",Scoring!$Q$16)+IF(Data!$L238&lt;&gt;"",Scoring!$Q$17)+IF(Data!$M238&lt;&gt;"",Scoring!$Q$18)+IF(Data!$N238&lt;&gt;"",Scoring!$Q$19)+IF(Data!$O238&lt;&gt;"",Scoring!$Q$20)+IF(Data!$P238&lt;&gt;"",Scoring!$Q$21)+IF(Data!$Q238&lt;&gt;"",Scoring!$Q$22)+IF(Data!$R238&lt;&gt;"",Scoring!$Q$23)+IF(Data!$S238&lt;&gt;"",Scoring!$Q$24)+IF(Data!$T238&lt;&gt;"",Scoring!$Q$25)+IF(Data!$U238&lt;&gt;"",Scoring!$Q$26)+IF(Data!$V238&lt;&gt;"",Scoring!$Q$27)+IF(Data!$W238&lt;&gt;"",Scoring!$Q$28)+IF(Data!$X238&lt;&gt;"",Scoring!$Q$29)+IF(Data!$Y238&lt;&gt;"",Scoring!$Q$30)+IF(Data!$Z238&lt;&gt;"",Scoring!$Q$31)+IF(Data!$AA238&lt;&gt;"",Scoring!$Q$32)+IF(Data!$AB238&lt;&gt;"",Scoring!$Q$33)+IF(Data!$AC238&lt;&gt;"",Scoring!$Q$34)+IF(Data!$AD238&lt;&gt;"",Scoring!$Q$35)+IF(Data!$AE238&lt;&gt;"",Scoring!$Q$36)+IF(Data!$AF238&lt;&gt;"",Scoring!$Q$37)+IF(Data!$AG238&lt;&gt;"",Scoring!$Q$38)+IF(Data!$AH238&lt;&gt;"",Scoring!$Q$39)+IF(Data!$AI238&lt;&gt;"",Scoring!$Q$40)+IF(Data!$AJ238&lt;&gt;"",Scoring!$Q$41)+IF(Data!$AK238&lt;&gt;"",Scoring!$Q$42)+IF(Data!$AL238&lt;&gt;"",Scoring!$Q$43)+IF(Data!$AM238&lt;&gt;"",Scoring!$Q$44)+IF(Data!$AN238&lt;&gt;"",Scoring!$Q$45)+IF(Data!$AO238&lt;&gt;"",Scoring!$Q$46)+IF(Data!$AP238&lt;&gt;"",Scoring!$Q$47)+IF(Data!$AQ238&lt;&gt;"",Scoring!$Q$48)+IF(Data!$AR238&lt;&gt;"",Scoring!$Q$49)+IF(Data!$AS238&lt;&gt;"",Scoring!$Q$50)+IF(Data!$AT238&lt;&gt;"",Scoring!$Q$51)+IF(Data!$AU238&lt;&gt;"",Scoring!$Q$52),"")</f>
        <v/>
      </c>
      <c r="BW238" s="183" t="str">
        <f>IF(BV238&lt;&gt;"",LOOKUP(BV238,Likelihoods!$A$7:$A$107,Likelihoods!O$7:O$107),"")</f>
        <v/>
      </c>
      <c r="BX238" s="9"/>
      <c r="BY238" s="9"/>
      <c r="BZ238" s="9"/>
      <c r="CA238" s="9"/>
      <c r="CB238" s="9"/>
      <c r="CC238" s="9"/>
      <c r="CD238" s="9"/>
      <c r="CE238" s="9"/>
      <c r="CF238" s="9"/>
      <c r="CG238" s="9"/>
      <c r="CH238" s="9"/>
      <c r="CI238" s="9"/>
      <c r="CJ238" s="9"/>
      <c r="CK238" s="9"/>
    </row>
    <row r="239" spans="1:89" ht="14.25">
      <c r="A239" s="59"/>
      <c r="B239" s="76"/>
      <c r="C239" s="77"/>
      <c r="D239" s="77"/>
      <c r="E239" s="77"/>
      <c r="F239" s="77"/>
      <c r="G239" s="77"/>
      <c r="H239" s="77"/>
      <c r="I239" s="77"/>
      <c r="J239" s="77"/>
      <c r="K239" s="77"/>
      <c r="L239" s="77"/>
      <c r="M239" s="77"/>
      <c r="N239" s="77"/>
      <c r="O239" s="77"/>
      <c r="P239" s="76"/>
      <c r="Q239" s="78"/>
      <c r="R239" s="77"/>
      <c r="S239" s="77"/>
      <c r="T239" s="77"/>
      <c r="U239" s="77"/>
      <c r="V239" s="76"/>
      <c r="W239" s="77"/>
      <c r="X239" s="78"/>
      <c r="Y239" s="77"/>
      <c r="Z239" s="77"/>
      <c r="AA239" s="77"/>
      <c r="AB239" s="77"/>
      <c r="AC239" s="77"/>
      <c r="AD239" s="77"/>
      <c r="AE239" s="77"/>
      <c r="AF239" s="76"/>
      <c r="AG239" s="77"/>
      <c r="AH239" s="77"/>
      <c r="AI239" s="77"/>
      <c r="AJ239" s="78"/>
      <c r="AK239" s="77"/>
      <c r="AL239" s="77"/>
      <c r="AM239" s="77"/>
      <c r="AN239" s="77"/>
      <c r="AO239" s="76"/>
      <c r="AP239" s="77"/>
      <c r="AQ239" s="78"/>
      <c r="AR239" s="76"/>
      <c r="AS239" s="78"/>
      <c r="AT239" s="77"/>
      <c r="AU239" s="77"/>
      <c r="AV239" s="179" t="str">
        <f>IF(AND(COUNTBLANK($B239:$O239)=13,COUNTBLANK($P239:$Q239)=1,COUNTBLANK($R239:$U239)=3,COUNTBLANK($V239:$X239)=2,COUNTBLANK($Y239:$AE239)=6,COUNTBLANK($AF239:$AJ239)=4,COUNTBLANK($AK239:AN239)=3,COUNTBLANK($AO239:$AQ239)=2,COUNTBLANK($AR239:$AS239)=1,COUNTBLANK($AT239:$AU239)=1),IF(Data!$B239&lt;&gt;"",Scoring!$D$7)+IF(Data!$C239&lt;&gt;"",Scoring!$D$8)+IF(Data!$D239&lt;&gt;"",Scoring!$D$9)+IF(Data!$E239&lt;&gt;"",Scoring!$D$10)+IF(Data!$F239&lt;&gt;"",Scoring!$D$11)+IF(Data!$G239&lt;&gt;"",Scoring!$D$12)+IF(Data!$H239&lt;&gt;"",Scoring!$D$13)+IF(Data!$I239&lt;&gt;"",Scoring!$D$14)+IF(Data!$J239&lt;&gt;"",Scoring!$D$15)+IF(Data!$K239&lt;&gt;"",Scoring!$D$16)+IF(Data!$L239&lt;&gt;"",Scoring!$D$17)+IF(Data!$M239&lt;&gt;"",Scoring!$D$18)+IF(Data!$N239&lt;&gt;"",Scoring!$D$19)+IF(Data!$O239&lt;&gt;"",Scoring!$D$20)+IF(Data!$P239&lt;&gt;"",Scoring!$D$21)+IF(Data!$Q239&lt;&gt;"",Scoring!$D$22)+IF(Data!$R239&lt;&gt;"",Scoring!$D$23)+IF(Data!$S239&lt;&gt;"",Scoring!$D$24)+IF(Data!$T239&lt;&gt;"",Scoring!$D$25)+IF(Data!$U239&lt;&gt;"",Scoring!$D$26)+IF(Data!$V239&lt;&gt;"",Scoring!$D$27)+IF(Data!$W239&lt;&gt;"",Scoring!$D$28)+IF(Data!$X239&lt;&gt;"",Scoring!$D$29)+IF(Data!$Y239&lt;&gt;"",Scoring!$D$30)+IF(Data!$Z239&lt;&gt;"",Scoring!$D$31)+IF(Data!$AA239&lt;&gt;"",Scoring!$D$32)+IF(Data!$AB239&lt;&gt;"",Scoring!$D$33)+IF(Data!$AC239&lt;&gt;"",Scoring!$D$34)+IF(Data!$AD239&lt;&gt;"",Scoring!$D$35)+IF(Data!$AE239&lt;&gt;"",Scoring!$D$36)+IF(Data!$AF239&lt;&gt;"",Scoring!$D$37)+IF(Data!$AG239&lt;&gt;"",Scoring!$D$38)+IF(Data!$AH239&lt;&gt;"",Scoring!$D$39)+IF(Data!$AI239&lt;&gt;"",Scoring!$D$40)+IF(Data!$AJ239&lt;&gt;"",Scoring!$D$41)+IF(Data!$AK239&lt;&gt;"",Scoring!$D$42)+IF(Data!$AL239&lt;&gt;"",Scoring!$D$43)+IF(Data!$AM239&lt;&gt;"",Scoring!$D$44)+IF(Data!$AN239&lt;&gt;"",Scoring!$D$45)+IF(Data!$AO239&lt;&gt;"",Scoring!$D$46)+IF(Data!$AP239&lt;&gt;"",Scoring!$D$47)+IF(Data!$AQ239&lt;&gt;"",Scoring!$D$48)+IF(Data!$AR239&lt;&gt;"",Scoring!$D$49)+IF(Data!$AS239&lt;&gt;"",Scoring!$D$50)+IF(Data!$AT239&lt;&gt;"",Scoring!$D$51)+IF(Data!$AU239&lt;&gt;"",Scoring!$D$52),"")</f>
        <v/>
      </c>
      <c r="AW239" s="180" t="str">
        <f>IF(AV239&lt;&gt;"",LOOKUP(AV239,Likelihoods!$A$7:$A$107,Likelihoods!B$7:B$107),"")</f>
        <v/>
      </c>
      <c r="AX239" s="181" t="str">
        <f>IF(AND(COUNTBLANK($B239:$O239)=13,COUNTBLANK($P239:$Q239)=1,COUNTBLANK($R239:$U239)=3,COUNTBLANK($V239:$X239)=2,COUNTBLANK($Y239:$AE239)=6,COUNTBLANK($AF239:$AJ239)=4,COUNTBLANK($AK239:AN239)=3,COUNTBLANK($AO239:$AQ239)=2,COUNTBLANK($AR239:$AS239)=1,COUNTBLANK($AT239:$AU239)=1),IF(Data!$B239&lt;&gt;"",Scoring!$E$7)+IF(Data!$C239&lt;&gt;"",Scoring!$E$8)+IF(Data!$D239&lt;&gt;"",Scoring!$E$9)+IF(Data!$E239&lt;&gt;"",Scoring!$E$10)+IF(Data!$F239&lt;&gt;"",Scoring!$E$11)+IF(Data!$G239&lt;&gt;"",Scoring!$E$12)+IF(Data!$H239&lt;&gt;"",Scoring!$E$13)+IF(Data!$I239&lt;&gt;"",Scoring!$E$14)+IF(Data!$J239&lt;&gt;"",Scoring!$E$15)+IF(Data!$K239&lt;&gt;"",Scoring!$E$16)+IF(Data!$L239&lt;&gt;"",Scoring!$E$17)+IF(Data!$M239&lt;&gt;"",Scoring!$E$18)+IF(Data!$N239&lt;&gt;"",Scoring!$E$19)+IF(Data!$O239&lt;&gt;"",Scoring!$E$20)+IF(Data!$P239&lt;&gt;"",Scoring!$E$21)+IF(Data!$Q239&lt;&gt;"",Scoring!$E$22)+IF(Data!$R239&lt;&gt;"",Scoring!$E$23)+IF(Data!$S239&lt;&gt;"",Scoring!$E$24)+IF(Data!$T239&lt;&gt;"",Scoring!$E$25)+IF(Data!$U239&lt;&gt;"",Scoring!$E$26)+IF(Data!$V239&lt;&gt;"",Scoring!$E$27)+IF(Data!$W239&lt;&gt;"",Scoring!$E$28)+IF(Data!$X239&lt;&gt;"",Scoring!$E$29)+IF(Data!$Y239&lt;&gt;"",Scoring!$E$30)+IF(Data!$Z239&lt;&gt;"",Scoring!$E$31)+IF(Data!$AA239&lt;&gt;"",Scoring!$E$32)+IF(Data!$AB239&lt;&gt;"",Scoring!$E$33)+IF(Data!$AC239&lt;&gt;"",Scoring!$E$34)+IF(Data!$AD239&lt;&gt;"",Scoring!$E$35)+IF(Data!$AE239&lt;&gt;"",Scoring!$E$36)+IF(Data!$AF239&lt;&gt;"",Scoring!$E$37)+IF(Data!$AG239&lt;&gt;"",Scoring!$E$38)+IF(Data!$AH239&lt;&gt;"",Scoring!$E$39)+IF(Data!$AI239&lt;&gt;"",Scoring!$E$40)+IF(Data!$AJ239&lt;&gt;"",Scoring!$E$41)+IF(Data!$AK239&lt;&gt;"",Scoring!$E$42)+IF(Data!$AL239&lt;&gt;"",Scoring!$E$43)+IF(Data!$AM239&lt;&gt;"",Scoring!$E$44)+IF(Data!$AN239&lt;&gt;"",Scoring!$E$45)+IF(Data!$AO239&lt;&gt;"",Scoring!$E$46)+IF(Data!$AP239&lt;&gt;"",Scoring!$E$47)+IF(Data!$AQ239&lt;&gt;"",Scoring!$E$48)+IF(Data!$AR239&lt;&gt;"",Scoring!$E$49)+IF(Data!$AS239&lt;&gt;"",Scoring!$E$50)+IF(Data!$AT239&lt;&gt;"",Scoring!$E$51)+IF(Data!$AU239&lt;&gt;"",Scoring!$E$52),"")</f>
        <v/>
      </c>
      <c r="AY239" s="180" t="str">
        <f>IF(AX239&lt;&gt;"",LOOKUP(AX239,Likelihoods!$A$7:$A$107,Likelihoods!C$7:C$107),"")</f>
        <v/>
      </c>
      <c r="AZ239" s="182" t="str">
        <f>IF(AND(COUNTBLANK($B239:$O239)=13,COUNTBLANK($P239:$Q239)=1,COUNTBLANK($R239:$U239)=3,COUNTBLANK($V239:$X239)=2,COUNTBLANK($Y239:$AE239)=6,COUNTBLANK($AF239:$AJ239)=4,COUNTBLANK($AK239:AN239)=3,COUNTBLANK($AO239:$AQ239)=2,COUNTBLANK($AR239:$AS239)=1,COUNTBLANK($AT239:$AU239)=1),IF(Data!$B239&lt;&gt;"",Scoring!$F$7)+IF(Data!$C239&lt;&gt;"",Scoring!$F$8)+IF(Data!$D239&lt;&gt;"",Scoring!$F$9)+IF(Data!$E239&lt;&gt;"",Scoring!$F$10)+IF(Data!$F239&lt;&gt;"",Scoring!$F$11)+IF(Data!$G239&lt;&gt;"",Scoring!$F$12)+IF(Data!$H239&lt;&gt;"",Scoring!$F$13)+IF(Data!$I239&lt;&gt;"",Scoring!$F$14)+IF(Data!$J239&lt;&gt;"",Scoring!$F$15)+IF(Data!$K239&lt;&gt;"",Scoring!$F$16)+IF(Data!$L239&lt;&gt;"",Scoring!$F$17)+IF(Data!$M239&lt;&gt;"",Scoring!$F$18)+IF(Data!$N239&lt;&gt;"",Scoring!$F$19)+IF(Data!$O239&lt;&gt;"",Scoring!$F$20)+IF(Data!$P239&lt;&gt;"",Scoring!$F$21)+IF(Data!$Q239&lt;&gt;"",Scoring!$F$22)+IF(Data!$R239&lt;&gt;"",Scoring!$F$23)+IF(Data!$S239&lt;&gt;"",Scoring!$F$24)+IF(Data!$T239&lt;&gt;"",Scoring!$F$25)+IF(Data!$U239&lt;&gt;"",Scoring!$F$26)+IF(Data!$V239&lt;&gt;"",Scoring!$F$27)+IF(Data!$W239&lt;&gt;"",Scoring!$F$28)+IF(Data!$X239&lt;&gt;"",Scoring!$F$29)+IF(Data!$Y239&lt;&gt;"",Scoring!$F$30)+IF(Data!$Z239&lt;&gt;"",Scoring!$F$31)+IF(Data!$AA239&lt;&gt;"",Scoring!$F$32)+IF(Data!$AB239&lt;&gt;"",Scoring!$F$33)+IF(Data!$AC239&lt;&gt;"",Scoring!$F$34)+IF(Data!$AD239&lt;&gt;"",Scoring!$F$35)+IF(Data!$AE239&lt;&gt;"",Scoring!$F$36)+IF(Data!$AF239&lt;&gt;"",Scoring!$F$37)+IF(Data!$AG239&lt;&gt;"",Scoring!$F$38)+IF(Data!$AH239&lt;&gt;"",Scoring!$F$39)+IF(Data!$AI239&lt;&gt;"",Scoring!$F$40)+IF(Data!$AJ239&lt;&gt;"",Scoring!$F$41)+IF(Data!$AK239&lt;&gt;"",Scoring!$F$42)+IF(Data!$AL239&lt;&gt;"",Scoring!$F$43)+IF(Data!$AM239&lt;&gt;"",Scoring!$F$44)+IF(Data!$AN239&lt;&gt;"",Scoring!$F$45)+IF(Data!$AO239&lt;&gt;"",Scoring!$F$46)+IF(Data!$AP239&lt;&gt;"",Scoring!$F$47)+IF(Data!$AQ239&lt;&gt;"",Scoring!$F$48)+IF(Data!$AR239&lt;&gt;"",Scoring!$F$49)+IF(Data!$AS239&lt;&gt;"",Scoring!$F$50)+IF(Data!$AT239&lt;&gt;"",Scoring!$F$51)+IF(Data!$AU239&lt;&gt;"",Scoring!$F$52),"")</f>
        <v/>
      </c>
      <c r="BA239" s="183" t="str">
        <f>IF(AZ239&lt;&gt;"",LOOKUP(AZ239,Likelihoods!$A$7:$A$107,Likelihoods!D$7:D$107),"")</f>
        <v/>
      </c>
      <c r="BB239" s="181" t="str">
        <f>IF(AND(COUNTBLANK($B239:$O239)=13,COUNTBLANK($P239:$Q239)=1,COUNTBLANK($R239:$U239)=3,COUNTBLANK($V239:$X239)=2,COUNTBLANK($Y239:$AE239)=6,COUNTBLANK($AF239:$AJ239)=4,COUNTBLANK($AK239:AN239)=3,COUNTBLANK($AO239:$AQ239)=2,COUNTBLANK($AR239:$AS239)=1,COUNTBLANK($AT239:$AU239)=1),IF(Data!$B239&lt;&gt;"",Scoring!$G$7)+IF(Data!$C239&lt;&gt;"",Scoring!$G$8)+IF(Data!$D239&lt;&gt;"",Scoring!$G$9)+IF(Data!$E239&lt;&gt;"",Scoring!$G$10)+IF(Data!$F239&lt;&gt;"",Scoring!$G$11)+IF(Data!$G239&lt;&gt;"",Scoring!$G$12)+IF(Data!$H239&lt;&gt;"",Scoring!$G$13)+IF(Data!$I239&lt;&gt;"",Scoring!$G$14)+IF(Data!$J239&lt;&gt;"",Scoring!$G$15)+IF(Data!$K239&lt;&gt;"",Scoring!$G$16)+IF(Data!$L239&lt;&gt;"",Scoring!$G$17)+IF(Data!$M239&lt;&gt;"",Scoring!$G$18)+IF(Data!$N239&lt;&gt;"",Scoring!$G$19)+IF(Data!$O239&lt;&gt;"",Scoring!$G$20)+IF(Data!$P239&lt;&gt;"",Scoring!$G$21)+IF(Data!$Q239&lt;&gt;"",Scoring!$G$22)+IF(Data!$R239&lt;&gt;"",Scoring!$G$23)+IF(Data!$S239&lt;&gt;"",Scoring!$G$24)+IF(Data!$T239&lt;&gt;"",Scoring!$G$25)+IF(Data!$U239&lt;&gt;"",Scoring!$G$26)+IF(Data!$V239&lt;&gt;"",Scoring!$G$27)+IF(Data!$W239&lt;&gt;"",Scoring!$G$28)+IF(Data!$X239&lt;&gt;"",Scoring!$G$29)+IF(Data!$Y239&lt;&gt;"",Scoring!$G$30)+IF(Data!$Z239&lt;&gt;"",Scoring!$G$31)+IF(Data!$AA239&lt;&gt;"",Scoring!$G$32)+IF(Data!$AB239&lt;&gt;"",Scoring!$G$33)+IF(Data!$AC239&lt;&gt;"",Scoring!$G$34)+IF(Data!$AD239&lt;&gt;"",Scoring!$G$35)+IF(Data!$AE239&lt;&gt;"",Scoring!$G$36)+IF(Data!$AF239&lt;&gt;"",Scoring!$G$37)+IF(Data!$AG239&lt;&gt;"",Scoring!$G$38)+IF(Data!$AH239&lt;&gt;"",Scoring!$G$39)+IF(Data!$AI239&lt;&gt;"",Scoring!$G$40)+IF(Data!$AJ239&lt;&gt;"",Scoring!$G$41)+IF(Data!$AK239&lt;&gt;"",Scoring!$G$42)+IF(Data!$AL239&lt;&gt;"",Scoring!$G$43)+IF(Data!$AM239&lt;&gt;"",Scoring!$G$44)+IF(Data!$AN239&lt;&gt;"",Scoring!$G$45)+IF(Data!$AO239&lt;&gt;"",Scoring!$G$46)+IF(Data!$AP239&lt;&gt;"",Scoring!$G$47)+IF(Data!$AQ239&lt;&gt;"",Scoring!$G$48)+IF(Data!$AR239&lt;&gt;"",Scoring!$G$49)+IF(Data!$AS239&lt;&gt;"",Scoring!$G$50)+IF(Data!$AT239&lt;&gt;"",Scoring!$G$51)+IF(Data!$AU239&lt;&gt;"",Scoring!$G$52),"")</f>
        <v/>
      </c>
      <c r="BC239" s="184" t="str">
        <f>IF(BB239&lt;&gt;"",LOOKUP(BB239,Likelihoods!$A$7:$A$107,Likelihoods!E$7:E$107),"")</f>
        <v/>
      </c>
      <c r="BD239" s="185" t="str">
        <f>IF(AND(COUNTBLANK($B239:$O239)=13,COUNTBLANK($P239:$Q239)=1,COUNTBLANK($R239:$U239)=3,COUNTBLANK($V239:$X239)=2,COUNTBLANK($Y239:$AE239)=6,COUNTBLANK($AF239:$AJ239)=4,COUNTBLANK($AK239:AN239)=3,COUNTBLANK($AO239:$AQ239)=2,COUNTBLANK($AR239:$AS239)=1,COUNTBLANK($AT239:$AU239)=1),IF(Data!$B239&lt;&gt;"",Scoring!$H$7)+IF(Data!$C239&lt;&gt;"",Scoring!$H$8)+IF(Data!$D239&lt;&gt;"",Scoring!$H$9)+IF(Data!$E239&lt;&gt;"",Scoring!$H$10)+IF(Data!$F239&lt;&gt;"",Scoring!$H$11)+IF(Data!$G239&lt;&gt;"",Scoring!$H$12)+IF(Data!$H239&lt;&gt;"",Scoring!$H$13)+IF(Data!$I239&lt;&gt;"",Scoring!$H$14)+IF(Data!$J239&lt;&gt;"",Scoring!$H$15)+IF(Data!$K239&lt;&gt;"",Scoring!$H$16)+IF(Data!$L239&lt;&gt;"",Scoring!$H$17)+IF(Data!$M239&lt;&gt;"",Scoring!$H$18)+IF(Data!$N239&lt;&gt;"",Scoring!$H$19)+IF(Data!$O239&lt;&gt;"",Scoring!$H$20)+IF(Data!$P239&lt;&gt;"",Scoring!$H$21)+IF(Data!$Q239&lt;&gt;"",Scoring!$H$22)+IF(Data!$R239&lt;&gt;"",Scoring!$H$23)+IF(Data!$S239&lt;&gt;"",Scoring!$H$24)+IF(Data!$T239&lt;&gt;"",Scoring!$H$25)+IF(Data!$U239&lt;&gt;"",Scoring!$H$26)+IF(Data!$V239&lt;&gt;"",Scoring!$H$27)+IF(Data!$W239&lt;&gt;"",Scoring!$H$28)+IF(Data!$X239&lt;&gt;"",Scoring!$H$29)+IF(Data!$Y239&lt;&gt;"",Scoring!$H$30)+IF(Data!$Z239&lt;&gt;"",Scoring!$H$31)+IF(Data!$AA239&lt;&gt;"",Scoring!$H$32)+IF(Data!$AB239&lt;&gt;"",Scoring!$H$33)+IF(Data!$AC239&lt;&gt;"",Scoring!$H$34)+IF(Data!$AD239&lt;&gt;"",Scoring!$H$35)+IF(Data!$AE239&lt;&gt;"",Scoring!$H$36)+IF(Data!$AF239&lt;&gt;"",Scoring!$H$37)+IF(Data!$AG239&lt;&gt;"",Scoring!$H$38)+IF(Data!$AH239&lt;&gt;"",Scoring!$H$39)+IF(Data!$AI239&lt;&gt;"",Scoring!$H$40)+IF(Data!$AJ239&lt;&gt;"",Scoring!$H$41)+IF(Data!$AK239&lt;&gt;"",Scoring!$H$42)+IF(Data!$AL239&lt;&gt;"",Scoring!$H$43)+IF(Data!$AM239&lt;&gt;"",Scoring!$H$44)+IF(Data!$AN239&lt;&gt;"",Scoring!$H$45)+IF(Data!$AO239&lt;&gt;"",Scoring!$H$46)+IF(Data!$AP239&lt;&gt;"",Scoring!$H$47)+IF(Data!$AQ239&lt;&gt;"",Scoring!$H$48)+IF(Data!$AR239&lt;&gt;"",Scoring!$H$49)+IF(Data!$AS239&lt;&gt;"",Scoring!$H$50)+IF(Data!$AT239&lt;&gt;"",Scoring!$H$51)+IF(Data!$AU239&lt;&gt;"",Scoring!$H$52),"")</f>
        <v/>
      </c>
      <c r="BE239" s="186" t="str">
        <f>IF(BD239&lt;&gt;"",LOOKUP(BD239,Likelihoods!$A$7:$A$107,Likelihoods!F$7:F$107),"")</f>
        <v/>
      </c>
      <c r="BF239" s="181" t="str">
        <f>IF(AND(COUNTBLANK($B239:$O239)=13,COUNTBLANK($P239:$Q239)=1,COUNTBLANK($R239:$U239)=3,COUNTBLANK($V239:$X239)=2,COUNTBLANK($Y239:$AE239)=6,COUNTBLANK($AF239:$AJ239)=4,COUNTBLANK($AK239:AN239)=3,COUNTBLANK($AO239:$AQ239)=2,COUNTBLANK($AR239:$AS239)=1,COUNTBLANK($AT239:$AU239)=1),IF(Data!$B239&lt;&gt;"",Scoring!$I$7)+IF(Data!$C239&lt;&gt;"",Scoring!$I$8)+IF(Data!$D239&lt;&gt;"",Scoring!$I$9)+IF(Data!$E239&lt;&gt;"",Scoring!$I$10)+IF(Data!$F239&lt;&gt;"",Scoring!$I$11)+IF(Data!$G239&lt;&gt;"",Scoring!$I$12)+IF(Data!$H239&lt;&gt;"",Scoring!$I$13)+IF(Data!$I239&lt;&gt;"",Scoring!$I$14)+IF(Data!$J239&lt;&gt;"",Scoring!$I$15)+IF(Data!$K239&lt;&gt;"",Scoring!$I$16)+IF(Data!$L239&lt;&gt;"",Scoring!$I$17)+IF(Data!$M239&lt;&gt;"",Scoring!$I$18)+IF(Data!$N239&lt;&gt;"",Scoring!$I$19)+IF(Data!$O239&lt;&gt;"",Scoring!$I$20)+IF(Data!$P239&lt;&gt;"",Scoring!$I$21)+IF(Data!$Q239&lt;&gt;"",Scoring!$I$22)+IF(Data!$R239&lt;&gt;"",Scoring!$I$23)+IF(Data!$S239&lt;&gt;"",Scoring!$I$24)+IF(Data!$T239&lt;&gt;"",Scoring!$I$25)+IF(Data!$U239&lt;&gt;"",Scoring!$I$26)+IF(Data!$V239&lt;&gt;"",Scoring!$I$27)+IF(Data!$W239&lt;&gt;"",Scoring!$I$28)+IF(Data!$X239&lt;&gt;"",Scoring!$I$29)+IF(Data!$Y239&lt;&gt;"",Scoring!$I$30)+IF(Data!$Z239&lt;&gt;"",Scoring!$I$31)+IF(Data!$AA239&lt;&gt;"",Scoring!$I$32)+IF(Data!$AB239&lt;&gt;"",Scoring!$I$33)+IF(Data!$AC239&lt;&gt;"",Scoring!$I$34)+IF(Data!$AD239&lt;&gt;"",Scoring!$I$35)+IF(Data!$AE239&lt;&gt;"",Scoring!$I$36)+IF(Data!$AF239&lt;&gt;"",Scoring!$I$37)+IF(Data!$AG239&lt;&gt;"",Scoring!$I$38)+IF(Data!$AH239&lt;&gt;"",Scoring!$I$39)+IF(Data!$AI239&lt;&gt;"",Scoring!$I$40)+IF(Data!$AJ239&lt;&gt;"",Scoring!$I$41)+IF(Data!$AK239&lt;&gt;"",Scoring!$I$42)+IF(Data!$AL239&lt;&gt;"",Scoring!$I$43)+IF(Data!$AM239&lt;&gt;"",Scoring!$I$44)+IF(Data!$AN239&lt;&gt;"",Scoring!$I$45)+IF(Data!$AO239&lt;&gt;"",Scoring!$I$46)+IF(Data!$AP239&lt;&gt;"",Scoring!$I$47)+IF(Data!$AQ239&lt;&gt;"",Scoring!$I$48)+IF(Data!$AR239&lt;&gt;"",Scoring!$I$49)+IF(Data!$AS239&lt;&gt;"",Scoring!$I$50)+IF(Data!$AT239&lt;&gt;"",Scoring!$I$51)+IF(Data!$AU239&lt;&gt;"",Scoring!$I$52),"")</f>
        <v/>
      </c>
      <c r="BG239" s="180" t="str">
        <f>IF(BF239&lt;&gt;"",LOOKUP(BF239,Likelihoods!$A$7:$A$107,Likelihoods!G$7:G$107),"")</f>
        <v/>
      </c>
      <c r="BH239" s="187" t="str">
        <f>IF(AND(COUNTBLANK($B239:$O239)=13,COUNTBLANK($P239:$Q239)=1,COUNTBLANK($R239:$U239)=3,COUNTBLANK($V239:$X239)=2,COUNTBLANK($Y239:$AE239)=6,COUNTBLANK($AF239:$AJ239)=4,COUNTBLANK($AK239:AN239)=3,COUNTBLANK($AO239:$AQ239)=2,COUNTBLANK($AR239:$AS239)=1,COUNTBLANK($AT239:$AU239)=1),IF(Data!$B239&lt;&gt;"",Scoring!$J$7)+IF(Data!$C239&lt;&gt;"",Scoring!$J$8)+IF(Data!$D239&lt;&gt;"",Scoring!$J$9)+IF(Data!$E239&lt;&gt;"",Scoring!$J$10)+IF(Data!$F239&lt;&gt;"",Scoring!$J$11)+IF(Data!$G239&lt;&gt;"",Scoring!$J$12)+IF(Data!$H239&lt;&gt;"",Scoring!$J$13)+IF(Data!$I239&lt;&gt;"",Scoring!$J$14)+IF(Data!$J239&lt;&gt;"",Scoring!$J$15)+IF(Data!$K239&lt;&gt;"",Scoring!$J$16)+IF(Data!$L239&lt;&gt;"",Scoring!$J$17)+IF(Data!$M239&lt;&gt;"",Scoring!$J$18)+IF(Data!$N239&lt;&gt;"",Scoring!$J$19)+IF(Data!$O239&lt;&gt;"",Scoring!$J$20)+IF(Data!$P239&lt;&gt;"",Scoring!$J$21)+IF(Data!$Q239&lt;&gt;"",Scoring!$J$22)+IF(Data!$R239&lt;&gt;"",Scoring!$J$23)+IF(Data!$S239&lt;&gt;"",Scoring!$J$24)+IF(Data!$T239&lt;&gt;"",Scoring!$J$25)+IF(Data!$U239&lt;&gt;"",Scoring!$J$26)+IF(Data!$V239&lt;&gt;"",Scoring!$J$27)+IF(Data!$W239&lt;&gt;"",Scoring!$J$28)+IF(Data!$X239&lt;&gt;"",Scoring!$J$29)+IF(Data!$Y239&lt;&gt;"",Scoring!$J$30)+IF(Data!$Z239&lt;&gt;"",Scoring!$J$31)+IF(Data!$AA239&lt;&gt;"",Scoring!$J$32)+IF(Data!$AB239&lt;&gt;"",Scoring!$J$33)+IF(Data!$AC239&lt;&gt;"",Scoring!$J$34)+IF(Data!$AD239&lt;&gt;"",Scoring!$J$35)+IF(Data!$AE239&lt;&gt;"",Scoring!$J$36)+IF(Data!$AF239&lt;&gt;"",Scoring!$J$37)+IF(Data!$AG239&lt;&gt;"",Scoring!$J$38)+IF(Data!$AH239&lt;&gt;"",Scoring!$J$39)+IF(Data!$AI239&lt;&gt;"",Scoring!$J$40)+IF(Data!$AJ239&lt;&gt;"",Scoring!$J$41)+IF(Data!$AK239&lt;&gt;"",Scoring!$J$42)+IF(Data!$AL239&lt;&gt;"",Scoring!$J$43)+IF(Data!$AM239&lt;&gt;"",Scoring!$J$44)+IF(Data!$AN239&lt;&gt;"",Scoring!$J$45)+IF(Data!$AO239&lt;&gt;"",Scoring!$J$46)+IF(Data!$AP239&lt;&gt;"",Scoring!$J$47)+IF(Data!$AQ239&lt;&gt;"",Scoring!$J$48)+IF(Data!$AR239&lt;&gt;"",Scoring!$J$49)+IF(Data!$AS239&lt;&gt;"",Scoring!$J$50)+IF(Data!$AT239&lt;&gt;"",Scoring!$J$51)+IF(Data!$AU239&lt;&gt;"",Scoring!$J$52),"")</f>
        <v/>
      </c>
      <c r="BI239" s="183" t="str">
        <f>IF(BH239&lt;&gt;"",LOOKUP(BH239,Likelihoods!$A$7:$A$107,Likelihoods!H$7:H$107),"")</f>
        <v/>
      </c>
      <c r="BJ239" s="188" t="str">
        <f>IF(AND(COUNTBLANK($B239:$O239)=13,COUNTBLANK($P239:$Q239)=1,COUNTBLANK($R239:$U239)=3,COUNTBLANK($V239:$X239)=2,COUNTBLANK($Y239:$AE239)=6,COUNTBLANK($AF239:$AJ239)=4,COUNTBLANK($AK239:AN239)=3,COUNTBLANK($AO239:$AQ239)=2,COUNTBLANK($AR239:$AS239)=1,COUNTBLANK($AT239:$AU239)=1),IF(Data!$B239&lt;&gt;"",Scoring!$K$7)+IF(Data!$C239&lt;&gt;"",Scoring!$K$8)+IF(Data!$D239&lt;&gt;"",Scoring!$K$9)+IF(Data!$E239&lt;&gt;"",Scoring!$K$10)+IF(Data!$F239&lt;&gt;"",Scoring!$K$11)+IF(Data!$G239&lt;&gt;"",Scoring!$K$12)+IF(Data!$H239&lt;&gt;"",Scoring!$K$13)+IF(Data!$I239&lt;&gt;"",Scoring!$K$14)+IF(Data!$J239&lt;&gt;"",Scoring!$K$15)+IF(Data!$K239&lt;&gt;"",Scoring!$K$16)+IF(Data!$L239&lt;&gt;"",Scoring!$K$17)+IF(Data!$M239&lt;&gt;"",Scoring!$K$18)+IF(Data!$N239&lt;&gt;"",Scoring!$K$19)+IF(Data!$O239&lt;&gt;"",Scoring!$K$20)+IF(Data!$P239&lt;&gt;"",Scoring!$K$21)+IF(Data!$Q239&lt;&gt;"",Scoring!$K$22)+IF(Data!$R239&lt;&gt;"",Scoring!$K$23)+IF(Data!$S239&lt;&gt;"",Scoring!$K$24)+IF(Data!$T239&lt;&gt;"",Scoring!$K$25)+IF(Data!$U239&lt;&gt;"",Scoring!$K$26)+IF(Data!$V239&lt;&gt;"",Scoring!$K$27)+IF(Data!$W239&lt;&gt;"",Scoring!$K$28)+IF(Data!$X239&lt;&gt;"",Scoring!$K$29)+IF(Data!$Y239&lt;&gt;"",Scoring!$K$30)+IF(Data!$Z239&lt;&gt;"",Scoring!$K$31)+IF(Data!$AA239&lt;&gt;"",Scoring!$K$32)+IF(Data!$AB239&lt;&gt;"",Scoring!$K$33)+IF(Data!$AC239&lt;&gt;"",Scoring!$K$34)+IF(Data!$AD239&lt;&gt;"",Scoring!$K$35)+IF(Data!$AE239&lt;&gt;"",Scoring!$K$36)+IF(Data!$AF239&lt;&gt;"",Scoring!$K$37)+IF(Data!$AG239&lt;&gt;"",Scoring!$K$38)+IF(Data!$AH239&lt;&gt;"",Scoring!$K$39)+IF(Data!$AI239&lt;&gt;"",Scoring!$K$40)+IF(Data!$AJ239&lt;&gt;"",Scoring!$K$41)+IF(Data!$AK239&lt;&gt;"",Scoring!$K$42)+IF(Data!$AL239&lt;&gt;"",Scoring!$K$43)+IF(Data!$AM239&lt;&gt;"",Scoring!$K$44)+IF(Data!$AN239&lt;&gt;"",Scoring!$K$45)+IF(Data!$AO239&lt;&gt;"",Scoring!$K$46)+IF(Data!$AP239&lt;&gt;"",Scoring!$K$47)+IF(Data!$AQ239&lt;&gt;"",Scoring!$K$48)+IF(Data!$AR239&lt;&gt;"",Scoring!$K$49)+IF(Data!$AS239&lt;&gt;"",Scoring!$K$50)+IF(Data!$AT239&lt;&gt;"",Scoring!$K$51)+IF(Data!$AU239&lt;&gt;"",Scoring!$K$52),"")</f>
        <v/>
      </c>
      <c r="BK239" s="184" t="str">
        <f>IF(BJ239&lt;&gt;"",LOOKUP(BJ239,Likelihoods!$A$7:$A$107,Likelihoods!I$7:I$107),"")</f>
        <v/>
      </c>
      <c r="BL239" s="187" t="str">
        <f>IF(AND(COUNTBLANK($B239:$O239)=13,COUNTBLANK($P239:$Q239)=1,COUNTBLANK($R239:$U239)=3,COUNTBLANK($V239:$X239)=2,COUNTBLANK($Y239:$AE239)=6,COUNTBLANK($AF239:$AJ239)=4,COUNTBLANK($AK239:AN239)=3,COUNTBLANK($AO239:$AQ239)=2,COUNTBLANK($AR239:$AS239)=1,COUNTBLANK($AT239:$AU239)=1),IF(Data!$B239&lt;&gt;"",Scoring!$L$7)+IF(Data!$C239&lt;&gt;"",Scoring!$L$8)+IF(Data!$D239&lt;&gt;"",Scoring!$L$9)+IF(Data!$E239&lt;&gt;"",Scoring!$L$10)+IF(Data!$F239&lt;&gt;"",Scoring!$L$11)+IF(Data!$G239&lt;&gt;"",Scoring!$L$12)+IF(Data!$H239&lt;&gt;"",Scoring!$L$13)+IF(Data!$I239&lt;&gt;"",Scoring!$L$14)+IF(Data!$J239&lt;&gt;"",Scoring!$L$15)+IF(Data!$K239&lt;&gt;"",Scoring!$L$16)+IF(Data!$L239&lt;&gt;"",Scoring!$L$17)+IF(Data!$M239&lt;&gt;"",Scoring!$L$18)+IF(Data!$N239&lt;&gt;"",Scoring!$L$19)+IF(Data!$O239&lt;&gt;"",Scoring!$L$20)+IF(Data!$P239&lt;&gt;"",Scoring!$L$21)+IF(Data!$Q239&lt;&gt;"",Scoring!$L$22)+IF(Data!$R239&lt;&gt;"",Scoring!$L$23)+IF(Data!$S239&lt;&gt;"",Scoring!$L$24)+IF(Data!$T239&lt;&gt;"",Scoring!$L$25)+IF(Data!$U239&lt;&gt;"",Scoring!$L$26)+IF(Data!$V239&lt;&gt;"",Scoring!$L$27)+IF(Data!$W239&lt;&gt;"",Scoring!$L$28)+IF(Data!$X239&lt;&gt;"",Scoring!$L$29)+IF(Data!$Y239&lt;&gt;"",Scoring!$L$30)+IF(Data!$Z239&lt;&gt;"",Scoring!$L$31)+IF(Data!$AA239&lt;&gt;"",Scoring!$L$32)+IF(Data!$AB239&lt;&gt;"",Scoring!$L$33)+IF(Data!$AC239&lt;&gt;"",Scoring!$L$34)+IF(Data!$AD239&lt;&gt;"",Scoring!$L$35)+IF(Data!$AE239&lt;&gt;"",Scoring!$L$36)+IF(Data!$AF239&lt;&gt;"",Scoring!$L$37)+IF(Data!$AG239&lt;&gt;"",Scoring!$L$38)+IF(Data!$AH239&lt;&gt;"",Scoring!$L$39)+IF(Data!$AI239&lt;&gt;"",Scoring!$L$40)+IF(Data!$AJ239&lt;&gt;"",Scoring!$L$41)+IF(Data!$AK239&lt;&gt;"",Scoring!$L$42)+IF(Data!$AL239&lt;&gt;"",Scoring!$L$43)+IF(Data!$AM239&lt;&gt;"",Scoring!$L$44)+IF(Data!$AN239&lt;&gt;"",Scoring!$L$45)+IF(Data!$AO239&lt;&gt;"",Scoring!$L$46)+IF(Data!$AP239&lt;&gt;"",Scoring!$L$47)+IF(Data!$AQ239&lt;&gt;"",Scoring!$L$48)+IF(Data!$AR239&lt;&gt;"",Scoring!$L$49)+IF(Data!$AS239&lt;&gt;"",Scoring!$L$50)+IF(Data!$AT239&lt;&gt;"",Scoring!$L$51)+IF(Data!$AU239&lt;&gt;"",Scoring!$L$52),"")</f>
        <v/>
      </c>
      <c r="BM239" s="180" t="str">
        <f>IF(BL239&lt;&gt;"",LOOKUP(BL239,Likelihoods!$A$7:$A$107,Likelihoods!J$7:J$107),"")</f>
        <v/>
      </c>
      <c r="BN239" s="181" t="str">
        <f>IF(AND(COUNTBLANK($B239:$O239)=13,COUNTBLANK($P239:$Q239)=1,COUNTBLANK($R239:$U239)=3,COUNTBLANK($V239:$X239)=2,COUNTBLANK($Y239:$AE239)=6,COUNTBLANK($AF239:$AJ239)=4,COUNTBLANK($AK239:AN239)=3,COUNTBLANK($AO239:$AQ239)=2,COUNTBLANK($AR239:$AS239)=1,COUNTBLANK($AT239:$AU239)=1),IF(Data!$B239&lt;&gt;"",Scoring!$M$7)+IF(Data!$C239&lt;&gt;"",Scoring!$M$8)+IF(Data!$D239&lt;&gt;"",Scoring!$M$9)+IF(Data!$E239&lt;&gt;"",Scoring!$M$10)+IF(Data!$F239&lt;&gt;"",Scoring!$M$11)+IF(Data!$G239&lt;&gt;"",Scoring!$M$12)+IF(Data!$H239&lt;&gt;"",Scoring!$M$13)+IF(Data!$I239&lt;&gt;"",Scoring!$M$14)+IF(Data!$J239&lt;&gt;"",Scoring!$M$15)+IF(Data!$K239&lt;&gt;"",Scoring!$M$16)+IF(Data!$L239&lt;&gt;"",Scoring!$M$17)+IF(Data!$M239&lt;&gt;"",Scoring!$M$18)+IF(Data!$N239&lt;&gt;"",Scoring!$M$19)+IF(Data!$O239&lt;&gt;"",Scoring!$M$20)+IF(Data!$P239&lt;&gt;"",Scoring!$M$21)+IF(Data!$Q239&lt;&gt;"",Scoring!$M$22)+IF(Data!$R239&lt;&gt;"",Scoring!$M$23)+IF(Data!$S239&lt;&gt;"",Scoring!$M$24)+IF(Data!$T239&lt;&gt;"",Scoring!$M$25)+IF(Data!$U239&lt;&gt;"",Scoring!$M$26)+IF(Data!$V239&lt;&gt;"",Scoring!$M$27)+IF(Data!$W239&lt;&gt;"",Scoring!$M$28)+IF(Data!$X239&lt;&gt;"",Scoring!$M$29)+IF(Data!$Y239&lt;&gt;"",Scoring!$M$30)+IF(Data!$Z239&lt;&gt;"",Scoring!$M$31)+IF(Data!$AA239&lt;&gt;"",Scoring!$M$32)+IF(Data!$AB239&lt;&gt;"",Scoring!$M$33)+IF(Data!$AC239&lt;&gt;"",Scoring!$M$34)+IF(Data!$AD239&lt;&gt;"",Scoring!$M$35)+IF(Data!$AE239&lt;&gt;"",Scoring!$M$36)+IF(Data!$AF239&lt;&gt;"",Scoring!$M$37)+IF(Data!$AG239&lt;&gt;"",Scoring!$M$38)+IF(Data!$AH239&lt;&gt;"",Scoring!$M$39)+IF(Data!$AI239&lt;&gt;"",Scoring!$M$40)+IF(Data!$AJ239&lt;&gt;"",Scoring!$M$41)+IF(Data!$AK239&lt;&gt;"",Scoring!$M$42)+IF(Data!$AL239&lt;&gt;"",Scoring!$M$43)+IF(Data!$AM239&lt;&gt;"",Scoring!$M$44)+IF(Data!$AN239&lt;&gt;"",Scoring!$M$45)+IF(Data!$AO239&lt;&gt;"",Scoring!$M$46)+IF(Data!$AP239&lt;&gt;"",Scoring!$M$47)+IF(Data!$AQ239&lt;&gt;"",Scoring!$M$48)+IF(Data!$AR239&lt;&gt;"",Scoring!$M$49)+IF(Data!$AS239&lt;&gt;"",Scoring!$M$50)+IF(Data!$AT239&lt;&gt;"",Scoring!$M$51)+IF(Data!$AU239&lt;&gt;"",Scoring!$M$52),"")</f>
        <v/>
      </c>
      <c r="BO239" s="184" t="str">
        <f>IF(BN239&lt;&gt;"",LOOKUP(BN239,Likelihoods!$A$7:$A$107,Likelihoods!K$7:K$107),"")</f>
        <v/>
      </c>
      <c r="BP239" s="179" t="str">
        <f>IF(AND(COUNTBLANK($B239:$O239)=13,COUNTBLANK($P239:$Q239)=1,COUNTBLANK($R239:$U239)=3,COUNTBLANK($V239:$X239)=2,COUNTBLANK($Y239:$AE239)=6,COUNTBLANK($AF239:$AJ239)=4,COUNTBLANK($AK239:AN239)=3,COUNTBLANK($AO239:$AQ239)=2,COUNTBLANK($AR239:$AS239)=1,COUNTBLANK($AT239:$AU239)=1),IF(Data!$B239&lt;&gt;"",Scoring!$N$7)+IF(Data!$C239&lt;&gt;"",Scoring!$N$8)+IF(Data!$D239&lt;&gt;"",Scoring!$N$9)+IF(Data!$E239&lt;&gt;"",Scoring!$N$10)+IF(Data!$F239&lt;&gt;"",Scoring!$N$11)+IF(Data!$G239&lt;&gt;"",Scoring!$N$12)+IF(Data!$H239&lt;&gt;"",Scoring!$N$13)+IF(Data!$I239&lt;&gt;"",Scoring!$N$14)+IF(Data!$J239&lt;&gt;"",Scoring!$N$15)+IF(Data!$K239&lt;&gt;"",Scoring!$N$16)+IF(Data!$L239&lt;&gt;"",Scoring!$N$17)+IF(Data!$M239&lt;&gt;"",Scoring!$N$18)+IF(Data!$N239&lt;&gt;"",Scoring!$N$19)+IF(Data!$O239&lt;&gt;"",Scoring!$N$20)+IF(Data!$P239&lt;&gt;"",Scoring!$N$21)+IF(Data!$Q239&lt;&gt;"",Scoring!$N$22)+IF(Data!$R239&lt;&gt;"",Scoring!$N$23)+IF(Data!$S239&lt;&gt;"",Scoring!$N$24)+IF(Data!$T239&lt;&gt;"",Scoring!$N$25)+IF(Data!$U239&lt;&gt;"",Scoring!$N$26)+IF(Data!$V239&lt;&gt;"",Scoring!$N$27)+IF(Data!$W239&lt;&gt;"",Scoring!$N$28)+IF(Data!$X239&lt;&gt;"",Scoring!$N$29)+IF(Data!$Y239&lt;&gt;"",Scoring!$N$30)+IF(Data!$Z239&lt;&gt;"",Scoring!$N$31)+IF(Data!$AA239&lt;&gt;"",Scoring!$N$32)+IF(Data!$AB239&lt;&gt;"",Scoring!$N$33)+IF(Data!$AC239&lt;&gt;"",Scoring!$N$34)+IF(Data!$AD239&lt;&gt;"",Scoring!$N$35)+IF(Data!$AE239&lt;&gt;"",Scoring!$N$36)+IF(Data!$AF239&lt;&gt;"",Scoring!$N$37)+IF(Data!$AG239&lt;&gt;"",Scoring!$N$38)+IF(Data!$AH239&lt;&gt;"",Scoring!$N$39)+IF(Data!$AI239&lt;&gt;"",Scoring!$N$40)+IF(Data!$AJ239&lt;&gt;"",Scoring!$N$41)+IF(Data!$AK239&lt;&gt;"",Scoring!$N$42)+IF(Data!$AL239&lt;&gt;"",Scoring!$N$43)+IF(Data!$AM239&lt;&gt;"",Scoring!$N$44)+IF(Data!$AN239&lt;&gt;"",Scoring!$N$45)+IF(Data!$AO239&lt;&gt;"",Scoring!$N$46)+IF(Data!$AP239&lt;&gt;"",Scoring!$N$47)+IF(Data!$AQ239&lt;&gt;"",Scoring!$N$48)+IF(Data!$AR239&lt;&gt;"",Scoring!$N$49)+IF(Data!$AS239&lt;&gt;"",Scoring!$N$50)+IF(Data!$AT239&lt;&gt;"",Scoring!$N$51)+IF(Data!$AU239&lt;&gt;"",Scoring!$N$52),"")</f>
        <v/>
      </c>
      <c r="BQ239" s="189" t="str">
        <f>IF(BP239&lt;&gt;"",LOOKUP(BP239,Likelihoods!$A$7:$A$107,Likelihoods!L$7:L$107),"")</f>
        <v/>
      </c>
      <c r="BR239" s="181" t="str">
        <f>IF(AND(COUNTBLANK($B239:$O239)=13,COUNTBLANK($P239:$Q239)=1,COUNTBLANK($R239:$U239)=3,COUNTBLANK($V239:$X239)=2,COUNTBLANK($Y239:$AE239)=6,COUNTBLANK($AF239:$AJ239)=4,COUNTBLANK($AK239:AN239)=3,COUNTBLANK($AO239:$AQ239)=2,COUNTBLANK($AR239:$AS239)=1,COUNTBLANK($AT239:$AU239)=1),IF(Data!$B239&lt;&gt;"",Scoring!$O$7)+IF(Data!$C239&lt;&gt;"",Scoring!$O$8)+IF(Data!$D239&lt;&gt;"",Scoring!$O$9)+IF(Data!$E239&lt;&gt;"",Scoring!$O$10)+IF(Data!$F239&lt;&gt;"",Scoring!$O$11)+IF(Data!$G239&lt;&gt;"",Scoring!$O$12)+IF(Data!$H239&lt;&gt;"",Scoring!$O$13)+IF(Data!$I239&lt;&gt;"",Scoring!$O$14)+IF(Data!$J239&lt;&gt;"",Scoring!$O$15)+IF(Data!$K239&lt;&gt;"",Scoring!$O$16)+IF(Data!$L239&lt;&gt;"",Scoring!$O$17)+IF(Data!$M239&lt;&gt;"",Scoring!$O$18)+IF(Data!$N239&lt;&gt;"",Scoring!$O$19)+IF(Data!$O239&lt;&gt;"",Scoring!$O$20)+IF(Data!$P239&lt;&gt;"",Scoring!$O$21)+IF(Data!$Q239&lt;&gt;"",Scoring!$O$22)+IF(Data!$R239&lt;&gt;"",Scoring!$O$23)+IF(Data!$S239&lt;&gt;"",Scoring!$O$24)+IF(Data!$T239&lt;&gt;"",Scoring!$O$25)+IF(Data!$U239&lt;&gt;"",Scoring!$O$26)+IF(Data!$V239&lt;&gt;"",Scoring!$O$27)+IF(Data!$W239&lt;&gt;"",Scoring!$O$28)+IF(Data!$X239&lt;&gt;"",Scoring!$O$29)+IF(Data!$Y239&lt;&gt;"",Scoring!$O$30)+IF(Data!$Z239&lt;&gt;"",Scoring!$O$31)+IF(Data!$AA239&lt;&gt;"",Scoring!$O$32)+IF(Data!$AB239&lt;&gt;"",Scoring!$O$33)+IF(Data!$AC239&lt;&gt;"",Scoring!$O$34)+IF(Data!$AD239&lt;&gt;"",Scoring!$O$35)+IF(Data!$AE239&lt;&gt;"",Scoring!$O$36)+IF(Data!$AF239&lt;&gt;"",Scoring!$O$37)+IF(Data!$AG239&lt;&gt;"",Scoring!$O$38)+IF(Data!$AH239&lt;&gt;"",Scoring!$O$39)+IF(Data!$AI239&lt;&gt;"",Scoring!$O$40)+IF(Data!$AJ239&lt;&gt;"",Scoring!$O$41)+IF(Data!$AK239&lt;&gt;"",Scoring!$O$42)+IF(Data!$AL239&lt;&gt;"",Scoring!$O$43)+IF(Data!$AM239&lt;&gt;"",Scoring!$O$44)+IF(Data!$AN239&lt;&gt;"",Scoring!$O$45)+IF(Data!$AO239&lt;&gt;"",Scoring!$O$46)+IF(Data!$AP239&lt;&gt;"",Scoring!$O$47)+IF(Data!$AQ239&lt;&gt;"",Scoring!$O$48)+IF(Data!$AR239&lt;&gt;"",Scoring!$O$49)+IF(Data!$AS239&lt;&gt;"",Scoring!$O$50)+IF(Data!$AT239&lt;&gt;"",Scoring!$O$51)+IF(Data!$AU239&lt;&gt;"",Scoring!$O$52),"")</f>
        <v/>
      </c>
      <c r="BS239" s="184" t="str">
        <f>IF(BR239&lt;&gt;"",LOOKUP(BR239,Likelihoods!$A$7:$A$107,Likelihoods!M$7:M$107),"")</f>
        <v/>
      </c>
      <c r="BT239" s="181" t="str">
        <f>IF(AND(COUNTBLANK($B239:$O239)=13,COUNTBLANK($P239:$Q239)=1,COUNTBLANK($R239:$U239)=3,COUNTBLANK($V239:$X239)=2,COUNTBLANK($Y239:$AE239)=6,COUNTBLANK($AF239:$AJ239)=4,COUNTBLANK($AK239:AN239)=3,COUNTBLANK($AO239:$AQ239)=2,COUNTBLANK($AR239:$AS239)=1,COUNTBLANK($AT239:$AU239)=1),IF(Data!$B239&lt;&gt;"",Scoring!$P$7)+IF(Data!$C239&lt;&gt;"",Scoring!$P$8)+IF(Data!$D239&lt;&gt;"",Scoring!$P$9)+IF(Data!$E239&lt;&gt;"",Scoring!$P$10)+IF(Data!$F239&lt;&gt;"",Scoring!$P$11)+IF(Data!$G239&lt;&gt;"",Scoring!$P$12)+IF(Data!$H239&lt;&gt;"",Scoring!$P$13)+IF(Data!$I239&lt;&gt;"",Scoring!$P$14)+IF(Data!$J239&lt;&gt;"",Scoring!$P$15)+IF(Data!$K239&lt;&gt;"",Scoring!$P$16)+IF(Data!$L239&lt;&gt;"",Scoring!$P$17)+IF(Data!$M239&lt;&gt;"",Scoring!$P$18)+IF(Data!$N239&lt;&gt;"",Scoring!$P$19)+IF(Data!$O239&lt;&gt;"",Scoring!$P$20)+IF(Data!$P239&lt;&gt;"",Scoring!$P$21)+IF(Data!$Q239&lt;&gt;"",Scoring!$P$22)+IF(Data!$R239&lt;&gt;"",Scoring!$P$23)+IF(Data!$S239&lt;&gt;"",Scoring!$P$24)+IF(Data!$T239&lt;&gt;"",Scoring!$P$25)+IF(Data!$U239&lt;&gt;"",Scoring!$P$26)+IF(Data!$V239&lt;&gt;"",Scoring!$P$27)+IF(Data!$W239&lt;&gt;"",Scoring!$P$28)+IF(Data!$X239&lt;&gt;"",Scoring!$P$29)+IF(Data!$Y239&lt;&gt;"",Scoring!$P$30)+IF(Data!$Z239&lt;&gt;"",Scoring!$P$31)+IF(Data!$AA239&lt;&gt;"",Scoring!$P$32)+IF(Data!$AB239&lt;&gt;"",Scoring!$P$33)+IF(Data!$AC239&lt;&gt;"",Scoring!$P$34)+IF(Data!$AD239&lt;&gt;"",Scoring!$P$35)+IF(Data!$AE239&lt;&gt;"",Scoring!$P$36)+IF(Data!$AF239&lt;&gt;"",Scoring!$P$37)+IF(Data!$AG239&lt;&gt;"",Scoring!$P$38)+IF(Data!$AH239&lt;&gt;"",Scoring!$P$39)+IF(Data!$AI239&lt;&gt;"",Scoring!$P$40)+IF(Data!$AJ239&lt;&gt;"",Scoring!$P$41)+IF(Data!$AK239&lt;&gt;"",Scoring!$P$42)+IF(Data!$AL239&lt;&gt;"",Scoring!$P$43)+IF(Data!$AM239&lt;&gt;"",Scoring!$P$44)+IF(Data!$AN239&lt;&gt;"",Scoring!$P$45)+IF(Data!$AO239&lt;&gt;"",Scoring!$P$46)+IF(Data!$AP239&lt;&gt;"",Scoring!$P$47)+IF(Data!$AQ239&lt;&gt;"",Scoring!$P$48)+IF(Data!$AR239&lt;&gt;"",Scoring!$P$49)+IF(Data!$AS239&lt;&gt;"",Scoring!$P$50)+IF(Data!$AT239&lt;&gt;"",Scoring!$P$51)+IF(Data!$AU239&lt;&gt;"",Scoring!$P$52),"")</f>
        <v/>
      </c>
      <c r="BU239" s="180" t="str">
        <f>IF(BT239&lt;&gt;"",LOOKUP(BT239,Likelihoods!$A$7:$A$107,Likelihoods!N$7:N$107),"")</f>
        <v/>
      </c>
      <c r="BV239" s="181" t="str">
        <f>IF(AND(COUNTBLANK($B239:$O239)=13,COUNTBLANK($P239:$Q239)=1,COUNTBLANK($R239:$U239)=3,COUNTBLANK($V239:$X239)=2,COUNTBLANK($Y239:$AE239)=6,COUNTBLANK($AF239:$AJ239)=4,COUNTBLANK($AK239:AN239)=3,COUNTBLANK($AO239:$AQ239)=2,COUNTBLANK($AR239:$AS239)=1,COUNTBLANK($AT239:$AU239)=1),IF(Data!$B239&lt;&gt;"",Scoring!$Q$7)+IF(Data!$C239&lt;&gt;"",Scoring!$Q$8)+IF(Data!$D239&lt;&gt;"",Scoring!$Q$9)+IF(Data!$E239&lt;&gt;"",Scoring!$Q$10)+IF(Data!$F239&lt;&gt;"",Scoring!$Q$11)+IF(Data!$G239&lt;&gt;"",Scoring!$Q$12)+IF(Data!$H239&lt;&gt;"",Scoring!$Q$13)+IF(Data!$I239&lt;&gt;"",Scoring!$Q$14)+IF(Data!$J239&lt;&gt;"",Scoring!$Q$15)+IF(Data!$K239&lt;&gt;"",Scoring!$Q$16)+IF(Data!$L239&lt;&gt;"",Scoring!$Q$17)+IF(Data!$M239&lt;&gt;"",Scoring!$Q$18)+IF(Data!$N239&lt;&gt;"",Scoring!$Q$19)+IF(Data!$O239&lt;&gt;"",Scoring!$Q$20)+IF(Data!$P239&lt;&gt;"",Scoring!$Q$21)+IF(Data!$Q239&lt;&gt;"",Scoring!$Q$22)+IF(Data!$R239&lt;&gt;"",Scoring!$Q$23)+IF(Data!$S239&lt;&gt;"",Scoring!$Q$24)+IF(Data!$T239&lt;&gt;"",Scoring!$Q$25)+IF(Data!$U239&lt;&gt;"",Scoring!$Q$26)+IF(Data!$V239&lt;&gt;"",Scoring!$Q$27)+IF(Data!$W239&lt;&gt;"",Scoring!$Q$28)+IF(Data!$X239&lt;&gt;"",Scoring!$Q$29)+IF(Data!$Y239&lt;&gt;"",Scoring!$Q$30)+IF(Data!$Z239&lt;&gt;"",Scoring!$Q$31)+IF(Data!$AA239&lt;&gt;"",Scoring!$Q$32)+IF(Data!$AB239&lt;&gt;"",Scoring!$Q$33)+IF(Data!$AC239&lt;&gt;"",Scoring!$Q$34)+IF(Data!$AD239&lt;&gt;"",Scoring!$Q$35)+IF(Data!$AE239&lt;&gt;"",Scoring!$Q$36)+IF(Data!$AF239&lt;&gt;"",Scoring!$Q$37)+IF(Data!$AG239&lt;&gt;"",Scoring!$Q$38)+IF(Data!$AH239&lt;&gt;"",Scoring!$Q$39)+IF(Data!$AI239&lt;&gt;"",Scoring!$Q$40)+IF(Data!$AJ239&lt;&gt;"",Scoring!$Q$41)+IF(Data!$AK239&lt;&gt;"",Scoring!$Q$42)+IF(Data!$AL239&lt;&gt;"",Scoring!$Q$43)+IF(Data!$AM239&lt;&gt;"",Scoring!$Q$44)+IF(Data!$AN239&lt;&gt;"",Scoring!$Q$45)+IF(Data!$AO239&lt;&gt;"",Scoring!$Q$46)+IF(Data!$AP239&lt;&gt;"",Scoring!$Q$47)+IF(Data!$AQ239&lt;&gt;"",Scoring!$Q$48)+IF(Data!$AR239&lt;&gt;"",Scoring!$Q$49)+IF(Data!$AS239&lt;&gt;"",Scoring!$Q$50)+IF(Data!$AT239&lt;&gt;"",Scoring!$Q$51)+IF(Data!$AU239&lt;&gt;"",Scoring!$Q$52),"")</f>
        <v/>
      </c>
      <c r="BW239" s="183" t="str">
        <f>IF(BV239&lt;&gt;"",LOOKUP(BV239,Likelihoods!$A$7:$A$107,Likelihoods!O$7:O$107),"")</f>
        <v/>
      </c>
      <c r="BX239" s="9"/>
      <c r="BY239" s="9"/>
      <c r="BZ239" s="9"/>
      <c r="CA239" s="9"/>
      <c r="CB239" s="9"/>
      <c r="CC239" s="9"/>
      <c r="CD239" s="9"/>
      <c r="CE239" s="9"/>
      <c r="CF239" s="9"/>
      <c r="CG239" s="9"/>
      <c r="CH239" s="9"/>
      <c r="CI239" s="9"/>
      <c r="CJ239" s="9"/>
      <c r="CK239" s="9"/>
    </row>
    <row r="240" spans="1:89" ht="14.25">
      <c r="A240" s="59"/>
      <c r="B240" s="76"/>
      <c r="C240" s="77"/>
      <c r="D240" s="77"/>
      <c r="E240" s="77"/>
      <c r="F240" s="77"/>
      <c r="G240" s="77"/>
      <c r="H240" s="77"/>
      <c r="I240" s="77"/>
      <c r="J240" s="77"/>
      <c r="K240" s="77"/>
      <c r="L240" s="77"/>
      <c r="M240" s="77"/>
      <c r="N240" s="77"/>
      <c r="O240" s="77"/>
      <c r="P240" s="76"/>
      <c r="Q240" s="78"/>
      <c r="R240" s="77"/>
      <c r="S240" s="77"/>
      <c r="T240" s="77"/>
      <c r="U240" s="77"/>
      <c r="V240" s="76"/>
      <c r="W240" s="77"/>
      <c r="X240" s="78"/>
      <c r="Y240" s="77"/>
      <c r="Z240" s="77"/>
      <c r="AA240" s="77"/>
      <c r="AB240" s="77"/>
      <c r="AC240" s="77"/>
      <c r="AD240" s="77"/>
      <c r="AE240" s="77"/>
      <c r="AF240" s="76"/>
      <c r="AG240" s="77"/>
      <c r="AH240" s="77"/>
      <c r="AI240" s="77"/>
      <c r="AJ240" s="78"/>
      <c r="AK240" s="77"/>
      <c r="AL240" s="77"/>
      <c r="AM240" s="77"/>
      <c r="AN240" s="77"/>
      <c r="AO240" s="76"/>
      <c r="AP240" s="77"/>
      <c r="AQ240" s="78"/>
      <c r="AR240" s="76"/>
      <c r="AS240" s="78"/>
      <c r="AT240" s="77"/>
      <c r="AU240" s="77"/>
      <c r="AV240" s="179" t="str">
        <f>IF(AND(COUNTBLANK($B240:$O240)=13,COUNTBLANK($P240:$Q240)=1,COUNTBLANK($R240:$U240)=3,COUNTBLANK($V240:$X240)=2,COUNTBLANK($Y240:$AE240)=6,COUNTBLANK($AF240:$AJ240)=4,COUNTBLANK($AK240:AN240)=3,COUNTBLANK($AO240:$AQ240)=2,COUNTBLANK($AR240:$AS240)=1,COUNTBLANK($AT240:$AU240)=1),IF(Data!$B240&lt;&gt;"",Scoring!$D$7)+IF(Data!$C240&lt;&gt;"",Scoring!$D$8)+IF(Data!$D240&lt;&gt;"",Scoring!$D$9)+IF(Data!$E240&lt;&gt;"",Scoring!$D$10)+IF(Data!$F240&lt;&gt;"",Scoring!$D$11)+IF(Data!$G240&lt;&gt;"",Scoring!$D$12)+IF(Data!$H240&lt;&gt;"",Scoring!$D$13)+IF(Data!$I240&lt;&gt;"",Scoring!$D$14)+IF(Data!$J240&lt;&gt;"",Scoring!$D$15)+IF(Data!$K240&lt;&gt;"",Scoring!$D$16)+IF(Data!$L240&lt;&gt;"",Scoring!$D$17)+IF(Data!$M240&lt;&gt;"",Scoring!$D$18)+IF(Data!$N240&lt;&gt;"",Scoring!$D$19)+IF(Data!$O240&lt;&gt;"",Scoring!$D$20)+IF(Data!$P240&lt;&gt;"",Scoring!$D$21)+IF(Data!$Q240&lt;&gt;"",Scoring!$D$22)+IF(Data!$R240&lt;&gt;"",Scoring!$D$23)+IF(Data!$S240&lt;&gt;"",Scoring!$D$24)+IF(Data!$T240&lt;&gt;"",Scoring!$D$25)+IF(Data!$U240&lt;&gt;"",Scoring!$D$26)+IF(Data!$V240&lt;&gt;"",Scoring!$D$27)+IF(Data!$W240&lt;&gt;"",Scoring!$D$28)+IF(Data!$X240&lt;&gt;"",Scoring!$D$29)+IF(Data!$Y240&lt;&gt;"",Scoring!$D$30)+IF(Data!$Z240&lt;&gt;"",Scoring!$D$31)+IF(Data!$AA240&lt;&gt;"",Scoring!$D$32)+IF(Data!$AB240&lt;&gt;"",Scoring!$D$33)+IF(Data!$AC240&lt;&gt;"",Scoring!$D$34)+IF(Data!$AD240&lt;&gt;"",Scoring!$D$35)+IF(Data!$AE240&lt;&gt;"",Scoring!$D$36)+IF(Data!$AF240&lt;&gt;"",Scoring!$D$37)+IF(Data!$AG240&lt;&gt;"",Scoring!$D$38)+IF(Data!$AH240&lt;&gt;"",Scoring!$D$39)+IF(Data!$AI240&lt;&gt;"",Scoring!$D$40)+IF(Data!$AJ240&lt;&gt;"",Scoring!$D$41)+IF(Data!$AK240&lt;&gt;"",Scoring!$D$42)+IF(Data!$AL240&lt;&gt;"",Scoring!$D$43)+IF(Data!$AM240&lt;&gt;"",Scoring!$D$44)+IF(Data!$AN240&lt;&gt;"",Scoring!$D$45)+IF(Data!$AO240&lt;&gt;"",Scoring!$D$46)+IF(Data!$AP240&lt;&gt;"",Scoring!$D$47)+IF(Data!$AQ240&lt;&gt;"",Scoring!$D$48)+IF(Data!$AR240&lt;&gt;"",Scoring!$D$49)+IF(Data!$AS240&lt;&gt;"",Scoring!$D$50)+IF(Data!$AT240&lt;&gt;"",Scoring!$D$51)+IF(Data!$AU240&lt;&gt;"",Scoring!$D$52),"")</f>
        <v/>
      </c>
      <c r="AW240" s="180" t="str">
        <f>IF(AV240&lt;&gt;"",LOOKUP(AV240,Likelihoods!$A$7:$A$107,Likelihoods!B$7:B$107),"")</f>
        <v/>
      </c>
      <c r="AX240" s="181" t="str">
        <f>IF(AND(COUNTBLANK($B240:$O240)=13,COUNTBLANK($P240:$Q240)=1,COUNTBLANK($R240:$U240)=3,COUNTBLANK($V240:$X240)=2,COUNTBLANK($Y240:$AE240)=6,COUNTBLANK($AF240:$AJ240)=4,COUNTBLANK($AK240:AN240)=3,COUNTBLANK($AO240:$AQ240)=2,COUNTBLANK($AR240:$AS240)=1,COUNTBLANK($AT240:$AU240)=1),IF(Data!$B240&lt;&gt;"",Scoring!$E$7)+IF(Data!$C240&lt;&gt;"",Scoring!$E$8)+IF(Data!$D240&lt;&gt;"",Scoring!$E$9)+IF(Data!$E240&lt;&gt;"",Scoring!$E$10)+IF(Data!$F240&lt;&gt;"",Scoring!$E$11)+IF(Data!$G240&lt;&gt;"",Scoring!$E$12)+IF(Data!$H240&lt;&gt;"",Scoring!$E$13)+IF(Data!$I240&lt;&gt;"",Scoring!$E$14)+IF(Data!$J240&lt;&gt;"",Scoring!$E$15)+IF(Data!$K240&lt;&gt;"",Scoring!$E$16)+IF(Data!$L240&lt;&gt;"",Scoring!$E$17)+IF(Data!$M240&lt;&gt;"",Scoring!$E$18)+IF(Data!$N240&lt;&gt;"",Scoring!$E$19)+IF(Data!$O240&lt;&gt;"",Scoring!$E$20)+IF(Data!$P240&lt;&gt;"",Scoring!$E$21)+IF(Data!$Q240&lt;&gt;"",Scoring!$E$22)+IF(Data!$R240&lt;&gt;"",Scoring!$E$23)+IF(Data!$S240&lt;&gt;"",Scoring!$E$24)+IF(Data!$T240&lt;&gt;"",Scoring!$E$25)+IF(Data!$U240&lt;&gt;"",Scoring!$E$26)+IF(Data!$V240&lt;&gt;"",Scoring!$E$27)+IF(Data!$W240&lt;&gt;"",Scoring!$E$28)+IF(Data!$X240&lt;&gt;"",Scoring!$E$29)+IF(Data!$Y240&lt;&gt;"",Scoring!$E$30)+IF(Data!$Z240&lt;&gt;"",Scoring!$E$31)+IF(Data!$AA240&lt;&gt;"",Scoring!$E$32)+IF(Data!$AB240&lt;&gt;"",Scoring!$E$33)+IF(Data!$AC240&lt;&gt;"",Scoring!$E$34)+IF(Data!$AD240&lt;&gt;"",Scoring!$E$35)+IF(Data!$AE240&lt;&gt;"",Scoring!$E$36)+IF(Data!$AF240&lt;&gt;"",Scoring!$E$37)+IF(Data!$AG240&lt;&gt;"",Scoring!$E$38)+IF(Data!$AH240&lt;&gt;"",Scoring!$E$39)+IF(Data!$AI240&lt;&gt;"",Scoring!$E$40)+IF(Data!$AJ240&lt;&gt;"",Scoring!$E$41)+IF(Data!$AK240&lt;&gt;"",Scoring!$E$42)+IF(Data!$AL240&lt;&gt;"",Scoring!$E$43)+IF(Data!$AM240&lt;&gt;"",Scoring!$E$44)+IF(Data!$AN240&lt;&gt;"",Scoring!$E$45)+IF(Data!$AO240&lt;&gt;"",Scoring!$E$46)+IF(Data!$AP240&lt;&gt;"",Scoring!$E$47)+IF(Data!$AQ240&lt;&gt;"",Scoring!$E$48)+IF(Data!$AR240&lt;&gt;"",Scoring!$E$49)+IF(Data!$AS240&lt;&gt;"",Scoring!$E$50)+IF(Data!$AT240&lt;&gt;"",Scoring!$E$51)+IF(Data!$AU240&lt;&gt;"",Scoring!$E$52),"")</f>
        <v/>
      </c>
      <c r="AY240" s="180" t="str">
        <f>IF(AX240&lt;&gt;"",LOOKUP(AX240,Likelihoods!$A$7:$A$107,Likelihoods!C$7:C$107),"")</f>
        <v/>
      </c>
      <c r="AZ240" s="182" t="str">
        <f>IF(AND(COUNTBLANK($B240:$O240)=13,COUNTBLANK($P240:$Q240)=1,COUNTBLANK($R240:$U240)=3,COUNTBLANK($V240:$X240)=2,COUNTBLANK($Y240:$AE240)=6,COUNTBLANK($AF240:$AJ240)=4,COUNTBLANK($AK240:AN240)=3,COUNTBLANK($AO240:$AQ240)=2,COUNTBLANK($AR240:$AS240)=1,COUNTBLANK($AT240:$AU240)=1),IF(Data!$B240&lt;&gt;"",Scoring!$F$7)+IF(Data!$C240&lt;&gt;"",Scoring!$F$8)+IF(Data!$D240&lt;&gt;"",Scoring!$F$9)+IF(Data!$E240&lt;&gt;"",Scoring!$F$10)+IF(Data!$F240&lt;&gt;"",Scoring!$F$11)+IF(Data!$G240&lt;&gt;"",Scoring!$F$12)+IF(Data!$H240&lt;&gt;"",Scoring!$F$13)+IF(Data!$I240&lt;&gt;"",Scoring!$F$14)+IF(Data!$J240&lt;&gt;"",Scoring!$F$15)+IF(Data!$K240&lt;&gt;"",Scoring!$F$16)+IF(Data!$L240&lt;&gt;"",Scoring!$F$17)+IF(Data!$M240&lt;&gt;"",Scoring!$F$18)+IF(Data!$N240&lt;&gt;"",Scoring!$F$19)+IF(Data!$O240&lt;&gt;"",Scoring!$F$20)+IF(Data!$P240&lt;&gt;"",Scoring!$F$21)+IF(Data!$Q240&lt;&gt;"",Scoring!$F$22)+IF(Data!$R240&lt;&gt;"",Scoring!$F$23)+IF(Data!$S240&lt;&gt;"",Scoring!$F$24)+IF(Data!$T240&lt;&gt;"",Scoring!$F$25)+IF(Data!$U240&lt;&gt;"",Scoring!$F$26)+IF(Data!$V240&lt;&gt;"",Scoring!$F$27)+IF(Data!$W240&lt;&gt;"",Scoring!$F$28)+IF(Data!$X240&lt;&gt;"",Scoring!$F$29)+IF(Data!$Y240&lt;&gt;"",Scoring!$F$30)+IF(Data!$Z240&lt;&gt;"",Scoring!$F$31)+IF(Data!$AA240&lt;&gt;"",Scoring!$F$32)+IF(Data!$AB240&lt;&gt;"",Scoring!$F$33)+IF(Data!$AC240&lt;&gt;"",Scoring!$F$34)+IF(Data!$AD240&lt;&gt;"",Scoring!$F$35)+IF(Data!$AE240&lt;&gt;"",Scoring!$F$36)+IF(Data!$AF240&lt;&gt;"",Scoring!$F$37)+IF(Data!$AG240&lt;&gt;"",Scoring!$F$38)+IF(Data!$AH240&lt;&gt;"",Scoring!$F$39)+IF(Data!$AI240&lt;&gt;"",Scoring!$F$40)+IF(Data!$AJ240&lt;&gt;"",Scoring!$F$41)+IF(Data!$AK240&lt;&gt;"",Scoring!$F$42)+IF(Data!$AL240&lt;&gt;"",Scoring!$F$43)+IF(Data!$AM240&lt;&gt;"",Scoring!$F$44)+IF(Data!$AN240&lt;&gt;"",Scoring!$F$45)+IF(Data!$AO240&lt;&gt;"",Scoring!$F$46)+IF(Data!$AP240&lt;&gt;"",Scoring!$F$47)+IF(Data!$AQ240&lt;&gt;"",Scoring!$F$48)+IF(Data!$AR240&lt;&gt;"",Scoring!$F$49)+IF(Data!$AS240&lt;&gt;"",Scoring!$F$50)+IF(Data!$AT240&lt;&gt;"",Scoring!$F$51)+IF(Data!$AU240&lt;&gt;"",Scoring!$F$52),"")</f>
        <v/>
      </c>
      <c r="BA240" s="183" t="str">
        <f>IF(AZ240&lt;&gt;"",LOOKUP(AZ240,Likelihoods!$A$7:$A$107,Likelihoods!D$7:D$107),"")</f>
        <v/>
      </c>
      <c r="BB240" s="181" t="str">
        <f>IF(AND(COUNTBLANK($B240:$O240)=13,COUNTBLANK($P240:$Q240)=1,COUNTBLANK($R240:$U240)=3,COUNTBLANK($V240:$X240)=2,COUNTBLANK($Y240:$AE240)=6,COUNTBLANK($AF240:$AJ240)=4,COUNTBLANK($AK240:AN240)=3,COUNTBLANK($AO240:$AQ240)=2,COUNTBLANK($AR240:$AS240)=1,COUNTBLANK($AT240:$AU240)=1),IF(Data!$B240&lt;&gt;"",Scoring!$G$7)+IF(Data!$C240&lt;&gt;"",Scoring!$G$8)+IF(Data!$D240&lt;&gt;"",Scoring!$G$9)+IF(Data!$E240&lt;&gt;"",Scoring!$G$10)+IF(Data!$F240&lt;&gt;"",Scoring!$G$11)+IF(Data!$G240&lt;&gt;"",Scoring!$G$12)+IF(Data!$H240&lt;&gt;"",Scoring!$G$13)+IF(Data!$I240&lt;&gt;"",Scoring!$G$14)+IF(Data!$J240&lt;&gt;"",Scoring!$G$15)+IF(Data!$K240&lt;&gt;"",Scoring!$G$16)+IF(Data!$L240&lt;&gt;"",Scoring!$G$17)+IF(Data!$M240&lt;&gt;"",Scoring!$G$18)+IF(Data!$N240&lt;&gt;"",Scoring!$G$19)+IF(Data!$O240&lt;&gt;"",Scoring!$G$20)+IF(Data!$P240&lt;&gt;"",Scoring!$G$21)+IF(Data!$Q240&lt;&gt;"",Scoring!$G$22)+IF(Data!$R240&lt;&gt;"",Scoring!$G$23)+IF(Data!$S240&lt;&gt;"",Scoring!$G$24)+IF(Data!$T240&lt;&gt;"",Scoring!$G$25)+IF(Data!$U240&lt;&gt;"",Scoring!$G$26)+IF(Data!$V240&lt;&gt;"",Scoring!$G$27)+IF(Data!$W240&lt;&gt;"",Scoring!$G$28)+IF(Data!$X240&lt;&gt;"",Scoring!$G$29)+IF(Data!$Y240&lt;&gt;"",Scoring!$G$30)+IF(Data!$Z240&lt;&gt;"",Scoring!$G$31)+IF(Data!$AA240&lt;&gt;"",Scoring!$G$32)+IF(Data!$AB240&lt;&gt;"",Scoring!$G$33)+IF(Data!$AC240&lt;&gt;"",Scoring!$G$34)+IF(Data!$AD240&lt;&gt;"",Scoring!$G$35)+IF(Data!$AE240&lt;&gt;"",Scoring!$G$36)+IF(Data!$AF240&lt;&gt;"",Scoring!$G$37)+IF(Data!$AG240&lt;&gt;"",Scoring!$G$38)+IF(Data!$AH240&lt;&gt;"",Scoring!$G$39)+IF(Data!$AI240&lt;&gt;"",Scoring!$G$40)+IF(Data!$AJ240&lt;&gt;"",Scoring!$G$41)+IF(Data!$AK240&lt;&gt;"",Scoring!$G$42)+IF(Data!$AL240&lt;&gt;"",Scoring!$G$43)+IF(Data!$AM240&lt;&gt;"",Scoring!$G$44)+IF(Data!$AN240&lt;&gt;"",Scoring!$G$45)+IF(Data!$AO240&lt;&gt;"",Scoring!$G$46)+IF(Data!$AP240&lt;&gt;"",Scoring!$G$47)+IF(Data!$AQ240&lt;&gt;"",Scoring!$G$48)+IF(Data!$AR240&lt;&gt;"",Scoring!$G$49)+IF(Data!$AS240&lt;&gt;"",Scoring!$G$50)+IF(Data!$AT240&lt;&gt;"",Scoring!$G$51)+IF(Data!$AU240&lt;&gt;"",Scoring!$G$52),"")</f>
        <v/>
      </c>
      <c r="BC240" s="184" t="str">
        <f>IF(BB240&lt;&gt;"",LOOKUP(BB240,Likelihoods!$A$7:$A$107,Likelihoods!E$7:E$107),"")</f>
        <v/>
      </c>
      <c r="BD240" s="185" t="str">
        <f>IF(AND(COUNTBLANK($B240:$O240)=13,COUNTBLANK($P240:$Q240)=1,COUNTBLANK($R240:$U240)=3,COUNTBLANK($V240:$X240)=2,COUNTBLANK($Y240:$AE240)=6,COUNTBLANK($AF240:$AJ240)=4,COUNTBLANK($AK240:AN240)=3,COUNTBLANK($AO240:$AQ240)=2,COUNTBLANK($AR240:$AS240)=1,COUNTBLANK($AT240:$AU240)=1),IF(Data!$B240&lt;&gt;"",Scoring!$H$7)+IF(Data!$C240&lt;&gt;"",Scoring!$H$8)+IF(Data!$D240&lt;&gt;"",Scoring!$H$9)+IF(Data!$E240&lt;&gt;"",Scoring!$H$10)+IF(Data!$F240&lt;&gt;"",Scoring!$H$11)+IF(Data!$G240&lt;&gt;"",Scoring!$H$12)+IF(Data!$H240&lt;&gt;"",Scoring!$H$13)+IF(Data!$I240&lt;&gt;"",Scoring!$H$14)+IF(Data!$J240&lt;&gt;"",Scoring!$H$15)+IF(Data!$K240&lt;&gt;"",Scoring!$H$16)+IF(Data!$L240&lt;&gt;"",Scoring!$H$17)+IF(Data!$M240&lt;&gt;"",Scoring!$H$18)+IF(Data!$N240&lt;&gt;"",Scoring!$H$19)+IF(Data!$O240&lt;&gt;"",Scoring!$H$20)+IF(Data!$P240&lt;&gt;"",Scoring!$H$21)+IF(Data!$Q240&lt;&gt;"",Scoring!$H$22)+IF(Data!$R240&lt;&gt;"",Scoring!$H$23)+IF(Data!$S240&lt;&gt;"",Scoring!$H$24)+IF(Data!$T240&lt;&gt;"",Scoring!$H$25)+IF(Data!$U240&lt;&gt;"",Scoring!$H$26)+IF(Data!$V240&lt;&gt;"",Scoring!$H$27)+IF(Data!$W240&lt;&gt;"",Scoring!$H$28)+IF(Data!$X240&lt;&gt;"",Scoring!$H$29)+IF(Data!$Y240&lt;&gt;"",Scoring!$H$30)+IF(Data!$Z240&lt;&gt;"",Scoring!$H$31)+IF(Data!$AA240&lt;&gt;"",Scoring!$H$32)+IF(Data!$AB240&lt;&gt;"",Scoring!$H$33)+IF(Data!$AC240&lt;&gt;"",Scoring!$H$34)+IF(Data!$AD240&lt;&gt;"",Scoring!$H$35)+IF(Data!$AE240&lt;&gt;"",Scoring!$H$36)+IF(Data!$AF240&lt;&gt;"",Scoring!$H$37)+IF(Data!$AG240&lt;&gt;"",Scoring!$H$38)+IF(Data!$AH240&lt;&gt;"",Scoring!$H$39)+IF(Data!$AI240&lt;&gt;"",Scoring!$H$40)+IF(Data!$AJ240&lt;&gt;"",Scoring!$H$41)+IF(Data!$AK240&lt;&gt;"",Scoring!$H$42)+IF(Data!$AL240&lt;&gt;"",Scoring!$H$43)+IF(Data!$AM240&lt;&gt;"",Scoring!$H$44)+IF(Data!$AN240&lt;&gt;"",Scoring!$H$45)+IF(Data!$AO240&lt;&gt;"",Scoring!$H$46)+IF(Data!$AP240&lt;&gt;"",Scoring!$H$47)+IF(Data!$AQ240&lt;&gt;"",Scoring!$H$48)+IF(Data!$AR240&lt;&gt;"",Scoring!$H$49)+IF(Data!$AS240&lt;&gt;"",Scoring!$H$50)+IF(Data!$AT240&lt;&gt;"",Scoring!$H$51)+IF(Data!$AU240&lt;&gt;"",Scoring!$H$52),"")</f>
        <v/>
      </c>
      <c r="BE240" s="186" t="str">
        <f>IF(BD240&lt;&gt;"",LOOKUP(BD240,Likelihoods!$A$7:$A$107,Likelihoods!F$7:F$107),"")</f>
        <v/>
      </c>
      <c r="BF240" s="181" t="str">
        <f>IF(AND(COUNTBLANK($B240:$O240)=13,COUNTBLANK($P240:$Q240)=1,COUNTBLANK($R240:$U240)=3,COUNTBLANK($V240:$X240)=2,COUNTBLANK($Y240:$AE240)=6,COUNTBLANK($AF240:$AJ240)=4,COUNTBLANK($AK240:AN240)=3,COUNTBLANK($AO240:$AQ240)=2,COUNTBLANK($AR240:$AS240)=1,COUNTBLANK($AT240:$AU240)=1),IF(Data!$B240&lt;&gt;"",Scoring!$I$7)+IF(Data!$C240&lt;&gt;"",Scoring!$I$8)+IF(Data!$D240&lt;&gt;"",Scoring!$I$9)+IF(Data!$E240&lt;&gt;"",Scoring!$I$10)+IF(Data!$F240&lt;&gt;"",Scoring!$I$11)+IF(Data!$G240&lt;&gt;"",Scoring!$I$12)+IF(Data!$H240&lt;&gt;"",Scoring!$I$13)+IF(Data!$I240&lt;&gt;"",Scoring!$I$14)+IF(Data!$J240&lt;&gt;"",Scoring!$I$15)+IF(Data!$K240&lt;&gt;"",Scoring!$I$16)+IF(Data!$L240&lt;&gt;"",Scoring!$I$17)+IF(Data!$M240&lt;&gt;"",Scoring!$I$18)+IF(Data!$N240&lt;&gt;"",Scoring!$I$19)+IF(Data!$O240&lt;&gt;"",Scoring!$I$20)+IF(Data!$P240&lt;&gt;"",Scoring!$I$21)+IF(Data!$Q240&lt;&gt;"",Scoring!$I$22)+IF(Data!$R240&lt;&gt;"",Scoring!$I$23)+IF(Data!$S240&lt;&gt;"",Scoring!$I$24)+IF(Data!$T240&lt;&gt;"",Scoring!$I$25)+IF(Data!$U240&lt;&gt;"",Scoring!$I$26)+IF(Data!$V240&lt;&gt;"",Scoring!$I$27)+IF(Data!$W240&lt;&gt;"",Scoring!$I$28)+IF(Data!$X240&lt;&gt;"",Scoring!$I$29)+IF(Data!$Y240&lt;&gt;"",Scoring!$I$30)+IF(Data!$Z240&lt;&gt;"",Scoring!$I$31)+IF(Data!$AA240&lt;&gt;"",Scoring!$I$32)+IF(Data!$AB240&lt;&gt;"",Scoring!$I$33)+IF(Data!$AC240&lt;&gt;"",Scoring!$I$34)+IF(Data!$AD240&lt;&gt;"",Scoring!$I$35)+IF(Data!$AE240&lt;&gt;"",Scoring!$I$36)+IF(Data!$AF240&lt;&gt;"",Scoring!$I$37)+IF(Data!$AG240&lt;&gt;"",Scoring!$I$38)+IF(Data!$AH240&lt;&gt;"",Scoring!$I$39)+IF(Data!$AI240&lt;&gt;"",Scoring!$I$40)+IF(Data!$AJ240&lt;&gt;"",Scoring!$I$41)+IF(Data!$AK240&lt;&gt;"",Scoring!$I$42)+IF(Data!$AL240&lt;&gt;"",Scoring!$I$43)+IF(Data!$AM240&lt;&gt;"",Scoring!$I$44)+IF(Data!$AN240&lt;&gt;"",Scoring!$I$45)+IF(Data!$AO240&lt;&gt;"",Scoring!$I$46)+IF(Data!$AP240&lt;&gt;"",Scoring!$I$47)+IF(Data!$AQ240&lt;&gt;"",Scoring!$I$48)+IF(Data!$AR240&lt;&gt;"",Scoring!$I$49)+IF(Data!$AS240&lt;&gt;"",Scoring!$I$50)+IF(Data!$AT240&lt;&gt;"",Scoring!$I$51)+IF(Data!$AU240&lt;&gt;"",Scoring!$I$52),"")</f>
        <v/>
      </c>
      <c r="BG240" s="180" t="str">
        <f>IF(BF240&lt;&gt;"",LOOKUP(BF240,Likelihoods!$A$7:$A$107,Likelihoods!G$7:G$107),"")</f>
        <v/>
      </c>
      <c r="BH240" s="187" t="str">
        <f>IF(AND(COUNTBLANK($B240:$O240)=13,COUNTBLANK($P240:$Q240)=1,COUNTBLANK($R240:$U240)=3,COUNTBLANK($V240:$X240)=2,COUNTBLANK($Y240:$AE240)=6,COUNTBLANK($AF240:$AJ240)=4,COUNTBLANK($AK240:AN240)=3,COUNTBLANK($AO240:$AQ240)=2,COUNTBLANK($AR240:$AS240)=1,COUNTBLANK($AT240:$AU240)=1),IF(Data!$B240&lt;&gt;"",Scoring!$J$7)+IF(Data!$C240&lt;&gt;"",Scoring!$J$8)+IF(Data!$D240&lt;&gt;"",Scoring!$J$9)+IF(Data!$E240&lt;&gt;"",Scoring!$J$10)+IF(Data!$F240&lt;&gt;"",Scoring!$J$11)+IF(Data!$G240&lt;&gt;"",Scoring!$J$12)+IF(Data!$H240&lt;&gt;"",Scoring!$J$13)+IF(Data!$I240&lt;&gt;"",Scoring!$J$14)+IF(Data!$J240&lt;&gt;"",Scoring!$J$15)+IF(Data!$K240&lt;&gt;"",Scoring!$J$16)+IF(Data!$L240&lt;&gt;"",Scoring!$J$17)+IF(Data!$M240&lt;&gt;"",Scoring!$J$18)+IF(Data!$N240&lt;&gt;"",Scoring!$J$19)+IF(Data!$O240&lt;&gt;"",Scoring!$J$20)+IF(Data!$P240&lt;&gt;"",Scoring!$J$21)+IF(Data!$Q240&lt;&gt;"",Scoring!$J$22)+IF(Data!$R240&lt;&gt;"",Scoring!$J$23)+IF(Data!$S240&lt;&gt;"",Scoring!$J$24)+IF(Data!$T240&lt;&gt;"",Scoring!$J$25)+IF(Data!$U240&lt;&gt;"",Scoring!$J$26)+IF(Data!$V240&lt;&gt;"",Scoring!$J$27)+IF(Data!$W240&lt;&gt;"",Scoring!$J$28)+IF(Data!$X240&lt;&gt;"",Scoring!$J$29)+IF(Data!$Y240&lt;&gt;"",Scoring!$J$30)+IF(Data!$Z240&lt;&gt;"",Scoring!$J$31)+IF(Data!$AA240&lt;&gt;"",Scoring!$J$32)+IF(Data!$AB240&lt;&gt;"",Scoring!$J$33)+IF(Data!$AC240&lt;&gt;"",Scoring!$J$34)+IF(Data!$AD240&lt;&gt;"",Scoring!$J$35)+IF(Data!$AE240&lt;&gt;"",Scoring!$J$36)+IF(Data!$AF240&lt;&gt;"",Scoring!$J$37)+IF(Data!$AG240&lt;&gt;"",Scoring!$J$38)+IF(Data!$AH240&lt;&gt;"",Scoring!$J$39)+IF(Data!$AI240&lt;&gt;"",Scoring!$J$40)+IF(Data!$AJ240&lt;&gt;"",Scoring!$J$41)+IF(Data!$AK240&lt;&gt;"",Scoring!$J$42)+IF(Data!$AL240&lt;&gt;"",Scoring!$J$43)+IF(Data!$AM240&lt;&gt;"",Scoring!$J$44)+IF(Data!$AN240&lt;&gt;"",Scoring!$J$45)+IF(Data!$AO240&lt;&gt;"",Scoring!$J$46)+IF(Data!$AP240&lt;&gt;"",Scoring!$J$47)+IF(Data!$AQ240&lt;&gt;"",Scoring!$J$48)+IF(Data!$AR240&lt;&gt;"",Scoring!$J$49)+IF(Data!$AS240&lt;&gt;"",Scoring!$J$50)+IF(Data!$AT240&lt;&gt;"",Scoring!$J$51)+IF(Data!$AU240&lt;&gt;"",Scoring!$J$52),"")</f>
        <v/>
      </c>
      <c r="BI240" s="183" t="str">
        <f>IF(BH240&lt;&gt;"",LOOKUP(BH240,Likelihoods!$A$7:$A$107,Likelihoods!H$7:H$107),"")</f>
        <v/>
      </c>
      <c r="BJ240" s="188" t="str">
        <f>IF(AND(COUNTBLANK($B240:$O240)=13,COUNTBLANK($P240:$Q240)=1,COUNTBLANK($R240:$U240)=3,COUNTBLANK($V240:$X240)=2,COUNTBLANK($Y240:$AE240)=6,COUNTBLANK($AF240:$AJ240)=4,COUNTBLANK($AK240:AN240)=3,COUNTBLANK($AO240:$AQ240)=2,COUNTBLANK($AR240:$AS240)=1,COUNTBLANK($AT240:$AU240)=1),IF(Data!$B240&lt;&gt;"",Scoring!$K$7)+IF(Data!$C240&lt;&gt;"",Scoring!$K$8)+IF(Data!$D240&lt;&gt;"",Scoring!$K$9)+IF(Data!$E240&lt;&gt;"",Scoring!$K$10)+IF(Data!$F240&lt;&gt;"",Scoring!$K$11)+IF(Data!$G240&lt;&gt;"",Scoring!$K$12)+IF(Data!$H240&lt;&gt;"",Scoring!$K$13)+IF(Data!$I240&lt;&gt;"",Scoring!$K$14)+IF(Data!$J240&lt;&gt;"",Scoring!$K$15)+IF(Data!$K240&lt;&gt;"",Scoring!$K$16)+IF(Data!$L240&lt;&gt;"",Scoring!$K$17)+IF(Data!$M240&lt;&gt;"",Scoring!$K$18)+IF(Data!$N240&lt;&gt;"",Scoring!$K$19)+IF(Data!$O240&lt;&gt;"",Scoring!$K$20)+IF(Data!$P240&lt;&gt;"",Scoring!$K$21)+IF(Data!$Q240&lt;&gt;"",Scoring!$K$22)+IF(Data!$R240&lt;&gt;"",Scoring!$K$23)+IF(Data!$S240&lt;&gt;"",Scoring!$K$24)+IF(Data!$T240&lt;&gt;"",Scoring!$K$25)+IF(Data!$U240&lt;&gt;"",Scoring!$K$26)+IF(Data!$V240&lt;&gt;"",Scoring!$K$27)+IF(Data!$W240&lt;&gt;"",Scoring!$K$28)+IF(Data!$X240&lt;&gt;"",Scoring!$K$29)+IF(Data!$Y240&lt;&gt;"",Scoring!$K$30)+IF(Data!$Z240&lt;&gt;"",Scoring!$K$31)+IF(Data!$AA240&lt;&gt;"",Scoring!$K$32)+IF(Data!$AB240&lt;&gt;"",Scoring!$K$33)+IF(Data!$AC240&lt;&gt;"",Scoring!$K$34)+IF(Data!$AD240&lt;&gt;"",Scoring!$K$35)+IF(Data!$AE240&lt;&gt;"",Scoring!$K$36)+IF(Data!$AF240&lt;&gt;"",Scoring!$K$37)+IF(Data!$AG240&lt;&gt;"",Scoring!$K$38)+IF(Data!$AH240&lt;&gt;"",Scoring!$K$39)+IF(Data!$AI240&lt;&gt;"",Scoring!$K$40)+IF(Data!$AJ240&lt;&gt;"",Scoring!$K$41)+IF(Data!$AK240&lt;&gt;"",Scoring!$K$42)+IF(Data!$AL240&lt;&gt;"",Scoring!$K$43)+IF(Data!$AM240&lt;&gt;"",Scoring!$K$44)+IF(Data!$AN240&lt;&gt;"",Scoring!$K$45)+IF(Data!$AO240&lt;&gt;"",Scoring!$K$46)+IF(Data!$AP240&lt;&gt;"",Scoring!$K$47)+IF(Data!$AQ240&lt;&gt;"",Scoring!$K$48)+IF(Data!$AR240&lt;&gt;"",Scoring!$K$49)+IF(Data!$AS240&lt;&gt;"",Scoring!$K$50)+IF(Data!$AT240&lt;&gt;"",Scoring!$K$51)+IF(Data!$AU240&lt;&gt;"",Scoring!$K$52),"")</f>
        <v/>
      </c>
      <c r="BK240" s="184" t="str">
        <f>IF(BJ240&lt;&gt;"",LOOKUP(BJ240,Likelihoods!$A$7:$A$107,Likelihoods!I$7:I$107),"")</f>
        <v/>
      </c>
      <c r="BL240" s="187" t="str">
        <f>IF(AND(COUNTBLANK($B240:$O240)=13,COUNTBLANK($P240:$Q240)=1,COUNTBLANK($R240:$U240)=3,COUNTBLANK($V240:$X240)=2,COUNTBLANK($Y240:$AE240)=6,COUNTBLANK($AF240:$AJ240)=4,COUNTBLANK($AK240:AN240)=3,COUNTBLANK($AO240:$AQ240)=2,COUNTBLANK($AR240:$AS240)=1,COUNTBLANK($AT240:$AU240)=1),IF(Data!$B240&lt;&gt;"",Scoring!$L$7)+IF(Data!$C240&lt;&gt;"",Scoring!$L$8)+IF(Data!$D240&lt;&gt;"",Scoring!$L$9)+IF(Data!$E240&lt;&gt;"",Scoring!$L$10)+IF(Data!$F240&lt;&gt;"",Scoring!$L$11)+IF(Data!$G240&lt;&gt;"",Scoring!$L$12)+IF(Data!$H240&lt;&gt;"",Scoring!$L$13)+IF(Data!$I240&lt;&gt;"",Scoring!$L$14)+IF(Data!$J240&lt;&gt;"",Scoring!$L$15)+IF(Data!$K240&lt;&gt;"",Scoring!$L$16)+IF(Data!$L240&lt;&gt;"",Scoring!$L$17)+IF(Data!$M240&lt;&gt;"",Scoring!$L$18)+IF(Data!$N240&lt;&gt;"",Scoring!$L$19)+IF(Data!$O240&lt;&gt;"",Scoring!$L$20)+IF(Data!$P240&lt;&gt;"",Scoring!$L$21)+IF(Data!$Q240&lt;&gt;"",Scoring!$L$22)+IF(Data!$R240&lt;&gt;"",Scoring!$L$23)+IF(Data!$S240&lt;&gt;"",Scoring!$L$24)+IF(Data!$T240&lt;&gt;"",Scoring!$L$25)+IF(Data!$U240&lt;&gt;"",Scoring!$L$26)+IF(Data!$V240&lt;&gt;"",Scoring!$L$27)+IF(Data!$W240&lt;&gt;"",Scoring!$L$28)+IF(Data!$X240&lt;&gt;"",Scoring!$L$29)+IF(Data!$Y240&lt;&gt;"",Scoring!$L$30)+IF(Data!$Z240&lt;&gt;"",Scoring!$L$31)+IF(Data!$AA240&lt;&gt;"",Scoring!$L$32)+IF(Data!$AB240&lt;&gt;"",Scoring!$L$33)+IF(Data!$AC240&lt;&gt;"",Scoring!$L$34)+IF(Data!$AD240&lt;&gt;"",Scoring!$L$35)+IF(Data!$AE240&lt;&gt;"",Scoring!$L$36)+IF(Data!$AF240&lt;&gt;"",Scoring!$L$37)+IF(Data!$AG240&lt;&gt;"",Scoring!$L$38)+IF(Data!$AH240&lt;&gt;"",Scoring!$L$39)+IF(Data!$AI240&lt;&gt;"",Scoring!$L$40)+IF(Data!$AJ240&lt;&gt;"",Scoring!$L$41)+IF(Data!$AK240&lt;&gt;"",Scoring!$L$42)+IF(Data!$AL240&lt;&gt;"",Scoring!$L$43)+IF(Data!$AM240&lt;&gt;"",Scoring!$L$44)+IF(Data!$AN240&lt;&gt;"",Scoring!$L$45)+IF(Data!$AO240&lt;&gt;"",Scoring!$L$46)+IF(Data!$AP240&lt;&gt;"",Scoring!$L$47)+IF(Data!$AQ240&lt;&gt;"",Scoring!$L$48)+IF(Data!$AR240&lt;&gt;"",Scoring!$L$49)+IF(Data!$AS240&lt;&gt;"",Scoring!$L$50)+IF(Data!$AT240&lt;&gt;"",Scoring!$L$51)+IF(Data!$AU240&lt;&gt;"",Scoring!$L$52),"")</f>
        <v/>
      </c>
      <c r="BM240" s="180" t="str">
        <f>IF(BL240&lt;&gt;"",LOOKUP(BL240,Likelihoods!$A$7:$A$107,Likelihoods!J$7:J$107),"")</f>
        <v/>
      </c>
      <c r="BN240" s="181" t="str">
        <f>IF(AND(COUNTBLANK($B240:$O240)=13,COUNTBLANK($P240:$Q240)=1,COUNTBLANK($R240:$U240)=3,COUNTBLANK($V240:$X240)=2,COUNTBLANK($Y240:$AE240)=6,COUNTBLANK($AF240:$AJ240)=4,COUNTBLANK($AK240:AN240)=3,COUNTBLANK($AO240:$AQ240)=2,COUNTBLANK($AR240:$AS240)=1,COUNTBLANK($AT240:$AU240)=1),IF(Data!$B240&lt;&gt;"",Scoring!$M$7)+IF(Data!$C240&lt;&gt;"",Scoring!$M$8)+IF(Data!$D240&lt;&gt;"",Scoring!$M$9)+IF(Data!$E240&lt;&gt;"",Scoring!$M$10)+IF(Data!$F240&lt;&gt;"",Scoring!$M$11)+IF(Data!$G240&lt;&gt;"",Scoring!$M$12)+IF(Data!$H240&lt;&gt;"",Scoring!$M$13)+IF(Data!$I240&lt;&gt;"",Scoring!$M$14)+IF(Data!$J240&lt;&gt;"",Scoring!$M$15)+IF(Data!$K240&lt;&gt;"",Scoring!$M$16)+IF(Data!$L240&lt;&gt;"",Scoring!$M$17)+IF(Data!$M240&lt;&gt;"",Scoring!$M$18)+IF(Data!$N240&lt;&gt;"",Scoring!$M$19)+IF(Data!$O240&lt;&gt;"",Scoring!$M$20)+IF(Data!$P240&lt;&gt;"",Scoring!$M$21)+IF(Data!$Q240&lt;&gt;"",Scoring!$M$22)+IF(Data!$R240&lt;&gt;"",Scoring!$M$23)+IF(Data!$S240&lt;&gt;"",Scoring!$M$24)+IF(Data!$T240&lt;&gt;"",Scoring!$M$25)+IF(Data!$U240&lt;&gt;"",Scoring!$M$26)+IF(Data!$V240&lt;&gt;"",Scoring!$M$27)+IF(Data!$W240&lt;&gt;"",Scoring!$M$28)+IF(Data!$X240&lt;&gt;"",Scoring!$M$29)+IF(Data!$Y240&lt;&gt;"",Scoring!$M$30)+IF(Data!$Z240&lt;&gt;"",Scoring!$M$31)+IF(Data!$AA240&lt;&gt;"",Scoring!$M$32)+IF(Data!$AB240&lt;&gt;"",Scoring!$M$33)+IF(Data!$AC240&lt;&gt;"",Scoring!$M$34)+IF(Data!$AD240&lt;&gt;"",Scoring!$M$35)+IF(Data!$AE240&lt;&gt;"",Scoring!$M$36)+IF(Data!$AF240&lt;&gt;"",Scoring!$M$37)+IF(Data!$AG240&lt;&gt;"",Scoring!$M$38)+IF(Data!$AH240&lt;&gt;"",Scoring!$M$39)+IF(Data!$AI240&lt;&gt;"",Scoring!$M$40)+IF(Data!$AJ240&lt;&gt;"",Scoring!$M$41)+IF(Data!$AK240&lt;&gt;"",Scoring!$M$42)+IF(Data!$AL240&lt;&gt;"",Scoring!$M$43)+IF(Data!$AM240&lt;&gt;"",Scoring!$M$44)+IF(Data!$AN240&lt;&gt;"",Scoring!$M$45)+IF(Data!$AO240&lt;&gt;"",Scoring!$M$46)+IF(Data!$AP240&lt;&gt;"",Scoring!$M$47)+IF(Data!$AQ240&lt;&gt;"",Scoring!$M$48)+IF(Data!$AR240&lt;&gt;"",Scoring!$M$49)+IF(Data!$AS240&lt;&gt;"",Scoring!$M$50)+IF(Data!$AT240&lt;&gt;"",Scoring!$M$51)+IF(Data!$AU240&lt;&gt;"",Scoring!$M$52),"")</f>
        <v/>
      </c>
      <c r="BO240" s="184" t="str">
        <f>IF(BN240&lt;&gt;"",LOOKUP(BN240,Likelihoods!$A$7:$A$107,Likelihoods!K$7:K$107),"")</f>
        <v/>
      </c>
      <c r="BP240" s="179" t="str">
        <f>IF(AND(COUNTBLANK($B240:$O240)=13,COUNTBLANK($P240:$Q240)=1,COUNTBLANK($R240:$U240)=3,COUNTBLANK($V240:$X240)=2,COUNTBLANK($Y240:$AE240)=6,COUNTBLANK($AF240:$AJ240)=4,COUNTBLANK($AK240:AN240)=3,COUNTBLANK($AO240:$AQ240)=2,COUNTBLANK($AR240:$AS240)=1,COUNTBLANK($AT240:$AU240)=1),IF(Data!$B240&lt;&gt;"",Scoring!$N$7)+IF(Data!$C240&lt;&gt;"",Scoring!$N$8)+IF(Data!$D240&lt;&gt;"",Scoring!$N$9)+IF(Data!$E240&lt;&gt;"",Scoring!$N$10)+IF(Data!$F240&lt;&gt;"",Scoring!$N$11)+IF(Data!$G240&lt;&gt;"",Scoring!$N$12)+IF(Data!$H240&lt;&gt;"",Scoring!$N$13)+IF(Data!$I240&lt;&gt;"",Scoring!$N$14)+IF(Data!$J240&lt;&gt;"",Scoring!$N$15)+IF(Data!$K240&lt;&gt;"",Scoring!$N$16)+IF(Data!$L240&lt;&gt;"",Scoring!$N$17)+IF(Data!$M240&lt;&gt;"",Scoring!$N$18)+IF(Data!$N240&lt;&gt;"",Scoring!$N$19)+IF(Data!$O240&lt;&gt;"",Scoring!$N$20)+IF(Data!$P240&lt;&gt;"",Scoring!$N$21)+IF(Data!$Q240&lt;&gt;"",Scoring!$N$22)+IF(Data!$R240&lt;&gt;"",Scoring!$N$23)+IF(Data!$S240&lt;&gt;"",Scoring!$N$24)+IF(Data!$T240&lt;&gt;"",Scoring!$N$25)+IF(Data!$U240&lt;&gt;"",Scoring!$N$26)+IF(Data!$V240&lt;&gt;"",Scoring!$N$27)+IF(Data!$W240&lt;&gt;"",Scoring!$N$28)+IF(Data!$X240&lt;&gt;"",Scoring!$N$29)+IF(Data!$Y240&lt;&gt;"",Scoring!$N$30)+IF(Data!$Z240&lt;&gt;"",Scoring!$N$31)+IF(Data!$AA240&lt;&gt;"",Scoring!$N$32)+IF(Data!$AB240&lt;&gt;"",Scoring!$N$33)+IF(Data!$AC240&lt;&gt;"",Scoring!$N$34)+IF(Data!$AD240&lt;&gt;"",Scoring!$N$35)+IF(Data!$AE240&lt;&gt;"",Scoring!$N$36)+IF(Data!$AF240&lt;&gt;"",Scoring!$N$37)+IF(Data!$AG240&lt;&gt;"",Scoring!$N$38)+IF(Data!$AH240&lt;&gt;"",Scoring!$N$39)+IF(Data!$AI240&lt;&gt;"",Scoring!$N$40)+IF(Data!$AJ240&lt;&gt;"",Scoring!$N$41)+IF(Data!$AK240&lt;&gt;"",Scoring!$N$42)+IF(Data!$AL240&lt;&gt;"",Scoring!$N$43)+IF(Data!$AM240&lt;&gt;"",Scoring!$N$44)+IF(Data!$AN240&lt;&gt;"",Scoring!$N$45)+IF(Data!$AO240&lt;&gt;"",Scoring!$N$46)+IF(Data!$AP240&lt;&gt;"",Scoring!$N$47)+IF(Data!$AQ240&lt;&gt;"",Scoring!$N$48)+IF(Data!$AR240&lt;&gt;"",Scoring!$N$49)+IF(Data!$AS240&lt;&gt;"",Scoring!$N$50)+IF(Data!$AT240&lt;&gt;"",Scoring!$N$51)+IF(Data!$AU240&lt;&gt;"",Scoring!$N$52),"")</f>
        <v/>
      </c>
      <c r="BQ240" s="189" t="str">
        <f>IF(BP240&lt;&gt;"",LOOKUP(BP240,Likelihoods!$A$7:$A$107,Likelihoods!L$7:L$107),"")</f>
        <v/>
      </c>
      <c r="BR240" s="181" t="str">
        <f>IF(AND(COUNTBLANK($B240:$O240)=13,COUNTBLANK($P240:$Q240)=1,COUNTBLANK($R240:$U240)=3,COUNTBLANK($V240:$X240)=2,COUNTBLANK($Y240:$AE240)=6,COUNTBLANK($AF240:$AJ240)=4,COUNTBLANK($AK240:AN240)=3,COUNTBLANK($AO240:$AQ240)=2,COUNTBLANK($AR240:$AS240)=1,COUNTBLANK($AT240:$AU240)=1),IF(Data!$B240&lt;&gt;"",Scoring!$O$7)+IF(Data!$C240&lt;&gt;"",Scoring!$O$8)+IF(Data!$D240&lt;&gt;"",Scoring!$O$9)+IF(Data!$E240&lt;&gt;"",Scoring!$O$10)+IF(Data!$F240&lt;&gt;"",Scoring!$O$11)+IF(Data!$G240&lt;&gt;"",Scoring!$O$12)+IF(Data!$H240&lt;&gt;"",Scoring!$O$13)+IF(Data!$I240&lt;&gt;"",Scoring!$O$14)+IF(Data!$J240&lt;&gt;"",Scoring!$O$15)+IF(Data!$K240&lt;&gt;"",Scoring!$O$16)+IF(Data!$L240&lt;&gt;"",Scoring!$O$17)+IF(Data!$M240&lt;&gt;"",Scoring!$O$18)+IF(Data!$N240&lt;&gt;"",Scoring!$O$19)+IF(Data!$O240&lt;&gt;"",Scoring!$O$20)+IF(Data!$P240&lt;&gt;"",Scoring!$O$21)+IF(Data!$Q240&lt;&gt;"",Scoring!$O$22)+IF(Data!$R240&lt;&gt;"",Scoring!$O$23)+IF(Data!$S240&lt;&gt;"",Scoring!$O$24)+IF(Data!$T240&lt;&gt;"",Scoring!$O$25)+IF(Data!$U240&lt;&gt;"",Scoring!$O$26)+IF(Data!$V240&lt;&gt;"",Scoring!$O$27)+IF(Data!$W240&lt;&gt;"",Scoring!$O$28)+IF(Data!$X240&lt;&gt;"",Scoring!$O$29)+IF(Data!$Y240&lt;&gt;"",Scoring!$O$30)+IF(Data!$Z240&lt;&gt;"",Scoring!$O$31)+IF(Data!$AA240&lt;&gt;"",Scoring!$O$32)+IF(Data!$AB240&lt;&gt;"",Scoring!$O$33)+IF(Data!$AC240&lt;&gt;"",Scoring!$O$34)+IF(Data!$AD240&lt;&gt;"",Scoring!$O$35)+IF(Data!$AE240&lt;&gt;"",Scoring!$O$36)+IF(Data!$AF240&lt;&gt;"",Scoring!$O$37)+IF(Data!$AG240&lt;&gt;"",Scoring!$O$38)+IF(Data!$AH240&lt;&gt;"",Scoring!$O$39)+IF(Data!$AI240&lt;&gt;"",Scoring!$O$40)+IF(Data!$AJ240&lt;&gt;"",Scoring!$O$41)+IF(Data!$AK240&lt;&gt;"",Scoring!$O$42)+IF(Data!$AL240&lt;&gt;"",Scoring!$O$43)+IF(Data!$AM240&lt;&gt;"",Scoring!$O$44)+IF(Data!$AN240&lt;&gt;"",Scoring!$O$45)+IF(Data!$AO240&lt;&gt;"",Scoring!$O$46)+IF(Data!$AP240&lt;&gt;"",Scoring!$O$47)+IF(Data!$AQ240&lt;&gt;"",Scoring!$O$48)+IF(Data!$AR240&lt;&gt;"",Scoring!$O$49)+IF(Data!$AS240&lt;&gt;"",Scoring!$O$50)+IF(Data!$AT240&lt;&gt;"",Scoring!$O$51)+IF(Data!$AU240&lt;&gt;"",Scoring!$O$52),"")</f>
        <v/>
      </c>
      <c r="BS240" s="184" t="str">
        <f>IF(BR240&lt;&gt;"",LOOKUP(BR240,Likelihoods!$A$7:$A$107,Likelihoods!M$7:M$107),"")</f>
        <v/>
      </c>
      <c r="BT240" s="181" t="str">
        <f>IF(AND(COUNTBLANK($B240:$O240)=13,COUNTBLANK($P240:$Q240)=1,COUNTBLANK($R240:$U240)=3,COUNTBLANK($V240:$X240)=2,COUNTBLANK($Y240:$AE240)=6,COUNTBLANK($AF240:$AJ240)=4,COUNTBLANK($AK240:AN240)=3,COUNTBLANK($AO240:$AQ240)=2,COUNTBLANK($AR240:$AS240)=1,COUNTBLANK($AT240:$AU240)=1),IF(Data!$B240&lt;&gt;"",Scoring!$P$7)+IF(Data!$C240&lt;&gt;"",Scoring!$P$8)+IF(Data!$D240&lt;&gt;"",Scoring!$P$9)+IF(Data!$E240&lt;&gt;"",Scoring!$P$10)+IF(Data!$F240&lt;&gt;"",Scoring!$P$11)+IF(Data!$G240&lt;&gt;"",Scoring!$P$12)+IF(Data!$H240&lt;&gt;"",Scoring!$P$13)+IF(Data!$I240&lt;&gt;"",Scoring!$P$14)+IF(Data!$J240&lt;&gt;"",Scoring!$P$15)+IF(Data!$K240&lt;&gt;"",Scoring!$P$16)+IF(Data!$L240&lt;&gt;"",Scoring!$P$17)+IF(Data!$M240&lt;&gt;"",Scoring!$P$18)+IF(Data!$N240&lt;&gt;"",Scoring!$P$19)+IF(Data!$O240&lt;&gt;"",Scoring!$P$20)+IF(Data!$P240&lt;&gt;"",Scoring!$P$21)+IF(Data!$Q240&lt;&gt;"",Scoring!$P$22)+IF(Data!$R240&lt;&gt;"",Scoring!$P$23)+IF(Data!$S240&lt;&gt;"",Scoring!$P$24)+IF(Data!$T240&lt;&gt;"",Scoring!$P$25)+IF(Data!$U240&lt;&gt;"",Scoring!$P$26)+IF(Data!$V240&lt;&gt;"",Scoring!$P$27)+IF(Data!$W240&lt;&gt;"",Scoring!$P$28)+IF(Data!$X240&lt;&gt;"",Scoring!$P$29)+IF(Data!$Y240&lt;&gt;"",Scoring!$P$30)+IF(Data!$Z240&lt;&gt;"",Scoring!$P$31)+IF(Data!$AA240&lt;&gt;"",Scoring!$P$32)+IF(Data!$AB240&lt;&gt;"",Scoring!$P$33)+IF(Data!$AC240&lt;&gt;"",Scoring!$P$34)+IF(Data!$AD240&lt;&gt;"",Scoring!$P$35)+IF(Data!$AE240&lt;&gt;"",Scoring!$P$36)+IF(Data!$AF240&lt;&gt;"",Scoring!$P$37)+IF(Data!$AG240&lt;&gt;"",Scoring!$P$38)+IF(Data!$AH240&lt;&gt;"",Scoring!$P$39)+IF(Data!$AI240&lt;&gt;"",Scoring!$P$40)+IF(Data!$AJ240&lt;&gt;"",Scoring!$P$41)+IF(Data!$AK240&lt;&gt;"",Scoring!$P$42)+IF(Data!$AL240&lt;&gt;"",Scoring!$P$43)+IF(Data!$AM240&lt;&gt;"",Scoring!$P$44)+IF(Data!$AN240&lt;&gt;"",Scoring!$P$45)+IF(Data!$AO240&lt;&gt;"",Scoring!$P$46)+IF(Data!$AP240&lt;&gt;"",Scoring!$P$47)+IF(Data!$AQ240&lt;&gt;"",Scoring!$P$48)+IF(Data!$AR240&lt;&gt;"",Scoring!$P$49)+IF(Data!$AS240&lt;&gt;"",Scoring!$P$50)+IF(Data!$AT240&lt;&gt;"",Scoring!$P$51)+IF(Data!$AU240&lt;&gt;"",Scoring!$P$52),"")</f>
        <v/>
      </c>
      <c r="BU240" s="180" t="str">
        <f>IF(BT240&lt;&gt;"",LOOKUP(BT240,Likelihoods!$A$7:$A$107,Likelihoods!N$7:N$107),"")</f>
        <v/>
      </c>
      <c r="BV240" s="181" t="str">
        <f>IF(AND(COUNTBLANK($B240:$O240)=13,COUNTBLANK($P240:$Q240)=1,COUNTBLANK($R240:$U240)=3,COUNTBLANK($V240:$X240)=2,COUNTBLANK($Y240:$AE240)=6,COUNTBLANK($AF240:$AJ240)=4,COUNTBLANK($AK240:AN240)=3,COUNTBLANK($AO240:$AQ240)=2,COUNTBLANK($AR240:$AS240)=1,COUNTBLANK($AT240:$AU240)=1),IF(Data!$B240&lt;&gt;"",Scoring!$Q$7)+IF(Data!$C240&lt;&gt;"",Scoring!$Q$8)+IF(Data!$D240&lt;&gt;"",Scoring!$Q$9)+IF(Data!$E240&lt;&gt;"",Scoring!$Q$10)+IF(Data!$F240&lt;&gt;"",Scoring!$Q$11)+IF(Data!$G240&lt;&gt;"",Scoring!$Q$12)+IF(Data!$H240&lt;&gt;"",Scoring!$Q$13)+IF(Data!$I240&lt;&gt;"",Scoring!$Q$14)+IF(Data!$J240&lt;&gt;"",Scoring!$Q$15)+IF(Data!$K240&lt;&gt;"",Scoring!$Q$16)+IF(Data!$L240&lt;&gt;"",Scoring!$Q$17)+IF(Data!$M240&lt;&gt;"",Scoring!$Q$18)+IF(Data!$N240&lt;&gt;"",Scoring!$Q$19)+IF(Data!$O240&lt;&gt;"",Scoring!$Q$20)+IF(Data!$P240&lt;&gt;"",Scoring!$Q$21)+IF(Data!$Q240&lt;&gt;"",Scoring!$Q$22)+IF(Data!$R240&lt;&gt;"",Scoring!$Q$23)+IF(Data!$S240&lt;&gt;"",Scoring!$Q$24)+IF(Data!$T240&lt;&gt;"",Scoring!$Q$25)+IF(Data!$U240&lt;&gt;"",Scoring!$Q$26)+IF(Data!$V240&lt;&gt;"",Scoring!$Q$27)+IF(Data!$W240&lt;&gt;"",Scoring!$Q$28)+IF(Data!$X240&lt;&gt;"",Scoring!$Q$29)+IF(Data!$Y240&lt;&gt;"",Scoring!$Q$30)+IF(Data!$Z240&lt;&gt;"",Scoring!$Q$31)+IF(Data!$AA240&lt;&gt;"",Scoring!$Q$32)+IF(Data!$AB240&lt;&gt;"",Scoring!$Q$33)+IF(Data!$AC240&lt;&gt;"",Scoring!$Q$34)+IF(Data!$AD240&lt;&gt;"",Scoring!$Q$35)+IF(Data!$AE240&lt;&gt;"",Scoring!$Q$36)+IF(Data!$AF240&lt;&gt;"",Scoring!$Q$37)+IF(Data!$AG240&lt;&gt;"",Scoring!$Q$38)+IF(Data!$AH240&lt;&gt;"",Scoring!$Q$39)+IF(Data!$AI240&lt;&gt;"",Scoring!$Q$40)+IF(Data!$AJ240&lt;&gt;"",Scoring!$Q$41)+IF(Data!$AK240&lt;&gt;"",Scoring!$Q$42)+IF(Data!$AL240&lt;&gt;"",Scoring!$Q$43)+IF(Data!$AM240&lt;&gt;"",Scoring!$Q$44)+IF(Data!$AN240&lt;&gt;"",Scoring!$Q$45)+IF(Data!$AO240&lt;&gt;"",Scoring!$Q$46)+IF(Data!$AP240&lt;&gt;"",Scoring!$Q$47)+IF(Data!$AQ240&lt;&gt;"",Scoring!$Q$48)+IF(Data!$AR240&lt;&gt;"",Scoring!$Q$49)+IF(Data!$AS240&lt;&gt;"",Scoring!$Q$50)+IF(Data!$AT240&lt;&gt;"",Scoring!$Q$51)+IF(Data!$AU240&lt;&gt;"",Scoring!$Q$52),"")</f>
        <v/>
      </c>
      <c r="BW240" s="183" t="str">
        <f>IF(BV240&lt;&gt;"",LOOKUP(BV240,Likelihoods!$A$7:$A$107,Likelihoods!O$7:O$107),"")</f>
        <v/>
      </c>
      <c r="BX240" s="9"/>
      <c r="BY240" s="9"/>
      <c r="BZ240" s="9"/>
      <c r="CA240" s="9"/>
      <c r="CB240" s="9"/>
      <c r="CC240" s="9"/>
      <c r="CD240" s="9"/>
      <c r="CE240" s="9"/>
      <c r="CF240" s="9"/>
      <c r="CG240" s="9"/>
      <c r="CH240" s="9"/>
      <c r="CI240" s="9"/>
      <c r="CJ240" s="9"/>
      <c r="CK240" s="9"/>
    </row>
    <row r="241" spans="1:89" ht="14.25">
      <c r="A241" s="59"/>
      <c r="B241" s="76"/>
      <c r="C241" s="77"/>
      <c r="D241" s="77"/>
      <c r="E241" s="77"/>
      <c r="F241" s="77"/>
      <c r="G241" s="77"/>
      <c r="H241" s="77"/>
      <c r="I241" s="77"/>
      <c r="J241" s="77"/>
      <c r="K241" s="77"/>
      <c r="L241" s="77"/>
      <c r="M241" s="77"/>
      <c r="N241" s="77"/>
      <c r="O241" s="77"/>
      <c r="P241" s="76"/>
      <c r="Q241" s="78"/>
      <c r="R241" s="77"/>
      <c r="S241" s="77"/>
      <c r="T241" s="77"/>
      <c r="U241" s="77"/>
      <c r="V241" s="76"/>
      <c r="W241" s="77"/>
      <c r="X241" s="78"/>
      <c r="Y241" s="77"/>
      <c r="Z241" s="77"/>
      <c r="AA241" s="77"/>
      <c r="AB241" s="77"/>
      <c r="AC241" s="77"/>
      <c r="AD241" s="77"/>
      <c r="AE241" s="77"/>
      <c r="AF241" s="76"/>
      <c r="AG241" s="77"/>
      <c r="AH241" s="77"/>
      <c r="AI241" s="77"/>
      <c r="AJ241" s="78"/>
      <c r="AK241" s="77"/>
      <c r="AL241" s="77"/>
      <c r="AM241" s="77"/>
      <c r="AN241" s="77"/>
      <c r="AO241" s="76"/>
      <c r="AP241" s="77"/>
      <c r="AQ241" s="78"/>
      <c r="AR241" s="76"/>
      <c r="AS241" s="78"/>
      <c r="AT241" s="77"/>
      <c r="AU241" s="77"/>
      <c r="AV241" s="179" t="str">
        <f>IF(AND(COUNTBLANK($B241:$O241)=13,COUNTBLANK($P241:$Q241)=1,COUNTBLANK($R241:$U241)=3,COUNTBLANK($V241:$X241)=2,COUNTBLANK($Y241:$AE241)=6,COUNTBLANK($AF241:$AJ241)=4,COUNTBLANK($AK241:AN241)=3,COUNTBLANK($AO241:$AQ241)=2,COUNTBLANK($AR241:$AS241)=1,COUNTBLANK($AT241:$AU241)=1),IF(Data!$B241&lt;&gt;"",Scoring!$D$7)+IF(Data!$C241&lt;&gt;"",Scoring!$D$8)+IF(Data!$D241&lt;&gt;"",Scoring!$D$9)+IF(Data!$E241&lt;&gt;"",Scoring!$D$10)+IF(Data!$F241&lt;&gt;"",Scoring!$D$11)+IF(Data!$G241&lt;&gt;"",Scoring!$D$12)+IF(Data!$H241&lt;&gt;"",Scoring!$D$13)+IF(Data!$I241&lt;&gt;"",Scoring!$D$14)+IF(Data!$J241&lt;&gt;"",Scoring!$D$15)+IF(Data!$K241&lt;&gt;"",Scoring!$D$16)+IF(Data!$L241&lt;&gt;"",Scoring!$D$17)+IF(Data!$M241&lt;&gt;"",Scoring!$D$18)+IF(Data!$N241&lt;&gt;"",Scoring!$D$19)+IF(Data!$O241&lt;&gt;"",Scoring!$D$20)+IF(Data!$P241&lt;&gt;"",Scoring!$D$21)+IF(Data!$Q241&lt;&gt;"",Scoring!$D$22)+IF(Data!$R241&lt;&gt;"",Scoring!$D$23)+IF(Data!$S241&lt;&gt;"",Scoring!$D$24)+IF(Data!$T241&lt;&gt;"",Scoring!$D$25)+IF(Data!$U241&lt;&gt;"",Scoring!$D$26)+IF(Data!$V241&lt;&gt;"",Scoring!$D$27)+IF(Data!$W241&lt;&gt;"",Scoring!$D$28)+IF(Data!$X241&lt;&gt;"",Scoring!$D$29)+IF(Data!$Y241&lt;&gt;"",Scoring!$D$30)+IF(Data!$Z241&lt;&gt;"",Scoring!$D$31)+IF(Data!$AA241&lt;&gt;"",Scoring!$D$32)+IF(Data!$AB241&lt;&gt;"",Scoring!$D$33)+IF(Data!$AC241&lt;&gt;"",Scoring!$D$34)+IF(Data!$AD241&lt;&gt;"",Scoring!$D$35)+IF(Data!$AE241&lt;&gt;"",Scoring!$D$36)+IF(Data!$AF241&lt;&gt;"",Scoring!$D$37)+IF(Data!$AG241&lt;&gt;"",Scoring!$D$38)+IF(Data!$AH241&lt;&gt;"",Scoring!$D$39)+IF(Data!$AI241&lt;&gt;"",Scoring!$D$40)+IF(Data!$AJ241&lt;&gt;"",Scoring!$D$41)+IF(Data!$AK241&lt;&gt;"",Scoring!$D$42)+IF(Data!$AL241&lt;&gt;"",Scoring!$D$43)+IF(Data!$AM241&lt;&gt;"",Scoring!$D$44)+IF(Data!$AN241&lt;&gt;"",Scoring!$D$45)+IF(Data!$AO241&lt;&gt;"",Scoring!$D$46)+IF(Data!$AP241&lt;&gt;"",Scoring!$D$47)+IF(Data!$AQ241&lt;&gt;"",Scoring!$D$48)+IF(Data!$AR241&lt;&gt;"",Scoring!$D$49)+IF(Data!$AS241&lt;&gt;"",Scoring!$D$50)+IF(Data!$AT241&lt;&gt;"",Scoring!$D$51)+IF(Data!$AU241&lt;&gt;"",Scoring!$D$52),"")</f>
        <v/>
      </c>
      <c r="AW241" s="180" t="str">
        <f>IF(AV241&lt;&gt;"",LOOKUP(AV241,Likelihoods!$A$7:$A$107,Likelihoods!B$7:B$107),"")</f>
        <v/>
      </c>
      <c r="AX241" s="181" t="str">
        <f>IF(AND(COUNTBLANK($B241:$O241)=13,COUNTBLANK($P241:$Q241)=1,COUNTBLANK($R241:$U241)=3,COUNTBLANK($V241:$X241)=2,COUNTBLANK($Y241:$AE241)=6,COUNTBLANK($AF241:$AJ241)=4,COUNTBLANK($AK241:AN241)=3,COUNTBLANK($AO241:$AQ241)=2,COUNTBLANK($AR241:$AS241)=1,COUNTBLANK($AT241:$AU241)=1),IF(Data!$B241&lt;&gt;"",Scoring!$E$7)+IF(Data!$C241&lt;&gt;"",Scoring!$E$8)+IF(Data!$D241&lt;&gt;"",Scoring!$E$9)+IF(Data!$E241&lt;&gt;"",Scoring!$E$10)+IF(Data!$F241&lt;&gt;"",Scoring!$E$11)+IF(Data!$G241&lt;&gt;"",Scoring!$E$12)+IF(Data!$H241&lt;&gt;"",Scoring!$E$13)+IF(Data!$I241&lt;&gt;"",Scoring!$E$14)+IF(Data!$J241&lt;&gt;"",Scoring!$E$15)+IF(Data!$K241&lt;&gt;"",Scoring!$E$16)+IF(Data!$L241&lt;&gt;"",Scoring!$E$17)+IF(Data!$M241&lt;&gt;"",Scoring!$E$18)+IF(Data!$N241&lt;&gt;"",Scoring!$E$19)+IF(Data!$O241&lt;&gt;"",Scoring!$E$20)+IF(Data!$P241&lt;&gt;"",Scoring!$E$21)+IF(Data!$Q241&lt;&gt;"",Scoring!$E$22)+IF(Data!$R241&lt;&gt;"",Scoring!$E$23)+IF(Data!$S241&lt;&gt;"",Scoring!$E$24)+IF(Data!$T241&lt;&gt;"",Scoring!$E$25)+IF(Data!$U241&lt;&gt;"",Scoring!$E$26)+IF(Data!$V241&lt;&gt;"",Scoring!$E$27)+IF(Data!$W241&lt;&gt;"",Scoring!$E$28)+IF(Data!$X241&lt;&gt;"",Scoring!$E$29)+IF(Data!$Y241&lt;&gt;"",Scoring!$E$30)+IF(Data!$Z241&lt;&gt;"",Scoring!$E$31)+IF(Data!$AA241&lt;&gt;"",Scoring!$E$32)+IF(Data!$AB241&lt;&gt;"",Scoring!$E$33)+IF(Data!$AC241&lt;&gt;"",Scoring!$E$34)+IF(Data!$AD241&lt;&gt;"",Scoring!$E$35)+IF(Data!$AE241&lt;&gt;"",Scoring!$E$36)+IF(Data!$AF241&lt;&gt;"",Scoring!$E$37)+IF(Data!$AG241&lt;&gt;"",Scoring!$E$38)+IF(Data!$AH241&lt;&gt;"",Scoring!$E$39)+IF(Data!$AI241&lt;&gt;"",Scoring!$E$40)+IF(Data!$AJ241&lt;&gt;"",Scoring!$E$41)+IF(Data!$AK241&lt;&gt;"",Scoring!$E$42)+IF(Data!$AL241&lt;&gt;"",Scoring!$E$43)+IF(Data!$AM241&lt;&gt;"",Scoring!$E$44)+IF(Data!$AN241&lt;&gt;"",Scoring!$E$45)+IF(Data!$AO241&lt;&gt;"",Scoring!$E$46)+IF(Data!$AP241&lt;&gt;"",Scoring!$E$47)+IF(Data!$AQ241&lt;&gt;"",Scoring!$E$48)+IF(Data!$AR241&lt;&gt;"",Scoring!$E$49)+IF(Data!$AS241&lt;&gt;"",Scoring!$E$50)+IF(Data!$AT241&lt;&gt;"",Scoring!$E$51)+IF(Data!$AU241&lt;&gt;"",Scoring!$E$52),"")</f>
        <v/>
      </c>
      <c r="AY241" s="180" t="str">
        <f>IF(AX241&lt;&gt;"",LOOKUP(AX241,Likelihoods!$A$7:$A$107,Likelihoods!C$7:C$107),"")</f>
        <v/>
      </c>
      <c r="AZ241" s="182" t="str">
        <f>IF(AND(COUNTBLANK($B241:$O241)=13,COUNTBLANK($P241:$Q241)=1,COUNTBLANK($R241:$U241)=3,COUNTBLANK($V241:$X241)=2,COUNTBLANK($Y241:$AE241)=6,COUNTBLANK($AF241:$AJ241)=4,COUNTBLANK($AK241:AN241)=3,COUNTBLANK($AO241:$AQ241)=2,COUNTBLANK($AR241:$AS241)=1,COUNTBLANK($AT241:$AU241)=1),IF(Data!$B241&lt;&gt;"",Scoring!$F$7)+IF(Data!$C241&lt;&gt;"",Scoring!$F$8)+IF(Data!$D241&lt;&gt;"",Scoring!$F$9)+IF(Data!$E241&lt;&gt;"",Scoring!$F$10)+IF(Data!$F241&lt;&gt;"",Scoring!$F$11)+IF(Data!$G241&lt;&gt;"",Scoring!$F$12)+IF(Data!$H241&lt;&gt;"",Scoring!$F$13)+IF(Data!$I241&lt;&gt;"",Scoring!$F$14)+IF(Data!$J241&lt;&gt;"",Scoring!$F$15)+IF(Data!$K241&lt;&gt;"",Scoring!$F$16)+IF(Data!$L241&lt;&gt;"",Scoring!$F$17)+IF(Data!$M241&lt;&gt;"",Scoring!$F$18)+IF(Data!$N241&lt;&gt;"",Scoring!$F$19)+IF(Data!$O241&lt;&gt;"",Scoring!$F$20)+IF(Data!$P241&lt;&gt;"",Scoring!$F$21)+IF(Data!$Q241&lt;&gt;"",Scoring!$F$22)+IF(Data!$R241&lt;&gt;"",Scoring!$F$23)+IF(Data!$S241&lt;&gt;"",Scoring!$F$24)+IF(Data!$T241&lt;&gt;"",Scoring!$F$25)+IF(Data!$U241&lt;&gt;"",Scoring!$F$26)+IF(Data!$V241&lt;&gt;"",Scoring!$F$27)+IF(Data!$W241&lt;&gt;"",Scoring!$F$28)+IF(Data!$X241&lt;&gt;"",Scoring!$F$29)+IF(Data!$Y241&lt;&gt;"",Scoring!$F$30)+IF(Data!$Z241&lt;&gt;"",Scoring!$F$31)+IF(Data!$AA241&lt;&gt;"",Scoring!$F$32)+IF(Data!$AB241&lt;&gt;"",Scoring!$F$33)+IF(Data!$AC241&lt;&gt;"",Scoring!$F$34)+IF(Data!$AD241&lt;&gt;"",Scoring!$F$35)+IF(Data!$AE241&lt;&gt;"",Scoring!$F$36)+IF(Data!$AF241&lt;&gt;"",Scoring!$F$37)+IF(Data!$AG241&lt;&gt;"",Scoring!$F$38)+IF(Data!$AH241&lt;&gt;"",Scoring!$F$39)+IF(Data!$AI241&lt;&gt;"",Scoring!$F$40)+IF(Data!$AJ241&lt;&gt;"",Scoring!$F$41)+IF(Data!$AK241&lt;&gt;"",Scoring!$F$42)+IF(Data!$AL241&lt;&gt;"",Scoring!$F$43)+IF(Data!$AM241&lt;&gt;"",Scoring!$F$44)+IF(Data!$AN241&lt;&gt;"",Scoring!$F$45)+IF(Data!$AO241&lt;&gt;"",Scoring!$F$46)+IF(Data!$AP241&lt;&gt;"",Scoring!$F$47)+IF(Data!$AQ241&lt;&gt;"",Scoring!$F$48)+IF(Data!$AR241&lt;&gt;"",Scoring!$F$49)+IF(Data!$AS241&lt;&gt;"",Scoring!$F$50)+IF(Data!$AT241&lt;&gt;"",Scoring!$F$51)+IF(Data!$AU241&lt;&gt;"",Scoring!$F$52),"")</f>
        <v/>
      </c>
      <c r="BA241" s="183" t="str">
        <f>IF(AZ241&lt;&gt;"",LOOKUP(AZ241,Likelihoods!$A$7:$A$107,Likelihoods!D$7:D$107),"")</f>
        <v/>
      </c>
      <c r="BB241" s="181" t="str">
        <f>IF(AND(COUNTBLANK($B241:$O241)=13,COUNTBLANK($P241:$Q241)=1,COUNTBLANK($R241:$U241)=3,COUNTBLANK($V241:$X241)=2,COUNTBLANK($Y241:$AE241)=6,COUNTBLANK($AF241:$AJ241)=4,COUNTBLANK($AK241:AN241)=3,COUNTBLANK($AO241:$AQ241)=2,COUNTBLANK($AR241:$AS241)=1,COUNTBLANK($AT241:$AU241)=1),IF(Data!$B241&lt;&gt;"",Scoring!$G$7)+IF(Data!$C241&lt;&gt;"",Scoring!$G$8)+IF(Data!$D241&lt;&gt;"",Scoring!$G$9)+IF(Data!$E241&lt;&gt;"",Scoring!$G$10)+IF(Data!$F241&lt;&gt;"",Scoring!$G$11)+IF(Data!$G241&lt;&gt;"",Scoring!$G$12)+IF(Data!$H241&lt;&gt;"",Scoring!$G$13)+IF(Data!$I241&lt;&gt;"",Scoring!$G$14)+IF(Data!$J241&lt;&gt;"",Scoring!$G$15)+IF(Data!$K241&lt;&gt;"",Scoring!$G$16)+IF(Data!$L241&lt;&gt;"",Scoring!$G$17)+IF(Data!$M241&lt;&gt;"",Scoring!$G$18)+IF(Data!$N241&lt;&gt;"",Scoring!$G$19)+IF(Data!$O241&lt;&gt;"",Scoring!$G$20)+IF(Data!$P241&lt;&gt;"",Scoring!$G$21)+IF(Data!$Q241&lt;&gt;"",Scoring!$G$22)+IF(Data!$R241&lt;&gt;"",Scoring!$G$23)+IF(Data!$S241&lt;&gt;"",Scoring!$G$24)+IF(Data!$T241&lt;&gt;"",Scoring!$G$25)+IF(Data!$U241&lt;&gt;"",Scoring!$G$26)+IF(Data!$V241&lt;&gt;"",Scoring!$G$27)+IF(Data!$W241&lt;&gt;"",Scoring!$G$28)+IF(Data!$X241&lt;&gt;"",Scoring!$G$29)+IF(Data!$Y241&lt;&gt;"",Scoring!$G$30)+IF(Data!$Z241&lt;&gt;"",Scoring!$G$31)+IF(Data!$AA241&lt;&gt;"",Scoring!$G$32)+IF(Data!$AB241&lt;&gt;"",Scoring!$G$33)+IF(Data!$AC241&lt;&gt;"",Scoring!$G$34)+IF(Data!$AD241&lt;&gt;"",Scoring!$G$35)+IF(Data!$AE241&lt;&gt;"",Scoring!$G$36)+IF(Data!$AF241&lt;&gt;"",Scoring!$G$37)+IF(Data!$AG241&lt;&gt;"",Scoring!$G$38)+IF(Data!$AH241&lt;&gt;"",Scoring!$G$39)+IF(Data!$AI241&lt;&gt;"",Scoring!$G$40)+IF(Data!$AJ241&lt;&gt;"",Scoring!$G$41)+IF(Data!$AK241&lt;&gt;"",Scoring!$G$42)+IF(Data!$AL241&lt;&gt;"",Scoring!$G$43)+IF(Data!$AM241&lt;&gt;"",Scoring!$G$44)+IF(Data!$AN241&lt;&gt;"",Scoring!$G$45)+IF(Data!$AO241&lt;&gt;"",Scoring!$G$46)+IF(Data!$AP241&lt;&gt;"",Scoring!$G$47)+IF(Data!$AQ241&lt;&gt;"",Scoring!$G$48)+IF(Data!$AR241&lt;&gt;"",Scoring!$G$49)+IF(Data!$AS241&lt;&gt;"",Scoring!$G$50)+IF(Data!$AT241&lt;&gt;"",Scoring!$G$51)+IF(Data!$AU241&lt;&gt;"",Scoring!$G$52),"")</f>
        <v/>
      </c>
      <c r="BC241" s="184" t="str">
        <f>IF(BB241&lt;&gt;"",LOOKUP(BB241,Likelihoods!$A$7:$A$107,Likelihoods!E$7:E$107),"")</f>
        <v/>
      </c>
      <c r="BD241" s="185" t="str">
        <f>IF(AND(COUNTBLANK($B241:$O241)=13,COUNTBLANK($P241:$Q241)=1,COUNTBLANK($R241:$U241)=3,COUNTBLANK($V241:$X241)=2,COUNTBLANK($Y241:$AE241)=6,COUNTBLANK($AF241:$AJ241)=4,COUNTBLANK($AK241:AN241)=3,COUNTBLANK($AO241:$AQ241)=2,COUNTBLANK($AR241:$AS241)=1,COUNTBLANK($AT241:$AU241)=1),IF(Data!$B241&lt;&gt;"",Scoring!$H$7)+IF(Data!$C241&lt;&gt;"",Scoring!$H$8)+IF(Data!$D241&lt;&gt;"",Scoring!$H$9)+IF(Data!$E241&lt;&gt;"",Scoring!$H$10)+IF(Data!$F241&lt;&gt;"",Scoring!$H$11)+IF(Data!$G241&lt;&gt;"",Scoring!$H$12)+IF(Data!$H241&lt;&gt;"",Scoring!$H$13)+IF(Data!$I241&lt;&gt;"",Scoring!$H$14)+IF(Data!$J241&lt;&gt;"",Scoring!$H$15)+IF(Data!$K241&lt;&gt;"",Scoring!$H$16)+IF(Data!$L241&lt;&gt;"",Scoring!$H$17)+IF(Data!$M241&lt;&gt;"",Scoring!$H$18)+IF(Data!$N241&lt;&gt;"",Scoring!$H$19)+IF(Data!$O241&lt;&gt;"",Scoring!$H$20)+IF(Data!$P241&lt;&gt;"",Scoring!$H$21)+IF(Data!$Q241&lt;&gt;"",Scoring!$H$22)+IF(Data!$R241&lt;&gt;"",Scoring!$H$23)+IF(Data!$S241&lt;&gt;"",Scoring!$H$24)+IF(Data!$T241&lt;&gt;"",Scoring!$H$25)+IF(Data!$U241&lt;&gt;"",Scoring!$H$26)+IF(Data!$V241&lt;&gt;"",Scoring!$H$27)+IF(Data!$W241&lt;&gt;"",Scoring!$H$28)+IF(Data!$X241&lt;&gt;"",Scoring!$H$29)+IF(Data!$Y241&lt;&gt;"",Scoring!$H$30)+IF(Data!$Z241&lt;&gt;"",Scoring!$H$31)+IF(Data!$AA241&lt;&gt;"",Scoring!$H$32)+IF(Data!$AB241&lt;&gt;"",Scoring!$H$33)+IF(Data!$AC241&lt;&gt;"",Scoring!$H$34)+IF(Data!$AD241&lt;&gt;"",Scoring!$H$35)+IF(Data!$AE241&lt;&gt;"",Scoring!$H$36)+IF(Data!$AF241&lt;&gt;"",Scoring!$H$37)+IF(Data!$AG241&lt;&gt;"",Scoring!$H$38)+IF(Data!$AH241&lt;&gt;"",Scoring!$H$39)+IF(Data!$AI241&lt;&gt;"",Scoring!$H$40)+IF(Data!$AJ241&lt;&gt;"",Scoring!$H$41)+IF(Data!$AK241&lt;&gt;"",Scoring!$H$42)+IF(Data!$AL241&lt;&gt;"",Scoring!$H$43)+IF(Data!$AM241&lt;&gt;"",Scoring!$H$44)+IF(Data!$AN241&lt;&gt;"",Scoring!$H$45)+IF(Data!$AO241&lt;&gt;"",Scoring!$H$46)+IF(Data!$AP241&lt;&gt;"",Scoring!$H$47)+IF(Data!$AQ241&lt;&gt;"",Scoring!$H$48)+IF(Data!$AR241&lt;&gt;"",Scoring!$H$49)+IF(Data!$AS241&lt;&gt;"",Scoring!$H$50)+IF(Data!$AT241&lt;&gt;"",Scoring!$H$51)+IF(Data!$AU241&lt;&gt;"",Scoring!$H$52),"")</f>
        <v/>
      </c>
      <c r="BE241" s="186" t="str">
        <f>IF(BD241&lt;&gt;"",LOOKUP(BD241,Likelihoods!$A$7:$A$107,Likelihoods!F$7:F$107),"")</f>
        <v/>
      </c>
      <c r="BF241" s="181" t="str">
        <f>IF(AND(COUNTBLANK($B241:$O241)=13,COUNTBLANK($P241:$Q241)=1,COUNTBLANK($R241:$U241)=3,COUNTBLANK($V241:$X241)=2,COUNTBLANK($Y241:$AE241)=6,COUNTBLANK($AF241:$AJ241)=4,COUNTBLANK($AK241:AN241)=3,COUNTBLANK($AO241:$AQ241)=2,COUNTBLANK($AR241:$AS241)=1,COUNTBLANK($AT241:$AU241)=1),IF(Data!$B241&lt;&gt;"",Scoring!$I$7)+IF(Data!$C241&lt;&gt;"",Scoring!$I$8)+IF(Data!$D241&lt;&gt;"",Scoring!$I$9)+IF(Data!$E241&lt;&gt;"",Scoring!$I$10)+IF(Data!$F241&lt;&gt;"",Scoring!$I$11)+IF(Data!$G241&lt;&gt;"",Scoring!$I$12)+IF(Data!$H241&lt;&gt;"",Scoring!$I$13)+IF(Data!$I241&lt;&gt;"",Scoring!$I$14)+IF(Data!$J241&lt;&gt;"",Scoring!$I$15)+IF(Data!$K241&lt;&gt;"",Scoring!$I$16)+IF(Data!$L241&lt;&gt;"",Scoring!$I$17)+IF(Data!$M241&lt;&gt;"",Scoring!$I$18)+IF(Data!$N241&lt;&gt;"",Scoring!$I$19)+IF(Data!$O241&lt;&gt;"",Scoring!$I$20)+IF(Data!$P241&lt;&gt;"",Scoring!$I$21)+IF(Data!$Q241&lt;&gt;"",Scoring!$I$22)+IF(Data!$R241&lt;&gt;"",Scoring!$I$23)+IF(Data!$S241&lt;&gt;"",Scoring!$I$24)+IF(Data!$T241&lt;&gt;"",Scoring!$I$25)+IF(Data!$U241&lt;&gt;"",Scoring!$I$26)+IF(Data!$V241&lt;&gt;"",Scoring!$I$27)+IF(Data!$W241&lt;&gt;"",Scoring!$I$28)+IF(Data!$X241&lt;&gt;"",Scoring!$I$29)+IF(Data!$Y241&lt;&gt;"",Scoring!$I$30)+IF(Data!$Z241&lt;&gt;"",Scoring!$I$31)+IF(Data!$AA241&lt;&gt;"",Scoring!$I$32)+IF(Data!$AB241&lt;&gt;"",Scoring!$I$33)+IF(Data!$AC241&lt;&gt;"",Scoring!$I$34)+IF(Data!$AD241&lt;&gt;"",Scoring!$I$35)+IF(Data!$AE241&lt;&gt;"",Scoring!$I$36)+IF(Data!$AF241&lt;&gt;"",Scoring!$I$37)+IF(Data!$AG241&lt;&gt;"",Scoring!$I$38)+IF(Data!$AH241&lt;&gt;"",Scoring!$I$39)+IF(Data!$AI241&lt;&gt;"",Scoring!$I$40)+IF(Data!$AJ241&lt;&gt;"",Scoring!$I$41)+IF(Data!$AK241&lt;&gt;"",Scoring!$I$42)+IF(Data!$AL241&lt;&gt;"",Scoring!$I$43)+IF(Data!$AM241&lt;&gt;"",Scoring!$I$44)+IF(Data!$AN241&lt;&gt;"",Scoring!$I$45)+IF(Data!$AO241&lt;&gt;"",Scoring!$I$46)+IF(Data!$AP241&lt;&gt;"",Scoring!$I$47)+IF(Data!$AQ241&lt;&gt;"",Scoring!$I$48)+IF(Data!$AR241&lt;&gt;"",Scoring!$I$49)+IF(Data!$AS241&lt;&gt;"",Scoring!$I$50)+IF(Data!$AT241&lt;&gt;"",Scoring!$I$51)+IF(Data!$AU241&lt;&gt;"",Scoring!$I$52),"")</f>
        <v/>
      </c>
      <c r="BG241" s="180" t="str">
        <f>IF(BF241&lt;&gt;"",LOOKUP(BF241,Likelihoods!$A$7:$A$107,Likelihoods!G$7:G$107),"")</f>
        <v/>
      </c>
      <c r="BH241" s="187" t="str">
        <f>IF(AND(COUNTBLANK($B241:$O241)=13,COUNTBLANK($P241:$Q241)=1,COUNTBLANK($R241:$U241)=3,COUNTBLANK($V241:$X241)=2,COUNTBLANK($Y241:$AE241)=6,COUNTBLANK($AF241:$AJ241)=4,COUNTBLANK($AK241:AN241)=3,COUNTBLANK($AO241:$AQ241)=2,COUNTBLANK($AR241:$AS241)=1,COUNTBLANK($AT241:$AU241)=1),IF(Data!$B241&lt;&gt;"",Scoring!$J$7)+IF(Data!$C241&lt;&gt;"",Scoring!$J$8)+IF(Data!$D241&lt;&gt;"",Scoring!$J$9)+IF(Data!$E241&lt;&gt;"",Scoring!$J$10)+IF(Data!$F241&lt;&gt;"",Scoring!$J$11)+IF(Data!$G241&lt;&gt;"",Scoring!$J$12)+IF(Data!$H241&lt;&gt;"",Scoring!$J$13)+IF(Data!$I241&lt;&gt;"",Scoring!$J$14)+IF(Data!$J241&lt;&gt;"",Scoring!$J$15)+IF(Data!$K241&lt;&gt;"",Scoring!$J$16)+IF(Data!$L241&lt;&gt;"",Scoring!$J$17)+IF(Data!$M241&lt;&gt;"",Scoring!$J$18)+IF(Data!$N241&lt;&gt;"",Scoring!$J$19)+IF(Data!$O241&lt;&gt;"",Scoring!$J$20)+IF(Data!$P241&lt;&gt;"",Scoring!$J$21)+IF(Data!$Q241&lt;&gt;"",Scoring!$J$22)+IF(Data!$R241&lt;&gt;"",Scoring!$J$23)+IF(Data!$S241&lt;&gt;"",Scoring!$J$24)+IF(Data!$T241&lt;&gt;"",Scoring!$J$25)+IF(Data!$U241&lt;&gt;"",Scoring!$J$26)+IF(Data!$V241&lt;&gt;"",Scoring!$J$27)+IF(Data!$W241&lt;&gt;"",Scoring!$J$28)+IF(Data!$X241&lt;&gt;"",Scoring!$J$29)+IF(Data!$Y241&lt;&gt;"",Scoring!$J$30)+IF(Data!$Z241&lt;&gt;"",Scoring!$J$31)+IF(Data!$AA241&lt;&gt;"",Scoring!$J$32)+IF(Data!$AB241&lt;&gt;"",Scoring!$J$33)+IF(Data!$AC241&lt;&gt;"",Scoring!$J$34)+IF(Data!$AD241&lt;&gt;"",Scoring!$J$35)+IF(Data!$AE241&lt;&gt;"",Scoring!$J$36)+IF(Data!$AF241&lt;&gt;"",Scoring!$J$37)+IF(Data!$AG241&lt;&gt;"",Scoring!$J$38)+IF(Data!$AH241&lt;&gt;"",Scoring!$J$39)+IF(Data!$AI241&lt;&gt;"",Scoring!$J$40)+IF(Data!$AJ241&lt;&gt;"",Scoring!$J$41)+IF(Data!$AK241&lt;&gt;"",Scoring!$J$42)+IF(Data!$AL241&lt;&gt;"",Scoring!$J$43)+IF(Data!$AM241&lt;&gt;"",Scoring!$J$44)+IF(Data!$AN241&lt;&gt;"",Scoring!$J$45)+IF(Data!$AO241&lt;&gt;"",Scoring!$J$46)+IF(Data!$AP241&lt;&gt;"",Scoring!$J$47)+IF(Data!$AQ241&lt;&gt;"",Scoring!$J$48)+IF(Data!$AR241&lt;&gt;"",Scoring!$J$49)+IF(Data!$AS241&lt;&gt;"",Scoring!$J$50)+IF(Data!$AT241&lt;&gt;"",Scoring!$J$51)+IF(Data!$AU241&lt;&gt;"",Scoring!$J$52),"")</f>
        <v/>
      </c>
      <c r="BI241" s="183" t="str">
        <f>IF(BH241&lt;&gt;"",LOOKUP(BH241,Likelihoods!$A$7:$A$107,Likelihoods!H$7:H$107),"")</f>
        <v/>
      </c>
      <c r="BJ241" s="188" t="str">
        <f>IF(AND(COUNTBLANK($B241:$O241)=13,COUNTBLANK($P241:$Q241)=1,COUNTBLANK($R241:$U241)=3,COUNTBLANK($V241:$X241)=2,COUNTBLANK($Y241:$AE241)=6,COUNTBLANK($AF241:$AJ241)=4,COUNTBLANK($AK241:AN241)=3,COUNTBLANK($AO241:$AQ241)=2,COUNTBLANK($AR241:$AS241)=1,COUNTBLANK($AT241:$AU241)=1),IF(Data!$B241&lt;&gt;"",Scoring!$K$7)+IF(Data!$C241&lt;&gt;"",Scoring!$K$8)+IF(Data!$D241&lt;&gt;"",Scoring!$K$9)+IF(Data!$E241&lt;&gt;"",Scoring!$K$10)+IF(Data!$F241&lt;&gt;"",Scoring!$K$11)+IF(Data!$G241&lt;&gt;"",Scoring!$K$12)+IF(Data!$H241&lt;&gt;"",Scoring!$K$13)+IF(Data!$I241&lt;&gt;"",Scoring!$K$14)+IF(Data!$J241&lt;&gt;"",Scoring!$K$15)+IF(Data!$K241&lt;&gt;"",Scoring!$K$16)+IF(Data!$L241&lt;&gt;"",Scoring!$K$17)+IF(Data!$M241&lt;&gt;"",Scoring!$K$18)+IF(Data!$N241&lt;&gt;"",Scoring!$K$19)+IF(Data!$O241&lt;&gt;"",Scoring!$K$20)+IF(Data!$P241&lt;&gt;"",Scoring!$K$21)+IF(Data!$Q241&lt;&gt;"",Scoring!$K$22)+IF(Data!$R241&lt;&gt;"",Scoring!$K$23)+IF(Data!$S241&lt;&gt;"",Scoring!$K$24)+IF(Data!$T241&lt;&gt;"",Scoring!$K$25)+IF(Data!$U241&lt;&gt;"",Scoring!$K$26)+IF(Data!$V241&lt;&gt;"",Scoring!$K$27)+IF(Data!$W241&lt;&gt;"",Scoring!$K$28)+IF(Data!$X241&lt;&gt;"",Scoring!$K$29)+IF(Data!$Y241&lt;&gt;"",Scoring!$K$30)+IF(Data!$Z241&lt;&gt;"",Scoring!$K$31)+IF(Data!$AA241&lt;&gt;"",Scoring!$K$32)+IF(Data!$AB241&lt;&gt;"",Scoring!$K$33)+IF(Data!$AC241&lt;&gt;"",Scoring!$K$34)+IF(Data!$AD241&lt;&gt;"",Scoring!$K$35)+IF(Data!$AE241&lt;&gt;"",Scoring!$K$36)+IF(Data!$AF241&lt;&gt;"",Scoring!$K$37)+IF(Data!$AG241&lt;&gt;"",Scoring!$K$38)+IF(Data!$AH241&lt;&gt;"",Scoring!$K$39)+IF(Data!$AI241&lt;&gt;"",Scoring!$K$40)+IF(Data!$AJ241&lt;&gt;"",Scoring!$K$41)+IF(Data!$AK241&lt;&gt;"",Scoring!$K$42)+IF(Data!$AL241&lt;&gt;"",Scoring!$K$43)+IF(Data!$AM241&lt;&gt;"",Scoring!$K$44)+IF(Data!$AN241&lt;&gt;"",Scoring!$K$45)+IF(Data!$AO241&lt;&gt;"",Scoring!$K$46)+IF(Data!$AP241&lt;&gt;"",Scoring!$K$47)+IF(Data!$AQ241&lt;&gt;"",Scoring!$K$48)+IF(Data!$AR241&lt;&gt;"",Scoring!$K$49)+IF(Data!$AS241&lt;&gt;"",Scoring!$K$50)+IF(Data!$AT241&lt;&gt;"",Scoring!$K$51)+IF(Data!$AU241&lt;&gt;"",Scoring!$K$52),"")</f>
        <v/>
      </c>
      <c r="BK241" s="184" t="str">
        <f>IF(BJ241&lt;&gt;"",LOOKUP(BJ241,Likelihoods!$A$7:$A$107,Likelihoods!I$7:I$107),"")</f>
        <v/>
      </c>
      <c r="BL241" s="187" t="str">
        <f>IF(AND(COUNTBLANK($B241:$O241)=13,COUNTBLANK($P241:$Q241)=1,COUNTBLANK($R241:$U241)=3,COUNTBLANK($V241:$X241)=2,COUNTBLANK($Y241:$AE241)=6,COUNTBLANK($AF241:$AJ241)=4,COUNTBLANK($AK241:AN241)=3,COUNTBLANK($AO241:$AQ241)=2,COUNTBLANK($AR241:$AS241)=1,COUNTBLANK($AT241:$AU241)=1),IF(Data!$B241&lt;&gt;"",Scoring!$L$7)+IF(Data!$C241&lt;&gt;"",Scoring!$L$8)+IF(Data!$D241&lt;&gt;"",Scoring!$L$9)+IF(Data!$E241&lt;&gt;"",Scoring!$L$10)+IF(Data!$F241&lt;&gt;"",Scoring!$L$11)+IF(Data!$G241&lt;&gt;"",Scoring!$L$12)+IF(Data!$H241&lt;&gt;"",Scoring!$L$13)+IF(Data!$I241&lt;&gt;"",Scoring!$L$14)+IF(Data!$J241&lt;&gt;"",Scoring!$L$15)+IF(Data!$K241&lt;&gt;"",Scoring!$L$16)+IF(Data!$L241&lt;&gt;"",Scoring!$L$17)+IF(Data!$M241&lt;&gt;"",Scoring!$L$18)+IF(Data!$N241&lt;&gt;"",Scoring!$L$19)+IF(Data!$O241&lt;&gt;"",Scoring!$L$20)+IF(Data!$P241&lt;&gt;"",Scoring!$L$21)+IF(Data!$Q241&lt;&gt;"",Scoring!$L$22)+IF(Data!$R241&lt;&gt;"",Scoring!$L$23)+IF(Data!$S241&lt;&gt;"",Scoring!$L$24)+IF(Data!$T241&lt;&gt;"",Scoring!$L$25)+IF(Data!$U241&lt;&gt;"",Scoring!$L$26)+IF(Data!$V241&lt;&gt;"",Scoring!$L$27)+IF(Data!$W241&lt;&gt;"",Scoring!$L$28)+IF(Data!$X241&lt;&gt;"",Scoring!$L$29)+IF(Data!$Y241&lt;&gt;"",Scoring!$L$30)+IF(Data!$Z241&lt;&gt;"",Scoring!$L$31)+IF(Data!$AA241&lt;&gt;"",Scoring!$L$32)+IF(Data!$AB241&lt;&gt;"",Scoring!$L$33)+IF(Data!$AC241&lt;&gt;"",Scoring!$L$34)+IF(Data!$AD241&lt;&gt;"",Scoring!$L$35)+IF(Data!$AE241&lt;&gt;"",Scoring!$L$36)+IF(Data!$AF241&lt;&gt;"",Scoring!$L$37)+IF(Data!$AG241&lt;&gt;"",Scoring!$L$38)+IF(Data!$AH241&lt;&gt;"",Scoring!$L$39)+IF(Data!$AI241&lt;&gt;"",Scoring!$L$40)+IF(Data!$AJ241&lt;&gt;"",Scoring!$L$41)+IF(Data!$AK241&lt;&gt;"",Scoring!$L$42)+IF(Data!$AL241&lt;&gt;"",Scoring!$L$43)+IF(Data!$AM241&lt;&gt;"",Scoring!$L$44)+IF(Data!$AN241&lt;&gt;"",Scoring!$L$45)+IF(Data!$AO241&lt;&gt;"",Scoring!$L$46)+IF(Data!$AP241&lt;&gt;"",Scoring!$L$47)+IF(Data!$AQ241&lt;&gt;"",Scoring!$L$48)+IF(Data!$AR241&lt;&gt;"",Scoring!$L$49)+IF(Data!$AS241&lt;&gt;"",Scoring!$L$50)+IF(Data!$AT241&lt;&gt;"",Scoring!$L$51)+IF(Data!$AU241&lt;&gt;"",Scoring!$L$52),"")</f>
        <v/>
      </c>
      <c r="BM241" s="180" t="str">
        <f>IF(BL241&lt;&gt;"",LOOKUP(BL241,Likelihoods!$A$7:$A$107,Likelihoods!J$7:J$107),"")</f>
        <v/>
      </c>
      <c r="BN241" s="181" t="str">
        <f>IF(AND(COUNTBLANK($B241:$O241)=13,COUNTBLANK($P241:$Q241)=1,COUNTBLANK($R241:$U241)=3,COUNTBLANK($V241:$X241)=2,COUNTBLANK($Y241:$AE241)=6,COUNTBLANK($AF241:$AJ241)=4,COUNTBLANK($AK241:AN241)=3,COUNTBLANK($AO241:$AQ241)=2,COUNTBLANK($AR241:$AS241)=1,COUNTBLANK($AT241:$AU241)=1),IF(Data!$B241&lt;&gt;"",Scoring!$M$7)+IF(Data!$C241&lt;&gt;"",Scoring!$M$8)+IF(Data!$D241&lt;&gt;"",Scoring!$M$9)+IF(Data!$E241&lt;&gt;"",Scoring!$M$10)+IF(Data!$F241&lt;&gt;"",Scoring!$M$11)+IF(Data!$G241&lt;&gt;"",Scoring!$M$12)+IF(Data!$H241&lt;&gt;"",Scoring!$M$13)+IF(Data!$I241&lt;&gt;"",Scoring!$M$14)+IF(Data!$J241&lt;&gt;"",Scoring!$M$15)+IF(Data!$K241&lt;&gt;"",Scoring!$M$16)+IF(Data!$L241&lt;&gt;"",Scoring!$M$17)+IF(Data!$M241&lt;&gt;"",Scoring!$M$18)+IF(Data!$N241&lt;&gt;"",Scoring!$M$19)+IF(Data!$O241&lt;&gt;"",Scoring!$M$20)+IF(Data!$P241&lt;&gt;"",Scoring!$M$21)+IF(Data!$Q241&lt;&gt;"",Scoring!$M$22)+IF(Data!$R241&lt;&gt;"",Scoring!$M$23)+IF(Data!$S241&lt;&gt;"",Scoring!$M$24)+IF(Data!$T241&lt;&gt;"",Scoring!$M$25)+IF(Data!$U241&lt;&gt;"",Scoring!$M$26)+IF(Data!$V241&lt;&gt;"",Scoring!$M$27)+IF(Data!$W241&lt;&gt;"",Scoring!$M$28)+IF(Data!$X241&lt;&gt;"",Scoring!$M$29)+IF(Data!$Y241&lt;&gt;"",Scoring!$M$30)+IF(Data!$Z241&lt;&gt;"",Scoring!$M$31)+IF(Data!$AA241&lt;&gt;"",Scoring!$M$32)+IF(Data!$AB241&lt;&gt;"",Scoring!$M$33)+IF(Data!$AC241&lt;&gt;"",Scoring!$M$34)+IF(Data!$AD241&lt;&gt;"",Scoring!$M$35)+IF(Data!$AE241&lt;&gt;"",Scoring!$M$36)+IF(Data!$AF241&lt;&gt;"",Scoring!$M$37)+IF(Data!$AG241&lt;&gt;"",Scoring!$M$38)+IF(Data!$AH241&lt;&gt;"",Scoring!$M$39)+IF(Data!$AI241&lt;&gt;"",Scoring!$M$40)+IF(Data!$AJ241&lt;&gt;"",Scoring!$M$41)+IF(Data!$AK241&lt;&gt;"",Scoring!$M$42)+IF(Data!$AL241&lt;&gt;"",Scoring!$M$43)+IF(Data!$AM241&lt;&gt;"",Scoring!$M$44)+IF(Data!$AN241&lt;&gt;"",Scoring!$M$45)+IF(Data!$AO241&lt;&gt;"",Scoring!$M$46)+IF(Data!$AP241&lt;&gt;"",Scoring!$M$47)+IF(Data!$AQ241&lt;&gt;"",Scoring!$M$48)+IF(Data!$AR241&lt;&gt;"",Scoring!$M$49)+IF(Data!$AS241&lt;&gt;"",Scoring!$M$50)+IF(Data!$AT241&lt;&gt;"",Scoring!$M$51)+IF(Data!$AU241&lt;&gt;"",Scoring!$M$52),"")</f>
        <v/>
      </c>
      <c r="BO241" s="184" t="str">
        <f>IF(BN241&lt;&gt;"",LOOKUP(BN241,Likelihoods!$A$7:$A$107,Likelihoods!K$7:K$107),"")</f>
        <v/>
      </c>
      <c r="BP241" s="179" t="str">
        <f>IF(AND(COUNTBLANK($B241:$O241)=13,COUNTBLANK($P241:$Q241)=1,COUNTBLANK($R241:$U241)=3,COUNTBLANK($V241:$X241)=2,COUNTBLANK($Y241:$AE241)=6,COUNTBLANK($AF241:$AJ241)=4,COUNTBLANK($AK241:AN241)=3,COUNTBLANK($AO241:$AQ241)=2,COUNTBLANK($AR241:$AS241)=1,COUNTBLANK($AT241:$AU241)=1),IF(Data!$B241&lt;&gt;"",Scoring!$N$7)+IF(Data!$C241&lt;&gt;"",Scoring!$N$8)+IF(Data!$D241&lt;&gt;"",Scoring!$N$9)+IF(Data!$E241&lt;&gt;"",Scoring!$N$10)+IF(Data!$F241&lt;&gt;"",Scoring!$N$11)+IF(Data!$G241&lt;&gt;"",Scoring!$N$12)+IF(Data!$H241&lt;&gt;"",Scoring!$N$13)+IF(Data!$I241&lt;&gt;"",Scoring!$N$14)+IF(Data!$J241&lt;&gt;"",Scoring!$N$15)+IF(Data!$K241&lt;&gt;"",Scoring!$N$16)+IF(Data!$L241&lt;&gt;"",Scoring!$N$17)+IF(Data!$M241&lt;&gt;"",Scoring!$N$18)+IF(Data!$N241&lt;&gt;"",Scoring!$N$19)+IF(Data!$O241&lt;&gt;"",Scoring!$N$20)+IF(Data!$P241&lt;&gt;"",Scoring!$N$21)+IF(Data!$Q241&lt;&gt;"",Scoring!$N$22)+IF(Data!$R241&lt;&gt;"",Scoring!$N$23)+IF(Data!$S241&lt;&gt;"",Scoring!$N$24)+IF(Data!$T241&lt;&gt;"",Scoring!$N$25)+IF(Data!$U241&lt;&gt;"",Scoring!$N$26)+IF(Data!$V241&lt;&gt;"",Scoring!$N$27)+IF(Data!$W241&lt;&gt;"",Scoring!$N$28)+IF(Data!$X241&lt;&gt;"",Scoring!$N$29)+IF(Data!$Y241&lt;&gt;"",Scoring!$N$30)+IF(Data!$Z241&lt;&gt;"",Scoring!$N$31)+IF(Data!$AA241&lt;&gt;"",Scoring!$N$32)+IF(Data!$AB241&lt;&gt;"",Scoring!$N$33)+IF(Data!$AC241&lt;&gt;"",Scoring!$N$34)+IF(Data!$AD241&lt;&gt;"",Scoring!$N$35)+IF(Data!$AE241&lt;&gt;"",Scoring!$N$36)+IF(Data!$AF241&lt;&gt;"",Scoring!$N$37)+IF(Data!$AG241&lt;&gt;"",Scoring!$N$38)+IF(Data!$AH241&lt;&gt;"",Scoring!$N$39)+IF(Data!$AI241&lt;&gt;"",Scoring!$N$40)+IF(Data!$AJ241&lt;&gt;"",Scoring!$N$41)+IF(Data!$AK241&lt;&gt;"",Scoring!$N$42)+IF(Data!$AL241&lt;&gt;"",Scoring!$N$43)+IF(Data!$AM241&lt;&gt;"",Scoring!$N$44)+IF(Data!$AN241&lt;&gt;"",Scoring!$N$45)+IF(Data!$AO241&lt;&gt;"",Scoring!$N$46)+IF(Data!$AP241&lt;&gt;"",Scoring!$N$47)+IF(Data!$AQ241&lt;&gt;"",Scoring!$N$48)+IF(Data!$AR241&lt;&gt;"",Scoring!$N$49)+IF(Data!$AS241&lt;&gt;"",Scoring!$N$50)+IF(Data!$AT241&lt;&gt;"",Scoring!$N$51)+IF(Data!$AU241&lt;&gt;"",Scoring!$N$52),"")</f>
        <v/>
      </c>
      <c r="BQ241" s="189" t="str">
        <f>IF(BP241&lt;&gt;"",LOOKUP(BP241,Likelihoods!$A$7:$A$107,Likelihoods!L$7:L$107),"")</f>
        <v/>
      </c>
      <c r="BR241" s="181" t="str">
        <f>IF(AND(COUNTBLANK($B241:$O241)=13,COUNTBLANK($P241:$Q241)=1,COUNTBLANK($R241:$U241)=3,COUNTBLANK($V241:$X241)=2,COUNTBLANK($Y241:$AE241)=6,COUNTBLANK($AF241:$AJ241)=4,COUNTBLANK($AK241:AN241)=3,COUNTBLANK($AO241:$AQ241)=2,COUNTBLANK($AR241:$AS241)=1,COUNTBLANK($AT241:$AU241)=1),IF(Data!$B241&lt;&gt;"",Scoring!$O$7)+IF(Data!$C241&lt;&gt;"",Scoring!$O$8)+IF(Data!$D241&lt;&gt;"",Scoring!$O$9)+IF(Data!$E241&lt;&gt;"",Scoring!$O$10)+IF(Data!$F241&lt;&gt;"",Scoring!$O$11)+IF(Data!$G241&lt;&gt;"",Scoring!$O$12)+IF(Data!$H241&lt;&gt;"",Scoring!$O$13)+IF(Data!$I241&lt;&gt;"",Scoring!$O$14)+IF(Data!$J241&lt;&gt;"",Scoring!$O$15)+IF(Data!$K241&lt;&gt;"",Scoring!$O$16)+IF(Data!$L241&lt;&gt;"",Scoring!$O$17)+IF(Data!$M241&lt;&gt;"",Scoring!$O$18)+IF(Data!$N241&lt;&gt;"",Scoring!$O$19)+IF(Data!$O241&lt;&gt;"",Scoring!$O$20)+IF(Data!$P241&lt;&gt;"",Scoring!$O$21)+IF(Data!$Q241&lt;&gt;"",Scoring!$O$22)+IF(Data!$R241&lt;&gt;"",Scoring!$O$23)+IF(Data!$S241&lt;&gt;"",Scoring!$O$24)+IF(Data!$T241&lt;&gt;"",Scoring!$O$25)+IF(Data!$U241&lt;&gt;"",Scoring!$O$26)+IF(Data!$V241&lt;&gt;"",Scoring!$O$27)+IF(Data!$W241&lt;&gt;"",Scoring!$O$28)+IF(Data!$X241&lt;&gt;"",Scoring!$O$29)+IF(Data!$Y241&lt;&gt;"",Scoring!$O$30)+IF(Data!$Z241&lt;&gt;"",Scoring!$O$31)+IF(Data!$AA241&lt;&gt;"",Scoring!$O$32)+IF(Data!$AB241&lt;&gt;"",Scoring!$O$33)+IF(Data!$AC241&lt;&gt;"",Scoring!$O$34)+IF(Data!$AD241&lt;&gt;"",Scoring!$O$35)+IF(Data!$AE241&lt;&gt;"",Scoring!$O$36)+IF(Data!$AF241&lt;&gt;"",Scoring!$O$37)+IF(Data!$AG241&lt;&gt;"",Scoring!$O$38)+IF(Data!$AH241&lt;&gt;"",Scoring!$O$39)+IF(Data!$AI241&lt;&gt;"",Scoring!$O$40)+IF(Data!$AJ241&lt;&gt;"",Scoring!$O$41)+IF(Data!$AK241&lt;&gt;"",Scoring!$O$42)+IF(Data!$AL241&lt;&gt;"",Scoring!$O$43)+IF(Data!$AM241&lt;&gt;"",Scoring!$O$44)+IF(Data!$AN241&lt;&gt;"",Scoring!$O$45)+IF(Data!$AO241&lt;&gt;"",Scoring!$O$46)+IF(Data!$AP241&lt;&gt;"",Scoring!$O$47)+IF(Data!$AQ241&lt;&gt;"",Scoring!$O$48)+IF(Data!$AR241&lt;&gt;"",Scoring!$O$49)+IF(Data!$AS241&lt;&gt;"",Scoring!$O$50)+IF(Data!$AT241&lt;&gt;"",Scoring!$O$51)+IF(Data!$AU241&lt;&gt;"",Scoring!$O$52),"")</f>
        <v/>
      </c>
      <c r="BS241" s="184" t="str">
        <f>IF(BR241&lt;&gt;"",LOOKUP(BR241,Likelihoods!$A$7:$A$107,Likelihoods!M$7:M$107),"")</f>
        <v/>
      </c>
      <c r="BT241" s="181" t="str">
        <f>IF(AND(COUNTBLANK($B241:$O241)=13,COUNTBLANK($P241:$Q241)=1,COUNTBLANK($R241:$U241)=3,COUNTBLANK($V241:$X241)=2,COUNTBLANK($Y241:$AE241)=6,COUNTBLANK($AF241:$AJ241)=4,COUNTBLANK($AK241:AN241)=3,COUNTBLANK($AO241:$AQ241)=2,COUNTBLANK($AR241:$AS241)=1,COUNTBLANK($AT241:$AU241)=1),IF(Data!$B241&lt;&gt;"",Scoring!$P$7)+IF(Data!$C241&lt;&gt;"",Scoring!$P$8)+IF(Data!$D241&lt;&gt;"",Scoring!$P$9)+IF(Data!$E241&lt;&gt;"",Scoring!$P$10)+IF(Data!$F241&lt;&gt;"",Scoring!$P$11)+IF(Data!$G241&lt;&gt;"",Scoring!$P$12)+IF(Data!$H241&lt;&gt;"",Scoring!$P$13)+IF(Data!$I241&lt;&gt;"",Scoring!$P$14)+IF(Data!$J241&lt;&gt;"",Scoring!$P$15)+IF(Data!$K241&lt;&gt;"",Scoring!$P$16)+IF(Data!$L241&lt;&gt;"",Scoring!$P$17)+IF(Data!$M241&lt;&gt;"",Scoring!$P$18)+IF(Data!$N241&lt;&gt;"",Scoring!$P$19)+IF(Data!$O241&lt;&gt;"",Scoring!$P$20)+IF(Data!$P241&lt;&gt;"",Scoring!$P$21)+IF(Data!$Q241&lt;&gt;"",Scoring!$P$22)+IF(Data!$R241&lt;&gt;"",Scoring!$P$23)+IF(Data!$S241&lt;&gt;"",Scoring!$P$24)+IF(Data!$T241&lt;&gt;"",Scoring!$P$25)+IF(Data!$U241&lt;&gt;"",Scoring!$P$26)+IF(Data!$V241&lt;&gt;"",Scoring!$P$27)+IF(Data!$W241&lt;&gt;"",Scoring!$P$28)+IF(Data!$X241&lt;&gt;"",Scoring!$P$29)+IF(Data!$Y241&lt;&gt;"",Scoring!$P$30)+IF(Data!$Z241&lt;&gt;"",Scoring!$P$31)+IF(Data!$AA241&lt;&gt;"",Scoring!$P$32)+IF(Data!$AB241&lt;&gt;"",Scoring!$P$33)+IF(Data!$AC241&lt;&gt;"",Scoring!$P$34)+IF(Data!$AD241&lt;&gt;"",Scoring!$P$35)+IF(Data!$AE241&lt;&gt;"",Scoring!$P$36)+IF(Data!$AF241&lt;&gt;"",Scoring!$P$37)+IF(Data!$AG241&lt;&gt;"",Scoring!$P$38)+IF(Data!$AH241&lt;&gt;"",Scoring!$P$39)+IF(Data!$AI241&lt;&gt;"",Scoring!$P$40)+IF(Data!$AJ241&lt;&gt;"",Scoring!$P$41)+IF(Data!$AK241&lt;&gt;"",Scoring!$P$42)+IF(Data!$AL241&lt;&gt;"",Scoring!$P$43)+IF(Data!$AM241&lt;&gt;"",Scoring!$P$44)+IF(Data!$AN241&lt;&gt;"",Scoring!$P$45)+IF(Data!$AO241&lt;&gt;"",Scoring!$P$46)+IF(Data!$AP241&lt;&gt;"",Scoring!$P$47)+IF(Data!$AQ241&lt;&gt;"",Scoring!$P$48)+IF(Data!$AR241&lt;&gt;"",Scoring!$P$49)+IF(Data!$AS241&lt;&gt;"",Scoring!$P$50)+IF(Data!$AT241&lt;&gt;"",Scoring!$P$51)+IF(Data!$AU241&lt;&gt;"",Scoring!$P$52),"")</f>
        <v/>
      </c>
      <c r="BU241" s="180" t="str">
        <f>IF(BT241&lt;&gt;"",LOOKUP(BT241,Likelihoods!$A$7:$A$107,Likelihoods!N$7:N$107),"")</f>
        <v/>
      </c>
      <c r="BV241" s="181" t="str">
        <f>IF(AND(COUNTBLANK($B241:$O241)=13,COUNTBLANK($P241:$Q241)=1,COUNTBLANK($R241:$U241)=3,COUNTBLANK($V241:$X241)=2,COUNTBLANK($Y241:$AE241)=6,COUNTBLANK($AF241:$AJ241)=4,COUNTBLANK($AK241:AN241)=3,COUNTBLANK($AO241:$AQ241)=2,COUNTBLANK($AR241:$AS241)=1,COUNTBLANK($AT241:$AU241)=1),IF(Data!$B241&lt;&gt;"",Scoring!$Q$7)+IF(Data!$C241&lt;&gt;"",Scoring!$Q$8)+IF(Data!$D241&lt;&gt;"",Scoring!$Q$9)+IF(Data!$E241&lt;&gt;"",Scoring!$Q$10)+IF(Data!$F241&lt;&gt;"",Scoring!$Q$11)+IF(Data!$G241&lt;&gt;"",Scoring!$Q$12)+IF(Data!$H241&lt;&gt;"",Scoring!$Q$13)+IF(Data!$I241&lt;&gt;"",Scoring!$Q$14)+IF(Data!$J241&lt;&gt;"",Scoring!$Q$15)+IF(Data!$K241&lt;&gt;"",Scoring!$Q$16)+IF(Data!$L241&lt;&gt;"",Scoring!$Q$17)+IF(Data!$M241&lt;&gt;"",Scoring!$Q$18)+IF(Data!$N241&lt;&gt;"",Scoring!$Q$19)+IF(Data!$O241&lt;&gt;"",Scoring!$Q$20)+IF(Data!$P241&lt;&gt;"",Scoring!$Q$21)+IF(Data!$Q241&lt;&gt;"",Scoring!$Q$22)+IF(Data!$R241&lt;&gt;"",Scoring!$Q$23)+IF(Data!$S241&lt;&gt;"",Scoring!$Q$24)+IF(Data!$T241&lt;&gt;"",Scoring!$Q$25)+IF(Data!$U241&lt;&gt;"",Scoring!$Q$26)+IF(Data!$V241&lt;&gt;"",Scoring!$Q$27)+IF(Data!$W241&lt;&gt;"",Scoring!$Q$28)+IF(Data!$X241&lt;&gt;"",Scoring!$Q$29)+IF(Data!$Y241&lt;&gt;"",Scoring!$Q$30)+IF(Data!$Z241&lt;&gt;"",Scoring!$Q$31)+IF(Data!$AA241&lt;&gt;"",Scoring!$Q$32)+IF(Data!$AB241&lt;&gt;"",Scoring!$Q$33)+IF(Data!$AC241&lt;&gt;"",Scoring!$Q$34)+IF(Data!$AD241&lt;&gt;"",Scoring!$Q$35)+IF(Data!$AE241&lt;&gt;"",Scoring!$Q$36)+IF(Data!$AF241&lt;&gt;"",Scoring!$Q$37)+IF(Data!$AG241&lt;&gt;"",Scoring!$Q$38)+IF(Data!$AH241&lt;&gt;"",Scoring!$Q$39)+IF(Data!$AI241&lt;&gt;"",Scoring!$Q$40)+IF(Data!$AJ241&lt;&gt;"",Scoring!$Q$41)+IF(Data!$AK241&lt;&gt;"",Scoring!$Q$42)+IF(Data!$AL241&lt;&gt;"",Scoring!$Q$43)+IF(Data!$AM241&lt;&gt;"",Scoring!$Q$44)+IF(Data!$AN241&lt;&gt;"",Scoring!$Q$45)+IF(Data!$AO241&lt;&gt;"",Scoring!$Q$46)+IF(Data!$AP241&lt;&gt;"",Scoring!$Q$47)+IF(Data!$AQ241&lt;&gt;"",Scoring!$Q$48)+IF(Data!$AR241&lt;&gt;"",Scoring!$Q$49)+IF(Data!$AS241&lt;&gt;"",Scoring!$Q$50)+IF(Data!$AT241&lt;&gt;"",Scoring!$Q$51)+IF(Data!$AU241&lt;&gt;"",Scoring!$Q$52),"")</f>
        <v/>
      </c>
      <c r="BW241" s="183" t="str">
        <f>IF(BV241&lt;&gt;"",LOOKUP(BV241,Likelihoods!$A$7:$A$107,Likelihoods!O$7:O$107),"")</f>
        <v/>
      </c>
      <c r="BX241" s="9"/>
      <c r="BY241" s="9"/>
      <c r="BZ241" s="9"/>
      <c r="CA241" s="9"/>
      <c r="CB241" s="9"/>
      <c r="CC241" s="9"/>
      <c r="CD241" s="9"/>
      <c r="CE241" s="9"/>
      <c r="CF241" s="9"/>
      <c r="CG241" s="9"/>
      <c r="CH241" s="9"/>
      <c r="CI241" s="9"/>
      <c r="CJ241" s="9"/>
      <c r="CK241" s="9"/>
    </row>
    <row r="242" spans="1:89" ht="14.25">
      <c r="A242" s="59"/>
      <c r="B242" s="76"/>
      <c r="C242" s="77"/>
      <c r="D242" s="77"/>
      <c r="E242" s="77"/>
      <c r="F242" s="77"/>
      <c r="G242" s="77"/>
      <c r="H242" s="77"/>
      <c r="I242" s="77"/>
      <c r="J242" s="77"/>
      <c r="K242" s="77"/>
      <c r="L242" s="77"/>
      <c r="M242" s="77"/>
      <c r="N242" s="77"/>
      <c r="O242" s="77"/>
      <c r="P242" s="76"/>
      <c r="Q242" s="78"/>
      <c r="R242" s="77"/>
      <c r="S242" s="77"/>
      <c r="T242" s="77"/>
      <c r="U242" s="77"/>
      <c r="V242" s="76"/>
      <c r="W242" s="77"/>
      <c r="X242" s="78"/>
      <c r="Y242" s="77"/>
      <c r="Z242" s="77"/>
      <c r="AA242" s="77"/>
      <c r="AB242" s="77"/>
      <c r="AC242" s="77"/>
      <c r="AD242" s="77"/>
      <c r="AE242" s="77"/>
      <c r="AF242" s="76"/>
      <c r="AG242" s="77"/>
      <c r="AH242" s="77"/>
      <c r="AI242" s="77"/>
      <c r="AJ242" s="78"/>
      <c r="AK242" s="77"/>
      <c r="AL242" s="77"/>
      <c r="AM242" s="77"/>
      <c r="AN242" s="77"/>
      <c r="AO242" s="76"/>
      <c r="AP242" s="77"/>
      <c r="AQ242" s="78"/>
      <c r="AR242" s="76"/>
      <c r="AS242" s="78"/>
      <c r="AT242" s="77"/>
      <c r="AU242" s="77"/>
      <c r="AV242" s="179" t="str">
        <f>IF(AND(COUNTBLANK($B242:$O242)=13,COUNTBLANK($P242:$Q242)=1,COUNTBLANK($R242:$U242)=3,COUNTBLANK($V242:$X242)=2,COUNTBLANK($Y242:$AE242)=6,COUNTBLANK($AF242:$AJ242)=4,COUNTBLANK($AK242:AN242)=3,COUNTBLANK($AO242:$AQ242)=2,COUNTBLANK($AR242:$AS242)=1,COUNTBLANK($AT242:$AU242)=1),IF(Data!$B242&lt;&gt;"",Scoring!$D$7)+IF(Data!$C242&lt;&gt;"",Scoring!$D$8)+IF(Data!$D242&lt;&gt;"",Scoring!$D$9)+IF(Data!$E242&lt;&gt;"",Scoring!$D$10)+IF(Data!$F242&lt;&gt;"",Scoring!$D$11)+IF(Data!$G242&lt;&gt;"",Scoring!$D$12)+IF(Data!$H242&lt;&gt;"",Scoring!$D$13)+IF(Data!$I242&lt;&gt;"",Scoring!$D$14)+IF(Data!$J242&lt;&gt;"",Scoring!$D$15)+IF(Data!$K242&lt;&gt;"",Scoring!$D$16)+IF(Data!$L242&lt;&gt;"",Scoring!$D$17)+IF(Data!$M242&lt;&gt;"",Scoring!$D$18)+IF(Data!$N242&lt;&gt;"",Scoring!$D$19)+IF(Data!$O242&lt;&gt;"",Scoring!$D$20)+IF(Data!$P242&lt;&gt;"",Scoring!$D$21)+IF(Data!$Q242&lt;&gt;"",Scoring!$D$22)+IF(Data!$R242&lt;&gt;"",Scoring!$D$23)+IF(Data!$S242&lt;&gt;"",Scoring!$D$24)+IF(Data!$T242&lt;&gt;"",Scoring!$D$25)+IF(Data!$U242&lt;&gt;"",Scoring!$D$26)+IF(Data!$V242&lt;&gt;"",Scoring!$D$27)+IF(Data!$W242&lt;&gt;"",Scoring!$D$28)+IF(Data!$X242&lt;&gt;"",Scoring!$D$29)+IF(Data!$Y242&lt;&gt;"",Scoring!$D$30)+IF(Data!$Z242&lt;&gt;"",Scoring!$D$31)+IF(Data!$AA242&lt;&gt;"",Scoring!$D$32)+IF(Data!$AB242&lt;&gt;"",Scoring!$D$33)+IF(Data!$AC242&lt;&gt;"",Scoring!$D$34)+IF(Data!$AD242&lt;&gt;"",Scoring!$D$35)+IF(Data!$AE242&lt;&gt;"",Scoring!$D$36)+IF(Data!$AF242&lt;&gt;"",Scoring!$D$37)+IF(Data!$AG242&lt;&gt;"",Scoring!$D$38)+IF(Data!$AH242&lt;&gt;"",Scoring!$D$39)+IF(Data!$AI242&lt;&gt;"",Scoring!$D$40)+IF(Data!$AJ242&lt;&gt;"",Scoring!$D$41)+IF(Data!$AK242&lt;&gt;"",Scoring!$D$42)+IF(Data!$AL242&lt;&gt;"",Scoring!$D$43)+IF(Data!$AM242&lt;&gt;"",Scoring!$D$44)+IF(Data!$AN242&lt;&gt;"",Scoring!$D$45)+IF(Data!$AO242&lt;&gt;"",Scoring!$D$46)+IF(Data!$AP242&lt;&gt;"",Scoring!$D$47)+IF(Data!$AQ242&lt;&gt;"",Scoring!$D$48)+IF(Data!$AR242&lt;&gt;"",Scoring!$D$49)+IF(Data!$AS242&lt;&gt;"",Scoring!$D$50)+IF(Data!$AT242&lt;&gt;"",Scoring!$D$51)+IF(Data!$AU242&lt;&gt;"",Scoring!$D$52),"")</f>
        <v/>
      </c>
      <c r="AW242" s="180" t="str">
        <f>IF(AV242&lt;&gt;"",LOOKUP(AV242,Likelihoods!$A$7:$A$107,Likelihoods!B$7:B$107),"")</f>
        <v/>
      </c>
      <c r="AX242" s="181" t="str">
        <f>IF(AND(COUNTBLANK($B242:$O242)=13,COUNTBLANK($P242:$Q242)=1,COUNTBLANK($R242:$U242)=3,COUNTBLANK($V242:$X242)=2,COUNTBLANK($Y242:$AE242)=6,COUNTBLANK($AF242:$AJ242)=4,COUNTBLANK($AK242:AN242)=3,COUNTBLANK($AO242:$AQ242)=2,COUNTBLANK($AR242:$AS242)=1,COUNTBLANK($AT242:$AU242)=1),IF(Data!$B242&lt;&gt;"",Scoring!$E$7)+IF(Data!$C242&lt;&gt;"",Scoring!$E$8)+IF(Data!$D242&lt;&gt;"",Scoring!$E$9)+IF(Data!$E242&lt;&gt;"",Scoring!$E$10)+IF(Data!$F242&lt;&gt;"",Scoring!$E$11)+IF(Data!$G242&lt;&gt;"",Scoring!$E$12)+IF(Data!$H242&lt;&gt;"",Scoring!$E$13)+IF(Data!$I242&lt;&gt;"",Scoring!$E$14)+IF(Data!$J242&lt;&gt;"",Scoring!$E$15)+IF(Data!$K242&lt;&gt;"",Scoring!$E$16)+IF(Data!$L242&lt;&gt;"",Scoring!$E$17)+IF(Data!$M242&lt;&gt;"",Scoring!$E$18)+IF(Data!$N242&lt;&gt;"",Scoring!$E$19)+IF(Data!$O242&lt;&gt;"",Scoring!$E$20)+IF(Data!$P242&lt;&gt;"",Scoring!$E$21)+IF(Data!$Q242&lt;&gt;"",Scoring!$E$22)+IF(Data!$R242&lt;&gt;"",Scoring!$E$23)+IF(Data!$S242&lt;&gt;"",Scoring!$E$24)+IF(Data!$T242&lt;&gt;"",Scoring!$E$25)+IF(Data!$U242&lt;&gt;"",Scoring!$E$26)+IF(Data!$V242&lt;&gt;"",Scoring!$E$27)+IF(Data!$W242&lt;&gt;"",Scoring!$E$28)+IF(Data!$X242&lt;&gt;"",Scoring!$E$29)+IF(Data!$Y242&lt;&gt;"",Scoring!$E$30)+IF(Data!$Z242&lt;&gt;"",Scoring!$E$31)+IF(Data!$AA242&lt;&gt;"",Scoring!$E$32)+IF(Data!$AB242&lt;&gt;"",Scoring!$E$33)+IF(Data!$AC242&lt;&gt;"",Scoring!$E$34)+IF(Data!$AD242&lt;&gt;"",Scoring!$E$35)+IF(Data!$AE242&lt;&gt;"",Scoring!$E$36)+IF(Data!$AF242&lt;&gt;"",Scoring!$E$37)+IF(Data!$AG242&lt;&gt;"",Scoring!$E$38)+IF(Data!$AH242&lt;&gt;"",Scoring!$E$39)+IF(Data!$AI242&lt;&gt;"",Scoring!$E$40)+IF(Data!$AJ242&lt;&gt;"",Scoring!$E$41)+IF(Data!$AK242&lt;&gt;"",Scoring!$E$42)+IF(Data!$AL242&lt;&gt;"",Scoring!$E$43)+IF(Data!$AM242&lt;&gt;"",Scoring!$E$44)+IF(Data!$AN242&lt;&gt;"",Scoring!$E$45)+IF(Data!$AO242&lt;&gt;"",Scoring!$E$46)+IF(Data!$AP242&lt;&gt;"",Scoring!$E$47)+IF(Data!$AQ242&lt;&gt;"",Scoring!$E$48)+IF(Data!$AR242&lt;&gt;"",Scoring!$E$49)+IF(Data!$AS242&lt;&gt;"",Scoring!$E$50)+IF(Data!$AT242&lt;&gt;"",Scoring!$E$51)+IF(Data!$AU242&lt;&gt;"",Scoring!$E$52),"")</f>
        <v/>
      </c>
      <c r="AY242" s="180" t="str">
        <f>IF(AX242&lt;&gt;"",LOOKUP(AX242,Likelihoods!$A$7:$A$107,Likelihoods!C$7:C$107),"")</f>
        <v/>
      </c>
      <c r="AZ242" s="182" t="str">
        <f>IF(AND(COUNTBLANK($B242:$O242)=13,COUNTBLANK($P242:$Q242)=1,COUNTBLANK($R242:$U242)=3,COUNTBLANK($V242:$X242)=2,COUNTBLANK($Y242:$AE242)=6,COUNTBLANK($AF242:$AJ242)=4,COUNTBLANK($AK242:AN242)=3,COUNTBLANK($AO242:$AQ242)=2,COUNTBLANK($AR242:$AS242)=1,COUNTBLANK($AT242:$AU242)=1),IF(Data!$B242&lt;&gt;"",Scoring!$F$7)+IF(Data!$C242&lt;&gt;"",Scoring!$F$8)+IF(Data!$D242&lt;&gt;"",Scoring!$F$9)+IF(Data!$E242&lt;&gt;"",Scoring!$F$10)+IF(Data!$F242&lt;&gt;"",Scoring!$F$11)+IF(Data!$G242&lt;&gt;"",Scoring!$F$12)+IF(Data!$H242&lt;&gt;"",Scoring!$F$13)+IF(Data!$I242&lt;&gt;"",Scoring!$F$14)+IF(Data!$J242&lt;&gt;"",Scoring!$F$15)+IF(Data!$K242&lt;&gt;"",Scoring!$F$16)+IF(Data!$L242&lt;&gt;"",Scoring!$F$17)+IF(Data!$M242&lt;&gt;"",Scoring!$F$18)+IF(Data!$N242&lt;&gt;"",Scoring!$F$19)+IF(Data!$O242&lt;&gt;"",Scoring!$F$20)+IF(Data!$P242&lt;&gt;"",Scoring!$F$21)+IF(Data!$Q242&lt;&gt;"",Scoring!$F$22)+IF(Data!$R242&lt;&gt;"",Scoring!$F$23)+IF(Data!$S242&lt;&gt;"",Scoring!$F$24)+IF(Data!$T242&lt;&gt;"",Scoring!$F$25)+IF(Data!$U242&lt;&gt;"",Scoring!$F$26)+IF(Data!$V242&lt;&gt;"",Scoring!$F$27)+IF(Data!$W242&lt;&gt;"",Scoring!$F$28)+IF(Data!$X242&lt;&gt;"",Scoring!$F$29)+IF(Data!$Y242&lt;&gt;"",Scoring!$F$30)+IF(Data!$Z242&lt;&gt;"",Scoring!$F$31)+IF(Data!$AA242&lt;&gt;"",Scoring!$F$32)+IF(Data!$AB242&lt;&gt;"",Scoring!$F$33)+IF(Data!$AC242&lt;&gt;"",Scoring!$F$34)+IF(Data!$AD242&lt;&gt;"",Scoring!$F$35)+IF(Data!$AE242&lt;&gt;"",Scoring!$F$36)+IF(Data!$AF242&lt;&gt;"",Scoring!$F$37)+IF(Data!$AG242&lt;&gt;"",Scoring!$F$38)+IF(Data!$AH242&lt;&gt;"",Scoring!$F$39)+IF(Data!$AI242&lt;&gt;"",Scoring!$F$40)+IF(Data!$AJ242&lt;&gt;"",Scoring!$F$41)+IF(Data!$AK242&lt;&gt;"",Scoring!$F$42)+IF(Data!$AL242&lt;&gt;"",Scoring!$F$43)+IF(Data!$AM242&lt;&gt;"",Scoring!$F$44)+IF(Data!$AN242&lt;&gt;"",Scoring!$F$45)+IF(Data!$AO242&lt;&gt;"",Scoring!$F$46)+IF(Data!$AP242&lt;&gt;"",Scoring!$F$47)+IF(Data!$AQ242&lt;&gt;"",Scoring!$F$48)+IF(Data!$AR242&lt;&gt;"",Scoring!$F$49)+IF(Data!$AS242&lt;&gt;"",Scoring!$F$50)+IF(Data!$AT242&lt;&gt;"",Scoring!$F$51)+IF(Data!$AU242&lt;&gt;"",Scoring!$F$52),"")</f>
        <v/>
      </c>
      <c r="BA242" s="183" t="str">
        <f>IF(AZ242&lt;&gt;"",LOOKUP(AZ242,Likelihoods!$A$7:$A$107,Likelihoods!D$7:D$107),"")</f>
        <v/>
      </c>
      <c r="BB242" s="181" t="str">
        <f>IF(AND(COUNTBLANK($B242:$O242)=13,COUNTBLANK($P242:$Q242)=1,COUNTBLANK($R242:$U242)=3,COUNTBLANK($V242:$X242)=2,COUNTBLANK($Y242:$AE242)=6,COUNTBLANK($AF242:$AJ242)=4,COUNTBLANK($AK242:AN242)=3,COUNTBLANK($AO242:$AQ242)=2,COUNTBLANK($AR242:$AS242)=1,COUNTBLANK($AT242:$AU242)=1),IF(Data!$B242&lt;&gt;"",Scoring!$G$7)+IF(Data!$C242&lt;&gt;"",Scoring!$G$8)+IF(Data!$D242&lt;&gt;"",Scoring!$G$9)+IF(Data!$E242&lt;&gt;"",Scoring!$G$10)+IF(Data!$F242&lt;&gt;"",Scoring!$G$11)+IF(Data!$G242&lt;&gt;"",Scoring!$G$12)+IF(Data!$H242&lt;&gt;"",Scoring!$G$13)+IF(Data!$I242&lt;&gt;"",Scoring!$G$14)+IF(Data!$J242&lt;&gt;"",Scoring!$G$15)+IF(Data!$K242&lt;&gt;"",Scoring!$G$16)+IF(Data!$L242&lt;&gt;"",Scoring!$G$17)+IF(Data!$M242&lt;&gt;"",Scoring!$G$18)+IF(Data!$N242&lt;&gt;"",Scoring!$G$19)+IF(Data!$O242&lt;&gt;"",Scoring!$G$20)+IF(Data!$P242&lt;&gt;"",Scoring!$G$21)+IF(Data!$Q242&lt;&gt;"",Scoring!$G$22)+IF(Data!$R242&lt;&gt;"",Scoring!$G$23)+IF(Data!$S242&lt;&gt;"",Scoring!$G$24)+IF(Data!$T242&lt;&gt;"",Scoring!$G$25)+IF(Data!$U242&lt;&gt;"",Scoring!$G$26)+IF(Data!$V242&lt;&gt;"",Scoring!$G$27)+IF(Data!$W242&lt;&gt;"",Scoring!$G$28)+IF(Data!$X242&lt;&gt;"",Scoring!$G$29)+IF(Data!$Y242&lt;&gt;"",Scoring!$G$30)+IF(Data!$Z242&lt;&gt;"",Scoring!$G$31)+IF(Data!$AA242&lt;&gt;"",Scoring!$G$32)+IF(Data!$AB242&lt;&gt;"",Scoring!$G$33)+IF(Data!$AC242&lt;&gt;"",Scoring!$G$34)+IF(Data!$AD242&lt;&gt;"",Scoring!$G$35)+IF(Data!$AE242&lt;&gt;"",Scoring!$G$36)+IF(Data!$AF242&lt;&gt;"",Scoring!$G$37)+IF(Data!$AG242&lt;&gt;"",Scoring!$G$38)+IF(Data!$AH242&lt;&gt;"",Scoring!$G$39)+IF(Data!$AI242&lt;&gt;"",Scoring!$G$40)+IF(Data!$AJ242&lt;&gt;"",Scoring!$G$41)+IF(Data!$AK242&lt;&gt;"",Scoring!$G$42)+IF(Data!$AL242&lt;&gt;"",Scoring!$G$43)+IF(Data!$AM242&lt;&gt;"",Scoring!$G$44)+IF(Data!$AN242&lt;&gt;"",Scoring!$G$45)+IF(Data!$AO242&lt;&gt;"",Scoring!$G$46)+IF(Data!$AP242&lt;&gt;"",Scoring!$G$47)+IF(Data!$AQ242&lt;&gt;"",Scoring!$G$48)+IF(Data!$AR242&lt;&gt;"",Scoring!$G$49)+IF(Data!$AS242&lt;&gt;"",Scoring!$G$50)+IF(Data!$AT242&lt;&gt;"",Scoring!$G$51)+IF(Data!$AU242&lt;&gt;"",Scoring!$G$52),"")</f>
        <v/>
      </c>
      <c r="BC242" s="184" t="str">
        <f>IF(BB242&lt;&gt;"",LOOKUP(BB242,Likelihoods!$A$7:$A$107,Likelihoods!E$7:E$107),"")</f>
        <v/>
      </c>
      <c r="BD242" s="185" t="str">
        <f>IF(AND(COUNTBLANK($B242:$O242)=13,COUNTBLANK($P242:$Q242)=1,COUNTBLANK($R242:$U242)=3,COUNTBLANK($V242:$X242)=2,COUNTBLANK($Y242:$AE242)=6,COUNTBLANK($AF242:$AJ242)=4,COUNTBLANK($AK242:AN242)=3,COUNTBLANK($AO242:$AQ242)=2,COUNTBLANK($AR242:$AS242)=1,COUNTBLANK($AT242:$AU242)=1),IF(Data!$B242&lt;&gt;"",Scoring!$H$7)+IF(Data!$C242&lt;&gt;"",Scoring!$H$8)+IF(Data!$D242&lt;&gt;"",Scoring!$H$9)+IF(Data!$E242&lt;&gt;"",Scoring!$H$10)+IF(Data!$F242&lt;&gt;"",Scoring!$H$11)+IF(Data!$G242&lt;&gt;"",Scoring!$H$12)+IF(Data!$H242&lt;&gt;"",Scoring!$H$13)+IF(Data!$I242&lt;&gt;"",Scoring!$H$14)+IF(Data!$J242&lt;&gt;"",Scoring!$H$15)+IF(Data!$K242&lt;&gt;"",Scoring!$H$16)+IF(Data!$L242&lt;&gt;"",Scoring!$H$17)+IF(Data!$M242&lt;&gt;"",Scoring!$H$18)+IF(Data!$N242&lt;&gt;"",Scoring!$H$19)+IF(Data!$O242&lt;&gt;"",Scoring!$H$20)+IF(Data!$P242&lt;&gt;"",Scoring!$H$21)+IF(Data!$Q242&lt;&gt;"",Scoring!$H$22)+IF(Data!$R242&lt;&gt;"",Scoring!$H$23)+IF(Data!$S242&lt;&gt;"",Scoring!$H$24)+IF(Data!$T242&lt;&gt;"",Scoring!$H$25)+IF(Data!$U242&lt;&gt;"",Scoring!$H$26)+IF(Data!$V242&lt;&gt;"",Scoring!$H$27)+IF(Data!$W242&lt;&gt;"",Scoring!$H$28)+IF(Data!$X242&lt;&gt;"",Scoring!$H$29)+IF(Data!$Y242&lt;&gt;"",Scoring!$H$30)+IF(Data!$Z242&lt;&gt;"",Scoring!$H$31)+IF(Data!$AA242&lt;&gt;"",Scoring!$H$32)+IF(Data!$AB242&lt;&gt;"",Scoring!$H$33)+IF(Data!$AC242&lt;&gt;"",Scoring!$H$34)+IF(Data!$AD242&lt;&gt;"",Scoring!$H$35)+IF(Data!$AE242&lt;&gt;"",Scoring!$H$36)+IF(Data!$AF242&lt;&gt;"",Scoring!$H$37)+IF(Data!$AG242&lt;&gt;"",Scoring!$H$38)+IF(Data!$AH242&lt;&gt;"",Scoring!$H$39)+IF(Data!$AI242&lt;&gt;"",Scoring!$H$40)+IF(Data!$AJ242&lt;&gt;"",Scoring!$H$41)+IF(Data!$AK242&lt;&gt;"",Scoring!$H$42)+IF(Data!$AL242&lt;&gt;"",Scoring!$H$43)+IF(Data!$AM242&lt;&gt;"",Scoring!$H$44)+IF(Data!$AN242&lt;&gt;"",Scoring!$H$45)+IF(Data!$AO242&lt;&gt;"",Scoring!$H$46)+IF(Data!$AP242&lt;&gt;"",Scoring!$H$47)+IF(Data!$AQ242&lt;&gt;"",Scoring!$H$48)+IF(Data!$AR242&lt;&gt;"",Scoring!$H$49)+IF(Data!$AS242&lt;&gt;"",Scoring!$H$50)+IF(Data!$AT242&lt;&gt;"",Scoring!$H$51)+IF(Data!$AU242&lt;&gt;"",Scoring!$H$52),"")</f>
        <v/>
      </c>
      <c r="BE242" s="186" t="str">
        <f>IF(BD242&lt;&gt;"",LOOKUP(BD242,Likelihoods!$A$7:$A$107,Likelihoods!F$7:F$107),"")</f>
        <v/>
      </c>
      <c r="BF242" s="181" t="str">
        <f>IF(AND(COUNTBLANK($B242:$O242)=13,COUNTBLANK($P242:$Q242)=1,COUNTBLANK($R242:$U242)=3,COUNTBLANK($V242:$X242)=2,COUNTBLANK($Y242:$AE242)=6,COUNTBLANK($AF242:$AJ242)=4,COUNTBLANK($AK242:AN242)=3,COUNTBLANK($AO242:$AQ242)=2,COUNTBLANK($AR242:$AS242)=1,COUNTBLANK($AT242:$AU242)=1),IF(Data!$B242&lt;&gt;"",Scoring!$I$7)+IF(Data!$C242&lt;&gt;"",Scoring!$I$8)+IF(Data!$D242&lt;&gt;"",Scoring!$I$9)+IF(Data!$E242&lt;&gt;"",Scoring!$I$10)+IF(Data!$F242&lt;&gt;"",Scoring!$I$11)+IF(Data!$G242&lt;&gt;"",Scoring!$I$12)+IF(Data!$H242&lt;&gt;"",Scoring!$I$13)+IF(Data!$I242&lt;&gt;"",Scoring!$I$14)+IF(Data!$J242&lt;&gt;"",Scoring!$I$15)+IF(Data!$K242&lt;&gt;"",Scoring!$I$16)+IF(Data!$L242&lt;&gt;"",Scoring!$I$17)+IF(Data!$M242&lt;&gt;"",Scoring!$I$18)+IF(Data!$N242&lt;&gt;"",Scoring!$I$19)+IF(Data!$O242&lt;&gt;"",Scoring!$I$20)+IF(Data!$P242&lt;&gt;"",Scoring!$I$21)+IF(Data!$Q242&lt;&gt;"",Scoring!$I$22)+IF(Data!$R242&lt;&gt;"",Scoring!$I$23)+IF(Data!$S242&lt;&gt;"",Scoring!$I$24)+IF(Data!$T242&lt;&gt;"",Scoring!$I$25)+IF(Data!$U242&lt;&gt;"",Scoring!$I$26)+IF(Data!$V242&lt;&gt;"",Scoring!$I$27)+IF(Data!$W242&lt;&gt;"",Scoring!$I$28)+IF(Data!$X242&lt;&gt;"",Scoring!$I$29)+IF(Data!$Y242&lt;&gt;"",Scoring!$I$30)+IF(Data!$Z242&lt;&gt;"",Scoring!$I$31)+IF(Data!$AA242&lt;&gt;"",Scoring!$I$32)+IF(Data!$AB242&lt;&gt;"",Scoring!$I$33)+IF(Data!$AC242&lt;&gt;"",Scoring!$I$34)+IF(Data!$AD242&lt;&gt;"",Scoring!$I$35)+IF(Data!$AE242&lt;&gt;"",Scoring!$I$36)+IF(Data!$AF242&lt;&gt;"",Scoring!$I$37)+IF(Data!$AG242&lt;&gt;"",Scoring!$I$38)+IF(Data!$AH242&lt;&gt;"",Scoring!$I$39)+IF(Data!$AI242&lt;&gt;"",Scoring!$I$40)+IF(Data!$AJ242&lt;&gt;"",Scoring!$I$41)+IF(Data!$AK242&lt;&gt;"",Scoring!$I$42)+IF(Data!$AL242&lt;&gt;"",Scoring!$I$43)+IF(Data!$AM242&lt;&gt;"",Scoring!$I$44)+IF(Data!$AN242&lt;&gt;"",Scoring!$I$45)+IF(Data!$AO242&lt;&gt;"",Scoring!$I$46)+IF(Data!$AP242&lt;&gt;"",Scoring!$I$47)+IF(Data!$AQ242&lt;&gt;"",Scoring!$I$48)+IF(Data!$AR242&lt;&gt;"",Scoring!$I$49)+IF(Data!$AS242&lt;&gt;"",Scoring!$I$50)+IF(Data!$AT242&lt;&gt;"",Scoring!$I$51)+IF(Data!$AU242&lt;&gt;"",Scoring!$I$52),"")</f>
        <v/>
      </c>
      <c r="BG242" s="180" t="str">
        <f>IF(BF242&lt;&gt;"",LOOKUP(BF242,Likelihoods!$A$7:$A$107,Likelihoods!G$7:G$107),"")</f>
        <v/>
      </c>
      <c r="BH242" s="187" t="str">
        <f>IF(AND(COUNTBLANK($B242:$O242)=13,COUNTBLANK($P242:$Q242)=1,COUNTBLANK($R242:$U242)=3,COUNTBLANK($V242:$X242)=2,COUNTBLANK($Y242:$AE242)=6,COUNTBLANK($AF242:$AJ242)=4,COUNTBLANK($AK242:AN242)=3,COUNTBLANK($AO242:$AQ242)=2,COUNTBLANK($AR242:$AS242)=1,COUNTBLANK($AT242:$AU242)=1),IF(Data!$B242&lt;&gt;"",Scoring!$J$7)+IF(Data!$C242&lt;&gt;"",Scoring!$J$8)+IF(Data!$D242&lt;&gt;"",Scoring!$J$9)+IF(Data!$E242&lt;&gt;"",Scoring!$J$10)+IF(Data!$F242&lt;&gt;"",Scoring!$J$11)+IF(Data!$G242&lt;&gt;"",Scoring!$J$12)+IF(Data!$H242&lt;&gt;"",Scoring!$J$13)+IF(Data!$I242&lt;&gt;"",Scoring!$J$14)+IF(Data!$J242&lt;&gt;"",Scoring!$J$15)+IF(Data!$K242&lt;&gt;"",Scoring!$J$16)+IF(Data!$L242&lt;&gt;"",Scoring!$J$17)+IF(Data!$M242&lt;&gt;"",Scoring!$J$18)+IF(Data!$N242&lt;&gt;"",Scoring!$J$19)+IF(Data!$O242&lt;&gt;"",Scoring!$J$20)+IF(Data!$P242&lt;&gt;"",Scoring!$J$21)+IF(Data!$Q242&lt;&gt;"",Scoring!$J$22)+IF(Data!$R242&lt;&gt;"",Scoring!$J$23)+IF(Data!$S242&lt;&gt;"",Scoring!$J$24)+IF(Data!$T242&lt;&gt;"",Scoring!$J$25)+IF(Data!$U242&lt;&gt;"",Scoring!$J$26)+IF(Data!$V242&lt;&gt;"",Scoring!$J$27)+IF(Data!$W242&lt;&gt;"",Scoring!$J$28)+IF(Data!$X242&lt;&gt;"",Scoring!$J$29)+IF(Data!$Y242&lt;&gt;"",Scoring!$J$30)+IF(Data!$Z242&lt;&gt;"",Scoring!$J$31)+IF(Data!$AA242&lt;&gt;"",Scoring!$J$32)+IF(Data!$AB242&lt;&gt;"",Scoring!$J$33)+IF(Data!$AC242&lt;&gt;"",Scoring!$J$34)+IF(Data!$AD242&lt;&gt;"",Scoring!$J$35)+IF(Data!$AE242&lt;&gt;"",Scoring!$J$36)+IF(Data!$AF242&lt;&gt;"",Scoring!$J$37)+IF(Data!$AG242&lt;&gt;"",Scoring!$J$38)+IF(Data!$AH242&lt;&gt;"",Scoring!$J$39)+IF(Data!$AI242&lt;&gt;"",Scoring!$J$40)+IF(Data!$AJ242&lt;&gt;"",Scoring!$J$41)+IF(Data!$AK242&lt;&gt;"",Scoring!$J$42)+IF(Data!$AL242&lt;&gt;"",Scoring!$J$43)+IF(Data!$AM242&lt;&gt;"",Scoring!$J$44)+IF(Data!$AN242&lt;&gt;"",Scoring!$J$45)+IF(Data!$AO242&lt;&gt;"",Scoring!$J$46)+IF(Data!$AP242&lt;&gt;"",Scoring!$J$47)+IF(Data!$AQ242&lt;&gt;"",Scoring!$J$48)+IF(Data!$AR242&lt;&gt;"",Scoring!$J$49)+IF(Data!$AS242&lt;&gt;"",Scoring!$J$50)+IF(Data!$AT242&lt;&gt;"",Scoring!$J$51)+IF(Data!$AU242&lt;&gt;"",Scoring!$J$52),"")</f>
        <v/>
      </c>
      <c r="BI242" s="183" t="str">
        <f>IF(BH242&lt;&gt;"",LOOKUP(BH242,Likelihoods!$A$7:$A$107,Likelihoods!H$7:H$107),"")</f>
        <v/>
      </c>
      <c r="BJ242" s="188" t="str">
        <f>IF(AND(COUNTBLANK($B242:$O242)=13,COUNTBLANK($P242:$Q242)=1,COUNTBLANK($R242:$U242)=3,COUNTBLANK($V242:$X242)=2,COUNTBLANK($Y242:$AE242)=6,COUNTBLANK($AF242:$AJ242)=4,COUNTBLANK($AK242:AN242)=3,COUNTBLANK($AO242:$AQ242)=2,COUNTBLANK($AR242:$AS242)=1,COUNTBLANK($AT242:$AU242)=1),IF(Data!$B242&lt;&gt;"",Scoring!$K$7)+IF(Data!$C242&lt;&gt;"",Scoring!$K$8)+IF(Data!$D242&lt;&gt;"",Scoring!$K$9)+IF(Data!$E242&lt;&gt;"",Scoring!$K$10)+IF(Data!$F242&lt;&gt;"",Scoring!$K$11)+IF(Data!$G242&lt;&gt;"",Scoring!$K$12)+IF(Data!$H242&lt;&gt;"",Scoring!$K$13)+IF(Data!$I242&lt;&gt;"",Scoring!$K$14)+IF(Data!$J242&lt;&gt;"",Scoring!$K$15)+IF(Data!$K242&lt;&gt;"",Scoring!$K$16)+IF(Data!$L242&lt;&gt;"",Scoring!$K$17)+IF(Data!$M242&lt;&gt;"",Scoring!$K$18)+IF(Data!$N242&lt;&gt;"",Scoring!$K$19)+IF(Data!$O242&lt;&gt;"",Scoring!$K$20)+IF(Data!$P242&lt;&gt;"",Scoring!$K$21)+IF(Data!$Q242&lt;&gt;"",Scoring!$K$22)+IF(Data!$R242&lt;&gt;"",Scoring!$K$23)+IF(Data!$S242&lt;&gt;"",Scoring!$K$24)+IF(Data!$T242&lt;&gt;"",Scoring!$K$25)+IF(Data!$U242&lt;&gt;"",Scoring!$K$26)+IF(Data!$V242&lt;&gt;"",Scoring!$K$27)+IF(Data!$W242&lt;&gt;"",Scoring!$K$28)+IF(Data!$X242&lt;&gt;"",Scoring!$K$29)+IF(Data!$Y242&lt;&gt;"",Scoring!$K$30)+IF(Data!$Z242&lt;&gt;"",Scoring!$K$31)+IF(Data!$AA242&lt;&gt;"",Scoring!$K$32)+IF(Data!$AB242&lt;&gt;"",Scoring!$K$33)+IF(Data!$AC242&lt;&gt;"",Scoring!$K$34)+IF(Data!$AD242&lt;&gt;"",Scoring!$K$35)+IF(Data!$AE242&lt;&gt;"",Scoring!$K$36)+IF(Data!$AF242&lt;&gt;"",Scoring!$K$37)+IF(Data!$AG242&lt;&gt;"",Scoring!$K$38)+IF(Data!$AH242&lt;&gt;"",Scoring!$K$39)+IF(Data!$AI242&lt;&gt;"",Scoring!$K$40)+IF(Data!$AJ242&lt;&gt;"",Scoring!$K$41)+IF(Data!$AK242&lt;&gt;"",Scoring!$K$42)+IF(Data!$AL242&lt;&gt;"",Scoring!$K$43)+IF(Data!$AM242&lt;&gt;"",Scoring!$K$44)+IF(Data!$AN242&lt;&gt;"",Scoring!$K$45)+IF(Data!$AO242&lt;&gt;"",Scoring!$K$46)+IF(Data!$AP242&lt;&gt;"",Scoring!$K$47)+IF(Data!$AQ242&lt;&gt;"",Scoring!$K$48)+IF(Data!$AR242&lt;&gt;"",Scoring!$K$49)+IF(Data!$AS242&lt;&gt;"",Scoring!$K$50)+IF(Data!$AT242&lt;&gt;"",Scoring!$K$51)+IF(Data!$AU242&lt;&gt;"",Scoring!$K$52),"")</f>
        <v/>
      </c>
      <c r="BK242" s="184" t="str">
        <f>IF(BJ242&lt;&gt;"",LOOKUP(BJ242,Likelihoods!$A$7:$A$107,Likelihoods!I$7:I$107),"")</f>
        <v/>
      </c>
      <c r="BL242" s="187" t="str">
        <f>IF(AND(COUNTBLANK($B242:$O242)=13,COUNTBLANK($P242:$Q242)=1,COUNTBLANK($R242:$U242)=3,COUNTBLANK($V242:$X242)=2,COUNTBLANK($Y242:$AE242)=6,COUNTBLANK($AF242:$AJ242)=4,COUNTBLANK($AK242:AN242)=3,COUNTBLANK($AO242:$AQ242)=2,COUNTBLANK($AR242:$AS242)=1,COUNTBLANK($AT242:$AU242)=1),IF(Data!$B242&lt;&gt;"",Scoring!$L$7)+IF(Data!$C242&lt;&gt;"",Scoring!$L$8)+IF(Data!$D242&lt;&gt;"",Scoring!$L$9)+IF(Data!$E242&lt;&gt;"",Scoring!$L$10)+IF(Data!$F242&lt;&gt;"",Scoring!$L$11)+IF(Data!$G242&lt;&gt;"",Scoring!$L$12)+IF(Data!$H242&lt;&gt;"",Scoring!$L$13)+IF(Data!$I242&lt;&gt;"",Scoring!$L$14)+IF(Data!$J242&lt;&gt;"",Scoring!$L$15)+IF(Data!$K242&lt;&gt;"",Scoring!$L$16)+IF(Data!$L242&lt;&gt;"",Scoring!$L$17)+IF(Data!$M242&lt;&gt;"",Scoring!$L$18)+IF(Data!$N242&lt;&gt;"",Scoring!$L$19)+IF(Data!$O242&lt;&gt;"",Scoring!$L$20)+IF(Data!$P242&lt;&gt;"",Scoring!$L$21)+IF(Data!$Q242&lt;&gt;"",Scoring!$L$22)+IF(Data!$R242&lt;&gt;"",Scoring!$L$23)+IF(Data!$S242&lt;&gt;"",Scoring!$L$24)+IF(Data!$T242&lt;&gt;"",Scoring!$L$25)+IF(Data!$U242&lt;&gt;"",Scoring!$L$26)+IF(Data!$V242&lt;&gt;"",Scoring!$L$27)+IF(Data!$W242&lt;&gt;"",Scoring!$L$28)+IF(Data!$X242&lt;&gt;"",Scoring!$L$29)+IF(Data!$Y242&lt;&gt;"",Scoring!$L$30)+IF(Data!$Z242&lt;&gt;"",Scoring!$L$31)+IF(Data!$AA242&lt;&gt;"",Scoring!$L$32)+IF(Data!$AB242&lt;&gt;"",Scoring!$L$33)+IF(Data!$AC242&lt;&gt;"",Scoring!$L$34)+IF(Data!$AD242&lt;&gt;"",Scoring!$L$35)+IF(Data!$AE242&lt;&gt;"",Scoring!$L$36)+IF(Data!$AF242&lt;&gt;"",Scoring!$L$37)+IF(Data!$AG242&lt;&gt;"",Scoring!$L$38)+IF(Data!$AH242&lt;&gt;"",Scoring!$L$39)+IF(Data!$AI242&lt;&gt;"",Scoring!$L$40)+IF(Data!$AJ242&lt;&gt;"",Scoring!$L$41)+IF(Data!$AK242&lt;&gt;"",Scoring!$L$42)+IF(Data!$AL242&lt;&gt;"",Scoring!$L$43)+IF(Data!$AM242&lt;&gt;"",Scoring!$L$44)+IF(Data!$AN242&lt;&gt;"",Scoring!$L$45)+IF(Data!$AO242&lt;&gt;"",Scoring!$L$46)+IF(Data!$AP242&lt;&gt;"",Scoring!$L$47)+IF(Data!$AQ242&lt;&gt;"",Scoring!$L$48)+IF(Data!$AR242&lt;&gt;"",Scoring!$L$49)+IF(Data!$AS242&lt;&gt;"",Scoring!$L$50)+IF(Data!$AT242&lt;&gt;"",Scoring!$L$51)+IF(Data!$AU242&lt;&gt;"",Scoring!$L$52),"")</f>
        <v/>
      </c>
      <c r="BM242" s="180" t="str">
        <f>IF(BL242&lt;&gt;"",LOOKUP(BL242,Likelihoods!$A$7:$A$107,Likelihoods!J$7:J$107),"")</f>
        <v/>
      </c>
      <c r="BN242" s="181" t="str">
        <f>IF(AND(COUNTBLANK($B242:$O242)=13,COUNTBLANK($P242:$Q242)=1,COUNTBLANK($R242:$U242)=3,COUNTBLANK($V242:$X242)=2,COUNTBLANK($Y242:$AE242)=6,COUNTBLANK($AF242:$AJ242)=4,COUNTBLANK($AK242:AN242)=3,COUNTBLANK($AO242:$AQ242)=2,COUNTBLANK($AR242:$AS242)=1,COUNTBLANK($AT242:$AU242)=1),IF(Data!$B242&lt;&gt;"",Scoring!$M$7)+IF(Data!$C242&lt;&gt;"",Scoring!$M$8)+IF(Data!$D242&lt;&gt;"",Scoring!$M$9)+IF(Data!$E242&lt;&gt;"",Scoring!$M$10)+IF(Data!$F242&lt;&gt;"",Scoring!$M$11)+IF(Data!$G242&lt;&gt;"",Scoring!$M$12)+IF(Data!$H242&lt;&gt;"",Scoring!$M$13)+IF(Data!$I242&lt;&gt;"",Scoring!$M$14)+IF(Data!$J242&lt;&gt;"",Scoring!$M$15)+IF(Data!$K242&lt;&gt;"",Scoring!$M$16)+IF(Data!$L242&lt;&gt;"",Scoring!$M$17)+IF(Data!$M242&lt;&gt;"",Scoring!$M$18)+IF(Data!$N242&lt;&gt;"",Scoring!$M$19)+IF(Data!$O242&lt;&gt;"",Scoring!$M$20)+IF(Data!$P242&lt;&gt;"",Scoring!$M$21)+IF(Data!$Q242&lt;&gt;"",Scoring!$M$22)+IF(Data!$R242&lt;&gt;"",Scoring!$M$23)+IF(Data!$S242&lt;&gt;"",Scoring!$M$24)+IF(Data!$T242&lt;&gt;"",Scoring!$M$25)+IF(Data!$U242&lt;&gt;"",Scoring!$M$26)+IF(Data!$V242&lt;&gt;"",Scoring!$M$27)+IF(Data!$W242&lt;&gt;"",Scoring!$M$28)+IF(Data!$X242&lt;&gt;"",Scoring!$M$29)+IF(Data!$Y242&lt;&gt;"",Scoring!$M$30)+IF(Data!$Z242&lt;&gt;"",Scoring!$M$31)+IF(Data!$AA242&lt;&gt;"",Scoring!$M$32)+IF(Data!$AB242&lt;&gt;"",Scoring!$M$33)+IF(Data!$AC242&lt;&gt;"",Scoring!$M$34)+IF(Data!$AD242&lt;&gt;"",Scoring!$M$35)+IF(Data!$AE242&lt;&gt;"",Scoring!$M$36)+IF(Data!$AF242&lt;&gt;"",Scoring!$M$37)+IF(Data!$AG242&lt;&gt;"",Scoring!$M$38)+IF(Data!$AH242&lt;&gt;"",Scoring!$M$39)+IF(Data!$AI242&lt;&gt;"",Scoring!$M$40)+IF(Data!$AJ242&lt;&gt;"",Scoring!$M$41)+IF(Data!$AK242&lt;&gt;"",Scoring!$M$42)+IF(Data!$AL242&lt;&gt;"",Scoring!$M$43)+IF(Data!$AM242&lt;&gt;"",Scoring!$M$44)+IF(Data!$AN242&lt;&gt;"",Scoring!$M$45)+IF(Data!$AO242&lt;&gt;"",Scoring!$M$46)+IF(Data!$AP242&lt;&gt;"",Scoring!$M$47)+IF(Data!$AQ242&lt;&gt;"",Scoring!$M$48)+IF(Data!$AR242&lt;&gt;"",Scoring!$M$49)+IF(Data!$AS242&lt;&gt;"",Scoring!$M$50)+IF(Data!$AT242&lt;&gt;"",Scoring!$M$51)+IF(Data!$AU242&lt;&gt;"",Scoring!$M$52),"")</f>
        <v/>
      </c>
      <c r="BO242" s="184" t="str">
        <f>IF(BN242&lt;&gt;"",LOOKUP(BN242,Likelihoods!$A$7:$A$107,Likelihoods!K$7:K$107),"")</f>
        <v/>
      </c>
      <c r="BP242" s="179" t="str">
        <f>IF(AND(COUNTBLANK($B242:$O242)=13,COUNTBLANK($P242:$Q242)=1,COUNTBLANK($R242:$U242)=3,COUNTBLANK($V242:$X242)=2,COUNTBLANK($Y242:$AE242)=6,COUNTBLANK($AF242:$AJ242)=4,COUNTBLANK($AK242:AN242)=3,COUNTBLANK($AO242:$AQ242)=2,COUNTBLANK($AR242:$AS242)=1,COUNTBLANK($AT242:$AU242)=1),IF(Data!$B242&lt;&gt;"",Scoring!$N$7)+IF(Data!$C242&lt;&gt;"",Scoring!$N$8)+IF(Data!$D242&lt;&gt;"",Scoring!$N$9)+IF(Data!$E242&lt;&gt;"",Scoring!$N$10)+IF(Data!$F242&lt;&gt;"",Scoring!$N$11)+IF(Data!$G242&lt;&gt;"",Scoring!$N$12)+IF(Data!$H242&lt;&gt;"",Scoring!$N$13)+IF(Data!$I242&lt;&gt;"",Scoring!$N$14)+IF(Data!$J242&lt;&gt;"",Scoring!$N$15)+IF(Data!$K242&lt;&gt;"",Scoring!$N$16)+IF(Data!$L242&lt;&gt;"",Scoring!$N$17)+IF(Data!$M242&lt;&gt;"",Scoring!$N$18)+IF(Data!$N242&lt;&gt;"",Scoring!$N$19)+IF(Data!$O242&lt;&gt;"",Scoring!$N$20)+IF(Data!$P242&lt;&gt;"",Scoring!$N$21)+IF(Data!$Q242&lt;&gt;"",Scoring!$N$22)+IF(Data!$R242&lt;&gt;"",Scoring!$N$23)+IF(Data!$S242&lt;&gt;"",Scoring!$N$24)+IF(Data!$T242&lt;&gt;"",Scoring!$N$25)+IF(Data!$U242&lt;&gt;"",Scoring!$N$26)+IF(Data!$V242&lt;&gt;"",Scoring!$N$27)+IF(Data!$W242&lt;&gt;"",Scoring!$N$28)+IF(Data!$X242&lt;&gt;"",Scoring!$N$29)+IF(Data!$Y242&lt;&gt;"",Scoring!$N$30)+IF(Data!$Z242&lt;&gt;"",Scoring!$N$31)+IF(Data!$AA242&lt;&gt;"",Scoring!$N$32)+IF(Data!$AB242&lt;&gt;"",Scoring!$N$33)+IF(Data!$AC242&lt;&gt;"",Scoring!$N$34)+IF(Data!$AD242&lt;&gt;"",Scoring!$N$35)+IF(Data!$AE242&lt;&gt;"",Scoring!$N$36)+IF(Data!$AF242&lt;&gt;"",Scoring!$N$37)+IF(Data!$AG242&lt;&gt;"",Scoring!$N$38)+IF(Data!$AH242&lt;&gt;"",Scoring!$N$39)+IF(Data!$AI242&lt;&gt;"",Scoring!$N$40)+IF(Data!$AJ242&lt;&gt;"",Scoring!$N$41)+IF(Data!$AK242&lt;&gt;"",Scoring!$N$42)+IF(Data!$AL242&lt;&gt;"",Scoring!$N$43)+IF(Data!$AM242&lt;&gt;"",Scoring!$N$44)+IF(Data!$AN242&lt;&gt;"",Scoring!$N$45)+IF(Data!$AO242&lt;&gt;"",Scoring!$N$46)+IF(Data!$AP242&lt;&gt;"",Scoring!$N$47)+IF(Data!$AQ242&lt;&gt;"",Scoring!$N$48)+IF(Data!$AR242&lt;&gt;"",Scoring!$N$49)+IF(Data!$AS242&lt;&gt;"",Scoring!$N$50)+IF(Data!$AT242&lt;&gt;"",Scoring!$N$51)+IF(Data!$AU242&lt;&gt;"",Scoring!$N$52),"")</f>
        <v/>
      </c>
      <c r="BQ242" s="189" t="str">
        <f>IF(BP242&lt;&gt;"",LOOKUP(BP242,Likelihoods!$A$7:$A$107,Likelihoods!L$7:L$107),"")</f>
        <v/>
      </c>
      <c r="BR242" s="181" t="str">
        <f>IF(AND(COUNTBLANK($B242:$O242)=13,COUNTBLANK($P242:$Q242)=1,COUNTBLANK($R242:$U242)=3,COUNTBLANK($V242:$X242)=2,COUNTBLANK($Y242:$AE242)=6,COUNTBLANK($AF242:$AJ242)=4,COUNTBLANK($AK242:AN242)=3,COUNTBLANK($AO242:$AQ242)=2,COUNTBLANK($AR242:$AS242)=1,COUNTBLANK($AT242:$AU242)=1),IF(Data!$B242&lt;&gt;"",Scoring!$O$7)+IF(Data!$C242&lt;&gt;"",Scoring!$O$8)+IF(Data!$D242&lt;&gt;"",Scoring!$O$9)+IF(Data!$E242&lt;&gt;"",Scoring!$O$10)+IF(Data!$F242&lt;&gt;"",Scoring!$O$11)+IF(Data!$G242&lt;&gt;"",Scoring!$O$12)+IF(Data!$H242&lt;&gt;"",Scoring!$O$13)+IF(Data!$I242&lt;&gt;"",Scoring!$O$14)+IF(Data!$J242&lt;&gt;"",Scoring!$O$15)+IF(Data!$K242&lt;&gt;"",Scoring!$O$16)+IF(Data!$L242&lt;&gt;"",Scoring!$O$17)+IF(Data!$M242&lt;&gt;"",Scoring!$O$18)+IF(Data!$N242&lt;&gt;"",Scoring!$O$19)+IF(Data!$O242&lt;&gt;"",Scoring!$O$20)+IF(Data!$P242&lt;&gt;"",Scoring!$O$21)+IF(Data!$Q242&lt;&gt;"",Scoring!$O$22)+IF(Data!$R242&lt;&gt;"",Scoring!$O$23)+IF(Data!$S242&lt;&gt;"",Scoring!$O$24)+IF(Data!$T242&lt;&gt;"",Scoring!$O$25)+IF(Data!$U242&lt;&gt;"",Scoring!$O$26)+IF(Data!$V242&lt;&gt;"",Scoring!$O$27)+IF(Data!$W242&lt;&gt;"",Scoring!$O$28)+IF(Data!$X242&lt;&gt;"",Scoring!$O$29)+IF(Data!$Y242&lt;&gt;"",Scoring!$O$30)+IF(Data!$Z242&lt;&gt;"",Scoring!$O$31)+IF(Data!$AA242&lt;&gt;"",Scoring!$O$32)+IF(Data!$AB242&lt;&gt;"",Scoring!$O$33)+IF(Data!$AC242&lt;&gt;"",Scoring!$O$34)+IF(Data!$AD242&lt;&gt;"",Scoring!$O$35)+IF(Data!$AE242&lt;&gt;"",Scoring!$O$36)+IF(Data!$AF242&lt;&gt;"",Scoring!$O$37)+IF(Data!$AG242&lt;&gt;"",Scoring!$O$38)+IF(Data!$AH242&lt;&gt;"",Scoring!$O$39)+IF(Data!$AI242&lt;&gt;"",Scoring!$O$40)+IF(Data!$AJ242&lt;&gt;"",Scoring!$O$41)+IF(Data!$AK242&lt;&gt;"",Scoring!$O$42)+IF(Data!$AL242&lt;&gt;"",Scoring!$O$43)+IF(Data!$AM242&lt;&gt;"",Scoring!$O$44)+IF(Data!$AN242&lt;&gt;"",Scoring!$O$45)+IF(Data!$AO242&lt;&gt;"",Scoring!$O$46)+IF(Data!$AP242&lt;&gt;"",Scoring!$O$47)+IF(Data!$AQ242&lt;&gt;"",Scoring!$O$48)+IF(Data!$AR242&lt;&gt;"",Scoring!$O$49)+IF(Data!$AS242&lt;&gt;"",Scoring!$O$50)+IF(Data!$AT242&lt;&gt;"",Scoring!$O$51)+IF(Data!$AU242&lt;&gt;"",Scoring!$O$52),"")</f>
        <v/>
      </c>
      <c r="BS242" s="184" t="str">
        <f>IF(BR242&lt;&gt;"",LOOKUP(BR242,Likelihoods!$A$7:$A$107,Likelihoods!M$7:M$107),"")</f>
        <v/>
      </c>
      <c r="BT242" s="181" t="str">
        <f>IF(AND(COUNTBLANK($B242:$O242)=13,COUNTBLANK($P242:$Q242)=1,COUNTBLANK($R242:$U242)=3,COUNTBLANK($V242:$X242)=2,COUNTBLANK($Y242:$AE242)=6,COUNTBLANK($AF242:$AJ242)=4,COUNTBLANK($AK242:AN242)=3,COUNTBLANK($AO242:$AQ242)=2,COUNTBLANK($AR242:$AS242)=1,COUNTBLANK($AT242:$AU242)=1),IF(Data!$B242&lt;&gt;"",Scoring!$P$7)+IF(Data!$C242&lt;&gt;"",Scoring!$P$8)+IF(Data!$D242&lt;&gt;"",Scoring!$P$9)+IF(Data!$E242&lt;&gt;"",Scoring!$P$10)+IF(Data!$F242&lt;&gt;"",Scoring!$P$11)+IF(Data!$G242&lt;&gt;"",Scoring!$P$12)+IF(Data!$H242&lt;&gt;"",Scoring!$P$13)+IF(Data!$I242&lt;&gt;"",Scoring!$P$14)+IF(Data!$J242&lt;&gt;"",Scoring!$P$15)+IF(Data!$K242&lt;&gt;"",Scoring!$P$16)+IF(Data!$L242&lt;&gt;"",Scoring!$P$17)+IF(Data!$M242&lt;&gt;"",Scoring!$P$18)+IF(Data!$N242&lt;&gt;"",Scoring!$P$19)+IF(Data!$O242&lt;&gt;"",Scoring!$P$20)+IF(Data!$P242&lt;&gt;"",Scoring!$P$21)+IF(Data!$Q242&lt;&gt;"",Scoring!$P$22)+IF(Data!$R242&lt;&gt;"",Scoring!$P$23)+IF(Data!$S242&lt;&gt;"",Scoring!$P$24)+IF(Data!$T242&lt;&gt;"",Scoring!$P$25)+IF(Data!$U242&lt;&gt;"",Scoring!$P$26)+IF(Data!$V242&lt;&gt;"",Scoring!$P$27)+IF(Data!$W242&lt;&gt;"",Scoring!$P$28)+IF(Data!$X242&lt;&gt;"",Scoring!$P$29)+IF(Data!$Y242&lt;&gt;"",Scoring!$P$30)+IF(Data!$Z242&lt;&gt;"",Scoring!$P$31)+IF(Data!$AA242&lt;&gt;"",Scoring!$P$32)+IF(Data!$AB242&lt;&gt;"",Scoring!$P$33)+IF(Data!$AC242&lt;&gt;"",Scoring!$P$34)+IF(Data!$AD242&lt;&gt;"",Scoring!$P$35)+IF(Data!$AE242&lt;&gt;"",Scoring!$P$36)+IF(Data!$AF242&lt;&gt;"",Scoring!$P$37)+IF(Data!$AG242&lt;&gt;"",Scoring!$P$38)+IF(Data!$AH242&lt;&gt;"",Scoring!$P$39)+IF(Data!$AI242&lt;&gt;"",Scoring!$P$40)+IF(Data!$AJ242&lt;&gt;"",Scoring!$P$41)+IF(Data!$AK242&lt;&gt;"",Scoring!$P$42)+IF(Data!$AL242&lt;&gt;"",Scoring!$P$43)+IF(Data!$AM242&lt;&gt;"",Scoring!$P$44)+IF(Data!$AN242&lt;&gt;"",Scoring!$P$45)+IF(Data!$AO242&lt;&gt;"",Scoring!$P$46)+IF(Data!$AP242&lt;&gt;"",Scoring!$P$47)+IF(Data!$AQ242&lt;&gt;"",Scoring!$P$48)+IF(Data!$AR242&lt;&gt;"",Scoring!$P$49)+IF(Data!$AS242&lt;&gt;"",Scoring!$P$50)+IF(Data!$AT242&lt;&gt;"",Scoring!$P$51)+IF(Data!$AU242&lt;&gt;"",Scoring!$P$52),"")</f>
        <v/>
      </c>
      <c r="BU242" s="180" t="str">
        <f>IF(BT242&lt;&gt;"",LOOKUP(BT242,Likelihoods!$A$7:$A$107,Likelihoods!N$7:N$107),"")</f>
        <v/>
      </c>
      <c r="BV242" s="181" t="str">
        <f>IF(AND(COUNTBLANK($B242:$O242)=13,COUNTBLANK($P242:$Q242)=1,COUNTBLANK($R242:$U242)=3,COUNTBLANK($V242:$X242)=2,COUNTBLANK($Y242:$AE242)=6,COUNTBLANK($AF242:$AJ242)=4,COUNTBLANK($AK242:AN242)=3,COUNTBLANK($AO242:$AQ242)=2,COUNTBLANK($AR242:$AS242)=1,COUNTBLANK($AT242:$AU242)=1),IF(Data!$B242&lt;&gt;"",Scoring!$Q$7)+IF(Data!$C242&lt;&gt;"",Scoring!$Q$8)+IF(Data!$D242&lt;&gt;"",Scoring!$Q$9)+IF(Data!$E242&lt;&gt;"",Scoring!$Q$10)+IF(Data!$F242&lt;&gt;"",Scoring!$Q$11)+IF(Data!$G242&lt;&gt;"",Scoring!$Q$12)+IF(Data!$H242&lt;&gt;"",Scoring!$Q$13)+IF(Data!$I242&lt;&gt;"",Scoring!$Q$14)+IF(Data!$J242&lt;&gt;"",Scoring!$Q$15)+IF(Data!$K242&lt;&gt;"",Scoring!$Q$16)+IF(Data!$L242&lt;&gt;"",Scoring!$Q$17)+IF(Data!$M242&lt;&gt;"",Scoring!$Q$18)+IF(Data!$N242&lt;&gt;"",Scoring!$Q$19)+IF(Data!$O242&lt;&gt;"",Scoring!$Q$20)+IF(Data!$P242&lt;&gt;"",Scoring!$Q$21)+IF(Data!$Q242&lt;&gt;"",Scoring!$Q$22)+IF(Data!$R242&lt;&gt;"",Scoring!$Q$23)+IF(Data!$S242&lt;&gt;"",Scoring!$Q$24)+IF(Data!$T242&lt;&gt;"",Scoring!$Q$25)+IF(Data!$U242&lt;&gt;"",Scoring!$Q$26)+IF(Data!$V242&lt;&gt;"",Scoring!$Q$27)+IF(Data!$W242&lt;&gt;"",Scoring!$Q$28)+IF(Data!$X242&lt;&gt;"",Scoring!$Q$29)+IF(Data!$Y242&lt;&gt;"",Scoring!$Q$30)+IF(Data!$Z242&lt;&gt;"",Scoring!$Q$31)+IF(Data!$AA242&lt;&gt;"",Scoring!$Q$32)+IF(Data!$AB242&lt;&gt;"",Scoring!$Q$33)+IF(Data!$AC242&lt;&gt;"",Scoring!$Q$34)+IF(Data!$AD242&lt;&gt;"",Scoring!$Q$35)+IF(Data!$AE242&lt;&gt;"",Scoring!$Q$36)+IF(Data!$AF242&lt;&gt;"",Scoring!$Q$37)+IF(Data!$AG242&lt;&gt;"",Scoring!$Q$38)+IF(Data!$AH242&lt;&gt;"",Scoring!$Q$39)+IF(Data!$AI242&lt;&gt;"",Scoring!$Q$40)+IF(Data!$AJ242&lt;&gt;"",Scoring!$Q$41)+IF(Data!$AK242&lt;&gt;"",Scoring!$Q$42)+IF(Data!$AL242&lt;&gt;"",Scoring!$Q$43)+IF(Data!$AM242&lt;&gt;"",Scoring!$Q$44)+IF(Data!$AN242&lt;&gt;"",Scoring!$Q$45)+IF(Data!$AO242&lt;&gt;"",Scoring!$Q$46)+IF(Data!$AP242&lt;&gt;"",Scoring!$Q$47)+IF(Data!$AQ242&lt;&gt;"",Scoring!$Q$48)+IF(Data!$AR242&lt;&gt;"",Scoring!$Q$49)+IF(Data!$AS242&lt;&gt;"",Scoring!$Q$50)+IF(Data!$AT242&lt;&gt;"",Scoring!$Q$51)+IF(Data!$AU242&lt;&gt;"",Scoring!$Q$52),"")</f>
        <v/>
      </c>
      <c r="BW242" s="183" t="str">
        <f>IF(BV242&lt;&gt;"",LOOKUP(BV242,Likelihoods!$A$7:$A$107,Likelihoods!O$7:O$107),"")</f>
        <v/>
      </c>
      <c r="BX242" s="9"/>
      <c r="BY242" s="9"/>
      <c r="BZ242" s="9"/>
      <c r="CA242" s="9"/>
      <c r="CB242" s="9"/>
      <c r="CC242" s="9"/>
      <c r="CD242" s="9"/>
      <c r="CE242" s="9"/>
      <c r="CF242" s="9"/>
      <c r="CG242" s="9"/>
      <c r="CH242" s="9"/>
      <c r="CI242" s="9"/>
      <c r="CJ242" s="9"/>
      <c r="CK242" s="9"/>
    </row>
    <row r="243" spans="1:89" ht="14.25">
      <c r="A243" s="59"/>
      <c r="B243" s="76"/>
      <c r="C243" s="77"/>
      <c r="D243" s="77"/>
      <c r="E243" s="77"/>
      <c r="F243" s="77"/>
      <c r="G243" s="77"/>
      <c r="H243" s="77"/>
      <c r="I243" s="77"/>
      <c r="J243" s="77"/>
      <c r="K243" s="77"/>
      <c r="L243" s="77"/>
      <c r="M243" s="77"/>
      <c r="N243" s="77"/>
      <c r="O243" s="77"/>
      <c r="P243" s="76"/>
      <c r="Q243" s="78"/>
      <c r="R243" s="77"/>
      <c r="S243" s="77"/>
      <c r="T243" s="77"/>
      <c r="U243" s="77"/>
      <c r="V243" s="76"/>
      <c r="W243" s="77"/>
      <c r="X243" s="78"/>
      <c r="Y243" s="77"/>
      <c r="Z243" s="77"/>
      <c r="AA243" s="77"/>
      <c r="AB243" s="77"/>
      <c r="AC243" s="77"/>
      <c r="AD243" s="77"/>
      <c r="AE243" s="77"/>
      <c r="AF243" s="76"/>
      <c r="AG243" s="77"/>
      <c r="AH243" s="77"/>
      <c r="AI243" s="77"/>
      <c r="AJ243" s="78"/>
      <c r="AK243" s="77"/>
      <c r="AL243" s="77"/>
      <c r="AM243" s="77"/>
      <c r="AN243" s="77"/>
      <c r="AO243" s="76"/>
      <c r="AP243" s="77"/>
      <c r="AQ243" s="78"/>
      <c r="AR243" s="76"/>
      <c r="AS243" s="78"/>
      <c r="AT243" s="77"/>
      <c r="AU243" s="77"/>
      <c r="AV243" s="179" t="str">
        <f>IF(AND(COUNTBLANK($B243:$O243)=13,COUNTBLANK($P243:$Q243)=1,COUNTBLANK($R243:$U243)=3,COUNTBLANK($V243:$X243)=2,COUNTBLANK($Y243:$AE243)=6,COUNTBLANK($AF243:$AJ243)=4,COUNTBLANK($AK243:AN243)=3,COUNTBLANK($AO243:$AQ243)=2,COUNTBLANK($AR243:$AS243)=1,COUNTBLANK($AT243:$AU243)=1),IF(Data!$B243&lt;&gt;"",Scoring!$D$7)+IF(Data!$C243&lt;&gt;"",Scoring!$D$8)+IF(Data!$D243&lt;&gt;"",Scoring!$D$9)+IF(Data!$E243&lt;&gt;"",Scoring!$D$10)+IF(Data!$F243&lt;&gt;"",Scoring!$D$11)+IF(Data!$G243&lt;&gt;"",Scoring!$D$12)+IF(Data!$H243&lt;&gt;"",Scoring!$D$13)+IF(Data!$I243&lt;&gt;"",Scoring!$D$14)+IF(Data!$J243&lt;&gt;"",Scoring!$D$15)+IF(Data!$K243&lt;&gt;"",Scoring!$D$16)+IF(Data!$L243&lt;&gt;"",Scoring!$D$17)+IF(Data!$M243&lt;&gt;"",Scoring!$D$18)+IF(Data!$N243&lt;&gt;"",Scoring!$D$19)+IF(Data!$O243&lt;&gt;"",Scoring!$D$20)+IF(Data!$P243&lt;&gt;"",Scoring!$D$21)+IF(Data!$Q243&lt;&gt;"",Scoring!$D$22)+IF(Data!$R243&lt;&gt;"",Scoring!$D$23)+IF(Data!$S243&lt;&gt;"",Scoring!$D$24)+IF(Data!$T243&lt;&gt;"",Scoring!$D$25)+IF(Data!$U243&lt;&gt;"",Scoring!$D$26)+IF(Data!$V243&lt;&gt;"",Scoring!$D$27)+IF(Data!$W243&lt;&gt;"",Scoring!$D$28)+IF(Data!$X243&lt;&gt;"",Scoring!$D$29)+IF(Data!$Y243&lt;&gt;"",Scoring!$D$30)+IF(Data!$Z243&lt;&gt;"",Scoring!$D$31)+IF(Data!$AA243&lt;&gt;"",Scoring!$D$32)+IF(Data!$AB243&lt;&gt;"",Scoring!$D$33)+IF(Data!$AC243&lt;&gt;"",Scoring!$D$34)+IF(Data!$AD243&lt;&gt;"",Scoring!$D$35)+IF(Data!$AE243&lt;&gt;"",Scoring!$D$36)+IF(Data!$AF243&lt;&gt;"",Scoring!$D$37)+IF(Data!$AG243&lt;&gt;"",Scoring!$D$38)+IF(Data!$AH243&lt;&gt;"",Scoring!$D$39)+IF(Data!$AI243&lt;&gt;"",Scoring!$D$40)+IF(Data!$AJ243&lt;&gt;"",Scoring!$D$41)+IF(Data!$AK243&lt;&gt;"",Scoring!$D$42)+IF(Data!$AL243&lt;&gt;"",Scoring!$D$43)+IF(Data!$AM243&lt;&gt;"",Scoring!$D$44)+IF(Data!$AN243&lt;&gt;"",Scoring!$D$45)+IF(Data!$AO243&lt;&gt;"",Scoring!$D$46)+IF(Data!$AP243&lt;&gt;"",Scoring!$D$47)+IF(Data!$AQ243&lt;&gt;"",Scoring!$D$48)+IF(Data!$AR243&lt;&gt;"",Scoring!$D$49)+IF(Data!$AS243&lt;&gt;"",Scoring!$D$50)+IF(Data!$AT243&lt;&gt;"",Scoring!$D$51)+IF(Data!$AU243&lt;&gt;"",Scoring!$D$52),"")</f>
        <v/>
      </c>
      <c r="AW243" s="180" t="str">
        <f>IF(AV243&lt;&gt;"",LOOKUP(AV243,Likelihoods!$A$7:$A$107,Likelihoods!B$7:B$107),"")</f>
        <v/>
      </c>
      <c r="AX243" s="181" t="str">
        <f>IF(AND(COUNTBLANK($B243:$O243)=13,COUNTBLANK($P243:$Q243)=1,COUNTBLANK($R243:$U243)=3,COUNTBLANK($V243:$X243)=2,COUNTBLANK($Y243:$AE243)=6,COUNTBLANK($AF243:$AJ243)=4,COUNTBLANK($AK243:AN243)=3,COUNTBLANK($AO243:$AQ243)=2,COUNTBLANK($AR243:$AS243)=1,COUNTBLANK($AT243:$AU243)=1),IF(Data!$B243&lt;&gt;"",Scoring!$E$7)+IF(Data!$C243&lt;&gt;"",Scoring!$E$8)+IF(Data!$D243&lt;&gt;"",Scoring!$E$9)+IF(Data!$E243&lt;&gt;"",Scoring!$E$10)+IF(Data!$F243&lt;&gt;"",Scoring!$E$11)+IF(Data!$G243&lt;&gt;"",Scoring!$E$12)+IF(Data!$H243&lt;&gt;"",Scoring!$E$13)+IF(Data!$I243&lt;&gt;"",Scoring!$E$14)+IF(Data!$J243&lt;&gt;"",Scoring!$E$15)+IF(Data!$K243&lt;&gt;"",Scoring!$E$16)+IF(Data!$L243&lt;&gt;"",Scoring!$E$17)+IF(Data!$M243&lt;&gt;"",Scoring!$E$18)+IF(Data!$N243&lt;&gt;"",Scoring!$E$19)+IF(Data!$O243&lt;&gt;"",Scoring!$E$20)+IF(Data!$P243&lt;&gt;"",Scoring!$E$21)+IF(Data!$Q243&lt;&gt;"",Scoring!$E$22)+IF(Data!$R243&lt;&gt;"",Scoring!$E$23)+IF(Data!$S243&lt;&gt;"",Scoring!$E$24)+IF(Data!$T243&lt;&gt;"",Scoring!$E$25)+IF(Data!$U243&lt;&gt;"",Scoring!$E$26)+IF(Data!$V243&lt;&gt;"",Scoring!$E$27)+IF(Data!$W243&lt;&gt;"",Scoring!$E$28)+IF(Data!$X243&lt;&gt;"",Scoring!$E$29)+IF(Data!$Y243&lt;&gt;"",Scoring!$E$30)+IF(Data!$Z243&lt;&gt;"",Scoring!$E$31)+IF(Data!$AA243&lt;&gt;"",Scoring!$E$32)+IF(Data!$AB243&lt;&gt;"",Scoring!$E$33)+IF(Data!$AC243&lt;&gt;"",Scoring!$E$34)+IF(Data!$AD243&lt;&gt;"",Scoring!$E$35)+IF(Data!$AE243&lt;&gt;"",Scoring!$E$36)+IF(Data!$AF243&lt;&gt;"",Scoring!$E$37)+IF(Data!$AG243&lt;&gt;"",Scoring!$E$38)+IF(Data!$AH243&lt;&gt;"",Scoring!$E$39)+IF(Data!$AI243&lt;&gt;"",Scoring!$E$40)+IF(Data!$AJ243&lt;&gt;"",Scoring!$E$41)+IF(Data!$AK243&lt;&gt;"",Scoring!$E$42)+IF(Data!$AL243&lt;&gt;"",Scoring!$E$43)+IF(Data!$AM243&lt;&gt;"",Scoring!$E$44)+IF(Data!$AN243&lt;&gt;"",Scoring!$E$45)+IF(Data!$AO243&lt;&gt;"",Scoring!$E$46)+IF(Data!$AP243&lt;&gt;"",Scoring!$E$47)+IF(Data!$AQ243&lt;&gt;"",Scoring!$E$48)+IF(Data!$AR243&lt;&gt;"",Scoring!$E$49)+IF(Data!$AS243&lt;&gt;"",Scoring!$E$50)+IF(Data!$AT243&lt;&gt;"",Scoring!$E$51)+IF(Data!$AU243&lt;&gt;"",Scoring!$E$52),"")</f>
        <v/>
      </c>
      <c r="AY243" s="180" t="str">
        <f>IF(AX243&lt;&gt;"",LOOKUP(AX243,Likelihoods!$A$7:$A$107,Likelihoods!C$7:C$107),"")</f>
        <v/>
      </c>
      <c r="AZ243" s="182" t="str">
        <f>IF(AND(COUNTBLANK($B243:$O243)=13,COUNTBLANK($P243:$Q243)=1,COUNTBLANK($R243:$U243)=3,COUNTBLANK($V243:$X243)=2,COUNTBLANK($Y243:$AE243)=6,COUNTBLANK($AF243:$AJ243)=4,COUNTBLANK($AK243:AN243)=3,COUNTBLANK($AO243:$AQ243)=2,COUNTBLANK($AR243:$AS243)=1,COUNTBLANK($AT243:$AU243)=1),IF(Data!$B243&lt;&gt;"",Scoring!$F$7)+IF(Data!$C243&lt;&gt;"",Scoring!$F$8)+IF(Data!$D243&lt;&gt;"",Scoring!$F$9)+IF(Data!$E243&lt;&gt;"",Scoring!$F$10)+IF(Data!$F243&lt;&gt;"",Scoring!$F$11)+IF(Data!$G243&lt;&gt;"",Scoring!$F$12)+IF(Data!$H243&lt;&gt;"",Scoring!$F$13)+IF(Data!$I243&lt;&gt;"",Scoring!$F$14)+IF(Data!$J243&lt;&gt;"",Scoring!$F$15)+IF(Data!$K243&lt;&gt;"",Scoring!$F$16)+IF(Data!$L243&lt;&gt;"",Scoring!$F$17)+IF(Data!$M243&lt;&gt;"",Scoring!$F$18)+IF(Data!$N243&lt;&gt;"",Scoring!$F$19)+IF(Data!$O243&lt;&gt;"",Scoring!$F$20)+IF(Data!$P243&lt;&gt;"",Scoring!$F$21)+IF(Data!$Q243&lt;&gt;"",Scoring!$F$22)+IF(Data!$R243&lt;&gt;"",Scoring!$F$23)+IF(Data!$S243&lt;&gt;"",Scoring!$F$24)+IF(Data!$T243&lt;&gt;"",Scoring!$F$25)+IF(Data!$U243&lt;&gt;"",Scoring!$F$26)+IF(Data!$V243&lt;&gt;"",Scoring!$F$27)+IF(Data!$W243&lt;&gt;"",Scoring!$F$28)+IF(Data!$X243&lt;&gt;"",Scoring!$F$29)+IF(Data!$Y243&lt;&gt;"",Scoring!$F$30)+IF(Data!$Z243&lt;&gt;"",Scoring!$F$31)+IF(Data!$AA243&lt;&gt;"",Scoring!$F$32)+IF(Data!$AB243&lt;&gt;"",Scoring!$F$33)+IF(Data!$AC243&lt;&gt;"",Scoring!$F$34)+IF(Data!$AD243&lt;&gt;"",Scoring!$F$35)+IF(Data!$AE243&lt;&gt;"",Scoring!$F$36)+IF(Data!$AF243&lt;&gt;"",Scoring!$F$37)+IF(Data!$AG243&lt;&gt;"",Scoring!$F$38)+IF(Data!$AH243&lt;&gt;"",Scoring!$F$39)+IF(Data!$AI243&lt;&gt;"",Scoring!$F$40)+IF(Data!$AJ243&lt;&gt;"",Scoring!$F$41)+IF(Data!$AK243&lt;&gt;"",Scoring!$F$42)+IF(Data!$AL243&lt;&gt;"",Scoring!$F$43)+IF(Data!$AM243&lt;&gt;"",Scoring!$F$44)+IF(Data!$AN243&lt;&gt;"",Scoring!$F$45)+IF(Data!$AO243&lt;&gt;"",Scoring!$F$46)+IF(Data!$AP243&lt;&gt;"",Scoring!$F$47)+IF(Data!$AQ243&lt;&gt;"",Scoring!$F$48)+IF(Data!$AR243&lt;&gt;"",Scoring!$F$49)+IF(Data!$AS243&lt;&gt;"",Scoring!$F$50)+IF(Data!$AT243&lt;&gt;"",Scoring!$F$51)+IF(Data!$AU243&lt;&gt;"",Scoring!$F$52),"")</f>
        <v/>
      </c>
      <c r="BA243" s="183" t="str">
        <f>IF(AZ243&lt;&gt;"",LOOKUP(AZ243,Likelihoods!$A$7:$A$107,Likelihoods!D$7:D$107),"")</f>
        <v/>
      </c>
      <c r="BB243" s="181" t="str">
        <f>IF(AND(COUNTBLANK($B243:$O243)=13,COUNTBLANK($P243:$Q243)=1,COUNTBLANK($R243:$U243)=3,COUNTBLANK($V243:$X243)=2,COUNTBLANK($Y243:$AE243)=6,COUNTBLANK($AF243:$AJ243)=4,COUNTBLANK($AK243:AN243)=3,COUNTBLANK($AO243:$AQ243)=2,COUNTBLANK($AR243:$AS243)=1,COUNTBLANK($AT243:$AU243)=1),IF(Data!$B243&lt;&gt;"",Scoring!$G$7)+IF(Data!$C243&lt;&gt;"",Scoring!$G$8)+IF(Data!$D243&lt;&gt;"",Scoring!$G$9)+IF(Data!$E243&lt;&gt;"",Scoring!$G$10)+IF(Data!$F243&lt;&gt;"",Scoring!$G$11)+IF(Data!$G243&lt;&gt;"",Scoring!$G$12)+IF(Data!$H243&lt;&gt;"",Scoring!$G$13)+IF(Data!$I243&lt;&gt;"",Scoring!$G$14)+IF(Data!$J243&lt;&gt;"",Scoring!$G$15)+IF(Data!$K243&lt;&gt;"",Scoring!$G$16)+IF(Data!$L243&lt;&gt;"",Scoring!$G$17)+IF(Data!$M243&lt;&gt;"",Scoring!$G$18)+IF(Data!$N243&lt;&gt;"",Scoring!$G$19)+IF(Data!$O243&lt;&gt;"",Scoring!$G$20)+IF(Data!$P243&lt;&gt;"",Scoring!$G$21)+IF(Data!$Q243&lt;&gt;"",Scoring!$G$22)+IF(Data!$R243&lt;&gt;"",Scoring!$G$23)+IF(Data!$S243&lt;&gt;"",Scoring!$G$24)+IF(Data!$T243&lt;&gt;"",Scoring!$G$25)+IF(Data!$U243&lt;&gt;"",Scoring!$G$26)+IF(Data!$V243&lt;&gt;"",Scoring!$G$27)+IF(Data!$W243&lt;&gt;"",Scoring!$G$28)+IF(Data!$X243&lt;&gt;"",Scoring!$G$29)+IF(Data!$Y243&lt;&gt;"",Scoring!$G$30)+IF(Data!$Z243&lt;&gt;"",Scoring!$G$31)+IF(Data!$AA243&lt;&gt;"",Scoring!$G$32)+IF(Data!$AB243&lt;&gt;"",Scoring!$G$33)+IF(Data!$AC243&lt;&gt;"",Scoring!$G$34)+IF(Data!$AD243&lt;&gt;"",Scoring!$G$35)+IF(Data!$AE243&lt;&gt;"",Scoring!$G$36)+IF(Data!$AF243&lt;&gt;"",Scoring!$G$37)+IF(Data!$AG243&lt;&gt;"",Scoring!$G$38)+IF(Data!$AH243&lt;&gt;"",Scoring!$G$39)+IF(Data!$AI243&lt;&gt;"",Scoring!$G$40)+IF(Data!$AJ243&lt;&gt;"",Scoring!$G$41)+IF(Data!$AK243&lt;&gt;"",Scoring!$G$42)+IF(Data!$AL243&lt;&gt;"",Scoring!$G$43)+IF(Data!$AM243&lt;&gt;"",Scoring!$G$44)+IF(Data!$AN243&lt;&gt;"",Scoring!$G$45)+IF(Data!$AO243&lt;&gt;"",Scoring!$G$46)+IF(Data!$AP243&lt;&gt;"",Scoring!$G$47)+IF(Data!$AQ243&lt;&gt;"",Scoring!$G$48)+IF(Data!$AR243&lt;&gt;"",Scoring!$G$49)+IF(Data!$AS243&lt;&gt;"",Scoring!$G$50)+IF(Data!$AT243&lt;&gt;"",Scoring!$G$51)+IF(Data!$AU243&lt;&gt;"",Scoring!$G$52),"")</f>
        <v/>
      </c>
      <c r="BC243" s="184" t="str">
        <f>IF(BB243&lt;&gt;"",LOOKUP(BB243,Likelihoods!$A$7:$A$107,Likelihoods!E$7:E$107),"")</f>
        <v/>
      </c>
      <c r="BD243" s="185" t="str">
        <f>IF(AND(COUNTBLANK($B243:$O243)=13,COUNTBLANK($P243:$Q243)=1,COUNTBLANK($R243:$U243)=3,COUNTBLANK($V243:$X243)=2,COUNTBLANK($Y243:$AE243)=6,COUNTBLANK($AF243:$AJ243)=4,COUNTBLANK($AK243:AN243)=3,COUNTBLANK($AO243:$AQ243)=2,COUNTBLANK($AR243:$AS243)=1,COUNTBLANK($AT243:$AU243)=1),IF(Data!$B243&lt;&gt;"",Scoring!$H$7)+IF(Data!$C243&lt;&gt;"",Scoring!$H$8)+IF(Data!$D243&lt;&gt;"",Scoring!$H$9)+IF(Data!$E243&lt;&gt;"",Scoring!$H$10)+IF(Data!$F243&lt;&gt;"",Scoring!$H$11)+IF(Data!$G243&lt;&gt;"",Scoring!$H$12)+IF(Data!$H243&lt;&gt;"",Scoring!$H$13)+IF(Data!$I243&lt;&gt;"",Scoring!$H$14)+IF(Data!$J243&lt;&gt;"",Scoring!$H$15)+IF(Data!$K243&lt;&gt;"",Scoring!$H$16)+IF(Data!$L243&lt;&gt;"",Scoring!$H$17)+IF(Data!$M243&lt;&gt;"",Scoring!$H$18)+IF(Data!$N243&lt;&gt;"",Scoring!$H$19)+IF(Data!$O243&lt;&gt;"",Scoring!$H$20)+IF(Data!$P243&lt;&gt;"",Scoring!$H$21)+IF(Data!$Q243&lt;&gt;"",Scoring!$H$22)+IF(Data!$R243&lt;&gt;"",Scoring!$H$23)+IF(Data!$S243&lt;&gt;"",Scoring!$H$24)+IF(Data!$T243&lt;&gt;"",Scoring!$H$25)+IF(Data!$U243&lt;&gt;"",Scoring!$H$26)+IF(Data!$V243&lt;&gt;"",Scoring!$H$27)+IF(Data!$W243&lt;&gt;"",Scoring!$H$28)+IF(Data!$X243&lt;&gt;"",Scoring!$H$29)+IF(Data!$Y243&lt;&gt;"",Scoring!$H$30)+IF(Data!$Z243&lt;&gt;"",Scoring!$H$31)+IF(Data!$AA243&lt;&gt;"",Scoring!$H$32)+IF(Data!$AB243&lt;&gt;"",Scoring!$H$33)+IF(Data!$AC243&lt;&gt;"",Scoring!$H$34)+IF(Data!$AD243&lt;&gt;"",Scoring!$H$35)+IF(Data!$AE243&lt;&gt;"",Scoring!$H$36)+IF(Data!$AF243&lt;&gt;"",Scoring!$H$37)+IF(Data!$AG243&lt;&gt;"",Scoring!$H$38)+IF(Data!$AH243&lt;&gt;"",Scoring!$H$39)+IF(Data!$AI243&lt;&gt;"",Scoring!$H$40)+IF(Data!$AJ243&lt;&gt;"",Scoring!$H$41)+IF(Data!$AK243&lt;&gt;"",Scoring!$H$42)+IF(Data!$AL243&lt;&gt;"",Scoring!$H$43)+IF(Data!$AM243&lt;&gt;"",Scoring!$H$44)+IF(Data!$AN243&lt;&gt;"",Scoring!$H$45)+IF(Data!$AO243&lt;&gt;"",Scoring!$H$46)+IF(Data!$AP243&lt;&gt;"",Scoring!$H$47)+IF(Data!$AQ243&lt;&gt;"",Scoring!$H$48)+IF(Data!$AR243&lt;&gt;"",Scoring!$H$49)+IF(Data!$AS243&lt;&gt;"",Scoring!$H$50)+IF(Data!$AT243&lt;&gt;"",Scoring!$H$51)+IF(Data!$AU243&lt;&gt;"",Scoring!$H$52),"")</f>
        <v/>
      </c>
      <c r="BE243" s="186" t="str">
        <f>IF(BD243&lt;&gt;"",LOOKUP(BD243,Likelihoods!$A$7:$A$107,Likelihoods!F$7:F$107),"")</f>
        <v/>
      </c>
      <c r="BF243" s="181" t="str">
        <f>IF(AND(COUNTBLANK($B243:$O243)=13,COUNTBLANK($P243:$Q243)=1,COUNTBLANK($R243:$U243)=3,COUNTBLANK($V243:$X243)=2,COUNTBLANK($Y243:$AE243)=6,COUNTBLANK($AF243:$AJ243)=4,COUNTBLANK($AK243:AN243)=3,COUNTBLANK($AO243:$AQ243)=2,COUNTBLANK($AR243:$AS243)=1,COUNTBLANK($AT243:$AU243)=1),IF(Data!$B243&lt;&gt;"",Scoring!$I$7)+IF(Data!$C243&lt;&gt;"",Scoring!$I$8)+IF(Data!$D243&lt;&gt;"",Scoring!$I$9)+IF(Data!$E243&lt;&gt;"",Scoring!$I$10)+IF(Data!$F243&lt;&gt;"",Scoring!$I$11)+IF(Data!$G243&lt;&gt;"",Scoring!$I$12)+IF(Data!$H243&lt;&gt;"",Scoring!$I$13)+IF(Data!$I243&lt;&gt;"",Scoring!$I$14)+IF(Data!$J243&lt;&gt;"",Scoring!$I$15)+IF(Data!$K243&lt;&gt;"",Scoring!$I$16)+IF(Data!$L243&lt;&gt;"",Scoring!$I$17)+IF(Data!$M243&lt;&gt;"",Scoring!$I$18)+IF(Data!$N243&lt;&gt;"",Scoring!$I$19)+IF(Data!$O243&lt;&gt;"",Scoring!$I$20)+IF(Data!$P243&lt;&gt;"",Scoring!$I$21)+IF(Data!$Q243&lt;&gt;"",Scoring!$I$22)+IF(Data!$R243&lt;&gt;"",Scoring!$I$23)+IF(Data!$S243&lt;&gt;"",Scoring!$I$24)+IF(Data!$T243&lt;&gt;"",Scoring!$I$25)+IF(Data!$U243&lt;&gt;"",Scoring!$I$26)+IF(Data!$V243&lt;&gt;"",Scoring!$I$27)+IF(Data!$W243&lt;&gt;"",Scoring!$I$28)+IF(Data!$X243&lt;&gt;"",Scoring!$I$29)+IF(Data!$Y243&lt;&gt;"",Scoring!$I$30)+IF(Data!$Z243&lt;&gt;"",Scoring!$I$31)+IF(Data!$AA243&lt;&gt;"",Scoring!$I$32)+IF(Data!$AB243&lt;&gt;"",Scoring!$I$33)+IF(Data!$AC243&lt;&gt;"",Scoring!$I$34)+IF(Data!$AD243&lt;&gt;"",Scoring!$I$35)+IF(Data!$AE243&lt;&gt;"",Scoring!$I$36)+IF(Data!$AF243&lt;&gt;"",Scoring!$I$37)+IF(Data!$AG243&lt;&gt;"",Scoring!$I$38)+IF(Data!$AH243&lt;&gt;"",Scoring!$I$39)+IF(Data!$AI243&lt;&gt;"",Scoring!$I$40)+IF(Data!$AJ243&lt;&gt;"",Scoring!$I$41)+IF(Data!$AK243&lt;&gt;"",Scoring!$I$42)+IF(Data!$AL243&lt;&gt;"",Scoring!$I$43)+IF(Data!$AM243&lt;&gt;"",Scoring!$I$44)+IF(Data!$AN243&lt;&gt;"",Scoring!$I$45)+IF(Data!$AO243&lt;&gt;"",Scoring!$I$46)+IF(Data!$AP243&lt;&gt;"",Scoring!$I$47)+IF(Data!$AQ243&lt;&gt;"",Scoring!$I$48)+IF(Data!$AR243&lt;&gt;"",Scoring!$I$49)+IF(Data!$AS243&lt;&gt;"",Scoring!$I$50)+IF(Data!$AT243&lt;&gt;"",Scoring!$I$51)+IF(Data!$AU243&lt;&gt;"",Scoring!$I$52),"")</f>
        <v/>
      </c>
      <c r="BG243" s="180" t="str">
        <f>IF(BF243&lt;&gt;"",LOOKUP(BF243,Likelihoods!$A$7:$A$107,Likelihoods!G$7:G$107),"")</f>
        <v/>
      </c>
      <c r="BH243" s="187" t="str">
        <f>IF(AND(COUNTBLANK($B243:$O243)=13,COUNTBLANK($P243:$Q243)=1,COUNTBLANK($R243:$U243)=3,COUNTBLANK($V243:$X243)=2,COUNTBLANK($Y243:$AE243)=6,COUNTBLANK($AF243:$AJ243)=4,COUNTBLANK($AK243:AN243)=3,COUNTBLANK($AO243:$AQ243)=2,COUNTBLANK($AR243:$AS243)=1,COUNTBLANK($AT243:$AU243)=1),IF(Data!$B243&lt;&gt;"",Scoring!$J$7)+IF(Data!$C243&lt;&gt;"",Scoring!$J$8)+IF(Data!$D243&lt;&gt;"",Scoring!$J$9)+IF(Data!$E243&lt;&gt;"",Scoring!$J$10)+IF(Data!$F243&lt;&gt;"",Scoring!$J$11)+IF(Data!$G243&lt;&gt;"",Scoring!$J$12)+IF(Data!$H243&lt;&gt;"",Scoring!$J$13)+IF(Data!$I243&lt;&gt;"",Scoring!$J$14)+IF(Data!$J243&lt;&gt;"",Scoring!$J$15)+IF(Data!$K243&lt;&gt;"",Scoring!$J$16)+IF(Data!$L243&lt;&gt;"",Scoring!$J$17)+IF(Data!$M243&lt;&gt;"",Scoring!$J$18)+IF(Data!$N243&lt;&gt;"",Scoring!$J$19)+IF(Data!$O243&lt;&gt;"",Scoring!$J$20)+IF(Data!$P243&lt;&gt;"",Scoring!$J$21)+IF(Data!$Q243&lt;&gt;"",Scoring!$J$22)+IF(Data!$R243&lt;&gt;"",Scoring!$J$23)+IF(Data!$S243&lt;&gt;"",Scoring!$J$24)+IF(Data!$T243&lt;&gt;"",Scoring!$J$25)+IF(Data!$U243&lt;&gt;"",Scoring!$J$26)+IF(Data!$V243&lt;&gt;"",Scoring!$J$27)+IF(Data!$W243&lt;&gt;"",Scoring!$J$28)+IF(Data!$X243&lt;&gt;"",Scoring!$J$29)+IF(Data!$Y243&lt;&gt;"",Scoring!$J$30)+IF(Data!$Z243&lt;&gt;"",Scoring!$J$31)+IF(Data!$AA243&lt;&gt;"",Scoring!$J$32)+IF(Data!$AB243&lt;&gt;"",Scoring!$J$33)+IF(Data!$AC243&lt;&gt;"",Scoring!$J$34)+IF(Data!$AD243&lt;&gt;"",Scoring!$J$35)+IF(Data!$AE243&lt;&gt;"",Scoring!$J$36)+IF(Data!$AF243&lt;&gt;"",Scoring!$J$37)+IF(Data!$AG243&lt;&gt;"",Scoring!$J$38)+IF(Data!$AH243&lt;&gt;"",Scoring!$J$39)+IF(Data!$AI243&lt;&gt;"",Scoring!$J$40)+IF(Data!$AJ243&lt;&gt;"",Scoring!$J$41)+IF(Data!$AK243&lt;&gt;"",Scoring!$J$42)+IF(Data!$AL243&lt;&gt;"",Scoring!$J$43)+IF(Data!$AM243&lt;&gt;"",Scoring!$J$44)+IF(Data!$AN243&lt;&gt;"",Scoring!$J$45)+IF(Data!$AO243&lt;&gt;"",Scoring!$J$46)+IF(Data!$AP243&lt;&gt;"",Scoring!$J$47)+IF(Data!$AQ243&lt;&gt;"",Scoring!$J$48)+IF(Data!$AR243&lt;&gt;"",Scoring!$J$49)+IF(Data!$AS243&lt;&gt;"",Scoring!$J$50)+IF(Data!$AT243&lt;&gt;"",Scoring!$J$51)+IF(Data!$AU243&lt;&gt;"",Scoring!$J$52),"")</f>
        <v/>
      </c>
      <c r="BI243" s="183" t="str">
        <f>IF(BH243&lt;&gt;"",LOOKUP(BH243,Likelihoods!$A$7:$A$107,Likelihoods!H$7:H$107),"")</f>
        <v/>
      </c>
      <c r="BJ243" s="188" t="str">
        <f>IF(AND(COUNTBLANK($B243:$O243)=13,COUNTBLANK($P243:$Q243)=1,COUNTBLANK($R243:$U243)=3,COUNTBLANK($V243:$X243)=2,COUNTBLANK($Y243:$AE243)=6,COUNTBLANK($AF243:$AJ243)=4,COUNTBLANK($AK243:AN243)=3,COUNTBLANK($AO243:$AQ243)=2,COUNTBLANK($AR243:$AS243)=1,COUNTBLANK($AT243:$AU243)=1),IF(Data!$B243&lt;&gt;"",Scoring!$K$7)+IF(Data!$C243&lt;&gt;"",Scoring!$K$8)+IF(Data!$D243&lt;&gt;"",Scoring!$K$9)+IF(Data!$E243&lt;&gt;"",Scoring!$K$10)+IF(Data!$F243&lt;&gt;"",Scoring!$K$11)+IF(Data!$G243&lt;&gt;"",Scoring!$K$12)+IF(Data!$H243&lt;&gt;"",Scoring!$K$13)+IF(Data!$I243&lt;&gt;"",Scoring!$K$14)+IF(Data!$J243&lt;&gt;"",Scoring!$K$15)+IF(Data!$K243&lt;&gt;"",Scoring!$K$16)+IF(Data!$L243&lt;&gt;"",Scoring!$K$17)+IF(Data!$M243&lt;&gt;"",Scoring!$K$18)+IF(Data!$N243&lt;&gt;"",Scoring!$K$19)+IF(Data!$O243&lt;&gt;"",Scoring!$K$20)+IF(Data!$P243&lt;&gt;"",Scoring!$K$21)+IF(Data!$Q243&lt;&gt;"",Scoring!$K$22)+IF(Data!$R243&lt;&gt;"",Scoring!$K$23)+IF(Data!$S243&lt;&gt;"",Scoring!$K$24)+IF(Data!$T243&lt;&gt;"",Scoring!$K$25)+IF(Data!$U243&lt;&gt;"",Scoring!$K$26)+IF(Data!$V243&lt;&gt;"",Scoring!$K$27)+IF(Data!$W243&lt;&gt;"",Scoring!$K$28)+IF(Data!$X243&lt;&gt;"",Scoring!$K$29)+IF(Data!$Y243&lt;&gt;"",Scoring!$K$30)+IF(Data!$Z243&lt;&gt;"",Scoring!$K$31)+IF(Data!$AA243&lt;&gt;"",Scoring!$K$32)+IF(Data!$AB243&lt;&gt;"",Scoring!$K$33)+IF(Data!$AC243&lt;&gt;"",Scoring!$K$34)+IF(Data!$AD243&lt;&gt;"",Scoring!$K$35)+IF(Data!$AE243&lt;&gt;"",Scoring!$K$36)+IF(Data!$AF243&lt;&gt;"",Scoring!$K$37)+IF(Data!$AG243&lt;&gt;"",Scoring!$K$38)+IF(Data!$AH243&lt;&gt;"",Scoring!$K$39)+IF(Data!$AI243&lt;&gt;"",Scoring!$K$40)+IF(Data!$AJ243&lt;&gt;"",Scoring!$K$41)+IF(Data!$AK243&lt;&gt;"",Scoring!$K$42)+IF(Data!$AL243&lt;&gt;"",Scoring!$K$43)+IF(Data!$AM243&lt;&gt;"",Scoring!$K$44)+IF(Data!$AN243&lt;&gt;"",Scoring!$K$45)+IF(Data!$AO243&lt;&gt;"",Scoring!$K$46)+IF(Data!$AP243&lt;&gt;"",Scoring!$K$47)+IF(Data!$AQ243&lt;&gt;"",Scoring!$K$48)+IF(Data!$AR243&lt;&gt;"",Scoring!$K$49)+IF(Data!$AS243&lt;&gt;"",Scoring!$K$50)+IF(Data!$AT243&lt;&gt;"",Scoring!$K$51)+IF(Data!$AU243&lt;&gt;"",Scoring!$K$52),"")</f>
        <v/>
      </c>
      <c r="BK243" s="184" t="str">
        <f>IF(BJ243&lt;&gt;"",LOOKUP(BJ243,Likelihoods!$A$7:$A$107,Likelihoods!I$7:I$107),"")</f>
        <v/>
      </c>
      <c r="BL243" s="187" t="str">
        <f>IF(AND(COUNTBLANK($B243:$O243)=13,COUNTBLANK($P243:$Q243)=1,COUNTBLANK($R243:$U243)=3,COUNTBLANK($V243:$X243)=2,COUNTBLANK($Y243:$AE243)=6,COUNTBLANK($AF243:$AJ243)=4,COUNTBLANK($AK243:AN243)=3,COUNTBLANK($AO243:$AQ243)=2,COUNTBLANK($AR243:$AS243)=1,COUNTBLANK($AT243:$AU243)=1),IF(Data!$B243&lt;&gt;"",Scoring!$L$7)+IF(Data!$C243&lt;&gt;"",Scoring!$L$8)+IF(Data!$D243&lt;&gt;"",Scoring!$L$9)+IF(Data!$E243&lt;&gt;"",Scoring!$L$10)+IF(Data!$F243&lt;&gt;"",Scoring!$L$11)+IF(Data!$G243&lt;&gt;"",Scoring!$L$12)+IF(Data!$H243&lt;&gt;"",Scoring!$L$13)+IF(Data!$I243&lt;&gt;"",Scoring!$L$14)+IF(Data!$J243&lt;&gt;"",Scoring!$L$15)+IF(Data!$K243&lt;&gt;"",Scoring!$L$16)+IF(Data!$L243&lt;&gt;"",Scoring!$L$17)+IF(Data!$M243&lt;&gt;"",Scoring!$L$18)+IF(Data!$N243&lt;&gt;"",Scoring!$L$19)+IF(Data!$O243&lt;&gt;"",Scoring!$L$20)+IF(Data!$P243&lt;&gt;"",Scoring!$L$21)+IF(Data!$Q243&lt;&gt;"",Scoring!$L$22)+IF(Data!$R243&lt;&gt;"",Scoring!$L$23)+IF(Data!$S243&lt;&gt;"",Scoring!$L$24)+IF(Data!$T243&lt;&gt;"",Scoring!$L$25)+IF(Data!$U243&lt;&gt;"",Scoring!$L$26)+IF(Data!$V243&lt;&gt;"",Scoring!$L$27)+IF(Data!$W243&lt;&gt;"",Scoring!$L$28)+IF(Data!$X243&lt;&gt;"",Scoring!$L$29)+IF(Data!$Y243&lt;&gt;"",Scoring!$L$30)+IF(Data!$Z243&lt;&gt;"",Scoring!$L$31)+IF(Data!$AA243&lt;&gt;"",Scoring!$L$32)+IF(Data!$AB243&lt;&gt;"",Scoring!$L$33)+IF(Data!$AC243&lt;&gt;"",Scoring!$L$34)+IF(Data!$AD243&lt;&gt;"",Scoring!$L$35)+IF(Data!$AE243&lt;&gt;"",Scoring!$L$36)+IF(Data!$AF243&lt;&gt;"",Scoring!$L$37)+IF(Data!$AG243&lt;&gt;"",Scoring!$L$38)+IF(Data!$AH243&lt;&gt;"",Scoring!$L$39)+IF(Data!$AI243&lt;&gt;"",Scoring!$L$40)+IF(Data!$AJ243&lt;&gt;"",Scoring!$L$41)+IF(Data!$AK243&lt;&gt;"",Scoring!$L$42)+IF(Data!$AL243&lt;&gt;"",Scoring!$L$43)+IF(Data!$AM243&lt;&gt;"",Scoring!$L$44)+IF(Data!$AN243&lt;&gt;"",Scoring!$L$45)+IF(Data!$AO243&lt;&gt;"",Scoring!$L$46)+IF(Data!$AP243&lt;&gt;"",Scoring!$L$47)+IF(Data!$AQ243&lt;&gt;"",Scoring!$L$48)+IF(Data!$AR243&lt;&gt;"",Scoring!$L$49)+IF(Data!$AS243&lt;&gt;"",Scoring!$L$50)+IF(Data!$AT243&lt;&gt;"",Scoring!$L$51)+IF(Data!$AU243&lt;&gt;"",Scoring!$L$52),"")</f>
        <v/>
      </c>
      <c r="BM243" s="180" t="str">
        <f>IF(BL243&lt;&gt;"",LOOKUP(BL243,Likelihoods!$A$7:$A$107,Likelihoods!J$7:J$107),"")</f>
        <v/>
      </c>
      <c r="BN243" s="181" t="str">
        <f>IF(AND(COUNTBLANK($B243:$O243)=13,COUNTBLANK($P243:$Q243)=1,COUNTBLANK($R243:$U243)=3,COUNTBLANK($V243:$X243)=2,COUNTBLANK($Y243:$AE243)=6,COUNTBLANK($AF243:$AJ243)=4,COUNTBLANK($AK243:AN243)=3,COUNTBLANK($AO243:$AQ243)=2,COUNTBLANK($AR243:$AS243)=1,COUNTBLANK($AT243:$AU243)=1),IF(Data!$B243&lt;&gt;"",Scoring!$M$7)+IF(Data!$C243&lt;&gt;"",Scoring!$M$8)+IF(Data!$D243&lt;&gt;"",Scoring!$M$9)+IF(Data!$E243&lt;&gt;"",Scoring!$M$10)+IF(Data!$F243&lt;&gt;"",Scoring!$M$11)+IF(Data!$G243&lt;&gt;"",Scoring!$M$12)+IF(Data!$H243&lt;&gt;"",Scoring!$M$13)+IF(Data!$I243&lt;&gt;"",Scoring!$M$14)+IF(Data!$J243&lt;&gt;"",Scoring!$M$15)+IF(Data!$K243&lt;&gt;"",Scoring!$M$16)+IF(Data!$L243&lt;&gt;"",Scoring!$M$17)+IF(Data!$M243&lt;&gt;"",Scoring!$M$18)+IF(Data!$N243&lt;&gt;"",Scoring!$M$19)+IF(Data!$O243&lt;&gt;"",Scoring!$M$20)+IF(Data!$P243&lt;&gt;"",Scoring!$M$21)+IF(Data!$Q243&lt;&gt;"",Scoring!$M$22)+IF(Data!$R243&lt;&gt;"",Scoring!$M$23)+IF(Data!$S243&lt;&gt;"",Scoring!$M$24)+IF(Data!$T243&lt;&gt;"",Scoring!$M$25)+IF(Data!$U243&lt;&gt;"",Scoring!$M$26)+IF(Data!$V243&lt;&gt;"",Scoring!$M$27)+IF(Data!$W243&lt;&gt;"",Scoring!$M$28)+IF(Data!$X243&lt;&gt;"",Scoring!$M$29)+IF(Data!$Y243&lt;&gt;"",Scoring!$M$30)+IF(Data!$Z243&lt;&gt;"",Scoring!$M$31)+IF(Data!$AA243&lt;&gt;"",Scoring!$M$32)+IF(Data!$AB243&lt;&gt;"",Scoring!$M$33)+IF(Data!$AC243&lt;&gt;"",Scoring!$M$34)+IF(Data!$AD243&lt;&gt;"",Scoring!$M$35)+IF(Data!$AE243&lt;&gt;"",Scoring!$M$36)+IF(Data!$AF243&lt;&gt;"",Scoring!$M$37)+IF(Data!$AG243&lt;&gt;"",Scoring!$M$38)+IF(Data!$AH243&lt;&gt;"",Scoring!$M$39)+IF(Data!$AI243&lt;&gt;"",Scoring!$M$40)+IF(Data!$AJ243&lt;&gt;"",Scoring!$M$41)+IF(Data!$AK243&lt;&gt;"",Scoring!$M$42)+IF(Data!$AL243&lt;&gt;"",Scoring!$M$43)+IF(Data!$AM243&lt;&gt;"",Scoring!$M$44)+IF(Data!$AN243&lt;&gt;"",Scoring!$M$45)+IF(Data!$AO243&lt;&gt;"",Scoring!$M$46)+IF(Data!$AP243&lt;&gt;"",Scoring!$M$47)+IF(Data!$AQ243&lt;&gt;"",Scoring!$M$48)+IF(Data!$AR243&lt;&gt;"",Scoring!$M$49)+IF(Data!$AS243&lt;&gt;"",Scoring!$M$50)+IF(Data!$AT243&lt;&gt;"",Scoring!$M$51)+IF(Data!$AU243&lt;&gt;"",Scoring!$M$52),"")</f>
        <v/>
      </c>
      <c r="BO243" s="184" t="str">
        <f>IF(BN243&lt;&gt;"",LOOKUP(BN243,Likelihoods!$A$7:$A$107,Likelihoods!K$7:K$107),"")</f>
        <v/>
      </c>
      <c r="BP243" s="179" t="str">
        <f>IF(AND(COUNTBLANK($B243:$O243)=13,COUNTBLANK($P243:$Q243)=1,COUNTBLANK($R243:$U243)=3,COUNTBLANK($V243:$X243)=2,COUNTBLANK($Y243:$AE243)=6,COUNTBLANK($AF243:$AJ243)=4,COUNTBLANK($AK243:AN243)=3,COUNTBLANK($AO243:$AQ243)=2,COUNTBLANK($AR243:$AS243)=1,COUNTBLANK($AT243:$AU243)=1),IF(Data!$B243&lt;&gt;"",Scoring!$N$7)+IF(Data!$C243&lt;&gt;"",Scoring!$N$8)+IF(Data!$D243&lt;&gt;"",Scoring!$N$9)+IF(Data!$E243&lt;&gt;"",Scoring!$N$10)+IF(Data!$F243&lt;&gt;"",Scoring!$N$11)+IF(Data!$G243&lt;&gt;"",Scoring!$N$12)+IF(Data!$H243&lt;&gt;"",Scoring!$N$13)+IF(Data!$I243&lt;&gt;"",Scoring!$N$14)+IF(Data!$J243&lt;&gt;"",Scoring!$N$15)+IF(Data!$K243&lt;&gt;"",Scoring!$N$16)+IF(Data!$L243&lt;&gt;"",Scoring!$N$17)+IF(Data!$M243&lt;&gt;"",Scoring!$N$18)+IF(Data!$N243&lt;&gt;"",Scoring!$N$19)+IF(Data!$O243&lt;&gt;"",Scoring!$N$20)+IF(Data!$P243&lt;&gt;"",Scoring!$N$21)+IF(Data!$Q243&lt;&gt;"",Scoring!$N$22)+IF(Data!$R243&lt;&gt;"",Scoring!$N$23)+IF(Data!$S243&lt;&gt;"",Scoring!$N$24)+IF(Data!$T243&lt;&gt;"",Scoring!$N$25)+IF(Data!$U243&lt;&gt;"",Scoring!$N$26)+IF(Data!$V243&lt;&gt;"",Scoring!$N$27)+IF(Data!$W243&lt;&gt;"",Scoring!$N$28)+IF(Data!$X243&lt;&gt;"",Scoring!$N$29)+IF(Data!$Y243&lt;&gt;"",Scoring!$N$30)+IF(Data!$Z243&lt;&gt;"",Scoring!$N$31)+IF(Data!$AA243&lt;&gt;"",Scoring!$N$32)+IF(Data!$AB243&lt;&gt;"",Scoring!$N$33)+IF(Data!$AC243&lt;&gt;"",Scoring!$N$34)+IF(Data!$AD243&lt;&gt;"",Scoring!$N$35)+IF(Data!$AE243&lt;&gt;"",Scoring!$N$36)+IF(Data!$AF243&lt;&gt;"",Scoring!$N$37)+IF(Data!$AG243&lt;&gt;"",Scoring!$N$38)+IF(Data!$AH243&lt;&gt;"",Scoring!$N$39)+IF(Data!$AI243&lt;&gt;"",Scoring!$N$40)+IF(Data!$AJ243&lt;&gt;"",Scoring!$N$41)+IF(Data!$AK243&lt;&gt;"",Scoring!$N$42)+IF(Data!$AL243&lt;&gt;"",Scoring!$N$43)+IF(Data!$AM243&lt;&gt;"",Scoring!$N$44)+IF(Data!$AN243&lt;&gt;"",Scoring!$N$45)+IF(Data!$AO243&lt;&gt;"",Scoring!$N$46)+IF(Data!$AP243&lt;&gt;"",Scoring!$N$47)+IF(Data!$AQ243&lt;&gt;"",Scoring!$N$48)+IF(Data!$AR243&lt;&gt;"",Scoring!$N$49)+IF(Data!$AS243&lt;&gt;"",Scoring!$N$50)+IF(Data!$AT243&lt;&gt;"",Scoring!$N$51)+IF(Data!$AU243&lt;&gt;"",Scoring!$N$52),"")</f>
        <v/>
      </c>
      <c r="BQ243" s="189" t="str">
        <f>IF(BP243&lt;&gt;"",LOOKUP(BP243,Likelihoods!$A$7:$A$107,Likelihoods!L$7:L$107),"")</f>
        <v/>
      </c>
      <c r="BR243" s="181" t="str">
        <f>IF(AND(COUNTBLANK($B243:$O243)=13,COUNTBLANK($P243:$Q243)=1,COUNTBLANK($R243:$U243)=3,COUNTBLANK($V243:$X243)=2,COUNTBLANK($Y243:$AE243)=6,COUNTBLANK($AF243:$AJ243)=4,COUNTBLANK($AK243:AN243)=3,COUNTBLANK($AO243:$AQ243)=2,COUNTBLANK($AR243:$AS243)=1,COUNTBLANK($AT243:$AU243)=1),IF(Data!$B243&lt;&gt;"",Scoring!$O$7)+IF(Data!$C243&lt;&gt;"",Scoring!$O$8)+IF(Data!$D243&lt;&gt;"",Scoring!$O$9)+IF(Data!$E243&lt;&gt;"",Scoring!$O$10)+IF(Data!$F243&lt;&gt;"",Scoring!$O$11)+IF(Data!$G243&lt;&gt;"",Scoring!$O$12)+IF(Data!$H243&lt;&gt;"",Scoring!$O$13)+IF(Data!$I243&lt;&gt;"",Scoring!$O$14)+IF(Data!$J243&lt;&gt;"",Scoring!$O$15)+IF(Data!$K243&lt;&gt;"",Scoring!$O$16)+IF(Data!$L243&lt;&gt;"",Scoring!$O$17)+IF(Data!$M243&lt;&gt;"",Scoring!$O$18)+IF(Data!$N243&lt;&gt;"",Scoring!$O$19)+IF(Data!$O243&lt;&gt;"",Scoring!$O$20)+IF(Data!$P243&lt;&gt;"",Scoring!$O$21)+IF(Data!$Q243&lt;&gt;"",Scoring!$O$22)+IF(Data!$R243&lt;&gt;"",Scoring!$O$23)+IF(Data!$S243&lt;&gt;"",Scoring!$O$24)+IF(Data!$T243&lt;&gt;"",Scoring!$O$25)+IF(Data!$U243&lt;&gt;"",Scoring!$O$26)+IF(Data!$V243&lt;&gt;"",Scoring!$O$27)+IF(Data!$W243&lt;&gt;"",Scoring!$O$28)+IF(Data!$X243&lt;&gt;"",Scoring!$O$29)+IF(Data!$Y243&lt;&gt;"",Scoring!$O$30)+IF(Data!$Z243&lt;&gt;"",Scoring!$O$31)+IF(Data!$AA243&lt;&gt;"",Scoring!$O$32)+IF(Data!$AB243&lt;&gt;"",Scoring!$O$33)+IF(Data!$AC243&lt;&gt;"",Scoring!$O$34)+IF(Data!$AD243&lt;&gt;"",Scoring!$O$35)+IF(Data!$AE243&lt;&gt;"",Scoring!$O$36)+IF(Data!$AF243&lt;&gt;"",Scoring!$O$37)+IF(Data!$AG243&lt;&gt;"",Scoring!$O$38)+IF(Data!$AH243&lt;&gt;"",Scoring!$O$39)+IF(Data!$AI243&lt;&gt;"",Scoring!$O$40)+IF(Data!$AJ243&lt;&gt;"",Scoring!$O$41)+IF(Data!$AK243&lt;&gt;"",Scoring!$O$42)+IF(Data!$AL243&lt;&gt;"",Scoring!$O$43)+IF(Data!$AM243&lt;&gt;"",Scoring!$O$44)+IF(Data!$AN243&lt;&gt;"",Scoring!$O$45)+IF(Data!$AO243&lt;&gt;"",Scoring!$O$46)+IF(Data!$AP243&lt;&gt;"",Scoring!$O$47)+IF(Data!$AQ243&lt;&gt;"",Scoring!$O$48)+IF(Data!$AR243&lt;&gt;"",Scoring!$O$49)+IF(Data!$AS243&lt;&gt;"",Scoring!$O$50)+IF(Data!$AT243&lt;&gt;"",Scoring!$O$51)+IF(Data!$AU243&lt;&gt;"",Scoring!$O$52),"")</f>
        <v/>
      </c>
      <c r="BS243" s="184" t="str">
        <f>IF(BR243&lt;&gt;"",LOOKUP(BR243,Likelihoods!$A$7:$A$107,Likelihoods!M$7:M$107),"")</f>
        <v/>
      </c>
      <c r="BT243" s="181" t="str">
        <f>IF(AND(COUNTBLANK($B243:$O243)=13,COUNTBLANK($P243:$Q243)=1,COUNTBLANK($R243:$U243)=3,COUNTBLANK($V243:$X243)=2,COUNTBLANK($Y243:$AE243)=6,COUNTBLANK($AF243:$AJ243)=4,COUNTBLANK($AK243:AN243)=3,COUNTBLANK($AO243:$AQ243)=2,COUNTBLANK($AR243:$AS243)=1,COUNTBLANK($AT243:$AU243)=1),IF(Data!$B243&lt;&gt;"",Scoring!$P$7)+IF(Data!$C243&lt;&gt;"",Scoring!$P$8)+IF(Data!$D243&lt;&gt;"",Scoring!$P$9)+IF(Data!$E243&lt;&gt;"",Scoring!$P$10)+IF(Data!$F243&lt;&gt;"",Scoring!$P$11)+IF(Data!$G243&lt;&gt;"",Scoring!$P$12)+IF(Data!$H243&lt;&gt;"",Scoring!$P$13)+IF(Data!$I243&lt;&gt;"",Scoring!$P$14)+IF(Data!$J243&lt;&gt;"",Scoring!$P$15)+IF(Data!$K243&lt;&gt;"",Scoring!$P$16)+IF(Data!$L243&lt;&gt;"",Scoring!$P$17)+IF(Data!$M243&lt;&gt;"",Scoring!$P$18)+IF(Data!$N243&lt;&gt;"",Scoring!$P$19)+IF(Data!$O243&lt;&gt;"",Scoring!$P$20)+IF(Data!$P243&lt;&gt;"",Scoring!$P$21)+IF(Data!$Q243&lt;&gt;"",Scoring!$P$22)+IF(Data!$R243&lt;&gt;"",Scoring!$P$23)+IF(Data!$S243&lt;&gt;"",Scoring!$P$24)+IF(Data!$T243&lt;&gt;"",Scoring!$P$25)+IF(Data!$U243&lt;&gt;"",Scoring!$P$26)+IF(Data!$V243&lt;&gt;"",Scoring!$P$27)+IF(Data!$W243&lt;&gt;"",Scoring!$P$28)+IF(Data!$X243&lt;&gt;"",Scoring!$P$29)+IF(Data!$Y243&lt;&gt;"",Scoring!$P$30)+IF(Data!$Z243&lt;&gt;"",Scoring!$P$31)+IF(Data!$AA243&lt;&gt;"",Scoring!$P$32)+IF(Data!$AB243&lt;&gt;"",Scoring!$P$33)+IF(Data!$AC243&lt;&gt;"",Scoring!$P$34)+IF(Data!$AD243&lt;&gt;"",Scoring!$P$35)+IF(Data!$AE243&lt;&gt;"",Scoring!$P$36)+IF(Data!$AF243&lt;&gt;"",Scoring!$P$37)+IF(Data!$AG243&lt;&gt;"",Scoring!$P$38)+IF(Data!$AH243&lt;&gt;"",Scoring!$P$39)+IF(Data!$AI243&lt;&gt;"",Scoring!$P$40)+IF(Data!$AJ243&lt;&gt;"",Scoring!$P$41)+IF(Data!$AK243&lt;&gt;"",Scoring!$P$42)+IF(Data!$AL243&lt;&gt;"",Scoring!$P$43)+IF(Data!$AM243&lt;&gt;"",Scoring!$P$44)+IF(Data!$AN243&lt;&gt;"",Scoring!$P$45)+IF(Data!$AO243&lt;&gt;"",Scoring!$P$46)+IF(Data!$AP243&lt;&gt;"",Scoring!$P$47)+IF(Data!$AQ243&lt;&gt;"",Scoring!$P$48)+IF(Data!$AR243&lt;&gt;"",Scoring!$P$49)+IF(Data!$AS243&lt;&gt;"",Scoring!$P$50)+IF(Data!$AT243&lt;&gt;"",Scoring!$P$51)+IF(Data!$AU243&lt;&gt;"",Scoring!$P$52),"")</f>
        <v/>
      </c>
      <c r="BU243" s="180" t="str">
        <f>IF(BT243&lt;&gt;"",LOOKUP(BT243,Likelihoods!$A$7:$A$107,Likelihoods!N$7:N$107),"")</f>
        <v/>
      </c>
      <c r="BV243" s="181" t="str">
        <f>IF(AND(COUNTBLANK($B243:$O243)=13,COUNTBLANK($P243:$Q243)=1,COUNTBLANK($R243:$U243)=3,COUNTBLANK($V243:$X243)=2,COUNTBLANK($Y243:$AE243)=6,COUNTBLANK($AF243:$AJ243)=4,COUNTBLANK($AK243:AN243)=3,COUNTBLANK($AO243:$AQ243)=2,COUNTBLANK($AR243:$AS243)=1,COUNTBLANK($AT243:$AU243)=1),IF(Data!$B243&lt;&gt;"",Scoring!$Q$7)+IF(Data!$C243&lt;&gt;"",Scoring!$Q$8)+IF(Data!$D243&lt;&gt;"",Scoring!$Q$9)+IF(Data!$E243&lt;&gt;"",Scoring!$Q$10)+IF(Data!$F243&lt;&gt;"",Scoring!$Q$11)+IF(Data!$G243&lt;&gt;"",Scoring!$Q$12)+IF(Data!$H243&lt;&gt;"",Scoring!$Q$13)+IF(Data!$I243&lt;&gt;"",Scoring!$Q$14)+IF(Data!$J243&lt;&gt;"",Scoring!$Q$15)+IF(Data!$K243&lt;&gt;"",Scoring!$Q$16)+IF(Data!$L243&lt;&gt;"",Scoring!$Q$17)+IF(Data!$M243&lt;&gt;"",Scoring!$Q$18)+IF(Data!$N243&lt;&gt;"",Scoring!$Q$19)+IF(Data!$O243&lt;&gt;"",Scoring!$Q$20)+IF(Data!$P243&lt;&gt;"",Scoring!$Q$21)+IF(Data!$Q243&lt;&gt;"",Scoring!$Q$22)+IF(Data!$R243&lt;&gt;"",Scoring!$Q$23)+IF(Data!$S243&lt;&gt;"",Scoring!$Q$24)+IF(Data!$T243&lt;&gt;"",Scoring!$Q$25)+IF(Data!$U243&lt;&gt;"",Scoring!$Q$26)+IF(Data!$V243&lt;&gt;"",Scoring!$Q$27)+IF(Data!$W243&lt;&gt;"",Scoring!$Q$28)+IF(Data!$X243&lt;&gt;"",Scoring!$Q$29)+IF(Data!$Y243&lt;&gt;"",Scoring!$Q$30)+IF(Data!$Z243&lt;&gt;"",Scoring!$Q$31)+IF(Data!$AA243&lt;&gt;"",Scoring!$Q$32)+IF(Data!$AB243&lt;&gt;"",Scoring!$Q$33)+IF(Data!$AC243&lt;&gt;"",Scoring!$Q$34)+IF(Data!$AD243&lt;&gt;"",Scoring!$Q$35)+IF(Data!$AE243&lt;&gt;"",Scoring!$Q$36)+IF(Data!$AF243&lt;&gt;"",Scoring!$Q$37)+IF(Data!$AG243&lt;&gt;"",Scoring!$Q$38)+IF(Data!$AH243&lt;&gt;"",Scoring!$Q$39)+IF(Data!$AI243&lt;&gt;"",Scoring!$Q$40)+IF(Data!$AJ243&lt;&gt;"",Scoring!$Q$41)+IF(Data!$AK243&lt;&gt;"",Scoring!$Q$42)+IF(Data!$AL243&lt;&gt;"",Scoring!$Q$43)+IF(Data!$AM243&lt;&gt;"",Scoring!$Q$44)+IF(Data!$AN243&lt;&gt;"",Scoring!$Q$45)+IF(Data!$AO243&lt;&gt;"",Scoring!$Q$46)+IF(Data!$AP243&lt;&gt;"",Scoring!$Q$47)+IF(Data!$AQ243&lt;&gt;"",Scoring!$Q$48)+IF(Data!$AR243&lt;&gt;"",Scoring!$Q$49)+IF(Data!$AS243&lt;&gt;"",Scoring!$Q$50)+IF(Data!$AT243&lt;&gt;"",Scoring!$Q$51)+IF(Data!$AU243&lt;&gt;"",Scoring!$Q$52),"")</f>
        <v/>
      </c>
      <c r="BW243" s="183" t="str">
        <f>IF(BV243&lt;&gt;"",LOOKUP(BV243,Likelihoods!$A$7:$A$107,Likelihoods!O$7:O$107),"")</f>
        <v/>
      </c>
      <c r="BX243" s="9"/>
      <c r="BY243" s="9"/>
      <c r="BZ243" s="9"/>
      <c r="CA243" s="9"/>
      <c r="CB243" s="9"/>
      <c r="CC243" s="9"/>
      <c r="CD243" s="9"/>
      <c r="CE243" s="9"/>
      <c r="CF243" s="9"/>
      <c r="CG243" s="9"/>
      <c r="CH243" s="9"/>
      <c r="CI243" s="9"/>
      <c r="CJ243" s="9"/>
      <c r="CK243" s="9"/>
    </row>
    <row r="244" spans="1:89" ht="14.25">
      <c r="A244" s="59"/>
      <c r="B244" s="76"/>
      <c r="C244" s="77"/>
      <c r="D244" s="77"/>
      <c r="E244" s="77"/>
      <c r="F244" s="77"/>
      <c r="G244" s="77"/>
      <c r="H244" s="77"/>
      <c r="I244" s="77"/>
      <c r="J244" s="77"/>
      <c r="K244" s="77"/>
      <c r="L244" s="77"/>
      <c r="M244" s="77"/>
      <c r="N244" s="77"/>
      <c r="O244" s="77"/>
      <c r="P244" s="76"/>
      <c r="Q244" s="78"/>
      <c r="R244" s="77"/>
      <c r="S244" s="77"/>
      <c r="T244" s="77"/>
      <c r="U244" s="77"/>
      <c r="V244" s="76"/>
      <c r="W244" s="77"/>
      <c r="X244" s="78"/>
      <c r="Y244" s="77"/>
      <c r="Z244" s="77"/>
      <c r="AA244" s="77"/>
      <c r="AB244" s="77"/>
      <c r="AC244" s="77"/>
      <c r="AD244" s="77"/>
      <c r="AE244" s="77"/>
      <c r="AF244" s="76"/>
      <c r="AG244" s="77"/>
      <c r="AH244" s="77"/>
      <c r="AI244" s="77"/>
      <c r="AJ244" s="78"/>
      <c r="AK244" s="77"/>
      <c r="AL244" s="77"/>
      <c r="AM244" s="77"/>
      <c r="AN244" s="77"/>
      <c r="AO244" s="76"/>
      <c r="AP244" s="77"/>
      <c r="AQ244" s="78"/>
      <c r="AR244" s="76"/>
      <c r="AS244" s="78"/>
      <c r="AT244" s="77"/>
      <c r="AU244" s="77"/>
      <c r="AV244" s="179" t="str">
        <f>IF(AND(COUNTBLANK($B244:$O244)=13,COUNTBLANK($P244:$Q244)=1,COUNTBLANK($R244:$U244)=3,COUNTBLANK($V244:$X244)=2,COUNTBLANK($Y244:$AE244)=6,COUNTBLANK($AF244:$AJ244)=4,COUNTBLANK($AK244:AN244)=3,COUNTBLANK($AO244:$AQ244)=2,COUNTBLANK($AR244:$AS244)=1,COUNTBLANK($AT244:$AU244)=1),IF(Data!$B244&lt;&gt;"",Scoring!$D$7)+IF(Data!$C244&lt;&gt;"",Scoring!$D$8)+IF(Data!$D244&lt;&gt;"",Scoring!$D$9)+IF(Data!$E244&lt;&gt;"",Scoring!$D$10)+IF(Data!$F244&lt;&gt;"",Scoring!$D$11)+IF(Data!$G244&lt;&gt;"",Scoring!$D$12)+IF(Data!$H244&lt;&gt;"",Scoring!$D$13)+IF(Data!$I244&lt;&gt;"",Scoring!$D$14)+IF(Data!$J244&lt;&gt;"",Scoring!$D$15)+IF(Data!$K244&lt;&gt;"",Scoring!$D$16)+IF(Data!$L244&lt;&gt;"",Scoring!$D$17)+IF(Data!$M244&lt;&gt;"",Scoring!$D$18)+IF(Data!$N244&lt;&gt;"",Scoring!$D$19)+IF(Data!$O244&lt;&gt;"",Scoring!$D$20)+IF(Data!$P244&lt;&gt;"",Scoring!$D$21)+IF(Data!$Q244&lt;&gt;"",Scoring!$D$22)+IF(Data!$R244&lt;&gt;"",Scoring!$D$23)+IF(Data!$S244&lt;&gt;"",Scoring!$D$24)+IF(Data!$T244&lt;&gt;"",Scoring!$D$25)+IF(Data!$U244&lt;&gt;"",Scoring!$D$26)+IF(Data!$V244&lt;&gt;"",Scoring!$D$27)+IF(Data!$W244&lt;&gt;"",Scoring!$D$28)+IF(Data!$X244&lt;&gt;"",Scoring!$D$29)+IF(Data!$Y244&lt;&gt;"",Scoring!$D$30)+IF(Data!$Z244&lt;&gt;"",Scoring!$D$31)+IF(Data!$AA244&lt;&gt;"",Scoring!$D$32)+IF(Data!$AB244&lt;&gt;"",Scoring!$D$33)+IF(Data!$AC244&lt;&gt;"",Scoring!$D$34)+IF(Data!$AD244&lt;&gt;"",Scoring!$D$35)+IF(Data!$AE244&lt;&gt;"",Scoring!$D$36)+IF(Data!$AF244&lt;&gt;"",Scoring!$D$37)+IF(Data!$AG244&lt;&gt;"",Scoring!$D$38)+IF(Data!$AH244&lt;&gt;"",Scoring!$D$39)+IF(Data!$AI244&lt;&gt;"",Scoring!$D$40)+IF(Data!$AJ244&lt;&gt;"",Scoring!$D$41)+IF(Data!$AK244&lt;&gt;"",Scoring!$D$42)+IF(Data!$AL244&lt;&gt;"",Scoring!$D$43)+IF(Data!$AM244&lt;&gt;"",Scoring!$D$44)+IF(Data!$AN244&lt;&gt;"",Scoring!$D$45)+IF(Data!$AO244&lt;&gt;"",Scoring!$D$46)+IF(Data!$AP244&lt;&gt;"",Scoring!$D$47)+IF(Data!$AQ244&lt;&gt;"",Scoring!$D$48)+IF(Data!$AR244&lt;&gt;"",Scoring!$D$49)+IF(Data!$AS244&lt;&gt;"",Scoring!$D$50)+IF(Data!$AT244&lt;&gt;"",Scoring!$D$51)+IF(Data!$AU244&lt;&gt;"",Scoring!$D$52),"")</f>
        <v/>
      </c>
      <c r="AW244" s="180" t="str">
        <f>IF(AV244&lt;&gt;"",LOOKUP(AV244,Likelihoods!$A$7:$A$107,Likelihoods!B$7:B$107),"")</f>
        <v/>
      </c>
      <c r="AX244" s="181" t="str">
        <f>IF(AND(COUNTBLANK($B244:$O244)=13,COUNTBLANK($P244:$Q244)=1,COUNTBLANK($R244:$U244)=3,COUNTBLANK($V244:$X244)=2,COUNTBLANK($Y244:$AE244)=6,COUNTBLANK($AF244:$AJ244)=4,COUNTBLANK($AK244:AN244)=3,COUNTBLANK($AO244:$AQ244)=2,COUNTBLANK($AR244:$AS244)=1,COUNTBLANK($AT244:$AU244)=1),IF(Data!$B244&lt;&gt;"",Scoring!$E$7)+IF(Data!$C244&lt;&gt;"",Scoring!$E$8)+IF(Data!$D244&lt;&gt;"",Scoring!$E$9)+IF(Data!$E244&lt;&gt;"",Scoring!$E$10)+IF(Data!$F244&lt;&gt;"",Scoring!$E$11)+IF(Data!$G244&lt;&gt;"",Scoring!$E$12)+IF(Data!$H244&lt;&gt;"",Scoring!$E$13)+IF(Data!$I244&lt;&gt;"",Scoring!$E$14)+IF(Data!$J244&lt;&gt;"",Scoring!$E$15)+IF(Data!$K244&lt;&gt;"",Scoring!$E$16)+IF(Data!$L244&lt;&gt;"",Scoring!$E$17)+IF(Data!$M244&lt;&gt;"",Scoring!$E$18)+IF(Data!$N244&lt;&gt;"",Scoring!$E$19)+IF(Data!$O244&lt;&gt;"",Scoring!$E$20)+IF(Data!$P244&lt;&gt;"",Scoring!$E$21)+IF(Data!$Q244&lt;&gt;"",Scoring!$E$22)+IF(Data!$R244&lt;&gt;"",Scoring!$E$23)+IF(Data!$S244&lt;&gt;"",Scoring!$E$24)+IF(Data!$T244&lt;&gt;"",Scoring!$E$25)+IF(Data!$U244&lt;&gt;"",Scoring!$E$26)+IF(Data!$V244&lt;&gt;"",Scoring!$E$27)+IF(Data!$W244&lt;&gt;"",Scoring!$E$28)+IF(Data!$X244&lt;&gt;"",Scoring!$E$29)+IF(Data!$Y244&lt;&gt;"",Scoring!$E$30)+IF(Data!$Z244&lt;&gt;"",Scoring!$E$31)+IF(Data!$AA244&lt;&gt;"",Scoring!$E$32)+IF(Data!$AB244&lt;&gt;"",Scoring!$E$33)+IF(Data!$AC244&lt;&gt;"",Scoring!$E$34)+IF(Data!$AD244&lt;&gt;"",Scoring!$E$35)+IF(Data!$AE244&lt;&gt;"",Scoring!$E$36)+IF(Data!$AF244&lt;&gt;"",Scoring!$E$37)+IF(Data!$AG244&lt;&gt;"",Scoring!$E$38)+IF(Data!$AH244&lt;&gt;"",Scoring!$E$39)+IF(Data!$AI244&lt;&gt;"",Scoring!$E$40)+IF(Data!$AJ244&lt;&gt;"",Scoring!$E$41)+IF(Data!$AK244&lt;&gt;"",Scoring!$E$42)+IF(Data!$AL244&lt;&gt;"",Scoring!$E$43)+IF(Data!$AM244&lt;&gt;"",Scoring!$E$44)+IF(Data!$AN244&lt;&gt;"",Scoring!$E$45)+IF(Data!$AO244&lt;&gt;"",Scoring!$E$46)+IF(Data!$AP244&lt;&gt;"",Scoring!$E$47)+IF(Data!$AQ244&lt;&gt;"",Scoring!$E$48)+IF(Data!$AR244&lt;&gt;"",Scoring!$E$49)+IF(Data!$AS244&lt;&gt;"",Scoring!$E$50)+IF(Data!$AT244&lt;&gt;"",Scoring!$E$51)+IF(Data!$AU244&lt;&gt;"",Scoring!$E$52),"")</f>
        <v/>
      </c>
      <c r="AY244" s="180" t="str">
        <f>IF(AX244&lt;&gt;"",LOOKUP(AX244,Likelihoods!$A$7:$A$107,Likelihoods!C$7:C$107),"")</f>
        <v/>
      </c>
      <c r="AZ244" s="182" t="str">
        <f>IF(AND(COUNTBLANK($B244:$O244)=13,COUNTBLANK($P244:$Q244)=1,COUNTBLANK($R244:$U244)=3,COUNTBLANK($V244:$X244)=2,COUNTBLANK($Y244:$AE244)=6,COUNTBLANK($AF244:$AJ244)=4,COUNTBLANK($AK244:AN244)=3,COUNTBLANK($AO244:$AQ244)=2,COUNTBLANK($AR244:$AS244)=1,COUNTBLANK($AT244:$AU244)=1),IF(Data!$B244&lt;&gt;"",Scoring!$F$7)+IF(Data!$C244&lt;&gt;"",Scoring!$F$8)+IF(Data!$D244&lt;&gt;"",Scoring!$F$9)+IF(Data!$E244&lt;&gt;"",Scoring!$F$10)+IF(Data!$F244&lt;&gt;"",Scoring!$F$11)+IF(Data!$G244&lt;&gt;"",Scoring!$F$12)+IF(Data!$H244&lt;&gt;"",Scoring!$F$13)+IF(Data!$I244&lt;&gt;"",Scoring!$F$14)+IF(Data!$J244&lt;&gt;"",Scoring!$F$15)+IF(Data!$K244&lt;&gt;"",Scoring!$F$16)+IF(Data!$L244&lt;&gt;"",Scoring!$F$17)+IF(Data!$M244&lt;&gt;"",Scoring!$F$18)+IF(Data!$N244&lt;&gt;"",Scoring!$F$19)+IF(Data!$O244&lt;&gt;"",Scoring!$F$20)+IF(Data!$P244&lt;&gt;"",Scoring!$F$21)+IF(Data!$Q244&lt;&gt;"",Scoring!$F$22)+IF(Data!$R244&lt;&gt;"",Scoring!$F$23)+IF(Data!$S244&lt;&gt;"",Scoring!$F$24)+IF(Data!$T244&lt;&gt;"",Scoring!$F$25)+IF(Data!$U244&lt;&gt;"",Scoring!$F$26)+IF(Data!$V244&lt;&gt;"",Scoring!$F$27)+IF(Data!$W244&lt;&gt;"",Scoring!$F$28)+IF(Data!$X244&lt;&gt;"",Scoring!$F$29)+IF(Data!$Y244&lt;&gt;"",Scoring!$F$30)+IF(Data!$Z244&lt;&gt;"",Scoring!$F$31)+IF(Data!$AA244&lt;&gt;"",Scoring!$F$32)+IF(Data!$AB244&lt;&gt;"",Scoring!$F$33)+IF(Data!$AC244&lt;&gt;"",Scoring!$F$34)+IF(Data!$AD244&lt;&gt;"",Scoring!$F$35)+IF(Data!$AE244&lt;&gt;"",Scoring!$F$36)+IF(Data!$AF244&lt;&gt;"",Scoring!$F$37)+IF(Data!$AG244&lt;&gt;"",Scoring!$F$38)+IF(Data!$AH244&lt;&gt;"",Scoring!$F$39)+IF(Data!$AI244&lt;&gt;"",Scoring!$F$40)+IF(Data!$AJ244&lt;&gt;"",Scoring!$F$41)+IF(Data!$AK244&lt;&gt;"",Scoring!$F$42)+IF(Data!$AL244&lt;&gt;"",Scoring!$F$43)+IF(Data!$AM244&lt;&gt;"",Scoring!$F$44)+IF(Data!$AN244&lt;&gt;"",Scoring!$F$45)+IF(Data!$AO244&lt;&gt;"",Scoring!$F$46)+IF(Data!$AP244&lt;&gt;"",Scoring!$F$47)+IF(Data!$AQ244&lt;&gt;"",Scoring!$F$48)+IF(Data!$AR244&lt;&gt;"",Scoring!$F$49)+IF(Data!$AS244&lt;&gt;"",Scoring!$F$50)+IF(Data!$AT244&lt;&gt;"",Scoring!$F$51)+IF(Data!$AU244&lt;&gt;"",Scoring!$F$52),"")</f>
        <v/>
      </c>
      <c r="BA244" s="183" t="str">
        <f>IF(AZ244&lt;&gt;"",LOOKUP(AZ244,Likelihoods!$A$7:$A$107,Likelihoods!D$7:D$107),"")</f>
        <v/>
      </c>
      <c r="BB244" s="181" t="str">
        <f>IF(AND(COUNTBLANK($B244:$O244)=13,COUNTBLANK($P244:$Q244)=1,COUNTBLANK($R244:$U244)=3,COUNTBLANK($V244:$X244)=2,COUNTBLANK($Y244:$AE244)=6,COUNTBLANK($AF244:$AJ244)=4,COUNTBLANK($AK244:AN244)=3,COUNTBLANK($AO244:$AQ244)=2,COUNTBLANK($AR244:$AS244)=1,COUNTBLANK($AT244:$AU244)=1),IF(Data!$B244&lt;&gt;"",Scoring!$G$7)+IF(Data!$C244&lt;&gt;"",Scoring!$G$8)+IF(Data!$D244&lt;&gt;"",Scoring!$G$9)+IF(Data!$E244&lt;&gt;"",Scoring!$G$10)+IF(Data!$F244&lt;&gt;"",Scoring!$G$11)+IF(Data!$G244&lt;&gt;"",Scoring!$G$12)+IF(Data!$H244&lt;&gt;"",Scoring!$G$13)+IF(Data!$I244&lt;&gt;"",Scoring!$G$14)+IF(Data!$J244&lt;&gt;"",Scoring!$G$15)+IF(Data!$K244&lt;&gt;"",Scoring!$G$16)+IF(Data!$L244&lt;&gt;"",Scoring!$G$17)+IF(Data!$M244&lt;&gt;"",Scoring!$G$18)+IF(Data!$N244&lt;&gt;"",Scoring!$G$19)+IF(Data!$O244&lt;&gt;"",Scoring!$G$20)+IF(Data!$P244&lt;&gt;"",Scoring!$G$21)+IF(Data!$Q244&lt;&gt;"",Scoring!$G$22)+IF(Data!$R244&lt;&gt;"",Scoring!$G$23)+IF(Data!$S244&lt;&gt;"",Scoring!$G$24)+IF(Data!$T244&lt;&gt;"",Scoring!$G$25)+IF(Data!$U244&lt;&gt;"",Scoring!$G$26)+IF(Data!$V244&lt;&gt;"",Scoring!$G$27)+IF(Data!$W244&lt;&gt;"",Scoring!$G$28)+IF(Data!$X244&lt;&gt;"",Scoring!$G$29)+IF(Data!$Y244&lt;&gt;"",Scoring!$G$30)+IF(Data!$Z244&lt;&gt;"",Scoring!$G$31)+IF(Data!$AA244&lt;&gt;"",Scoring!$G$32)+IF(Data!$AB244&lt;&gt;"",Scoring!$G$33)+IF(Data!$AC244&lt;&gt;"",Scoring!$G$34)+IF(Data!$AD244&lt;&gt;"",Scoring!$G$35)+IF(Data!$AE244&lt;&gt;"",Scoring!$G$36)+IF(Data!$AF244&lt;&gt;"",Scoring!$G$37)+IF(Data!$AG244&lt;&gt;"",Scoring!$G$38)+IF(Data!$AH244&lt;&gt;"",Scoring!$G$39)+IF(Data!$AI244&lt;&gt;"",Scoring!$G$40)+IF(Data!$AJ244&lt;&gt;"",Scoring!$G$41)+IF(Data!$AK244&lt;&gt;"",Scoring!$G$42)+IF(Data!$AL244&lt;&gt;"",Scoring!$G$43)+IF(Data!$AM244&lt;&gt;"",Scoring!$G$44)+IF(Data!$AN244&lt;&gt;"",Scoring!$G$45)+IF(Data!$AO244&lt;&gt;"",Scoring!$G$46)+IF(Data!$AP244&lt;&gt;"",Scoring!$G$47)+IF(Data!$AQ244&lt;&gt;"",Scoring!$G$48)+IF(Data!$AR244&lt;&gt;"",Scoring!$G$49)+IF(Data!$AS244&lt;&gt;"",Scoring!$G$50)+IF(Data!$AT244&lt;&gt;"",Scoring!$G$51)+IF(Data!$AU244&lt;&gt;"",Scoring!$G$52),"")</f>
        <v/>
      </c>
      <c r="BC244" s="184" t="str">
        <f>IF(BB244&lt;&gt;"",LOOKUP(BB244,Likelihoods!$A$7:$A$107,Likelihoods!E$7:E$107),"")</f>
        <v/>
      </c>
      <c r="BD244" s="185" t="str">
        <f>IF(AND(COUNTBLANK($B244:$O244)=13,COUNTBLANK($P244:$Q244)=1,COUNTBLANK($R244:$U244)=3,COUNTBLANK($V244:$X244)=2,COUNTBLANK($Y244:$AE244)=6,COUNTBLANK($AF244:$AJ244)=4,COUNTBLANK($AK244:AN244)=3,COUNTBLANK($AO244:$AQ244)=2,COUNTBLANK($AR244:$AS244)=1,COUNTBLANK($AT244:$AU244)=1),IF(Data!$B244&lt;&gt;"",Scoring!$H$7)+IF(Data!$C244&lt;&gt;"",Scoring!$H$8)+IF(Data!$D244&lt;&gt;"",Scoring!$H$9)+IF(Data!$E244&lt;&gt;"",Scoring!$H$10)+IF(Data!$F244&lt;&gt;"",Scoring!$H$11)+IF(Data!$G244&lt;&gt;"",Scoring!$H$12)+IF(Data!$H244&lt;&gt;"",Scoring!$H$13)+IF(Data!$I244&lt;&gt;"",Scoring!$H$14)+IF(Data!$J244&lt;&gt;"",Scoring!$H$15)+IF(Data!$K244&lt;&gt;"",Scoring!$H$16)+IF(Data!$L244&lt;&gt;"",Scoring!$H$17)+IF(Data!$M244&lt;&gt;"",Scoring!$H$18)+IF(Data!$N244&lt;&gt;"",Scoring!$H$19)+IF(Data!$O244&lt;&gt;"",Scoring!$H$20)+IF(Data!$P244&lt;&gt;"",Scoring!$H$21)+IF(Data!$Q244&lt;&gt;"",Scoring!$H$22)+IF(Data!$R244&lt;&gt;"",Scoring!$H$23)+IF(Data!$S244&lt;&gt;"",Scoring!$H$24)+IF(Data!$T244&lt;&gt;"",Scoring!$H$25)+IF(Data!$U244&lt;&gt;"",Scoring!$H$26)+IF(Data!$V244&lt;&gt;"",Scoring!$H$27)+IF(Data!$W244&lt;&gt;"",Scoring!$H$28)+IF(Data!$X244&lt;&gt;"",Scoring!$H$29)+IF(Data!$Y244&lt;&gt;"",Scoring!$H$30)+IF(Data!$Z244&lt;&gt;"",Scoring!$H$31)+IF(Data!$AA244&lt;&gt;"",Scoring!$H$32)+IF(Data!$AB244&lt;&gt;"",Scoring!$H$33)+IF(Data!$AC244&lt;&gt;"",Scoring!$H$34)+IF(Data!$AD244&lt;&gt;"",Scoring!$H$35)+IF(Data!$AE244&lt;&gt;"",Scoring!$H$36)+IF(Data!$AF244&lt;&gt;"",Scoring!$H$37)+IF(Data!$AG244&lt;&gt;"",Scoring!$H$38)+IF(Data!$AH244&lt;&gt;"",Scoring!$H$39)+IF(Data!$AI244&lt;&gt;"",Scoring!$H$40)+IF(Data!$AJ244&lt;&gt;"",Scoring!$H$41)+IF(Data!$AK244&lt;&gt;"",Scoring!$H$42)+IF(Data!$AL244&lt;&gt;"",Scoring!$H$43)+IF(Data!$AM244&lt;&gt;"",Scoring!$H$44)+IF(Data!$AN244&lt;&gt;"",Scoring!$H$45)+IF(Data!$AO244&lt;&gt;"",Scoring!$H$46)+IF(Data!$AP244&lt;&gt;"",Scoring!$H$47)+IF(Data!$AQ244&lt;&gt;"",Scoring!$H$48)+IF(Data!$AR244&lt;&gt;"",Scoring!$H$49)+IF(Data!$AS244&lt;&gt;"",Scoring!$H$50)+IF(Data!$AT244&lt;&gt;"",Scoring!$H$51)+IF(Data!$AU244&lt;&gt;"",Scoring!$H$52),"")</f>
        <v/>
      </c>
      <c r="BE244" s="186" t="str">
        <f>IF(BD244&lt;&gt;"",LOOKUP(BD244,Likelihoods!$A$7:$A$107,Likelihoods!F$7:F$107),"")</f>
        <v/>
      </c>
      <c r="BF244" s="181" t="str">
        <f>IF(AND(COUNTBLANK($B244:$O244)=13,COUNTBLANK($P244:$Q244)=1,COUNTBLANK($R244:$U244)=3,COUNTBLANK($V244:$X244)=2,COUNTBLANK($Y244:$AE244)=6,COUNTBLANK($AF244:$AJ244)=4,COUNTBLANK($AK244:AN244)=3,COUNTBLANK($AO244:$AQ244)=2,COUNTBLANK($AR244:$AS244)=1,COUNTBLANK($AT244:$AU244)=1),IF(Data!$B244&lt;&gt;"",Scoring!$I$7)+IF(Data!$C244&lt;&gt;"",Scoring!$I$8)+IF(Data!$D244&lt;&gt;"",Scoring!$I$9)+IF(Data!$E244&lt;&gt;"",Scoring!$I$10)+IF(Data!$F244&lt;&gt;"",Scoring!$I$11)+IF(Data!$G244&lt;&gt;"",Scoring!$I$12)+IF(Data!$H244&lt;&gt;"",Scoring!$I$13)+IF(Data!$I244&lt;&gt;"",Scoring!$I$14)+IF(Data!$J244&lt;&gt;"",Scoring!$I$15)+IF(Data!$K244&lt;&gt;"",Scoring!$I$16)+IF(Data!$L244&lt;&gt;"",Scoring!$I$17)+IF(Data!$M244&lt;&gt;"",Scoring!$I$18)+IF(Data!$N244&lt;&gt;"",Scoring!$I$19)+IF(Data!$O244&lt;&gt;"",Scoring!$I$20)+IF(Data!$P244&lt;&gt;"",Scoring!$I$21)+IF(Data!$Q244&lt;&gt;"",Scoring!$I$22)+IF(Data!$R244&lt;&gt;"",Scoring!$I$23)+IF(Data!$S244&lt;&gt;"",Scoring!$I$24)+IF(Data!$T244&lt;&gt;"",Scoring!$I$25)+IF(Data!$U244&lt;&gt;"",Scoring!$I$26)+IF(Data!$V244&lt;&gt;"",Scoring!$I$27)+IF(Data!$W244&lt;&gt;"",Scoring!$I$28)+IF(Data!$X244&lt;&gt;"",Scoring!$I$29)+IF(Data!$Y244&lt;&gt;"",Scoring!$I$30)+IF(Data!$Z244&lt;&gt;"",Scoring!$I$31)+IF(Data!$AA244&lt;&gt;"",Scoring!$I$32)+IF(Data!$AB244&lt;&gt;"",Scoring!$I$33)+IF(Data!$AC244&lt;&gt;"",Scoring!$I$34)+IF(Data!$AD244&lt;&gt;"",Scoring!$I$35)+IF(Data!$AE244&lt;&gt;"",Scoring!$I$36)+IF(Data!$AF244&lt;&gt;"",Scoring!$I$37)+IF(Data!$AG244&lt;&gt;"",Scoring!$I$38)+IF(Data!$AH244&lt;&gt;"",Scoring!$I$39)+IF(Data!$AI244&lt;&gt;"",Scoring!$I$40)+IF(Data!$AJ244&lt;&gt;"",Scoring!$I$41)+IF(Data!$AK244&lt;&gt;"",Scoring!$I$42)+IF(Data!$AL244&lt;&gt;"",Scoring!$I$43)+IF(Data!$AM244&lt;&gt;"",Scoring!$I$44)+IF(Data!$AN244&lt;&gt;"",Scoring!$I$45)+IF(Data!$AO244&lt;&gt;"",Scoring!$I$46)+IF(Data!$AP244&lt;&gt;"",Scoring!$I$47)+IF(Data!$AQ244&lt;&gt;"",Scoring!$I$48)+IF(Data!$AR244&lt;&gt;"",Scoring!$I$49)+IF(Data!$AS244&lt;&gt;"",Scoring!$I$50)+IF(Data!$AT244&lt;&gt;"",Scoring!$I$51)+IF(Data!$AU244&lt;&gt;"",Scoring!$I$52),"")</f>
        <v/>
      </c>
      <c r="BG244" s="180" t="str">
        <f>IF(BF244&lt;&gt;"",LOOKUP(BF244,Likelihoods!$A$7:$A$107,Likelihoods!G$7:G$107),"")</f>
        <v/>
      </c>
      <c r="BH244" s="187" t="str">
        <f>IF(AND(COUNTBLANK($B244:$O244)=13,COUNTBLANK($P244:$Q244)=1,COUNTBLANK($R244:$U244)=3,COUNTBLANK($V244:$X244)=2,COUNTBLANK($Y244:$AE244)=6,COUNTBLANK($AF244:$AJ244)=4,COUNTBLANK($AK244:AN244)=3,COUNTBLANK($AO244:$AQ244)=2,COUNTBLANK($AR244:$AS244)=1,COUNTBLANK($AT244:$AU244)=1),IF(Data!$B244&lt;&gt;"",Scoring!$J$7)+IF(Data!$C244&lt;&gt;"",Scoring!$J$8)+IF(Data!$D244&lt;&gt;"",Scoring!$J$9)+IF(Data!$E244&lt;&gt;"",Scoring!$J$10)+IF(Data!$F244&lt;&gt;"",Scoring!$J$11)+IF(Data!$G244&lt;&gt;"",Scoring!$J$12)+IF(Data!$H244&lt;&gt;"",Scoring!$J$13)+IF(Data!$I244&lt;&gt;"",Scoring!$J$14)+IF(Data!$J244&lt;&gt;"",Scoring!$J$15)+IF(Data!$K244&lt;&gt;"",Scoring!$J$16)+IF(Data!$L244&lt;&gt;"",Scoring!$J$17)+IF(Data!$M244&lt;&gt;"",Scoring!$J$18)+IF(Data!$N244&lt;&gt;"",Scoring!$J$19)+IF(Data!$O244&lt;&gt;"",Scoring!$J$20)+IF(Data!$P244&lt;&gt;"",Scoring!$J$21)+IF(Data!$Q244&lt;&gt;"",Scoring!$J$22)+IF(Data!$R244&lt;&gt;"",Scoring!$J$23)+IF(Data!$S244&lt;&gt;"",Scoring!$J$24)+IF(Data!$T244&lt;&gt;"",Scoring!$J$25)+IF(Data!$U244&lt;&gt;"",Scoring!$J$26)+IF(Data!$V244&lt;&gt;"",Scoring!$J$27)+IF(Data!$W244&lt;&gt;"",Scoring!$J$28)+IF(Data!$X244&lt;&gt;"",Scoring!$J$29)+IF(Data!$Y244&lt;&gt;"",Scoring!$J$30)+IF(Data!$Z244&lt;&gt;"",Scoring!$J$31)+IF(Data!$AA244&lt;&gt;"",Scoring!$J$32)+IF(Data!$AB244&lt;&gt;"",Scoring!$J$33)+IF(Data!$AC244&lt;&gt;"",Scoring!$J$34)+IF(Data!$AD244&lt;&gt;"",Scoring!$J$35)+IF(Data!$AE244&lt;&gt;"",Scoring!$J$36)+IF(Data!$AF244&lt;&gt;"",Scoring!$J$37)+IF(Data!$AG244&lt;&gt;"",Scoring!$J$38)+IF(Data!$AH244&lt;&gt;"",Scoring!$J$39)+IF(Data!$AI244&lt;&gt;"",Scoring!$J$40)+IF(Data!$AJ244&lt;&gt;"",Scoring!$J$41)+IF(Data!$AK244&lt;&gt;"",Scoring!$J$42)+IF(Data!$AL244&lt;&gt;"",Scoring!$J$43)+IF(Data!$AM244&lt;&gt;"",Scoring!$J$44)+IF(Data!$AN244&lt;&gt;"",Scoring!$J$45)+IF(Data!$AO244&lt;&gt;"",Scoring!$J$46)+IF(Data!$AP244&lt;&gt;"",Scoring!$J$47)+IF(Data!$AQ244&lt;&gt;"",Scoring!$J$48)+IF(Data!$AR244&lt;&gt;"",Scoring!$J$49)+IF(Data!$AS244&lt;&gt;"",Scoring!$J$50)+IF(Data!$AT244&lt;&gt;"",Scoring!$J$51)+IF(Data!$AU244&lt;&gt;"",Scoring!$J$52),"")</f>
        <v/>
      </c>
      <c r="BI244" s="183" t="str">
        <f>IF(BH244&lt;&gt;"",LOOKUP(BH244,Likelihoods!$A$7:$A$107,Likelihoods!H$7:H$107),"")</f>
        <v/>
      </c>
      <c r="BJ244" s="188" t="str">
        <f>IF(AND(COUNTBLANK($B244:$O244)=13,COUNTBLANK($P244:$Q244)=1,COUNTBLANK($R244:$U244)=3,COUNTBLANK($V244:$X244)=2,COUNTBLANK($Y244:$AE244)=6,COUNTBLANK($AF244:$AJ244)=4,COUNTBLANK($AK244:AN244)=3,COUNTBLANK($AO244:$AQ244)=2,COUNTBLANK($AR244:$AS244)=1,COUNTBLANK($AT244:$AU244)=1),IF(Data!$B244&lt;&gt;"",Scoring!$K$7)+IF(Data!$C244&lt;&gt;"",Scoring!$K$8)+IF(Data!$D244&lt;&gt;"",Scoring!$K$9)+IF(Data!$E244&lt;&gt;"",Scoring!$K$10)+IF(Data!$F244&lt;&gt;"",Scoring!$K$11)+IF(Data!$G244&lt;&gt;"",Scoring!$K$12)+IF(Data!$H244&lt;&gt;"",Scoring!$K$13)+IF(Data!$I244&lt;&gt;"",Scoring!$K$14)+IF(Data!$J244&lt;&gt;"",Scoring!$K$15)+IF(Data!$K244&lt;&gt;"",Scoring!$K$16)+IF(Data!$L244&lt;&gt;"",Scoring!$K$17)+IF(Data!$M244&lt;&gt;"",Scoring!$K$18)+IF(Data!$N244&lt;&gt;"",Scoring!$K$19)+IF(Data!$O244&lt;&gt;"",Scoring!$K$20)+IF(Data!$P244&lt;&gt;"",Scoring!$K$21)+IF(Data!$Q244&lt;&gt;"",Scoring!$K$22)+IF(Data!$R244&lt;&gt;"",Scoring!$K$23)+IF(Data!$S244&lt;&gt;"",Scoring!$K$24)+IF(Data!$T244&lt;&gt;"",Scoring!$K$25)+IF(Data!$U244&lt;&gt;"",Scoring!$K$26)+IF(Data!$V244&lt;&gt;"",Scoring!$K$27)+IF(Data!$W244&lt;&gt;"",Scoring!$K$28)+IF(Data!$X244&lt;&gt;"",Scoring!$K$29)+IF(Data!$Y244&lt;&gt;"",Scoring!$K$30)+IF(Data!$Z244&lt;&gt;"",Scoring!$K$31)+IF(Data!$AA244&lt;&gt;"",Scoring!$K$32)+IF(Data!$AB244&lt;&gt;"",Scoring!$K$33)+IF(Data!$AC244&lt;&gt;"",Scoring!$K$34)+IF(Data!$AD244&lt;&gt;"",Scoring!$K$35)+IF(Data!$AE244&lt;&gt;"",Scoring!$K$36)+IF(Data!$AF244&lt;&gt;"",Scoring!$K$37)+IF(Data!$AG244&lt;&gt;"",Scoring!$K$38)+IF(Data!$AH244&lt;&gt;"",Scoring!$K$39)+IF(Data!$AI244&lt;&gt;"",Scoring!$K$40)+IF(Data!$AJ244&lt;&gt;"",Scoring!$K$41)+IF(Data!$AK244&lt;&gt;"",Scoring!$K$42)+IF(Data!$AL244&lt;&gt;"",Scoring!$K$43)+IF(Data!$AM244&lt;&gt;"",Scoring!$K$44)+IF(Data!$AN244&lt;&gt;"",Scoring!$K$45)+IF(Data!$AO244&lt;&gt;"",Scoring!$K$46)+IF(Data!$AP244&lt;&gt;"",Scoring!$K$47)+IF(Data!$AQ244&lt;&gt;"",Scoring!$K$48)+IF(Data!$AR244&lt;&gt;"",Scoring!$K$49)+IF(Data!$AS244&lt;&gt;"",Scoring!$K$50)+IF(Data!$AT244&lt;&gt;"",Scoring!$K$51)+IF(Data!$AU244&lt;&gt;"",Scoring!$K$52),"")</f>
        <v/>
      </c>
      <c r="BK244" s="184" t="str">
        <f>IF(BJ244&lt;&gt;"",LOOKUP(BJ244,Likelihoods!$A$7:$A$107,Likelihoods!I$7:I$107),"")</f>
        <v/>
      </c>
      <c r="BL244" s="187" t="str">
        <f>IF(AND(COUNTBLANK($B244:$O244)=13,COUNTBLANK($P244:$Q244)=1,COUNTBLANK($R244:$U244)=3,COUNTBLANK($V244:$X244)=2,COUNTBLANK($Y244:$AE244)=6,COUNTBLANK($AF244:$AJ244)=4,COUNTBLANK($AK244:AN244)=3,COUNTBLANK($AO244:$AQ244)=2,COUNTBLANK($AR244:$AS244)=1,COUNTBLANK($AT244:$AU244)=1),IF(Data!$B244&lt;&gt;"",Scoring!$L$7)+IF(Data!$C244&lt;&gt;"",Scoring!$L$8)+IF(Data!$D244&lt;&gt;"",Scoring!$L$9)+IF(Data!$E244&lt;&gt;"",Scoring!$L$10)+IF(Data!$F244&lt;&gt;"",Scoring!$L$11)+IF(Data!$G244&lt;&gt;"",Scoring!$L$12)+IF(Data!$H244&lt;&gt;"",Scoring!$L$13)+IF(Data!$I244&lt;&gt;"",Scoring!$L$14)+IF(Data!$J244&lt;&gt;"",Scoring!$L$15)+IF(Data!$K244&lt;&gt;"",Scoring!$L$16)+IF(Data!$L244&lt;&gt;"",Scoring!$L$17)+IF(Data!$M244&lt;&gt;"",Scoring!$L$18)+IF(Data!$N244&lt;&gt;"",Scoring!$L$19)+IF(Data!$O244&lt;&gt;"",Scoring!$L$20)+IF(Data!$P244&lt;&gt;"",Scoring!$L$21)+IF(Data!$Q244&lt;&gt;"",Scoring!$L$22)+IF(Data!$R244&lt;&gt;"",Scoring!$L$23)+IF(Data!$S244&lt;&gt;"",Scoring!$L$24)+IF(Data!$T244&lt;&gt;"",Scoring!$L$25)+IF(Data!$U244&lt;&gt;"",Scoring!$L$26)+IF(Data!$V244&lt;&gt;"",Scoring!$L$27)+IF(Data!$W244&lt;&gt;"",Scoring!$L$28)+IF(Data!$X244&lt;&gt;"",Scoring!$L$29)+IF(Data!$Y244&lt;&gt;"",Scoring!$L$30)+IF(Data!$Z244&lt;&gt;"",Scoring!$L$31)+IF(Data!$AA244&lt;&gt;"",Scoring!$L$32)+IF(Data!$AB244&lt;&gt;"",Scoring!$L$33)+IF(Data!$AC244&lt;&gt;"",Scoring!$L$34)+IF(Data!$AD244&lt;&gt;"",Scoring!$L$35)+IF(Data!$AE244&lt;&gt;"",Scoring!$L$36)+IF(Data!$AF244&lt;&gt;"",Scoring!$L$37)+IF(Data!$AG244&lt;&gt;"",Scoring!$L$38)+IF(Data!$AH244&lt;&gt;"",Scoring!$L$39)+IF(Data!$AI244&lt;&gt;"",Scoring!$L$40)+IF(Data!$AJ244&lt;&gt;"",Scoring!$L$41)+IF(Data!$AK244&lt;&gt;"",Scoring!$L$42)+IF(Data!$AL244&lt;&gt;"",Scoring!$L$43)+IF(Data!$AM244&lt;&gt;"",Scoring!$L$44)+IF(Data!$AN244&lt;&gt;"",Scoring!$L$45)+IF(Data!$AO244&lt;&gt;"",Scoring!$L$46)+IF(Data!$AP244&lt;&gt;"",Scoring!$L$47)+IF(Data!$AQ244&lt;&gt;"",Scoring!$L$48)+IF(Data!$AR244&lt;&gt;"",Scoring!$L$49)+IF(Data!$AS244&lt;&gt;"",Scoring!$L$50)+IF(Data!$AT244&lt;&gt;"",Scoring!$L$51)+IF(Data!$AU244&lt;&gt;"",Scoring!$L$52),"")</f>
        <v/>
      </c>
      <c r="BM244" s="180" t="str">
        <f>IF(BL244&lt;&gt;"",LOOKUP(BL244,Likelihoods!$A$7:$A$107,Likelihoods!J$7:J$107),"")</f>
        <v/>
      </c>
      <c r="BN244" s="181" t="str">
        <f>IF(AND(COUNTBLANK($B244:$O244)=13,COUNTBLANK($P244:$Q244)=1,COUNTBLANK($R244:$U244)=3,COUNTBLANK($V244:$X244)=2,COUNTBLANK($Y244:$AE244)=6,COUNTBLANK($AF244:$AJ244)=4,COUNTBLANK($AK244:AN244)=3,COUNTBLANK($AO244:$AQ244)=2,COUNTBLANK($AR244:$AS244)=1,COUNTBLANK($AT244:$AU244)=1),IF(Data!$B244&lt;&gt;"",Scoring!$M$7)+IF(Data!$C244&lt;&gt;"",Scoring!$M$8)+IF(Data!$D244&lt;&gt;"",Scoring!$M$9)+IF(Data!$E244&lt;&gt;"",Scoring!$M$10)+IF(Data!$F244&lt;&gt;"",Scoring!$M$11)+IF(Data!$G244&lt;&gt;"",Scoring!$M$12)+IF(Data!$H244&lt;&gt;"",Scoring!$M$13)+IF(Data!$I244&lt;&gt;"",Scoring!$M$14)+IF(Data!$J244&lt;&gt;"",Scoring!$M$15)+IF(Data!$K244&lt;&gt;"",Scoring!$M$16)+IF(Data!$L244&lt;&gt;"",Scoring!$M$17)+IF(Data!$M244&lt;&gt;"",Scoring!$M$18)+IF(Data!$N244&lt;&gt;"",Scoring!$M$19)+IF(Data!$O244&lt;&gt;"",Scoring!$M$20)+IF(Data!$P244&lt;&gt;"",Scoring!$M$21)+IF(Data!$Q244&lt;&gt;"",Scoring!$M$22)+IF(Data!$R244&lt;&gt;"",Scoring!$M$23)+IF(Data!$S244&lt;&gt;"",Scoring!$M$24)+IF(Data!$T244&lt;&gt;"",Scoring!$M$25)+IF(Data!$U244&lt;&gt;"",Scoring!$M$26)+IF(Data!$V244&lt;&gt;"",Scoring!$M$27)+IF(Data!$W244&lt;&gt;"",Scoring!$M$28)+IF(Data!$X244&lt;&gt;"",Scoring!$M$29)+IF(Data!$Y244&lt;&gt;"",Scoring!$M$30)+IF(Data!$Z244&lt;&gt;"",Scoring!$M$31)+IF(Data!$AA244&lt;&gt;"",Scoring!$M$32)+IF(Data!$AB244&lt;&gt;"",Scoring!$M$33)+IF(Data!$AC244&lt;&gt;"",Scoring!$M$34)+IF(Data!$AD244&lt;&gt;"",Scoring!$M$35)+IF(Data!$AE244&lt;&gt;"",Scoring!$M$36)+IF(Data!$AF244&lt;&gt;"",Scoring!$M$37)+IF(Data!$AG244&lt;&gt;"",Scoring!$M$38)+IF(Data!$AH244&lt;&gt;"",Scoring!$M$39)+IF(Data!$AI244&lt;&gt;"",Scoring!$M$40)+IF(Data!$AJ244&lt;&gt;"",Scoring!$M$41)+IF(Data!$AK244&lt;&gt;"",Scoring!$M$42)+IF(Data!$AL244&lt;&gt;"",Scoring!$M$43)+IF(Data!$AM244&lt;&gt;"",Scoring!$M$44)+IF(Data!$AN244&lt;&gt;"",Scoring!$M$45)+IF(Data!$AO244&lt;&gt;"",Scoring!$M$46)+IF(Data!$AP244&lt;&gt;"",Scoring!$M$47)+IF(Data!$AQ244&lt;&gt;"",Scoring!$M$48)+IF(Data!$AR244&lt;&gt;"",Scoring!$M$49)+IF(Data!$AS244&lt;&gt;"",Scoring!$M$50)+IF(Data!$AT244&lt;&gt;"",Scoring!$M$51)+IF(Data!$AU244&lt;&gt;"",Scoring!$M$52),"")</f>
        <v/>
      </c>
      <c r="BO244" s="184" t="str">
        <f>IF(BN244&lt;&gt;"",LOOKUP(BN244,Likelihoods!$A$7:$A$107,Likelihoods!K$7:K$107),"")</f>
        <v/>
      </c>
      <c r="BP244" s="179" t="str">
        <f>IF(AND(COUNTBLANK($B244:$O244)=13,COUNTBLANK($P244:$Q244)=1,COUNTBLANK($R244:$U244)=3,COUNTBLANK($V244:$X244)=2,COUNTBLANK($Y244:$AE244)=6,COUNTBLANK($AF244:$AJ244)=4,COUNTBLANK($AK244:AN244)=3,COUNTBLANK($AO244:$AQ244)=2,COUNTBLANK($AR244:$AS244)=1,COUNTBLANK($AT244:$AU244)=1),IF(Data!$B244&lt;&gt;"",Scoring!$N$7)+IF(Data!$C244&lt;&gt;"",Scoring!$N$8)+IF(Data!$D244&lt;&gt;"",Scoring!$N$9)+IF(Data!$E244&lt;&gt;"",Scoring!$N$10)+IF(Data!$F244&lt;&gt;"",Scoring!$N$11)+IF(Data!$G244&lt;&gt;"",Scoring!$N$12)+IF(Data!$H244&lt;&gt;"",Scoring!$N$13)+IF(Data!$I244&lt;&gt;"",Scoring!$N$14)+IF(Data!$J244&lt;&gt;"",Scoring!$N$15)+IF(Data!$K244&lt;&gt;"",Scoring!$N$16)+IF(Data!$L244&lt;&gt;"",Scoring!$N$17)+IF(Data!$M244&lt;&gt;"",Scoring!$N$18)+IF(Data!$N244&lt;&gt;"",Scoring!$N$19)+IF(Data!$O244&lt;&gt;"",Scoring!$N$20)+IF(Data!$P244&lt;&gt;"",Scoring!$N$21)+IF(Data!$Q244&lt;&gt;"",Scoring!$N$22)+IF(Data!$R244&lt;&gt;"",Scoring!$N$23)+IF(Data!$S244&lt;&gt;"",Scoring!$N$24)+IF(Data!$T244&lt;&gt;"",Scoring!$N$25)+IF(Data!$U244&lt;&gt;"",Scoring!$N$26)+IF(Data!$V244&lt;&gt;"",Scoring!$N$27)+IF(Data!$W244&lt;&gt;"",Scoring!$N$28)+IF(Data!$X244&lt;&gt;"",Scoring!$N$29)+IF(Data!$Y244&lt;&gt;"",Scoring!$N$30)+IF(Data!$Z244&lt;&gt;"",Scoring!$N$31)+IF(Data!$AA244&lt;&gt;"",Scoring!$N$32)+IF(Data!$AB244&lt;&gt;"",Scoring!$N$33)+IF(Data!$AC244&lt;&gt;"",Scoring!$N$34)+IF(Data!$AD244&lt;&gt;"",Scoring!$N$35)+IF(Data!$AE244&lt;&gt;"",Scoring!$N$36)+IF(Data!$AF244&lt;&gt;"",Scoring!$N$37)+IF(Data!$AG244&lt;&gt;"",Scoring!$N$38)+IF(Data!$AH244&lt;&gt;"",Scoring!$N$39)+IF(Data!$AI244&lt;&gt;"",Scoring!$N$40)+IF(Data!$AJ244&lt;&gt;"",Scoring!$N$41)+IF(Data!$AK244&lt;&gt;"",Scoring!$N$42)+IF(Data!$AL244&lt;&gt;"",Scoring!$N$43)+IF(Data!$AM244&lt;&gt;"",Scoring!$N$44)+IF(Data!$AN244&lt;&gt;"",Scoring!$N$45)+IF(Data!$AO244&lt;&gt;"",Scoring!$N$46)+IF(Data!$AP244&lt;&gt;"",Scoring!$N$47)+IF(Data!$AQ244&lt;&gt;"",Scoring!$N$48)+IF(Data!$AR244&lt;&gt;"",Scoring!$N$49)+IF(Data!$AS244&lt;&gt;"",Scoring!$N$50)+IF(Data!$AT244&lt;&gt;"",Scoring!$N$51)+IF(Data!$AU244&lt;&gt;"",Scoring!$N$52),"")</f>
        <v/>
      </c>
      <c r="BQ244" s="189" t="str">
        <f>IF(BP244&lt;&gt;"",LOOKUP(BP244,Likelihoods!$A$7:$A$107,Likelihoods!L$7:L$107),"")</f>
        <v/>
      </c>
      <c r="BR244" s="181" t="str">
        <f>IF(AND(COUNTBLANK($B244:$O244)=13,COUNTBLANK($P244:$Q244)=1,COUNTBLANK($R244:$U244)=3,COUNTBLANK($V244:$X244)=2,COUNTBLANK($Y244:$AE244)=6,COUNTBLANK($AF244:$AJ244)=4,COUNTBLANK($AK244:AN244)=3,COUNTBLANK($AO244:$AQ244)=2,COUNTBLANK($AR244:$AS244)=1,COUNTBLANK($AT244:$AU244)=1),IF(Data!$B244&lt;&gt;"",Scoring!$O$7)+IF(Data!$C244&lt;&gt;"",Scoring!$O$8)+IF(Data!$D244&lt;&gt;"",Scoring!$O$9)+IF(Data!$E244&lt;&gt;"",Scoring!$O$10)+IF(Data!$F244&lt;&gt;"",Scoring!$O$11)+IF(Data!$G244&lt;&gt;"",Scoring!$O$12)+IF(Data!$H244&lt;&gt;"",Scoring!$O$13)+IF(Data!$I244&lt;&gt;"",Scoring!$O$14)+IF(Data!$J244&lt;&gt;"",Scoring!$O$15)+IF(Data!$K244&lt;&gt;"",Scoring!$O$16)+IF(Data!$L244&lt;&gt;"",Scoring!$O$17)+IF(Data!$M244&lt;&gt;"",Scoring!$O$18)+IF(Data!$N244&lt;&gt;"",Scoring!$O$19)+IF(Data!$O244&lt;&gt;"",Scoring!$O$20)+IF(Data!$P244&lt;&gt;"",Scoring!$O$21)+IF(Data!$Q244&lt;&gt;"",Scoring!$O$22)+IF(Data!$R244&lt;&gt;"",Scoring!$O$23)+IF(Data!$S244&lt;&gt;"",Scoring!$O$24)+IF(Data!$T244&lt;&gt;"",Scoring!$O$25)+IF(Data!$U244&lt;&gt;"",Scoring!$O$26)+IF(Data!$V244&lt;&gt;"",Scoring!$O$27)+IF(Data!$W244&lt;&gt;"",Scoring!$O$28)+IF(Data!$X244&lt;&gt;"",Scoring!$O$29)+IF(Data!$Y244&lt;&gt;"",Scoring!$O$30)+IF(Data!$Z244&lt;&gt;"",Scoring!$O$31)+IF(Data!$AA244&lt;&gt;"",Scoring!$O$32)+IF(Data!$AB244&lt;&gt;"",Scoring!$O$33)+IF(Data!$AC244&lt;&gt;"",Scoring!$O$34)+IF(Data!$AD244&lt;&gt;"",Scoring!$O$35)+IF(Data!$AE244&lt;&gt;"",Scoring!$O$36)+IF(Data!$AF244&lt;&gt;"",Scoring!$O$37)+IF(Data!$AG244&lt;&gt;"",Scoring!$O$38)+IF(Data!$AH244&lt;&gt;"",Scoring!$O$39)+IF(Data!$AI244&lt;&gt;"",Scoring!$O$40)+IF(Data!$AJ244&lt;&gt;"",Scoring!$O$41)+IF(Data!$AK244&lt;&gt;"",Scoring!$O$42)+IF(Data!$AL244&lt;&gt;"",Scoring!$O$43)+IF(Data!$AM244&lt;&gt;"",Scoring!$O$44)+IF(Data!$AN244&lt;&gt;"",Scoring!$O$45)+IF(Data!$AO244&lt;&gt;"",Scoring!$O$46)+IF(Data!$AP244&lt;&gt;"",Scoring!$O$47)+IF(Data!$AQ244&lt;&gt;"",Scoring!$O$48)+IF(Data!$AR244&lt;&gt;"",Scoring!$O$49)+IF(Data!$AS244&lt;&gt;"",Scoring!$O$50)+IF(Data!$AT244&lt;&gt;"",Scoring!$O$51)+IF(Data!$AU244&lt;&gt;"",Scoring!$O$52),"")</f>
        <v/>
      </c>
      <c r="BS244" s="184" t="str">
        <f>IF(BR244&lt;&gt;"",LOOKUP(BR244,Likelihoods!$A$7:$A$107,Likelihoods!M$7:M$107),"")</f>
        <v/>
      </c>
      <c r="BT244" s="181" t="str">
        <f>IF(AND(COUNTBLANK($B244:$O244)=13,COUNTBLANK($P244:$Q244)=1,COUNTBLANK($R244:$U244)=3,COUNTBLANK($V244:$X244)=2,COUNTBLANK($Y244:$AE244)=6,COUNTBLANK($AF244:$AJ244)=4,COUNTBLANK($AK244:AN244)=3,COUNTBLANK($AO244:$AQ244)=2,COUNTBLANK($AR244:$AS244)=1,COUNTBLANK($AT244:$AU244)=1),IF(Data!$B244&lt;&gt;"",Scoring!$P$7)+IF(Data!$C244&lt;&gt;"",Scoring!$P$8)+IF(Data!$D244&lt;&gt;"",Scoring!$P$9)+IF(Data!$E244&lt;&gt;"",Scoring!$P$10)+IF(Data!$F244&lt;&gt;"",Scoring!$P$11)+IF(Data!$G244&lt;&gt;"",Scoring!$P$12)+IF(Data!$H244&lt;&gt;"",Scoring!$P$13)+IF(Data!$I244&lt;&gt;"",Scoring!$P$14)+IF(Data!$J244&lt;&gt;"",Scoring!$P$15)+IF(Data!$K244&lt;&gt;"",Scoring!$P$16)+IF(Data!$L244&lt;&gt;"",Scoring!$P$17)+IF(Data!$M244&lt;&gt;"",Scoring!$P$18)+IF(Data!$N244&lt;&gt;"",Scoring!$P$19)+IF(Data!$O244&lt;&gt;"",Scoring!$P$20)+IF(Data!$P244&lt;&gt;"",Scoring!$P$21)+IF(Data!$Q244&lt;&gt;"",Scoring!$P$22)+IF(Data!$R244&lt;&gt;"",Scoring!$P$23)+IF(Data!$S244&lt;&gt;"",Scoring!$P$24)+IF(Data!$T244&lt;&gt;"",Scoring!$P$25)+IF(Data!$U244&lt;&gt;"",Scoring!$P$26)+IF(Data!$V244&lt;&gt;"",Scoring!$P$27)+IF(Data!$W244&lt;&gt;"",Scoring!$P$28)+IF(Data!$X244&lt;&gt;"",Scoring!$P$29)+IF(Data!$Y244&lt;&gt;"",Scoring!$P$30)+IF(Data!$Z244&lt;&gt;"",Scoring!$P$31)+IF(Data!$AA244&lt;&gt;"",Scoring!$P$32)+IF(Data!$AB244&lt;&gt;"",Scoring!$P$33)+IF(Data!$AC244&lt;&gt;"",Scoring!$P$34)+IF(Data!$AD244&lt;&gt;"",Scoring!$P$35)+IF(Data!$AE244&lt;&gt;"",Scoring!$P$36)+IF(Data!$AF244&lt;&gt;"",Scoring!$P$37)+IF(Data!$AG244&lt;&gt;"",Scoring!$P$38)+IF(Data!$AH244&lt;&gt;"",Scoring!$P$39)+IF(Data!$AI244&lt;&gt;"",Scoring!$P$40)+IF(Data!$AJ244&lt;&gt;"",Scoring!$P$41)+IF(Data!$AK244&lt;&gt;"",Scoring!$P$42)+IF(Data!$AL244&lt;&gt;"",Scoring!$P$43)+IF(Data!$AM244&lt;&gt;"",Scoring!$P$44)+IF(Data!$AN244&lt;&gt;"",Scoring!$P$45)+IF(Data!$AO244&lt;&gt;"",Scoring!$P$46)+IF(Data!$AP244&lt;&gt;"",Scoring!$P$47)+IF(Data!$AQ244&lt;&gt;"",Scoring!$P$48)+IF(Data!$AR244&lt;&gt;"",Scoring!$P$49)+IF(Data!$AS244&lt;&gt;"",Scoring!$P$50)+IF(Data!$AT244&lt;&gt;"",Scoring!$P$51)+IF(Data!$AU244&lt;&gt;"",Scoring!$P$52),"")</f>
        <v/>
      </c>
      <c r="BU244" s="180" t="str">
        <f>IF(BT244&lt;&gt;"",LOOKUP(BT244,Likelihoods!$A$7:$A$107,Likelihoods!N$7:N$107),"")</f>
        <v/>
      </c>
      <c r="BV244" s="181" t="str">
        <f>IF(AND(COUNTBLANK($B244:$O244)=13,COUNTBLANK($P244:$Q244)=1,COUNTBLANK($R244:$U244)=3,COUNTBLANK($V244:$X244)=2,COUNTBLANK($Y244:$AE244)=6,COUNTBLANK($AF244:$AJ244)=4,COUNTBLANK($AK244:AN244)=3,COUNTBLANK($AO244:$AQ244)=2,COUNTBLANK($AR244:$AS244)=1,COUNTBLANK($AT244:$AU244)=1),IF(Data!$B244&lt;&gt;"",Scoring!$Q$7)+IF(Data!$C244&lt;&gt;"",Scoring!$Q$8)+IF(Data!$D244&lt;&gt;"",Scoring!$Q$9)+IF(Data!$E244&lt;&gt;"",Scoring!$Q$10)+IF(Data!$F244&lt;&gt;"",Scoring!$Q$11)+IF(Data!$G244&lt;&gt;"",Scoring!$Q$12)+IF(Data!$H244&lt;&gt;"",Scoring!$Q$13)+IF(Data!$I244&lt;&gt;"",Scoring!$Q$14)+IF(Data!$J244&lt;&gt;"",Scoring!$Q$15)+IF(Data!$K244&lt;&gt;"",Scoring!$Q$16)+IF(Data!$L244&lt;&gt;"",Scoring!$Q$17)+IF(Data!$M244&lt;&gt;"",Scoring!$Q$18)+IF(Data!$N244&lt;&gt;"",Scoring!$Q$19)+IF(Data!$O244&lt;&gt;"",Scoring!$Q$20)+IF(Data!$P244&lt;&gt;"",Scoring!$Q$21)+IF(Data!$Q244&lt;&gt;"",Scoring!$Q$22)+IF(Data!$R244&lt;&gt;"",Scoring!$Q$23)+IF(Data!$S244&lt;&gt;"",Scoring!$Q$24)+IF(Data!$T244&lt;&gt;"",Scoring!$Q$25)+IF(Data!$U244&lt;&gt;"",Scoring!$Q$26)+IF(Data!$V244&lt;&gt;"",Scoring!$Q$27)+IF(Data!$W244&lt;&gt;"",Scoring!$Q$28)+IF(Data!$X244&lt;&gt;"",Scoring!$Q$29)+IF(Data!$Y244&lt;&gt;"",Scoring!$Q$30)+IF(Data!$Z244&lt;&gt;"",Scoring!$Q$31)+IF(Data!$AA244&lt;&gt;"",Scoring!$Q$32)+IF(Data!$AB244&lt;&gt;"",Scoring!$Q$33)+IF(Data!$AC244&lt;&gt;"",Scoring!$Q$34)+IF(Data!$AD244&lt;&gt;"",Scoring!$Q$35)+IF(Data!$AE244&lt;&gt;"",Scoring!$Q$36)+IF(Data!$AF244&lt;&gt;"",Scoring!$Q$37)+IF(Data!$AG244&lt;&gt;"",Scoring!$Q$38)+IF(Data!$AH244&lt;&gt;"",Scoring!$Q$39)+IF(Data!$AI244&lt;&gt;"",Scoring!$Q$40)+IF(Data!$AJ244&lt;&gt;"",Scoring!$Q$41)+IF(Data!$AK244&lt;&gt;"",Scoring!$Q$42)+IF(Data!$AL244&lt;&gt;"",Scoring!$Q$43)+IF(Data!$AM244&lt;&gt;"",Scoring!$Q$44)+IF(Data!$AN244&lt;&gt;"",Scoring!$Q$45)+IF(Data!$AO244&lt;&gt;"",Scoring!$Q$46)+IF(Data!$AP244&lt;&gt;"",Scoring!$Q$47)+IF(Data!$AQ244&lt;&gt;"",Scoring!$Q$48)+IF(Data!$AR244&lt;&gt;"",Scoring!$Q$49)+IF(Data!$AS244&lt;&gt;"",Scoring!$Q$50)+IF(Data!$AT244&lt;&gt;"",Scoring!$Q$51)+IF(Data!$AU244&lt;&gt;"",Scoring!$Q$52),"")</f>
        <v/>
      </c>
      <c r="BW244" s="183" t="str">
        <f>IF(BV244&lt;&gt;"",LOOKUP(BV244,Likelihoods!$A$7:$A$107,Likelihoods!O$7:O$107),"")</f>
        <v/>
      </c>
      <c r="BX244" s="9"/>
      <c r="BY244" s="9"/>
      <c r="BZ244" s="9"/>
      <c r="CA244" s="9"/>
      <c r="CB244" s="9"/>
      <c r="CC244" s="9"/>
      <c r="CD244" s="9"/>
      <c r="CE244" s="9"/>
      <c r="CF244" s="9"/>
      <c r="CG244" s="9"/>
      <c r="CH244" s="9"/>
      <c r="CI244" s="9"/>
      <c r="CJ244" s="9"/>
      <c r="CK244" s="9"/>
    </row>
    <row r="245" spans="1:89" ht="14.25">
      <c r="A245" s="59"/>
      <c r="B245" s="76"/>
      <c r="C245" s="77"/>
      <c r="D245" s="77"/>
      <c r="E245" s="77"/>
      <c r="F245" s="77"/>
      <c r="G245" s="77"/>
      <c r="H245" s="77"/>
      <c r="I245" s="77"/>
      <c r="J245" s="77"/>
      <c r="K245" s="77"/>
      <c r="L245" s="77"/>
      <c r="M245" s="77"/>
      <c r="N245" s="77"/>
      <c r="O245" s="77"/>
      <c r="P245" s="76"/>
      <c r="Q245" s="78"/>
      <c r="R245" s="77"/>
      <c r="S245" s="77"/>
      <c r="T245" s="77"/>
      <c r="U245" s="77"/>
      <c r="V245" s="76"/>
      <c r="W245" s="77"/>
      <c r="X245" s="78"/>
      <c r="Y245" s="77"/>
      <c r="Z245" s="77"/>
      <c r="AA245" s="77"/>
      <c r="AB245" s="77"/>
      <c r="AC245" s="77"/>
      <c r="AD245" s="77"/>
      <c r="AE245" s="77"/>
      <c r="AF245" s="76"/>
      <c r="AG245" s="77"/>
      <c r="AH245" s="77"/>
      <c r="AI245" s="77"/>
      <c r="AJ245" s="78"/>
      <c r="AK245" s="77"/>
      <c r="AL245" s="77"/>
      <c r="AM245" s="77"/>
      <c r="AN245" s="77"/>
      <c r="AO245" s="76"/>
      <c r="AP245" s="77"/>
      <c r="AQ245" s="78"/>
      <c r="AR245" s="76"/>
      <c r="AS245" s="78"/>
      <c r="AT245" s="77"/>
      <c r="AU245" s="77"/>
      <c r="AV245" s="179" t="str">
        <f>IF(AND(COUNTBLANK($B245:$O245)=13,COUNTBLANK($P245:$Q245)=1,COUNTBLANK($R245:$U245)=3,COUNTBLANK($V245:$X245)=2,COUNTBLANK($Y245:$AE245)=6,COUNTBLANK($AF245:$AJ245)=4,COUNTBLANK($AK245:AN245)=3,COUNTBLANK($AO245:$AQ245)=2,COUNTBLANK($AR245:$AS245)=1,COUNTBLANK($AT245:$AU245)=1),IF(Data!$B245&lt;&gt;"",Scoring!$D$7)+IF(Data!$C245&lt;&gt;"",Scoring!$D$8)+IF(Data!$D245&lt;&gt;"",Scoring!$D$9)+IF(Data!$E245&lt;&gt;"",Scoring!$D$10)+IF(Data!$F245&lt;&gt;"",Scoring!$D$11)+IF(Data!$G245&lt;&gt;"",Scoring!$D$12)+IF(Data!$H245&lt;&gt;"",Scoring!$D$13)+IF(Data!$I245&lt;&gt;"",Scoring!$D$14)+IF(Data!$J245&lt;&gt;"",Scoring!$D$15)+IF(Data!$K245&lt;&gt;"",Scoring!$D$16)+IF(Data!$L245&lt;&gt;"",Scoring!$D$17)+IF(Data!$M245&lt;&gt;"",Scoring!$D$18)+IF(Data!$N245&lt;&gt;"",Scoring!$D$19)+IF(Data!$O245&lt;&gt;"",Scoring!$D$20)+IF(Data!$P245&lt;&gt;"",Scoring!$D$21)+IF(Data!$Q245&lt;&gt;"",Scoring!$D$22)+IF(Data!$R245&lt;&gt;"",Scoring!$D$23)+IF(Data!$S245&lt;&gt;"",Scoring!$D$24)+IF(Data!$T245&lt;&gt;"",Scoring!$D$25)+IF(Data!$U245&lt;&gt;"",Scoring!$D$26)+IF(Data!$V245&lt;&gt;"",Scoring!$D$27)+IF(Data!$W245&lt;&gt;"",Scoring!$D$28)+IF(Data!$X245&lt;&gt;"",Scoring!$D$29)+IF(Data!$Y245&lt;&gt;"",Scoring!$D$30)+IF(Data!$Z245&lt;&gt;"",Scoring!$D$31)+IF(Data!$AA245&lt;&gt;"",Scoring!$D$32)+IF(Data!$AB245&lt;&gt;"",Scoring!$D$33)+IF(Data!$AC245&lt;&gt;"",Scoring!$D$34)+IF(Data!$AD245&lt;&gt;"",Scoring!$D$35)+IF(Data!$AE245&lt;&gt;"",Scoring!$D$36)+IF(Data!$AF245&lt;&gt;"",Scoring!$D$37)+IF(Data!$AG245&lt;&gt;"",Scoring!$D$38)+IF(Data!$AH245&lt;&gt;"",Scoring!$D$39)+IF(Data!$AI245&lt;&gt;"",Scoring!$D$40)+IF(Data!$AJ245&lt;&gt;"",Scoring!$D$41)+IF(Data!$AK245&lt;&gt;"",Scoring!$D$42)+IF(Data!$AL245&lt;&gt;"",Scoring!$D$43)+IF(Data!$AM245&lt;&gt;"",Scoring!$D$44)+IF(Data!$AN245&lt;&gt;"",Scoring!$D$45)+IF(Data!$AO245&lt;&gt;"",Scoring!$D$46)+IF(Data!$AP245&lt;&gt;"",Scoring!$D$47)+IF(Data!$AQ245&lt;&gt;"",Scoring!$D$48)+IF(Data!$AR245&lt;&gt;"",Scoring!$D$49)+IF(Data!$AS245&lt;&gt;"",Scoring!$D$50)+IF(Data!$AT245&lt;&gt;"",Scoring!$D$51)+IF(Data!$AU245&lt;&gt;"",Scoring!$D$52),"")</f>
        <v/>
      </c>
      <c r="AW245" s="180" t="str">
        <f>IF(AV245&lt;&gt;"",LOOKUP(AV245,Likelihoods!$A$7:$A$107,Likelihoods!B$7:B$107),"")</f>
        <v/>
      </c>
      <c r="AX245" s="181" t="str">
        <f>IF(AND(COUNTBLANK($B245:$O245)=13,COUNTBLANK($P245:$Q245)=1,COUNTBLANK($R245:$U245)=3,COUNTBLANK($V245:$X245)=2,COUNTBLANK($Y245:$AE245)=6,COUNTBLANK($AF245:$AJ245)=4,COUNTBLANK($AK245:AN245)=3,COUNTBLANK($AO245:$AQ245)=2,COUNTBLANK($AR245:$AS245)=1,COUNTBLANK($AT245:$AU245)=1),IF(Data!$B245&lt;&gt;"",Scoring!$E$7)+IF(Data!$C245&lt;&gt;"",Scoring!$E$8)+IF(Data!$D245&lt;&gt;"",Scoring!$E$9)+IF(Data!$E245&lt;&gt;"",Scoring!$E$10)+IF(Data!$F245&lt;&gt;"",Scoring!$E$11)+IF(Data!$G245&lt;&gt;"",Scoring!$E$12)+IF(Data!$H245&lt;&gt;"",Scoring!$E$13)+IF(Data!$I245&lt;&gt;"",Scoring!$E$14)+IF(Data!$J245&lt;&gt;"",Scoring!$E$15)+IF(Data!$K245&lt;&gt;"",Scoring!$E$16)+IF(Data!$L245&lt;&gt;"",Scoring!$E$17)+IF(Data!$M245&lt;&gt;"",Scoring!$E$18)+IF(Data!$N245&lt;&gt;"",Scoring!$E$19)+IF(Data!$O245&lt;&gt;"",Scoring!$E$20)+IF(Data!$P245&lt;&gt;"",Scoring!$E$21)+IF(Data!$Q245&lt;&gt;"",Scoring!$E$22)+IF(Data!$R245&lt;&gt;"",Scoring!$E$23)+IF(Data!$S245&lt;&gt;"",Scoring!$E$24)+IF(Data!$T245&lt;&gt;"",Scoring!$E$25)+IF(Data!$U245&lt;&gt;"",Scoring!$E$26)+IF(Data!$V245&lt;&gt;"",Scoring!$E$27)+IF(Data!$W245&lt;&gt;"",Scoring!$E$28)+IF(Data!$X245&lt;&gt;"",Scoring!$E$29)+IF(Data!$Y245&lt;&gt;"",Scoring!$E$30)+IF(Data!$Z245&lt;&gt;"",Scoring!$E$31)+IF(Data!$AA245&lt;&gt;"",Scoring!$E$32)+IF(Data!$AB245&lt;&gt;"",Scoring!$E$33)+IF(Data!$AC245&lt;&gt;"",Scoring!$E$34)+IF(Data!$AD245&lt;&gt;"",Scoring!$E$35)+IF(Data!$AE245&lt;&gt;"",Scoring!$E$36)+IF(Data!$AF245&lt;&gt;"",Scoring!$E$37)+IF(Data!$AG245&lt;&gt;"",Scoring!$E$38)+IF(Data!$AH245&lt;&gt;"",Scoring!$E$39)+IF(Data!$AI245&lt;&gt;"",Scoring!$E$40)+IF(Data!$AJ245&lt;&gt;"",Scoring!$E$41)+IF(Data!$AK245&lt;&gt;"",Scoring!$E$42)+IF(Data!$AL245&lt;&gt;"",Scoring!$E$43)+IF(Data!$AM245&lt;&gt;"",Scoring!$E$44)+IF(Data!$AN245&lt;&gt;"",Scoring!$E$45)+IF(Data!$AO245&lt;&gt;"",Scoring!$E$46)+IF(Data!$AP245&lt;&gt;"",Scoring!$E$47)+IF(Data!$AQ245&lt;&gt;"",Scoring!$E$48)+IF(Data!$AR245&lt;&gt;"",Scoring!$E$49)+IF(Data!$AS245&lt;&gt;"",Scoring!$E$50)+IF(Data!$AT245&lt;&gt;"",Scoring!$E$51)+IF(Data!$AU245&lt;&gt;"",Scoring!$E$52),"")</f>
        <v/>
      </c>
      <c r="AY245" s="180" t="str">
        <f>IF(AX245&lt;&gt;"",LOOKUP(AX245,Likelihoods!$A$7:$A$107,Likelihoods!C$7:C$107),"")</f>
        <v/>
      </c>
      <c r="AZ245" s="182" t="str">
        <f>IF(AND(COUNTBLANK($B245:$O245)=13,COUNTBLANK($P245:$Q245)=1,COUNTBLANK($R245:$U245)=3,COUNTBLANK($V245:$X245)=2,COUNTBLANK($Y245:$AE245)=6,COUNTBLANK($AF245:$AJ245)=4,COUNTBLANK($AK245:AN245)=3,COUNTBLANK($AO245:$AQ245)=2,COUNTBLANK($AR245:$AS245)=1,COUNTBLANK($AT245:$AU245)=1),IF(Data!$B245&lt;&gt;"",Scoring!$F$7)+IF(Data!$C245&lt;&gt;"",Scoring!$F$8)+IF(Data!$D245&lt;&gt;"",Scoring!$F$9)+IF(Data!$E245&lt;&gt;"",Scoring!$F$10)+IF(Data!$F245&lt;&gt;"",Scoring!$F$11)+IF(Data!$G245&lt;&gt;"",Scoring!$F$12)+IF(Data!$H245&lt;&gt;"",Scoring!$F$13)+IF(Data!$I245&lt;&gt;"",Scoring!$F$14)+IF(Data!$J245&lt;&gt;"",Scoring!$F$15)+IF(Data!$K245&lt;&gt;"",Scoring!$F$16)+IF(Data!$L245&lt;&gt;"",Scoring!$F$17)+IF(Data!$M245&lt;&gt;"",Scoring!$F$18)+IF(Data!$N245&lt;&gt;"",Scoring!$F$19)+IF(Data!$O245&lt;&gt;"",Scoring!$F$20)+IF(Data!$P245&lt;&gt;"",Scoring!$F$21)+IF(Data!$Q245&lt;&gt;"",Scoring!$F$22)+IF(Data!$R245&lt;&gt;"",Scoring!$F$23)+IF(Data!$S245&lt;&gt;"",Scoring!$F$24)+IF(Data!$T245&lt;&gt;"",Scoring!$F$25)+IF(Data!$U245&lt;&gt;"",Scoring!$F$26)+IF(Data!$V245&lt;&gt;"",Scoring!$F$27)+IF(Data!$W245&lt;&gt;"",Scoring!$F$28)+IF(Data!$X245&lt;&gt;"",Scoring!$F$29)+IF(Data!$Y245&lt;&gt;"",Scoring!$F$30)+IF(Data!$Z245&lt;&gt;"",Scoring!$F$31)+IF(Data!$AA245&lt;&gt;"",Scoring!$F$32)+IF(Data!$AB245&lt;&gt;"",Scoring!$F$33)+IF(Data!$AC245&lt;&gt;"",Scoring!$F$34)+IF(Data!$AD245&lt;&gt;"",Scoring!$F$35)+IF(Data!$AE245&lt;&gt;"",Scoring!$F$36)+IF(Data!$AF245&lt;&gt;"",Scoring!$F$37)+IF(Data!$AG245&lt;&gt;"",Scoring!$F$38)+IF(Data!$AH245&lt;&gt;"",Scoring!$F$39)+IF(Data!$AI245&lt;&gt;"",Scoring!$F$40)+IF(Data!$AJ245&lt;&gt;"",Scoring!$F$41)+IF(Data!$AK245&lt;&gt;"",Scoring!$F$42)+IF(Data!$AL245&lt;&gt;"",Scoring!$F$43)+IF(Data!$AM245&lt;&gt;"",Scoring!$F$44)+IF(Data!$AN245&lt;&gt;"",Scoring!$F$45)+IF(Data!$AO245&lt;&gt;"",Scoring!$F$46)+IF(Data!$AP245&lt;&gt;"",Scoring!$F$47)+IF(Data!$AQ245&lt;&gt;"",Scoring!$F$48)+IF(Data!$AR245&lt;&gt;"",Scoring!$F$49)+IF(Data!$AS245&lt;&gt;"",Scoring!$F$50)+IF(Data!$AT245&lt;&gt;"",Scoring!$F$51)+IF(Data!$AU245&lt;&gt;"",Scoring!$F$52),"")</f>
        <v/>
      </c>
      <c r="BA245" s="183" t="str">
        <f>IF(AZ245&lt;&gt;"",LOOKUP(AZ245,Likelihoods!$A$7:$A$107,Likelihoods!D$7:D$107),"")</f>
        <v/>
      </c>
      <c r="BB245" s="181" t="str">
        <f>IF(AND(COUNTBLANK($B245:$O245)=13,COUNTBLANK($P245:$Q245)=1,COUNTBLANK($R245:$U245)=3,COUNTBLANK($V245:$X245)=2,COUNTBLANK($Y245:$AE245)=6,COUNTBLANK($AF245:$AJ245)=4,COUNTBLANK($AK245:AN245)=3,COUNTBLANK($AO245:$AQ245)=2,COUNTBLANK($AR245:$AS245)=1,COUNTBLANK($AT245:$AU245)=1),IF(Data!$B245&lt;&gt;"",Scoring!$G$7)+IF(Data!$C245&lt;&gt;"",Scoring!$G$8)+IF(Data!$D245&lt;&gt;"",Scoring!$G$9)+IF(Data!$E245&lt;&gt;"",Scoring!$G$10)+IF(Data!$F245&lt;&gt;"",Scoring!$G$11)+IF(Data!$G245&lt;&gt;"",Scoring!$G$12)+IF(Data!$H245&lt;&gt;"",Scoring!$G$13)+IF(Data!$I245&lt;&gt;"",Scoring!$G$14)+IF(Data!$J245&lt;&gt;"",Scoring!$G$15)+IF(Data!$K245&lt;&gt;"",Scoring!$G$16)+IF(Data!$L245&lt;&gt;"",Scoring!$G$17)+IF(Data!$M245&lt;&gt;"",Scoring!$G$18)+IF(Data!$N245&lt;&gt;"",Scoring!$G$19)+IF(Data!$O245&lt;&gt;"",Scoring!$G$20)+IF(Data!$P245&lt;&gt;"",Scoring!$G$21)+IF(Data!$Q245&lt;&gt;"",Scoring!$G$22)+IF(Data!$R245&lt;&gt;"",Scoring!$G$23)+IF(Data!$S245&lt;&gt;"",Scoring!$G$24)+IF(Data!$T245&lt;&gt;"",Scoring!$G$25)+IF(Data!$U245&lt;&gt;"",Scoring!$G$26)+IF(Data!$V245&lt;&gt;"",Scoring!$G$27)+IF(Data!$W245&lt;&gt;"",Scoring!$G$28)+IF(Data!$X245&lt;&gt;"",Scoring!$G$29)+IF(Data!$Y245&lt;&gt;"",Scoring!$G$30)+IF(Data!$Z245&lt;&gt;"",Scoring!$G$31)+IF(Data!$AA245&lt;&gt;"",Scoring!$G$32)+IF(Data!$AB245&lt;&gt;"",Scoring!$G$33)+IF(Data!$AC245&lt;&gt;"",Scoring!$G$34)+IF(Data!$AD245&lt;&gt;"",Scoring!$G$35)+IF(Data!$AE245&lt;&gt;"",Scoring!$G$36)+IF(Data!$AF245&lt;&gt;"",Scoring!$G$37)+IF(Data!$AG245&lt;&gt;"",Scoring!$G$38)+IF(Data!$AH245&lt;&gt;"",Scoring!$G$39)+IF(Data!$AI245&lt;&gt;"",Scoring!$G$40)+IF(Data!$AJ245&lt;&gt;"",Scoring!$G$41)+IF(Data!$AK245&lt;&gt;"",Scoring!$G$42)+IF(Data!$AL245&lt;&gt;"",Scoring!$G$43)+IF(Data!$AM245&lt;&gt;"",Scoring!$G$44)+IF(Data!$AN245&lt;&gt;"",Scoring!$G$45)+IF(Data!$AO245&lt;&gt;"",Scoring!$G$46)+IF(Data!$AP245&lt;&gt;"",Scoring!$G$47)+IF(Data!$AQ245&lt;&gt;"",Scoring!$G$48)+IF(Data!$AR245&lt;&gt;"",Scoring!$G$49)+IF(Data!$AS245&lt;&gt;"",Scoring!$G$50)+IF(Data!$AT245&lt;&gt;"",Scoring!$G$51)+IF(Data!$AU245&lt;&gt;"",Scoring!$G$52),"")</f>
        <v/>
      </c>
      <c r="BC245" s="184" t="str">
        <f>IF(BB245&lt;&gt;"",LOOKUP(BB245,Likelihoods!$A$7:$A$107,Likelihoods!E$7:E$107),"")</f>
        <v/>
      </c>
      <c r="BD245" s="185" t="str">
        <f>IF(AND(COUNTBLANK($B245:$O245)=13,COUNTBLANK($P245:$Q245)=1,COUNTBLANK($R245:$U245)=3,COUNTBLANK($V245:$X245)=2,COUNTBLANK($Y245:$AE245)=6,COUNTBLANK($AF245:$AJ245)=4,COUNTBLANK($AK245:AN245)=3,COUNTBLANK($AO245:$AQ245)=2,COUNTBLANK($AR245:$AS245)=1,COUNTBLANK($AT245:$AU245)=1),IF(Data!$B245&lt;&gt;"",Scoring!$H$7)+IF(Data!$C245&lt;&gt;"",Scoring!$H$8)+IF(Data!$D245&lt;&gt;"",Scoring!$H$9)+IF(Data!$E245&lt;&gt;"",Scoring!$H$10)+IF(Data!$F245&lt;&gt;"",Scoring!$H$11)+IF(Data!$G245&lt;&gt;"",Scoring!$H$12)+IF(Data!$H245&lt;&gt;"",Scoring!$H$13)+IF(Data!$I245&lt;&gt;"",Scoring!$H$14)+IF(Data!$J245&lt;&gt;"",Scoring!$H$15)+IF(Data!$K245&lt;&gt;"",Scoring!$H$16)+IF(Data!$L245&lt;&gt;"",Scoring!$H$17)+IF(Data!$M245&lt;&gt;"",Scoring!$H$18)+IF(Data!$N245&lt;&gt;"",Scoring!$H$19)+IF(Data!$O245&lt;&gt;"",Scoring!$H$20)+IF(Data!$P245&lt;&gt;"",Scoring!$H$21)+IF(Data!$Q245&lt;&gt;"",Scoring!$H$22)+IF(Data!$R245&lt;&gt;"",Scoring!$H$23)+IF(Data!$S245&lt;&gt;"",Scoring!$H$24)+IF(Data!$T245&lt;&gt;"",Scoring!$H$25)+IF(Data!$U245&lt;&gt;"",Scoring!$H$26)+IF(Data!$V245&lt;&gt;"",Scoring!$H$27)+IF(Data!$W245&lt;&gt;"",Scoring!$H$28)+IF(Data!$X245&lt;&gt;"",Scoring!$H$29)+IF(Data!$Y245&lt;&gt;"",Scoring!$H$30)+IF(Data!$Z245&lt;&gt;"",Scoring!$H$31)+IF(Data!$AA245&lt;&gt;"",Scoring!$H$32)+IF(Data!$AB245&lt;&gt;"",Scoring!$H$33)+IF(Data!$AC245&lt;&gt;"",Scoring!$H$34)+IF(Data!$AD245&lt;&gt;"",Scoring!$H$35)+IF(Data!$AE245&lt;&gt;"",Scoring!$H$36)+IF(Data!$AF245&lt;&gt;"",Scoring!$H$37)+IF(Data!$AG245&lt;&gt;"",Scoring!$H$38)+IF(Data!$AH245&lt;&gt;"",Scoring!$H$39)+IF(Data!$AI245&lt;&gt;"",Scoring!$H$40)+IF(Data!$AJ245&lt;&gt;"",Scoring!$H$41)+IF(Data!$AK245&lt;&gt;"",Scoring!$H$42)+IF(Data!$AL245&lt;&gt;"",Scoring!$H$43)+IF(Data!$AM245&lt;&gt;"",Scoring!$H$44)+IF(Data!$AN245&lt;&gt;"",Scoring!$H$45)+IF(Data!$AO245&lt;&gt;"",Scoring!$H$46)+IF(Data!$AP245&lt;&gt;"",Scoring!$H$47)+IF(Data!$AQ245&lt;&gt;"",Scoring!$H$48)+IF(Data!$AR245&lt;&gt;"",Scoring!$H$49)+IF(Data!$AS245&lt;&gt;"",Scoring!$H$50)+IF(Data!$AT245&lt;&gt;"",Scoring!$H$51)+IF(Data!$AU245&lt;&gt;"",Scoring!$H$52),"")</f>
        <v/>
      </c>
      <c r="BE245" s="186" t="str">
        <f>IF(BD245&lt;&gt;"",LOOKUP(BD245,Likelihoods!$A$7:$A$107,Likelihoods!F$7:F$107),"")</f>
        <v/>
      </c>
      <c r="BF245" s="181" t="str">
        <f>IF(AND(COUNTBLANK($B245:$O245)=13,COUNTBLANK($P245:$Q245)=1,COUNTBLANK($R245:$U245)=3,COUNTBLANK($V245:$X245)=2,COUNTBLANK($Y245:$AE245)=6,COUNTBLANK($AF245:$AJ245)=4,COUNTBLANK($AK245:AN245)=3,COUNTBLANK($AO245:$AQ245)=2,COUNTBLANK($AR245:$AS245)=1,COUNTBLANK($AT245:$AU245)=1),IF(Data!$B245&lt;&gt;"",Scoring!$I$7)+IF(Data!$C245&lt;&gt;"",Scoring!$I$8)+IF(Data!$D245&lt;&gt;"",Scoring!$I$9)+IF(Data!$E245&lt;&gt;"",Scoring!$I$10)+IF(Data!$F245&lt;&gt;"",Scoring!$I$11)+IF(Data!$G245&lt;&gt;"",Scoring!$I$12)+IF(Data!$H245&lt;&gt;"",Scoring!$I$13)+IF(Data!$I245&lt;&gt;"",Scoring!$I$14)+IF(Data!$J245&lt;&gt;"",Scoring!$I$15)+IF(Data!$K245&lt;&gt;"",Scoring!$I$16)+IF(Data!$L245&lt;&gt;"",Scoring!$I$17)+IF(Data!$M245&lt;&gt;"",Scoring!$I$18)+IF(Data!$N245&lt;&gt;"",Scoring!$I$19)+IF(Data!$O245&lt;&gt;"",Scoring!$I$20)+IF(Data!$P245&lt;&gt;"",Scoring!$I$21)+IF(Data!$Q245&lt;&gt;"",Scoring!$I$22)+IF(Data!$R245&lt;&gt;"",Scoring!$I$23)+IF(Data!$S245&lt;&gt;"",Scoring!$I$24)+IF(Data!$T245&lt;&gt;"",Scoring!$I$25)+IF(Data!$U245&lt;&gt;"",Scoring!$I$26)+IF(Data!$V245&lt;&gt;"",Scoring!$I$27)+IF(Data!$W245&lt;&gt;"",Scoring!$I$28)+IF(Data!$X245&lt;&gt;"",Scoring!$I$29)+IF(Data!$Y245&lt;&gt;"",Scoring!$I$30)+IF(Data!$Z245&lt;&gt;"",Scoring!$I$31)+IF(Data!$AA245&lt;&gt;"",Scoring!$I$32)+IF(Data!$AB245&lt;&gt;"",Scoring!$I$33)+IF(Data!$AC245&lt;&gt;"",Scoring!$I$34)+IF(Data!$AD245&lt;&gt;"",Scoring!$I$35)+IF(Data!$AE245&lt;&gt;"",Scoring!$I$36)+IF(Data!$AF245&lt;&gt;"",Scoring!$I$37)+IF(Data!$AG245&lt;&gt;"",Scoring!$I$38)+IF(Data!$AH245&lt;&gt;"",Scoring!$I$39)+IF(Data!$AI245&lt;&gt;"",Scoring!$I$40)+IF(Data!$AJ245&lt;&gt;"",Scoring!$I$41)+IF(Data!$AK245&lt;&gt;"",Scoring!$I$42)+IF(Data!$AL245&lt;&gt;"",Scoring!$I$43)+IF(Data!$AM245&lt;&gt;"",Scoring!$I$44)+IF(Data!$AN245&lt;&gt;"",Scoring!$I$45)+IF(Data!$AO245&lt;&gt;"",Scoring!$I$46)+IF(Data!$AP245&lt;&gt;"",Scoring!$I$47)+IF(Data!$AQ245&lt;&gt;"",Scoring!$I$48)+IF(Data!$AR245&lt;&gt;"",Scoring!$I$49)+IF(Data!$AS245&lt;&gt;"",Scoring!$I$50)+IF(Data!$AT245&lt;&gt;"",Scoring!$I$51)+IF(Data!$AU245&lt;&gt;"",Scoring!$I$52),"")</f>
        <v/>
      </c>
      <c r="BG245" s="180" t="str">
        <f>IF(BF245&lt;&gt;"",LOOKUP(BF245,Likelihoods!$A$7:$A$107,Likelihoods!G$7:G$107),"")</f>
        <v/>
      </c>
      <c r="BH245" s="187" t="str">
        <f>IF(AND(COUNTBLANK($B245:$O245)=13,COUNTBLANK($P245:$Q245)=1,COUNTBLANK($R245:$U245)=3,COUNTBLANK($V245:$X245)=2,COUNTBLANK($Y245:$AE245)=6,COUNTBLANK($AF245:$AJ245)=4,COUNTBLANK($AK245:AN245)=3,COUNTBLANK($AO245:$AQ245)=2,COUNTBLANK($AR245:$AS245)=1,COUNTBLANK($AT245:$AU245)=1),IF(Data!$B245&lt;&gt;"",Scoring!$J$7)+IF(Data!$C245&lt;&gt;"",Scoring!$J$8)+IF(Data!$D245&lt;&gt;"",Scoring!$J$9)+IF(Data!$E245&lt;&gt;"",Scoring!$J$10)+IF(Data!$F245&lt;&gt;"",Scoring!$J$11)+IF(Data!$G245&lt;&gt;"",Scoring!$J$12)+IF(Data!$H245&lt;&gt;"",Scoring!$J$13)+IF(Data!$I245&lt;&gt;"",Scoring!$J$14)+IF(Data!$J245&lt;&gt;"",Scoring!$J$15)+IF(Data!$K245&lt;&gt;"",Scoring!$J$16)+IF(Data!$L245&lt;&gt;"",Scoring!$J$17)+IF(Data!$M245&lt;&gt;"",Scoring!$J$18)+IF(Data!$N245&lt;&gt;"",Scoring!$J$19)+IF(Data!$O245&lt;&gt;"",Scoring!$J$20)+IF(Data!$P245&lt;&gt;"",Scoring!$J$21)+IF(Data!$Q245&lt;&gt;"",Scoring!$J$22)+IF(Data!$R245&lt;&gt;"",Scoring!$J$23)+IF(Data!$S245&lt;&gt;"",Scoring!$J$24)+IF(Data!$T245&lt;&gt;"",Scoring!$J$25)+IF(Data!$U245&lt;&gt;"",Scoring!$J$26)+IF(Data!$V245&lt;&gt;"",Scoring!$J$27)+IF(Data!$W245&lt;&gt;"",Scoring!$J$28)+IF(Data!$X245&lt;&gt;"",Scoring!$J$29)+IF(Data!$Y245&lt;&gt;"",Scoring!$J$30)+IF(Data!$Z245&lt;&gt;"",Scoring!$J$31)+IF(Data!$AA245&lt;&gt;"",Scoring!$J$32)+IF(Data!$AB245&lt;&gt;"",Scoring!$J$33)+IF(Data!$AC245&lt;&gt;"",Scoring!$J$34)+IF(Data!$AD245&lt;&gt;"",Scoring!$J$35)+IF(Data!$AE245&lt;&gt;"",Scoring!$J$36)+IF(Data!$AF245&lt;&gt;"",Scoring!$J$37)+IF(Data!$AG245&lt;&gt;"",Scoring!$J$38)+IF(Data!$AH245&lt;&gt;"",Scoring!$J$39)+IF(Data!$AI245&lt;&gt;"",Scoring!$J$40)+IF(Data!$AJ245&lt;&gt;"",Scoring!$J$41)+IF(Data!$AK245&lt;&gt;"",Scoring!$J$42)+IF(Data!$AL245&lt;&gt;"",Scoring!$J$43)+IF(Data!$AM245&lt;&gt;"",Scoring!$J$44)+IF(Data!$AN245&lt;&gt;"",Scoring!$J$45)+IF(Data!$AO245&lt;&gt;"",Scoring!$J$46)+IF(Data!$AP245&lt;&gt;"",Scoring!$J$47)+IF(Data!$AQ245&lt;&gt;"",Scoring!$J$48)+IF(Data!$AR245&lt;&gt;"",Scoring!$J$49)+IF(Data!$AS245&lt;&gt;"",Scoring!$J$50)+IF(Data!$AT245&lt;&gt;"",Scoring!$J$51)+IF(Data!$AU245&lt;&gt;"",Scoring!$J$52),"")</f>
        <v/>
      </c>
      <c r="BI245" s="183" t="str">
        <f>IF(BH245&lt;&gt;"",LOOKUP(BH245,Likelihoods!$A$7:$A$107,Likelihoods!H$7:H$107),"")</f>
        <v/>
      </c>
      <c r="BJ245" s="188" t="str">
        <f>IF(AND(COUNTBLANK($B245:$O245)=13,COUNTBLANK($P245:$Q245)=1,COUNTBLANK($R245:$U245)=3,COUNTBLANK($V245:$X245)=2,COUNTBLANK($Y245:$AE245)=6,COUNTBLANK($AF245:$AJ245)=4,COUNTBLANK($AK245:AN245)=3,COUNTBLANK($AO245:$AQ245)=2,COUNTBLANK($AR245:$AS245)=1,COUNTBLANK($AT245:$AU245)=1),IF(Data!$B245&lt;&gt;"",Scoring!$K$7)+IF(Data!$C245&lt;&gt;"",Scoring!$K$8)+IF(Data!$D245&lt;&gt;"",Scoring!$K$9)+IF(Data!$E245&lt;&gt;"",Scoring!$K$10)+IF(Data!$F245&lt;&gt;"",Scoring!$K$11)+IF(Data!$G245&lt;&gt;"",Scoring!$K$12)+IF(Data!$H245&lt;&gt;"",Scoring!$K$13)+IF(Data!$I245&lt;&gt;"",Scoring!$K$14)+IF(Data!$J245&lt;&gt;"",Scoring!$K$15)+IF(Data!$K245&lt;&gt;"",Scoring!$K$16)+IF(Data!$L245&lt;&gt;"",Scoring!$K$17)+IF(Data!$M245&lt;&gt;"",Scoring!$K$18)+IF(Data!$N245&lt;&gt;"",Scoring!$K$19)+IF(Data!$O245&lt;&gt;"",Scoring!$K$20)+IF(Data!$P245&lt;&gt;"",Scoring!$K$21)+IF(Data!$Q245&lt;&gt;"",Scoring!$K$22)+IF(Data!$R245&lt;&gt;"",Scoring!$K$23)+IF(Data!$S245&lt;&gt;"",Scoring!$K$24)+IF(Data!$T245&lt;&gt;"",Scoring!$K$25)+IF(Data!$U245&lt;&gt;"",Scoring!$K$26)+IF(Data!$V245&lt;&gt;"",Scoring!$K$27)+IF(Data!$W245&lt;&gt;"",Scoring!$K$28)+IF(Data!$X245&lt;&gt;"",Scoring!$K$29)+IF(Data!$Y245&lt;&gt;"",Scoring!$K$30)+IF(Data!$Z245&lt;&gt;"",Scoring!$K$31)+IF(Data!$AA245&lt;&gt;"",Scoring!$K$32)+IF(Data!$AB245&lt;&gt;"",Scoring!$K$33)+IF(Data!$AC245&lt;&gt;"",Scoring!$K$34)+IF(Data!$AD245&lt;&gt;"",Scoring!$K$35)+IF(Data!$AE245&lt;&gt;"",Scoring!$K$36)+IF(Data!$AF245&lt;&gt;"",Scoring!$K$37)+IF(Data!$AG245&lt;&gt;"",Scoring!$K$38)+IF(Data!$AH245&lt;&gt;"",Scoring!$K$39)+IF(Data!$AI245&lt;&gt;"",Scoring!$K$40)+IF(Data!$AJ245&lt;&gt;"",Scoring!$K$41)+IF(Data!$AK245&lt;&gt;"",Scoring!$K$42)+IF(Data!$AL245&lt;&gt;"",Scoring!$K$43)+IF(Data!$AM245&lt;&gt;"",Scoring!$K$44)+IF(Data!$AN245&lt;&gt;"",Scoring!$K$45)+IF(Data!$AO245&lt;&gt;"",Scoring!$K$46)+IF(Data!$AP245&lt;&gt;"",Scoring!$K$47)+IF(Data!$AQ245&lt;&gt;"",Scoring!$K$48)+IF(Data!$AR245&lt;&gt;"",Scoring!$K$49)+IF(Data!$AS245&lt;&gt;"",Scoring!$K$50)+IF(Data!$AT245&lt;&gt;"",Scoring!$K$51)+IF(Data!$AU245&lt;&gt;"",Scoring!$K$52),"")</f>
        <v/>
      </c>
      <c r="BK245" s="184" t="str">
        <f>IF(BJ245&lt;&gt;"",LOOKUP(BJ245,Likelihoods!$A$7:$A$107,Likelihoods!I$7:I$107),"")</f>
        <v/>
      </c>
      <c r="BL245" s="187" t="str">
        <f>IF(AND(COUNTBLANK($B245:$O245)=13,COUNTBLANK($P245:$Q245)=1,COUNTBLANK($R245:$U245)=3,COUNTBLANK($V245:$X245)=2,COUNTBLANK($Y245:$AE245)=6,COUNTBLANK($AF245:$AJ245)=4,COUNTBLANK($AK245:AN245)=3,COUNTBLANK($AO245:$AQ245)=2,COUNTBLANK($AR245:$AS245)=1,COUNTBLANK($AT245:$AU245)=1),IF(Data!$B245&lt;&gt;"",Scoring!$L$7)+IF(Data!$C245&lt;&gt;"",Scoring!$L$8)+IF(Data!$D245&lt;&gt;"",Scoring!$L$9)+IF(Data!$E245&lt;&gt;"",Scoring!$L$10)+IF(Data!$F245&lt;&gt;"",Scoring!$L$11)+IF(Data!$G245&lt;&gt;"",Scoring!$L$12)+IF(Data!$H245&lt;&gt;"",Scoring!$L$13)+IF(Data!$I245&lt;&gt;"",Scoring!$L$14)+IF(Data!$J245&lt;&gt;"",Scoring!$L$15)+IF(Data!$K245&lt;&gt;"",Scoring!$L$16)+IF(Data!$L245&lt;&gt;"",Scoring!$L$17)+IF(Data!$M245&lt;&gt;"",Scoring!$L$18)+IF(Data!$N245&lt;&gt;"",Scoring!$L$19)+IF(Data!$O245&lt;&gt;"",Scoring!$L$20)+IF(Data!$P245&lt;&gt;"",Scoring!$L$21)+IF(Data!$Q245&lt;&gt;"",Scoring!$L$22)+IF(Data!$R245&lt;&gt;"",Scoring!$L$23)+IF(Data!$S245&lt;&gt;"",Scoring!$L$24)+IF(Data!$T245&lt;&gt;"",Scoring!$L$25)+IF(Data!$U245&lt;&gt;"",Scoring!$L$26)+IF(Data!$V245&lt;&gt;"",Scoring!$L$27)+IF(Data!$W245&lt;&gt;"",Scoring!$L$28)+IF(Data!$X245&lt;&gt;"",Scoring!$L$29)+IF(Data!$Y245&lt;&gt;"",Scoring!$L$30)+IF(Data!$Z245&lt;&gt;"",Scoring!$L$31)+IF(Data!$AA245&lt;&gt;"",Scoring!$L$32)+IF(Data!$AB245&lt;&gt;"",Scoring!$L$33)+IF(Data!$AC245&lt;&gt;"",Scoring!$L$34)+IF(Data!$AD245&lt;&gt;"",Scoring!$L$35)+IF(Data!$AE245&lt;&gt;"",Scoring!$L$36)+IF(Data!$AF245&lt;&gt;"",Scoring!$L$37)+IF(Data!$AG245&lt;&gt;"",Scoring!$L$38)+IF(Data!$AH245&lt;&gt;"",Scoring!$L$39)+IF(Data!$AI245&lt;&gt;"",Scoring!$L$40)+IF(Data!$AJ245&lt;&gt;"",Scoring!$L$41)+IF(Data!$AK245&lt;&gt;"",Scoring!$L$42)+IF(Data!$AL245&lt;&gt;"",Scoring!$L$43)+IF(Data!$AM245&lt;&gt;"",Scoring!$L$44)+IF(Data!$AN245&lt;&gt;"",Scoring!$L$45)+IF(Data!$AO245&lt;&gt;"",Scoring!$L$46)+IF(Data!$AP245&lt;&gt;"",Scoring!$L$47)+IF(Data!$AQ245&lt;&gt;"",Scoring!$L$48)+IF(Data!$AR245&lt;&gt;"",Scoring!$L$49)+IF(Data!$AS245&lt;&gt;"",Scoring!$L$50)+IF(Data!$AT245&lt;&gt;"",Scoring!$L$51)+IF(Data!$AU245&lt;&gt;"",Scoring!$L$52),"")</f>
        <v/>
      </c>
      <c r="BM245" s="180" t="str">
        <f>IF(BL245&lt;&gt;"",LOOKUP(BL245,Likelihoods!$A$7:$A$107,Likelihoods!J$7:J$107),"")</f>
        <v/>
      </c>
      <c r="BN245" s="181" t="str">
        <f>IF(AND(COUNTBLANK($B245:$O245)=13,COUNTBLANK($P245:$Q245)=1,COUNTBLANK($R245:$U245)=3,COUNTBLANK($V245:$X245)=2,COUNTBLANK($Y245:$AE245)=6,COUNTBLANK($AF245:$AJ245)=4,COUNTBLANK($AK245:AN245)=3,COUNTBLANK($AO245:$AQ245)=2,COUNTBLANK($AR245:$AS245)=1,COUNTBLANK($AT245:$AU245)=1),IF(Data!$B245&lt;&gt;"",Scoring!$M$7)+IF(Data!$C245&lt;&gt;"",Scoring!$M$8)+IF(Data!$D245&lt;&gt;"",Scoring!$M$9)+IF(Data!$E245&lt;&gt;"",Scoring!$M$10)+IF(Data!$F245&lt;&gt;"",Scoring!$M$11)+IF(Data!$G245&lt;&gt;"",Scoring!$M$12)+IF(Data!$H245&lt;&gt;"",Scoring!$M$13)+IF(Data!$I245&lt;&gt;"",Scoring!$M$14)+IF(Data!$J245&lt;&gt;"",Scoring!$M$15)+IF(Data!$K245&lt;&gt;"",Scoring!$M$16)+IF(Data!$L245&lt;&gt;"",Scoring!$M$17)+IF(Data!$M245&lt;&gt;"",Scoring!$M$18)+IF(Data!$N245&lt;&gt;"",Scoring!$M$19)+IF(Data!$O245&lt;&gt;"",Scoring!$M$20)+IF(Data!$P245&lt;&gt;"",Scoring!$M$21)+IF(Data!$Q245&lt;&gt;"",Scoring!$M$22)+IF(Data!$R245&lt;&gt;"",Scoring!$M$23)+IF(Data!$S245&lt;&gt;"",Scoring!$M$24)+IF(Data!$T245&lt;&gt;"",Scoring!$M$25)+IF(Data!$U245&lt;&gt;"",Scoring!$M$26)+IF(Data!$V245&lt;&gt;"",Scoring!$M$27)+IF(Data!$W245&lt;&gt;"",Scoring!$M$28)+IF(Data!$X245&lt;&gt;"",Scoring!$M$29)+IF(Data!$Y245&lt;&gt;"",Scoring!$M$30)+IF(Data!$Z245&lt;&gt;"",Scoring!$M$31)+IF(Data!$AA245&lt;&gt;"",Scoring!$M$32)+IF(Data!$AB245&lt;&gt;"",Scoring!$M$33)+IF(Data!$AC245&lt;&gt;"",Scoring!$M$34)+IF(Data!$AD245&lt;&gt;"",Scoring!$M$35)+IF(Data!$AE245&lt;&gt;"",Scoring!$M$36)+IF(Data!$AF245&lt;&gt;"",Scoring!$M$37)+IF(Data!$AG245&lt;&gt;"",Scoring!$M$38)+IF(Data!$AH245&lt;&gt;"",Scoring!$M$39)+IF(Data!$AI245&lt;&gt;"",Scoring!$M$40)+IF(Data!$AJ245&lt;&gt;"",Scoring!$M$41)+IF(Data!$AK245&lt;&gt;"",Scoring!$M$42)+IF(Data!$AL245&lt;&gt;"",Scoring!$M$43)+IF(Data!$AM245&lt;&gt;"",Scoring!$M$44)+IF(Data!$AN245&lt;&gt;"",Scoring!$M$45)+IF(Data!$AO245&lt;&gt;"",Scoring!$M$46)+IF(Data!$AP245&lt;&gt;"",Scoring!$M$47)+IF(Data!$AQ245&lt;&gt;"",Scoring!$M$48)+IF(Data!$AR245&lt;&gt;"",Scoring!$M$49)+IF(Data!$AS245&lt;&gt;"",Scoring!$M$50)+IF(Data!$AT245&lt;&gt;"",Scoring!$M$51)+IF(Data!$AU245&lt;&gt;"",Scoring!$M$52),"")</f>
        <v/>
      </c>
      <c r="BO245" s="184" t="str">
        <f>IF(BN245&lt;&gt;"",LOOKUP(BN245,Likelihoods!$A$7:$A$107,Likelihoods!K$7:K$107),"")</f>
        <v/>
      </c>
      <c r="BP245" s="179" t="str">
        <f>IF(AND(COUNTBLANK($B245:$O245)=13,COUNTBLANK($P245:$Q245)=1,COUNTBLANK($R245:$U245)=3,COUNTBLANK($V245:$X245)=2,COUNTBLANK($Y245:$AE245)=6,COUNTBLANK($AF245:$AJ245)=4,COUNTBLANK($AK245:AN245)=3,COUNTBLANK($AO245:$AQ245)=2,COUNTBLANK($AR245:$AS245)=1,COUNTBLANK($AT245:$AU245)=1),IF(Data!$B245&lt;&gt;"",Scoring!$N$7)+IF(Data!$C245&lt;&gt;"",Scoring!$N$8)+IF(Data!$D245&lt;&gt;"",Scoring!$N$9)+IF(Data!$E245&lt;&gt;"",Scoring!$N$10)+IF(Data!$F245&lt;&gt;"",Scoring!$N$11)+IF(Data!$G245&lt;&gt;"",Scoring!$N$12)+IF(Data!$H245&lt;&gt;"",Scoring!$N$13)+IF(Data!$I245&lt;&gt;"",Scoring!$N$14)+IF(Data!$J245&lt;&gt;"",Scoring!$N$15)+IF(Data!$K245&lt;&gt;"",Scoring!$N$16)+IF(Data!$L245&lt;&gt;"",Scoring!$N$17)+IF(Data!$M245&lt;&gt;"",Scoring!$N$18)+IF(Data!$N245&lt;&gt;"",Scoring!$N$19)+IF(Data!$O245&lt;&gt;"",Scoring!$N$20)+IF(Data!$P245&lt;&gt;"",Scoring!$N$21)+IF(Data!$Q245&lt;&gt;"",Scoring!$N$22)+IF(Data!$R245&lt;&gt;"",Scoring!$N$23)+IF(Data!$S245&lt;&gt;"",Scoring!$N$24)+IF(Data!$T245&lt;&gt;"",Scoring!$N$25)+IF(Data!$U245&lt;&gt;"",Scoring!$N$26)+IF(Data!$V245&lt;&gt;"",Scoring!$N$27)+IF(Data!$W245&lt;&gt;"",Scoring!$N$28)+IF(Data!$X245&lt;&gt;"",Scoring!$N$29)+IF(Data!$Y245&lt;&gt;"",Scoring!$N$30)+IF(Data!$Z245&lt;&gt;"",Scoring!$N$31)+IF(Data!$AA245&lt;&gt;"",Scoring!$N$32)+IF(Data!$AB245&lt;&gt;"",Scoring!$N$33)+IF(Data!$AC245&lt;&gt;"",Scoring!$N$34)+IF(Data!$AD245&lt;&gt;"",Scoring!$N$35)+IF(Data!$AE245&lt;&gt;"",Scoring!$N$36)+IF(Data!$AF245&lt;&gt;"",Scoring!$N$37)+IF(Data!$AG245&lt;&gt;"",Scoring!$N$38)+IF(Data!$AH245&lt;&gt;"",Scoring!$N$39)+IF(Data!$AI245&lt;&gt;"",Scoring!$N$40)+IF(Data!$AJ245&lt;&gt;"",Scoring!$N$41)+IF(Data!$AK245&lt;&gt;"",Scoring!$N$42)+IF(Data!$AL245&lt;&gt;"",Scoring!$N$43)+IF(Data!$AM245&lt;&gt;"",Scoring!$N$44)+IF(Data!$AN245&lt;&gt;"",Scoring!$N$45)+IF(Data!$AO245&lt;&gt;"",Scoring!$N$46)+IF(Data!$AP245&lt;&gt;"",Scoring!$N$47)+IF(Data!$AQ245&lt;&gt;"",Scoring!$N$48)+IF(Data!$AR245&lt;&gt;"",Scoring!$N$49)+IF(Data!$AS245&lt;&gt;"",Scoring!$N$50)+IF(Data!$AT245&lt;&gt;"",Scoring!$N$51)+IF(Data!$AU245&lt;&gt;"",Scoring!$N$52),"")</f>
        <v/>
      </c>
      <c r="BQ245" s="189" t="str">
        <f>IF(BP245&lt;&gt;"",LOOKUP(BP245,Likelihoods!$A$7:$A$107,Likelihoods!L$7:L$107),"")</f>
        <v/>
      </c>
      <c r="BR245" s="181" t="str">
        <f>IF(AND(COUNTBLANK($B245:$O245)=13,COUNTBLANK($P245:$Q245)=1,COUNTBLANK($R245:$U245)=3,COUNTBLANK($V245:$X245)=2,COUNTBLANK($Y245:$AE245)=6,COUNTBLANK($AF245:$AJ245)=4,COUNTBLANK($AK245:AN245)=3,COUNTBLANK($AO245:$AQ245)=2,COUNTBLANK($AR245:$AS245)=1,COUNTBLANK($AT245:$AU245)=1),IF(Data!$B245&lt;&gt;"",Scoring!$O$7)+IF(Data!$C245&lt;&gt;"",Scoring!$O$8)+IF(Data!$D245&lt;&gt;"",Scoring!$O$9)+IF(Data!$E245&lt;&gt;"",Scoring!$O$10)+IF(Data!$F245&lt;&gt;"",Scoring!$O$11)+IF(Data!$G245&lt;&gt;"",Scoring!$O$12)+IF(Data!$H245&lt;&gt;"",Scoring!$O$13)+IF(Data!$I245&lt;&gt;"",Scoring!$O$14)+IF(Data!$J245&lt;&gt;"",Scoring!$O$15)+IF(Data!$K245&lt;&gt;"",Scoring!$O$16)+IF(Data!$L245&lt;&gt;"",Scoring!$O$17)+IF(Data!$M245&lt;&gt;"",Scoring!$O$18)+IF(Data!$N245&lt;&gt;"",Scoring!$O$19)+IF(Data!$O245&lt;&gt;"",Scoring!$O$20)+IF(Data!$P245&lt;&gt;"",Scoring!$O$21)+IF(Data!$Q245&lt;&gt;"",Scoring!$O$22)+IF(Data!$R245&lt;&gt;"",Scoring!$O$23)+IF(Data!$S245&lt;&gt;"",Scoring!$O$24)+IF(Data!$T245&lt;&gt;"",Scoring!$O$25)+IF(Data!$U245&lt;&gt;"",Scoring!$O$26)+IF(Data!$V245&lt;&gt;"",Scoring!$O$27)+IF(Data!$W245&lt;&gt;"",Scoring!$O$28)+IF(Data!$X245&lt;&gt;"",Scoring!$O$29)+IF(Data!$Y245&lt;&gt;"",Scoring!$O$30)+IF(Data!$Z245&lt;&gt;"",Scoring!$O$31)+IF(Data!$AA245&lt;&gt;"",Scoring!$O$32)+IF(Data!$AB245&lt;&gt;"",Scoring!$O$33)+IF(Data!$AC245&lt;&gt;"",Scoring!$O$34)+IF(Data!$AD245&lt;&gt;"",Scoring!$O$35)+IF(Data!$AE245&lt;&gt;"",Scoring!$O$36)+IF(Data!$AF245&lt;&gt;"",Scoring!$O$37)+IF(Data!$AG245&lt;&gt;"",Scoring!$O$38)+IF(Data!$AH245&lt;&gt;"",Scoring!$O$39)+IF(Data!$AI245&lt;&gt;"",Scoring!$O$40)+IF(Data!$AJ245&lt;&gt;"",Scoring!$O$41)+IF(Data!$AK245&lt;&gt;"",Scoring!$O$42)+IF(Data!$AL245&lt;&gt;"",Scoring!$O$43)+IF(Data!$AM245&lt;&gt;"",Scoring!$O$44)+IF(Data!$AN245&lt;&gt;"",Scoring!$O$45)+IF(Data!$AO245&lt;&gt;"",Scoring!$O$46)+IF(Data!$AP245&lt;&gt;"",Scoring!$O$47)+IF(Data!$AQ245&lt;&gt;"",Scoring!$O$48)+IF(Data!$AR245&lt;&gt;"",Scoring!$O$49)+IF(Data!$AS245&lt;&gt;"",Scoring!$O$50)+IF(Data!$AT245&lt;&gt;"",Scoring!$O$51)+IF(Data!$AU245&lt;&gt;"",Scoring!$O$52),"")</f>
        <v/>
      </c>
      <c r="BS245" s="184" t="str">
        <f>IF(BR245&lt;&gt;"",LOOKUP(BR245,Likelihoods!$A$7:$A$107,Likelihoods!M$7:M$107),"")</f>
        <v/>
      </c>
      <c r="BT245" s="181" t="str">
        <f>IF(AND(COUNTBLANK($B245:$O245)=13,COUNTBLANK($P245:$Q245)=1,COUNTBLANK($R245:$U245)=3,COUNTBLANK($V245:$X245)=2,COUNTBLANK($Y245:$AE245)=6,COUNTBLANK($AF245:$AJ245)=4,COUNTBLANK($AK245:AN245)=3,COUNTBLANK($AO245:$AQ245)=2,COUNTBLANK($AR245:$AS245)=1,COUNTBLANK($AT245:$AU245)=1),IF(Data!$B245&lt;&gt;"",Scoring!$P$7)+IF(Data!$C245&lt;&gt;"",Scoring!$P$8)+IF(Data!$D245&lt;&gt;"",Scoring!$P$9)+IF(Data!$E245&lt;&gt;"",Scoring!$P$10)+IF(Data!$F245&lt;&gt;"",Scoring!$P$11)+IF(Data!$G245&lt;&gt;"",Scoring!$P$12)+IF(Data!$H245&lt;&gt;"",Scoring!$P$13)+IF(Data!$I245&lt;&gt;"",Scoring!$P$14)+IF(Data!$J245&lt;&gt;"",Scoring!$P$15)+IF(Data!$K245&lt;&gt;"",Scoring!$P$16)+IF(Data!$L245&lt;&gt;"",Scoring!$P$17)+IF(Data!$M245&lt;&gt;"",Scoring!$P$18)+IF(Data!$N245&lt;&gt;"",Scoring!$P$19)+IF(Data!$O245&lt;&gt;"",Scoring!$P$20)+IF(Data!$P245&lt;&gt;"",Scoring!$P$21)+IF(Data!$Q245&lt;&gt;"",Scoring!$P$22)+IF(Data!$R245&lt;&gt;"",Scoring!$P$23)+IF(Data!$S245&lt;&gt;"",Scoring!$P$24)+IF(Data!$T245&lt;&gt;"",Scoring!$P$25)+IF(Data!$U245&lt;&gt;"",Scoring!$P$26)+IF(Data!$V245&lt;&gt;"",Scoring!$P$27)+IF(Data!$W245&lt;&gt;"",Scoring!$P$28)+IF(Data!$X245&lt;&gt;"",Scoring!$P$29)+IF(Data!$Y245&lt;&gt;"",Scoring!$P$30)+IF(Data!$Z245&lt;&gt;"",Scoring!$P$31)+IF(Data!$AA245&lt;&gt;"",Scoring!$P$32)+IF(Data!$AB245&lt;&gt;"",Scoring!$P$33)+IF(Data!$AC245&lt;&gt;"",Scoring!$P$34)+IF(Data!$AD245&lt;&gt;"",Scoring!$P$35)+IF(Data!$AE245&lt;&gt;"",Scoring!$P$36)+IF(Data!$AF245&lt;&gt;"",Scoring!$P$37)+IF(Data!$AG245&lt;&gt;"",Scoring!$P$38)+IF(Data!$AH245&lt;&gt;"",Scoring!$P$39)+IF(Data!$AI245&lt;&gt;"",Scoring!$P$40)+IF(Data!$AJ245&lt;&gt;"",Scoring!$P$41)+IF(Data!$AK245&lt;&gt;"",Scoring!$P$42)+IF(Data!$AL245&lt;&gt;"",Scoring!$P$43)+IF(Data!$AM245&lt;&gt;"",Scoring!$P$44)+IF(Data!$AN245&lt;&gt;"",Scoring!$P$45)+IF(Data!$AO245&lt;&gt;"",Scoring!$P$46)+IF(Data!$AP245&lt;&gt;"",Scoring!$P$47)+IF(Data!$AQ245&lt;&gt;"",Scoring!$P$48)+IF(Data!$AR245&lt;&gt;"",Scoring!$P$49)+IF(Data!$AS245&lt;&gt;"",Scoring!$P$50)+IF(Data!$AT245&lt;&gt;"",Scoring!$P$51)+IF(Data!$AU245&lt;&gt;"",Scoring!$P$52),"")</f>
        <v/>
      </c>
      <c r="BU245" s="180" t="str">
        <f>IF(BT245&lt;&gt;"",LOOKUP(BT245,Likelihoods!$A$7:$A$107,Likelihoods!N$7:N$107),"")</f>
        <v/>
      </c>
      <c r="BV245" s="181" t="str">
        <f>IF(AND(COUNTBLANK($B245:$O245)=13,COUNTBLANK($P245:$Q245)=1,COUNTBLANK($R245:$U245)=3,COUNTBLANK($V245:$X245)=2,COUNTBLANK($Y245:$AE245)=6,COUNTBLANK($AF245:$AJ245)=4,COUNTBLANK($AK245:AN245)=3,COUNTBLANK($AO245:$AQ245)=2,COUNTBLANK($AR245:$AS245)=1,COUNTBLANK($AT245:$AU245)=1),IF(Data!$B245&lt;&gt;"",Scoring!$Q$7)+IF(Data!$C245&lt;&gt;"",Scoring!$Q$8)+IF(Data!$D245&lt;&gt;"",Scoring!$Q$9)+IF(Data!$E245&lt;&gt;"",Scoring!$Q$10)+IF(Data!$F245&lt;&gt;"",Scoring!$Q$11)+IF(Data!$G245&lt;&gt;"",Scoring!$Q$12)+IF(Data!$H245&lt;&gt;"",Scoring!$Q$13)+IF(Data!$I245&lt;&gt;"",Scoring!$Q$14)+IF(Data!$J245&lt;&gt;"",Scoring!$Q$15)+IF(Data!$K245&lt;&gt;"",Scoring!$Q$16)+IF(Data!$L245&lt;&gt;"",Scoring!$Q$17)+IF(Data!$M245&lt;&gt;"",Scoring!$Q$18)+IF(Data!$N245&lt;&gt;"",Scoring!$Q$19)+IF(Data!$O245&lt;&gt;"",Scoring!$Q$20)+IF(Data!$P245&lt;&gt;"",Scoring!$Q$21)+IF(Data!$Q245&lt;&gt;"",Scoring!$Q$22)+IF(Data!$R245&lt;&gt;"",Scoring!$Q$23)+IF(Data!$S245&lt;&gt;"",Scoring!$Q$24)+IF(Data!$T245&lt;&gt;"",Scoring!$Q$25)+IF(Data!$U245&lt;&gt;"",Scoring!$Q$26)+IF(Data!$V245&lt;&gt;"",Scoring!$Q$27)+IF(Data!$W245&lt;&gt;"",Scoring!$Q$28)+IF(Data!$X245&lt;&gt;"",Scoring!$Q$29)+IF(Data!$Y245&lt;&gt;"",Scoring!$Q$30)+IF(Data!$Z245&lt;&gt;"",Scoring!$Q$31)+IF(Data!$AA245&lt;&gt;"",Scoring!$Q$32)+IF(Data!$AB245&lt;&gt;"",Scoring!$Q$33)+IF(Data!$AC245&lt;&gt;"",Scoring!$Q$34)+IF(Data!$AD245&lt;&gt;"",Scoring!$Q$35)+IF(Data!$AE245&lt;&gt;"",Scoring!$Q$36)+IF(Data!$AF245&lt;&gt;"",Scoring!$Q$37)+IF(Data!$AG245&lt;&gt;"",Scoring!$Q$38)+IF(Data!$AH245&lt;&gt;"",Scoring!$Q$39)+IF(Data!$AI245&lt;&gt;"",Scoring!$Q$40)+IF(Data!$AJ245&lt;&gt;"",Scoring!$Q$41)+IF(Data!$AK245&lt;&gt;"",Scoring!$Q$42)+IF(Data!$AL245&lt;&gt;"",Scoring!$Q$43)+IF(Data!$AM245&lt;&gt;"",Scoring!$Q$44)+IF(Data!$AN245&lt;&gt;"",Scoring!$Q$45)+IF(Data!$AO245&lt;&gt;"",Scoring!$Q$46)+IF(Data!$AP245&lt;&gt;"",Scoring!$Q$47)+IF(Data!$AQ245&lt;&gt;"",Scoring!$Q$48)+IF(Data!$AR245&lt;&gt;"",Scoring!$Q$49)+IF(Data!$AS245&lt;&gt;"",Scoring!$Q$50)+IF(Data!$AT245&lt;&gt;"",Scoring!$Q$51)+IF(Data!$AU245&lt;&gt;"",Scoring!$Q$52),"")</f>
        <v/>
      </c>
      <c r="BW245" s="183" t="str">
        <f>IF(BV245&lt;&gt;"",LOOKUP(BV245,Likelihoods!$A$7:$A$107,Likelihoods!O$7:O$107),"")</f>
        <v/>
      </c>
      <c r="BX245" s="9"/>
      <c r="BY245" s="9"/>
      <c r="BZ245" s="9"/>
      <c r="CA245" s="9"/>
      <c r="CB245" s="9"/>
      <c r="CC245" s="9"/>
      <c r="CD245" s="9"/>
      <c r="CE245" s="9"/>
      <c r="CF245" s="9"/>
      <c r="CG245" s="9"/>
      <c r="CH245" s="9"/>
      <c r="CI245" s="9"/>
      <c r="CJ245" s="9"/>
      <c r="CK245" s="9"/>
    </row>
    <row r="246" spans="1:89" ht="14.25">
      <c r="A246" s="59"/>
      <c r="B246" s="76"/>
      <c r="C246" s="77"/>
      <c r="D246" s="77"/>
      <c r="E246" s="77"/>
      <c r="F246" s="77"/>
      <c r="G246" s="77"/>
      <c r="H246" s="77"/>
      <c r="I246" s="77"/>
      <c r="J246" s="77"/>
      <c r="K246" s="77"/>
      <c r="L246" s="77"/>
      <c r="M246" s="77"/>
      <c r="N246" s="77"/>
      <c r="O246" s="77"/>
      <c r="P246" s="76"/>
      <c r="Q246" s="78"/>
      <c r="R246" s="77"/>
      <c r="S246" s="77"/>
      <c r="T246" s="77"/>
      <c r="U246" s="77"/>
      <c r="V246" s="76"/>
      <c r="W246" s="77"/>
      <c r="X246" s="78"/>
      <c r="Y246" s="77"/>
      <c r="Z246" s="77"/>
      <c r="AA246" s="77"/>
      <c r="AB246" s="77"/>
      <c r="AC246" s="77"/>
      <c r="AD246" s="77"/>
      <c r="AE246" s="77"/>
      <c r="AF246" s="76"/>
      <c r="AG246" s="77"/>
      <c r="AH246" s="77"/>
      <c r="AI246" s="77"/>
      <c r="AJ246" s="78"/>
      <c r="AK246" s="77"/>
      <c r="AL246" s="77"/>
      <c r="AM246" s="77"/>
      <c r="AN246" s="77"/>
      <c r="AO246" s="76"/>
      <c r="AP246" s="77"/>
      <c r="AQ246" s="78"/>
      <c r="AR246" s="76"/>
      <c r="AS246" s="78"/>
      <c r="AT246" s="77"/>
      <c r="AU246" s="77"/>
      <c r="AV246" s="179" t="str">
        <f>IF(AND(COUNTBLANK($B246:$O246)=13,COUNTBLANK($P246:$Q246)=1,COUNTBLANK($R246:$U246)=3,COUNTBLANK($V246:$X246)=2,COUNTBLANK($Y246:$AE246)=6,COUNTBLANK($AF246:$AJ246)=4,COUNTBLANK($AK246:AN246)=3,COUNTBLANK($AO246:$AQ246)=2,COUNTBLANK($AR246:$AS246)=1,COUNTBLANK($AT246:$AU246)=1),IF(Data!$B246&lt;&gt;"",Scoring!$D$7)+IF(Data!$C246&lt;&gt;"",Scoring!$D$8)+IF(Data!$D246&lt;&gt;"",Scoring!$D$9)+IF(Data!$E246&lt;&gt;"",Scoring!$D$10)+IF(Data!$F246&lt;&gt;"",Scoring!$D$11)+IF(Data!$G246&lt;&gt;"",Scoring!$D$12)+IF(Data!$H246&lt;&gt;"",Scoring!$D$13)+IF(Data!$I246&lt;&gt;"",Scoring!$D$14)+IF(Data!$J246&lt;&gt;"",Scoring!$D$15)+IF(Data!$K246&lt;&gt;"",Scoring!$D$16)+IF(Data!$L246&lt;&gt;"",Scoring!$D$17)+IF(Data!$M246&lt;&gt;"",Scoring!$D$18)+IF(Data!$N246&lt;&gt;"",Scoring!$D$19)+IF(Data!$O246&lt;&gt;"",Scoring!$D$20)+IF(Data!$P246&lt;&gt;"",Scoring!$D$21)+IF(Data!$Q246&lt;&gt;"",Scoring!$D$22)+IF(Data!$R246&lt;&gt;"",Scoring!$D$23)+IF(Data!$S246&lt;&gt;"",Scoring!$D$24)+IF(Data!$T246&lt;&gt;"",Scoring!$D$25)+IF(Data!$U246&lt;&gt;"",Scoring!$D$26)+IF(Data!$V246&lt;&gt;"",Scoring!$D$27)+IF(Data!$W246&lt;&gt;"",Scoring!$D$28)+IF(Data!$X246&lt;&gt;"",Scoring!$D$29)+IF(Data!$Y246&lt;&gt;"",Scoring!$D$30)+IF(Data!$Z246&lt;&gt;"",Scoring!$D$31)+IF(Data!$AA246&lt;&gt;"",Scoring!$D$32)+IF(Data!$AB246&lt;&gt;"",Scoring!$D$33)+IF(Data!$AC246&lt;&gt;"",Scoring!$D$34)+IF(Data!$AD246&lt;&gt;"",Scoring!$D$35)+IF(Data!$AE246&lt;&gt;"",Scoring!$D$36)+IF(Data!$AF246&lt;&gt;"",Scoring!$D$37)+IF(Data!$AG246&lt;&gt;"",Scoring!$D$38)+IF(Data!$AH246&lt;&gt;"",Scoring!$D$39)+IF(Data!$AI246&lt;&gt;"",Scoring!$D$40)+IF(Data!$AJ246&lt;&gt;"",Scoring!$D$41)+IF(Data!$AK246&lt;&gt;"",Scoring!$D$42)+IF(Data!$AL246&lt;&gt;"",Scoring!$D$43)+IF(Data!$AM246&lt;&gt;"",Scoring!$D$44)+IF(Data!$AN246&lt;&gt;"",Scoring!$D$45)+IF(Data!$AO246&lt;&gt;"",Scoring!$D$46)+IF(Data!$AP246&lt;&gt;"",Scoring!$D$47)+IF(Data!$AQ246&lt;&gt;"",Scoring!$D$48)+IF(Data!$AR246&lt;&gt;"",Scoring!$D$49)+IF(Data!$AS246&lt;&gt;"",Scoring!$D$50)+IF(Data!$AT246&lt;&gt;"",Scoring!$D$51)+IF(Data!$AU246&lt;&gt;"",Scoring!$D$52),"")</f>
        <v/>
      </c>
      <c r="AW246" s="180" t="str">
        <f>IF(AV246&lt;&gt;"",LOOKUP(AV246,Likelihoods!$A$7:$A$107,Likelihoods!B$7:B$107),"")</f>
        <v/>
      </c>
      <c r="AX246" s="181" t="str">
        <f>IF(AND(COUNTBLANK($B246:$O246)=13,COUNTBLANK($P246:$Q246)=1,COUNTBLANK($R246:$U246)=3,COUNTBLANK($V246:$X246)=2,COUNTBLANK($Y246:$AE246)=6,COUNTBLANK($AF246:$AJ246)=4,COUNTBLANK($AK246:AN246)=3,COUNTBLANK($AO246:$AQ246)=2,COUNTBLANK($AR246:$AS246)=1,COUNTBLANK($AT246:$AU246)=1),IF(Data!$B246&lt;&gt;"",Scoring!$E$7)+IF(Data!$C246&lt;&gt;"",Scoring!$E$8)+IF(Data!$D246&lt;&gt;"",Scoring!$E$9)+IF(Data!$E246&lt;&gt;"",Scoring!$E$10)+IF(Data!$F246&lt;&gt;"",Scoring!$E$11)+IF(Data!$G246&lt;&gt;"",Scoring!$E$12)+IF(Data!$H246&lt;&gt;"",Scoring!$E$13)+IF(Data!$I246&lt;&gt;"",Scoring!$E$14)+IF(Data!$J246&lt;&gt;"",Scoring!$E$15)+IF(Data!$K246&lt;&gt;"",Scoring!$E$16)+IF(Data!$L246&lt;&gt;"",Scoring!$E$17)+IF(Data!$M246&lt;&gt;"",Scoring!$E$18)+IF(Data!$N246&lt;&gt;"",Scoring!$E$19)+IF(Data!$O246&lt;&gt;"",Scoring!$E$20)+IF(Data!$P246&lt;&gt;"",Scoring!$E$21)+IF(Data!$Q246&lt;&gt;"",Scoring!$E$22)+IF(Data!$R246&lt;&gt;"",Scoring!$E$23)+IF(Data!$S246&lt;&gt;"",Scoring!$E$24)+IF(Data!$T246&lt;&gt;"",Scoring!$E$25)+IF(Data!$U246&lt;&gt;"",Scoring!$E$26)+IF(Data!$V246&lt;&gt;"",Scoring!$E$27)+IF(Data!$W246&lt;&gt;"",Scoring!$E$28)+IF(Data!$X246&lt;&gt;"",Scoring!$E$29)+IF(Data!$Y246&lt;&gt;"",Scoring!$E$30)+IF(Data!$Z246&lt;&gt;"",Scoring!$E$31)+IF(Data!$AA246&lt;&gt;"",Scoring!$E$32)+IF(Data!$AB246&lt;&gt;"",Scoring!$E$33)+IF(Data!$AC246&lt;&gt;"",Scoring!$E$34)+IF(Data!$AD246&lt;&gt;"",Scoring!$E$35)+IF(Data!$AE246&lt;&gt;"",Scoring!$E$36)+IF(Data!$AF246&lt;&gt;"",Scoring!$E$37)+IF(Data!$AG246&lt;&gt;"",Scoring!$E$38)+IF(Data!$AH246&lt;&gt;"",Scoring!$E$39)+IF(Data!$AI246&lt;&gt;"",Scoring!$E$40)+IF(Data!$AJ246&lt;&gt;"",Scoring!$E$41)+IF(Data!$AK246&lt;&gt;"",Scoring!$E$42)+IF(Data!$AL246&lt;&gt;"",Scoring!$E$43)+IF(Data!$AM246&lt;&gt;"",Scoring!$E$44)+IF(Data!$AN246&lt;&gt;"",Scoring!$E$45)+IF(Data!$AO246&lt;&gt;"",Scoring!$E$46)+IF(Data!$AP246&lt;&gt;"",Scoring!$E$47)+IF(Data!$AQ246&lt;&gt;"",Scoring!$E$48)+IF(Data!$AR246&lt;&gt;"",Scoring!$E$49)+IF(Data!$AS246&lt;&gt;"",Scoring!$E$50)+IF(Data!$AT246&lt;&gt;"",Scoring!$E$51)+IF(Data!$AU246&lt;&gt;"",Scoring!$E$52),"")</f>
        <v/>
      </c>
      <c r="AY246" s="180" t="str">
        <f>IF(AX246&lt;&gt;"",LOOKUP(AX246,Likelihoods!$A$7:$A$107,Likelihoods!C$7:C$107),"")</f>
        <v/>
      </c>
      <c r="AZ246" s="182" t="str">
        <f>IF(AND(COUNTBLANK($B246:$O246)=13,COUNTBLANK($P246:$Q246)=1,COUNTBLANK($R246:$U246)=3,COUNTBLANK($V246:$X246)=2,COUNTBLANK($Y246:$AE246)=6,COUNTBLANK($AF246:$AJ246)=4,COUNTBLANK($AK246:AN246)=3,COUNTBLANK($AO246:$AQ246)=2,COUNTBLANK($AR246:$AS246)=1,COUNTBLANK($AT246:$AU246)=1),IF(Data!$B246&lt;&gt;"",Scoring!$F$7)+IF(Data!$C246&lt;&gt;"",Scoring!$F$8)+IF(Data!$D246&lt;&gt;"",Scoring!$F$9)+IF(Data!$E246&lt;&gt;"",Scoring!$F$10)+IF(Data!$F246&lt;&gt;"",Scoring!$F$11)+IF(Data!$G246&lt;&gt;"",Scoring!$F$12)+IF(Data!$H246&lt;&gt;"",Scoring!$F$13)+IF(Data!$I246&lt;&gt;"",Scoring!$F$14)+IF(Data!$J246&lt;&gt;"",Scoring!$F$15)+IF(Data!$K246&lt;&gt;"",Scoring!$F$16)+IF(Data!$L246&lt;&gt;"",Scoring!$F$17)+IF(Data!$M246&lt;&gt;"",Scoring!$F$18)+IF(Data!$N246&lt;&gt;"",Scoring!$F$19)+IF(Data!$O246&lt;&gt;"",Scoring!$F$20)+IF(Data!$P246&lt;&gt;"",Scoring!$F$21)+IF(Data!$Q246&lt;&gt;"",Scoring!$F$22)+IF(Data!$R246&lt;&gt;"",Scoring!$F$23)+IF(Data!$S246&lt;&gt;"",Scoring!$F$24)+IF(Data!$T246&lt;&gt;"",Scoring!$F$25)+IF(Data!$U246&lt;&gt;"",Scoring!$F$26)+IF(Data!$V246&lt;&gt;"",Scoring!$F$27)+IF(Data!$W246&lt;&gt;"",Scoring!$F$28)+IF(Data!$X246&lt;&gt;"",Scoring!$F$29)+IF(Data!$Y246&lt;&gt;"",Scoring!$F$30)+IF(Data!$Z246&lt;&gt;"",Scoring!$F$31)+IF(Data!$AA246&lt;&gt;"",Scoring!$F$32)+IF(Data!$AB246&lt;&gt;"",Scoring!$F$33)+IF(Data!$AC246&lt;&gt;"",Scoring!$F$34)+IF(Data!$AD246&lt;&gt;"",Scoring!$F$35)+IF(Data!$AE246&lt;&gt;"",Scoring!$F$36)+IF(Data!$AF246&lt;&gt;"",Scoring!$F$37)+IF(Data!$AG246&lt;&gt;"",Scoring!$F$38)+IF(Data!$AH246&lt;&gt;"",Scoring!$F$39)+IF(Data!$AI246&lt;&gt;"",Scoring!$F$40)+IF(Data!$AJ246&lt;&gt;"",Scoring!$F$41)+IF(Data!$AK246&lt;&gt;"",Scoring!$F$42)+IF(Data!$AL246&lt;&gt;"",Scoring!$F$43)+IF(Data!$AM246&lt;&gt;"",Scoring!$F$44)+IF(Data!$AN246&lt;&gt;"",Scoring!$F$45)+IF(Data!$AO246&lt;&gt;"",Scoring!$F$46)+IF(Data!$AP246&lt;&gt;"",Scoring!$F$47)+IF(Data!$AQ246&lt;&gt;"",Scoring!$F$48)+IF(Data!$AR246&lt;&gt;"",Scoring!$F$49)+IF(Data!$AS246&lt;&gt;"",Scoring!$F$50)+IF(Data!$AT246&lt;&gt;"",Scoring!$F$51)+IF(Data!$AU246&lt;&gt;"",Scoring!$F$52),"")</f>
        <v/>
      </c>
      <c r="BA246" s="183" t="str">
        <f>IF(AZ246&lt;&gt;"",LOOKUP(AZ246,Likelihoods!$A$7:$A$107,Likelihoods!D$7:D$107),"")</f>
        <v/>
      </c>
      <c r="BB246" s="181" t="str">
        <f>IF(AND(COUNTBLANK($B246:$O246)=13,COUNTBLANK($P246:$Q246)=1,COUNTBLANK($R246:$U246)=3,COUNTBLANK($V246:$X246)=2,COUNTBLANK($Y246:$AE246)=6,COUNTBLANK($AF246:$AJ246)=4,COUNTBLANK($AK246:AN246)=3,COUNTBLANK($AO246:$AQ246)=2,COUNTBLANK($AR246:$AS246)=1,COUNTBLANK($AT246:$AU246)=1),IF(Data!$B246&lt;&gt;"",Scoring!$G$7)+IF(Data!$C246&lt;&gt;"",Scoring!$G$8)+IF(Data!$D246&lt;&gt;"",Scoring!$G$9)+IF(Data!$E246&lt;&gt;"",Scoring!$G$10)+IF(Data!$F246&lt;&gt;"",Scoring!$G$11)+IF(Data!$G246&lt;&gt;"",Scoring!$G$12)+IF(Data!$H246&lt;&gt;"",Scoring!$G$13)+IF(Data!$I246&lt;&gt;"",Scoring!$G$14)+IF(Data!$J246&lt;&gt;"",Scoring!$G$15)+IF(Data!$K246&lt;&gt;"",Scoring!$G$16)+IF(Data!$L246&lt;&gt;"",Scoring!$G$17)+IF(Data!$M246&lt;&gt;"",Scoring!$G$18)+IF(Data!$N246&lt;&gt;"",Scoring!$G$19)+IF(Data!$O246&lt;&gt;"",Scoring!$G$20)+IF(Data!$P246&lt;&gt;"",Scoring!$G$21)+IF(Data!$Q246&lt;&gt;"",Scoring!$G$22)+IF(Data!$R246&lt;&gt;"",Scoring!$G$23)+IF(Data!$S246&lt;&gt;"",Scoring!$G$24)+IF(Data!$T246&lt;&gt;"",Scoring!$G$25)+IF(Data!$U246&lt;&gt;"",Scoring!$G$26)+IF(Data!$V246&lt;&gt;"",Scoring!$G$27)+IF(Data!$W246&lt;&gt;"",Scoring!$G$28)+IF(Data!$X246&lt;&gt;"",Scoring!$G$29)+IF(Data!$Y246&lt;&gt;"",Scoring!$G$30)+IF(Data!$Z246&lt;&gt;"",Scoring!$G$31)+IF(Data!$AA246&lt;&gt;"",Scoring!$G$32)+IF(Data!$AB246&lt;&gt;"",Scoring!$G$33)+IF(Data!$AC246&lt;&gt;"",Scoring!$G$34)+IF(Data!$AD246&lt;&gt;"",Scoring!$G$35)+IF(Data!$AE246&lt;&gt;"",Scoring!$G$36)+IF(Data!$AF246&lt;&gt;"",Scoring!$G$37)+IF(Data!$AG246&lt;&gt;"",Scoring!$G$38)+IF(Data!$AH246&lt;&gt;"",Scoring!$G$39)+IF(Data!$AI246&lt;&gt;"",Scoring!$G$40)+IF(Data!$AJ246&lt;&gt;"",Scoring!$G$41)+IF(Data!$AK246&lt;&gt;"",Scoring!$G$42)+IF(Data!$AL246&lt;&gt;"",Scoring!$G$43)+IF(Data!$AM246&lt;&gt;"",Scoring!$G$44)+IF(Data!$AN246&lt;&gt;"",Scoring!$G$45)+IF(Data!$AO246&lt;&gt;"",Scoring!$G$46)+IF(Data!$AP246&lt;&gt;"",Scoring!$G$47)+IF(Data!$AQ246&lt;&gt;"",Scoring!$G$48)+IF(Data!$AR246&lt;&gt;"",Scoring!$G$49)+IF(Data!$AS246&lt;&gt;"",Scoring!$G$50)+IF(Data!$AT246&lt;&gt;"",Scoring!$G$51)+IF(Data!$AU246&lt;&gt;"",Scoring!$G$52),"")</f>
        <v/>
      </c>
      <c r="BC246" s="184" t="str">
        <f>IF(BB246&lt;&gt;"",LOOKUP(BB246,Likelihoods!$A$7:$A$107,Likelihoods!E$7:E$107),"")</f>
        <v/>
      </c>
      <c r="BD246" s="185" t="str">
        <f>IF(AND(COUNTBLANK($B246:$O246)=13,COUNTBLANK($P246:$Q246)=1,COUNTBLANK($R246:$U246)=3,COUNTBLANK($V246:$X246)=2,COUNTBLANK($Y246:$AE246)=6,COUNTBLANK($AF246:$AJ246)=4,COUNTBLANK($AK246:AN246)=3,COUNTBLANK($AO246:$AQ246)=2,COUNTBLANK($AR246:$AS246)=1,COUNTBLANK($AT246:$AU246)=1),IF(Data!$B246&lt;&gt;"",Scoring!$H$7)+IF(Data!$C246&lt;&gt;"",Scoring!$H$8)+IF(Data!$D246&lt;&gt;"",Scoring!$H$9)+IF(Data!$E246&lt;&gt;"",Scoring!$H$10)+IF(Data!$F246&lt;&gt;"",Scoring!$H$11)+IF(Data!$G246&lt;&gt;"",Scoring!$H$12)+IF(Data!$H246&lt;&gt;"",Scoring!$H$13)+IF(Data!$I246&lt;&gt;"",Scoring!$H$14)+IF(Data!$J246&lt;&gt;"",Scoring!$H$15)+IF(Data!$K246&lt;&gt;"",Scoring!$H$16)+IF(Data!$L246&lt;&gt;"",Scoring!$H$17)+IF(Data!$M246&lt;&gt;"",Scoring!$H$18)+IF(Data!$N246&lt;&gt;"",Scoring!$H$19)+IF(Data!$O246&lt;&gt;"",Scoring!$H$20)+IF(Data!$P246&lt;&gt;"",Scoring!$H$21)+IF(Data!$Q246&lt;&gt;"",Scoring!$H$22)+IF(Data!$R246&lt;&gt;"",Scoring!$H$23)+IF(Data!$S246&lt;&gt;"",Scoring!$H$24)+IF(Data!$T246&lt;&gt;"",Scoring!$H$25)+IF(Data!$U246&lt;&gt;"",Scoring!$H$26)+IF(Data!$V246&lt;&gt;"",Scoring!$H$27)+IF(Data!$W246&lt;&gt;"",Scoring!$H$28)+IF(Data!$X246&lt;&gt;"",Scoring!$H$29)+IF(Data!$Y246&lt;&gt;"",Scoring!$H$30)+IF(Data!$Z246&lt;&gt;"",Scoring!$H$31)+IF(Data!$AA246&lt;&gt;"",Scoring!$H$32)+IF(Data!$AB246&lt;&gt;"",Scoring!$H$33)+IF(Data!$AC246&lt;&gt;"",Scoring!$H$34)+IF(Data!$AD246&lt;&gt;"",Scoring!$H$35)+IF(Data!$AE246&lt;&gt;"",Scoring!$H$36)+IF(Data!$AF246&lt;&gt;"",Scoring!$H$37)+IF(Data!$AG246&lt;&gt;"",Scoring!$H$38)+IF(Data!$AH246&lt;&gt;"",Scoring!$H$39)+IF(Data!$AI246&lt;&gt;"",Scoring!$H$40)+IF(Data!$AJ246&lt;&gt;"",Scoring!$H$41)+IF(Data!$AK246&lt;&gt;"",Scoring!$H$42)+IF(Data!$AL246&lt;&gt;"",Scoring!$H$43)+IF(Data!$AM246&lt;&gt;"",Scoring!$H$44)+IF(Data!$AN246&lt;&gt;"",Scoring!$H$45)+IF(Data!$AO246&lt;&gt;"",Scoring!$H$46)+IF(Data!$AP246&lt;&gt;"",Scoring!$H$47)+IF(Data!$AQ246&lt;&gt;"",Scoring!$H$48)+IF(Data!$AR246&lt;&gt;"",Scoring!$H$49)+IF(Data!$AS246&lt;&gt;"",Scoring!$H$50)+IF(Data!$AT246&lt;&gt;"",Scoring!$H$51)+IF(Data!$AU246&lt;&gt;"",Scoring!$H$52),"")</f>
        <v/>
      </c>
      <c r="BE246" s="186" t="str">
        <f>IF(BD246&lt;&gt;"",LOOKUP(BD246,Likelihoods!$A$7:$A$107,Likelihoods!F$7:F$107),"")</f>
        <v/>
      </c>
      <c r="BF246" s="181" t="str">
        <f>IF(AND(COUNTBLANK($B246:$O246)=13,COUNTBLANK($P246:$Q246)=1,COUNTBLANK($R246:$U246)=3,COUNTBLANK($V246:$X246)=2,COUNTBLANK($Y246:$AE246)=6,COUNTBLANK($AF246:$AJ246)=4,COUNTBLANK($AK246:AN246)=3,COUNTBLANK($AO246:$AQ246)=2,COUNTBLANK($AR246:$AS246)=1,COUNTBLANK($AT246:$AU246)=1),IF(Data!$B246&lt;&gt;"",Scoring!$I$7)+IF(Data!$C246&lt;&gt;"",Scoring!$I$8)+IF(Data!$D246&lt;&gt;"",Scoring!$I$9)+IF(Data!$E246&lt;&gt;"",Scoring!$I$10)+IF(Data!$F246&lt;&gt;"",Scoring!$I$11)+IF(Data!$G246&lt;&gt;"",Scoring!$I$12)+IF(Data!$H246&lt;&gt;"",Scoring!$I$13)+IF(Data!$I246&lt;&gt;"",Scoring!$I$14)+IF(Data!$J246&lt;&gt;"",Scoring!$I$15)+IF(Data!$K246&lt;&gt;"",Scoring!$I$16)+IF(Data!$L246&lt;&gt;"",Scoring!$I$17)+IF(Data!$M246&lt;&gt;"",Scoring!$I$18)+IF(Data!$N246&lt;&gt;"",Scoring!$I$19)+IF(Data!$O246&lt;&gt;"",Scoring!$I$20)+IF(Data!$P246&lt;&gt;"",Scoring!$I$21)+IF(Data!$Q246&lt;&gt;"",Scoring!$I$22)+IF(Data!$R246&lt;&gt;"",Scoring!$I$23)+IF(Data!$S246&lt;&gt;"",Scoring!$I$24)+IF(Data!$T246&lt;&gt;"",Scoring!$I$25)+IF(Data!$U246&lt;&gt;"",Scoring!$I$26)+IF(Data!$V246&lt;&gt;"",Scoring!$I$27)+IF(Data!$W246&lt;&gt;"",Scoring!$I$28)+IF(Data!$X246&lt;&gt;"",Scoring!$I$29)+IF(Data!$Y246&lt;&gt;"",Scoring!$I$30)+IF(Data!$Z246&lt;&gt;"",Scoring!$I$31)+IF(Data!$AA246&lt;&gt;"",Scoring!$I$32)+IF(Data!$AB246&lt;&gt;"",Scoring!$I$33)+IF(Data!$AC246&lt;&gt;"",Scoring!$I$34)+IF(Data!$AD246&lt;&gt;"",Scoring!$I$35)+IF(Data!$AE246&lt;&gt;"",Scoring!$I$36)+IF(Data!$AF246&lt;&gt;"",Scoring!$I$37)+IF(Data!$AG246&lt;&gt;"",Scoring!$I$38)+IF(Data!$AH246&lt;&gt;"",Scoring!$I$39)+IF(Data!$AI246&lt;&gt;"",Scoring!$I$40)+IF(Data!$AJ246&lt;&gt;"",Scoring!$I$41)+IF(Data!$AK246&lt;&gt;"",Scoring!$I$42)+IF(Data!$AL246&lt;&gt;"",Scoring!$I$43)+IF(Data!$AM246&lt;&gt;"",Scoring!$I$44)+IF(Data!$AN246&lt;&gt;"",Scoring!$I$45)+IF(Data!$AO246&lt;&gt;"",Scoring!$I$46)+IF(Data!$AP246&lt;&gt;"",Scoring!$I$47)+IF(Data!$AQ246&lt;&gt;"",Scoring!$I$48)+IF(Data!$AR246&lt;&gt;"",Scoring!$I$49)+IF(Data!$AS246&lt;&gt;"",Scoring!$I$50)+IF(Data!$AT246&lt;&gt;"",Scoring!$I$51)+IF(Data!$AU246&lt;&gt;"",Scoring!$I$52),"")</f>
        <v/>
      </c>
      <c r="BG246" s="180" t="str">
        <f>IF(BF246&lt;&gt;"",LOOKUP(BF246,Likelihoods!$A$7:$A$107,Likelihoods!G$7:G$107),"")</f>
        <v/>
      </c>
      <c r="BH246" s="187" t="str">
        <f>IF(AND(COUNTBLANK($B246:$O246)=13,COUNTBLANK($P246:$Q246)=1,COUNTBLANK($R246:$U246)=3,COUNTBLANK($V246:$X246)=2,COUNTBLANK($Y246:$AE246)=6,COUNTBLANK($AF246:$AJ246)=4,COUNTBLANK($AK246:AN246)=3,COUNTBLANK($AO246:$AQ246)=2,COUNTBLANK($AR246:$AS246)=1,COUNTBLANK($AT246:$AU246)=1),IF(Data!$B246&lt;&gt;"",Scoring!$J$7)+IF(Data!$C246&lt;&gt;"",Scoring!$J$8)+IF(Data!$D246&lt;&gt;"",Scoring!$J$9)+IF(Data!$E246&lt;&gt;"",Scoring!$J$10)+IF(Data!$F246&lt;&gt;"",Scoring!$J$11)+IF(Data!$G246&lt;&gt;"",Scoring!$J$12)+IF(Data!$H246&lt;&gt;"",Scoring!$J$13)+IF(Data!$I246&lt;&gt;"",Scoring!$J$14)+IF(Data!$J246&lt;&gt;"",Scoring!$J$15)+IF(Data!$K246&lt;&gt;"",Scoring!$J$16)+IF(Data!$L246&lt;&gt;"",Scoring!$J$17)+IF(Data!$M246&lt;&gt;"",Scoring!$J$18)+IF(Data!$N246&lt;&gt;"",Scoring!$J$19)+IF(Data!$O246&lt;&gt;"",Scoring!$J$20)+IF(Data!$P246&lt;&gt;"",Scoring!$J$21)+IF(Data!$Q246&lt;&gt;"",Scoring!$J$22)+IF(Data!$R246&lt;&gt;"",Scoring!$J$23)+IF(Data!$S246&lt;&gt;"",Scoring!$J$24)+IF(Data!$T246&lt;&gt;"",Scoring!$J$25)+IF(Data!$U246&lt;&gt;"",Scoring!$J$26)+IF(Data!$V246&lt;&gt;"",Scoring!$J$27)+IF(Data!$W246&lt;&gt;"",Scoring!$J$28)+IF(Data!$X246&lt;&gt;"",Scoring!$J$29)+IF(Data!$Y246&lt;&gt;"",Scoring!$J$30)+IF(Data!$Z246&lt;&gt;"",Scoring!$J$31)+IF(Data!$AA246&lt;&gt;"",Scoring!$J$32)+IF(Data!$AB246&lt;&gt;"",Scoring!$J$33)+IF(Data!$AC246&lt;&gt;"",Scoring!$J$34)+IF(Data!$AD246&lt;&gt;"",Scoring!$J$35)+IF(Data!$AE246&lt;&gt;"",Scoring!$J$36)+IF(Data!$AF246&lt;&gt;"",Scoring!$J$37)+IF(Data!$AG246&lt;&gt;"",Scoring!$J$38)+IF(Data!$AH246&lt;&gt;"",Scoring!$J$39)+IF(Data!$AI246&lt;&gt;"",Scoring!$J$40)+IF(Data!$AJ246&lt;&gt;"",Scoring!$J$41)+IF(Data!$AK246&lt;&gt;"",Scoring!$J$42)+IF(Data!$AL246&lt;&gt;"",Scoring!$J$43)+IF(Data!$AM246&lt;&gt;"",Scoring!$J$44)+IF(Data!$AN246&lt;&gt;"",Scoring!$J$45)+IF(Data!$AO246&lt;&gt;"",Scoring!$J$46)+IF(Data!$AP246&lt;&gt;"",Scoring!$J$47)+IF(Data!$AQ246&lt;&gt;"",Scoring!$J$48)+IF(Data!$AR246&lt;&gt;"",Scoring!$J$49)+IF(Data!$AS246&lt;&gt;"",Scoring!$J$50)+IF(Data!$AT246&lt;&gt;"",Scoring!$J$51)+IF(Data!$AU246&lt;&gt;"",Scoring!$J$52),"")</f>
        <v/>
      </c>
      <c r="BI246" s="183" t="str">
        <f>IF(BH246&lt;&gt;"",LOOKUP(BH246,Likelihoods!$A$7:$A$107,Likelihoods!H$7:H$107),"")</f>
        <v/>
      </c>
      <c r="BJ246" s="188" t="str">
        <f>IF(AND(COUNTBLANK($B246:$O246)=13,COUNTBLANK($P246:$Q246)=1,COUNTBLANK($R246:$U246)=3,COUNTBLANK($V246:$X246)=2,COUNTBLANK($Y246:$AE246)=6,COUNTBLANK($AF246:$AJ246)=4,COUNTBLANK($AK246:AN246)=3,COUNTBLANK($AO246:$AQ246)=2,COUNTBLANK($AR246:$AS246)=1,COUNTBLANK($AT246:$AU246)=1),IF(Data!$B246&lt;&gt;"",Scoring!$K$7)+IF(Data!$C246&lt;&gt;"",Scoring!$K$8)+IF(Data!$D246&lt;&gt;"",Scoring!$K$9)+IF(Data!$E246&lt;&gt;"",Scoring!$K$10)+IF(Data!$F246&lt;&gt;"",Scoring!$K$11)+IF(Data!$G246&lt;&gt;"",Scoring!$K$12)+IF(Data!$H246&lt;&gt;"",Scoring!$K$13)+IF(Data!$I246&lt;&gt;"",Scoring!$K$14)+IF(Data!$J246&lt;&gt;"",Scoring!$K$15)+IF(Data!$K246&lt;&gt;"",Scoring!$K$16)+IF(Data!$L246&lt;&gt;"",Scoring!$K$17)+IF(Data!$M246&lt;&gt;"",Scoring!$K$18)+IF(Data!$N246&lt;&gt;"",Scoring!$K$19)+IF(Data!$O246&lt;&gt;"",Scoring!$K$20)+IF(Data!$P246&lt;&gt;"",Scoring!$K$21)+IF(Data!$Q246&lt;&gt;"",Scoring!$K$22)+IF(Data!$R246&lt;&gt;"",Scoring!$K$23)+IF(Data!$S246&lt;&gt;"",Scoring!$K$24)+IF(Data!$T246&lt;&gt;"",Scoring!$K$25)+IF(Data!$U246&lt;&gt;"",Scoring!$K$26)+IF(Data!$V246&lt;&gt;"",Scoring!$K$27)+IF(Data!$W246&lt;&gt;"",Scoring!$K$28)+IF(Data!$X246&lt;&gt;"",Scoring!$K$29)+IF(Data!$Y246&lt;&gt;"",Scoring!$K$30)+IF(Data!$Z246&lt;&gt;"",Scoring!$K$31)+IF(Data!$AA246&lt;&gt;"",Scoring!$K$32)+IF(Data!$AB246&lt;&gt;"",Scoring!$K$33)+IF(Data!$AC246&lt;&gt;"",Scoring!$K$34)+IF(Data!$AD246&lt;&gt;"",Scoring!$K$35)+IF(Data!$AE246&lt;&gt;"",Scoring!$K$36)+IF(Data!$AF246&lt;&gt;"",Scoring!$K$37)+IF(Data!$AG246&lt;&gt;"",Scoring!$K$38)+IF(Data!$AH246&lt;&gt;"",Scoring!$K$39)+IF(Data!$AI246&lt;&gt;"",Scoring!$K$40)+IF(Data!$AJ246&lt;&gt;"",Scoring!$K$41)+IF(Data!$AK246&lt;&gt;"",Scoring!$K$42)+IF(Data!$AL246&lt;&gt;"",Scoring!$K$43)+IF(Data!$AM246&lt;&gt;"",Scoring!$K$44)+IF(Data!$AN246&lt;&gt;"",Scoring!$K$45)+IF(Data!$AO246&lt;&gt;"",Scoring!$K$46)+IF(Data!$AP246&lt;&gt;"",Scoring!$K$47)+IF(Data!$AQ246&lt;&gt;"",Scoring!$K$48)+IF(Data!$AR246&lt;&gt;"",Scoring!$K$49)+IF(Data!$AS246&lt;&gt;"",Scoring!$K$50)+IF(Data!$AT246&lt;&gt;"",Scoring!$K$51)+IF(Data!$AU246&lt;&gt;"",Scoring!$K$52),"")</f>
        <v/>
      </c>
      <c r="BK246" s="184" t="str">
        <f>IF(BJ246&lt;&gt;"",LOOKUP(BJ246,Likelihoods!$A$7:$A$107,Likelihoods!I$7:I$107),"")</f>
        <v/>
      </c>
      <c r="BL246" s="187" t="str">
        <f>IF(AND(COUNTBLANK($B246:$O246)=13,COUNTBLANK($P246:$Q246)=1,COUNTBLANK($R246:$U246)=3,COUNTBLANK($V246:$X246)=2,COUNTBLANK($Y246:$AE246)=6,COUNTBLANK($AF246:$AJ246)=4,COUNTBLANK($AK246:AN246)=3,COUNTBLANK($AO246:$AQ246)=2,COUNTBLANK($AR246:$AS246)=1,COUNTBLANK($AT246:$AU246)=1),IF(Data!$B246&lt;&gt;"",Scoring!$L$7)+IF(Data!$C246&lt;&gt;"",Scoring!$L$8)+IF(Data!$D246&lt;&gt;"",Scoring!$L$9)+IF(Data!$E246&lt;&gt;"",Scoring!$L$10)+IF(Data!$F246&lt;&gt;"",Scoring!$L$11)+IF(Data!$G246&lt;&gt;"",Scoring!$L$12)+IF(Data!$H246&lt;&gt;"",Scoring!$L$13)+IF(Data!$I246&lt;&gt;"",Scoring!$L$14)+IF(Data!$J246&lt;&gt;"",Scoring!$L$15)+IF(Data!$K246&lt;&gt;"",Scoring!$L$16)+IF(Data!$L246&lt;&gt;"",Scoring!$L$17)+IF(Data!$M246&lt;&gt;"",Scoring!$L$18)+IF(Data!$N246&lt;&gt;"",Scoring!$L$19)+IF(Data!$O246&lt;&gt;"",Scoring!$L$20)+IF(Data!$P246&lt;&gt;"",Scoring!$L$21)+IF(Data!$Q246&lt;&gt;"",Scoring!$L$22)+IF(Data!$R246&lt;&gt;"",Scoring!$L$23)+IF(Data!$S246&lt;&gt;"",Scoring!$L$24)+IF(Data!$T246&lt;&gt;"",Scoring!$L$25)+IF(Data!$U246&lt;&gt;"",Scoring!$L$26)+IF(Data!$V246&lt;&gt;"",Scoring!$L$27)+IF(Data!$W246&lt;&gt;"",Scoring!$L$28)+IF(Data!$X246&lt;&gt;"",Scoring!$L$29)+IF(Data!$Y246&lt;&gt;"",Scoring!$L$30)+IF(Data!$Z246&lt;&gt;"",Scoring!$L$31)+IF(Data!$AA246&lt;&gt;"",Scoring!$L$32)+IF(Data!$AB246&lt;&gt;"",Scoring!$L$33)+IF(Data!$AC246&lt;&gt;"",Scoring!$L$34)+IF(Data!$AD246&lt;&gt;"",Scoring!$L$35)+IF(Data!$AE246&lt;&gt;"",Scoring!$L$36)+IF(Data!$AF246&lt;&gt;"",Scoring!$L$37)+IF(Data!$AG246&lt;&gt;"",Scoring!$L$38)+IF(Data!$AH246&lt;&gt;"",Scoring!$L$39)+IF(Data!$AI246&lt;&gt;"",Scoring!$L$40)+IF(Data!$AJ246&lt;&gt;"",Scoring!$L$41)+IF(Data!$AK246&lt;&gt;"",Scoring!$L$42)+IF(Data!$AL246&lt;&gt;"",Scoring!$L$43)+IF(Data!$AM246&lt;&gt;"",Scoring!$L$44)+IF(Data!$AN246&lt;&gt;"",Scoring!$L$45)+IF(Data!$AO246&lt;&gt;"",Scoring!$L$46)+IF(Data!$AP246&lt;&gt;"",Scoring!$L$47)+IF(Data!$AQ246&lt;&gt;"",Scoring!$L$48)+IF(Data!$AR246&lt;&gt;"",Scoring!$L$49)+IF(Data!$AS246&lt;&gt;"",Scoring!$L$50)+IF(Data!$AT246&lt;&gt;"",Scoring!$L$51)+IF(Data!$AU246&lt;&gt;"",Scoring!$L$52),"")</f>
        <v/>
      </c>
      <c r="BM246" s="180" t="str">
        <f>IF(BL246&lt;&gt;"",LOOKUP(BL246,Likelihoods!$A$7:$A$107,Likelihoods!J$7:J$107),"")</f>
        <v/>
      </c>
      <c r="BN246" s="181" t="str">
        <f>IF(AND(COUNTBLANK($B246:$O246)=13,COUNTBLANK($P246:$Q246)=1,COUNTBLANK($R246:$U246)=3,COUNTBLANK($V246:$X246)=2,COUNTBLANK($Y246:$AE246)=6,COUNTBLANK($AF246:$AJ246)=4,COUNTBLANK($AK246:AN246)=3,COUNTBLANK($AO246:$AQ246)=2,COUNTBLANK($AR246:$AS246)=1,COUNTBLANK($AT246:$AU246)=1),IF(Data!$B246&lt;&gt;"",Scoring!$M$7)+IF(Data!$C246&lt;&gt;"",Scoring!$M$8)+IF(Data!$D246&lt;&gt;"",Scoring!$M$9)+IF(Data!$E246&lt;&gt;"",Scoring!$M$10)+IF(Data!$F246&lt;&gt;"",Scoring!$M$11)+IF(Data!$G246&lt;&gt;"",Scoring!$M$12)+IF(Data!$H246&lt;&gt;"",Scoring!$M$13)+IF(Data!$I246&lt;&gt;"",Scoring!$M$14)+IF(Data!$J246&lt;&gt;"",Scoring!$M$15)+IF(Data!$K246&lt;&gt;"",Scoring!$M$16)+IF(Data!$L246&lt;&gt;"",Scoring!$M$17)+IF(Data!$M246&lt;&gt;"",Scoring!$M$18)+IF(Data!$N246&lt;&gt;"",Scoring!$M$19)+IF(Data!$O246&lt;&gt;"",Scoring!$M$20)+IF(Data!$P246&lt;&gt;"",Scoring!$M$21)+IF(Data!$Q246&lt;&gt;"",Scoring!$M$22)+IF(Data!$R246&lt;&gt;"",Scoring!$M$23)+IF(Data!$S246&lt;&gt;"",Scoring!$M$24)+IF(Data!$T246&lt;&gt;"",Scoring!$M$25)+IF(Data!$U246&lt;&gt;"",Scoring!$M$26)+IF(Data!$V246&lt;&gt;"",Scoring!$M$27)+IF(Data!$W246&lt;&gt;"",Scoring!$M$28)+IF(Data!$X246&lt;&gt;"",Scoring!$M$29)+IF(Data!$Y246&lt;&gt;"",Scoring!$M$30)+IF(Data!$Z246&lt;&gt;"",Scoring!$M$31)+IF(Data!$AA246&lt;&gt;"",Scoring!$M$32)+IF(Data!$AB246&lt;&gt;"",Scoring!$M$33)+IF(Data!$AC246&lt;&gt;"",Scoring!$M$34)+IF(Data!$AD246&lt;&gt;"",Scoring!$M$35)+IF(Data!$AE246&lt;&gt;"",Scoring!$M$36)+IF(Data!$AF246&lt;&gt;"",Scoring!$M$37)+IF(Data!$AG246&lt;&gt;"",Scoring!$M$38)+IF(Data!$AH246&lt;&gt;"",Scoring!$M$39)+IF(Data!$AI246&lt;&gt;"",Scoring!$M$40)+IF(Data!$AJ246&lt;&gt;"",Scoring!$M$41)+IF(Data!$AK246&lt;&gt;"",Scoring!$M$42)+IF(Data!$AL246&lt;&gt;"",Scoring!$M$43)+IF(Data!$AM246&lt;&gt;"",Scoring!$M$44)+IF(Data!$AN246&lt;&gt;"",Scoring!$M$45)+IF(Data!$AO246&lt;&gt;"",Scoring!$M$46)+IF(Data!$AP246&lt;&gt;"",Scoring!$M$47)+IF(Data!$AQ246&lt;&gt;"",Scoring!$M$48)+IF(Data!$AR246&lt;&gt;"",Scoring!$M$49)+IF(Data!$AS246&lt;&gt;"",Scoring!$M$50)+IF(Data!$AT246&lt;&gt;"",Scoring!$M$51)+IF(Data!$AU246&lt;&gt;"",Scoring!$M$52),"")</f>
        <v/>
      </c>
      <c r="BO246" s="184" t="str">
        <f>IF(BN246&lt;&gt;"",LOOKUP(BN246,Likelihoods!$A$7:$A$107,Likelihoods!K$7:K$107),"")</f>
        <v/>
      </c>
      <c r="BP246" s="179" t="str">
        <f>IF(AND(COUNTBLANK($B246:$O246)=13,COUNTBLANK($P246:$Q246)=1,COUNTBLANK($R246:$U246)=3,COUNTBLANK($V246:$X246)=2,COUNTBLANK($Y246:$AE246)=6,COUNTBLANK($AF246:$AJ246)=4,COUNTBLANK($AK246:AN246)=3,COUNTBLANK($AO246:$AQ246)=2,COUNTBLANK($AR246:$AS246)=1,COUNTBLANK($AT246:$AU246)=1),IF(Data!$B246&lt;&gt;"",Scoring!$N$7)+IF(Data!$C246&lt;&gt;"",Scoring!$N$8)+IF(Data!$D246&lt;&gt;"",Scoring!$N$9)+IF(Data!$E246&lt;&gt;"",Scoring!$N$10)+IF(Data!$F246&lt;&gt;"",Scoring!$N$11)+IF(Data!$G246&lt;&gt;"",Scoring!$N$12)+IF(Data!$H246&lt;&gt;"",Scoring!$N$13)+IF(Data!$I246&lt;&gt;"",Scoring!$N$14)+IF(Data!$J246&lt;&gt;"",Scoring!$N$15)+IF(Data!$K246&lt;&gt;"",Scoring!$N$16)+IF(Data!$L246&lt;&gt;"",Scoring!$N$17)+IF(Data!$M246&lt;&gt;"",Scoring!$N$18)+IF(Data!$N246&lt;&gt;"",Scoring!$N$19)+IF(Data!$O246&lt;&gt;"",Scoring!$N$20)+IF(Data!$P246&lt;&gt;"",Scoring!$N$21)+IF(Data!$Q246&lt;&gt;"",Scoring!$N$22)+IF(Data!$R246&lt;&gt;"",Scoring!$N$23)+IF(Data!$S246&lt;&gt;"",Scoring!$N$24)+IF(Data!$T246&lt;&gt;"",Scoring!$N$25)+IF(Data!$U246&lt;&gt;"",Scoring!$N$26)+IF(Data!$V246&lt;&gt;"",Scoring!$N$27)+IF(Data!$W246&lt;&gt;"",Scoring!$N$28)+IF(Data!$X246&lt;&gt;"",Scoring!$N$29)+IF(Data!$Y246&lt;&gt;"",Scoring!$N$30)+IF(Data!$Z246&lt;&gt;"",Scoring!$N$31)+IF(Data!$AA246&lt;&gt;"",Scoring!$N$32)+IF(Data!$AB246&lt;&gt;"",Scoring!$N$33)+IF(Data!$AC246&lt;&gt;"",Scoring!$N$34)+IF(Data!$AD246&lt;&gt;"",Scoring!$N$35)+IF(Data!$AE246&lt;&gt;"",Scoring!$N$36)+IF(Data!$AF246&lt;&gt;"",Scoring!$N$37)+IF(Data!$AG246&lt;&gt;"",Scoring!$N$38)+IF(Data!$AH246&lt;&gt;"",Scoring!$N$39)+IF(Data!$AI246&lt;&gt;"",Scoring!$N$40)+IF(Data!$AJ246&lt;&gt;"",Scoring!$N$41)+IF(Data!$AK246&lt;&gt;"",Scoring!$N$42)+IF(Data!$AL246&lt;&gt;"",Scoring!$N$43)+IF(Data!$AM246&lt;&gt;"",Scoring!$N$44)+IF(Data!$AN246&lt;&gt;"",Scoring!$N$45)+IF(Data!$AO246&lt;&gt;"",Scoring!$N$46)+IF(Data!$AP246&lt;&gt;"",Scoring!$N$47)+IF(Data!$AQ246&lt;&gt;"",Scoring!$N$48)+IF(Data!$AR246&lt;&gt;"",Scoring!$N$49)+IF(Data!$AS246&lt;&gt;"",Scoring!$N$50)+IF(Data!$AT246&lt;&gt;"",Scoring!$N$51)+IF(Data!$AU246&lt;&gt;"",Scoring!$N$52),"")</f>
        <v/>
      </c>
      <c r="BQ246" s="189" t="str">
        <f>IF(BP246&lt;&gt;"",LOOKUP(BP246,Likelihoods!$A$7:$A$107,Likelihoods!L$7:L$107),"")</f>
        <v/>
      </c>
      <c r="BR246" s="181" t="str">
        <f>IF(AND(COUNTBLANK($B246:$O246)=13,COUNTBLANK($P246:$Q246)=1,COUNTBLANK($R246:$U246)=3,COUNTBLANK($V246:$X246)=2,COUNTBLANK($Y246:$AE246)=6,COUNTBLANK($AF246:$AJ246)=4,COUNTBLANK($AK246:AN246)=3,COUNTBLANK($AO246:$AQ246)=2,COUNTBLANK($AR246:$AS246)=1,COUNTBLANK($AT246:$AU246)=1),IF(Data!$B246&lt;&gt;"",Scoring!$O$7)+IF(Data!$C246&lt;&gt;"",Scoring!$O$8)+IF(Data!$D246&lt;&gt;"",Scoring!$O$9)+IF(Data!$E246&lt;&gt;"",Scoring!$O$10)+IF(Data!$F246&lt;&gt;"",Scoring!$O$11)+IF(Data!$G246&lt;&gt;"",Scoring!$O$12)+IF(Data!$H246&lt;&gt;"",Scoring!$O$13)+IF(Data!$I246&lt;&gt;"",Scoring!$O$14)+IF(Data!$J246&lt;&gt;"",Scoring!$O$15)+IF(Data!$K246&lt;&gt;"",Scoring!$O$16)+IF(Data!$L246&lt;&gt;"",Scoring!$O$17)+IF(Data!$M246&lt;&gt;"",Scoring!$O$18)+IF(Data!$N246&lt;&gt;"",Scoring!$O$19)+IF(Data!$O246&lt;&gt;"",Scoring!$O$20)+IF(Data!$P246&lt;&gt;"",Scoring!$O$21)+IF(Data!$Q246&lt;&gt;"",Scoring!$O$22)+IF(Data!$R246&lt;&gt;"",Scoring!$O$23)+IF(Data!$S246&lt;&gt;"",Scoring!$O$24)+IF(Data!$T246&lt;&gt;"",Scoring!$O$25)+IF(Data!$U246&lt;&gt;"",Scoring!$O$26)+IF(Data!$V246&lt;&gt;"",Scoring!$O$27)+IF(Data!$W246&lt;&gt;"",Scoring!$O$28)+IF(Data!$X246&lt;&gt;"",Scoring!$O$29)+IF(Data!$Y246&lt;&gt;"",Scoring!$O$30)+IF(Data!$Z246&lt;&gt;"",Scoring!$O$31)+IF(Data!$AA246&lt;&gt;"",Scoring!$O$32)+IF(Data!$AB246&lt;&gt;"",Scoring!$O$33)+IF(Data!$AC246&lt;&gt;"",Scoring!$O$34)+IF(Data!$AD246&lt;&gt;"",Scoring!$O$35)+IF(Data!$AE246&lt;&gt;"",Scoring!$O$36)+IF(Data!$AF246&lt;&gt;"",Scoring!$O$37)+IF(Data!$AG246&lt;&gt;"",Scoring!$O$38)+IF(Data!$AH246&lt;&gt;"",Scoring!$O$39)+IF(Data!$AI246&lt;&gt;"",Scoring!$O$40)+IF(Data!$AJ246&lt;&gt;"",Scoring!$O$41)+IF(Data!$AK246&lt;&gt;"",Scoring!$O$42)+IF(Data!$AL246&lt;&gt;"",Scoring!$O$43)+IF(Data!$AM246&lt;&gt;"",Scoring!$O$44)+IF(Data!$AN246&lt;&gt;"",Scoring!$O$45)+IF(Data!$AO246&lt;&gt;"",Scoring!$O$46)+IF(Data!$AP246&lt;&gt;"",Scoring!$O$47)+IF(Data!$AQ246&lt;&gt;"",Scoring!$O$48)+IF(Data!$AR246&lt;&gt;"",Scoring!$O$49)+IF(Data!$AS246&lt;&gt;"",Scoring!$O$50)+IF(Data!$AT246&lt;&gt;"",Scoring!$O$51)+IF(Data!$AU246&lt;&gt;"",Scoring!$O$52),"")</f>
        <v/>
      </c>
      <c r="BS246" s="184" t="str">
        <f>IF(BR246&lt;&gt;"",LOOKUP(BR246,Likelihoods!$A$7:$A$107,Likelihoods!M$7:M$107),"")</f>
        <v/>
      </c>
      <c r="BT246" s="181" t="str">
        <f>IF(AND(COUNTBLANK($B246:$O246)=13,COUNTBLANK($P246:$Q246)=1,COUNTBLANK($R246:$U246)=3,COUNTBLANK($V246:$X246)=2,COUNTBLANK($Y246:$AE246)=6,COUNTBLANK($AF246:$AJ246)=4,COUNTBLANK($AK246:AN246)=3,COUNTBLANK($AO246:$AQ246)=2,COUNTBLANK($AR246:$AS246)=1,COUNTBLANK($AT246:$AU246)=1),IF(Data!$B246&lt;&gt;"",Scoring!$P$7)+IF(Data!$C246&lt;&gt;"",Scoring!$P$8)+IF(Data!$D246&lt;&gt;"",Scoring!$P$9)+IF(Data!$E246&lt;&gt;"",Scoring!$P$10)+IF(Data!$F246&lt;&gt;"",Scoring!$P$11)+IF(Data!$G246&lt;&gt;"",Scoring!$P$12)+IF(Data!$H246&lt;&gt;"",Scoring!$P$13)+IF(Data!$I246&lt;&gt;"",Scoring!$P$14)+IF(Data!$J246&lt;&gt;"",Scoring!$P$15)+IF(Data!$K246&lt;&gt;"",Scoring!$P$16)+IF(Data!$L246&lt;&gt;"",Scoring!$P$17)+IF(Data!$M246&lt;&gt;"",Scoring!$P$18)+IF(Data!$N246&lt;&gt;"",Scoring!$P$19)+IF(Data!$O246&lt;&gt;"",Scoring!$P$20)+IF(Data!$P246&lt;&gt;"",Scoring!$P$21)+IF(Data!$Q246&lt;&gt;"",Scoring!$P$22)+IF(Data!$R246&lt;&gt;"",Scoring!$P$23)+IF(Data!$S246&lt;&gt;"",Scoring!$P$24)+IF(Data!$T246&lt;&gt;"",Scoring!$P$25)+IF(Data!$U246&lt;&gt;"",Scoring!$P$26)+IF(Data!$V246&lt;&gt;"",Scoring!$P$27)+IF(Data!$W246&lt;&gt;"",Scoring!$P$28)+IF(Data!$X246&lt;&gt;"",Scoring!$P$29)+IF(Data!$Y246&lt;&gt;"",Scoring!$P$30)+IF(Data!$Z246&lt;&gt;"",Scoring!$P$31)+IF(Data!$AA246&lt;&gt;"",Scoring!$P$32)+IF(Data!$AB246&lt;&gt;"",Scoring!$P$33)+IF(Data!$AC246&lt;&gt;"",Scoring!$P$34)+IF(Data!$AD246&lt;&gt;"",Scoring!$P$35)+IF(Data!$AE246&lt;&gt;"",Scoring!$P$36)+IF(Data!$AF246&lt;&gt;"",Scoring!$P$37)+IF(Data!$AG246&lt;&gt;"",Scoring!$P$38)+IF(Data!$AH246&lt;&gt;"",Scoring!$P$39)+IF(Data!$AI246&lt;&gt;"",Scoring!$P$40)+IF(Data!$AJ246&lt;&gt;"",Scoring!$P$41)+IF(Data!$AK246&lt;&gt;"",Scoring!$P$42)+IF(Data!$AL246&lt;&gt;"",Scoring!$P$43)+IF(Data!$AM246&lt;&gt;"",Scoring!$P$44)+IF(Data!$AN246&lt;&gt;"",Scoring!$P$45)+IF(Data!$AO246&lt;&gt;"",Scoring!$P$46)+IF(Data!$AP246&lt;&gt;"",Scoring!$P$47)+IF(Data!$AQ246&lt;&gt;"",Scoring!$P$48)+IF(Data!$AR246&lt;&gt;"",Scoring!$P$49)+IF(Data!$AS246&lt;&gt;"",Scoring!$P$50)+IF(Data!$AT246&lt;&gt;"",Scoring!$P$51)+IF(Data!$AU246&lt;&gt;"",Scoring!$P$52),"")</f>
        <v/>
      </c>
      <c r="BU246" s="180" t="str">
        <f>IF(BT246&lt;&gt;"",LOOKUP(BT246,Likelihoods!$A$7:$A$107,Likelihoods!N$7:N$107),"")</f>
        <v/>
      </c>
      <c r="BV246" s="181" t="str">
        <f>IF(AND(COUNTBLANK($B246:$O246)=13,COUNTBLANK($P246:$Q246)=1,COUNTBLANK($R246:$U246)=3,COUNTBLANK($V246:$X246)=2,COUNTBLANK($Y246:$AE246)=6,COUNTBLANK($AF246:$AJ246)=4,COUNTBLANK($AK246:AN246)=3,COUNTBLANK($AO246:$AQ246)=2,COUNTBLANK($AR246:$AS246)=1,COUNTBLANK($AT246:$AU246)=1),IF(Data!$B246&lt;&gt;"",Scoring!$Q$7)+IF(Data!$C246&lt;&gt;"",Scoring!$Q$8)+IF(Data!$D246&lt;&gt;"",Scoring!$Q$9)+IF(Data!$E246&lt;&gt;"",Scoring!$Q$10)+IF(Data!$F246&lt;&gt;"",Scoring!$Q$11)+IF(Data!$G246&lt;&gt;"",Scoring!$Q$12)+IF(Data!$H246&lt;&gt;"",Scoring!$Q$13)+IF(Data!$I246&lt;&gt;"",Scoring!$Q$14)+IF(Data!$J246&lt;&gt;"",Scoring!$Q$15)+IF(Data!$K246&lt;&gt;"",Scoring!$Q$16)+IF(Data!$L246&lt;&gt;"",Scoring!$Q$17)+IF(Data!$M246&lt;&gt;"",Scoring!$Q$18)+IF(Data!$N246&lt;&gt;"",Scoring!$Q$19)+IF(Data!$O246&lt;&gt;"",Scoring!$Q$20)+IF(Data!$P246&lt;&gt;"",Scoring!$Q$21)+IF(Data!$Q246&lt;&gt;"",Scoring!$Q$22)+IF(Data!$R246&lt;&gt;"",Scoring!$Q$23)+IF(Data!$S246&lt;&gt;"",Scoring!$Q$24)+IF(Data!$T246&lt;&gt;"",Scoring!$Q$25)+IF(Data!$U246&lt;&gt;"",Scoring!$Q$26)+IF(Data!$V246&lt;&gt;"",Scoring!$Q$27)+IF(Data!$W246&lt;&gt;"",Scoring!$Q$28)+IF(Data!$X246&lt;&gt;"",Scoring!$Q$29)+IF(Data!$Y246&lt;&gt;"",Scoring!$Q$30)+IF(Data!$Z246&lt;&gt;"",Scoring!$Q$31)+IF(Data!$AA246&lt;&gt;"",Scoring!$Q$32)+IF(Data!$AB246&lt;&gt;"",Scoring!$Q$33)+IF(Data!$AC246&lt;&gt;"",Scoring!$Q$34)+IF(Data!$AD246&lt;&gt;"",Scoring!$Q$35)+IF(Data!$AE246&lt;&gt;"",Scoring!$Q$36)+IF(Data!$AF246&lt;&gt;"",Scoring!$Q$37)+IF(Data!$AG246&lt;&gt;"",Scoring!$Q$38)+IF(Data!$AH246&lt;&gt;"",Scoring!$Q$39)+IF(Data!$AI246&lt;&gt;"",Scoring!$Q$40)+IF(Data!$AJ246&lt;&gt;"",Scoring!$Q$41)+IF(Data!$AK246&lt;&gt;"",Scoring!$Q$42)+IF(Data!$AL246&lt;&gt;"",Scoring!$Q$43)+IF(Data!$AM246&lt;&gt;"",Scoring!$Q$44)+IF(Data!$AN246&lt;&gt;"",Scoring!$Q$45)+IF(Data!$AO246&lt;&gt;"",Scoring!$Q$46)+IF(Data!$AP246&lt;&gt;"",Scoring!$Q$47)+IF(Data!$AQ246&lt;&gt;"",Scoring!$Q$48)+IF(Data!$AR246&lt;&gt;"",Scoring!$Q$49)+IF(Data!$AS246&lt;&gt;"",Scoring!$Q$50)+IF(Data!$AT246&lt;&gt;"",Scoring!$Q$51)+IF(Data!$AU246&lt;&gt;"",Scoring!$Q$52),"")</f>
        <v/>
      </c>
      <c r="BW246" s="183" t="str">
        <f>IF(BV246&lt;&gt;"",LOOKUP(BV246,Likelihoods!$A$7:$A$107,Likelihoods!O$7:O$107),"")</f>
        <v/>
      </c>
      <c r="BX246" s="9"/>
      <c r="BY246" s="9"/>
      <c r="BZ246" s="9"/>
      <c r="CA246" s="9"/>
      <c r="CB246" s="9"/>
      <c r="CC246" s="9"/>
      <c r="CD246" s="9"/>
      <c r="CE246" s="9"/>
      <c r="CF246" s="9"/>
      <c r="CG246" s="9"/>
      <c r="CH246" s="9"/>
      <c r="CI246" s="9"/>
      <c r="CJ246" s="9"/>
      <c r="CK246" s="9"/>
    </row>
    <row r="247" spans="1:89" ht="14.25">
      <c r="A247" s="59"/>
      <c r="B247" s="76"/>
      <c r="C247" s="77"/>
      <c r="D247" s="77"/>
      <c r="E247" s="77"/>
      <c r="F247" s="77"/>
      <c r="G247" s="77"/>
      <c r="H247" s="77"/>
      <c r="I247" s="77"/>
      <c r="J247" s="77"/>
      <c r="K247" s="77"/>
      <c r="L247" s="77"/>
      <c r="M247" s="77"/>
      <c r="N247" s="77"/>
      <c r="O247" s="77"/>
      <c r="P247" s="76"/>
      <c r="Q247" s="78"/>
      <c r="R247" s="77"/>
      <c r="S247" s="77"/>
      <c r="T247" s="77"/>
      <c r="U247" s="77"/>
      <c r="V247" s="76"/>
      <c r="W247" s="77"/>
      <c r="X247" s="78"/>
      <c r="Y247" s="77"/>
      <c r="Z247" s="77"/>
      <c r="AA247" s="77"/>
      <c r="AB247" s="77"/>
      <c r="AC247" s="77"/>
      <c r="AD247" s="77"/>
      <c r="AE247" s="77"/>
      <c r="AF247" s="76"/>
      <c r="AG247" s="77"/>
      <c r="AH247" s="77"/>
      <c r="AI247" s="77"/>
      <c r="AJ247" s="78"/>
      <c r="AK247" s="77"/>
      <c r="AL247" s="77"/>
      <c r="AM247" s="77"/>
      <c r="AN247" s="77"/>
      <c r="AO247" s="76"/>
      <c r="AP247" s="77"/>
      <c r="AQ247" s="78"/>
      <c r="AR247" s="76"/>
      <c r="AS247" s="78"/>
      <c r="AT247" s="77"/>
      <c r="AU247" s="77"/>
      <c r="AV247" s="179" t="str">
        <f>IF(AND(COUNTBLANK($B247:$O247)=13,COUNTBLANK($P247:$Q247)=1,COUNTBLANK($R247:$U247)=3,COUNTBLANK($V247:$X247)=2,COUNTBLANK($Y247:$AE247)=6,COUNTBLANK($AF247:$AJ247)=4,COUNTBLANK($AK247:AN247)=3,COUNTBLANK($AO247:$AQ247)=2,COUNTBLANK($AR247:$AS247)=1,COUNTBLANK($AT247:$AU247)=1),IF(Data!$B247&lt;&gt;"",Scoring!$D$7)+IF(Data!$C247&lt;&gt;"",Scoring!$D$8)+IF(Data!$D247&lt;&gt;"",Scoring!$D$9)+IF(Data!$E247&lt;&gt;"",Scoring!$D$10)+IF(Data!$F247&lt;&gt;"",Scoring!$D$11)+IF(Data!$G247&lt;&gt;"",Scoring!$D$12)+IF(Data!$H247&lt;&gt;"",Scoring!$D$13)+IF(Data!$I247&lt;&gt;"",Scoring!$D$14)+IF(Data!$J247&lt;&gt;"",Scoring!$D$15)+IF(Data!$K247&lt;&gt;"",Scoring!$D$16)+IF(Data!$L247&lt;&gt;"",Scoring!$D$17)+IF(Data!$M247&lt;&gt;"",Scoring!$D$18)+IF(Data!$N247&lt;&gt;"",Scoring!$D$19)+IF(Data!$O247&lt;&gt;"",Scoring!$D$20)+IF(Data!$P247&lt;&gt;"",Scoring!$D$21)+IF(Data!$Q247&lt;&gt;"",Scoring!$D$22)+IF(Data!$R247&lt;&gt;"",Scoring!$D$23)+IF(Data!$S247&lt;&gt;"",Scoring!$D$24)+IF(Data!$T247&lt;&gt;"",Scoring!$D$25)+IF(Data!$U247&lt;&gt;"",Scoring!$D$26)+IF(Data!$V247&lt;&gt;"",Scoring!$D$27)+IF(Data!$W247&lt;&gt;"",Scoring!$D$28)+IF(Data!$X247&lt;&gt;"",Scoring!$D$29)+IF(Data!$Y247&lt;&gt;"",Scoring!$D$30)+IF(Data!$Z247&lt;&gt;"",Scoring!$D$31)+IF(Data!$AA247&lt;&gt;"",Scoring!$D$32)+IF(Data!$AB247&lt;&gt;"",Scoring!$D$33)+IF(Data!$AC247&lt;&gt;"",Scoring!$D$34)+IF(Data!$AD247&lt;&gt;"",Scoring!$D$35)+IF(Data!$AE247&lt;&gt;"",Scoring!$D$36)+IF(Data!$AF247&lt;&gt;"",Scoring!$D$37)+IF(Data!$AG247&lt;&gt;"",Scoring!$D$38)+IF(Data!$AH247&lt;&gt;"",Scoring!$D$39)+IF(Data!$AI247&lt;&gt;"",Scoring!$D$40)+IF(Data!$AJ247&lt;&gt;"",Scoring!$D$41)+IF(Data!$AK247&lt;&gt;"",Scoring!$D$42)+IF(Data!$AL247&lt;&gt;"",Scoring!$D$43)+IF(Data!$AM247&lt;&gt;"",Scoring!$D$44)+IF(Data!$AN247&lt;&gt;"",Scoring!$D$45)+IF(Data!$AO247&lt;&gt;"",Scoring!$D$46)+IF(Data!$AP247&lt;&gt;"",Scoring!$D$47)+IF(Data!$AQ247&lt;&gt;"",Scoring!$D$48)+IF(Data!$AR247&lt;&gt;"",Scoring!$D$49)+IF(Data!$AS247&lt;&gt;"",Scoring!$D$50)+IF(Data!$AT247&lt;&gt;"",Scoring!$D$51)+IF(Data!$AU247&lt;&gt;"",Scoring!$D$52),"")</f>
        <v/>
      </c>
      <c r="AW247" s="180" t="str">
        <f>IF(AV247&lt;&gt;"",LOOKUP(AV247,Likelihoods!$A$7:$A$107,Likelihoods!B$7:B$107),"")</f>
        <v/>
      </c>
      <c r="AX247" s="181" t="str">
        <f>IF(AND(COUNTBLANK($B247:$O247)=13,COUNTBLANK($P247:$Q247)=1,COUNTBLANK($R247:$U247)=3,COUNTBLANK($V247:$X247)=2,COUNTBLANK($Y247:$AE247)=6,COUNTBLANK($AF247:$AJ247)=4,COUNTBLANK($AK247:AN247)=3,COUNTBLANK($AO247:$AQ247)=2,COUNTBLANK($AR247:$AS247)=1,COUNTBLANK($AT247:$AU247)=1),IF(Data!$B247&lt;&gt;"",Scoring!$E$7)+IF(Data!$C247&lt;&gt;"",Scoring!$E$8)+IF(Data!$D247&lt;&gt;"",Scoring!$E$9)+IF(Data!$E247&lt;&gt;"",Scoring!$E$10)+IF(Data!$F247&lt;&gt;"",Scoring!$E$11)+IF(Data!$G247&lt;&gt;"",Scoring!$E$12)+IF(Data!$H247&lt;&gt;"",Scoring!$E$13)+IF(Data!$I247&lt;&gt;"",Scoring!$E$14)+IF(Data!$J247&lt;&gt;"",Scoring!$E$15)+IF(Data!$K247&lt;&gt;"",Scoring!$E$16)+IF(Data!$L247&lt;&gt;"",Scoring!$E$17)+IF(Data!$M247&lt;&gt;"",Scoring!$E$18)+IF(Data!$N247&lt;&gt;"",Scoring!$E$19)+IF(Data!$O247&lt;&gt;"",Scoring!$E$20)+IF(Data!$P247&lt;&gt;"",Scoring!$E$21)+IF(Data!$Q247&lt;&gt;"",Scoring!$E$22)+IF(Data!$R247&lt;&gt;"",Scoring!$E$23)+IF(Data!$S247&lt;&gt;"",Scoring!$E$24)+IF(Data!$T247&lt;&gt;"",Scoring!$E$25)+IF(Data!$U247&lt;&gt;"",Scoring!$E$26)+IF(Data!$V247&lt;&gt;"",Scoring!$E$27)+IF(Data!$W247&lt;&gt;"",Scoring!$E$28)+IF(Data!$X247&lt;&gt;"",Scoring!$E$29)+IF(Data!$Y247&lt;&gt;"",Scoring!$E$30)+IF(Data!$Z247&lt;&gt;"",Scoring!$E$31)+IF(Data!$AA247&lt;&gt;"",Scoring!$E$32)+IF(Data!$AB247&lt;&gt;"",Scoring!$E$33)+IF(Data!$AC247&lt;&gt;"",Scoring!$E$34)+IF(Data!$AD247&lt;&gt;"",Scoring!$E$35)+IF(Data!$AE247&lt;&gt;"",Scoring!$E$36)+IF(Data!$AF247&lt;&gt;"",Scoring!$E$37)+IF(Data!$AG247&lt;&gt;"",Scoring!$E$38)+IF(Data!$AH247&lt;&gt;"",Scoring!$E$39)+IF(Data!$AI247&lt;&gt;"",Scoring!$E$40)+IF(Data!$AJ247&lt;&gt;"",Scoring!$E$41)+IF(Data!$AK247&lt;&gt;"",Scoring!$E$42)+IF(Data!$AL247&lt;&gt;"",Scoring!$E$43)+IF(Data!$AM247&lt;&gt;"",Scoring!$E$44)+IF(Data!$AN247&lt;&gt;"",Scoring!$E$45)+IF(Data!$AO247&lt;&gt;"",Scoring!$E$46)+IF(Data!$AP247&lt;&gt;"",Scoring!$E$47)+IF(Data!$AQ247&lt;&gt;"",Scoring!$E$48)+IF(Data!$AR247&lt;&gt;"",Scoring!$E$49)+IF(Data!$AS247&lt;&gt;"",Scoring!$E$50)+IF(Data!$AT247&lt;&gt;"",Scoring!$E$51)+IF(Data!$AU247&lt;&gt;"",Scoring!$E$52),"")</f>
        <v/>
      </c>
      <c r="AY247" s="180" t="str">
        <f>IF(AX247&lt;&gt;"",LOOKUP(AX247,Likelihoods!$A$7:$A$107,Likelihoods!C$7:C$107),"")</f>
        <v/>
      </c>
      <c r="AZ247" s="182" t="str">
        <f>IF(AND(COUNTBLANK($B247:$O247)=13,COUNTBLANK($P247:$Q247)=1,COUNTBLANK($R247:$U247)=3,COUNTBLANK($V247:$X247)=2,COUNTBLANK($Y247:$AE247)=6,COUNTBLANK($AF247:$AJ247)=4,COUNTBLANK($AK247:AN247)=3,COUNTBLANK($AO247:$AQ247)=2,COUNTBLANK($AR247:$AS247)=1,COUNTBLANK($AT247:$AU247)=1),IF(Data!$B247&lt;&gt;"",Scoring!$F$7)+IF(Data!$C247&lt;&gt;"",Scoring!$F$8)+IF(Data!$D247&lt;&gt;"",Scoring!$F$9)+IF(Data!$E247&lt;&gt;"",Scoring!$F$10)+IF(Data!$F247&lt;&gt;"",Scoring!$F$11)+IF(Data!$G247&lt;&gt;"",Scoring!$F$12)+IF(Data!$H247&lt;&gt;"",Scoring!$F$13)+IF(Data!$I247&lt;&gt;"",Scoring!$F$14)+IF(Data!$J247&lt;&gt;"",Scoring!$F$15)+IF(Data!$K247&lt;&gt;"",Scoring!$F$16)+IF(Data!$L247&lt;&gt;"",Scoring!$F$17)+IF(Data!$M247&lt;&gt;"",Scoring!$F$18)+IF(Data!$N247&lt;&gt;"",Scoring!$F$19)+IF(Data!$O247&lt;&gt;"",Scoring!$F$20)+IF(Data!$P247&lt;&gt;"",Scoring!$F$21)+IF(Data!$Q247&lt;&gt;"",Scoring!$F$22)+IF(Data!$R247&lt;&gt;"",Scoring!$F$23)+IF(Data!$S247&lt;&gt;"",Scoring!$F$24)+IF(Data!$T247&lt;&gt;"",Scoring!$F$25)+IF(Data!$U247&lt;&gt;"",Scoring!$F$26)+IF(Data!$V247&lt;&gt;"",Scoring!$F$27)+IF(Data!$W247&lt;&gt;"",Scoring!$F$28)+IF(Data!$X247&lt;&gt;"",Scoring!$F$29)+IF(Data!$Y247&lt;&gt;"",Scoring!$F$30)+IF(Data!$Z247&lt;&gt;"",Scoring!$F$31)+IF(Data!$AA247&lt;&gt;"",Scoring!$F$32)+IF(Data!$AB247&lt;&gt;"",Scoring!$F$33)+IF(Data!$AC247&lt;&gt;"",Scoring!$F$34)+IF(Data!$AD247&lt;&gt;"",Scoring!$F$35)+IF(Data!$AE247&lt;&gt;"",Scoring!$F$36)+IF(Data!$AF247&lt;&gt;"",Scoring!$F$37)+IF(Data!$AG247&lt;&gt;"",Scoring!$F$38)+IF(Data!$AH247&lt;&gt;"",Scoring!$F$39)+IF(Data!$AI247&lt;&gt;"",Scoring!$F$40)+IF(Data!$AJ247&lt;&gt;"",Scoring!$F$41)+IF(Data!$AK247&lt;&gt;"",Scoring!$F$42)+IF(Data!$AL247&lt;&gt;"",Scoring!$F$43)+IF(Data!$AM247&lt;&gt;"",Scoring!$F$44)+IF(Data!$AN247&lt;&gt;"",Scoring!$F$45)+IF(Data!$AO247&lt;&gt;"",Scoring!$F$46)+IF(Data!$AP247&lt;&gt;"",Scoring!$F$47)+IF(Data!$AQ247&lt;&gt;"",Scoring!$F$48)+IF(Data!$AR247&lt;&gt;"",Scoring!$F$49)+IF(Data!$AS247&lt;&gt;"",Scoring!$F$50)+IF(Data!$AT247&lt;&gt;"",Scoring!$F$51)+IF(Data!$AU247&lt;&gt;"",Scoring!$F$52),"")</f>
        <v/>
      </c>
      <c r="BA247" s="183" t="str">
        <f>IF(AZ247&lt;&gt;"",LOOKUP(AZ247,Likelihoods!$A$7:$A$107,Likelihoods!D$7:D$107),"")</f>
        <v/>
      </c>
      <c r="BB247" s="181" t="str">
        <f>IF(AND(COUNTBLANK($B247:$O247)=13,COUNTBLANK($P247:$Q247)=1,COUNTBLANK($R247:$U247)=3,COUNTBLANK($V247:$X247)=2,COUNTBLANK($Y247:$AE247)=6,COUNTBLANK($AF247:$AJ247)=4,COUNTBLANK($AK247:AN247)=3,COUNTBLANK($AO247:$AQ247)=2,COUNTBLANK($AR247:$AS247)=1,COUNTBLANK($AT247:$AU247)=1),IF(Data!$B247&lt;&gt;"",Scoring!$G$7)+IF(Data!$C247&lt;&gt;"",Scoring!$G$8)+IF(Data!$D247&lt;&gt;"",Scoring!$G$9)+IF(Data!$E247&lt;&gt;"",Scoring!$G$10)+IF(Data!$F247&lt;&gt;"",Scoring!$G$11)+IF(Data!$G247&lt;&gt;"",Scoring!$G$12)+IF(Data!$H247&lt;&gt;"",Scoring!$G$13)+IF(Data!$I247&lt;&gt;"",Scoring!$G$14)+IF(Data!$J247&lt;&gt;"",Scoring!$G$15)+IF(Data!$K247&lt;&gt;"",Scoring!$G$16)+IF(Data!$L247&lt;&gt;"",Scoring!$G$17)+IF(Data!$M247&lt;&gt;"",Scoring!$G$18)+IF(Data!$N247&lt;&gt;"",Scoring!$G$19)+IF(Data!$O247&lt;&gt;"",Scoring!$G$20)+IF(Data!$P247&lt;&gt;"",Scoring!$G$21)+IF(Data!$Q247&lt;&gt;"",Scoring!$G$22)+IF(Data!$R247&lt;&gt;"",Scoring!$G$23)+IF(Data!$S247&lt;&gt;"",Scoring!$G$24)+IF(Data!$T247&lt;&gt;"",Scoring!$G$25)+IF(Data!$U247&lt;&gt;"",Scoring!$G$26)+IF(Data!$V247&lt;&gt;"",Scoring!$G$27)+IF(Data!$W247&lt;&gt;"",Scoring!$G$28)+IF(Data!$X247&lt;&gt;"",Scoring!$G$29)+IF(Data!$Y247&lt;&gt;"",Scoring!$G$30)+IF(Data!$Z247&lt;&gt;"",Scoring!$G$31)+IF(Data!$AA247&lt;&gt;"",Scoring!$G$32)+IF(Data!$AB247&lt;&gt;"",Scoring!$G$33)+IF(Data!$AC247&lt;&gt;"",Scoring!$G$34)+IF(Data!$AD247&lt;&gt;"",Scoring!$G$35)+IF(Data!$AE247&lt;&gt;"",Scoring!$G$36)+IF(Data!$AF247&lt;&gt;"",Scoring!$G$37)+IF(Data!$AG247&lt;&gt;"",Scoring!$G$38)+IF(Data!$AH247&lt;&gt;"",Scoring!$G$39)+IF(Data!$AI247&lt;&gt;"",Scoring!$G$40)+IF(Data!$AJ247&lt;&gt;"",Scoring!$G$41)+IF(Data!$AK247&lt;&gt;"",Scoring!$G$42)+IF(Data!$AL247&lt;&gt;"",Scoring!$G$43)+IF(Data!$AM247&lt;&gt;"",Scoring!$G$44)+IF(Data!$AN247&lt;&gt;"",Scoring!$G$45)+IF(Data!$AO247&lt;&gt;"",Scoring!$G$46)+IF(Data!$AP247&lt;&gt;"",Scoring!$G$47)+IF(Data!$AQ247&lt;&gt;"",Scoring!$G$48)+IF(Data!$AR247&lt;&gt;"",Scoring!$G$49)+IF(Data!$AS247&lt;&gt;"",Scoring!$G$50)+IF(Data!$AT247&lt;&gt;"",Scoring!$G$51)+IF(Data!$AU247&lt;&gt;"",Scoring!$G$52),"")</f>
        <v/>
      </c>
      <c r="BC247" s="184" t="str">
        <f>IF(BB247&lt;&gt;"",LOOKUP(BB247,Likelihoods!$A$7:$A$107,Likelihoods!E$7:E$107),"")</f>
        <v/>
      </c>
      <c r="BD247" s="185" t="str">
        <f>IF(AND(COUNTBLANK($B247:$O247)=13,COUNTBLANK($P247:$Q247)=1,COUNTBLANK($R247:$U247)=3,COUNTBLANK($V247:$X247)=2,COUNTBLANK($Y247:$AE247)=6,COUNTBLANK($AF247:$AJ247)=4,COUNTBLANK($AK247:AN247)=3,COUNTBLANK($AO247:$AQ247)=2,COUNTBLANK($AR247:$AS247)=1,COUNTBLANK($AT247:$AU247)=1),IF(Data!$B247&lt;&gt;"",Scoring!$H$7)+IF(Data!$C247&lt;&gt;"",Scoring!$H$8)+IF(Data!$D247&lt;&gt;"",Scoring!$H$9)+IF(Data!$E247&lt;&gt;"",Scoring!$H$10)+IF(Data!$F247&lt;&gt;"",Scoring!$H$11)+IF(Data!$G247&lt;&gt;"",Scoring!$H$12)+IF(Data!$H247&lt;&gt;"",Scoring!$H$13)+IF(Data!$I247&lt;&gt;"",Scoring!$H$14)+IF(Data!$J247&lt;&gt;"",Scoring!$H$15)+IF(Data!$K247&lt;&gt;"",Scoring!$H$16)+IF(Data!$L247&lt;&gt;"",Scoring!$H$17)+IF(Data!$M247&lt;&gt;"",Scoring!$H$18)+IF(Data!$N247&lt;&gt;"",Scoring!$H$19)+IF(Data!$O247&lt;&gt;"",Scoring!$H$20)+IF(Data!$P247&lt;&gt;"",Scoring!$H$21)+IF(Data!$Q247&lt;&gt;"",Scoring!$H$22)+IF(Data!$R247&lt;&gt;"",Scoring!$H$23)+IF(Data!$S247&lt;&gt;"",Scoring!$H$24)+IF(Data!$T247&lt;&gt;"",Scoring!$H$25)+IF(Data!$U247&lt;&gt;"",Scoring!$H$26)+IF(Data!$V247&lt;&gt;"",Scoring!$H$27)+IF(Data!$W247&lt;&gt;"",Scoring!$H$28)+IF(Data!$X247&lt;&gt;"",Scoring!$H$29)+IF(Data!$Y247&lt;&gt;"",Scoring!$H$30)+IF(Data!$Z247&lt;&gt;"",Scoring!$H$31)+IF(Data!$AA247&lt;&gt;"",Scoring!$H$32)+IF(Data!$AB247&lt;&gt;"",Scoring!$H$33)+IF(Data!$AC247&lt;&gt;"",Scoring!$H$34)+IF(Data!$AD247&lt;&gt;"",Scoring!$H$35)+IF(Data!$AE247&lt;&gt;"",Scoring!$H$36)+IF(Data!$AF247&lt;&gt;"",Scoring!$H$37)+IF(Data!$AG247&lt;&gt;"",Scoring!$H$38)+IF(Data!$AH247&lt;&gt;"",Scoring!$H$39)+IF(Data!$AI247&lt;&gt;"",Scoring!$H$40)+IF(Data!$AJ247&lt;&gt;"",Scoring!$H$41)+IF(Data!$AK247&lt;&gt;"",Scoring!$H$42)+IF(Data!$AL247&lt;&gt;"",Scoring!$H$43)+IF(Data!$AM247&lt;&gt;"",Scoring!$H$44)+IF(Data!$AN247&lt;&gt;"",Scoring!$H$45)+IF(Data!$AO247&lt;&gt;"",Scoring!$H$46)+IF(Data!$AP247&lt;&gt;"",Scoring!$H$47)+IF(Data!$AQ247&lt;&gt;"",Scoring!$H$48)+IF(Data!$AR247&lt;&gt;"",Scoring!$H$49)+IF(Data!$AS247&lt;&gt;"",Scoring!$H$50)+IF(Data!$AT247&lt;&gt;"",Scoring!$H$51)+IF(Data!$AU247&lt;&gt;"",Scoring!$H$52),"")</f>
        <v/>
      </c>
      <c r="BE247" s="186" t="str">
        <f>IF(BD247&lt;&gt;"",LOOKUP(BD247,Likelihoods!$A$7:$A$107,Likelihoods!F$7:F$107),"")</f>
        <v/>
      </c>
      <c r="BF247" s="181" t="str">
        <f>IF(AND(COUNTBLANK($B247:$O247)=13,COUNTBLANK($P247:$Q247)=1,COUNTBLANK($R247:$U247)=3,COUNTBLANK($V247:$X247)=2,COUNTBLANK($Y247:$AE247)=6,COUNTBLANK($AF247:$AJ247)=4,COUNTBLANK($AK247:AN247)=3,COUNTBLANK($AO247:$AQ247)=2,COUNTBLANK($AR247:$AS247)=1,COUNTBLANK($AT247:$AU247)=1),IF(Data!$B247&lt;&gt;"",Scoring!$I$7)+IF(Data!$C247&lt;&gt;"",Scoring!$I$8)+IF(Data!$D247&lt;&gt;"",Scoring!$I$9)+IF(Data!$E247&lt;&gt;"",Scoring!$I$10)+IF(Data!$F247&lt;&gt;"",Scoring!$I$11)+IF(Data!$G247&lt;&gt;"",Scoring!$I$12)+IF(Data!$H247&lt;&gt;"",Scoring!$I$13)+IF(Data!$I247&lt;&gt;"",Scoring!$I$14)+IF(Data!$J247&lt;&gt;"",Scoring!$I$15)+IF(Data!$K247&lt;&gt;"",Scoring!$I$16)+IF(Data!$L247&lt;&gt;"",Scoring!$I$17)+IF(Data!$M247&lt;&gt;"",Scoring!$I$18)+IF(Data!$N247&lt;&gt;"",Scoring!$I$19)+IF(Data!$O247&lt;&gt;"",Scoring!$I$20)+IF(Data!$P247&lt;&gt;"",Scoring!$I$21)+IF(Data!$Q247&lt;&gt;"",Scoring!$I$22)+IF(Data!$R247&lt;&gt;"",Scoring!$I$23)+IF(Data!$S247&lt;&gt;"",Scoring!$I$24)+IF(Data!$T247&lt;&gt;"",Scoring!$I$25)+IF(Data!$U247&lt;&gt;"",Scoring!$I$26)+IF(Data!$V247&lt;&gt;"",Scoring!$I$27)+IF(Data!$W247&lt;&gt;"",Scoring!$I$28)+IF(Data!$X247&lt;&gt;"",Scoring!$I$29)+IF(Data!$Y247&lt;&gt;"",Scoring!$I$30)+IF(Data!$Z247&lt;&gt;"",Scoring!$I$31)+IF(Data!$AA247&lt;&gt;"",Scoring!$I$32)+IF(Data!$AB247&lt;&gt;"",Scoring!$I$33)+IF(Data!$AC247&lt;&gt;"",Scoring!$I$34)+IF(Data!$AD247&lt;&gt;"",Scoring!$I$35)+IF(Data!$AE247&lt;&gt;"",Scoring!$I$36)+IF(Data!$AF247&lt;&gt;"",Scoring!$I$37)+IF(Data!$AG247&lt;&gt;"",Scoring!$I$38)+IF(Data!$AH247&lt;&gt;"",Scoring!$I$39)+IF(Data!$AI247&lt;&gt;"",Scoring!$I$40)+IF(Data!$AJ247&lt;&gt;"",Scoring!$I$41)+IF(Data!$AK247&lt;&gt;"",Scoring!$I$42)+IF(Data!$AL247&lt;&gt;"",Scoring!$I$43)+IF(Data!$AM247&lt;&gt;"",Scoring!$I$44)+IF(Data!$AN247&lt;&gt;"",Scoring!$I$45)+IF(Data!$AO247&lt;&gt;"",Scoring!$I$46)+IF(Data!$AP247&lt;&gt;"",Scoring!$I$47)+IF(Data!$AQ247&lt;&gt;"",Scoring!$I$48)+IF(Data!$AR247&lt;&gt;"",Scoring!$I$49)+IF(Data!$AS247&lt;&gt;"",Scoring!$I$50)+IF(Data!$AT247&lt;&gt;"",Scoring!$I$51)+IF(Data!$AU247&lt;&gt;"",Scoring!$I$52),"")</f>
        <v/>
      </c>
      <c r="BG247" s="180" t="str">
        <f>IF(BF247&lt;&gt;"",LOOKUP(BF247,Likelihoods!$A$7:$A$107,Likelihoods!G$7:G$107),"")</f>
        <v/>
      </c>
      <c r="BH247" s="187" t="str">
        <f>IF(AND(COUNTBLANK($B247:$O247)=13,COUNTBLANK($P247:$Q247)=1,COUNTBLANK($R247:$U247)=3,COUNTBLANK($V247:$X247)=2,COUNTBLANK($Y247:$AE247)=6,COUNTBLANK($AF247:$AJ247)=4,COUNTBLANK($AK247:AN247)=3,COUNTBLANK($AO247:$AQ247)=2,COUNTBLANK($AR247:$AS247)=1,COUNTBLANK($AT247:$AU247)=1),IF(Data!$B247&lt;&gt;"",Scoring!$J$7)+IF(Data!$C247&lt;&gt;"",Scoring!$J$8)+IF(Data!$D247&lt;&gt;"",Scoring!$J$9)+IF(Data!$E247&lt;&gt;"",Scoring!$J$10)+IF(Data!$F247&lt;&gt;"",Scoring!$J$11)+IF(Data!$G247&lt;&gt;"",Scoring!$J$12)+IF(Data!$H247&lt;&gt;"",Scoring!$J$13)+IF(Data!$I247&lt;&gt;"",Scoring!$J$14)+IF(Data!$J247&lt;&gt;"",Scoring!$J$15)+IF(Data!$K247&lt;&gt;"",Scoring!$J$16)+IF(Data!$L247&lt;&gt;"",Scoring!$J$17)+IF(Data!$M247&lt;&gt;"",Scoring!$J$18)+IF(Data!$N247&lt;&gt;"",Scoring!$J$19)+IF(Data!$O247&lt;&gt;"",Scoring!$J$20)+IF(Data!$P247&lt;&gt;"",Scoring!$J$21)+IF(Data!$Q247&lt;&gt;"",Scoring!$J$22)+IF(Data!$R247&lt;&gt;"",Scoring!$J$23)+IF(Data!$S247&lt;&gt;"",Scoring!$J$24)+IF(Data!$T247&lt;&gt;"",Scoring!$J$25)+IF(Data!$U247&lt;&gt;"",Scoring!$J$26)+IF(Data!$V247&lt;&gt;"",Scoring!$J$27)+IF(Data!$W247&lt;&gt;"",Scoring!$J$28)+IF(Data!$X247&lt;&gt;"",Scoring!$J$29)+IF(Data!$Y247&lt;&gt;"",Scoring!$J$30)+IF(Data!$Z247&lt;&gt;"",Scoring!$J$31)+IF(Data!$AA247&lt;&gt;"",Scoring!$J$32)+IF(Data!$AB247&lt;&gt;"",Scoring!$J$33)+IF(Data!$AC247&lt;&gt;"",Scoring!$J$34)+IF(Data!$AD247&lt;&gt;"",Scoring!$J$35)+IF(Data!$AE247&lt;&gt;"",Scoring!$J$36)+IF(Data!$AF247&lt;&gt;"",Scoring!$J$37)+IF(Data!$AG247&lt;&gt;"",Scoring!$J$38)+IF(Data!$AH247&lt;&gt;"",Scoring!$J$39)+IF(Data!$AI247&lt;&gt;"",Scoring!$J$40)+IF(Data!$AJ247&lt;&gt;"",Scoring!$J$41)+IF(Data!$AK247&lt;&gt;"",Scoring!$J$42)+IF(Data!$AL247&lt;&gt;"",Scoring!$J$43)+IF(Data!$AM247&lt;&gt;"",Scoring!$J$44)+IF(Data!$AN247&lt;&gt;"",Scoring!$J$45)+IF(Data!$AO247&lt;&gt;"",Scoring!$J$46)+IF(Data!$AP247&lt;&gt;"",Scoring!$J$47)+IF(Data!$AQ247&lt;&gt;"",Scoring!$J$48)+IF(Data!$AR247&lt;&gt;"",Scoring!$J$49)+IF(Data!$AS247&lt;&gt;"",Scoring!$J$50)+IF(Data!$AT247&lt;&gt;"",Scoring!$J$51)+IF(Data!$AU247&lt;&gt;"",Scoring!$J$52),"")</f>
        <v/>
      </c>
      <c r="BI247" s="183" t="str">
        <f>IF(BH247&lt;&gt;"",LOOKUP(BH247,Likelihoods!$A$7:$A$107,Likelihoods!H$7:H$107),"")</f>
        <v/>
      </c>
      <c r="BJ247" s="188" t="str">
        <f>IF(AND(COUNTBLANK($B247:$O247)=13,COUNTBLANK($P247:$Q247)=1,COUNTBLANK($R247:$U247)=3,COUNTBLANK($V247:$X247)=2,COUNTBLANK($Y247:$AE247)=6,COUNTBLANK($AF247:$AJ247)=4,COUNTBLANK($AK247:AN247)=3,COUNTBLANK($AO247:$AQ247)=2,COUNTBLANK($AR247:$AS247)=1,COUNTBLANK($AT247:$AU247)=1),IF(Data!$B247&lt;&gt;"",Scoring!$K$7)+IF(Data!$C247&lt;&gt;"",Scoring!$K$8)+IF(Data!$D247&lt;&gt;"",Scoring!$K$9)+IF(Data!$E247&lt;&gt;"",Scoring!$K$10)+IF(Data!$F247&lt;&gt;"",Scoring!$K$11)+IF(Data!$G247&lt;&gt;"",Scoring!$K$12)+IF(Data!$H247&lt;&gt;"",Scoring!$K$13)+IF(Data!$I247&lt;&gt;"",Scoring!$K$14)+IF(Data!$J247&lt;&gt;"",Scoring!$K$15)+IF(Data!$K247&lt;&gt;"",Scoring!$K$16)+IF(Data!$L247&lt;&gt;"",Scoring!$K$17)+IF(Data!$M247&lt;&gt;"",Scoring!$K$18)+IF(Data!$N247&lt;&gt;"",Scoring!$K$19)+IF(Data!$O247&lt;&gt;"",Scoring!$K$20)+IF(Data!$P247&lt;&gt;"",Scoring!$K$21)+IF(Data!$Q247&lt;&gt;"",Scoring!$K$22)+IF(Data!$R247&lt;&gt;"",Scoring!$K$23)+IF(Data!$S247&lt;&gt;"",Scoring!$K$24)+IF(Data!$T247&lt;&gt;"",Scoring!$K$25)+IF(Data!$U247&lt;&gt;"",Scoring!$K$26)+IF(Data!$V247&lt;&gt;"",Scoring!$K$27)+IF(Data!$W247&lt;&gt;"",Scoring!$K$28)+IF(Data!$X247&lt;&gt;"",Scoring!$K$29)+IF(Data!$Y247&lt;&gt;"",Scoring!$K$30)+IF(Data!$Z247&lt;&gt;"",Scoring!$K$31)+IF(Data!$AA247&lt;&gt;"",Scoring!$K$32)+IF(Data!$AB247&lt;&gt;"",Scoring!$K$33)+IF(Data!$AC247&lt;&gt;"",Scoring!$K$34)+IF(Data!$AD247&lt;&gt;"",Scoring!$K$35)+IF(Data!$AE247&lt;&gt;"",Scoring!$K$36)+IF(Data!$AF247&lt;&gt;"",Scoring!$K$37)+IF(Data!$AG247&lt;&gt;"",Scoring!$K$38)+IF(Data!$AH247&lt;&gt;"",Scoring!$K$39)+IF(Data!$AI247&lt;&gt;"",Scoring!$K$40)+IF(Data!$AJ247&lt;&gt;"",Scoring!$K$41)+IF(Data!$AK247&lt;&gt;"",Scoring!$K$42)+IF(Data!$AL247&lt;&gt;"",Scoring!$K$43)+IF(Data!$AM247&lt;&gt;"",Scoring!$K$44)+IF(Data!$AN247&lt;&gt;"",Scoring!$K$45)+IF(Data!$AO247&lt;&gt;"",Scoring!$K$46)+IF(Data!$AP247&lt;&gt;"",Scoring!$K$47)+IF(Data!$AQ247&lt;&gt;"",Scoring!$K$48)+IF(Data!$AR247&lt;&gt;"",Scoring!$K$49)+IF(Data!$AS247&lt;&gt;"",Scoring!$K$50)+IF(Data!$AT247&lt;&gt;"",Scoring!$K$51)+IF(Data!$AU247&lt;&gt;"",Scoring!$K$52),"")</f>
        <v/>
      </c>
      <c r="BK247" s="184" t="str">
        <f>IF(BJ247&lt;&gt;"",LOOKUP(BJ247,Likelihoods!$A$7:$A$107,Likelihoods!I$7:I$107),"")</f>
        <v/>
      </c>
      <c r="BL247" s="187" t="str">
        <f>IF(AND(COUNTBLANK($B247:$O247)=13,COUNTBLANK($P247:$Q247)=1,COUNTBLANK($R247:$U247)=3,COUNTBLANK($V247:$X247)=2,COUNTBLANK($Y247:$AE247)=6,COUNTBLANK($AF247:$AJ247)=4,COUNTBLANK($AK247:AN247)=3,COUNTBLANK($AO247:$AQ247)=2,COUNTBLANK($AR247:$AS247)=1,COUNTBLANK($AT247:$AU247)=1),IF(Data!$B247&lt;&gt;"",Scoring!$L$7)+IF(Data!$C247&lt;&gt;"",Scoring!$L$8)+IF(Data!$D247&lt;&gt;"",Scoring!$L$9)+IF(Data!$E247&lt;&gt;"",Scoring!$L$10)+IF(Data!$F247&lt;&gt;"",Scoring!$L$11)+IF(Data!$G247&lt;&gt;"",Scoring!$L$12)+IF(Data!$H247&lt;&gt;"",Scoring!$L$13)+IF(Data!$I247&lt;&gt;"",Scoring!$L$14)+IF(Data!$J247&lt;&gt;"",Scoring!$L$15)+IF(Data!$K247&lt;&gt;"",Scoring!$L$16)+IF(Data!$L247&lt;&gt;"",Scoring!$L$17)+IF(Data!$M247&lt;&gt;"",Scoring!$L$18)+IF(Data!$N247&lt;&gt;"",Scoring!$L$19)+IF(Data!$O247&lt;&gt;"",Scoring!$L$20)+IF(Data!$P247&lt;&gt;"",Scoring!$L$21)+IF(Data!$Q247&lt;&gt;"",Scoring!$L$22)+IF(Data!$R247&lt;&gt;"",Scoring!$L$23)+IF(Data!$S247&lt;&gt;"",Scoring!$L$24)+IF(Data!$T247&lt;&gt;"",Scoring!$L$25)+IF(Data!$U247&lt;&gt;"",Scoring!$L$26)+IF(Data!$V247&lt;&gt;"",Scoring!$L$27)+IF(Data!$W247&lt;&gt;"",Scoring!$L$28)+IF(Data!$X247&lt;&gt;"",Scoring!$L$29)+IF(Data!$Y247&lt;&gt;"",Scoring!$L$30)+IF(Data!$Z247&lt;&gt;"",Scoring!$L$31)+IF(Data!$AA247&lt;&gt;"",Scoring!$L$32)+IF(Data!$AB247&lt;&gt;"",Scoring!$L$33)+IF(Data!$AC247&lt;&gt;"",Scoring!$L$34)+IF(Data!$AD247&lt;&gt;"",Scoring!$L$35)+IF(Data!$AE247&lt;&gt;"",Scoring!$L$36)+IF(Data!$AF247&lt;&gt;"",Scoring!$L$37)+IF(Data!$AG247&lt;&gt;"",Scoring!$L$38)+IF(Data!$AH247&lt;&gt;"",Scoring!$L$39)+IF(Data!$AI247&lt;&gt;"",Scoring!$L$40)+IF(Data!$AJ247&lt;&gt;"",Scoring!$L$41)+IF(Data!$AK247&lt;&gt;"",Scoring!$L$42)+IF(Data!$AL247&lt;&gt;"",Scoring!$L$43)+IF(Data!$AM247&lt;&gt;"",Scoring!$L$44)+IF(Data!$AN247&lt;&gt;"",Scoring!$L$45)+IF(Data!$AO247&lt;&gt;"",Scoring!$L$46)+IF(Data!$AP247&lt;&gt;"",Scoring!$L$47)+IF(Data!$AQ247&lt;&gt;"",Scoring!$L$48)+IF(Data!$AR247&lt;&gt;"",Scoring!$L$49)+IF(Data!$AS247&lt;&gt;"",Scoring!$L$50)+IF(Data!$AT247&lt;&gt;"",Scoring!$L$51)+IF(Data!$AU247&lt;&gt;"",Scoring!$L$52),"")</f>
        <v/>
      </c>
      <c r="BM247" s="180" t="str">
        <f>IF(BL247&lt;&gt;"",LOOKUP(BL247,Likelihoods!$A$7:$A$107,Likelihoods!J$7:J$107),"")</f>
        <v/>
      </c>
      <c r="BN247" s="181" t="str">
        <f>IF(AND(COUNTBLANK($B247:$O247)=13,COUNTBLANK($P247:$Q247)=1,COUNTBLANK($R247:$U247)=3,COUNTBLANK($V247:$X247)=2,COUNTBLANK($Y247:$AE247)=6,COUNTBLANK($AF247:$AJ247)=4,COUNTBLANK($AK247:AN247)=3,COUNTBLANK($AO247:$AQ247)=2,COUNTBLANK($AR247:$AS247)=1,COUNTBLANK($AT247:$AU247)=1),IF(Data!$B247&lt;&gt;"",Scoring!$M$7)+IF(Data!$C247&lt;&gt;"",Scoring!$M$8)+IF(Data!$D247&lt;&gt;"",Scoring!$M$9)+IF(Data!$E247&lt;&gt;"",Scoring!$M$10)+IF(Data!$F247&lt;&gt;"",Scoring!$M$11)+IF(Data!$G247&lt;&gt;"",Scoring!$M$12)+IF(Data!$H247&lt;&gt;"",Scoring!$M$13)+IF(Data!$I247&lt;&gt;"",Scoring!$M$14)+IF(Data!$J247&lt;&gt;"",Scoring!$M$15)+IF(Data!$K247&lt;&gt;"",Scoring!$M$16)+IF(Data!$L247&lt;&gt;"",Scoring!$M$17)+IF(Data!$M247&lt;&gt;"",Scoring!$M$18)+IF(Data!$N247&lt;&gt;"",Scoring!$M$19)+IF(Data!$O247&lt;&gt;"",Scoring!$M$20)+IF(Data!$P247&lt;&gt;"",Scoring!$M$21)+IF(Data!$Q247&lt;&gt;"",Scoring!$M$22)+IF(Data!$R247&lt;&gt;"",Scoring!$M$23)+IF(Data!$S247&lt;&gt;"",Scoring!$M$24)+IF(Data!$T247&lt;&gt;"",Scoring!$M$25)+IF(Data!$U247&lt;&gt;"",Scoring!$M$26)+IF(Data!$V247&lt;&gt;"",Scoring!$M$27)+IF(Data!$W247&lt;&gt;"",Scoring!$M$28)+IF(Data!$X247&lt;&gt;"",Scoring!$M$29)+IF(Data!$Y247&lt;&gt;"",Scoring!$M$30)+IF(Data!$Z247&lt;&gt;"",Scoring!$M$31)+IF(Data!$AA247&lt;&gt;"",Scoring!$M$32)+IF(Data!$AB247&lt;&gt;"",Scoring!$M$33)+IF(Data!$AC247&lt;&gt;"",Scoring!$M$34)+IF(Data!$AD247&lt;&gt;"",Scoring!$M$35)+IF(Data!$AE247&lt;&gt;"",Scoring!$M$36)+IF(Data!$AF247&lt;&gt;"",Scoring!$M$37)+IF(Data!$AG247&lt;&gt;"",Scoring!$M$38)+IF(Data!$AH247&lt;&gt;"",Scoring!$M$39)+IF(Data!$AI247&lt;&gt;"",Scoring!$M$40)+IF(Data!$AJ247&lt;&gt;"",Scoring!$M$41)+IF(Data!$AK247&lt;&gt;"",Scoring!$M$42)+IF(Data!$AL247&lt;&gt;"",Scoring!$M$43)+IF(Data!$AM247&lt;&gt;"",Scoring!$M$44)+IF(Data!$AN247&lt;&gt;"",Scoring!$M$45)+IF(Data!$AO247&lt;&gt;"",Scoring!$M$46)+IF(Data!$AP247&lt;&gt;"",Scoring!$M$47)+IF(Data!$AQ247&lt;&gt;"",Scoring!$M$48)+IF(Data!$AR247&lt;&gt;"",Scoring!$M$49)+IF(Data!$AS247&lt;&gt;"",Scoring!$M$50)+IF(Data!$AT247&lt;&gt;"",Scoring!$M$51)+IF(Data!$AU247&lt;&gt;"",Scoring!$M$52),"")</f>
        <v/>
      </c>
      <c r="BO247" s="184" t="str">
        <f>IF(BN247&lt;&gt;"",LOOKUP(BN247,Likelihoods!$A$7:$A$107,Likelihoods!K$7:K$107),"")</f>
        <v/>
      </c>
      <c r="BP247" s="179" t="str">
        <f>IF(AND(COUNTBLANK($B247:$O247)=13,COUNTBLANK($P247:$Q247)=1,COUNTBLANK($R247:$U247)=3,COUNTBLANK($V247:$X247)=2,COUNTBLANK($Y247:$AE247)=6,COUNTBLANK($AF247:$AJ247)=4,COUNTBLANK($AK247:AN247)=3,COUNTBLANK($AO247:$AQ247)=2,COUNTBLANK($AR247:$AS247)=1,COUNTBLANK($AT247:$AU247)=1),IF(Data!$B247&lt;&gt;"",Scoring!$N$7)+IF(Data!$C247&lt;&gt;"",Scoring!$N$8)+IF(Data!$D247&lt;&gt;"",Scoring!$N$9)+IF(Data!$E247&lt;&gt;"",Scoring!$N$10)+IF(Data!$F247&lt;&gt;"",Scoring!$N$11)+IF(Data!$G247&lt;&gt;"",Scoring!$N$12)+IF(Data!$H247&lt;&gt;"",Scoring!$N$13)+IF(Data!$I247&lt;&gt;"",Scoring!$N$14)+IF(Data!$J247&lt;&gt;"",Scoring!$N$15)+IF(Data!$K247&lt;&gt;"",Scoring!$N$16)+IF(Data!$L247&lt;&gt;"",Scoring!$N$17)+IF(Data!$M247&lt;&gt;"",Scoring!$N$18)+IF(Data!$N247&lt;&gt;"",Scoring!$N$19)+IF(Data!$O247&lt;&gt;"",Scoring!$N$20)+IF(Data!$P247&lt;&gt;"",Scoring!$N$21)+IF(Data!$Q247&lt;&gt;"",Scoring!$N$22)+IF(Data!$R247&lt;&gt;"",Scoring!$N$23)+IF(Data!$S247&lt;&gt;"",Scoring!$N$24)+IF(Data!$T247&lt;&gt;"",Scoring!$N$25)+IF(Data!$U247&lt;&gt;"",Scoring!$N$26)+IF(Data!$V247&lt;&gt;"",Scoring!$N$27)+IF(Data!$W247&lt;&gt;"",Scoring!$N$28)+IF(Data!$X247&lt;&gt;"",Scoring!$N$29)+IF(Data!$Y247&lt;&gt;"",Scoring!$N$30)+IF(Data!$Z247&lt;&gt;"",Scoring!$N$31)+IF(Data!$AA247&lt;&gt;"",Scoring!$N$32)+IF(Data!$AB247&lt;&gt;"",Scoring!$N$33)+IF(Data!$AC247&lt;&gt;"",Scoring!$N$34)+IF(Data!$AD247&lt;&gt;"",Scoring!$N$35)+IF(Data!$AE247&lt;&gt;"",Scoring!$N$36)+IF(Data!$AF247&lt;&gt;"",Scoring!$N$37)+IF(Data!$AG247&lt;&gt;"",Scoring!$N$38)+IF(Data!$AH247&lt;&gt;"",Scoring!$N$39)+IF(Data!$AI247&lt;&gt;"",Scoring!$N$40)+IF(Data!$AJ247&lt;&gt;"",Scoring!$N$41)+IF(Data!$AK247&lt;&gt;"",Scoring!$N$42)+IF(Data!$AL247&lt;&gt;"",Scoring!$N$43)+IF(Data!$AM247&lt;&gt;"",Scoring!$N$44)+IF(Data!$AN247&lt;&gt;"",Scoring!$N$45)+IF(Data!$AO247&lt;&gt;"",Scoring!$N$46)+IF(Data!$AP247&lt;&gt;"",Scoring!$N$47)+IF(Data!$AQ247&lt;&gt;"",Scoring!$N$48)+IF(Data!$AR247&lt;&gt;"",Scoring!$N$49)+IF(Data!$AS247&lt;&gt;"",Scoring!$N$50)+IF(Data!$AT247&lt;&gt;"",Scoring!$N$51)+IF(Data!$AU247&lt;&gt;"",Scoring!$N$52),"")</f>
        <v/>
      </c>
      <c r="BQ247" s="189" t="str">
        <f>IF(BP247&lt;&gt;"",LOOKUP(BP247,Likelihoods!$A$7:$A$107,Likelihoods!L$7:L$107),"")</f>
        <v/>
      </c>
      <c r="BR247" s="181" t="str">
        <f>IF(AND(COUNTBLANK($B247:$O247)=13,COUNTBLANK($P247:$Q247)=1,COUNTBLANK($R247:$U247)=3,COUNTBLANK($V247:$X247)=2,COUNTBLANK($Y247:$AE247)=6,COUNTBLANK($AF247:$AJ247)=4,COUNTBLANK($AK247:AN247)=3,COUNTBLANK($AO247:$AQ247)=2,COUNTBLANK($AR247:$AS247)=1,COUNTBLANK($AT247:$AU247)=1),IF(Data!$B247&lt;&gt;"",Scoring!$O$7)+IF(Data!$C247&lt;&gt;"",Scoring!$O$8)+IF(Data!$D247&lt;&gt;"",Scoring!$O$9)+IF(Data!$E247&lt;&gt;"",Scoring!$O$10)+IF(Data!$F247&lt;&gt;"",Scoring!$O$11)+IF(Data!$G247&lt;&gt;"",Scoring!$O$12)+IF(Data!$H247&lt;&gt;"",Scoring!$O$13)+IF(Data!$I247&lt;&gt;"",Scoring!$O$14)+IF(Data!$J247&lt;&gt;"",Scoring!$O$15)+IF(Data!$K247&lt;&gt;"",Scoring!$O$16)+IF(Data!$L247&lt;&gt;"",Scoring!$O$17)+IF(Data!$M247&lt;&gt;"",Scoring!$O$18)+IF(Data!$N247&lt;&gt;"",Scoring!$O$19)+IF(Data!$O247&lt;&gt;"",Scoring!$O$20)+IF(Data!$P247&lt;&gt;"",Scoring!$O$21)+IF(Data!$Q247&lt;&gt;"",Scoring!$O$22)+IF(Data!$R247&lt;&gt;"",Scoring!$O$23)+IF(Data!$S247&lt;&gt;"",Scoring!$O$24)+IF(Data!$T247&lt;&gt;"",Scoring!$O$25)+IF(Data!$U247&lt;&gt;"",Scoring!$O$26)+IF(Data!$V247&lt;&gt;"",Scoring!$O$27)+IF(Data!$W247&lt;&gt;"",Scoring!$O$28)+IF(Data!$X247&lt;&gt;"",Scoring!$O$29)+IF(Data!$Y247&lt;&gt;"",Scoring!$O$30)+IF(Data!$Z247&lt;&gt;"",Scoring!$O$31)+IF(Data!$AA247&lt;&gt;"",Scoring!$O$32)+IF(Data!$AB247&lt;&gt;"",Scoring!$O$33)+IF(Data!$AC247&lt;&gt;"",Scoring!$O$34)+IF(Data!$AD247&lt;&gt;"",Scoring!$O$35)+IF(Data!$AE247&lt;&gt;"",Scoring!$O$36)+IF(Data!$AF247&lt;&gt;"",Scoring!$O$37)+IF(Data!$AG247&lt;&gt;"",Scoring!$O$38)+IF(Data!$AH247&lt;&gt;"",Scoring!$O$39)+IF(Data!$AI247&lt;&gt;"",Scoring!$O$40)+IF(Data!$AJ247&lt;&gt;"",Scoring!$O$41)+IF(Data!$AK247&lt;&gt;"",Scoring!$O$42)+IF(Data!$AL247&lt;&gt;"",Scoring!$O$43)+IF(Data!$AM247&lt;&gt;"",Scoring!$O$44)+IF(Data!$AN247&lt;&gt;"",Scoring!$O$45)+IF(Data!$AO247&lt;&gt;"",Scoring!$O$46)+IF(Data!$AP247&lt;&gt;"",Scoring!$O$47)+IF(Data!$AQ247&lt;&gt;"",Scoring!$O$48)+IF(Data!$AR247&lt;&gt;"",Scoring!$O$49)+IF(Data!$AS247&lt;&gt;"",Scoring!$O$50)+IF(Data!$AT247&lt;&gt;"",Scoring!$O$51)+IF(Data!$AU247&lt;&gt;"",Scoring!$O$52),"")</f>
        <v/>
      </c>
      <c r="BS247" s="184" t="str">
        <f>IF(BR247&lt;&gt;"",LOOKUP(BR247,Likelihoods!$A$7:$A$107,Likelihoods!M$7:M$107),"")</f>
        <v/>
      </c>
      <c r="BT247" s="181" t="str">
        <f>IF(AND(COUNTBLANK($B247:$O247)=13,COUNTBLANK($P247:$Q247)=1,COUNTBLANK($R247:$U247)=3,COUNTBLANK($V247:$X247)=2,COUNTBLANK($Y247:$AE247)=6,COUNTBLANK($AF247:$AJ247)=4,COUNTBLANK($AK247:AN247)=3,COUNTBLANK($AO247:$AQ247)=2,COUNTBLANK($AR247:$AS247)=1,COUNTBLANK($AT247:$AU247)=1),IF(Data!$B247&lt;&gt;"",Scoring!$P$7)+IF(Data!$C247&lt;&gt;"",Scoring!$P$8)+IF(Data!$D247&lt;&gt;"",Scoring!$P$9)+IF(Data!$E247&lt;&gt;"",Scoring!$P$10)+IF(Data!$F247&lt;&gt;"",Scoring!$P$11)+IF(Data!$G247&lt;&gt;"",Scoring!$P$12)+IF(Data!$H247&lt;&gt;"",Scoring!$P$13)+IF(Data!$I247&lt;&gt;"",Scoring!$P$14)+IF(Data!$J247&lt;&gt;"",Scoring!$P$15)+IF(Data!$K247&lt;&gt;"",Scoring!$P$16)+IF(Data!$L247&lt;&gt;"",Scoring!$P$17)+IF(Data!$M247&lt;&gt;"",Scoring!$P$18)+IF(Data!$N247&lt;&gt;"",Scoring!$P$19)+IF(Data!$O247&lt;&gt;"",Scoring!$P$20)+IF(Data!$P247&lt;&gt;"",Scoring!$P$21)+IF(Data!$Q247&lt;&gt;"",Scoring!$P$22)+IF(Data!$R247&lt;&gt;"",Scoring!$P$23)+IF(Data!$S247&lt;&gt;"",Scoring!$P$24)+IF(Data!$T247&lt;&gt;"",Scoring!$P$25)+IF(Data!$U247&lt;&gt;"",Scoring!$P$26)+IF(Data!$V247&lt;&gt;"",Scoring!$P$27)+IF(Data!$W247&lt;&gt;"",Scoring!$P$28)+IF(Data!$X247&lt;&gt;"",Scoring!$P$29)+IF(Data!$Y247&lt;&gt;"",Scoring!$P$30)+IF(Data!$Z247&lt;&gt;"",Scoring!$P$31)+IF(Data!$AA247&lt;&gt;"",Scoring!$P$32)+IF(Data!$AB247&lt;&gt;"",Scoring!$P$33)+IF(Data!$AC247&lt;&gt;"",Scoring!$P$34)+IF(Data!$AD247&lt;&gt;"",Scoring!$P$35)+IF(Data!$AE247&lt;&gt;"",Scoring!$P$36)+IF(Data!$AF247&lt;&gt;"",Scoring!$P$37)+IF(Data!$AG247&lt;&gt;"",Scoring!$P$38)+IF(Data!$AH247&lt;&gt;"",Scoring!$P$39)+IF(Data!$AI247&lt;&gt;"",Scoring!$P$40)+IF(Data!$AJ247&lt;&gt;"",Scoring!$P$41)+IF(Data!$AK247&lt;&gt;"",Scoring!$P$42)+IF(Data!$AL247&lt;&gt;"",Scoring!$P$43)+IF(Data!$AM247&lt;&gt;"",Scoring!$P$44)+IF(Data!$AN247&lt;&gt;"",Scoring!$P$45)+IF(Data!$AO247&lt;&gt;"",Scoring!$P$46)+IF(Data!$AP247&lt;&gt;"",Scoring!$P$47)+IF(Data!$AQ247&lt;&gt;"",Scoring!$P$48)+IF(Data!$AR247&lt;&gt;"",Scoring!$P$49)+IF(Data!$AS247&lt;&gt;"",Scoring!$P$50)+IF(Data!$AT247&lt;&gt;"",Scoring!$P$51)+IF(Data!$AU247&lt;&gt;"",Scoring!$P$52),"")</f>
        <v/>
      </c>
      <c r="BU247" s="180" t="str">
        <f>IF(BT247&lt;&gt;"",LOOKUP(BT247,Likelihoods!$A$7:$A$107,Likelihoods!N$7:N$107),"")</f>
        <v/>
      </c>
      <c r="BV247" s="181" t="str">
        <f>IF(AND(COUNTBLANK($B247:$O247)=13,COUNTBLANK($P247:$Q247)=1,COUNTBLANK($R247:$U247)=3,COUNTBLANK($V247:$X247)=2,COUNTBLANK($Y247:$AE247)=6,COUNTBLANK($AF247:$AJ247)=4,COUNTBLANK($AK247:AN247)=3,COUNTBLANK($AO247:$AQ247)=2,COUNTBLANK($AR247:$AS247)=1,COUNTBLANK($AT247:$AU247)=1),IF(Data!$B247&lt;&gt;"",Scoring!$Q$7)+IF(Data!$C247&lt;&gt;"",Scoring!$Q$8)+IF(Data!$D247&lt;&gt;"",Scoring!$Q$9)+IF(Data!$E247&lt;&gt;"",Scoring!$Q$10)+IF(Data!$F247&lt;&gt;"",Scoring!$Q$11)+IF(Data!$G247&lt;&gt;"",Scoring!$Q$12)+IF(Data!$H247&lt;&gt;"",Scoring!$Q$13)+IF(Data!$I247&lt;&gt;"",Scoring!$Q$14)+IF(Data!$J247&lt;&gt;"",Scoring!$Q$15)+IF(Data!$K247&lt;&gt;"",Scoring!$Q$16)+IF(Data!$L247&lt;&gt;"",Scoring!$Q$17)+IF(Data!$M247&lt;&gt;"",Scoring!$Q$18)+IF(Data!$N247&lt;&gt;"",Scoring!$Q$19)+IF(Data!$O247&lt;&gt;"",Scoring!$Q$20)+IF(Data!$P247&lt;&gt;"",Scoring!$Q$21)+IF(Data!$Q247&lt;&gt;"",Scoring!$Q$22)+IF(Data!$R247&lt;&gt;"",Scoring!$Q$23)+IF(Data!$S247&lt;&gt;"",Scoring!$Q$24)+IF(Data!$T247&lt;&gt;"",Scoring!$Q$25)+IF(Data!$U247&lt;&gt;"",Scoring!$Q$26)+IF(Data!$V247&lt;&gt;"",Scoring!$Q$27)+IF(Data!$W247&lt;&gt;"",Scoring!$Q$28)+IF(Data!$X247&lt;&gt;"",Scoring!$Q$29)+IF(Data!$Y247&lt;&gt;"",Scoring!$Q$30)+IF(Data!$Z247&lt;&gt;"",Scoring!$Q$31)+IF(Data!$AA247&lt;&gt;"",Scoring!$Q$32)+IF(Data!$AB247&lt;&gt;"",Scoring!$Q$33)+IF(Data!$AC247&lt;&gt;"",Scoring!$Q$34)+IF(Data!$AD247&lt;&gt;"",Scoring!$Q$35)+IF(Data!$AE247&lt;&gt;"",Scoring!$Q$36)+IF(Data!$AF247&lt;&gt;"",Scoring!$Q$37)+IF(Data!$AG247&lt;&gt;"",Scoring!$Q$38)+IF(Data!$AH247&lt;&gt;"",Scoring!$Q$39)+IF(Data!$AI247&lt;&gt;"",Scoring!$Q$40)+IF(Data!$AJ247&lt;&gt;"",Scoring!$Q$41)+IF(Data!$AK247&lt;&gt;"",Scoring!$Q$42)+IF(Data!$AL247&lt;&gt;"",Scoring!$Q$43)+IF(Data!$AM247&lt;&gt;"",Scoring!$Q$44)+IF(Data!$AN247&lt;&gt;"",Scoring!$Q$45)+IF(Data!$AO247&lt;&gt;"",Scoring!$Q$46)+IF(Data!$AP247&lt;&gt;"",Scoring!$Q$47)+IF(Data!$AQ247&lt;&gt;"",Scoring!$Q$48)+IF(Data!$AR247&lt;&gt;"",Scoring!$Q$49)+IF(Data!$AS247&lt;&gt;"",Scoring!$Q$50)+IF(Data!$AT247&lt;&gt;"",Scoring!$Q$51)+IF(Data!$AU247&lt;&gt;"",Scoring!$Q$52),"")</f>
        <v/>
      </c>
      <c r="BW247" s="183" t="str">
        <f>IF(BV247&lt;&gt;"",LOOKUP(BV247,Likelihoods!$A$7:$A$107,Likelihoods!O$7:O$107),"")</f>
        <v/>
      </c>
      <c r="BX247" s="9"/>
      <c r="BY247" s="9"/>
      <c r="BZ247" s="9"/>
      <c r="CA247" s="9"/>
      <c r="CB247" s="9"/>
      <c r="CC247" s="9"/>
      <c r="CD247" s="9"/>
      <c r="CE247" s="9"/>
      <c r="CF247" s="9"/>
      <c r="CG247" s="9"/>
      <c r="CH247" s="9"/>
      <c r="CI247" s="9"/>
      <c r="CJ247" s="9"/>
      <c r="CK247" s="9"/>
    </row>
    <row r="248" spans="1:89" ht="14.25">
      <c r="A248" s="59"/>
      <c r="B248" s="76"/>
      <c r="C248" s="77"/>
      <c r="D248" s="77"/>
      <c r="E248" s="77"/>
      <c r="F248" s="77"/>
      <c r="G248" s="77"/>
      <c r="H248" s="77"/>
      <c r="I248" s="77"/>
      <c r="J248" s="77"/>
      <c r="K248" s="77"/>
      <c r="L248" s="77"/>
      <c r="M248" s="77"/>
      <c r="N248" s="77"/>
      <c r="O248" s="77"/>
      <c r="P248" s="76"/>
      <c r="Q248" s="78"/>
      <c r="R248" s="77"/>
      <c r="S248" s="77"/>
      <c r="T248" s="77"/>
      <c r="U248" s="77"/>
      <c r="V248" s="76"/>
      <c r="W248" s="77"/>
      <c r="X248" s="78"/>
      <c r="Y248" s="77"/>
      <c r="Z248" s="77"/>
      <c r="AA248" s="77"/>
      <c r="AB248" s="77"/>
      <c r="AC248" s="77"/>
      <c r="AD248" s="77"/>
      <c r="AE248" s="77"/>
      <c r="AF248" s="76"/>
      <c r="AG248" s="77"/>
      <c r="AH248" s="77"/>
      <c r="AI248" s="77"/>
      <c r="AJ248" s="78"/>
      <c r="AK248" s="77"/>
      <c r="AL248" s="77"/>
      <c r="AM248" s="77"/>
      <c r="AN248" s="77"/>
      <c r="AO248" s="76"/>
      <c r="AP248" s="77"/>
      <c r="AQ248" s="78"/>
      <c r="AR248" s="76"/>
      <c r="AS248" s="78"/>
      <c r="AT248" s="77"/>
      <c r="AU248" s="77"/>
      <c r="AV248" s="179" t="str">
        <f>IF(AND(COUNTBLANK($B248:$O248)=13,COUNTBLANK($P248:$Q248)=1,COUNTBLANK($R248:$U248)=3,COUNTBLANK($V248:$X248)=2,COUNTBLANK($Y248:$AE248)=6,COUNTBLANK($AF248:$AJ248)=4,COUNTBLANK($AK248:AN248)=3,COUNTBLANK($AO248:$AQ248)=2,COUNTBLANK($AR248:$AS248)=1,COUNTBLANK($AT248:$AU248)=1),IF(Data!$B248&lt;&gt;"",Scoring!$D$7)+IF(Data!$C248&lt;&gt;"",Scoring!$D$8)+IF(Data!$D248&lt;&gt;"",Scoring!$D$9)+IF(Data!$E248&lt;&gt;"",Scoring!$D$10)+IF(Data!$F248&lt;&gt;"",Scoring!$D$11)+IF(Data!$G248&lt;&gt;"",Scoring!$D$12)+IF(Data!$H248&lt;&gt;"",Scoring!$D$13)+IF(Data!$I248&lt;&gt;"",Scoring!$D$14)+IF(Data!$J248&lt;&gt;"",Scoring!$D$15)+IF(Data!$K248&lt;&gt;"",Scoring!$D$16)+IF(Data!$L248&lt;&gt;"",Scoring!$D$17)+IF(Data!$M248&lt;&gt;"",Scoring!$D$18)+IF(Data!$N248&lt;&gt;"",Scoring!$D$19)+IF(Data!$O248&lt;&gt;"",Scoring!$D$20)+IF(Data!$P248&lt;&gt;"",Scoring!$D$21)+IF(Data!$Q248&lt;&gt;"",Scoring!$D$22)+IF(Data!$R248&lt;&gt;"",Scoring!$D$23)+IF(Data!$S248&lt;&gt;"",Scoring!$D$24)+IF(Data!$T248&lt;&gt;"",Scoring!$D$25)+IF(Data!$U248&lt;&gt;"",Scoring!$D$26)+IF(Data!$V248&lt;&gt;"",Scoring!$D$27)+IF(Data!$W248&lt;&gt;"",Scoring!$D$28)+IF(Data!$X248&lt;&gt;"",Scoring!$D$29)+IF(Data!$Y248&lt;&gt;"",Scoring!$D$30)+IF(Data!$Z248&lt;&gt;"",Scoring!$D$31)+IF(Data!$AA248&lt;&gt;"",Scoring!$D$32)+IF(Data!$AB248&lt;&gt;"",Scoring!$D$33)+IF(Data!$AC248&lt;&gt;"",Scoring!$D$34)+IF(Data!$AD248&lt;&gt;"",Scoring!$D$35)+IF(Data!$AE248&lt;&gt;"",Scoring!$D$36)+IF(Data!$AF248&lt;&gt;"",Scoring!$D$37)+IF(Data!$AG248&lt;&gt;"",Scoring!$D$38)+IF(Data!$AH248&lt;&gt;"",Scoring!$D$39)+IF(Data!$AI248&lt;&gt;"",Scoring!$D$40)+IF(Data!$AJ248&lt;&gt;"",Scoring!$D$41)+IF(Data!$AK248&lt;&gt;"",Scoring!$D$42)+IF(Data!$AL248&lt;&gt;"",Scoring!$D$43)+IF(Data!$AM248&lt;&gt;"",Scoring!$D$44)+IF(Data!$AN248&lt;&gt;"",Scoring!$D$45)+IF(Data!$AO248&lt;&gt;"",Scoring!$D$46)+IF(Data!$AP248&lt;&gt;"",Scoring!$D$47)+IF(Data!$AQ248&lt;&gt;"",Scoring!$D$48)+IF(Data!$AR248&lt;&gt;"",Scoring!$D$49)+IF(Data!$AS248&lt;&gt;"",Scoring!$D$50)+IF(Data!$AT248&lt;&gt;"",Scoring!$D$51)+IF(Data!$AU248&lt;&gt;"",Scoring!$D$52),"")</f>
        <v/>
      </c>
      <c r="AW248" s="180" t="str">
        <f>IF(AV248&lt;&gt;"",LOOKUP(AV248,Likelihoods!$A$7:$A$107,Likelihoods!B$7:B$107),"")</f>
        <v/>
      </c>
      <c r="AX248" s="181" t="str">
        <f>IF(AND(COUNTBLANK($B248:$O248)=13,COUNTBLANK($P248:$Q248)=1,COUNTBLANK($R248:$U248)=3,COUNTBLANK($V248:$X248)=2,COUNTBLANK($Y248:$AE248)=6,COUNTBLANK($AF248:$AJ248)=4,COUNTBLANK($AK248:AN248)=3,COUNTBLANK($AO248:$AQ248)=2,COUNTBLANK($AR248:$AS248)=1,COUNTBLANK($AT248:$AU248)=1),IF(Data!$B248&lt;&gt;"",Scoring!$E$7)+IF(Data!$C248&lt;&gt;"",Scoring!$E$8)+IF(Data!$D248&lt;&gt;"",Scoring!$E$9)+IF(Data!$E248&lt;&gt;"",Scoring!$E$10)+IF(Data!$F248&lt;&gt;"",Scoring!$E$11)+IF(Data!$G248&lt;&gt;"",Scoring!$E$12)+IF(Data!$H248&lt;&gt;"",Scoring!$E$13)+IF(Data!$I248&lt;&gt;"",Scoring!$E$14)+IF(Data!$J248&lt;&gt;"",Scoring!$E$15)+IF(Data!$K248&lt;&gt;"",Scoring!$E$16)+IF(Data!$L248&lt;&gt;"",Scoring!$E$17)+IF(Data!$M248&lt;&gt;"",Scoring!$E$18)+IF(Data!$N248&lt;&gt;"",Scoring!$E$19)+IF(Data!$O248&lt;&gt;"",Scoring!$E$20)+IF(Data!$P248&lt;&gt;"",Scoring!$E$21)+IF(Data!$Q248&lt;&gt;"",Scoring!$E$22)+IF(Data!$R248&lt;&gt;"",Scoring!$E$23)+IF(Data!$S248&lt;&gt;"",Scoring!$E$24)+IF(Data!$T248&lt;&gt;"",Scoring!$E$25)+IF(Data!$U248&lt;&gt;"",Scoring!$E$26)+IF(Data!$V248&lt;&gt;"",Scoring!$E$27)+IF(Data!$W248&lt;&gt;"",Scoring!$E$28)+IF(Data!$X248&lt;&gt;"",Scoring!$E$29)+IF(Data!$Y248&lt;&gt;"",Scoring!$E$30)+IF(Data!$Z248&lt;&gt;"",Scoring!$E$31)+IF(Data!$AA248&lt;&gt;"",Scoring!$E$32)+IF(Data!$AB248&lt;&gt;"",Scoring!$E$33)+IF(Data!$AC248&lt;&gt;"",Scoring!$E$34)+IF(Data!$AD248&lt;&gt;"",Scoring!$E$35)+IF(Data!$AE248&lt;&gt;"",Scoring!$E$36)+IF(Data!$AF248&lt;&gt;"",Scoring!$E$37)+IF(Data!$AG248&lt;&gt;"",Scoring!$E$38)+IF(Data!$AH248&lt;&gt;"",Scoring!$E$39)+IF(Data!$AI248&lt;&gt;"",Scoring!$E$40)+IF(Data!$AJ248&lt;&gt;"",Scoring!$E$41)+IF(Data!$AK248&lt;&gt;"",Scoring!$E$42)+IF(Data!$AL248&lt;&gt;"",Scoring!$E$43)+IF(Data!$AM248&lt;&gt;"",Scoring!$E$44)+IF(Data!$AN248&lt;&gt;"",Scoring!$E$45)+IF(Data!$AO248&lt;&gt;"",Scoring!$E$46)+IF(Data!$AP248&lt;&gt;"",Scoring!$E$47)+IF(Data!$AQ248&lt;&gt;"",Scoring!$E$48)+IF(Data!$AR248&lt;&gt;"",Scoring!$E$49)+IF(Data!$AS248&lt;&gt;"",Scoring!$E$50)+IF(Data!$AT248&lt;&gt;"",Scoring!$E$51)+IF(Data!$AU248&lt;&gt;"",Scoring!$E$52),"")</f>
        <v/>
      </c>
      <c r="AY248" s="180" t="str">
        <f>IF(AX248&lt;&gt;"",LOOKUP(AX248,Likelihoods!$A$7:$A$107,Likelihoods!C$7:C$107),"")</f>
        <v/>
      </c>
      <c r="AZ248" s="182" t="str">
        <f>IF(AND(COUNTBLANK($B248:$O248)=13,COUNTBLANK($P248:$Q248)=1,COUNTBLANK($R248:$U248)=3,COUNTBLANK($V248:$X248)=2,COUNTBLANK($Y248:$AE248)=6,COUNTBLANK($AF248:$AJ248)=4,COUNTBLANK($AK248:AN248)=3,COUNTBLANK($AO248:$AQ248)=2,COUNTBLANK($AR248:$AS248)=1,COUNTBLANK($AT248:$AU248)=1),IF(Data!$B248&lt;&gt;"",Scoring!$F$7)+IF(Data!$C248&lt;&gt;"",Scoring!$F$8)+IF(Data!$D248&lt;&gt;"",Scoring!$F$9)+IF(Data!$E248&lt;&gt;"",Scoring!$F$10)+IF(Data!$F248&lt;&gt;"",Scoring!$F$11)+IF(Data!$G248&lt;&gt;"",Scoring!$F$12)+IF(Data!$H248&lt;&gt;"",Scoring!$F$13)+IF(Data!$I248&lt;&gt;"",Scoring!$F$14)+IF(Data!$J248&lt;&gt;"",Scoring!$F$15)+IF(Data!$K248&lt;&gt;"",Scoring!$F$16)+IF(Data!$L248&lt;&gt;"",Scoring!$F$17)+IF(Data!$M248&lt;&gt;"",Scoring!$F$18)+IF(Data!$N248&lt;&gt;"",Scoring!$F$19)+IF(Data!$O248&lt;&gt;"",Scoring!$F$20)+IF(Data!$P248&lt;&gt;"",Scoring!$F$21)+IF(Data!$Q248&lt;&gt;"",Scoring!$F$22)+IF(Data!$R248&lt;&gt;"",Scoring!$F$23)+IF(Data!$S248&lt;&gt;"",Scoring!$F$24)+IF(Data!$T248&lt;&gt;"",Scoring!$F$25)+IF(Data!$U248&lt;&gt;"",Scoring!$F$26)+IF(Data!$V248&lt;&gt;"",Scoring!$F$27)+IF(Data!$W248&lt;&gt;"",Scoring!$F$28)+IF(Data!$X248&lt;&gt;"",Scoring!$F$29)+IF(Data!$Y248&lt;&gt;"",Scoring!$F$30)+IF(Data!$Z248&lt;&gt;"",Scoring!$F$31)+IF(Data!$AA248&lt;&gt;"",Scoring!$F$32)+IF(Data!$AB248&lt;&gt;"",Scoring!$F$33)+IF(Data!$AC248&lt;&gt;"",Scoring!$F$34)+IF(Data!$AD248&lt;&gt;"",Scoring!$F$35)+IF(Data!$AE248&lt;&gt;"",Scoring!$F$36)+IF(Data!$AF248&lt;&gt;"",Scoring!$F$37)+IF(Data!$AG248&lt;&gt;"",Scoring!$F$38)+IF(Data!$AH248&lt;&gt;"",Scoring!$F$39)+IF(Data!$AI248&lt;&gt;"",Scoring!$F$40)+IF(Data!$AJ248&lt;&gt;"",Scoring!$F$41)+IF(Data!$AK248&lt;&gt;"",Scoring!$F$42)+IF(Data!$AL248&lt;&gt;"",Scoring!$F$43)+IF(Data!$AM248&lt;&gt;"",Scoring!$F$44)+IF(Data!$AN248&lt;&gt;"",Scoring!$F$45)+IF(Data!$AO248&lt;&gt;"",Scoring!$F$46)+IF(Data!$AP248&lt;&gt;"",Scoring!$F$47)+IF(Data!$AQ248&lt;&gt;"",Scoring!$F$48)+IF(Data!$AR248&lt;&gt;"",Scoring!$F$49)+IF(Data!$AS248&lt;&gt;"",Scoring!$F$50)+IF(Data!$AT248&lt;&gt;"",Scoring!$F$51)+IF(Data!$AU248&lt;&gt;"",Scoring!$F$52),"")</f>
        <v/>
      </c>
      <c r="BA248" s="183" t="str">
        <f>IF(AZ248&lt;&gt;"",LOOKUP(AZ248,Likelihoods!$A$7:$A$107,Likelihoods!D$7:D$107),"")</f>
        <v/>
      </c>
      <c r="BB248" s="181" t="str">
        <f>IF(AND(COUNTBLANK($B248:$O248)=13,COUNTBLANK($P248:$Q248)=1,COUNTBLANK($R248:$U248)=3,COUNTBLANK($V248:$X248)=2,COUNTBLANK($Y248:$AE248)=6,COUNTBLANK($AF248:$AJ248)=4,COUNTBLANK($AK248:AN248)=3,COUNTBLANK($AO248:$AQ248)=2,COUNTBLANK($AR248:$AS248)=1,COUNTBLANK($AT248:$AU248)=1),IF(Data!$B248&lt;&gt;"",Scoring!$G$7)+IF(Data!$C248&lt;&gt;"",Scoring!$G$8)+IF(Data!$D248&lt;&gt;"",Scoring!$G$9)+IF(Data!$E248&lt;&gt;"",Scoring!$G$10)+IF(Data!$F248&lt;&gt;"",Scoring!$G$11)+IF(Data!$G248&lt;&gt;"",Scoring!$G$12)+IF(Data!$H248&lt;&gt;"",Scoring!$G$13)+IF(Data!$I248&lt;&gt;"",Scoring!$G$14)+IF(Data!$J248&lt;&gt;"",Scoring!$G$15)+IF(Data!$K248&lt;&gt;"",Scoring!$G$16)+IF(Data!$L248&lt;&gt;"",Scoring!$G$17)+IF(Data!$M248&lt;&gt;"",Scoring!$G$18)+IF(Data!$N248&lt;&gt;"",Scoring!$G$19)+IF(Data!$O248&lt;&gt;"",Scoring!$G$20)+IF(Data!$P248&lt;&gt;"",Scoring!$G$21)+IF(Data!$Q248&lt;&gt;"",Scoring!$G$22)+IF(Data!$R248&lt;&gt;"",Scoring!$G$23)+IF(Data!$S248&lt;&gt;"",Scoring!$G$24)+IF(Data!$T248&lt;&gt;"",Scoring!$G$25)+IF(Data!$U248&lt;&gt;"",Scoring!$G$26)+IF(Data!$V248&lt;&gt;"",Scoring!$G$27)+IF(Data!$W248&lt;&gt;"",Scoring!$G$28)+IF(Data!$X248&lt;&gt;"",Scoring!$G$29)+IF(Data!$Y248&lt;&gt;"",Scoring!$G$30)+IF(Data!$Z248&lt;&gt;"",Scoring!$G$31)+IF(Data!$AA248&lt;&gt;"",Scoring!$G$32)+IF(Data!$AB248&lt;&gt;"",Scoring!$G$33)+IF(Data!$AC248&lt;&gt;"",Scoring!$G$34)+IF(Data!$AD248&lt;&gt;"",Scoring!$G$35)+IF(Data!$AE248&lt;&gt;"",Scoring!$G$36)+IF(Data!$AF248&lt;&gt;"",Scoring!$G$37)+IF(Data!$AG248&lt;&gt;"",Scoring!$G$38)+IF(Data!$AH248&lt;&gt;"",Scoring!$G$39)+IF(Data!$AI248&lt;&gt;"",Scoring!$G$40)+IF(Data!$AJ248&lt;&gt;"",Scoring!$G$41)+IF(Data!$AK248&lt;&gt;"",Scoring!$G$42)+IF(Data!$AL248&lt;&gt;"",Scoring!$G$43)+IF(Data!$AM248&lt;&gt;"",Scoring!$G$44)+IF(Data!$AN248&lt;&gt;"",Scoring!$G$45)+IF(Data!$AO248&lt;&gt;"",Scoring!$G$46)+IF(Data!$AP248&lt;&gt;"",Scoring!$G$47)+IF(Data!$AQ248&lt;&gt;"",Scoring!$G$48)+IF(Data!$AR248&lt;&gt;"",Scoring!$G$49)+IF(Data!$AS248&lt;&gt;"",Scoring!$G$50)+IF(Data!$AT248&lt;&gt;"",Scoring!$G$51)+IF(Data!$AU248&lt;&gt;"",Scoring!$G$52),"")</f>
        <v/>
      </c>
      <c r="BC248" s="184" t="str">
        <f>IF(BB248&lt;&gt;"",LOOKUP(BB248,Likelihoods!$A$7:$A$107,Likelihoods!E$7:E$107),"")</f>
        <v/>
      </c>
      <c r="BD248" s="185" t="str">
        <f>IF(AND(COUNTBLANK($B248:$O248)=13,COUNTBLANK($P248:$Q248)=1,COUNTBLANK($R248:$U248)=3,COUNTBLANK($V248:$X248)=2,COUNTBLANK($Y248:$AE248)=6,COUNTBLANK($AF248:$AJ248)=4,COUNTBLANK($AK248:AN248)=3,COUNTBLANK($AO248:$AQ248)=2,COUNTBLANK($AR248:$AS248)=1,COUNTBLANK($AT248:$AU248)=1),IF(Data!$B248&lt;&gt;"",Scoring!$H$7)+IF(Data!$C248&lt;&gt;"",Scoring!$H$8)+IF(Data!$D248&lt;&gt;"",Scoring!$H$9)+IF(Data!$E248&lt;&gt;"",Scoring!$H$10)+IF(Data!$F248&lt;&gt;"",Scoring!$H$11)+IF(Data!$G248&lt;&gt;"",Scoring!$H$12)+IF(Data!$H248&lt;&gt;"",Scoring!$H$13)+IF(Data!$I248&lt;&gt;"",Scoring!$H$14)+IF(Data!$J248&lt;&gt;"",Scoring!$H$15)+IF(Data!$K248&lt;&gt;"",Scoring!$H$16)+IF(Data!$L248&lt;&gt;"",Scoring!$H$17)+IF(Data!$M248&lt;&gt;"",Scoring!$H$18)+IF(Data!$N248&lt;&gt;"",Scoring!$H$19)+IF(Data!$O248&lt;&gt;"",Scoring!$H$20)+IF(Data!$P248&lt;&gt;"",Scoring!$H$21)+IF(Data!$Q248&lt;&gt;"",Scoring!$H$22)+IF(Data!$R248&lt;&gt;"",Scoring!$H$23)+IF(Data!$S248&lt;&gt;"",Scoring!$H$24)+IF(Data!$T248&lt;&gt;"",Scoring!$H$25)+IF(Data!$U248&lt;&gt;"",Scoring!$H$26)+IF(Data!$V248&lt;&gt;"",Scoring!$H$27)+IF(Data!$W248&lt;&gt;"",Scoring!$H$28)+IF(Data!$X248&lt;&gt;"",Scoring!$H$29)+IF(Data!$Y248&lt;&gt;"",Scoring!$H$30)+IF(Data!$Z248&lt;&gt;"",Scoring!$H$31)+IF(Data!$AA248&lt;&gt;"",Scoring!$H$32)+IF(Data!$AB248&lt;&gt;"",Scoring!$H$33)+IF(Data!$AC248&lt;&gt;"",Scoring!$H$34)+IF(Data!$AD248&lt;&gt;"",Scoring!$H$35)+IF(Data!$AE248&lt;&gt;"",Scoring!$H$36)+IF(Data!$AF248&lt;&gt;"",Scoring!$H$37)+IF(Data!$AG248&lt;&gt;"",Scoring!$H$38)+IF(Data!$AH248&lt;&gt;"",Scoring!$H$39)+IF(Data!$AI248&lt;&gt;"",Scoring!$H$40)+IF(Data!$AJ248&lt;&gt;"",Scoring!$H$41)+IF(Data!$AK248&lt;&gt;"",Scoring!$H$42)+IF(Data!$AL248&lt;&gt;"",Scoring!$H$43)+IF(Data!$AM248&lt;&gt;"",Scoring!$H$44)+IF(Data!$AN248&lt;&gt;"",Scoring!$H$45)+IF(Data!$AO248&lt;&gt;"",Scoring!$H$46)+IF(Data!$AP248&lt;&gt;"",Scoring!$H$47)+IF(Data!$AQ248&lt;&gt;"",Scoring!$H$48)+IF(Data!$AR248&lt;&gt;"",Scoring!$H$49)+IF(Data!$AS248&lt;&gt;"",Scoring!$H$50)+IF(Data!$AT248&lt;&gt;"",Scoring!$H$51)+IF(Data!$AU248&lt;&gt;"",Scoring!$H$52),"")</f>
        <v/>
      </c>
      <c r="BE248" s="186" t="str">
        <f>IF(BD248&lt;&gt;"",LOOKUP(BD248,Likelihoods!$A$7:$A$107,Likelihoods!F$7:F$107),"")</f>
        <v/>
      </c>
      <c r="BF248" s="181" t="str">
        <f>IF(AND(COUNTBLANK($B248:$O248)=13,COUNTBLANK($P248:$Q248)=1,COUNTBLANK($R248:$U248)=3,COUNTBLANK($V248:$X248)=2,COUNTBLANK($Y248:$AE248)=6,COUNTBLANK($AF248:$AJ248)=4,COUNTBLANK($AK248:AN248)=3,COUNTBLANK($AO248:$AQ248)=2,COUNTBLANK($AR248:$AS248)=1,COUNTBLANK($AT248:$AU248)=1),IF(Data!$B248&lt;&gt;"",Scoring!$I$7)+IF(Data!$C248&lt;&gt;"",Scoring!$I$8)+IF(Data!$D248&lt;&gt;"",Scoring!$I$9)+IF(Data!$E248&lt;&gt;"",Scoring!$I$10)+IF(Data!$F248&lt;&gt;"",Scoring!$I$11)+IF(Data!$G248&lt;&gt;"",Scoring!$I$12)+IF(Data!$H248&lt;&gt;"",Scoring!$I$13)+IF(Data!$I248&lt;&gt;"",Scoring!$I$14)+IF(Data!$J248&lt;&gt;"",Scoring!$I$15)+IF(Data!$K248&lt;&gt;"",Scoring!$I$16)+IF(Data!$L248&lt;&gt;"",Scoring!$I$17)+IF(Data!$M248&lt;&gt;"",Scoring!$I$18)+IF(Data!$N248&lt;&gt;"",Scoring!$I$19)+IF(Data!$O248&lt;&gt;"",Scoring!$I$20)+IF(Data!$P248&lt;&gt;"",Scoring!$I$21)+IF(Data!$Q248&lt;&gt;"",Scoring!$I$22)+IF(Data!$R248&lt;&gt;"",Scoring!$I$23)+IF(Data!$S248&lt;&gt;"",Scoring!$I$24)+IF(Data!$T248&lt;&gt;"",Scoring!$I$25)+IF(Data!$U248&lt;&gt;"",Scoring!$I$26)+IF(Data!$V248&lt;&gt;"",Scoring!$I$27)+IF(Data!$W248&lt;&gt;"",Scoring!$I$28)+IF(Data!$X248&lt;&gt;"",Scoring!$I$29)+IF(Data!$Y248&lt;&gt;"",Scoring!$I$30)+IF(Data!$Z248&lt;&gt;"",Scoring!$I$31)+IF(Data!$AA248&lt;&gt;"",Scoring!$I$32)+IF(Data!$AB248&lt;&gt;"",Scoring!$I$33)+IF(Data!$AC248&lt;&gt;"",Scoring!$I$34)+IF(Data!$AD248&lt;&gt;"",Scoring!$I$35)+IF(Data!$AE248&lt;&gt;"",Scoring!$I$36)+IF(Data!$AF248&lt;&gt;"",Scoring!$I$37)+IF(Data!$AG248&lt;&gt;"",Scoring!$I$38)+IF(Data!$AH248&lt;&gt;"",Scoring!$I$39)+IF(Data!$AI248&lt;&gt;"",Scoring!$I$40)+IF(Data!$AJ248&lt;&gt;"",Scoring!$I$41)+IF(Data!$AK248&lt;&gt;"",Scoring!$I$42)+IF(Data!$AL248&lt;&gt;"",Scoring!$I$43)+IF(Data!$AM248&lt;&gt;"",Scoring!$I$44)+IF(Data!$AN248&lt;&gt;"",Scoring!$I$45)+IF(Data!$AO248&lt;&gt;"",Scoring!$I$46)+IF(Data!$AP248&lt;&gt;"",Scoring!$I$47)+IF(Data!$AQ248&lt;&gt;"",Scoring!$I$48)+IF(Data!$AR248&lt;&gt;"",Scoring!$I$49)+IF(Data!$AS248&lt;&gt;"",Scoring!$I$50)+IF(Data!$AT248&lt;&gt;"",Scoring!$I$51)+IF(Data!$AU248&lt;&gt;"",Scoring!$I$52),"")</f>
        <v/>
      </c>
      <c r="BG248" s="180" t="str">
        <f>IF(BF248&lt;&gt;"",LOOKUP(BF248,Likelihoods!$A$7:$A$107,Likelihoods!G$7:G$107),"")</f>
        <v/>
      </c>
      <c r="BH248" s="187" t="str">
        <f>IF(AND(COUNTBLANK($B248:$O248)=13,COUNTBLANK($P248:$Q248)=1,COUNTBLANK($R248:$U248)=3,COUNTBLANK($V248:$X248)=2,COUNTBLANK($Y248:$AE248)=6,COUNTBLANK($AF248:$AJ248)=4,COUNTBLANK($AK248:AN248)=3,COUNTBLANK($AO248:$AQ248)=2,COUNTBLANK($AR248:$AS248)=1,COUNTBLANK($AT248:$AU248)=1),IF(Data!$B248&lt;&gt;"",Scoring!$J$7)+IF(Data!$C248&lt;&gt;"",Scoring!$J$8)+IF(Data!$D248&lt;&gt;"",Scoring!$J$9)+IF(Data!$E248&lt;&gt;"",Scoring!$J$10)+IF(Data!$F248&lt;&gt;"",Scoring!$J$11)+IF(Data!$G248&lt;&gt;"",Scoring!$J$12)+IF(Data!$H248&lt;&gt;"",Scoring!$J$13)+IF(Data!$I248&lt;&gt;"",Scoring!$J$14)+IF(Data!$J248&lt;&gt;"",Scoring!$J$15)+IF(Data!$K248&lt;&gt;"",Scoring!$J$16)+IF(Data!$L248&lt;&gt;"",Scoring!$J$17)+IF(Data!$M248&lt;&gt;"",Scoring!$J$18)+IF(Data!$N248&lt;&gt;"",Scoring!$J$19)+IF(Data!$O248&lt;&gt;"",Scoring!$J$20)+IF(Data!$P248&lt;&gt;"",Scoring!$J$21)+IF(Data!$Q248&lt;&gt;"",Scoring!$J$22)+IF(Data!$R248&lt;&gt;"",Scoring!$J$23)+IF(Data!$S248&lt;&gt;"",Scoring!$J$24)+IF(Data!$T248&lt;&gt;"",Scoring!$J$25)+IF(Data!$U248&lt;&gt;"",Scoring!$J$26)+IF(Data!$V248&lt;&gt;"",Scoring!$J$27)+IF(Data!$W248&lt;&gt;"",Scoring!$J$28)+IF(Data!$X248&lt;&gt;"",Scoring!$J$29)+IF(Data!$Y248&lt;&gt;"",Scoring!$J$30)+IF(Data!$Z248&lt;&gt;"",Scoring!$J$31)+IF(Data!$AA248&lt;&gt;"",Scoring!$J$32)+IF(Data!$AB248&lt;&gt;"",Scoring!$J$33)+IF(Data!$AC248&lt;&gt;"",Scoring!$J$34)+IF(Data!$AD248&lt;&gt;"",Scoring!$J$35)+IF(Data!$AE248&lt;&gt;"",Scoring!$J$36)+IF(Data!$AF248&lt;&gt;"",Scoring!$J$37)+IF(Data!$AG248&lt;&gt;"",Scoring!$J$38)+IF(Data!$AH248&lt;&gt;"",Scoring!$J$39)+IF(Data!$AI248&lt;&gt;"",Scoring!$J$40)+IF(Data!$AJ248&lt;&gt;"",Scoring!$J$41)+IF(Data!$AK248&lt;&gt;"",Scoring!$J$42)+IF(Data!$AL248&lt;&gt;"",Scoring!$J$43)+IF(Data!$AM248&lt;&gt;"",Scoring!$J$44)+IF(Data!$AN248&lt;&gt;"",Scoring!$J$45)+IF(Data!$AO248&lt;&gt;"",Scoring!$J$46)+IF(Data!$AP248&lt;&gt;"",Scoring!$J$47)+IF(Data!$AQ248&lt;&gt;"",Scoring!$J$48)+IF(Data!$AR248&lt;&gt;"",Scoring!$J$49)+IF(Data!$AS248&lt;&gt;"",Scoring!$J$50)+IF(Data!$AT248&lt;&gt;"",Scoring!$J$51)+IF(Data!$AU248&lt;&gt;"",Scoring!$J$52),"")</f>
        <v/>
      </c>
      <c r="BI248" s="183" t="str">
        <f>IF(BH248&lt;&gt;"",LOOKUP(BH248,Likelihoods!$A$7:$A$107,Likelihoods!H$7:H$107),"")</f>
        <v/>
      </c>
      <c r="BJ248" s="188" t="str">
        <f>IF(AND(COUNTBLANK($B248:$O248)=13,COUNTBLANK($P248:$Q248)=1,COUNTBLANK($R248:$U248)=3,COUNTBLANK($V248:$X248)=2,COUNTBLANK($Y248:$AE248)=6,COUNTBLANK($AF248:$AJ248)=4,COUNTBLANK($AK248:AN248)=3,COUNTBLANK($AO248:$AQ248)=2,COUNTBLANK($AR248:$AS248)=1,COUNTBLANK($AT248:$AU248)=1),IF(Data!$B248&lt;&gt;"",Scoring!$K$7)+IF(Data!$C248&lt;&gt;"",Scoring!$K$8)+IF(Data!$D248&lt;&gt;"",Scoring!$K$9)+IF(Data!$E248&lt;&gt;"",Scoring!$K$10)+IF(Data!$F248&lt;&gt;"",Scoring!$K$11)+IF(Data!$G248&lt;&gt;"",Scoring!$K$12)+IF(Data!$H248&lt;&gt;"",Scoring!$K$13)+IF(Data!$I248&lt;&gt;"",Scoring!$K$14)+IF(Data!$J248&lt;&gt;"",Scoring!$K$15)+IF(Data!$K248&lt;&gt;"",Scoring!$K$16)+IF(Data!$L248&lt;&gt;"",Scoring!$K$17)+IF(Data!$M248&lt;&gt;"",Scoring!$K$18)+IF(Data!$N248&lt;&gt;"",Scoring!$K$19)+IF(Data!$O248&lt;&gt;"",Scoring!$K$20)+IF(Data!$P248&lt;&gt;"",Scoring!$K$21)+IF(Data!$Q248&lt;&gt;"",Scoring!$K$22)+IF(Data!$R248&lt;&gt;"",Scoring!$K$23)+IF(Data!$S248&lt;&gt;"",Scoring!$K$24)+IF(Data!$T248&lt;&gt;"",Scoring!$K$25)+IF(Data!$U248&lt;&gt;"",Scoring!$K$26)+IF(Data!$V248&lt;&gt;"",Scoring!$K$27)+IF(Data!$W248&lt;&gt;"",Scoring!$K$28)+IF(Data!$X248&lt;&gt;"",Scoring!$K$29)+IF(Data!$Y248&lt;&gt;"",Scoring!$K$30)+IF(Data!$Z248&lt;&gt;"",Scoring!$K$31)+IF(Data!$AA248&lt;&gt;"",Scoring!$K$32)+IF(Data!$AB248&lt;&gt;"",Scoring!$K$33)+IF(Data!$AC248&lt;&gt;"",Scoring!$K$34)+IF(Data!$AD248&lt;&gt;"",Scoring!$K$35)+IF(Data!$AE248&lt;&gt;"",Scoring!$K$36)+IF(Data!$AF248&lt;&gt;"",Scoring!$K$37)+IF(Data!$AG248&lt;&gt;"",Scoring!$K$38)+IF(Data!$AH248&lt;&gt;"",Scoring!$K$39)+IF(Data!$AI248&lt;&gt;"",Scoring!$K$40)+IF(Data!$AJ248&lt;&gt;"",Scoring!$K$41)+IF(Data!$AK248&lt;&gt;"",Scoring!$K$42)+IF(Data!$AL248&lt;&gt;"",Scoring!$K$43)+IF(Data!$AM248&lt;&gt;"",Scoring!$K$44)+IF(Data!$AN248&lt;&gt;"",Scoring!$K$45)+IF(Data!$AO248&lt;&gt;"",Scoring!$K$46)+IF(Data!$AP248&lt;&gt;"",Scoring!$K$47)+IF(Data!$AQ248&lt;&gt;"",Scoring!$K$48)+IF(Data!$AR248&lt;&gt;"",Scoring!$K$49)+IF(Data!$AS248&lt;&gt;"",Scoring!$K$50)+IF(Data!$AT248&lt;&gt;"",Scoring!$K$51)+IF(Data!$AU248&lt;&gt;"",Scoring!$K$52),"")</f>
        <v/>
      </c>
      <c r="BK248" s="184" t="str">
        <f>IF(BJ248&lt;&gt;"",LOOKUP(BJ248,Likelihoods!$A$7:$A$107,Likelihoods!I$7:I$107),"")</f>
        <v/>
      </c>
      <c r="BL248" s="187" t="str">
        <f>IF(AND(COUNTBLANK($B248:$O248)=13,COUNTBLANK($P248:$Q248)=1,COUNTBLANK($R248:$U248)=3,COUNTBLANK($V248:$X248)=2,COUNTBLANK($Y248:$AE248)=6,COUNTBLANK($AF248:$AJ248)=4,COUNTBLANK($AK248:AN248)=3,COUNTBLANK($AO248:$AQ248)=2,COUNTBLANK($AR248:$AS248)=1,COUNTBLANK($AT248:$AU248)=1),IF(Data!$B248&lt;&gt;"",Scoring!$L$7)+IF(Data!$C248&lt;&gt;"",Scoring!$L$8)+IF(Data!$D248&lt;&gt;"",Scoring!$L$9)+IF(Data!$E248&lt;&gt;"",Scoring!$L$10)+IF(Data!$F248&lt;&gt;"",Scoring!$L$11)+IF(Data!$G248&lt;&gt;"",Scoring!$L$12)+IF(Data!$H248&lt;&gt;"",Scoring!$L$13)+IF(Data!$I248&lt;&gt;"",Scoring!$L$14)+IF(Data!$J248&lt;&gt;"",Scoring!$L$15)+IF(Data!$K248&lt;&gt;"",Scoring!$L$16)+IF(Data!$L248&lt;&gt;"",Scoring!$L$17)+IF(Data!$M248&lt;&gt;"",Scoring!$L$18)+IF(Data!$N248&lt;&gt;"",Scoring!$L$19)+IF(Data!$O248&lt;&gt;"",Scoring!$L$20)+IF(Data!$P248&lt;&gt;"",Scoring!$L$21)+IF(Data!$Q248&lt;&gt;"",Scoring!$L$22)+IF(Data!$R248&lt;&gt;"",Scoring!$L$23)+IF(Data!$S248&lt;&gt;"",Scoring!$L$24)+IF(Data!$T248&lt;&gt;"",Scoring!$L$25)+IF(Data!$U248&lt;&gt;"",Scoring!$L$26)+IF(Data!$V248&lt;&gt;"",Scoring!$L$27)+IF(Data!$W248&lt;&gt;"",Scoring!$L$28)+IF(Data!$X248&lt;&gt;"",Scoring!$L$29)+IF(Data!$Y248&lt;&gt;"",Scoring!$L$30)+IF(Data!$Z248&lt;&gt;"",Scoring!$L$31)+IF(Data!$AA248&lt;&gt;"",Scoring!$L$32)+IF(Data!$AB248&lt;&gt;"",Scoring!$L$33)+IF(Data!$AC248&lt;&gt;"",Scoring!$L$34)+IF(Data!$AD248&lt;&gt;"",Scoring!$L$35)+IF(Data!$AE248&lt;&gt;"",Scoring!$L$36)+IF(Data!$AF248&lt;&gt;"",Scoring!$L$37)+IF(Data!$AG248&lt;&gt;"",Scoring!$L$38)+IF(Data!$AH248&lt;&gt;"",Scoring!$L$39)+IF(Data!$AI248&lt;&gt;"",Scoring!$L$40)+IF(Data!$AJ248&lt;&gt;"",Scoring!$L$41)+IF(Data!$AK248&lt;&gt;"",Scoring!$L$42)+IF(Data!$AL248&lt;&gt;"",Scoring!$L$43)+IF(Data!$AM248&lt;&gt;"",Scoring!$L$44)+IF(Data!$AN248&lt;&gt;"",Scoring!$L$45)+IF(Data!$AO248&lt;&gt;"",Scoring!$L$46)+IF(Data!$AP248&lt;&gt;"",Scoring!$L$47)+IF(Data!$AQ248&lt;&gt;"",Scoring!$L$48)+IF(Data!$AR248&lt;&gt;"",Scoring!$L$49)+IF(Data!$AS248&lt;&gt;"",Scoring!$L$50)+IF(Data!$AT248&lt;&gt;"",Scoring!$L$51)+IF(Data!$AU248&lt;&gt;"",Scoring!$L$52),"")</f>
        <v/>
      </c>
      <c r="BM248" s="180" t="str">
        <f>IF(BL248&lt;&gt;"",LOOKUP(BL248,Likelihoods!$A$7:$A$107,Likelihoods!J$7:J$107),"")</f>
        <v/>
      </c>
      <c r="BN248" s="181" t="str">
        <f>IF(AND(COUNTBLANK($B248:$O248)=13,COUNTBLANK($P248:$Q248)=1,COUNTBLANK($R248:$U248)=3,COUNTBLANK($V248:$X248)=2,COUNTBLANK($Y248:$AE248)=6,COUNTBLANK($AF248:$AJ248)=4,COUNTBLANK($AK248:AN248)=3,COUNTBLANK($AO248:$AQ248)=2,COUNTBLANK($AR248:$AS248)=1,COUNTBLANK($AT248:$AU248)=1),IF(Data!$B248&lt;&gt;"",Scoring!$M$7)+IF(Data!$C248&lt;&gt;"",Scoring!$M$8)+IF(Data!$D248&lt;&gt;"",Scoring!$M$9)+IF(Data!$E248&lt;&gt;"",Scoring!$M$10)+IF(Data!$F248&lt;&gt;"",Scoring!$M$11)+IF(Data!$G248&lt;&gt;"",Scoring!$M$12)+IF(Data!$H248&lt;&gt;"",Scoring!$M$13)+IF(Data!$I248&lt;&gt;"",Scoring!$M$14)+IF(Data!$J248&lt;&gt;"",Scoring!$M$15)+IF(Data!$K248&lt;&gt;"",Scoring!$M$16)+IF(Data!$L248&lt;&gt;"",Scoring!$M$17)+IF(Data!$M248&lt;&gt;"",Scoring!$M$18)+IF(Data!$N248&lt;&gt;"",Scoring!$M$19)+IF(Data!$O248&lt;&gt;"",Scoring!$M$20)+IF(Data!$P248&lt;&gt;"",Scoring!$M$21)+IF(Data!$Q248&lt;&gt;"",Scoring!$M$22)+IF(Data!$R248&lt;&gt;"",Scoring!$M$23)+IF(Data!$S248&lt;&gt;"",Scoring!$M$24)+IF(Data!$T248&lt;&gt;"",Scoring!$M$25)+IF(Data!$U248&lt;&gt;"",Scoring!$M$26)+IF(Data!$V248&lt;&gt;"",Scoring!$M$27)+IF(Data!$W248&lt;&gt;"",Scoring!$M$28)+IF(Data!$X248&lt;&gt;"",Scoring!$M$29)+IF(Data!$Y248&lt;&gt;"",Scoring!$M$30)+IF(Data!$Z248&lt;&gt;"",Scoring!$M$31)+IF(Data!$AA248&lt;&gt;"",Scoring!$M$32)+IF(Data!$AB248&lt;&gt;"",Scoring!$M$33)+IF(Data!$AC248&lt;&gt;"",Scoring!$M$34)+IF(Data!$AD248&lt;&gt;"",Scoring!$M$35)+IF(Data!$AE248&lt;&gt;"",Scoring!$M$36)+IF(Data!$AF248&lt;&gt;"",Scoring!$M$37)+IF(Data!$AG248&lt;&gt;"",Scoring!$M$38)+IF(Data!$AH248&lt;&gt;"",Scoring!$M$39)+IF(Data!$AI248&lt;&gt;"",Scoring!$M$40)+IF(Data!$AJ248&lt;&gt;"",Scoring!$M$41)+IF(Data!$AK248&lt;&gt;"",Scoring!$M$42)+IF(Data!$AL248&lt;&gt;"",Scoring!$M$43)+IF(Data!$AM248&lt;&gt;"",Scoring!$M$44)+IF(Data!$AN248&lt;&gt;"",Scoring!$M$45)+IF(Data!$AO248&lt;&gt;"",Scoring!$M$46)+IF(Data!$AP248&lt;&gt;"",Scoring!$M$47)+IF(Data!$AQ248&lt;&gt;"",Scoring!$M$48)+IF(Data!$AR248&lt;&gt;"",Scoring!$M$49)+IF(Data!$AS248&lt;&gt;"",Scoring!$M$50)+IF(Data!$AT248&lt;&gt;"",Scoring!$M$51)+IF(Data!$AU248&lt;&gt;"",Scoring!$M$52),"")</f>
        <v/>
      </c>
      <c r="BO248" s="184" t="str">
        <f>IF(BN248&lt;&gt;"",LOOKUP(BN248,Likelihoods!$A$7:$A$107,Likelihoods!K$7:K$107),"")</f>
        <v/>
      </c>
      <c r="BP248" s="179" t="str">
        <f>IF(AND(COUNTBLANK($B248:$O248)=13,COUNTBLANK($P248:$Q248)=1,COUNTBLANK($R248:$U248)=3,COUNTBLANK($V248:$X248)=2,COUNTBLANK($Y248:$AE248)=6,COUNTBLANK($AF248:$AJ248)=4,COUNTBLANK($AK248:AN248)=3,COUNTBLANK($AO248:$AQ248)=2,COUNTBLANK($AR248:$AS248)=1,COUNTBLANK($AT248:$AU248)=1),IF(Data!$B248&lt;&gt;"",Scoring!$N$7)+IF(Data!$C248&lt;&gt;"",Scoring!$N$8)+IF(Data!$D248&lt;&gt;"",Scoring!$N$9)+IF(Data!$E248&lt;&gt;"",Scoring!$N$10)+IF(Data!$F248&lt;&gt;"",Scoring!$N$11)+IF(Data!$G248&lt;&gt;"",Scoring!$N$12)+IF(Data!$H248&lt;&gt;"",Scoring!$N$13)+IF(Data!$I248&lt;&gt;"",Scoring!$N$14)+IF(Data!$J248&lt;&gt;"",Scoring!$N$15)+IF(Data!$K248&lt;&gt;"",Scoring!$N$16)+IF(Data!$L248&lt;&gt;"",Scoring!$N$17)+IF(Data!$M248&lt;&gt;"",Scoring!$N$18)+IF(Data!$N248&lt;&gt;"",Scoring!$N$19)+IF(Data!$O248&lt;&gt;"",Scoring!$N$20)+IF(Data!$P248&lt;&gt;"",Scoring!$N$21)+IF(Data!$Q248&lt;&gt;"",Scoring!$N$22)+IF(Data!$R248&lt;&gt;"",Scoring!$N$23)+IF(Data!$S248&lt;&gt;"",Scoring!$N$24)+IF(Data!$T248&lt;&gt;"",Scoring!$N$25)+IF(Data!$U248&lt;&gt;"",Scoring!$N$26)+IF(Data!$V248&lt;&gt;"",Scoring!$N$27)+IF(Data!$W248&lt;&gt;"",Scoring!$N$28)+IF(Data!$X248&lt;&gt;"",Scoring!$N$29)+IF(Data!$Y248&lt;&gt;"",Scoring!$N$30)+IF(Data!$Z248&lt;&gt;"",Scoring!$N$31)+IF(Data!$AA248&lt;&gt;"",Scoring!$N$32)+IF(Data!$AB248&lt;&gt;"",Scoring!$N$33)+IF(Data!$AC248&lt;&gt;"",Scoring!$N$34)+IF(Data!$AD248&lt;&gt;"",Scoring!$N$35)+IF(Data!$AE248&lt;&gt;"",Scoring!$N$36)+IF(Data!$AF248&lt;&gt;"",Scoring!$N$37)+IF(Data!$AG248&lt;&gt;"",Scoring!$N$38)+IF(Data!$AH248&lt;&gt;"",Scoring!$N$39)+IF(Data!$AI248&lt;&gt;"",Scoring!$N$40)+IF(Data!$AJ248&lt;&gt;"",Scoring!$N$41)+IF(Data!$AK248&lt;&gt;"",Scoring!$N$42)+IF(Data!$AL248&lt;&gt;"",Scoring!$N$43)+IF(Data!$AM248&lt;&gt;"",Scoring!$N$44)+IF(Data!$AN248&lt;&gt;"",Scoring!$N$45)+IF(Data!$AO248&lt;&gt;"",Scoring!$N$46)+IF(Data!$AP248&lt;&gt;"",Scoring!$N$47)+IF(Data!$AQ248&lt;&gt;"",Scoring!$N$48)+IF(Data!$AR248&lt;&gt;"",Scoring!$N$49)+IF(Data!$AS248&lt;&gt;"",Scoring!$N$50)+IF(Data!$AT248&lt;&gt;"",Scoring!$N$51)+IF(Data!$AU248&lt;&gt;"",Scoring!$N$52),"")</f>
        <v/>
      </c>
      <c r="BQ248" s="189" t="str">
        <f>IF(BP248&lt;&gt;"",LOOKUP(BP248,Likelihoods!$A$7:$A$107,Likelihoods!L$7:L$107),"")</f>
        <v/>
      </c>
      <c r="BR248" s="181" t="str">
        <f>IF(AND(COUNTBLANK($B248:$O248)=13,COUNTBLANK($P248:$Q248)=1,COUNTBLANK($R248:$U248)=3,COUNTBLANK($V248:$X248)=2,COUNTBLANK($Y248:$AE248)=6,COUNTBLANK($AF248:$AJ248)=4,COUNTBLANK($AK248:AN248)=3,COUNTBLANK($AO248:$AQ248)=2,COUNTBLANK($AR248:$AS248)=1,COUNTBLANK($AT248:$AU248)=1),IF(Data!$B248&lt;&gt;"",Scoring!$O$7)+IF(Data!$C248&lt;&gt;"",Scoring!$O$8)+IF(Data!$D248&lt;&gt;"",Scoring!$O$9)+IF(Data!$E248&lt;&gt;"",Scoring!$O$10)+IF(Data!$F248&lt;&gt;"",Scoring!$O$11)+IF(Data!$G248&lt;&gt;"",Scoring!$O$12)+IF(Data!$H248&lt;&gt;"",Scoring!$O$13)+IF(Data!$I248&lt;&gt;"",Scoring!$O$14)+IF(Data!$J248&lt;&gt;"",Scoring!$O$15)+IF(Data!$K248&lt;&gt;"",Scoring!$O$16)+IF(Data!$L248&lt;&gt;"",Scoring!$O$17)+IF(Data!$M248&lt;&gt;"",Scoring!$O$18)+IF(Data!$N248&lt;&gt;"",Scoring!$O$19)+IF(Data!$O248&lt;&gt;"",Scoring!$O$20)+IF(Data!$P248&lt;&gt;"",Scoring!$O$21)+IF(Data!$Q248&lt;&gt;"",Scoring!$O$22)+IF(Data!$R248&lt;&gt;"",Scoring!$O$23)+IF(Data!$S248&lt;&gt;"",Scoring!$O$24)+IF(Data!$T248&lt;&gt;"",Scoring!$O$25)+IF(Data!$U248&lt;&gt;"",Scoring!$O$26)+IF(Data!$V248&lt;&gt;"",Scoring!$O$27)+IF(Data!$W248&lt;&gt;"",Scoring!$O$28)+IF(Data!$X248&lt;&gt;"",Scoring!$O$29)+IF(Data!$Y248&lt;&gt;"",Scoring!$O$30)+IF(Data!$Z248&lt;&gt;"",Scoring!$O$31)+IF(Data!$AA248&lt;&gt;"",Scoring!$O$32)+IF(Data!$AB248&lt;&gt;"",Scoring!$O$33)+IF(Data!$AC248&lt;&gt;"",Scoring!$O$34)+IF(Data!$AD248&lt;&gt;"",Scoring!$O$35)+IF(Data!$AE248&lt;&gt;"",Scoring!$O$36)+IF(Data!$AF248&lt;&gt;"",Scoring!$O$37)+IF(Data!$AG248&lt;&gt;"",Scoring!$O$38)+IF(Data!$AH248&lt;&gt;"",Scoring!$O$39)+IF(Data!$AI248&lt;&gt;"",Scoring!$O$40)+IF(Data!$AJ248&lt;&gt;"",Scoring!$O$41)+IF(Data!$AK248&lt;&gt;"",Scoring!$O$42)+IF(Data!$AL248&lt;&gt;"",Scoring!$O$43)+IF(Data!$AM248&lt;&gt;"",Scoring!$O$44)+IF(Data!$AN248&lt;&gt;"",Scoring!$O$45)+IF(Data!$AO248&lt;&gt;"",Scoring!$O$46)+IF(Data!$AP248&lt;&gt;"",Scoring!$O$47)+IF(Data!$AQ248&lt;&gt;"",Scoring!$O$48)+IF(Data!$AR248&lt;&gt;"",Scoring!$O$49)+IF(Data!$AS248&lt;&gt;"",Scoring!$O$50)+IF(Data!$AT248&lt;&gt;"",Scoring!$O$51)+IF(Data!$AU248&lt;&gt;"",Scoring!$O$52),"")</f>
        <v/>
      </c>
      <c r="BS248" s="184" t="str">
        <f>IF(BR248&lt;&gt;"",LOOKUP(BR248,Likelihoods!$A$7:$A$107,Likelihoods!M$7:M$107),"")</f>
        <v/>
      </c>
      <c r="BT248" s="181" t="str">
        <f>IF(AND(COUNTBLANK($B248:$O248)=13,COUNTBLANK($P248:$Q248)=1,COUNTBLANK($R248:$U248)=3,COUNTBLANK($V248:$X248)=2,COUNTBLANK($Y248:$AE248)=6,COUNTBLANK($AF248:$AJ248)=4,COUNTBLANK($AK248:AN248)=3,COUNTBLANK($AO248:$AQ248)=2,COUNTBLANK($AR248:$AS248)=1,COUNTBLANK($AT248:$AU248)=1),IF(Data!$B248&lt;&gt;"",Scoring!$P$7)+IF(Data!$C248&lt;&gt;"",Scoring!$P$8)+IF(Data!$D248&lt;&gt;"",Scoring!$P$9)+IF(Data!$E248&lt;&gt;"",Scoring!$P$10)+IF(Data!$F248&lt;&gt;"",Scoring!$P$11)+IF(Data!$G248&lt;&gt;"",Scoring!$P$12)+IF(Data!$H248&lt;&gt;"",Scoring!$P$13)+IF(Data!$I248&lt;&gt;"",Scoring!$P$14)+IF(Data!$J248&lt;&gt;"",Scoring!$P$15)+IF(Data!$K248&lt;&gt;"",Scoring!$P$16)+IF(Data!$L248&lt;&gt;"",Scoring!$P$17)+IF(Data!$M248&lt;&gt;"",Scoring!$P$18)+IF(Data!$N248&lt;&gt;"",Scoring!$P$19)+IF(Data!$O248&lt;&gt;"",Scoring!$P$20)+IF(Data!$P248&lt;&gt;"",Scoring!$P$21)+IF(Data!$Q248&lt;&gt;"",Scoring!$P$22)+IF(Data!$R248&lt;&gt;"",Scoring!$P$23)+IF(Data!$S248&lt;&gt;"",Scoring!$P$24)+IF(Data!$T248&lt;&gt;"",Scoring!$P$25)+IF(Data!$U248&lt;&gt;"",Scoring!$P$26)+IF(Data!$V248&lt;&gt;"",Scoring!$P$27)+IF(Data!$W248&lt;&gt;"",Scoring!$P$28)+IF(Data!$X248&lt;&gt;"",Scoring!$P$29)+IF(Data!$Y248&lt;&gt;"",Scoring!$P$30)+IF(Data!$Z248&lt;&gt;"",Scoring!$P$31)+IF(Data!$AA248&lt;&gt;"",Scoring!$P$32)+IF(Data!$AB248&lt;&gt;"",Scoring!$P$33)+IF(Data!$AC248&lt;&gt;"",Scoring!$P$34)+IF(Data!$AD248&lt;&gt;"",Scoring!$P$35)+IF(Data!$AE248&lt;&gt;"",Scoring!$P$36)+IF(Data!$AF248&lt;&gt;"",Scoring!$P$37)+IF(Data!$AG248&lt;&gt;"",Scoring!$P$38)+IF(Data!$AH248&lt;&gt;"",Scoring!$P$39)+IF(Data!$AI248&lt;&gt;"",Scoring!$P$40)+IF(Data!$AJ248&lt;&gt;"",Scoring!$P$41)+IF(Data!$AK248&lt;&gt;"",Scoring!$P$42)+IF(Data!$AL248&lt;&gt;"",Scoring!$P$43)+IF(Data!$AM248&lt;&gt;"",Scoring!$P$44)+IF(Data!$AN248&lt;&gt;"",Scoring!$P$45)+IF(Data!$AO248&lt;&gt;"",Scoring!$P$46)+IF(Data!$AP248&lt;&gt;"",Scoring!$P$47)+IF(Data!$AQ248&lt;&gt;"",Scoring!$P$48)+IF(Data!$AR248&lt;&gt;"",Scoring!$P$49)+IF(Data!$AS248&lt;&gt;"",Scoring!$P$50)+IF(Data!$AT248&lt;&gt;"",Scoring!$P$51)+IF(Data!$AU248&lt;&gt;"",Scoring!$P$52),"")</f>
        <v/>
      </c>
      <c r="BU248" s="180" t="str">
        <f>IF(BT248&lt;&gt;"",LOOKUP(BT248,Likelihoods!$A$7:$A$107,Likelihoods!N$7:N$107),"")</f>
        <v/>
      </c>
      <c r="BV248" s="181" t="str">
        <f>IF(AND(COUNTBLANK($B248:$O248)=13,COUNTBLANK($P248:$Q248)=1,COUNTBLANK($R248:$U248)=3,COUNTBLANK($V248:$X248)=2,COUNTBLANK($Y248:$AE248)=6,COUNTBLANK($AF248:$AJ248)=4,COUNTBLANK($AK248:AN248)=3,COUNTBLANK($AO248:$AQ248)=2,COUNTBLANK($AR248:$AS248)=1,COUNTBLANK($AT248:$AU248)=1),IF(Data!$B248&lt;&gt;"",Scoring!$Q$7)+IF(Data!$C248&lt;&gt;"",Scoring!$Q$8)+IF(Data!$D248&lt;&gt;"",Scoring!$Q$9)+IF(Data!$E248&lt;&gt;"",Scoring!$Q$10)+IF(Data!$F248&lt;&gt;"",Scoring!$Q$11)+IF(Data!$G248&lt;&gt;"",Scoring!$Q$12)+IF(Data!$H248&lt;&gt;"",Scoring!$Q$13)+IF(Data!$I248&lt;&gt;"",Scoring!$Q$14)+IF(Data!$J248&lt;&gt;"",Scoring!$Q$15)+IF(Data!$K248&lt;&gt;"",Scoring!$Q$16)+IF(Data!$L248&lt;&gt;"",Scoring!$Q$17)+IF(Data!$M248&lt;&gt;"",Scoring!$Q$18)+IF(Data!$N248&lt;&gt;"",Scoring!$Q$19)+IF(Data!$O248&lt;&gt;"",Scoring!$Q$20)+IF(Data!$P248&lt;&gt;"",Scoring!$Q$21)+IF(Data!$Q248&lt;&gt;"",Scoring!$Q$22)+IF(Data!$R248&lt;&gt;"",Scoring!$Q$23)+IF(Data!$S248&lt;&gt;"",Scoring!$Q$24)+IF(Data!$T248&lt;&gt;"",Scoring!$Q$25)+IF(Data!$U248&lt;&gt;"",Scoring!$Q$26)+IF(Data!$V248&lt;&gt;"",Scoring!$Q$27)+IF(Data!$W248&lt;&gt;"",Scoring!$Q$28)+IF(Data!$X248&lt;&gt;"",Scoring!$Q$29)+IF(Data!$Y248&lt;&gt;"",Scoring!$Q$30)+IF(Data!$Z248&lt;&gt;"",Scoring!$Q$31)+IF(Data!$AA248&lt;&gt;"",Scoring!$Q$32)+IF(Data!$AB248&lt;&gt;"",Scoring!$Q$33)+IF(Data!$AC248&lt;&gt;"",Scoring!$Q$34)+IF(Data!$AD248&lt;&gt;"",Scoring!$Q$35)+IF(Data!$AE248&lt;&gt;"",Scoring!$Q$36)+IF(Data!$AF248&lt;&gt;"",Scoring!$Q$37)+IF(Data!$AG248&lt;&gt;"",Scoring!$Q$38)+IF(Data!$AH248&lt;&gt;"",Scoring!$Q$39)+IF(Data!$AI248&lt;&gt;"",Scoring!$Q$40)+IF(Data!$AJ248&lt;&gt;"",Scoring!$Q$41)+IF(Data!$AK248&lt;&gt;"",Scoring!$Q$42)+IF(Data!$AL248&lt;&gt;"",Scoring!$Q$43)+IF(Data!$AM248&lt;&gt;"",Scoring!$Q$44)+IF(Data!$AN248&lt;&gt;"",Scoring!$Q$45)+IF(Data!$AO248&lt;&gt;"",Scoring!$Q$46)+IF(Data!$AP248&lt;&gt;"",Scoring!$Q$47)+IF(Data!$AQ248&lt;&gt;"",Scoring!$Q$48)+IF(Data!$AR248&lt;&gt;"",Scoring!$Q$49)+IF(Data!$AS248&lt;&gt;"",Scoring!$Q$50)+IF(Data!$AT248&lt;&gt;"",Scoring!$Q$51)+IF(Data!$AU248&lt;&gt;"",Scoring!$Q$52),"")</f>
        <v/>
      </c>
      <c r="BW248" s="183" t="str">
        <f>IF(BV248&lt;&gt;"",LOOKUP(BV248,Likelihoods!$A$7:$A$107,Likelihoods!O$7:O$107),"")</f>
        <v/>
      </c>
      <c r="BX248" s="9"/>
      <c r="BY248" s="9"/>
      <c r="BZ248" s="9"/>
      <c r="CA248" s="9"/>
      <c r="CB248" s="9"/>
      <c r="CC248" s="9"/>
      <c r="CD248" s="9"/>
      <c r="CE248" s="9"/>
      <c r="CF248" s="9"/>
      <c r="CG248" s="9"/>
      <c r="CH248" s="9"/>
      <c r="CI248" s="9"/>
      <c r="CJ248" s="9"/>
      <c r="CK248" s="9"/>
    </row>
    <row r="249" spans="1:89" ht="14.25">
      <c r="A249" s="59"/>
      <c r="B249" s="76"/>
      <c r="C249" s="77"/>
      <c r="D249" s="77"/>
      <c r="E249" s="77"/>
      <c r="F249" s="77"/>
      <c r="G249" s="77"/>
      <c r="H249" s="77"/>
      <c r="I249" s="77"/>
      <c r="J249" s="77"/>
      <c r="K249" s="77"/>
      <c r="L249" s="77"/>
      <c r="M249" s="77"/>
      <c r="N249" s="77"/>
      <c r="O249" s="77"/>
      <c r="P249" s="76"/>
      <c r="Q249" s="78"/>
      <c r="R249" s="77"/>
      <c r="S249" s="77"/>
      <c r="T249" s="77"/>
      <c r="U249" s="77"/>
      <c r="V249" s="76"/>
      <c r="W249" s="77"/>
      <c r="X249" s="78"/>
      <c r="Y249" s="77"/>
      <c r="Z249" s="77"/>
      <c r="AA249" s="77"/>
      <c r="AB249" s="77"/>
      <c r="AC249" s="77"/>
      <c r="AD249" s="77"/>
      <c r="AE249" s="77"/>
      <c r="AF249" s="76"/>
      <c r="AG249" s="77"/>
      <c r="AH249" s="77"/>
      <c r="AI249" s="77"/>
      <c r="AJ249" s="78"/>
      <c r="AK249" s="77"/>
      <c r="AL249" s="77"/>
      <c r="AM249" s="77"/>
      <c r="AN249" s="77"/>
      <c r="AO249" s="76"/>
      <c r="AP249" s="77"/>
      <c r="AQ249" s="78"/>
      <c r="AR249" s="76"/>
      <c r="AS249" s="78"/>
      <c r="AT249" s="77"/>
      <c r="AU249" s="77"/>
      <c r="AV249" s="179" t="str">
        <f>IF(AND(COUNTBLANK($B249:$O249)=13,COUNTBLANK($P249:$Q249)=1,COUNTBLANK($R249:$U249)=3,COUNTBLANK($V249:$X249)=2,COUNTBLANK($Y249:$AE249)=6,COUNTBLANK($AF249:$AJ249)=4,COUNTBLANK($AK249:AN249)=3,COUNTBLANK($AO249:$AQ249)=2,COUNTBLANK($AR249:$AS249)=1,COUNTBLANK($AT249:$AU249)=1),IF(Data!$B249&lt;&gt;"",Scoring!$D$7)+IF(Data!$C249&lt;&gt;"",Scoring!$D$8)+IF(Data!$D249&lt;&gt;"",Scoring!$D$9)+IF(Data!$E249&lt;&gt;"",Scoring!$D$10)+IF(Data!$F249&lt;&gt;"",Scoring!$D$11)+IF(Data!$G249&lt;&gt;"",Scoring!$D$12)+IF(Data!$H249&lt;&gt;"",Scoring!$D$13)+IF(Data!$I249&lt;&gt;"",Scoring!$D$14)+IF(Data!$J249&lt;&gt;"",Scoring!$D$15)+IF(Data!$K249&lt;&gt;"",Scoring!$D$16)+IF(Data!$L249&lt;&gt;"",Scoring!$D$17)+IF(Data!$M249&lt;&gt;"",Scoring!$D$18)+IF(Data!$N249&lt;&gt;"",Scoring!$D$19)+IF(Data!$O249&lt;&gt;"",Scoring!$D$20)+IF(Data!$P249&lt;&gt;"",Scoring!$D$21)+IF(Data!$Q249&lt;&gt;"",Scoring!$D$22)+IF(Data!$R249&lt;&gt;"",Scoring!$D$23)+IF(Data!$S249&lt;&gt;"",Scoring!$D$24)+IF(Data!$T249&lt;&gt;"",Scoring!$D$25)+IF(Data!$U249&lt;&gt;"",Scoring!$D$26)+IF(Data!$V249&lt;&gt;"",Scoring!$D$27)+IF(Data!$W249&lt;&gt;"",Scoring!$D$28)+IF(Data!$X249&lt;&gt;"",Scoring!$D$29)+IF(Data!$Y249&lt;&gt;"",Scoring!$D$30)+IF(Data!$Z249&lt;&gt;"",Scoring!$D$31)+IF(Data!$AA249&lt;&gt;"",Scoring!$D$32)+IF(Data!$AB249&lt;&gt;"",Scoring!$D$33)+IF(Data!$AC249&lt;&gt;"",Scoring!$D$34)+IF(Data!$AD249&lt;&gt;"",Scoring!$D$35)+IF(Data!$AE249&lt;&gt;"",Scoring!$D$36)+IF(Data!$AF249&lt;&gt;"",Scoring!$D$37)+IF(Data!$AG249&lt;&gt;"",Scoring!$D$38)+IF(Data!$AH249&lt;&gt;"",Scoring!$D$39)+IF(Data!$AI249&lt;&gt;"",Scoring!$D$40)+IF(Data!$AJ249&lt;&gt;"",Scoring!$D$41)+IF(Data!$AK249&lt;&gt;"",Scoring!$D$42)+IF(Data!$AL249&lt;&gt;"",Scoring!$D$43)+IF(Data!$AM249&lt;&gt;"",Scoring!$D$44)+IF(Data!$AN249&lt;&gt;"",Scoring!$D$45)+IF(Data!$AO249&lt;&gt;"",Scoring!$D$46)+IF(Data!$AP249&lt;&gt;"",Scoring!$D$47)+IF(Data!$AQ249&lt;&gt;"",Scoring!$D$48)+IF(Data!$AR249&lt;&gt;"",Scoring!$D$49)+IF(Data!$AS249&lt;&gt;"",Scoring!$D$50)+IF(Data!$AT249&lt;&gt;"",Scoring!$D$51)+IF(Data!$AU249&lt;&gt;"",Scoring!$D$52),"")</f>
        <v/>
      </c>
      <c r="AW249" s="180" t="str">
        <f>IF(AV249&lt;&gt;"",LOOKUP(AV249,Likelihoods!$A$7:$A$107,Likelihoods!B$7:B$107),"")</f>
        <v/>
      </c>
      <c r="AX249" s="181" t="str">
        <f>IF(AND(COUNTBLANK($B249:$O249)=13,COUNTBLANK($P249:$Q249)=1,COUNTBLANK($R249:$U249)=3,COUNTBLANK($V249:$X249)=2,COUNTBLANK($Y249:$AE249)=6,COUNTBLANK($AF249:$AJ249)=4,COUNTBLANK($AK249:AN249)=3,COUNTBLANK($AO249:$AQ249)=2,COUNTBLANK($AR249:$AS249)=1,COUNTBLANK($AT249:$AU249)=1),IF(Data!$B249&lt;&gt;"",Scoring!$E$7)+IF(Data!$C249&lt;&gt;"",Scoring!$E$8)+IF(Data!$D249&lt;&gt;"",Scoring!$E$9)+IF(Data!$E249&lt;&gt;"",Scoring!$E$10)+IF(Data!$F249&lt;&gt;"",Scoring!$E$11)+IF(Data!$G249&lt;&gt;"",Scoring!$E$12)+IF(Data!$H249&lt;&gt;"",Scoring!$E$13)+IF(Data!$I249&lt;&gt;"",Scoring!$E$14)+IF(Data!$J249&lt;&gt;"",Scoring!$E$15)+IF(Data!$K249&lt;&gt;"",Scoring!$E$16)+IF(Data!$L249&lt;&gt;"",Scoring!$E$17)+IF(Data!$M249&lt;&gt;"",Scoring!$E$18)+IF(Data!$N249&lt;&gt;"",Scoring!$E$19)+IF(Data!$O249&lt;&gt;"",Scoring!$E$20)+IF(Data!$P249&lt;&gt;"",Scoring!$E$21)+IF(Data!$Q249&lt;&gt;"",Scoring!$E$22)+IF(Data!$R249&lt;&gt;"",Scoring!$E$23)+IF(Data!$S249&lt;&gt;"",Scoring!$E$24)+IF(Data!$T249&lt;&gt;"",Scoring!$E$25)+IF(Data!$U249&lt;&gt;"",Scoring!$E$26)+IF(Data!$V249&lt;&gt;"",Scoring!$E$27)+IF(Data!$W249&lt;&gt;"",Scoring!$E$28)+IF(Data!$X249&lt;&gt;"",Scoring!$E$29)+IF(Data!$Y249&lt;&gt;"",Scoring!$E$30)+IF(Data!$Z249&lt;&gt;"",Scoring!$E$31)+IF(Data!$AA249&lt;&gt;"",Scoring!$E$32)+IF(Data!$AB249&lt;&gt;"",Scoring!$E$33)+IF(Data!$AC249&lt;&gt;"",Scoring!$E$34)+IF(Data!$AD249&lt;&gt;"",Scoring!$E$35)+IF(Data!$AE249&lt;&gt;"",Scoring!$E$36)+IF(Data!$AF249&lt;&gt;"",Scoring!$E$37)+IF(Data!$AG249&lt;&gt;"",Scoring!$E$38)+IF(Data!$AH249&lt;&gt;"",Scoring!$E$39)+IF(Data!$AI249&lt;&gt;"",Scoring!$E$40)+IF(Data!$AJ249&lt;&gt;"",Scoring!$E$41)+IF(Data!$AK249&lt;&gt;"",Scoring!$E$42)+IF(Data!$AL249&lt;&gt;"",Scoring!$E$43)+IF(Data!$AM249&lt;&gt;"",Scoring!$E$44)+IF(Data!$AN249&lt;&gt;"",Scoring!$E$45)+IF(Data!$AO249&lt;&gt;"",Scoring!$E$46)+IF(Data!$AP249&lt;&gt;"",Scoring!$E$47)+IF(Data!$AQ249&lt;&gt;"",Scoring!$E$48)+IF(Data!$AR249&lt;&gt;"",Scoring!$E$49)+IF(Data!$AS249&lt;&gt;"",Scoring!$E$50)+IF(Data!$AT249&lt;&gt;"",Scoring!$E$51)+IF(Data!$AU249&lt;&gt;"",Scoring!$E$52),"")</f>
        <v/>
      </c>
      <c r="AY249" s="180" t="str">
        <f>IF(AX249&lt;&gt;"",LOOKUP(AX249,Likelihoods!$A$7:$A$107,Likelihoods!C$7:C$107),"")</f>
        <v/>
      </c>
      <c r="AZ249" s="182" t="str">
        <f>IF(AND(COUNTBLANK($B249:$O249)=13,COUNTBLANK($P249:$Q249)=1,COUNTBLANK($R249:$U249)=3,COUNTBLANK($V249:$X249)=2,COUNTBLANK($Y249:$AE249)=6,COUNTBLANK($AF249:$AJ249)=4,COUNTBLANK($AK249:AN249)=3,COUNTBLANK($AO249:$AQ249)=2,COUNTBLANK($AR249:$AS249)=1,COUNTBLANK($AT249:$AU249)=1),IF(Data!$B249&lt;&gt;"",Scoring!$F$7)+IF(Data!$C249&lt;&gt;"",Scoring!$F$8)+IF(Data!$D249&lt;&gt;"",Scoring!$F$9)+IF(Data!$E249&lt;&gt;"",Scoring!$F$10)+IF(Data!$F249&lt;&gt;"",Scoring!$F$11)+IF(Data!$G249&lt;&gt;"",Scoring!$F$12)+IF(Data!$H249&lt;&gt;"",Scoring!$F$13)+IF(Data!$I249&lt;&gt;"",Scoring!$F$14)+IF(Data!$J249&lt;&gt;"",Scoring!$F$15)+IF(Data!$K249&lt;&gt;"",Scoring!$F$16)+IF(Data!$L249&lt;&gt;"",Scoring!$F$17)+IF(Data!$M249&lt;&gt;"",Scoring!$F$18)+IF(Data!$N249&lt;&gt;"",Scoring!$F$19)+IF(Data!$O249&lt;&gt;"",Scoring!$F$20)+IF(Data!$P249&lt;&gt;"",Scoring!$F$21)+IF(Data!$Q249&lt;&gt;"",Scoring!$F$22)+IF(Data!$R249&lt;&gt;"",Scoring!$F$23)+IF(Data!$S249&lt;&gt;"",Scoring!$F$24)+IF(Data!$T249&lt;&gt;"",Scoring!$F$25)+IF(Data!$U249&lt;&gt;"",Scoring!$F$26)+IF(Data!$V249&lt;&gt;"",Scoring!$F$27)+IF(Data!$W249&lt;&gt;"",Scoring!$F$28)+IF(Data!$X249&lt;&gt;"",Scoring!$F$29)+IF(Data!$Y249&lt;&gt;"",Scoring!$F$30)+IF(Data!$Z249&lt;&gt;"",Scoring!$F$31)+IF(Data!$AA249&lt;&gt;"",Scoring!$F$32)+IF(Data!$AB249&lt;&gt;"",Scoring!$F$33)+IF(Data!$AC249&lt;&gt;"",Scoring!$F$34)+IF(Data!$AD249&lt;&gt;"",Scoring!$F$35)+IF(Data!$AE249&lt;&gt;"",Scoring!$F$36)+IF(Data!$AF249&lt;&gt;"",Scoring!$F$37)+IF(Data!$AG249&lt;&gt;"",Scoring!$F$38)+IF(Data!$AH249&lt;&gt;"",Scoring!$F$39)+IF(Data!$AI249&lt;&gt;"",Scoring!$F$40)+IF(Data!$AJ249&lt;&gt;"",Scoring!$F$41)+IF(Data!$AK249&lt;&gt;"",Scoring!$F$42)+IF(Data!$AL249&lt;&gt;"",Scoring!$F$43)+IF(Data!$AM249&lt;&gt;"",Scoring!$F$44)+IF(Data!$AN249&lt;&gt;"",Scoring!$F$45)+IF(Data!$AO249&lt;&gt;"",Scoring!$F$46)+IF(Data!$AP249&lt;&gt;"",Scoring!$F$47)+IF(Data!$AQ249&lt;&gt;"",Scoring!$F$48)+IF(Data!$AR249&lt;&gt;"",Scoring!$F$49)+IF(Data!$AS249&lt;&gt;"",Scoring!$F$50)+IF(Data!$AT249&lt;&gt;"",Scoring!$F$51)+IF(Data!$AU249&lt;&gt;"",Scoring!$F$52),"")</f>
        <v/>
      </c>
      <c r="BA249" s="183" t="str">
        <f>IF(AZ249&lt;&gt;"",LOOKUP(AZ249,Likelihoods!$A$7:$A$107,Likelihoods!D$7:D$107),"")</f>
        <v/>
      </c>
      <c r="BB249" s="181" t="str">
        <f>IF(AND(COUNTBLANK($B249:$O249)=13,COUNTBLANK($P249:$Q249)=1,COUNTBLANK($R249:$U249)=3,COUNTBLANK($V249:$X249)=2,COUNTBLANK($Y249:$AE249)=6,COUNTBLANK($AF249:$AJ249)=4,COUNTBLANK($AK249:AN249)=3,COUNTBLANK($AO249:$AQ249)=2,COUNTBLANK($AR249:$AS249)=1,COUNTBLANK($AT249:$AU249)=1),IF(Data!$B249&lt;&gt;"",Scoring!$G$7)+IF(Data!$C249&lt;&gt;"",Scoring!$G$8)+IF(Data!$D249&lt;&gt;"",Scoring!$G$9)+IF(Data!$E249&lt;&gt;"",Scoring!$G$10)+IF(Data!$F249&lt;&gt;"",Scoring!$G$11)+IF(Data!$G249&lt;&gt;"",Scoring!$G$12)+IF(Data!$H249&lt;&gt;"",Scoring!$G$13)+IF(Data!$I249&lt;&gt;"",Scoring!$G$14)+IF(Data!$J249&lt;&gt;"",Scoring!$G$15)+IF(Data!$K249&lt;&gt;"",Scoring!$G$16)+IF(Data!$L249&lt;&gt;"",Scoring!$G$17)+IF(Data!$M249&lt;&gt;"",Scoring!$G$18)+IF(Data!$N249&lt;&gt;"",Scoring!$G$19)+IF(Data!$O249&lt;&gt;"",Scoring!$G$20)+IF(Data!$P249&lt;&gt;"",Scoring!$G$21)+IF(Data!$Q249&lt;&gt;"",Scoring!$G$22)+IF(Data!$R249&lt;&gt;"",Scoring!$G$23)+IF(Data!$S249&lt;&gt;"",Scoring!$G$24)+IF(Data!$T249&lt;&gt;"",Scoring!$G$25)+IF(Data!$U249&lt;&gt;"",Scoring!$G$26)+IF(Data!$V249&lt;&gt;"",Scoring!$G$27)+IF(Data!$W249&lt;&gt;"",Scoring!$G$28)+IF(Data!$X249&lt;&gt;"",Scoring!$G$29)+IF(Data!$Y249&lt;&gt;"",Scoring!$G$30)+IF(Data!$Z249&lt;&gt;"",Scoring!$G$31)+IF(Data!$AA249&lt;&gt;"",Scoring!$G$32)+IF(Data!$AB249&lt;&gt;"",Scoring!$G$33)+IF(Data!$AC249&lt;&gt;"",Scoring!$G$34)+IF(Data!$AD249&lt;&gt;"",Scoring!$G$35)+IF(Data!$AE249&lt;&gt;"",Scoring!$G$36)+IF(Data!$AF249&lt;&gt;"",Scoring!$G$37)+IF(Data!$AG249&lt;&gt;"",Scoring!$G$38)+IF(Data!$AH249&lt;&gt;"",Scoring!$G$39)+IF(Data!$AI249&lt;&gt;"",Scoring!$G$40)+IF(Data!$AJ249&lt;&gt;"",Scoring!$G$41)+IF(Data!$AK249&lt;&gt;"",Scoring!$G$42)+IF(Data!$AL249&lt;&gt;"",Scoring!$G$43)+IF(Data!$AM249&lt;&gt;"",Scoring!$G$44)+IF(Data!$AN249&lt;&gt;"",Scoring!$G$45)+IF(Data!$AO249&lt;&gt;"",Scoring!$G$46)+IF(Data!$AP249&lt;&gt;"",Scoring!$G$47)+IF(Data!$AQ249&lt;&gt;"",Scoring!$G$48)+IF(Data!$AR249&lt;&gt;"",Scoring!$G$49)+IF(Data!$AS249&lt;&gt;"",Scoring!$G$50)+IF(Data!$AT249&lt;&gt;"",Scoring!$G$51)+IF(Data!$AU249&lt;&gt;"",Scoring!$G$52),"")</f>
        <v/>
      </c>
      <c r="BC249" s="184" t="str">
        <f>IF(BB249&lt;&gt;"",LOOKUP(BB249,Likelihoods!$A$7:$A$107,Likelihoods!E$7:E$107),"")</f>
        <v/>
      </c>
      <c r="BD249" s="185" t="str">
        <f>IF(AND(COUNTBLANK($B249:$O249)=13,COUNTBLANK($P249:$Q249)=1,COUNTBLANK($R249:$U249)=3,COUNTBLANK($V249:$X249)=2,COUNTBLANK($Y249:$AE249)=6,COUNTBLANK($AF249:$AJ249)=4,COUNTBLANK($AK249:AN249)=3,COUNTBLANK($AO249:$AQ249)=2,COUNTBLANK($AR249:$AS249)=1,COUNTBLANK($AT249:$AU249)=1),IF(Data!$B249&lt;&gt;"",Scoring!$H$7)+IF(Data!$C249&lt;&gt;"",Scoring!$H$8)+IF(Data!$D249&lt;&gt;"",Scoring!$H$9)+IF(Data!$E249&lt;&gt;"",Scoring!$H$10)+IF(Data!$F249&lt;&gt;"",Scoring!$H$11)+IF(Data!$G249&lt;&gt;"",Scoring!$H$12)+IF(Data!$H249&lt;&gt;"",Scoring!$H$13)+IF(Data!$I249&lt;&gt;"",Scoring!$H$14)+IF(Data!$J249&lt;&gt;"",Scoring!$H$15)+IF(Data!$K249&lt;&gt;"",Scoring!$H$16)+IF(Data!$L249&lt;&gt;"",Scoring!$H$17)+IF(Data!$M249&lt;&gt;"",Scoring!$H$18)+IF(Data!$N249&lt;&gt;"",Scoring!$H$19)+IF(Data!$O249&lt;&gt;"",Scoring!$H$20)+IF(Data!$P249&lt;&gt;"",Scoring!$H$21)+IF(Data!$Q249&lt;&gt;"",Scoring!$H$22)+IF(Data!$R249&lt;&gt;"",Scoring!$H$23)+IF(Data!$S249&lt;&gt;"",Scoring!$H$24)+IF(Data!$T249&lt;&gt;"",Scoring!$H$25)+IF(Data!$U249&lt;&gt;"",Scoring!$H$26)+IF(Data!$V249&lt;&gt;"",Scoring!$H$27)+IF(Data!$W249&lt;&gt;"",Scoring!$H$28)+IF(Data!$X249&lt;&gt;"",Scoring!$H$29)+IF(Data!$Y249&lt;&gt;"",Scoring!$H$30)+IF(Data!$Z249&lt;&gt;"",Scoring!$H$31)+IF(Data!$AA249&lt;&gt;"",Scoring!$H$32)+IF(Data!$AB249&lt;&gt;"",Scoring!$H$33)+IF(Data!$AC249&lt;&gt;"",Scoring!$H$34)+IF(Data!$AD249&lt;&gt;"",Scoring!$H$35)+IF(Data!$AE249&lt;&gt;"",Scoring!$H$36)+IF(Data!$AF249&lt;&gt;"",Scoring!$H$37)+IF(Data!$AG249&lt;&gt;"",Scoring!$H$38)+IF(Data!$AH249&lt;&gt;"",Scoring!$H$39)+IF(Data!$AI249&lt;&gt;"",Scoring!$H$40)+IF(Data!$AJ249&lt;&gt;"",Scoring!$H$41)+IF(Data!$AK249&lt;&gt;"",Scoring!$H$42)+IF(Data!$AL249&lt;&gt;"",Scoring!$H$43)+IF(Data!$AM249&lt;&gt;"",Scoring!$H$44)+IF(Data!$AN249&lt;&gt;"",Scoring!$H$45)+IF(Data!$AO249&lt;&gt;"",Scoring!$H$46)+IF(Data!$AP249&lt;&gt;"",Scoring!$H$47)+IF(Data!$AQ249&lt;&gt;"",Scoring!$H$48)+IF(Data!$AR249&lt;&gt;"",Scoring!$H$49)+IF(Data!$AS249&lt;&gt;"",Scoring!$H$50)+IF(Data!$AT249&lt;&gt;"",Scoring!$H$51)+IF(Data!$AU249&lt;&gt;"",Scoring!$H$52),"")</f>
        <v/>
      </c>
      <c r="BE249" s="186" t="str">
        <f>IF(BD249&lt;&gt;"",LOOKUP(BD249,Likelihoods!$A$7:$A$107,Likelihoods!F$7:F$107),"")</f>
        <v/>
      </c>
      <c r="BF249" s="181" t="str">
        <f>IF(AND(COUNTBLANK($B249:$O249)=13,COUNTBLANK($P249:$Q249)=1,COUNTBLANK($R249:$U249)=3,COUNTBLANK($V249:$X249)=2,COUNTBLANK($Y249:$AE249)=6,COUNTBLANK($AF249:$AJ249)=4,COUNTBLANK($AK249:AN249)=3,COUNTBLANK($AO249:$AQ249)=2,COUNTBLANK($AR249:$AS249)=1,COUNTBLANK($AT249:$AU249)=1),IF(Data!$B249&lt;&gt;"",Scoring!$I$7)+IF(Data!$C249&lt;&gt;"",Scoring!$I$8)+IF(Data!$D249&lt;&gt;"",Scoring!$I$9)+IF(Data!$E249&lt;&gt;"",Scoring!$I$10)+IF(Data!$F249&lt;&gt;"",Scoring!$I$11)+IF(Data!$G249&lt;&gt;"",Scoring!$I$12)+IF(Data!$H249&lt;&gt;"",Scoring!$I$13)+IF(Data!$I249&lt;&gt;"",Scoring!$I$14)+IF(Data!$J249&lt;&gt;"",Scoring!$I$15)+IF(Data!$K249&lt;&gt;"",Scoring!$I$16)+IF(Data!$L249&lt;&gt;"",Scoring!$I$17)+IF(Data!$M249&lt;&gt;"",Scoring!$I$18)+IF(Data!$N249&lt;&gt;"",Scoring!$I$19)+IF(Data!$O249&lt;&gt;"",Scoring!$I$20)+IF(Data!$P249&lt;&gt;"",Scoring!$I$21)+IF(Data!$Q249&lt;&gt;"",Scoring!$I$22)+IF(Data!$R249&lt;&gt;"",Scoring!$I$23)+IF(Data!$S249&lt;&gt;"",Scoring!$I$24)+IF(Data!$T249&lt;&gt;"",Scoring!$I$25)+IF(Data!$U249&lt;&gt;"",Scoring!$I$26)+IF(Data!$V249&lt;&gt;"",Scoring!$I$27)+IF(Data!$W249&lt;&gt;"",Scoring!$I$28)+IF(Data!$X249&lt;&gt;"",Scoring!$I$29)+IF(Data!$Y249&lt;&gt;"",Scoring!$I$30)+IF(Data!$Z249&lt;&gt;"",Scoring!$I$31)+IF(Data!$AA249&lt;&gt;"",Scoring!$I$32)+IF(Data!$AB249&lt;&gt;"",Scoring!$I$33)+IF(Data!$AC249&lt;&gt;"",Scoring!$I$34)+IF(Data!$AD249&lt;&gt;"",Scoring!$I$35)+IF(Data!$AE249&lt;&gt;"",Scoring!$I$36)+IF(Data!$AF249&lt;&gt;"",Scoring!$I$37)+IF(Data!$AG249&lt;&gt;"",Scoring!$I$38)+IF(Data!$AH249&lt;&gt;"",Scoring!$I$39)+IF(Data!$AI249&lt;&gt;"",Scoring!$I$40)+IF(Data!$AJ249&lt;&gt;"",Scoring!$I$41)+IF(Data!$AK249&lt;&gt;"",Scoring!$I$42)+IF(Data!$AL249&lt;&gt;"",Scoring!$I$43)+IF(Data!$AM249&lt;&gt;"",Scoring!$I$44)+IF(Data!$AN249&lt;&gt;"",Scoring!$I$45)+IF(Data!$AO249&lt;&gt;"",Scoring!$I$46)+IF(Data!$AP249&lt;&gt;"",Scoring!$I$47)+IF(Data!$AQ249&lt;&gt;"",Scoring!$I$48)+IF(Data!$AR249&lt;&gt;"",Scoring!$I$49)+IF(Data!$AS249&lt;&gt;"",Scoring!$I$50)+IF(Data!$AT249&lt;&gt;"",Scoring!$I$51)+IF(Data!$AU249&lt;&gt;"",Scoring!$I$52),"")</f>
        <v/>
      </c>
      <c r="BG249" s="180" t="str">
        <f>IF(BF249&lt;&gt;"",LOOKUP(BF249,Likelihoods!$A$7:$A$107,Likelihoods!G$7:G$107),"")</f>
        <v/>
      </c>
      <c r="BH249" s="187" t="str">
        <f>IF(AND(COUNTBLANK($B249:$O249)=13,COUNTBLANK($P249:$Q249)=1,COUNTBLANK($R249:$U249)=3,COUNTBLANK($V249:$X249)=2,COUNTBLANK($Y249:$AE249)=6,COUNTBLANK($AF249:$AJ249)=4,COUNTBLANK($AK249:AN249)=3,COUNTBLANK($AO249:$AQ249)=2,COUNTBLANK($AR249:$AS249)=1,COUNTBLANK($AT249:$AU249)=1),IF(Data!$B249&lt;&gt;"",Scoring!$J$7)+IF(Data!$C249&lt;&gt;"",Scoring!$J$8)+IF(Data!$D249&lt;&gt;"",Scoring!$J$9)+IF(Data!$E249&lt;&gt;"",Scoring!$J$10)+IF(Data!$F249&lt;&gt;"",Scoring!$J$11)+IF(Data!$G249&lt;&gt;"",Scoring!$J$12)+IF(Data!$H249&lt;&gt;"",Scoring!$J$13)+IF(Data!$I249&lt;&gt;"",Scoring!$J$14)+IF(Data!$J249&lt;&gt;"",Scoring!$J$15)+IF(Data!$K249&lt;&gt;"",Scoring!$J$16)+IF(Data!$L249&lt;&gt;"",Scoring!$J$17)+IF(Data!$M249&lt;&gt;"",Scoring!$J$18)+IF(Data!$N249&lt;&gt;"",Scoring!$J$19)+IF(Data!$O249&lt;&gt;"",Scoring!$J$20)+IF(Data!$P249&lt;&gt;"",Scoring!$J$21)+IF(Data!$Q249&lt;&gt;"",Scoring!$J$22)+IF(Data!$R249&lt;&gt;"",Scoring!$J$23)+IF(Data!$S249&lt;&gt;"",Scoring!$J$24)+IF(Data!$T249&lt;&gt;"",Scoring!$J$25)+IF(Data!$U249&lt;&gt;"",Scoring!$J$26)+IF(Data!$V249&lt;&gt;"",Scoring!$J$27)+IF(Data!$W249&lt;&gt;"",Scoring!$J$28)+IF(Data!$X249&lt;&gt;"",Scoring!$J$29)+IF(Data!$Y249&lt;&gt;"",Scoring!$J$30)+IF(Data!$Z249&lt;&gt;"",Scoring!$J$31)+IF(Data!$AA249&lt;&gt;"",Scoring!$J$32)+IF(Data!$AB249&lt;&gt;"",Scoring!$J$33)+IF(Data!$AC249&lt;&gt;"",Scoring!$J$34)+IF(Data!$AD249&lt;&gt;"",Scoring!$J$35)+IF(Data!$AE249&lt;&gt;"",Scoring!$J$36)+IF(Data!$AF249&lt;&gt;"",Scoring!$J$37)+IF(Data!$AG249&lt;&gt;"",Scoring!$J$38)+IF(Data!$AH249&lt;&gt;"",Scoring!$J$39)+IF(Data!$AI249&lt;&gt;"",Scoring!$J$40)+IF(Data!$AJ249&lt;&gt;"",Scoring!$J$41)+IF(Data!$AK249&lt;&gt;"",Scoring!$J$42)+IF(Data!$AL249&lt;&gt;"",Scoring!$J$43)+IF(Data!$AM249&lt;&gt;"",Scoring!$J$44)+IF(Data!$AN249&lt;&gt;"",Scoring!$J$45)+IF(Data!$AO249&lt;&gt;"",Scoring!$J$46)+IF(Data!$AP249&lt;&gt;"",Scoring!$J$47)+IF(Data!$AQ249&lt;&gt;"",Scoring!$J$48)+IF(Data!$AR249&lt;&gt;"",Scoring!$J$49)+IF(Data!$AS249&lt;&gt;"",Scoring!$J$50)+IF(Data!$AT249&lt;&gt;"",Scoring!$J$51)+IF(Data!$AU249&lt;&gt;"",Scoring!$J$52),"")</f>
        <v/>
      </c>
      <c r="BI249" s="183" t="str">
        <f>IF(BH249&lt;&gt;"",LOOKUP(BH249,Likelihoods!$A$7:$A$107,Likelihoods!H$7:H$107),"")</f>
        <v/>
      </c>
      <c r="BJ249" s="188" t="str">
        <f>IF(AND(COUNTBLANK($B249:$O249)=13,COUNTBLANK($P249:$Q249)=1,COUNTBLANK($R249:$U249)=3,COUNTBLANK($V249:$X249)=2,COUNTBLANK($Y249:$AE249)=6,COUNTBLANK($AF249:$AJ249)=4,COUNTBLANK($AK249:AN249)=3,COUNTBLANK($AO249:$AQ249)=2,COUNTBLANK($AR249:$AS249)=1,COUNTBLANK($AT249:$AU249)=1),IF(Data!$B249&lt;&gt;"",Scoring!$K$7)+IF(Data!$C249&lt;&gt;"",Scoring!$K$8)+IF(Data!$D249&lt;&gt;"",Scoring!$K$9)+IF(Data!$E249&lt;&gt;"",Scoring!$K$10)+IF(Data!$F249&lt;&gt;"",Scoring!$K$11)+IF(Data!$G249&lt;&gt;"",Scoring!$K$12)+IF(Data!$H249&lt;&gt;"",Scoring!$K$13)+IF(Data!$I249&lt;&gt;"",Scoring!$K$14)+IF(Data!$J249&lt;&gt;"",Scoring!$K$15)+IF(Data!$K249&lt;&gt;"",Scoring!$K$16)+IF(Data!$L249&lt;&gt;"",Scoring!$K$17)+IF(Data!$M249&lt;&gt;"",Scoring!$K$18)+IF(Data!$N249&lt;&gt;"",Scoring!$K$19)+IF(Data!$O249&lt;&gt;"",Scoring!$K$20)+IF(Data!$P249&lt;&gt;"",Scoring!$K$21)+IF(Data!$Q249&lt;&gt;"",Scoring!$K$22)+IF(Data!$R249&lt;&gt;"",Scoring!$K$23)+IF(Data!$S249&lt;&gt;"",Scoring!$K$24)+IF(Data!$T249&lt;&gt;"",Scoring!$K$25)+IF(Data!$U249&lt;&gt;"",Scoring!$K$26)+IF(Data!$V249&lt;&gt;"",Scoring!$K$27)+IF(Data!$W249&lt;&gt;"",Scoring!$K$28)+IF(Data!$X249&lt;&gt;"",Scoring!$K$29)+IF(Data!$Y249&lt;&gt;"",Scoring!$K$30)+IF(Data!$Z249&lt;&gt;"",Scoring!$K$31)+IF(Data!$AA249&lt;&gt;"",Scoring!$K$32)+IF(Data!$AB249&lt;&gt;"",Scoring!$K$33)+IF(Data!$AC249&lt;&gt;"",Scoring!$K$34)+IF(Data!$AD249&lt;&gt;"",Scoring!$K$35)+IF(Data!$AE249&lt;&gt;"",Scoring!$K$36)+IF(Data!$AF249&lt;&gt;"",Scoring!$K$37)+IF(Data!$AG249&lt;&gt;"",Scoring!$K$38)+IF(Data!$AH249&lt;&gt;"",Scoring!$K$39)+IF(Data!$AI249&lt;&gt;"",Scoring!$K$40)+IF(Data!$AJ249&lt;&gt;"",Scoring!$K$41)+IF(Data!$AK249&lt;&gt;"",Scoring!$K$42)+IF(Data!$AL249&lt;&gt;"",Scoring!$K$43)+IF(Data!$AM249&lt;&gt;"",Scoring!$K$44)+IF(Data!$AN249&lt;&gt;"",Scoring!$K$45)+IF(Data!$AO249&lt;&gt;"",Scoring!$K$46)+IF(Data!$AP249&lt;&gt;"",Scoring!$K$47)+IF(Data!$AQ249&lt;&gt;"",Scoring!$K$48)+IF(Data!$AR249&lt;&gt;"",Scoring!$K$49)+IF(Data!$AS249&lt;&gt;"",Scoring!$K$50)+IF(Data!$AT249&lt;&gt;"",Scoring!$K$51)+IF(Data!$AU249&lt;&gt;"",Scoring!$K$52),"")</f>
        <v/>
      </c>
      <c r="BK249" s="184" t="str">
        <f>IF(BJ249&lt;&gt;"",LOOKUP(BJ249,Likelihoods!$A$7:$A$107,Likelihoods!I$7:I$107),"")</f>
        <v/>
      </c>
      <c r="BL249" s="187" t="str">
        <f>IF(AND(COUNTBLANK($B249:$O249)=13,COUNTBLANK($P249:$Q249)=1,COUNTBLANK($R249:$U249)=3,COUNTBLANK($V249:$X249)=2,COUNTBLANK($Y249:$AE249)=6,COUNTBLANK($AF249:$AJ249)=4,COUNTBLANK($AK249:AN249)=3,COUNTBLANK($AO249:$AQ249)=2,COUNTBLANK($AR249:$AS249)=1,COUNTBLANK($AT249:$AU249)=1),IF(Data!$B249&lt;&gt;"",Scoring!$L$7)+IF(Data!$C249&lt;&gt;"",Scoring!$L$8)+IF(Data!$D249&lt;&gt;"",Scoring!$L$9)+IF(Data!$E249&lt;&gt;"",Scoring!$L$10)+IF(Data!$F249&lt;&gt;"",Scoring!$L$11)+IF(Data!$G249&lt;&gt;"",Scoring!$L$12)+IF(Data!$H249&lt;&gt;"",Scoring!$L$13)+IF(Data!$I249&lt;&gt;"",Scoring!$L$14)+IF(Data!$J249&lt;&gt;"",Scoring!$L$15)+IF(Data!$K249&lt;&gt;"",Scoring!$L$16)+IF(Data!$L249&lt;&gt;"",Scoring!$L$17)+IF(Data!$M249&lt;&gt;"",Scoring!$L$18)+IF(Data!$N249&lt;&gt;"",Scoring!$L$19)+IF(Data!$O249&lt;&gt;"",Scoring!$L$20)+IF(Data!$P249&lt;&gt;"",Scoring!$L$21)+IF(Data!$Q249&lt;&gt;"",Scoring!$L$22)+IF(Data!$R249&lt;&gt;"",Scoring!$L$23)+IF(Data!$S249&lt;&gt;"",Scoring!$L$24)+IF(Data!$T249&lt;&gt;"",Scoring!$L$25)+IF(Data!$U249&lt;&gt;"",Scoring!$L$26)+IF(Data!$V249&lt;&gt;"",Scoring!$L$27)+IF(Data!$W249&lt;&gt;"",Scoring!$L$28)+IF(Data!$X249&lt;&gt;"",Scoring!$L$29)+IF(Data!$Y249&lt;&gt;"",Scoring!$L$30)+IF(Data!$Z249&lt;&gt;"",Scoring!$L$31)+IF(Data!$AA249&lt;&gt;"",Scoring!$L$32)+IF(Data!$AB249&lt;&gt;"",Scoring!$L$33)+IF(Data!$AC249&lt;&gt;"",Scoring!$L$34)+IF(Data!$AD249&lt;&gt;"",Scoring!$L$35)+IF(Data!$AE249&lt;&gt;"",Scoring!$L$36)+IF(Data!$AF249&lt;&gt;"",Scoring!$L$37)+IF(Data!$AG249&lt;&gt;"",Scoring!$L$38)+IF(Data!$AH249&lt;&gt;"",Scoring!$L$39)+IF(Data!$AI249&lt;&gt;"",Scoring!$L$40)+IF(Data!$AJ249&lt;&gt;"",Scoring!$L$41)+IF(Data!$AK249&lt;&gt;"",Scoring!$L$42)+IF(Data!$AL249&lt;&gt;"",Scoring!$L$43)+IF(Data!$AM249&lt;&gt;"",Scoring!$L$44)+IF(Data!$AN249&lt;&gt;"",Scoring!$L$45)+IF(Data!$AO249&lt;&gt;"",Scoring!$L$46)+IF(Data!$AP249&lt;&gt;"",Scoring!$L$47)+IF(Data!$AQ249&lt;&gt;"",Scoring!$L$48)+IF(Data!$AR249&lt;&gt;"",Scoring!$L$49)+IF(Data!$AS249&lt;&gt;"",Scoring!$L$50)+IF(Data!$AT249&lt;&gt;"",Scoring!$L$51)+IF(Data!$AU249&lt;&gt;"",Scoring!$L$52),"")</f>
        <v/>
      </c>
      <c r="BM249" s="180" t="str">
        <f>IF(BL249&lt;&gt;"",LOOKUP(BL249,Likelihoods!$A$7:$A$107,Likelihoods!J$7:J$107),"")</f>
        <v/>
      </c>
      <c r="BN249" s="181" t="str">
        <f>IF(AND(COUNTBLANK($B249:$O249)=13,COUNTBLANK($P249:$Q249)=1,COUNTBLANK($R249:$U249)=3,COUNTBLANK($V249:$X249)=2,COUNTBLANK($Y249:$AE249)=6,COUNTBLANK($AF249:$AJ249)=4,COUNTBLANK($AK249:AN249)=3,COUNTBLANK($AO249:$AQ249)=2,COUNTBLANK($AR249:$AS249)=1,COUNTBLANK($AT249:$AU249)=1),IF(Data!$B249&lt;&gt;"",Scoring!$M$7)+IF(Data!$C249&lt;&gt;"",Scoring!$M$8)+IF(Data!$D249&lt;&gt;"",Scoring!$M$9)+IF(Data!$E249&lt;&gt;"",Scoring!$M$10)+IF(Data!$F249&lt;&gt;"",Scoring!$M$11)+IF(Data!$G249&lt;&gt;"",Scoring!$M$12)+IF(Data!$H249&lt;&gt;"",Scoring!$M$13)+IF(Data!$I249&lt;&gt;"",Scoring!$M$14)+IF(Data!$J249&lt;&gt;"",Scoring!$M$15)+IF(Data!$K249&lt;&gt;"",Scoring!$M$16)+IF(Data!$L249&lt;&gt;"",Scoring!$M$17)+IF(Data!$M249&lt;&gt;"",Scoring!$M$18)+IF(Data!$N249&lt;&gt;"",Scoring!$M$19)+IF(Data!$O249&lt;&gt;"",Scoring!$M$20)+IF(Data!$P249&lt;&gt;"",Scoring!$M$21)+IF(Data!$Q249&lt;&gt;"",Scoring!$M$22)+IF(Data!$R249&lt;&gt;"",Scoring!$M$23)+IF(Data!$S249&lt;&gt;"",Scoring!$M$24)+IF(Data!$T249&lt;&gt;"",Scoring!$M$25)+IF(Data!$U249&lt;&gt;"",Scoring!$M$26)+IF(Data!$V249&lt;&gt;"",Scoring!$M$27)+IF(Data!$W249&lt;&gt;"",Scoring!$M$28)+IF(Data!$X249&lt;&gt;"",Scoring!$M$29)+IF(Data!$Y249&lt;&gt;"",Scoring!$M$30)+IF(Data!$Z249&lt;&gt;"",Scoring!$M$31)+IF(Data!$AA249&lt;&gt;"",Scoring!$M$32)+IF(Data!$AB249&lt;&gt;"",Scoring!$M$33)+IF(Data!$AC249&lt;&gt;"",Scoring!$M$34)+IF(Data!$AD249&lt;&gt;"",Scoring!$M$35)+IF(Data!$AE249&lt;&gt;"",Scoring!$M$36)+IF(Data!$AF249&lt;&gt;"",Scoring!$M$37)+IF(Data!$AG249&lt;&gt;"",Scoring!$M$38)+IF(Data!$AH249&lt;&gt;"",Scoring!$M$39)+IF(Data!$AI249&lt;&gt;"",Scoring!$M$40)+IF(Data!$AJ249&lt;&gt;"",Scoring!$M$41)+IF(Data!$AK249&lt;&gt;"",Scoring!$M$42)+IF(Data!$AL249&lt;&gt;"",Scoring!$M$43)+IF(Data!$AM249&lt;&gt;"",Scoring!$M$44)+IF(Data!$AN249&lt;&gt;"",Scoring!$M$45)+IF(Data!$AO249&lt;&gt;"",Scoring!$M$46)+IF(Data!$AP249&lt;&gt;"",Scoring!$M$47)+IF(Data!$AQ249&lt;&gt;"",Scoring!$M$48)+IF(Data!$AR249&lt;&gt;"",Scoring!$M$49)+IF(Data!$AS249&lt;&gt;"",Scoring!$M$50)+IF(Data!$AT249&lt;&gt;"",Scoring!$M$51)+IF(Data!$AU249&lt;&gt;"",Scoring!$M$52),"")</f>
        <v/>
      </c>
      <c r="BO249" s="184" t="str">
        <f>IF(BN249&lt;&gt;"",LOOKUP(BN249,Likelihoods!$A$7:$A$107,Likelihoods!K$7:K$107),"")</f>
        <v/>
      </c>
      <c r="BP249" s="179" t="str">
        <f>IF(AND(COUNTBLANK($B249:$O249)=13,COUNTBLANK($P249:$Q249)=1,COUNTBLANK($R249:$U249)=3,COUNTBLANK($V249:$X249)=2,COUNTBLANK($Y249:$AE249)=6,COUNTBLANK($AF249:$AJ249)=4,COUNTBLANK($AK249:AN249)=3,COUNTBLANK($AO249:$AQ249)=2,COUNTBLANK($AR249:$AS249)=1,COUNTBLANK($AT249:$AU249)=1),IF(Data!$B249&lt;&gt;"",Scoring!$N$7)+IF(Data!$C249&lt;&gt;"",Scoring!$N$8)+IF(Data!$D249&lt;&gt;"",Scoring!$N$9)+IF(Data!$E249&lt;&gt;"",Scoring!$N$10)+IF(Data!$F249&lt;&gt;"",Scoring!$N$11)+IF(Data!$G249&lt;&gt;"",Scoring!$N$12)+IF(Data!$H249&lt;&gt;"",Scoring!$N$13)+IF(Data!$I249&lt;&gt;"",Scoring!$N$14)+IF(Data!$J249&lt;&gt;"",Scoring!$N$15)+IF(Data!$K249&lt;&gt;"",Scoring!$N$16)+IF(Data!$L249&lt;&gt;"",Scoring!$N$17)+IF(Data!$M249&lt;&gt;"",Scoring!$N$18)+IF(Data!$N249&lt;&gt;"",Scoring!$N$19)+IF(Data!$O249&lt;&gt;"",Scoring!$N$20)+IF(Data!$P249&lt;&gt;"",Scoring!$N$21)+IF(Data!$Q249&lt;&gt;"",Scoring!$N$22)+IF(Data!$R249&lt;&gt;"",Scoring!$N$23)+IF(Data!$S249&lt;&gt;"",Scoring!$N$24)+IF(Data!$T249&lt;&gt;"",Scoring!$N$25)+IF(Data!$U249&lt;&gt;"",Scoring!$N$26)+IF(Data!$V249&lt;&gt;"",Scoring!$N$27)+IF(Data!$W249&lt;&gt;"",Scoring!$N$28)+IF(Data!$X249&lt;&gt;"",Scoring!$N$29)+IF(Data!$Y249&lt;&gt;"",Scoring!$N$30)+IF(Data!$Z249&lt;&gt;"",Scoring!$N$31)+IF(Data!$AA249&lt;&gt;"",Scoring!$N$32)+IF(Data!$AB249&lt;&gt;"",Scoring!$N$33)+IF(Data!$AC249&lt;&gt;"",Scoring!$N$34)+IF(Data!$AD249&lt;&gt;"",Scoring!$N$35)+IF(Data!$AE249&lt;&gt;"",Scoring!$N$36)+IF(Data!$AF249&lt;&gt;"",Scoring!$N$37)+IF(Data!$AG249&lt;&gt;"",Scoring!$N$38)+IF(Data!$AH249&lt;&gt;"",Scoring!$N$39)+IF(Data!$AI249&lt;&gt;"",Scoring!$N$40)+IF(Data!$AJ249&lt;&gt;"",Scoring!$N$41)+IF(Data!$AK249&lt;&gt;"",Scoring!$N$42)+IF(Data!$AL249&lt;&gt;"",Scoring!$N$43)+IF(Data!$AM249&lt;&gt;"",Scoring!$N$44)+IF(Data!$AN249&lt;&gt;"",Scoring!$N$45)+IF(Data!$AO249&lt;&gt;"",Scoring!$N$46)+IF(Data!$AP249&lt;&gt;"",Scoring!$N$47)+IF(Data!$AQ249&lt;&gt;"",Scoring!$N$48)+IF(Data!$AR249&lt;&gt;"",Scoring!$N$49)+IF(Data!$AS249&lt;&gt;"",Scoring!$N$50)+IF(Data!$AT249&lt;&gt;"",Scoring!$N$51)+IF(Data!$AU249&lt;&gt;"",Scoring!$N$52),"")</f>
        <v/>
      </c>
      <c r="BQ249" s="189" t="str">
        <f>IF(BP249&lt;&gt;"",LOOKUP(BP249,Likelihoods!$A$7:$A$107,Likelihoods!L$7:L$107),"")</f>
        <v/>
      </c>
      <c r="BR249" s="181" t="str">
        <f>IF(AND(COUNTBLANK($B249:$O249)=13,COUNTBLANK($P249:$Q249)=1,COUNTBLANK($R249:$U249)=3,COUNTBLANK($V249:$X249)=2,COUNTBLANK($Y249:$AE249)=6,COUNTBLANK($AF249:$AJ249)=4,COUNTBLANK($AK249:AN249)=3,COUNTBLANK($AO249:$AQ249)=2,COUNTBLANK($AR249:$AS249)=1,COUNTBLANK($AT249:$AU249)=1),IF(Data!$B249&lt;&gt;"",Scoring!$O$7)+IF(Data!$C249&lt;&gt;"",Scoring!$O$8)+IF(Data!$D249&lt;&gt;"",Scoring!$O$9)+IF(Data!$E249&lt;&gt;"",Scoring!$O$10)+IF(Data!$F249&lt;&gt;"",Scoring!$O$11)+IF(Data!$G249&lt;&gt;"",Scoring!$O$12)+IF(Data!$H249&lt;&gt;"",Scoring!$O$13)+IF(Data!$I249&lt;&gt;"",Scoring!$O$14)+IF(Data!$J249&lt;&gt;"",Scoring!$O$15)+IF(Data!$K249&lt;&gt;"",Scoring!$O$16)+IF(Data!$L249&lt;&gt;"",Scoring!$O$17)+IF(Data!$M249&lt;&gt;"",Scoring!$O$18)+IF(Data!$N249&lt;&gt;"",Scoring!$O$19)+IF(Data!$O249&lt;&gt;"",Scoring!$O$20)+IF(Data!$P249&lt;&gt;"",Scoring!$O$21)+IF(Data!$Q249&lt;&gt;"",Scoring!$O$22)+IF(Data!$R249&lt;&gt;"",Scoring!$O$23)+IF(Data!$S249&lt;&gt;"",Scoring!$O$24)+IF(Data!$T249&lt;&gt;"",Scoring!$O$25)+IF(Data!$U249&lt;&gt;"",Scoring!$O$26)+IF(Data!$V249&lt;&gt;"",Scoring!$O$27)+IF(Data!$W249&lt;&gt;"",Scoring!$O$28)+IF(Data!$X249&lt;&gt;"",Scoring!$O$29)+IF(Data!$Y249&lt;&gt;"",Scoring!$O$30)+IF(Data!$Z249&lt;&gt;"",Scoring!$O$31)+IF(Data!$AA249&lt;&gt;"",Scoring!$O$32)+IF(Data!$AB249&lt;&gt;"",Scoring!$O$33)+IF(Data!$AC249&lt;&gt;"",Scoring!$O$34)+IF(Data!$AD249&lt;&gt;"",Scoring!$O$35)+IF(Data!$AE249&lt;&gt;"",Scoring!$O$36)+IF(Data!$AF249&lt;&gt;"",Scoring!$O$37)+IF(Data!$AG249&lt;&gt;"",Scoring!$O$38)+IF(Data!$AH249&lt;&gt;"",Scoring!$O$39)+IF(Data!$AI249&lt;&gt;"",Scoring!$O$40)+IF(Data!$AJ249&lt;&gt;"",Scoring!$O$41)+IF(Data!$AK249&lt;&gt;"",Scoring!$O$42)+IF(Data!$AL249&lt;&gt;"",Scoring!$O$43)+IF(Data!$AM249&lt;&gt;"",Scoring!$O$44)+IF(Data!$AN249&lt;&gt;"",Scoring!$O$45)+IF(Data!$AO249&lt;&gt;"",Scoring!$O$46)+IF(Data!$AP249&lt;&gt;"",Scoring!$O$47)+IF(Data!$AQ249&lt;&gt;"",Scoring!$O$48)+IF(Data!$AR249&lt;&gt;"",Scoring!$O$49)+IF(Data!$AS249&lt;&gt;"",Scoring!$O$50)+IF(Data!$AT249&lt;&gt;"",Scoring!$O$51)+IF(Data!$AU249&lt;&gt;"",Scoring!$O$52),"")</f>
        <v/>
      </c>
      <c r="BS249" s="184" t="str">
        <f>IF(BR249&lt;&gt;"",LOOKUP(BR249,Likelihoods!$A$7:$A$107,Likelihoods!M$7:M$107),"")</f>
        <v/>
      </c>
      <c r="BT249" s="181" t="str">
        <f>IF(AND(COUNTBLANK($B249:$O249)=13,COUNTBLANK($P249:$Q249)=1,COUNTBLANK($R249:$U249)=3,COUNTBLANK($V249:$X249)=2,COUNTBLANK($Y249:$AE249)=6,COUNTBLANK($AF249:$AJ249)=4,COUNTBLANK($AK249:AN249)=3,COUNTBLANK($AO249:$AQ249)=2,COUNTBLANK($AR249:$AS249)=1,COUNTBLANK($AT249:$AU249)=1),IF(Data!$B249&lt;&gt;"",Scoring!$P$7)+IF(Data!$C249&lt;&gt;"",Scoring!$P$8)+IF(Data!$D249&lt;&gt;"",Scoring!$P$9)+IF(Data!$E249&lt;&gt;"",Scoring!$P$10)+IF(Data!$F249&lt;&gt;"",Scoring!$P$11)+IF(Data!$G249&lt;&gt;"",Scoring!$P$12)+IF(Data!$H249&lt;&gt;"",Scoring!$P$13)+IF(Data!$I249&lt;&gt;"",Scoring!$P$14)+IF(Data!$J249&lt;&gt;"",Scoring!$P$15)+IF(Data!$K249&lt;&gt;"",Scoring!$P$16)+IF(Data!$L249&lt;&gt;"",Scoring!$P$17)+IF(Data!$M249&lt;&gt;"",Scoring!$P$18)+IF(Data!$N249&lt;&gt;"",Scoring!$P$19)+IF(Data!$O249&lt;&gt;"",Scoring!$P$20)+IF(Data!$P249&lt;&gt;"",Scoring!$P$21)+IF(Data!$Q249&lt;&gt;"",Scoring!$P$22)+IF(Data!$R249&lt;&gt;"",Scoring!$P$23)+IF(Data!$S249&lt;&gt;"",Scoring!$P$24)+IF(Data!$T249&lt;&gt;"",Scoring!$P$25)+IF(Data!$U249&lt;&gt;"",Scoring!$P$26)+IF(Data!$V249&lt;&gt;"",Scoring!$P$27)+IF(Data!$W249&lt;&gt;"",Scoring!$P$28)+IF(Data!$X249&lt;&gt;"",Scoring!$P$29)+IF(Data!$Y249&lt;&gt;"",Scoring!$P$30)+IF(Data!$Z249&lt;&gt;"",Scoring!$P$31)+IF(Data!$AA249&lt;&gt;"",Scoring!$P$32)+IF(Data!$AB249&lt;&gt;"",Scoring!$P$33)+IF(Data!$AC249&lt;&gt;"",Scoring!$P$34)+IF(Data!$AD249&lt;&gt;"",Scoring!$P$35)+IF(Data!$AE249&lt;&gt;"",Scoring!$P$36)+IF(Data!$AF249&lt;&gt;"",Scoring!$P$37)+IF(Data!$AG249&lt;&gt;"",Scoring!$P$38)+IF(Data!$AH249&lt;&gt;"",Scoring!$P$39)+IF(Data!$AI249&lt;&gt;"",Scoring!$P$40)+IF(Data!$AJ249&lt;&gt;"",Scoring!$P$41)+IF(Data!$AK249&lt;&gt;"",Scoring!$P$42)+IF(Data!$AL249&lt;&gt;"",Scoring!$P$43)+IF(Data!$AM249&lt;&gt;"",Scoring!$P$44)+IF(Data!$AN249&lt;&gt;"",Scoring!$P$45)+IF(Data!$AO249&lt;&gt;"",Scoring!$P$46)+IF(Data!$AP249&lt;&gt;"",Scoring!$P$47)+IF(Data!$AQ249&lt;&gt;"",Scoring!$P$48)+IF(Data!$AR249&lt;&gt;"",Scoring!$P$49)+IF(Data!$AS249&lt;&gt;"",Scoring!$P$50)+IF(Data!$AT249&lt;&gt;"",Scoring!$P$51)+IF(Data!$AU249&lt;&gt;"",Scoring!$P$52),"")</f>
        <v/>
      </c>
      <c r="BU249" s="180" t="str">
        <f>IF(BT249&lt;&gt;"",LOOKUP(BT249,Likelihoods!$A$7:$A$107,Likelihoods!N$7:N$107),"")</f>
        <v/>
      </c>
      <c r="BV249" s="181" t="str">
        <f>IF(AND(COUNTBLANK($B249:$O249)=13,COUNTBLANK($P249:$Q249)=1,COUNTBLANK($R249:$U249)=3,COUNTBLANK($V249:$X249)=2,COUNTBLANK($Y249:$AE249)=6,COUNTBLANK($AF249:$AJ249)=4,COUNTBLANK($AK249:AN249)=3,COUNTBLANK($AO249:$AQ249)=2,COUNTBLANK($AR249:$AS249)=1,COUNTBLANK($AT249:$AU249)=1),IF(Data!$B249&lt;&gt;"",Scoring!$Q$7)+IF(Data!$C249&lt;&gt;"",Scoring!$Q$8)+IF(Data!$D249&lt;&gt;"",Scoring!$Q$9)+IF(Data!$E249&lt;&gt;"",Scoring!$Q$10)+IF(Data!$F249&lt;&gt;"",Scoring!$Q$11)+IF(Data!$G249&lt;&gt;"",Scoring!$Q$12)+IF(Data!$H249&lt;&gt;"",Scoring!$Q$13)+IF(Data!$I249&lt;&gt;"",Scoring!$Q$14)+IF(Data!$J249&lt;&gt;"",Scoring!$Q$15)+IF(Data!$K249&lt;&gt;"",Scoring!$Q$16)+IF(Data!$L249&lt;&gt;"",Scoring!$Q$17)+IF(Data!$M249&lt;&gt;"",Scoring!$Q$18)+IF(Data!$N249&lt;&gt;"",Scoring!$Q$19)+IF(Data!$O249&lt;&gt;"",Scoring!$Q$20)+IF(Data!$P249&lt;&gt;"",Scoring!$Q$21)+IF(Data!$Q249&lt;&gt;"",Scoring!$Q$22)+IF(Data!$R249&lt;&gt;"",Scoring!$Q$23)+IF(Data!$S249&lt;&gt;"",Scoring!$Q$24)+IF(Data!$T249&lt;&gt;"",Scoring!$Q$25)+IF(Data!$U249&lt;&gt;"",Scoring!$Q$26)+IF(Data!$V249&lt;&gt;"",Scoring!$Q$27)+IF(Data!$W249&lt;&gt;"",Scoring!$Q$28)+IF(Data!$X249&lt;&gt;"",Scoring!$Q$29)+IF(Data!$Y249&lt;&gt;"",Scoring!$Q$30)+IF(Data!$Z249&lt;&gt;"",Scoring!$Q$31)+IF(Data!$AA249&lt;&gt;"",Scoring!$Q$32)+IF(Data!$AB249&lt;&gt;"",Scoring!$Q$33)+IF(Data!$AC249&lt;&gt;"",Scoring!$Q$34)+IF(Data!$AD249&lt;&gt;"",Scoring!$Q$35)+IF(Data!$AE249&lt;&gt;"",Scoring!$Q$36)+IF(Data!$AF249&lt;&gt;"",Scoring!$Q$37)+IF(Data!$AG249&lt;&gt;"",Scoring!$Q$38)+IF(Data!$AH249&lt;&gt;"",Scoring!$Q$39)+IF(Data!$AI249&lt;&gt;"",Scoring!$Q$40)+IF(Data!$AJ249&lt;&gt;"",Scoring!$Q$41)+IF(Data!$AK249&lt;&gt;"",Scoring!$Q$42)+IF(Data!$AL249&lt;&gt;"",Scoring!$Q$43)+IF(Data!$AM249&lt;&gt;"",Scoring!$Q$44)+IF(Data!$AN249&lt;&gt;"",Scoring!$Q$45)+IF(Data!$AO249&lt;&gt;"",Scoring!$Q$46)+IF(Data!$AP249&lt;&gt;"",Scoring!$Q$47)+IF(Data!$AQ249&lt;&gt;"",Scoring!$Q$48)+IF(Data!$AR249&lt;&gt;"",Scoring!$Q$49)+IF(Data!$AS249&lt;&gt;"",Scoring!$Q$50)+IF(Data!$AT249&lt;&gt;"",Scoring!$Q$51)+IF(Data!$AU249&lt;&gt;"",Scoring!$Q$52),"")</f>
        <v/>
      </c>
      <c r="BW249" s="183" t="str">
        <f>IF(BV249&lt;&gt;"",LOOKUP(BV249,Likelihoods!$A$7:$A$107,Likelihoods!O$7:O$107),"")</f>
        <v/>
      </c>
      <c r="BX249" s="9"/>
      <c r="BY249" s="9"/>
      <c r="BZ249" s="9"/>
      <c r="CA249" s="9"/>
      <c r="CB249" s="9"/>
      <c r="CC249" s="9"/>
      <c r="CD249" s="9"/>
      <c r="CE249" s="9"/>
      <c r="CF249" s="9"/>
      <c r="CG249" s="9"/>
      <c r="CH249" s="9"/>
      <c r="CI249" s="9"/>
      <c r="CJ249" s="9"/>
      <c r="CK249" s="9"/>
    </row>
    <row r="250" spans="1:89" ht="14.25">
      <c r="A250" s="59"/>
      <c r="B250" s="76"/>
      <c r="C250" s="77"/>
      <c r="D250" s="77"/>
      <c r="E250" s="77"/>
      <c r="F250" s="77"/>
      <c r="G250" s="77"/>
      <c r="H250" s="77"/>
      <c r="I250" s="77"/>
      <c r="J250" s="77"/>
      <c r="K250" s="77"/>
      <c r="L250" s="77"/>
      <c r="M250" s="77"/>
      <c r="N250" s="77"/>
      <c r="O250" s="77"/>
      <c r="P250" s="76"/>
      <c r="Q250" s="78"/>
      <c r="R250" s="77"/>
      <c r="S250" s="77"/>
      <c r="T250" s="77"/>
      <c r="U250" s="77"/>
      <c r="V250" s="76"/>
      <c r="W250" s="77"/>
      <c r="X250" s="78"/>
      <c r="Y250" s="77"/>
      <c r="Z250" s="77"/>
      <c r="AA250" s="77"/>
      <c r="AB250" s="77"/>
      <c r="AC250" s="77"/>
      <c r="AD250" s="77"/>
      <c r="AE250" s="77"/>
      <c r="AF250" s="76"/>
      <c r="AG250" s="77"/>
      <c r="AH250" s="77"/>
      <c r="AI250" s="77"/>
      <c r="AJ250" s="78"/>
      <c r="AK250" s="77"/>
      <c r="AL250" s="77"/>
      <c r="AM250" s="77"/>
      <c r="AN250" s="77"/>
      <c r="AO250" s="76"/>
      <c r="AP250" s="77"/>
      <c r="AQ250" s="78"/>
      <c r="AR250" s="76"/>
      <c r="AS250" s="78"/>
      <c r="AT250" s="77"/>
      <c r="AU250" s="77"/>
      <c r="AV250" s="179" t="str">
        <f>IF(AND(COUNTBLANK($B250:$O250)=13,COUNTBLANK($P250:$Q250)=1,COUNTBLANK($R250:$U250)=3,COUNTBLANK($V250:$X250)=2,COUNTBLANK($Y250:$AE250)=6,COUNTBLANK($AF250:$AJ250)=4,COUNTBLANK($AK250:AN250)=3,COUNTBLANK($AO250:$AQ250)=2,COUNTBLANK($AR250:$AS250)=1,COUNTBLANK($AT250:$AU250)=1),IF(Data!$B250&lt;&gt;"",Scoring!$D$7)+IF(Data!$C250&lt;&gt;"",Scoring!$D$8)+IF(Data!$D250&lt;&gt;"",Scoring!$D$9)+IF(Data!$E250&lt;&gt;"",Scoring!$D$10)+IF(Data!$F250&lt;&gt;"",Scoring!$D$11)+IF(Data!$G250&lt;&gt;"",Scoring!$D$12)+IF(Data!$H250&lt;&gt;"",Scoring!$D$13)+IF(Data!$I250&lt;&gt;"",Scoring!$D$14)+IF(Data!$J250&lt;&gt;"",Scoring!$D$15)+IF(Data!$K250&lt;&gt;"",Scoring!$D$16)+IF(Data!$L250&lt;&gt;"",Scoring!$D$17)+IF(Data!$M250&lt;&gt;"",Scoring!$D$18)+IF(Data!$N250&lt;&gt;"",Scoring!$D$19)+IF(Data!$O250&lt;&gt;"",Scoring!$D$20)+IF(Data!$P250&lt;&gt;"",Scoring!$D$21)+IF(Data!$Q250&lt;&gt;"",Scoring!$D$22)+IF(Data!$R250&lt;&gt;"",Scoring!$D$23)+IF(Data!$S250&lt;&gt;"",Scoring!$D$24)+IF(Data!$T250&lt;&gt;"",Scoring!$D$25)+IF(Data!$U250&lt;&gt;"",Scoring!$D$26)+IF(Data!$V250&lt;&gt;"",Scoring!$D$27)+IF(Data!$W250&lt;&gt;"",Scoring!$D$28)+IF(Data!$X250&lt;&gt;"",Scoring!$D$29)+IF(Data!$Y250&lt;&gt;"",Scoring!$D$30)+IF(Data!$Z250&lt;&gt;"",Scoring!$D$31)+IF(Data!$AA250&lt;&gt;"",Scoring!$D$32)+IF(Data!$AB250&lt;&gt;"",Scoring!$D$33)+IF(Data!$AC250&lt;&gt;"",Scoring!$D$34)+IF(Data!$AD250&lt;&gt;"",Scoring!$D$35)+IF(Data!$AE250&lt;&gt;"",Scoring!$D$36)+IF(Data!$AF250&lt;&gt;"",Scoring!$D$37)+IF(Data!$AG250&lt;&gt;"",Scoring!$D$38)+IF(Data!$AH250&lt;&gt;"",Scoring!$D$39)+IF(Data!$AI250&lt;&gt;"",Scoring!$D$40)+IF(Data!$AJ250&lt;&gt;"",Scoring!$D$41)+IF(Data!$AK250&lt;&gt;"",Scoring!$D$42)+IF(Data!$AL250&lt;&gt;"",Scoring!$D$43)+IF(Data!$AM250&lt;&gt;"",Scoring!$D$44)+IF(Data!$AN250&lt;&gt;"",Scoring!$D$45)+IF(Data!$AO250&lt;&gt;"",Scoring!$D$46)+IF(Data!$AP250&lt;&gt;"",Scoring!$D$47)+IF(Data!$AQ250&lt;&gt;"",Scoring!$D$48)+IF(Data!$AR250&lt;&gt;"",Scoring!$D$49)+IF(Data!$AS250&lt;&gt;"",Scoring!$D$50)+IF(Data!$AT250&lt;&gt;"",Scoring!$D$51)+IF(Data!$AU250&lt;&gt;"",Scoring!$D$52),"")</f>
        <v/>
      </c>
      <c r="AW250" s="180" t="str">
        <f>IF(AV250&lt;&gt;"",LOOKUP(AV250,Likelihoods!$A$7:$A$107,Likelihoods!B$7:B$107),"")</f>
        <v/>
      </c>
      <c r="AX250" s="181" t="str">
        <f>IF(AND(COUNTBLANK($B250:$O250)=13,COUNTBLANK($P250:$Q250)=1,COUNTBLANK($R250:$U250)=3,COUNTBLANK($V250:$X250)=2,COUNTBLANK($Y250:$AE250)=6,COUNTBLANK($AF250:$AJ250)=4,COUNTBLANK($AK250:AN250)=3,COUNTBLANK($AO250:$AQ250)=2,COUNTBLANK($AR250:$AS250)=1,COUNTBLANK($AT250:$AU250)=1),IF(Data!$B250&lt;&gt;"",Scoring!$E$7)+IF(Data!$C250&lt;&gt;"",Scoring!$E$8)+IF(Data!$D250&lt;&gt;"",Scoring!$E$9)+IF(Data!$E250&lt;&gt;"",Scoring!$E$10)+IF(Data!$F250&lt;&gt;"",Scoring!$E$11)+IF(Data!$G250&lt;&gt;"",Scoring!$E$12)+IF(Data!$H250&lt;&gt;"",Scoring!$E$13)+IF(Data!$I250&lt;&gt;"",Scoring!$E$14)+IF(Data!$J250&lt;&gt;"",Scoring!$E$15)+IF(Data!$K250&lt;&gt;"",Scoring!$E$16)+IF(Data!$L250&lt;&gt;"",Scoring!$E$17)+IF(Data!$M250&lt;&gt;"",Scoring!$E$18)+IF(Data!$N250&lt;&gt;"",Scoring!$E$19)+IF(Data!$O250&lt;&gt;"",Scoring!$E$20)+IF(Data!$P250&lt;&gt;"",Scoring!$E$21)+IF(Data!$Q250&lt;&gt;"",Scoring!$E$22)+IF(Data!$R250&lt;&gt;"",Scoring!$E$23)+IF(Data!$S250&lt;&gt;"",Scoring!$E$24)+IF(Data!$T250&lt;&gt;"",Scoring!$E$25)+IF(Data!$U250&lt;&gt;"",Scoring!$E$26)+IF(Data!$V250&lt;&gt;"",Scoring!$E$27)+IF(Data!$W250&lt;&gt;"",Scoring!$E$28)+IF(Data!$X250&lt;&gt;"",Scoring!$E$29)+IF(Data!$Y250&lt;&gt;"",Scoring!$E$30)+IF(Data!$Z250&lt;&gt;"",Scoring!$E$31)+IF(Data!$AA250&lt;&gt;"",Scoring!$E$32)+IF(Data!$AB250&lt;&gt;"",Scoring!$E$33)+IF(Data!$AC250&lt;&gt;"",Scoring!$E$34)+IF(Data!$AD250&lt;&gt;"",Scoring!$E$35)+IF(Data!$AE250&lt;&gt;"",Scoring!$E$36)+IF(Data!$AF250&lt;&gt;"",Scoring!$E$37)+IF(Data!$AG250&lt;&gt;"",Scoring!$E$38)+IF(Data!$AH250&lt;&gt;"",Scoring!$E$39)+IF(Data!$AI250&lt;&gt;"",Scoring!$E$40)+IF(Data!$AJ250&lt;&gt;"",Scoring!$E$41)+IF(Data!$AK250&lt;&gt;"",Scoring!$E$42)+IF(Data!$AL250&lt;&gt;"",Scoring!$E$43)+IF(Data!$AM250&lt;&gt;"",Scoring!$E$44)+IF(Data!$AN250&lt;&gt;"",Scoring!$E$45)+IF(Data!$AO250&lt;&gt;"",Scoring!$E$46)+IF(Data!$AP250&lt;&gt;"",Scoring!$E$47)+IF(Data!$AQ250&lt;&gt;"",Scoring!$E$48)+IF(Data!$AR250&lt;&gt;"",Scoring!$E$49)+IF(Data!$AS250&lt;&gt;"",Scoring!$E$50)+IF(Data!$AT250&lt;&gt;"",Scoring!$E$51)+IF(Data!$AU250&lt;&gt;"",Scoring!$E$52),"")</f>
        <v/>
      </c>
      <c r="AY250" s="180" t="str">
        <f>IF(AX250&lt;&gt;"",LOOKUP(AX250,Likelihoods!$A$7:$A$107,Likelihoods!C$7:C$107),"")</f>
        <v/>
      </c>
      <c r="AZ250" s="182" t="str">
        <f>IF(AND(COUNTBLANK($B250:$O250)=13,COUNTBLANK($P250:$Q250)=1,COUNTBLANK($R250:$U250)=3,COUNTBLANK($V250:$X250)=2,COUNTBLANK($Y250:$AE250)=6,COUNTBLANK($AF250:$AJ250)=4,COUNTBLANK($AK250:AN250)=3,COUNTBLANK($AO250:$AQ250)=2,COUNTBLANK($AR250:$AS250)=1,COUNTBLANK($AT250:$AU250)=1),IF(Data!$B250&lt;&gt;"",Scoring!$F$7)+IF(Data!$C250&lt;&gt;"",Scoring!$F$8)+IF(Data!$D250&lt;&gt;"",Scoring!$F$9)+IF(Data!$E250&lt;&gt;"",Scoring!$F$10)+IF(Data!$F250&lt;&gt;"",Scoring!$F$11)+IF(Data!$G250&lt;&gt;"",Scoring!$F$12)+IF(Data!$H250&lt;&gt;"",Scoring!$F$13)+IF(Data!$I250&lt;&gt;"",Scoring!$F$14)+IF(Data!$J250&lt;&gt;"",Scoring!$F$15)+IF(Data!$K250&lt;&gt;"",Scoring!$F$16)+IF(Data!$L250&lt;&gt;"",Scoring!$F$17)+IF(Data!$M250&lt;&gt;"",Scoring!$F$18)+IF(Data!$N250&lt;&gt;"",Scoring!$F$19)+IF(Data!$O250&lt;&gt;"",Scoring!$F$20)+IF(Data!$P250&lt;&gt;"",Scoring!$F$21)+IF(Data!$Q250&lt;&gt;"",Scoring!$F$22)+IF(Data!$R250&lt;&gt;"",Scoring!$F$23)+IF(Data!$S250&lt;&gt;"",Scoring!$F$24)+IF(Data!$T250&lt;&gt;"",Scoring!$F$25)+IF(Data!$U250&lt;&gt;"",Scoring!$F$26)+IF(Data!$V250&lt;&gt;"",Scoring!$F$27)+IF(Data!$W250&lt;&gt;"",Scoring!$F$28)+IF(Data!$X250&lt;&gt;"",Scoring!$F$29)+IF(Data!$Y250&lt;&gt;"",Scoring!$F$30)+IF(Data!$Z250&lt;&gt;"",Scoring!$F$31)+IF(Data!$AA250&lt;&gt;"",Scoring!$F$32)+IF(Data!$AB250&lt;&gt;"",Scoring!$F$33)+IF(Data!$AC250&lt;&gt;"",Scoring!$F$34)+IF(Data!$AD250&lt;&gt;"",Scoring!$F$35)+IF(Data!$AE250&lt;&gt;"",Scoring!$F$36)+IF(Data!$AF250&lt;&gt;"",Scoring!$F$37)+IF(Data!$AG250&lt;&gt;"",Scoring!$F$38)+IF(Data!$AH250&lt;&gt;"",Scoring!$F$39)+IF(Data!$AI250&lt;&gt;"",Scoring!$F$40)+IF(Data!$AJ250&lt;&gt;"",Scoring!$F$41)+IF(Data!$AK250&lt;&gt;"",Scoring!$F$42)+IF(Data!$AL250&lt;&gt;"",Scoring!$F$43)+IF(Data!$AM250&lt;&gt;"",Scoring!$F$44)+IF(Data!$AN250&lt;&gt;"",Scoring!$F$45)+IF(Data!$AO250&lt;&gt;"",Scoring!$F$46)+IF(Data!$AP250&lt;&gt;"",Scoring!$F$47)+IF(Data!$AQ250&lt;&gt;"",Scoring!$F$48)+IF(Data!$AR250&lt;&gt;"",Scoring!$F$49)+IF(Data!$AS250&lt;&gt;"",Scoring!$F$50)+IF(Data!$AT250&lt;&gt;"",Scoring!$F$51)+IF(Data!$AU250&lt;&gt;"",Scoring!$F$52),"")</f>
        <v/>
      </c>
      <c r="BA250" s="183" t="str">
        <f>IF(AZ250&lt;&gt;"",LOOKUP(AZ250,Likelihoods!$A$7:$A$107,Likelihoods!D$7:D$107),"")</f>
        <v/>
      </c>
      <c r="BB250" s="181" t="str">
        <f>IF(AND(COUNTBLANK($B250:$O250)=13,COUNTBLANK($P250:$Q250)=1,COUNTBLANK($R250:$U250)=3,COUNTBLANK($V250:$X250)=2,COUNTBLANK($Y250:$AE250)=6,COUNTBLANK($AF250:$AJ250)=4,COUNTBLANK($AK250:AN250)=3,COUNTBLANK($AO250:$AQ250)=2,COUNTBLANK($AR250:$AS250)=1,COUNTBLANK($AT250:$AU250)=1),IF(Data!$B250&lt;&gt;"",Scoring!$G$7)+IF(Data!$C250&lt;&gt;"",Scoring!$G$8)+IF(Data!$D250&lt;&gt;"",Scoring!$G$9)+IF(Data!$E250&lt;&gt;"",Scoring!$G$10)+IF(Data!$F250&lt;&gt;"",Scoring!$G$11)+IF(Data!$G250&lt;&gt;"",Scoring!$G$12)+IF(Data!$H250&lt;&gt;"",Scoring!$G$13)+IF(Data!$I250&lt;&gt;"",Scoring!$G$14)+IF(Data!$J250&lt;&gt;"",Scoring!$G$15)+IF(Data!$K250&lt;&gt;"",Scoring!$G$16)+IF(Data!$L250&lt;&gt;"",Scoring!$G$17)+IF(Data!$M250&lt;&gt;"",Scoring!$G$18)+IF(Data!$N250&lt;&gt;"",Scoring!$G$19)+IF(Data!$O250&lt;&gt;"",Scoring!$G$20)+IF(Data!$P250&lt;&gt;"",Scoring!$G$21)+IF(Data!$Q250&lt;&gt;"",Scoring!$G$22)+IF(Data!$R250&lt;&gt;"",Scoring!$G$23)+IF(Data!$S250&lt;&gt;"",Scoring!$G$24)+IF(Data!$T250&lt;&gt;"",Scoring!$G$25)+IF(Data!$U250&lt;&gt;"",Scoring!$G$26)+IF(Data!$V250&lt;&gt;"",Scoring!$G$27)+IF(Data!$W250&lt;&gt;"",Scoring!$G$28)+IF(Data!$X250&lt;&gt;"",Scoring!$G$29)+IF(Data!$Y250&lt;&gt;"",Scoring!$G$30)+IF(Data!$Z250&lt;&gt;"",Scoring!$G$31)+IF(Data!$AA250&lt;&gt;"",Scoring!$G$32)+IF(Data!$AB250&lt;&gt;"",Scoring!$G$33)+IF(Data!$AC250&lt;&gt;"",Scoring!$G$34)+IF(Data!$AD250&lt;&gt;"",Scoring!$G$35)+IF(Data!$AE250&lt;&gt;"",Scoring!$G$36)+IF(Data!$AF250&lt;&gt;"",Scoring!$G$37)+IF(Data!$AG250&lt;&gt;"",Scoring!$G$38)+IF(Data!$AH250&lt;&gt;"",Scoring!$G$39)+IF(Data!$AI250&lt;&gt;"",Scoring!$G$40)+IF(Data!$AJ250&lt;&gt;"",Scoring!$G$41)+IF(Data!$AK250&lt;&gt;"",Scoring!$G$42)+IF(Data!$AL250&lt;&gt;"",Scoring!$G$43)+IF(Data!$AM250&lt;&gt;"",Scoring!$G$44)+IF(Data!$AN250&lt;&gt;"",Scoring!$G$45)+IF(Data!$AO250&lt;&gt;"",Scoring!$G$46)+IF(Data!$AP250&lt;&gt;"",Scoring!$G$47)+IF(Data!$AQ250&lt;&gt;"",Scoring!$G$48)+IF(Data!$AR250&lt;&gt;"",Scoring!$G$49)+IF(Data!$AS250&lt;&gt;"",Scoring!$G$50)+IF(Data!$AT250&lt;&gt;"",Scoring!$G$51)+IF(Data!$AU250&lt;&gt;"",Scoring!$G$52),"")</f>
        <v/>
      </c>
      <c r="BC250" s="184" t="str">
        <f>IF(BB250&lt;&gt;"",LOOKUP(BB250,Likelihoods!$A$7:$A$107,Likelihoods!E$7:E$107),"")</f>
        <v/>
      </c>
      <c r="BD250" s="185" t="str">
        <f>IF(AND(COUNTBLANK($B250:$O250)=13,COUNTBLANK($P250:$Q250)=1,COUNTBLANK($R250:$U250)=3,COUNTBLANK($V250:$X250)=2,COUNTBLANK($Y250:$AE250)=6,COUNTBLANK($AF250:$AJ250)=4,COUNTBLANK($AK250:AN250)=3,COUNTBLANK($AO250:$AQ250)=2,COUNTBLANK($AR250:$AS250)=1,COUNTBLANK($AT250:$AU250)=1),IF(Data!$B250&lt;&gt;"",Scoring!$H$7)+IF(Data!$C250&lt;&gt;"",Scoring!$H$8)+IF(Data!$D250&lt;&gt;"",Scoring!$H$9)+IF(Data!$E250&lt;&gt;"",Scoring!$H$10)+IF(Data!$F250&lt;&gt;"",Scoring!$H$11)+IF(Data!$G250&lt;&gt;"",Scoring!$H$12)+IF(Data!$H250&lt;&gt;"",Scoring!$H$13)+IF(Data!$I250&lt;&gt;"",Scoring!$H$14)+IF(Data!$J250&lt;&gt;"",Scoring!$H$15)+IF(Data!$K250&lt;&gt;"",Scoring!$H$16)+IF(Data!$L250&lt;&gt;"",Scoring!$H$17)+IF(Data!$M250&lt;&gt;"",Scoring!$H$18)+IF(Data!$N250&lt;&gt;"",Scoring!$H$19)+IF(Data!$O250&lt;&gt;"",Scoring!$H$20)+IF(Data!$P250&lt;&gt;"",Scoring!$H$21)+IF(Data!$Q250&lt;&gt;"",Scoring!$H$22)+IF(Data!$R250&lt;&gt;"",Scoring!$H$23)+IF(Data!$S250&lt;&gt;"",Scoring!$H$24)+IF(Data!$T250&lt;&gt;"",Scoring!$H$25)+IF(Data!$U250&lt;&gt;"",Scoring!$H$26)+IF(Data!$V250&lt;&gt;"",Scoring!$H$27)+IF(Data!$W250&lt;&gt;"",Scoring!$H$28)+IF(Data!$X250&lt;&gt;"",Scoring!$H$29)+IF(Data!$Y250&lt;&gt;"",Scoring!$H$30)+IF(Data!$Z250&lt;&gt;"",Scoring!$H$31)+IF(Data!$AA250&lt;&gt;"",Scoring!$H$32)+IF(Data!$AB250&lt;&gt;"",Scoring!$H$33)+IF(Data!$AC250&lt;&gt;"",Scoring!$H$34)+IF(Data!$AD250&lt;&gt;"",Scoring!$H$35)+IF(Data!$AE250&lt;&gt;"",Scoring!$H$36)+IF(Data!$AF250&lt;&gt;"",Scoring!$H$37)+IF(Data!$AG250&lt;&gt;"",Scoring!$H$38)+IF(Data!$AH250&lt;&gt;"",Scoring!$H$39)+IF(Data!$AI250&lt;&gt;"",Scoring!$H$40)+IF(Data!$AJ250&lt;&gt;"",Scoring!$H$41)+IF(Data!$AK250&lt;&gt;"",Scoring!$H$42)+IF(Data!$AL250&lt;&gt;"",Scoring!$H$43)+IF(Data!$AM250&lt;&gt;"",Scoring!$H$44)+IF(Data!$AN250&lt;&gt;"",Scoring!$H$45)+IF(Data!$AO250&lt;&gt;"",Scoring!$H$46)+IF(Data!$AP250&lt;&gt;"",Scoring!$H$47)+IF(Data!$AQ250&lt;&gt;"",Scoring!$H$48)+IF(Data!$AR250&lt;&gt;"",Scoring!$H$49)+IF(Data!$AS250&lt;&gt;"",Scoring!$H$50)+IF(Data!$AT250&lt;&gt;"",Scoring!$H$51)+IF(Data!$AU250&lt;&gt;"",Scoring!$H$52),"")</f>
        <v/>
      </c>
      <c r="BE250" s="186" t="str">
        <f>IF(BD250&lt;&gt;"",LOOKUP(BD250,Likelihoods!$A$7:$A$107,Likelihoods!F$7:F$107),"")</f>
        <v/>
      </c>
      <c r="BF250" s="181" t="str">
        <f>IF(AND(COUNTBLANK($B250:$O250)=13,COUNTBLANK($P250:$Q250)=1,COUNTBLANK($R250:$U250)=3,COUNTBLANK($V250:$X250)=2,COUNTBLANK($Y250:$AE250)=6,COUNTBLANK($AF250:$AJ250)=4,COUNTBLANK($AK250:AN250)=3,COUNTBLANK($AO250:$AQ250)=2,COUNTBLANK($AR250:$AS250)=1,COUNTBLANK($AT250:$AU250)=1),IF(Data!$B250&lt;&gt;"",Scoring!$I$7)+IF(Data!$C250&lt;&gt;"",Scoring!$I$8)+IF(Data!$D250&lt;&gt;"",Scoring!$I$9)+IF(Data!$E250&lt;&gt;"",Scoring!$I$10)+IF(Data!$F250&lt;&gt;"",Scoring!$I$11)+IF(Data!$G250&lt;&gt;"",Scoring!$I$12)+IF(Data!$H250&lt;&gt;"",Scoring!$I$13)+IF(Data!$I250&lt;&gt;"",Scoring!$I$14)+IF(Data!$J250&lt;&gt;"",Scoring!$I$15)+IF(Data!$K250&lt;&gt;"",Scoring!$I$16)+IF(Data!$L250&lt;&gt;"",Scoring!$I$17)+IF(Data!$M250&lt;&gt;"",Scoring!$I$18)+IF(Data!$N250&lt;&gt;"",Scoring!$I$19)+IF(Data!$O250&lt;&gt;"",Scoring!$I$20)+IF(Data!$P250&lt;&gt;"",Scoring!$I$21)+IF(Data!$Q250&lt;&gt;"",Scoring!$I$22)+IF(Data!$R250&lt;&gt;"",Scoring!$I$23)+IF(Data!$S250&lt;&gt;"",Scoring!$I$24)+IF(Data!$T250&lt;&gt;"",Scoring!$I$25)+IF(Data!$U250&lt;&gt;"",Scoring!$I$26)+IF(Data!$V250&lt;&gt;"",Scoring!$I$27)+IF(Data!$W250&lt;&gt;"",Scoring!$I$28)+IF(Data!$X250&lt;&gt;"",Scoring!$I$29)+IF(Data!$Y250&lt;&gt;"",Scoring!$I$30)+IF(Data!$Z250&lt;&gt;"",Scoring!$I$31)+IF(Data!$AA250&lt;&gt;"",Scoring!$I$32)+IF(Data!$AB250&lt;&gt;"",Scoring!$I$33)+IF(Data!$AC250&lt;&gt;"",Scoring!$I$34)+IF(Data!$AD250&lt;&gt;"",Scoring!$I$35)+IF(Data!$AE250&lt;&gt;"",Scoring!$I$36)+IF(Data!$AF250&lt;&gt;"",Scoring!$I$37)+IF(Data!$AG250&lt;&gt;"",Scoring!$I$38)+IF(Data!$AH250&lt;&gt;"",Scoring!$I$39)+IF(Data!$AI250&lt;&gt;"",Scoring!$I$40)+IF(Data!$AJ250&lt;&gt;"",Scoring!$I$41)+IF(Data!$AK250&lt;&gt;"",Scoring!$I$42)+IF(Data!$AL250&lt;&gt;"",Scoring!$I$43)+IF(Data!$AM250&lt;&gt;"",Scoring!$I$44)+IF(Data!$AN250&lt;&gt;"",Scoring!$I$45)+IF(Data!$AO250&lt;&gt;"",Scoring!$I$46)+IF(Data!$AP250&lt;&gt;"",Scoring!$I$47)+IF(Data!$AQ250&lt;&gt;"",Scoring!$I$48)+IF(Data!$AR250&lt;&gt;"",Scoring!$I$49)+IF(Data!$AS250&lt;&gt;"",Scoring!$I$50)+IF(Data!$AT250&lt;&gt;"",Scoring!$I$51)+IF(Data!$AU250&lt;&gt;"",Scoring!$I$52),"")</f>
        <v/>
      </c>
      <c r="BG250" s="180" t="str">
        <f>IF(BF250&lt;&gt;"",LOOKUP(BF250,Likelihoods!$A$7:$A$107,Likelihoods!G$7:G$107),"")</f>
        <v/>
      </c>
      <c r="BH250" s="187" t="str">
        <f>IF(AND(COUNTBLANK($B250:$O250)=13,COUNTBLANK($P250:$Q250)=1,COUNTBLANK($R250:$U250)=3,COUNTBLANK($V250:$X250)=2,COUNTBLANK($Y250:$AE250)=6,COUNTBLANK($AF250:$AJ250)=4,COUNTBLANK($AK250:AN250)=3,COUNTBLANK($AO250:$AQ250)=2,COUNTBLANK($AR250:$AS250)=1,COUNTBLANK($AT250:$AU250)=1),IF(Data!$B250&lt;&gt;"",Scoring!$J$7)+IF(Data!$C250&lt;&gt;"",Scoring!$J$8)+IF(Data!$D250&lt;&gt;"",Scoring!$J$9)+IF(Data!$E250&lt;&gt;"",Scoring!$J$10)+IF(Data!$F250&lt;&gt;"",Scoring!$J$11)+IF(Data!$G250&lt;&gt;"",Scoring!$J$12)+IF(Data!$H250&lt;&gt;"",Scoring!$J$13)+IF(Data!$I250&lt;&gt;"",Scoring!$J$14)+IF(Data!$J250&lt;&gt;"",Scoring!$J$15)+IF(Data!$K250&lt;&gt;"",Scoring!$J$16)+IF(Data!$L250&lt;&gt;"",Scoring!$J$17)+IF(Data!$M250&lt;&gt;"",Scoring!$J$18)+IF(Data!$N250&lt;&gt;"",Scoring!$J$19)+IF(Data!$O250&lt;&gt;"",Scoring!$J$20)+IF(Data!$P250&lt;&gt;"",Scoring!$J$21)+IF(Data!$Q250&lt;&gt;"",Scoring!$J$22)+IF(Data!$R250&lt;&gt;"",Scoring!$J$23)+IF(Data!$S250&lt;&gt;"",Scoring!$J$24)+IF(Data!$T250&lt;&gt;"",Scoring!$J$25)+IF(Data!$U250&lt;&gt;"",Scoring!$J$26)+IF(Data!$V250&lt;&gt;"",Scoring!$J$27)+IF(Data!$W250&lt;&gt;"",Scoring!$J$28)+IF(Data!$X250&lt;&gt;"",Scoring!$J$29)+IF(Data!$Y250&lt;&gt;"",Scoring!$J$30)+IF(Data!$Z250&lt;&gt;"",Scoring!$J$31)+IF(Data!$AA250&lt;&gt;"",Scoring!$J$32)+IF(Data!$AB250&lt;&gt;"",Scoring!$J$33)+IF(Data!$AC250&lt;&gt;"",Scoring!$J$34)+IF(Data!$AD250&lt;&gt;"",Scoring!$J$35)+IF(Data!$AE250&lt;&gt;"",Scoring!$J$36)+IF(Data!$AF250&lt;&gt;"",Scoring!$J$37)+IF(Data!$AG250&lt;&gt;"",Scoring!$J$38)+IF(Data!$AH250&lt;&gt;"",Scoring!$J$39)+IF(Data!$AI250&lt;&gt;"",Scoring!$J$40)+IF(Data!$AJ250&lt;&gt;"",Scoring!$J$41)+IF(Data!$AK250&lt;&gt;"",Scoring!$J$42)+IF(Data!$AL250&lt;&gt;"",Scoring!$J$43)+IF(Data!$AM250&lt;&gt;"",Scoring!$J$44)+IF(Data!$AN250&lt;&gt;"",Scoring!$J$45)+IF(Data!$AO250&lt;&gt;"",Scoring!$J$46)+IF(Data!$AP250&lt;&gt;"",Scoring!$J$47)+IF(Data!$AQ250&lt;&gt;"",Scoring!$J$48)+IF(Data!$AR250&lt;&gt;"",Scoring!$J$49)+IF(Data!$AS250&lt;&gt;"",Scoring!$J$50)+IF(Data!$AT250&lt;&gt;"",Scoring!$J$51)+IF(Data!$AU250&lt;&gt;"",Scoring!$J$52),"")</f>
        <v/>
      </c>
      <c r="BI250" s="183" t="str">
        <f>IF(BH250&lt;&gt;"",LOOKUP(BH250,Likelihoods!$A$7:$A$107,Likelihoods!H$7:H$107),"")</f>
        <v/>
      </c>
      <c r="BJ250" s="188" t="str">
        <f>IF(AND(COUNTBLANK($B250:$O250)=13,COUNTBLANK($P250:$Q250)=1,COUNTBLANK($R250:$U250)=3,COUNTBLANK($V250:$X250)=2,COUNTBLANK($Y250:$AE250)=6,COUNTBLANK($AF250:$AJ250)=4,COUNTBLANK($AK250:AN250)=3,COUNTBLANK($AO250:$AQ250)=2,COUNTBLANK($AR250:$AS250)=1,COUNTBLANK($AT250:$AU250)=1),IF(Data!$B250&lt;&gt;"",Scoring!$K$7)+IF(Data!$C250&lt;&gt;"",Scoring!$K$8)+IF(Data!$D250&lt;&gt;"",Scoring!$K$9)+IF(Data!$E250&lt;&gt;"",Scoring!$K$10)+IF(Data!$F250&lt;&gt;"",Scoring!$K$11)+IF(Data!$G250&lt;&gt;"",Scoring!$K$12)+IF(Data!$H250&lt;&gt;"",Scoring!$K$13)+IF(Data!$I250&lt;&gt;"",Scoring!$K$14)+IF(Data!$J250&lt;&gt;"",Scoring!$K$15)+IF(Data!$K250&lt;&gt;"",Scoring!$K$16)+IF(Data!$L250&lt;&gt;"",Scoring!$K$17)+IF(Data!$M250&lt;&gt;"",Scoring!$K$18)+IF(Data!$N250&lt;&gt;"",Scoring!$K$19)+IF(Data!$O250&lt;&gt;"",Scoring!$K$20)+IF(Data!$P250&lt;&gt;"",Scoring!$K$21)+IF(Data!$Q250&lt;&gt;"",Scoring!$K$22)+IF(Data!$R250&lt;&gt;"",Scoring!$K$23)+IF(Data!$S250&lt;&gt;"",Scoring!$K$24)+IF(Data!$T250&lt;&gt;"",Scoring!$K$25)+IF(Data!$U250&lt;&gt;"",Scoring!$K$26)+IF(Data!$V250&lt;&gt;"",Scoring!$K$27)+IF(Data!$W250&lt;&gt;"",Scoring!$K$28)+IF(Data!$X250&lt;&gt;"",Scoring!$K$29)+IF(Data!$Y250&lt;&gt;"",Scoring!$K$30)+IF(Data!$Z250&lt;&gt;"",Scoring!$K$31)+IF(Data!$AA250&lt;&gt;"",Scoring!$K$32)+IF(Data!$AB250&lt;&gt;"",Scoring!$K$33)+IF(Data!$AC250&lt;&gt;"",Scoring!$K$34)+IF(Data!$AD250&lt;&gt;"",Scoring!$K$35)+IF(Data!$AE250&lt;&gt;"",Scoring!$K$36)+IF(Data!$AF250&lt;&gt;"",Scoring!$K$37)+IF(Data!$AG250&lt;&gt;"",Scoring!$K$38)+IF(Data!$AH250&lt;&gt;"",Scoring!$K$39)+IF(Data!$AI250&lt;&gt;"",Scoring!$K$40)+IF(Data!$AJ250&lt;&gt;"",Scoring!$K$41)+IF(Data!$AK250&lt;&gt;"",Scoring!$K$42)+IF(Data!$AL250&lt;&gt;"",Scoring!$K$43)+IF(Data!$AM250&lt;&gt;"",Scoring!$K$44)+IF(Data!$AN250&lt;&gt;"",Scoring!$K$45)+IF(Data!$AO250&lt;&gt;"",Scoring!$K$46)+IF(Data!$AP250&lt;&gt;"",Scoring!$K$47)+IF(Data!$AQ250&lt;&gt;"",Scoring!$K$48)+IF(Data!$AR250&lt;&gt;"",Scoring!$K$49)+IF(Data!$AS250&lt;&gt;"",Scoring!$K$50)+IF(Data!$AT250&lt;&gt;"",Scoring!$K$51)+IF(Data!$AU250&lt;&gt;"",Scoring!$K$52),"")</f>
        <v/>
      </c>
      <c r="BK250" s="184" t="str">
        <f>IF(BJ250&lt;&gt;"",LOOKUP(BJ250,Likelihoods!$A$7:$A$107,Likelihoods!I$7:I$107),"")</f>
        <v/>
      </c>
      <c r="BL250" s="187" t="str">
        <f>IF(AND(COUNTBLANK($B250:$O250)=13,COUNTBLANK($P250:$Q250)=1,COUNTBLANK($R250:$U250)=3,COUNTBLANK($V250:$X250)=2,COUNTBLANK($Y250:$AE250)=6,COUNTBLANK($AF250:$AJ250)=4,COUNTBLANK($AK250:AN250)=3,COUNTBLANK($AO250:$AQ250)=2,COUNTBLANK($AR250:$AS250)=1,COUNTBLANK($AT250:$AU250)=1),IF(Data!$B250&lt;&gt;"",Scoring!$L$7)+IF(Data!$C250&lt;&gt;"",Scoring!$L$8)+IF(Data!$D250&lt;&gt;"",Scoring!$L$9)+IF(Data!$E250&lt;&gt;"",Scoring!$L$10)+IF(Data!$F250&lt;&gt;"",Scoring!$L$11)+IF(Data!$G250&lt;&gt;"",Scoring!$L$12)+IF(Data!$H250&lt;&gt;"",Scoring!$L$13)+IF(Data!$I250&lt;&gt;"",Scoring!$L$14)+IF(Data!$J250&lt;&gt;"",Scoring!$L$15)+IF(Data!$K250&lt;&gt;"",Scoring!$L$16)+IF(Data!$L250&lt;&gt;"",Scoring!$L$17)+IF(Data!$M250&lt;&gt;"",Scoring!$L$18)+IF(Data!$N250&lt;&gt;"",Scoring!$L$19)+IF(Data!$O250&lt;&gt;"",Scoring!$L$20)+IF(Data!$P250&lt;&gt;"",Scoring!$L$21)+IF(Data!$Q250&lt;&gt;"",Scoring!$L$22)+IF(Data!$R250&lt;&gt;"",Scoring!$L$23)+IF(Data!$S250&lt;&gt;"",Scoring!$L$24)+IF(Data!$T250&lt;&gt;"",Scoring!$L$25)+IF(Data!$U250&lt;&gt;"",Scoring!$L$26)+IF(Data!$V250&lt;&gt;"",Scoring!$L$27)+IF(Data!$W250&lt;&gt;"",Scoring!$L$28)+IF(Data!$X250&lt;&gt;"",Scoring!$L$29)+IF(Data!$Y250&lt;&gt;"",Scoring!$L$30)+IF(Data!$Z250&lt;&gt;"",Scoring!$L$31)+IF(Data!$AA250&lt;&gt;"",Scoring!$L$32)+IF(Data!$AB250&lt;&gt;"",Scoring!$L$33)+IF(Data!$AC250&lt;&gt;"",Scoring!$L$34)+IF(Data!$AD250&lt;&gt;"",Scoring!$L$35)+IF(Data!$AE250&lt;&gt;"",Scoring!$L$36)+IF(Data!$AF250&lt;&gt;"",Scoring!$L$37)+IF(Data!$AG250&lt;&gt;"",Scoring!$L$38)+IF(Data!$AH250&lt;&gt;"",Scoring!$L$39)+IF(Data!$AI250&lt;&gt;"",Scoring!$L$40)+IF(Data!$AJ250&lt;&gt;"",Scoring!$L$41)+IF(Data!$AK250&lt;&gt;"",Scoring!$L$42)+IF(Data!$AL250&lt;&gt;"",Scoring!$L$43)+IF(Data!$AM250&lt;&gt;"",Scoring!$L$44)+IF(Data!$AN250&lt;&gt;"",Scoring!$L$45)+IF(Data!$AO250&lt;&gt;"",Scoring!$L$46)+IF(Data!$AP250&lt;&gt;"",Scoring!$L$47)+IF(Data!$AQ250&lt;&gt;"",Scoring!$L$48)+IF(Data!$AR250&lt;&gt;"",Scoring!$L$49)+IF(Data!$AS250&lt;&gt;"",Scoring!$L$50)+IF(Data!$AT250&lt;&gt;"",Scoring!$L$51)+IF(Data!$AU250&lt;&gt;"",Scoring!$L$52),"")</f>
        <v/>
      </c>
      <c r="BM250" s="180" t="str">
        <f>IF(BL250&lt;&gt;"",LOOKUP(BL250,Likelihoods!$A$7:$A$107,Likelihoods!J$7:J$107),"")</f>
        <v/>
      </c>
      <c r="BN250" s="181" t="str">
        <f>IF(AND(COUNTBLANK($B250:$O250)=13,COUNTBLANK($P250:$Q250)=1,COUNTBLANK($R250:$U250)=3,COUNTBLANK($V250:$X250)=2,COUNTBLANK($Y250:$AE250)=6,COUNTBLANK($AF250:$AJ250)=4,COUNTBLANK($AK250:AN250)=3,COUNTBLANK($AO250:$AQ250)=2,COUNTBLANK($AR250:$AS250)=1,COUNTBLANK($AT250:$AU250)=1),IF(Data!$B250&lt;&gt;"",Scoring!$M$7)+IF(Data!$C250&lt;&gt;"",Scoring!$M$8)+IF(Data!$D250&lt;&gt;"",Scoring!$M$9)+IF(Data!$E250&lt;&gt;"",Scoring!$M$10)+IF(Data!$F250&lt;&gt;"",Scoring!$M$11)+IF(Data!$G250&lt;&gt;"",Scoring!$M$12)+IF(Data!$H250&lt;&gt;"",Scoring!$M$13)+IF(Data!$I250&lt;&gt;"",Scoring!$M$14)+IF(Data!$J250&lt;&gt;"",Scoring!$M$15)+IF(Data!$K250&lt;&gt;"",Scoring!$M$16)+IF(Data!$L250&lt;&gt;"",Scoring!$M$17)+IF(Data!$M250&lt;&gt;"",Scoring!$M$18)+IF(Data!$N250&lt;&gt;"",Scoring!$M$19)+IF(Data!$O250&lt;&gt;"",Scoring!$M$20)+IF(Data!$P250&lt;&gt;"",Scoring!$M$21)+IF(Data!$Q250&lt;&gt;"",Scoring!$M$22)+IF(Data!$R250&lt;&gt;"",Scoring!$M$23)+IF(Data!$S250&lt;&gt;"",Scoring!$M$24)+IF(Data!$T250&lt;&gt;"",Scoring!$M$25)+IF(Data!$U250&lt;&gt;"",Scoring!$M$26)+IF(Data!$V250&lt;&gt;"",Scoring!$M$27)+IF(Data!$W250&lt;&gt;"",Scoring!$M$28)+IF(Data!$X250&lt;&gt;"",Scoring!$M$29)+IF(Data!$Y250&lt;&gt;"",Scoring!$M$30)+IF(Data!$Z250&lt;&gt;"",Scoring!$M$31)+IF(Data!$AA250&lt;&gt;"",Scoring!$M$32)+IF(Data!$AB250&lt;&gt;"",Scoring!$M$33)+IF(Data!$AC250&lt;&gt;"",Scoring!$M$34)+IF(Data!$AD250&lt;&gt;"",Scoring!$M$35)+IF(Data!$AE250&lt;&gt;"",Scoring!$M$36)+IF(Data!$AF250&lt;&gt;"",Scoring!$M$37)+IF(Data!$AG250&lt;&gt;"",Scoring!$M$38)+IF(Data!$AH250&lt;&gt;"",Scoring!$M$39)+IF(Data!$AI250&lt;&gt;"",Scoring!$M$40)+IF(Data!$AJ250&lt;&gt;"",Scoring!$M$41)+IF(Data!$AK250&lt;&gt;"",Scoring!$M$42)+IF(Data!$AL250&lt;&gt;"",Scoring!$M$43)+IF(Data!$AM250&lt;&gt;"",Scoring!$M$44)+IF(Data!$AN250&lt;&gt;"",Scoring!$M$45)+IF(Data!$AO250&lt;&gt;"",Scoring!$M$46)+IF(Data!$AP250&lt;&gt;"",Scoring!$M$47)+IF(Data!$AQ250&lt;&gt;"",Scoring!$M$48)+IF(Data!$AR250&lt;&gt;"",Scoring!$M$49)+IF(Data!$AS250&lt;&gt;"",Scoring!$M$50)+IF(Data!$AT250&lt;&gt;"",Scoring!$M$51)+IF(Data!$AU250&lt;&gt;"",Scoring!$M$52),"")</f>
        <v/>
      </c>
      <c r="BO250" s="184" t="str">
        <f>IF(BN250&lt;&gt;"",LOOKUP(BN250,Likelihoods!$A$7:$A$107,Likelihoods!K$7:K$107),"")</f>
        <v/>
      </c>
      <c r="BP250" s="179" t="str">
        <f>IF(AND(COUNTBLANK($B250:$O250)=13,COUNTBLANK($P250:$Q250)=1,COUNTBLANK($R250:$U250)=3,COUNTBLANK($V250:$X250)=2,COUNTBLANK($Y250:$AE250)=6,COUNTBLANK($AF250:$AJ250)=4,COUNTBLANK($AK250:AN250)=3,COUNTBLANK($AO250:$AQ250)=2,COUNTBLANK($AR250:$AS250)=1,COUNTBLANK($AT250:$AU250)=1),IF(Data!$B250&lt;&gt;"",Scoring!$N$7)+IF(Data!$C250&lt;&gt;"",Scoring!$N$8)+IF(Data!$D250&lt;&gt;"",Scoring!$N$9)+IF(Data!$E250&lt;&gt;"",Scoring!$N$10)+IF(Data!$F250&lt;&gt;"",Scoring!$N$11)+IF(Data!$G250&lt;&gt;"",Scoring!$N$12)+IF(Data!$H250&lt;&gt;"",Scoring!$N$13)+IF(Data!$I250&lt;&gt;"",Scoring!$N$14)+IF(Data!$J250&lt;&gt;"",Scoring!$N$15)+IF(Data!$K250&lt;&gt;"",Scoring!$N$16)+IF(Data!$L250&lt;&gt;"",Scoring!$N$17)+IF(Data!$M250&lt;&gt;"",Scoring!$N$18)+IF(Data!$N250&lt;&gt;"",Scoring!$N$19)+IF(Data!$O250&lt;&gt;"",Scoring!$N$20)+IF(Data!$P250&lt;&gt;"",Scoring!$N$21)+IF(Data!$Q250&lt;&gt;"",Scoring!$N$22)+IF(Data!$R250&lt;&gt;"",Scoring!$N$23)+IF(Data!$S250&lt;&gt;"",Scoring!$N$24)+IF(Data!$T250&lt;&gt;"",Scoring!$N$25)+IF(Data!$U250&lt;&gt;"",Scoring!$N$26)+IF(Data!$V250&lt;&gt;"",Scoring!$N$27)+IF(Data!$W250&lt;&gt;"",Scoring!$N$28)+IF(Data!$X250&lt;&gt;"",Scoring!$N$29)+IF(Data!$Y250&lt;&gt;"",Scoring!$N$30)+IF(Data!$Z250&lt;&gt;"",Scoring!$N$31)+IF(Data!$AA250&lt;&gt;"",Scoring!$N$32)+IF(Data!$AB250&lt;&gt;"",Scoring!$N$33)+IF(Data!$AC250&lt;&gt;"",Scoring!$N$34)+IF(Data!$AD250&lt;&gt;"",Scoring!$N$35)+IF(Data!$AE250&lt;&gt;"",Scoring!$N$36)+IF(Data!$AF250&lt;&gt;"",Scoring!$N$37)+IF(Data!$AG250&lt;&gt;"",Scoring!$N$38)+IF(Data!$AH250&lt;&gt;"",Scoring!$N$39)+IF(Data!$AI250&lt;&gt;"",Scoring!$N$40)+IF(Data!$AJ250&lt;&gt;"",Scoring!$N$41)+IF(Data!$AK250&lt;&gt;"",Scoring!$N$42)+IF(Data!$AL250&lt;&gt;"",Scoring!$N$43)+IF(Data!$AM250&lt;&gt;"",Scoring!$N$44)+IF(Data!$AN250&lt;&gt;"",Scoring!$N$45)+IF(Data!$AO250&lt;&gt;"",Scoring!$N$46)+IF(Data!$AP250&lt;&gt;"",Scoring!$N$47)+IF(Data!$AQ250&lt;&gt;"",Scoring!$N$48)+IF(Data!$AR250&lt;&gt;"",Scoring!$N$49)+IF(Data!$AS250&lt;&gt;"",Scoring!$N$50)+IF(Data!$AT250&lt;&gt;"",Scoring!$N$51)+IF(Data!$AU250&lt;&gt;"",Scoring!$N$52),"")</f>
        <v/>
      </c>
      <c r="BQ250" s="189" t="str">
        <f>IF(BP250&lt;&gt;"",LOOKUP(BP250,Likelihoods!$A$7:$A$107,Likelihoods!L$7:L$107),"")</f>
        <v/>
      </c>
      <c r="BR250" s="181" t="str">
        <f>IF(AND(COUNTBLANK($B250:$O250)=13,COUNTBLANK($P250:$Q250)=1,COUNTBLANK($R250:$U250)=3,COUNTBLANK($V250:$X250)=2,COUNTBLANK($Y250:$AE250)=6,COUNTBLANK($AF250:$AJ250)=4,COUNTBLANK($AK250:AN250)=3,COUNTBLANK($AO250:$AQ250)=2,COUNTBLANK($AR250:$AS250)=1,COUNTBLANK($AT250:$AU250)=1),IF(Data!$B250&lt;&gt;"",Scoring!$O$7)+IF(Data!$C250&lt;&gt;"",Scoring!$O$8)+IF(Data!$D250&lt;&gt;"",Scoring!$O$9)+IF(Data!$E250&lt;&gt;"",Scoring!$O$10)+IF(Data!$F250&lt;&gt;"",Scoring!$O$11)+IF(Data!$G250&lt;&gt;"",Scoring!$O$12)+IF(Data!$H250&lt;&gt;"",Scoring!$O$13)+IF(Data!$I250&lt;&gt;"",Scoring!$O$14)+IF(Data!$J250&lt;&gt;"",Scoring!$O$15)+IF(Data!$K250&lt;&gt;"",Scoring!$O$16)+IF(Data!$L250&lt;&gt;"",Scoring!$O$17)+IF(Data!$M250&lt;&gt;"",Scoring!$O$18)+IF(Data!$N250&lt;&gt;"",Scoring!$O$19)+IF(Data!$O250&lt;&gt;"",Scoring!$O$20)+IF(Data!$P250&lt;&gt;"",Scoring!$O$21)+IF(Data!$Q250&lt;&gt;"",Scoring!$O$22)+IF(Data!$R250&lt;&gt;"",Scoring!$O$23)+IF(Data!$S250&lt;&gt;"",Scoring!$O$24)+IF(Data!$T250&lt;&gt;"",Scoring!$O$25)+IF(Data!$U250&lt;&gt;"",Scoring!$O$26)+IF(Data!$V250&lt;&gt;"",Scoring!$O$27)+IF(Data!$W250&lt;&gt;"",Scoring!$O$28)+IF(Data!$X250&lt;&gt;"",Scoring!$O$29)+IF(Data!$Y250&lt;&gt;"",Scoring!$O$30)+IF(Data!$Z250&lt;&gt;"",Scoring!$O$31)+IF(Data!$AA250&lt;&gt;"",Scoring!$O$32)+IF(Data!$AB250&lt;&gt;"",Scoring!$O$33)+IF(Data!$AC250&lt;&gt;"",Scoring!$O$34)+IF(Data!$AD250&lt;&gt;"",Scoring!$O$35)+IF(Data!$AE250&lt;&gt;"",Scoring!$O$36)+IF(Data!$AF250&lt;&gt;"",Scoring!$O$37)+IF(Data!$AG250&lt;&gt;"",Scoring!$O$38)+IF(Data!$AH250&lt;&gt;"",Scoring!$O$39)+IF(Data!$AI250&lt;&gt;"",Scoring!$O$40)+IF(Data!$AJ250&lt;&gt;"",Scoring!$O$41)+IF(Data!$AK250&lt;&gt;"",Scoring!$O$42)+IF(Data!$AL250&lt;&gt;"",Scoring!$O$43)+IF(Data!$AM250&lt;&gt;"",Scoring!$O$44)+IF(Data!$AN250&lt;&gt;"",Scoring!$O$45)+IF(Data!$AO250&lt;&gt;"",Scoring!$O$46)+IF(Data!$AP250&lt;&gt;"",Scoring!$O$47)+IF(Data!$AQ250&lt;&gt;"",Scoring!$O$48)+IF(Data!$AR250&lt;&gt;"",Scoring!$O$49)+IF(Data!$AS250&lt;&gt;"",Scoring!$O$50)+IF(Data!$AT250&lt;&gt;"",Scoring!$O$51)+IF(Data!$AU250&lt;&gt;"",Scoring!$O$52),"")</f>
        <v/>
      </c>
      <c r="BS250" s="184" t="str">
        <f>IF(BR250&lt;&gt;"",LOOKUP(BR250,Likelihoods!$A$7:$A$107,Likelihoods!M$7:M$107),"")</f>
        <v/>
      </c>
      <c r="BT250" s="181" t="str">
        <f>IF(AND(COUNTBLANK($B250:$O250)=13,COUNTBLANK($P250:$Q250)=1,COUNTBLANK($R250:$U250)=3,COUNTBLANK($V250:$X250)=2,COUNTBLANK($Y250:$AE250)=6,COUNTBLANK($AF250:$AJ250)=4,COUNTBLANK($AK250:AN250)=3,COUNTBLANK($AO250:$AQ250)=2,COUNTBLANK($AR250:$AS250)=1,COUNTBLANK($AT250:$AU250)=1),IF(Data!$B250&lt;&gt;"",Scoring!$P$7)+IF(Data!$C250&lt;&gt;"",Scoring!$P$8)+IF(Data!$D250&lt;&gt;"",Scoring!$P$9)+IF(Data!$E250&lt;&gt;"",Scoring!$P$10)+IF(Data!$F250&lt;&gt;"",Scoring!$P$11)+IF(Data!$G250&lt;&gt;"",Scoring!$P$12)+IF(Data!$H250&lt;&gt;"",Scoring!$P$13)+IF(Data!$I250&lt;&gt;"",Scoring!$P$14)+IF(Data!$J250&lt;&gt;"",Scoring!$P$15)+IF(Data!$K250&lt;&gt;"",Scoring!$P$16)+IF(Data!$L250&lt;&gt;"",Scoring!$P$17)+IF(Data!$M250&lt;&gt;"",Scoring!$P$18)+IF(Data!$N250&lt;&gt;"",Scoring!$P$19)+IF(Data!$O250&lt;&gt;"",Scoring!$P$20)+IF(Data!$P250&lt;&gt;"",Scoring!$P$21)+IF(Data!$Q250&lt;&gt;"",Scoring!$P$22)+IF(Data!$R250&lt;&gt;"",Scoring!$P$23)+IF(Data!$S250&lt;&gt;"",Scoring!$P$24)+IF(Data!$T250&lt;&gt;"",Scoring!$P$25)+IF(Data!$U250&lt;&gt;"",Scoring!$P$26)+IF(Data!$V250&lt;&gt;"",Scoring!$P$27)+IF(Data!$W250&lt;&gt;"",Scoring!$P$28)+IF(Data!$X250&lt;&gt;"",Scoring!$P$29)+IF(Data!$Y250&lt;&gt;"",Scoring!$P$30)+IF(Data!$Z250&lt;&gt;"",Scoring!$P$31)+IF(Data!$AA250&lt;&gt;"",Scoring!$P$32)+IF(Data!$AB250&lt;&gt;"",Scoring!$P$33)+IF(Data!$AC250&lt;&gt;"",Scoring!$P$34)+IF(Data!$AD250&lt;&gt;"",Scoring!$P$35)+IF(Data!$AE250&lt;&gt;"",Scoring!$P$36)+IF(Data!$AF250&lt;&gt;"",Scoring!$P$37)+IF(Data!$AG250&lt;&gt;"",Scoring!$P$38)+IF(Data!$AH250&lt;&gt;"",Scoring!$P$39)+IF(Data!$AI250&lt;&gt;"",Scoring!$P$40)+IF(Data!$AJ250&lt;&gt;"",Scoring!$P$41)+IF(Data!$AK250&lt;&gt;"",Scoring!$P$42)+IF(Data!$AL250&lt;&gt;"",Scoring!$P$43)+IF(Data!$AM250&lt;&gt;"",Scoring!$P$44)+IF(Data!$AN250&lt;&gt;"",Scoring!$P$45)+IF(Data!$AO250&lt;&gt;"",Scoring!$P$46)+IF(Data!$AP250&lt;&gt;"",Scoring!$P$47)+IF(Data!$AQ250&lt;&gt;"",Scoring!$P$48)+IF(Data!$AR250&lt;&gt;"",Scoring!$P$49)+IF(Data!$AS250&lt;&gt;"",Scoring!$P$50)+IF(Data!$AT250&lt;&gt;"",Scoring!$P$51)+IF(Data!$AU250&lt;&gt;"",Scoring!$P$52),"")</f>
        <v/>
      </c>
      <c r="BU250" s="180" t="str">
        <f>IF(BT250&lt;&gt;"",LOOKUP(BT250,Likelihoods!$A$7:$A$107,Likelihoods!N$7:N$107),"")</f>
        <v/>
      </c>
      <c r="BV250" s="181" t="str">
        <f>IF(AND(COUNTBLANK($B250:$O250)=13,COUNTBLANK($P250:$Q250)=1,COUNTBLANK($R250:$U250)=3,COUNTBLANK($V250:$X250)=2,COUNTBLANK($Y250:$AE250)=6,COUNTBLANK($AF250:$AJ250)=4,COUNTBLANK($AK250:AN250)=3,COUNTBLANK($AO250:$AQ250)=2,COUNTBLANK($AR250:$AS250)=1,COUNTBLANK($AT250:$AU250)=1),IF(Data!$B250&lt;&gt;"",Scoring!$Q$7)+IF(Data!$C250&lt;&gt;"",Scoring!$Q$8)+IF(Data!$D250&lt;&gt;"",Scoring!$Q$9)+IF(Data!$E250&lt;&gt;"",Scoring!$Q$10)+IF(Data!$F250&lt;&gt;"",Scoring!$Q$11)+IF(Data!$G250&lt;&gt;"",Scoring!$Q$12)+IF(Data!$H250&lt;&gt;"",Scoring!$Q$13)+IF(Data!$I250&lt;&gt;"",Scoring!$Q$14)+IF(Data!$J250&lt;&gt;"",Scoring!$Q$15)+IF(Data!$K250&lt;&gt;"",Scoring!$Q$16)+IF(Data!$L250&lt;&gt;"",Scoring!$Q$17)+IF(Data!$M250&lt;&gt;"",Scoring!$Q$18)+IF(Data!$N250&lt;&gt;"",Scoring!$Q$19)+IF(Data!$O250&lt;&gt;"",Scoring!$Q$20)+IF(Data!$P250&lt;&gt;"",Scoring!$Q$21)+IF(Data!$Q250&lt;&gt;"",Scoring!$Q$22)+IF(Data!$R250&lt;&gt;"",Scoring!$Q$23)+IF(Data!$S250&lt;&gt;"",Scoring!$Q$24)+IF(Data!$T250&lt;&gt;"",Scoring!$Q$25)+IF(Data!$U250&lt;&gt;"",Scoring!$Q$26)+IF(Data!$V250&lt;&gt;"",Scoring!$Q$27)+IF(Data!$W250&lt;&gt;"",Scoring!$Q$28)+IF(Data!$X250&lt;&gt;"",Scoring!$Q$29)+IF(Data!$Y250&lt;&gt;"",Scoring!$Q$30)+IF(Data!$Z250&lt;&gt;"",Scoring!$Q$31)+IF(Data!$AA250&lt;&gt;"",Scoring!$Q$32)+IF(Data!$AB250&lt;&gt;"",Scoring!$Q$33)+IF(Data!$AC250&lt;&gt;"",Scoring!$Q$34)+IF(Data!$AD250&lt;&gt;"",Scoring!$Q$35)+IF(Data!$AE250&lt;&gt;"",Scoring!$Q$36)+IF(Data!$AF250&lt;&gt;"",Scoring!$Q$37)+IF(Data!$AG250&lt;&gt;"",Scoring!$Q$38)+IF(Data!$AH250&lt;&gt;"",Scoring!$Q$39)+IF(Data!$AI250&lt;&gt;"",Scoring!$Q$40)+IF(Data!$AJ250&lt;&gt;"",Scoring!$Q$41)+IF(Data!$AK250&lt;&gt;"",Scoring!$Q$42)+IF(Data!$AL250&lt;&gt;"",Scoring!$Q$43)+IF(Data!$AM250&lt;&gt;"",Scoring!$Q$44)+IF(Data!$AN250&lt;&gt;"",Scoring!$Q$45)+IF(Data!$AO250&lt;&gt;"",Scoring!$Q$46)+IF(Data!$AP250&lt;&gt;"",Scoring!$Q$47)+IF(Data!$AQ250&lt;&gt;"",Scoring!$Q$48)+IF(Data!$AR250&lt;&gt;"",Scoring!$Q$49)+IF(Data!$AS250&lt;&gt;"",Scoring!$Q$50)+IF(Data!$AT250&lt;&gt;"",Scoring!$Q$51)+IF(Data!$AU250&lt;&gt;"",Scoring!$Q$52),"")</f>
        <v/>
      </c>
      <c r="BW250" s="183" t="str">
        <f>IF(BV250&lt;&gt;"",LOOKUP(BV250,Likelihoods!$A$7:$A$107,Likelihoods!O$7:O$107),"")</f>
        <v/>
      </c>
      <c r="BX250" s="9"/>
      <c r="BY250" s="9"/>
      <c r="BZ250" s="9"/>
      <c r="CA250" s="9"/>
      <c r="CB250" s="9"/>
      <c r="CC250" s="9"/>
      <c r="CD250" s="9"/>
      <c r="CE250" s="9"/>
      <c r="CF250" s="9"/>
      <c r="CG250" s="9"/>
      <c r="CH250" s="9"/>
      <c r="CI250" s="9"/>
      <c r="CJ250" s="9"/>
      <c r="CK250" s="9"/>
    </row>
    <row r="251" spans="1:89" ht="14.25">
      <c r="A251" s="59"/>
      <c r="B251" s="76"/>
      <c r="C251" s="77"/>
      <c r="D251" s="77"/>
      <c r="E251" s="77"/>
      <c r="F251" s="77"/>
      <c r="G251" s="77"/>
      <c r="H251" s="77"/>
      <c r="I251" s="77"/>
      <c r="J251" s="77"/>
      <c r="K251" s="77"/>
      <c r="L251" s="77"/>
      <c r="M251" s="77"/>
      <c r="N251" s="77"/>
      <c r="O251" s="77"/>
      <c r="P251" s="76"/>
      <c r="Q251" s="78"/>
      <c r="R251" s="77"/>
      <c r="S251" s="77"/>
      <c r="T251" s="77"/>
      <c r="U251" s="77"/>
      <c r="V251" s="76"/>
      <c r="W251" s="77"/>
      <c r="X251" s="78"/>
      <c r="Y251" s="77"/>
      <c r="Z251" s="77"/>
      <c r="AA251" s="77"/>
      <c r="AB251" s="77"/>
      <c r="AC251" s="77"/>
      <c r="AD251" s="77"/>
      <c r="AE251" s="77"/>
      <c r="AF251" s="76"/>
      <c r="AG251" s="77"/>
      <c r="AH251" s="77"/>
      <c r="AI251" s="77"/>
      <c r="AJ251" s="78"/>
      <c r="AK251" s="77"/>
      <c r="AL251" s="77"/>
      <c r="AM251" s="77"/>
      <c r="AN251" s="77"/>
      <c r="AO251" s="76"/>
      <c r="AP251" s="77"/>
      <c r="AQ251" s="78"/>
      <c r="AR251" s="76"/>
      <c r="AS251" s="78"/>
      <c r="AT251" s="77"/>
      <c r="AU251" s="77"/>
      <c r="AV251" s="179" t="str">
        <f>IF(AND(COUNTBLANK($B251:$O251)=13,COUNTBLANK($P251:$Q251)=1,COUNTBLANK($R251:$U251)=3,COUNTBLANK($V251:$X251)=2,COUNTBLANK($Y251:$AE251)=6,COUNTBLANK($AF251:$AJ251)=4,COUNTBLANK($AK251:AN251)=3,COUNTBLANK($AO251:$AQ251)=2,COUNTBLANK($AR251:$AS251)=1,COUNTBLANK($AT251:$AU251)=1),IF(Data!$B251&lt;&gt;"",Scoring!$D$7)+IF(Data!$C251&lt;&gt;"",Scoring!$D$8)+IF(Data!$D251&lt;&gt;"",Scoring!$D$9)+IF(Data!$E251&lt;&gt;"",Scoring!$D$10)+IF(Data!$F251&lt;&gt;"",Scoring!$D$11)+IF(Data!$G251&lt;&gt;"",Scoring!$D$12)+IF(Data!$H251&lt;&gt;"",Scoring!$D$13)+IF(Data!$I251&lt;&gt;"",Scoring!$D$14)+IF(Data!$J251&lt;&gt;"",Scoring!$D$15)+IF(Data!$K251&lt;&gt;"",Scoring!$D$16)+IF(Data!$L251&lt;&gt;"",Scoring!$D$17)+IF(Data!$M251&lt;&gt;"",Scoring!$D$18)+IF(Data!$N251&lt;&gt;"",Scoring!$D$19)+IF(Data!$O251&lt;&gt;"",Scoring!$D$20)+IF(Data!$P251&lt;&gt;"",Scoring!$D$21)+IF(Data!$Q251&lt;&gt;"",Scoring!$D$22)+IF(Data!$R251&lt;&gt;"",Scoring!$D$23)+IF(Data!$S251&lt;&gt;"",Scoring!$D$24)+IF(Data!$T251&lt;&gt;"",Scoring!$D$25)+IF(Data!$U251&lt;&gt;"",Scoring!$D$26)+IF(Data!$V251&lt;&gt;"",Scoring!$D$27)+IF(Data!$W251&lt;&gt;"",Scoring!$D$28)+IF(Data!$X251&lt;&gt;"",Scoring!$D$29)+IF(Data!$Y251&lt;&gt;"",Scoring!$D$30)+IF(Data!$Z251&lt;&gt;"",Scoring!$D$31)+IF(Data!$AA251&lt;&gt;"",Scoring!$D$32)+IF(Data!$AB251&lt;&gt;"",Scoring!$D$33)+IF(Data!$AC251&lt;&gt;"",Scoring!$D$34)+IF(Data!$AD251&lt;&gt;"",Scoring!$D$35)+IF(Data!$AE251&lt;&gt;"",Scoring!$D$36)+IF(Data!$AF251&lt;&gt;"",Scoring!$D$37)+IF(Data!$AG251&lt;&gt;"",Scoring!$D$38)+IF(Data!$AH251&lt;&gt;"",Scoring!$D$39)+IF(Data!$AI251&lt;&gt;"",Scoring!$D$40)+IF(Data!$AJ251&lt;&gt;"",Scoring!$D$41)+IF(Data!$AK251&lt;&gt;"",Scoring!$D$42)+IF(Data!$AL251&lt;&gt;"",Scoring!$D$43)+IF(Data!$AM251&lt;&gt;"",Scoring!$D$44)+IF(Data!$AN251&lt;&gt;"",Scoring!$D$45)+IF(Data!$AO251&lt;&gt;"",Scoring!$D$46)+IF(Data!$AP251&lt;&gt;"",Scoring!$D$47)+IF(Data!$AQ251&lt;&gt;"",Scoring!$D$48)+IF(Data!$AR251&lt;&gt;"",Scoring!$D$49)+IF(Data!$AS251&lt;&gt;"",Scoring!$D$50)+IF(Data!$AT251&lt;&gt;"",Scoring!$D$51)+IF(Data!$AU251&lt;&gt;"",Scoring!$D$52),"")</f>
        <v/>
      </c>
      <c r="AW251" s="180" t="str">
        <f>IF(AV251&lt;&gt;"",LOOKUP(AV251,Likelihoods!$A$7:$A$107,Likelihoods!B$7:B$107),"")</f>
        <v/>
      </c>
      <c r="AX251" s="181" t="str">
        <f>IF(AND(COUNTBLANK($B251:$O251)=13,COUNTBLANK($P251:$Q251)=1,COUNTBLANK($R251:$U251)=3,COUNTBLANK($V251:$X251)=2,COUNTBLANK($Y251:$AE251)=6,COUNTBLANK($AF251:$AJ251)=4,COUNTBLANK($AK251:AN251)=3,COUNTBLANK($AO251:$AQ251)=2,COUNTBLANK($AR251:$AS251)=1,COUNTBLANK($AT251:$AU251)=1),IF(Data!$B251&lt;&gt;"",Scoring!$E$7)+IF(Data!$C251&lt;&gt;"",Scoring!$E$8)+IF(Data!$D251&lt;&gt;"",Scoring!$E$9)+IF(Data!$E251&lt;&gt;"",Scoring!$E$10)+IF(Data!$F251&lt;&gt;"",Scoring!$E$11)+IF(Data!$G251&lt;&gt;"",Scoring!$E$12)+IF(Data!$H251&lt;&gt;"",Scoring!$E$13)+IF(Data!$I251&lt;&gt;"",Scoring!$E$14)+IF(Data!$J251&lt;&gt;"",Scoring!$E$15)+IF(Data!$K251&lt;&gt;"",Scoring!$E$16)+IF(Data!$L251&lt;&gt;"",Scoring!$E$17)+IF(Data!$M251&lt;&gt;"",Scoring!$E$18)+IF(Data!$N251&lt;&gt;"",Scoring!$E$19)+IF(Data!$O251&lt;&gt;"",Scoring!$E$20)+IF(Data!$P251&lt;&gt;"",Scoring!$E$21)+IF(Data!$Q251&lt;&gt;"",Scoring!$E$22)+IF(Data!$R251&lt;&gt;"",Scoring!$E$23)+IF(Data!$S251&lt;&gt;"",Scoring!$E$24)+IF(Data!$T251&lt;&gt;"",Scoring!$E$25)+IF(Data!$U251&lt;&gt;"",Scoring!$E$26)+IF(Data!$V251&lt;&gt;"",Scoring!$E$27)+IF(Data!$W251&lt;&gt;"",Scoring!$E$28)+IF(Data!$X251&lt;&gt;"",Scoring!$E$29)+IF(Data!$Y251&lt;&gt;"",Scoring!$E$30)+IF(Data!$Z251&lt;&gt;"",Scoring!$E$31)+IF(Data!$AA251&lt;&gt;"",Scoring!$E$32)+IF(Data!$AB251&lt;&gt;"",Scoring!$E$33)+IF(Data!$AC251&lt;&gt;"",Scoring!$E$34)+IF(Data!$AD251&lt;&gt;"",Scoring!$E$35)+IF(Data!$AE251&lt;&gt;"",Scoring!$E$36)+IF(Data!$AF251&lt;&gt;"",Scoring!$E$37)+IF(Data!$AG251&lt;&gt;"",Scoring!$E$38)+IF(Data!$AH251&lt;&gt;"",Scoring!$E$39)+IF(Data!$AI251&lt;&gt;"",Scoring!$E$40)+IF(Data!$AJ251&lt;&gt;"",Scoring!$E$41)+IF(Data!$AK251&lt;&gt;"",Scoring!$E$42)+IF(Data!$AL251&lt;&gt;"",Scoring!$E$43)+IF(Data!$AM251&lt;&gt;"",Scoring!$E$44)+IF(Data!$AN251&lt;&gt;"",Scoring!$E$45)+IF(Data!$AO251&lt;&gt;"",Scoring!$E$46)+IF(Data!$AP251&lt;&gt;"",Scoring!$E$47)+IF(Data!$AQ251&lt;&gt;"",Scoring!$E$48)+IF(Data!$AR251&lt;&gt;"",Scoring!$E$49)+IF(Data!$AS251&lt;&gt;"",Scoring!$E$50)+IF(Data!$AT251&lt;&gt;"",Scoring!$E$51)+IF(Data!$AU251&lt;&gt;"",Scoring!$E$52),"")</f>
        <v/>
      </c>
      <c r="AY251" s="180" t="str">
        <f>IF(AX251&lt;&gt;"",LOOKUP(AX251,Likelihoods!$A$7:$A$107,Likelihoods!C$7:C$107),"")</f>
        <v/>
      </c>
      <c r="AZ251" s="182" t="str">
        <f>IF(AND(COUNTBLANK($B251:$O251)=13,COUNTBLANK($P251:$Q251)=1,COUNTBLANK($R251:$U251)=3,COUNTBLANK($V251:$X251)=2,COUNTBLANK($Y251:$AE251)=6,COUNTBLANK($AF251:$AJ251)=4,COUNTBLANK($AK251:AN251)=3,COUNTBLANK($AO251:$AQ251)=2,COUNTBLANK($AR251:$AS251)=1,COUNTBLANK($AT251:$AU251)=1),IF(Data!$B251&lt;&gt;"",Scoring!$F$7)+IF(Data!$C251&lt;&gt;"",Scoring!$F$8)+IF(Data!$D251&lt;&gt;"",Scoring!$F$9)+IF(Data!$E251&lt;&gt;"",Scoring!$F$10)+IF(Data!$F251&lt;&gt;"",Scoring!$F$11)+IF(Data!$G251&lt;&gt;"",Scoring!$F$12)+IF(Data!$H251&lt;&gt;"",Scoring!$F$13)+IF(Data!$I251&lt;&gt;"",Scoring!$F$14)+IF(Data!$J251&lt;&gt;"",Scoring!$F$15)+IF(Data!$K251&lt;&gt;"",Scoring!$F$16)+IF(Data!$L251&lt;&gt;"",Scoring!$F$17)+IF(Data!$M251&lt;&gt;"",Scoring!$F$18)+IF(Data!$N251&lt;&gt;"",Scoring!$F$19)+IF(Data!$O251&lt;&gt;"",Scoring!$F$20)+IF(Data!$P251&lt;&gt;"",Scoring!$F$21)+IF(Data!$Q251&lt;&gt;"",Scoring!$F$22)+IF(Data!$R251&lt;&gt;"",Scoring!$F$23)+IF(Data!$S251&lt;&gt;"",Scoring!$F$24)+IF(Data!$T251&lt;&gt;"",Scoring!$F$25)+IF(Data!$U251&lt;&gt;"",Scoring!$F$26)+IF(Data!$V251&lt;&gt;"",Scoring!$F$27)+IF(Data!$W251&lt;&gt;"",Scoring!$F$28)+IF(Data!$X251&lt;&gt;"",Scoring!$F$29)+IF(Data!$Y251&lt;&gt;"",Scoring!$F$30)+IF(Data!$Z251&lt;&gt;"",Scoring!$F$31)+IF(Data!$AA251&lt;&gt;"",Scoring!$F$32)+IF(Data!$AB251&lt;&gt;"",Scoring!$F$33)+IF(Data!$AC251&lt;&gt;"",Scoring!$F$34)+IF(Data!$AD251&lt;&gt;"",Scoring!$F$35)+IF(Data!$AE251&lt;&gt;"",Scoring!$F$36)+IF(Data!$AF251&lt;&gt;"",Scoring!$F$37)+IF(Data!$AG251&lt;&gt;"",Scoring!$F$38)+IF(Data!$AH251&lt;&gt;"",Scoring!$F$39)+IF(Data!$AI251&lt;&gt;"",Scoring!$F$40)+IF(Data!$AJ251&lt;&gt;"",Scoring!$F$41)+IF(Data!$AK251&lt;&gt;"",Scoring!$F$42)+IF(Data!$AL251&lt;&gt;"",Scoring!$F$43)+IF(Data!$AM251&lt;&gt;"",Scoring!$F$44)+IF(Data!$AN251&lt;&gt;"",Scoring!$F$45)+IF(Data!$AO251&lt;&gt;"",Scoring!$F$46)+IF(Data!$AP251&lt;&gt;"",Scoring!$F$47)+IF(Data!$AQ251&lt;&gt;"",Scoring!$F$48)+IF(Data!$AR251&lt;&gt;"",Scoring!$F$49)+IF(Data!$AS251&lt;&gt;"",Scoring!$F$50)+IF(Data!$AT251&lt;&gt;"",Scoring!$F$51)+IF(Data!$AU251&lt;&gt;"",Scoring!$F$52),"")</f>
        <v/>
      </c>
      <c r="BA251" s="183" t="str">
        <f>IF(AZ251&lt;&gt;"",LOOKUP(AZ251,Likelihoods!$A$7:$A$107,Likelihoods!D$7:D$107),"")</f>
        <v/>
      </c>
      <c r="BB251" s="181" t="str">
        <f>IF(AND(COUNTBLANK($B251:$O251)=13,COUNTBLANK($P251:$Q251)=1,COUNTBLANK($R251:$U251)=3,COUNTBLANK($V251:$X251)=2,COUNTBLANK($Y251:$AE251)=6,COUNTBLANK($AF251:$AJ251)=4,COUNTBLANK($AK251:AN251)=3,COUNTBLANK($AO251:$AQ251)=2,COUNTBLANK($AR251:$AS251)=1,COUNTBLANK($AT251:$AU251)=1),IF(Data!$B251&lt;&gt;"",Scoring!$G$7)+IF(Data!$C251&lt;&gt;"",Scoring!$G$8)+IF(Data!$D251&lt;&gt;"",Scoring!$G$9)+IF(Data!$E251&lt;&gt;"",Scoring!$G$10)+IF(Data!$F251&lt;&gt;"",Scoring!$G$11)+IF(Data!$G251&lt;&gt;"",Scoring!$G$12)+IF(Data!$H251&lt;&gt;"",Scoring!$G$13)+IF(Data!$I251&lt;&gt;"",Scoring!$G$14)+IF(Data!$J251&lt;&gt;"",Scoring!$G$15)+IF(Data!$K251&lt;&gt;"",Scoring!$G$16)+IF(Data!$L251&lt;&gt;"",Scoring!$G$17)+IF(Data!$M251&lt;&gt;"",Scoring!$G$18)+IF(Data!$N251&lt;&gt;"",Scoring!$G$19)+IF(Data!$O251&lt;&gt;"",Scoring!$G$20)+IF(Data!$P251&lt;&gt;"",Scoring!$G$21)+IF(Data!$Q251&lt;&gt;"",Scoring!$G$22)+IF(Data!$R251&lt;&gt;"",Scoring!$G$23)+IF(Data!$S251&lt;&gt;"",Scoring!$G$24)+IF(Data!$T251&lt;&gt;"",Scoring!$G$25)+IF(Data!$U251&lt;&gt;"",Scoring!$G$26)+IF(Data!$V251&lt;&gt;"",Scoring!$G$27)+IF(Data!$W251&lt;&gt;"",Scoring!$G$28)+IF(Data!$X251&lt;&gt;"",Scoring!$G$29)+IF(Data!$Y251&lt;&gt;"",Scoring!$G$30)+IF(Data!$Z251&lt;&gt;"",Scoring!$G$31)+IF(Data!$AA251&lt;&gt;"",Scoring!$G$32)+IF(Data!$AB251&lt;&gt;"",Scoring!$G$33)+IF(Data!$AC251&lt;&gt;"",Scoring!$G$34)+IF(Data!$AD251&lt;&gt;"",Scoring!$G$35)+IF(Data!$AE251&lt;&gt;"",Scoring!$G$36)+IF(Data!$AF251&lt;&gt;"",Scoring!$G$37)+IF(Data!$AG251&lt;&gt;"",Scoring!$G$38)+IF(Data!$AH251&lt;&gt;"",Scoring!$G$39)+IF(Data!$AI251&lt;&gt;"",Scoring!$G$40)+IF(Data!$AJ251&lt;&gt;"",Scoring!$G$41)+IF(Data!$AK251&lt;&gt;"",Scoring!$G$42)+IF(Data!$AL251&lt;&gt;"",Scoring!$G$43)+IF(Data!$AM251&lt;&gt;"",Scoring!$G$44)+IF(Data!$AN251&lt;&gt;"",Scoring!$G$45)+IF(Data!$AO251&lt;&gt;"",Scoring!$G$46)+IF(Data!$AP251&lt;&gt;"",Scoring!$G$47)+IF(Data!$AQ251&lt;&gt;"",Scoring!$G$48)+IF(Data!$AR251&lt;&gt;"",Scoring!$G$49)+IF(Data!$AS251&lt;&gt;"",Scoring!$G$50)+IF(Data!$AT251&lt;&gt;"",Scoring!$G$51)+IF(Data!$AU251&lt;&gt;"",Scoring!$G$52),"")</f>
        <v/>
      </c>
      <c r="BC251" s="184" t="str">
        <f>IF(BB251&lt;&gt;"",LOOKUP(BB251,Likelihoods!$A$7:$A$107,Likelihoods!E$7:E$107),"")</f>
        <v/>
      </c>
      <c r="BD251" s="185" t="str">
        <f>IF(AND(COUNTBLANK($B251:$O251)=13,COUNTBLANK($P251:$Q251)=1,COUNTBLANK($R251:$U251)=3,COUNTBLANK($V251:$X251)=2,COUNTBLANK($Y251:$AE251)=6,COUNTBLANK($AF251:$AJ251)=4,COUNTBLANK($AK251:AN251)=3,COUNTBLANK($AO251:$AQ251)=2,COUNTBLANK($AR251:$AS251)=1,COUNTBLANK($AT251:$AU251)=1),IF(Data!$B251&lt;&gt;"",Scoring!$H$7)+IF(Data!$C251&lt;&gt;"",Scoring!$H$8)+IF(Data!$D251&lt;&gt;"",Scoring!$H$9)+IF(Data!$E251&lt;&gt;"",Scoring!$H$10)+IF(Data!$F251&lt;&gt;"",Scoring!$H$11)+IF(Data!$G251&lt;&gt;"",Scoring!$H$12)+IF(Data!$H251&lt;&gt;"",Scoring!$H$13)+IF(Data!$I251&lt;&gt;"",Scoring!$H$14)+IF(Data!$J251&lt;&gt;"",Scoring!$H$15)+IF(Data!$K251&lt;&gt;"",Scoring!$H$16)+IF(Data!$L251&lt;&gt;"",Scoring!$H$17)+IF(Data!$M251&lt;&gt;"",Scoring!$H$18)+IF(Data!$N251&lt;&gt;"",Scoring!$H$19)+IF(Data!$O251&lt;&gt;"",Scoring!$H$20)+IF(Data!$P251&lt;&gt;"",Scoring!$H$21)+IF(Data!$Q251&lt;&gt;"",Scoring!$H$22)+IF(Data!$R251&lt;&gt;"",Scoring!$H$23)+IF(Data!$S251&lt;&gt;"",Scoring!$H$24)+IF(Data!$T251&lt;&gt;"",Scoring!$H$25)+IF(Data!$U251&lt;&gt;"",Scoring!$H$26)+IF(Data!$V251&lt;&gt;"",Scoring!$H$27)+IF(Data!$W251&lt;&gt;"",Scoring!$H$28)+IF(Data!$X251&lt;&gt;"",Scoring!$H$29)+IF(Data!$Y251&lt;&gt;"",Scoring!$H$30)+IF(Data!$Z251&lt;&gt;"",Scoring!$H$31)+IF(Data!$AA251&lt;&gt;"",Scoring!$H$32)+IF(Data!$AB251&lt;&gt;"",Scoring!$H$33)+IF(Data!$AC251&lt;&gt;"",Scoring!$H$34)+IF(Data!$AD251&lt;&gt;"",Scoring!$H$35)+IF(Data!$AE251&lt;&gt;"",Scoring!$H$36)+IF(Data!$AF251&lt;&gt;"",Scoring!$H$37)+IF(Data!$AG251&lt;&gt;"",Scoring!$H$38)+IF(Data!$AH251&lt;&gt;"",Scoring!$H$39)+IF(Data!$AI251&lt;&gt;"",Scoring!$H$40)+IF(Data!$AJ251&lt;&gt;"",Scoring!$H$41)+IF(Data!$AK251&lt;&gt;"",Scoring!$H$42)+IF(Data!$AL251&lt;&gt;"",Scoring!$H$43)+IF(Data!$AM251&lt;&gt;"",Scoring!$H$44)+IF(Data!$AN251&lt;&gt;"",Scoring!$H$45)+IF(Data!$AO251&lt;&gt;"",Scoring!$H$46)+IF(Data!$AP251&lt;&gt;"",Scoring!$H$47)+IF(Data!$AQ251&lt;&gt;"",Scoring!$H$48)+IF(Data!$AR251&lt;&gt;"",Scoring!$H$49)+IF(Data!$AS251&lt;&gt;"",Scoring!$H$50)+IF(Data!$AT251&lt;&gt;"",Scoring!$H$51)+IF(Data!$AU251&lt;&gt;"",Scoring!$H$52),"")</f>
        <v/>
      </c>
      <c r="BE251" s="186" t="str">
        <f>IF(BD251&lt;&gt;"",LOOKUP(BD251,Likelihoods!$A$7:$A$107,Likelihoods!F$7:F$107),"")</f>
        <v/>
      </c>
      <c r="BF251" s="181" t="str">
        <f>IF(AND(COUNTBLANK($B251:$O251)=13,COUNTBLANK($P251:$Q251)=1,COUNTBLANK($R251:$U251)=3,COUNTBLANK($V251:$X251)=2,COUNTBLANK($Y251:$AE251)=6,COUNTBLANK($AF251:$AJ251)=4,COUNTBLANK($AK251:AN251)=3,COUNTBLANK($AO251:$AQ251)=2,COUNTBLANK($AR251:$AS251)=1,COUNTBLANK($AT251:$AU251)=1),IF(Data!$B251&lt;&gt;"",Scoring!$I$7)+IF(Data!$C251&lt;&gt;"",Scoring!$I$8)+IF(Data!$D251&lt;&gt;"",Scoring!$I$9)+IF(Data!$E251&lt;&gt;"",Scoring!$I$10)+IF(Data!$F251&lt;&gt;"",Scoring!$I$11)+IF(Data!$G251&lt;&gt;"",Scoring!$I$12)+IF(Data!$H251&lt;&gt;"",Scoring!$I$13)+IF(Data!$I251&lt;&gt;"",Scoring!$I$14)+IF(Data!$J251&lt;&gt;"",Scoring!$I$15)+IF(Data!$K251&lt;&gt;"",Scoring!$I$16)+IF(Data!$L251&lt;&gt;"",Scoring!$I$17)+IF(Data!$M251&lt;&gt;"",Scoring!$I$18)+IF(Data!$N251&lt;&gt;"",Scoring!$I$19)+IF(Data!$O251&lt;&gt;"",Scoring!$I$20)+IF(Data!$P251&lt;&gt;"",Scoring!$I$21)+IF(Data!$Q251&lt;&gt;"",Scoring!$I$22)+IF(Data!$R251&lt;&gt;"",Scoring!$I$23)+IF(Data!$S251&lt;&gt;"",Scoring!$I$24)+IF(Data!$T251&lt;&gt;"",Scoring!$I$25)+IF(Data!$U251&lt;&gt;"",Scoring!$I$26)+IF(Data!$V251&lt;&gt;"",Scoring!$I$27)+IF(Data!$W251&lt;&gt;"",Scoring!$I$28)+IF(Data!$X251&lt;&gt;"",Scoring!$I$29)+IF(Data!$Y251&lt;&gt;"",Scoring!$I$30)+IF(Data!$Z251&lt;&gt;"",Scoring!$I$31)+IF(Data!$AA251&lt;&gt;"",Scoring!$I$32)+IF(Data!$AB251&lt;&gt;"",Scoring!$I$33)+IF(Data!$AC251&lt;&gt;"",Scoring!$I$34)+IF(Data!$AD251&lt;&gt;"",Scoring!$I$35)+IF(Data!$AE251&lt;&gt;"",Scoring!$I$36)+IF(Data!$AF251&lt;&gt;"",Scoring!$I$37)+IF(Data!$AG251&lt;&gt;"",Scoring!$I$38)+IF(Data!$AH251&lt;&gt;"",Scoring!$I$39)+IF(Data!$AI251&lt;&gt;"",Scoring!$I$40)+IF(Data!$AJ251&lt;&gt;"",Scoring!$I$41)+IF(Data!$AK251&lt;&gt;"",Scoring!$I$42)+IF(Data!$AL251&lt;&gt;"",Scoring!$I$43)+IF(Data!$AM251&lt;&gt;"",Scoring!$I$44)+IF(Data!$AN251&lt;&gt;"",Scoring!$I$45)+IF(Data!$AO251&lt;&gt;"",Scoring!$I$46)+IF(Data!$AP251&lt;&gt;"",Scoring!$I$47)+IF(Data!$AQ251&lt;&gt;"",Scoring!$I$48)+IF(Data!$AR251&lt;&gt;"",Scoring!$I$49)+IF(Data!$AS251&lt;&gt;"",Scoring!$I$50)+IF(Data!$AT251&lt;&gt;"",Scoring!$I$51)+IF(Data!$AU251&lt;&gt;"",Scoring!$I$52),"")</f>
        <v/>
      </c>
      <c r="BG251" s="180" t="str">
        <f>IF(BF251&lt;&gt;"",LOOKUP(BF251,Likelihoods!$A$7:$A$107,Likelihoods!G$7:G$107),"")</f>
        <v/>
      </c>
      <c r="BH251" s="187" t="str">
        <f>IF(AND(COUNTBLANK($B251:$O251)=13,COUNTBLANK($P251:$Q251)=1,COUNTBLANK($R251:$U251)=3,COUNTBLANK($V251:$X251)=2,COUNTBLANK($Y251:$AE251)=6,COUNTBLANK($AF251:$AJ251)=4,COUNTBLANK($AK251:AN251)=3,COUNTBLANK($AO251:$AQ251)=2,COUNTBLANK($AR251:$AS251)=1,COUNTBLANK($AT251:$AU251)=1),IF(Data!$B251&lt;&gt;"",Scoring!$J$7)+IF(Data!$C251&lt;&gt;"",Scoring!$J$8)+IF(Data!$D251&lt;&gt;"",Scoring!$J$9)+IF(Data!$E251&lt;&gt;"",Scoring!$J$10)+IF(Data!$F251&lt;&gt;"",Scoring!$J$11)+IF(Data!$G251&lt;&gt;"",Scoring!$J$12)+IF(Data!$H251&lt;&gt;"",Scoring!$J$13)+IF(Data!$I251&lt;&gt;"",Scoring!$J$14)+IF(Data!$J251&lt;&gt;"",Scoring!$J$15)+IF(Data!$K251&lt;&gt;"",Scoring!$J$16)+IF(Data!$L251&lt;&gt;"",Scoring!$J$17)+IF(Data!$M251&lt;&gt;"",Scoring!$J$18)+IF(Data!$N251&lt;&gt;"",Scoring!$J$19)+IF(Data!$O251&lt;&gt;"",Scoring!$J$20)+IF(Data!$P251&lt;&gt;"",Scoring!$J$21)+IF(Data!$Q251&lt;&gt;"",Scoring!$J$22)+IF(Data!$R251&lt;&gt;"",Scoring!$J$23)+IF(Data!$S251&lt;&gt;"",Scoring!$J$24)+IF(Data!$T251&lt;&gt;"",Scoring!$J$25)+IF(Data!$U251&lt;&gt;"",Scoring!$J$26)+IF(Data!$V251&lt;&gt;"",Scoring!$J$27)+IF(Data!$W251&lt;&gt;"",Scoring!$J$28)+IF(Data!$X251&lt;&gt;"",Scoring!$J$29)+IF(Data!$Y251&lt;&gt;"",Scoring!$J$30)+IF(Data!$Z251&lt;&gt;"",Scoring!$J$31)+IF(Data!$AA251&lt;&gt;"",Scoring!$J$32)+IF(Data!$AB251&lt;&gt;"",Scoring!$J$33)+IF(Data!$AC251&lt;&gt;"",Scoring!$J$34)+IF(Data!$AD251&lt;&gt;"",Scoring!$J$35)+IF(Data!$AE251&lt;&gt;"",Scoring!$J$36)+IF(Data!$AF251&lt;&gt;"",Scoring!$J$37)+IF(Data!$AG251&lt;&gt;"",Scoring!$J$38)+IF(Data!$AH251&lt;&gt;"",Scoring!$J$39)+IF(Data!$AI251&lt;&gt;"",Scoring!$J$40)+IF(Data!$AJ251&lt;&gt;"",Scoring!$J$41)+IF(Data!$AK251&lt;&gt;"",Scoring!$J$42)+IF(Data!$AL251&lt;&gt;"",Scoring!$J$43)+IF(Data!$AM251&lt;&gt;"",Scoring!$J$44)+IF(Data!$AN251&lt;&gt;"",Scoring!$J$45)+IF(Data!$AO251&lt;&gt;"",Scoring!$J$46)+IF(Data!$AP251&lt;&gt;"",Scoring!$J$47)+IF(Data!$AQ251&lt;&gt;"",Scoring!$J$48)+IF(Data!$AR251&lt;&gt;"",Scoring!$J$49)+IF(Data!$AS251&lt;&gt;"",Scoring!$J$50)+IF(Data!$AT251&lt;&gt;"",Scoring!$J$51)+IF(Data!$AU251&lt;&gt;"",Scoring!$J$52),"")</f>
        <v/>
      </c>
      <c r="BI251" s="183" t="str">
        <f>IF(BH251&lt;&gt;"",LOOKUP(BH251,Likelihoods!$A$7:$A$107,Likelihoods!H$7:H$107),"")</f>
        <v/>
      </c>
      <c r="BJ251" s="188" t="str">
        <f>IF(AND(COUNTBLANK($B251:$O251)=13,COUNTBLANK($P251:$Q251)=1,COUNTBLANK($R251:$U251)=3,COUNTBLANK($V251:$X251)=2,COUNTBLANK($Y251:$AE251)=6,COUNTBLANK($AF251:$AJ251)=4,COUNTBLANK($AK251:AN251)=3,COUNTBLANK($AO251:$AQ251)=2,COUNTBLANK($AR251:$AS251)=1,COUNTBLANK($AT251:$AU251)=1),IF(Data!$B251&lt;&gt;"",Scoring!$K$7)+IF(Data!$C251&lt;&gt;"",Scoring!$K$8)+IF(Data!$D251&lt;&gt;"",Scoring!$K$9)+IF(Data!$E251&lt;&gt;"",Scoring!$K$10)+IF(Data!$F251&lt;&gt;"",Scoring!$K$11)+IF(Data!$G251&lt;&gt;"",Scoring!$K$12)+IF(Data!$H251&lt;&gt;"",Scoring!$K$13)+IF(Data!$I251&lt;&gt;"",Scoring!$K$14)+IF(Data!$J251&lt;&gt;"",Scoring!$K$15)+IF(Data!$K251&lt;&gt;"",Scoring!$K$16)+IF(Data!$L251&lt;&gt;"",Scoring!$K$17)+IF(Data!$M251&lt;&gt;"",Scoring!$K$18)+IF(Data!$N251&lt;&gt;"",Scoring!$K$19)+IF(Data!$O251&lt;&gt;"",Scoring!$K$20)+IF(Data!$P251&lt;&gt;"",Scoring!$K$21)+IF(Data!$Q251&lt;&gt;"",Scoring!$K$22)+IF(Data!$R251&lt;&gt;"",Scoring!$K$23)+IF(Data!$S251&lt;&gt;"",Scoring!$K$24)+IF(Data!$T251&lt;&gt;"",Scoring!$K$25)+IF(Data!$U251&lt;&gt;"",Scoring!$K$26)+IF(Data!$V251&lt;&gt;"",Scoring!$K$27)+IF(Data!$W251&lt;&gt;"",Scoring!$K$28)+IF(Data!$X251&lt;&gt;"",Scoring!$K$29)+IF(Data!$Y251&lt;&gt;"",Scoring!$K$30)+IF(Data!$Z251&lt;&gt;"",Scoring!$K$31)+IF(Data!$AA251&lt;&gt;"",Scoring!$K$32)+IF(Data!$AB251&lt;&gt;"",Scoring!$K$33)+IF(Data!$AC251&lt;&gt;"",Scoring!$K$34)+IF(Data!$AD251&lt;&gt;"",Scoring!$K$35)+IF(Data!$AE251&lt;&gt;"",Scoring!$K$36)+IF(Data!$AF251&lt;&gt;"",Scoring!$K$37)+IF(Data!$AG251&lt;&gt;"",Scoring!$K$38)+IF(Data!$AH251&lt;&gt;"",Scoring!$K$39)+IF(Data!$AI251&lt;&gt;"",Scoring!$K$40)+IF(Data!$AJ251&lt;&gt;"",Scoring!$K$41)+IF(Data!$AK251&lt;&gt;"",Scoring!$K$42)+IF(Data!$AL251&lt;&gt;"",Scoring!$K$43)+IF(Data!$AM251&lt;&gt;"",Scoring!$K$44)+IF(Data!$AN251&lt;&gt;"",Scoring!$K$45)+IF(Data!$AO251&lt;&gt;"",Scoring!$K$46)+IF(Data!$AP251&lt;&gt;"",Scoring!$K$47)+IF(Data!$AQ251&lt;&gt;"",Scoring!$K$48)+IF(Data!$AR251&lt;&gt;"",Scoring!$K$49)+IF(Data!$AS251&lt;&gt;"",Scoring!$K$50)+IF(Data!$AT251&lt;&gt;"",Scoring!$K$51)+IF(Data!$AU251&lt;&gt;"",Scoring!$K$52),"")</f>
        <v/>
      </c>
      <c r="BK251" s="184" t="str">
        <f>IF(BJ251&lt;&gt;"",LOOKUP(BJ251,Likelihoods!$A$7:$A$107,Likelihoods!I$7:I$107),"")</f>
        <v/>
      </c>
      <c r="BL251" s="187" t="str">
        <f>IF(AND(COUNTBLANK($B251:$O251)=13,COUNTBLANK($P251:$Q251)=1,COUNTBLANK($R251:$U251)=3,COUNTBLANK($V251:$X251)=2,COUNTBLANK($Y251:$AE251)=6,COUNTBLANK($AF251:$AJ251)=4,COUNTBLANK($AK251:AN251)=3,COUNTBLANK($AO251:$AQ251)=2,COUNTBLANK($AR251:$AS251)=1,COUNTBLANK($AT251:$AU251)=1),IF(Data!$B251&lt;&gt;"",Scoring!$L$7)+IF(Data!$C251&lt;&gt;"",Scoring!$L$8)+IF(Data!$D251&lt;&gt;"",Scoring!$L$9)+IF(Data!$E251&lt;&gt;"",Scoring!$L$10)+IF(Data!$F251&lt;&gt;"",Scoring!$L$11)+IF(Data!$G251&lt;&gt;"",Scoring!$L$12)+IF(Data!$H251&lt;&gt;"",Scoring!$L$13)+IF(Data!$I251&lt;&gt;"",Scoring!$L$14)+IF(Data!$J251&lt;&gt;"",Scoring!$L$15)+IF(Data!$K251&lt;&gt;"",Scoring!$L$16)+IF(Data!$L251&lt;&gt;"",Scoring!$L$17)+IF(Data!$M251&lt;&gt;"",Scoring!$L$18)+IF(Data!$N251&lt;&gt;"",Scoring!$L$19)+IF(Data!$O251&lt;&gt;"",Scoring!$L$20)+IF(Data!$P251&lt;&gt;"",Scoring!$L$21)+IF(Data!$Q251&lt;&gt;"",Scoring!$L$22)+IF(Data!$R251&lt;&gt;"",Scoring!$L$23)+IF(Data!$S251&lt;&gt;"",Scoring!$L$24)+IF(Data!$T251&lt;&gt;"",Scoring!$L$25)+IF(Data!$U251&lt;&gt;"",Scoring!$L$26)+IF(Data!$V251&lt;&gt;"",Scoring!$L$27)+IF(Data!$W251&lt;&gt;"",Scoring!$L$28)+IF(Data!$X251&lt;&gt;"",Scoring!$L$29)+IF(Data!$Y251&lt;&gt;"",Scoring!$L$30)+IF(Data!$Z251&lt;&gt;"",Scoring!$L$31)+IF(Data!$AA251&lt;&gt;"",Scoring!$L$32)+IF(Data!$AB251&lt;&gt;"",Scoring!$L$33)+IF(Data!$AC251&lt;&gt;"",Scoring!$L$34)+IF(Data!$AD251&lt;&gt;"",Scoring!$L$35)+IF(Data!$AE251&lt;&gt;"",Scoring!$L$36)+IF(Data!$AF251&lt;&gt;"",Scoring!$L$37)+IF(Data!$AG251&lt;&gt;"",Scoring!$L$38)+IF(Data!$AH251&lt;&gt;"",Scoring!$L$39)+IF(Data!$AI251&lt;&gt;"",Scoring!$L$40)+IF(Data!$AJ251&lt;&gt;"",Scoring!$L$41)+IF(Data!$AK251&lt;&gt;"",Scoring!$L$42)+IF(Data!$AL251&lt;&gt;"",Scoring!$L$43)+IF(Data!$AM251&lt;&gt;"",Scoring!$L$44)+IF(Data!$AN251&lt;&gt;"",Scoring!$L$45)+IF(Data!$AO251&lt;&gt;"",Scoring!$L$46)+IF(Data!$AP251&lt;&gt;"",Scoring!$L$47)+IF(Data!$AQ251&lt;&gt;"",Scoring!$L$48)+IF(Data!$AR251&lt;&gt;"",Scoring!$L$49)+IF(Data!$AS251&lt;&gt;"",Scoring!$L$50)+IF(Data!$AT251&lt;&gt;"",Scoring!$L$51)+IF(Data!$AU251&lt;&gt;"",Scoring!$L$52),"")</f>
        <v/>
      </c>
      <c r="BM251" s="180" t="str">
        <f>IF(BL251&lt;&gt;"",LOOKUP(BL251,Likelihoods!$A$7:$A$107,Likelihoods!J$7:J$107),"")</f>
        <v/>
      </c>
      <c r="BN251" s="181" t="str">
        <f>IF(AND(COUNTBLANK($B251:$O251)=13,COUNTBLANK($P251:$Q251)=1,COUNTBLANK($R251:$U251)=3,COUNTBLANK($V251:$X251)=2,COUNTBLANK($Y251:$AE251)=6,COUNTBLANK($AF251:$AJ251)=4,COUNTBLANK($AK251:AN251)=3,COUNTBLANK($AO251:$AQ251)=2,COUNTBLANK($AR251:$AS251)=1,COUNTBLANK($AT251:$AU251)=1),IF(Data!$B251&lt;&gt;"",Scoring!$M$7)+IF(Data!$C251&lt;&gt;"",Scoring!$M$8)+IF(Data!$D251&lt;&gt;"",Scoring!$M$9)+IF(Data!$E251&lt;&gt;"",Scoring!$M$10)+IF(Data!$F251&lt;&gt;"",Scoring!$M$11)+IF(Data!$G251&lt;&gt;"",Scoring!$M$12)+IF(Data!$H251&lt;&gt;"",Scoring!$M$13)+IF(Data!$I251&lt;&gt;"",Scoring!$M$14)+IF(Data!$J251&lt;&gt;"",Scoring!$M$15)+IF(Data!$K251&lt;&gt;"",Scoring!$M$16)+IF(Data!$L251&lt;&gt;"",Scoring!$M$17)+IF(Data!$M251&lt;&gt;"",Scoring!$M$18)+IF(Data!$N251&lt;&gt;"",Scoring!$M$19)+IF(Data!$O251&lt;&gt;"",Scoring!$M$20)+IF(Data!$P251&lt;&gt;"",Scoring!$M$21)+IF(Data!$Q251&lt;&gt;"",Scoring!$M$22)+IF(Data!$R251&lt;&gt;"",Scoring!$M$23)+IF(Data!$S251&lt;&gt;"",Scoring!$M$24)+IF(Data!$T251&lt;&gt;"",Scoring!$M$25)+IF(Data!$U251&lt;&gt;"",Scoring!$M$26)+IF(Data!$V251&lt;&gt;"",Scoring!$M$27)+IF(Data!$W251&lt;&gt;"",Scoring!$M$28)+IF(Data!$X251&lt;&gt;"",Scoring!$M$29)+IF(Data!$Y251&lt;&gt;"",Scoring!$M$30)+IF(Data!$Z251&lt;&gt;"",Scoring!$M$31)+IF(Data!$AA251&lt;&gt;"",Scoring!$M$32)+IF(Data!$AB251&lt;&gt;"",Scoring!$M$33)+IF(Data!$AC251&lt;&gt;"",Scoring!$M$34)+IF(Data!$AD251&lt;&gt;"",Scoring!$M$35)+IF(Data!$AE251&lt;&gt;"",Scoring!$M$36)+IF(Data!$AF251&lt;&gt;"",Scoring!$M$37)+IF(Data!$AG251&lt;&gt;"",Scoring!$M$38)+IF(Data!$AH251&lt;&gt;"",Scoring!$M$39)+IF(Data!$AI251&lt;&gt;"",Scoring!$M$40)+IF(Data!$AJ251&lt;&gt;"",Scoring!$M$41)+IF(Data!$AK251&lt;&gt;"",Scoring!$M$42)+IF(Data!$AL251&lt;&gt;"",Scoring!$M$43)+IF(Data!$AM251&lt;&gt;"",Scoring!$M$44)+IF(Data!$AN251&lt;&gt;"",Scoring!$M$45)+IF(Data!$AO251&lt;&gt;"",Scoring!$M$46)+IF(Data!$AP251&lt;&gt;"",Scoring!$M$47)+IF(Data!$AQ251&lt;&gt;"",Scoring!$M$48)+IF(Data!$AR251&lt;&gt;"",Scoring!$M$49)+IF(Data!$AS251&lt;&gt;"",Scoring!$M$50)+IF(Data!$AT251&lt;&gt;"",Scoring!$M$51)+IF(Data!$AU251&lt;&gt;"",Scoring!$M$52),"")</f>
        <v/>
      </c>
      <c r="BO251" s="184" t="str">
        <f>IF(BN251&lt;&gt;"",LOOKUP(BN251,Likelihoods!$A$7:$A$107,Likelihoods!K$7:K$107),"")</f>
        <v/>
      </c>
      <c r="BP251" s="179" t="str">
        <f>IF(AND(COUNTBLANK($B251:$O251)=13,COUNTBLANK($P251:$Q251)=1,COUNTBLANK($R251:$U251)=3,COUNTBLANK($V251:$X251)=2,COUNTBLANK($Y251:$AE251)=6,COUNTBLANK($AF251:$AJ251)=4,COUNTBLANK($AK251:AN251)=3,COUNTBLANK($AO251:$AQ251)=2,COUNTBLANK($AR251:$AS251)=1,COUNTBLANK($AT251:$AU251)=1),IF(Data!$B251&lt;&gt;"",Scoring!$N$7)+IF(Data!$C251&lt;&gt;"",Scoring!$N$8)+IF(Data!$D251&lt;&gt;"",Scoring!$N$9)+IF(Data!$E251&lt;&gt;"",Scoring!$N$10)+IF(Data!$F251&lt;&gt;"",Scoring!$N$11)+IF(Data!$G251&lt;&gt;"",Scoring!$N$12)+IF(Data!$H251&lt;&gt;"",Scoring!$N$13)+IF(Data!$I251&lt;&gt;"",Scoring!$N$14)+IF(Data!$J251&lt;&gt;"",Scoring!$N$15)+IF(Data!$K251&lt;&gt;"",Scoring!$N$16)+IF(Data!$L251&lt;&gt;"",Scoring!$N$17)+IF(Data!$M251&lt;&gt;"",Scoring!$N$18)+IF(Data!$N251&lt;&gt;"",Scoring!$N$19)+IF(Data!$O251&lt;&gt;"",Scoring!$N$20)+IF(Data!$P251&lt;&gt;"",Scoring!$N$21)+IF(Data!$Q251&lt;&gt;"",Scoring!$N$22)+IF(Data!$R251&lt;&gt;"",Scoring!$N$23)+IF(Data!$S251&lt;&gt;"",Scoring!$N$24)+IF(Data!$T251&lt;&gt;"",Scoring!$N$25)+IF(Data!$U251&lt;&gt;"",Scoring!$N$26)+IF(Data!$V251&lt;&gt;"",Scoring!$N$27)+IF(Data!$W251&lt;&gt;"",Scoring!$N$28)+IF(Data!$X251&lt;&gt;"",Scoring!$N$29)+IF(Data!$Y251&lt;&gt;"",Scoring!$N$30)+IF(Data!$Z251&lt;&gt;"",Scoring!$N$31)+IF(Data!$AA251&lt;&gt;"",Scoring!$N$32)+IF(Data!$AB251&lt;&gt;"",Scoring!$N$33)+IF(Data!$AC251&lt;&gt;"",Scoring!$N$34)+IF(Data!$AD251&lt;&gt;"",Scoring!$N$35)+IF(Data!$AE251&lt;&gt;"",Scoring!$N$36)+IF(Data!$AF251&lt;&gt;"",Scoring!$N$37)+IF(Data!$AG251&lt;&gt;"",Scoring!$N$38)+IF(Data!$AH251&lt;&gt;"",Scoring!$N$39)+IF(Data!$AI251&lt;&gt;"",Scoring!$N$40)+IF(Data!$AJ251&lt;&gt;"",Scoring!$N$41)+IF(Data!$AK251&lt;&gt;"",Scoring!$N$42)+IF(Data!$AL251&lt;&gt;"",Scoring!$N$43)+IF(Data!$AM251&lt;&gt;"",Scoring!$N$44)+IF(Data!$AN251&lt;&gt;"",Scoring!$N$45)+IF(Data!$AO251&lt;&gt;"",Scoring!$N$46)+IF(Data!$AP251&lt;&gt;"",Scoring!$N$47)+IF(Data!$AQ251&lt;&gt;"",Scoring!$N$48)+IF(Data!$AR251&lt;&gt;"",Scoring!$N$49)+IF(Data!$AS251&lt;&gt;"",Scoring!$N$50)+IF(Data!$AT251&lt;&gt;"",Scoring!$N$51)+IF(Data!$AU251&lt;&gt;"",Scoring!$N$52),"")</f>
        <v/>
      </c>
      <c r="BQ251" s="189" t="str">
        <f>IF(BP251&lt;&gt;"",LOOKUP(BP251,Likelihoods!$A$7:$A$107,Likelihoods!L$7:L$107),"")</f>
        <v/>
      </c>
      <c r="BR251" s="181" t="str">
        <f>IF(AND(COUNTBLANK($B251:$O251)=13,COUNTBLANK($P251:$Q251)=1,COUNTBLANK($R251:$U251)=3,COUNTBLANK($V251:$X251)=2,COUNTBLANK($Y251:$AE251)=6,COUNTBLANK($AF251:$AJ251)=4,COUNTBLANK($AK251:AN251)=3,COUNTBLANK($AO251:$AQ251)=2,COUNTBLANK($AR251:$AS251)=1,COUNTBLANK($AT251:$AU251)=1),IF(Data!$B251&lt;&gt;"",Scoring!$O$7)+IF(Data!$C251&lt;&gt;"",Scoring!$O$8)+IF(Data!$D251&lt;&gt;"",Scoring!$O$9)+IF(Data!$E251&lt;&gt;"",Scoring!$O$10)+IF(Data!$F251&lt;&gt;"",Scoring!$O$11)+IF(Data!$G251&lt;&gt;"",Scoring!$O$12)+IF(Data!$H251&lt;&gt;"",Scoring!$O$13)+IF(Data!$I251&lt;&gt;"",Scoring!$O$14)+IF(Data!$J251&lt;&gt;"",Scoring!$O$15)+IF(Data!$K251&lt;&gt;"",Scoring!$O$16)+IF(Data!$L251&lt;&gt;"",Scoring!$O$17)+IF(Data!$M251&lt;&gt;"",Scoring!$O$18)+IF(Data!$N251&lt;&gt;"",Scoring!$O$19)+IF(Data!$O251&lt;&gt;"",Scoring!$O$20)+IF(Data!$P251&lt;&gt;"",Scoring!$O$21)+IF(Data!$Q251&lt;&gt;"",Scoring!$O$22)+IF(Data!$R251&lt;&gt;"",Scoring!$O$23)+IF(Data!$S251&lt;&gt;"",Scoring!$O$24)+IF(Data!$T251&lt;&gt;"",Scoring!$O$25)+IF(Data!$U251&lt;&gt;"",Scoring!$O$26)+IF(Data!$V251&lt;&gt;"",Scoring!$O$27)+IF(Data!$W251&lt;&gt;"",Scoring!$O$28)+IF(Data!$X251&lt;&gt;"",Scoring!$O$29)+IF(Data!$Y251&lt;&gt;"",Scoring!$O$30)+IF(Data!$Z251&lt;&gt;"",Scoring!$O$31)+IF(Data!$AA251&lt;&gt;"",Scoring!$O$32)+IF(Data!$AB251&lt;&gt;"",Scoring!$O$33)+IF(Data!$AC251&lt;&gt;"",Scoring!$O$34)+IF(Data!$AD251&lt;&gt;"",Scoring!$O$35)+IF(Data!$AE251&lt;&gt;"",Scoring!$O$36)+IF(Data!$AF251&lt;&gt;"",Scoring!$O$37)+IF(Data!$AG251&lt;&gt;"",Scoring!$O$38)+IF(Data!$AH251&lt;&gt;"",Scoring!$O$39)+IF(Data!$AI251&lt;&gt;"",Scoring!$O$40)+IF(Data!$AJ251&lt;&gt;"",Scoring!$O$41)+IF(Data!$AK251&lt;&gt;"",Scoring!$O$42)+IF(Data!$AL251&lt;&gt;"",Scoring!$O$43)+IF(Data!$AM251&lt;&gt;"",Scoring!$O$44)+IF(Data!$AN251&lt;&gt;"",Scoring!$O$45)+IF(Data!$AO251&lt;&gt;"",Scoring!$O$46)+IF(Data!$AP251&lt;&gt;"",Scoring!$O$47)+IF(Data!$AQ251&lt;&gt;"",Scoring!$O$48)+IF(Data!$AR251&lt;&gt;"",Scoring!$O$49)+IF(Data!$AS251&lt;&gt;"",Scoring!$O$50)+IF(Data!$AT251&lt;&gt;"",Scoring!$O$51)+IF(Data!$AU251&lt;&gt;"",Scoring!$O$52),"")</f>
        <v/>
      </c>
      <c r="BS251" s="184" t="str">
        <f>IF(BR251&lt;&gt;"",LOOKUP(BR251,Likelihoods!$A$7:$A$107,Likelihoods!M$7:M$107),"")</f>
        <v/>
      </c>
      <c r="BT251" s="181" t="str">
        <f>IF(AND(COUNTBLANK($B251:$O251)=13,COUNTBLANK($P251:$Q251)=1,COUNTBLANK($R251:$U251)=3,COUNTBLANK($V251:$X251)=2,COUNTBLANK($Y251:$AE251)=6,COUNTBLANK($AF251:$AJ251)=4,COUNTBLANK($AK251:AN251)=3,COUNTBLANK($AO251:$AQ251)=2,COUNTBLANK($AR251:$AS251)=1,COUNTBLANK($AT251:$AU251)=1),IF(Data!$B251&lt;&gt;"",Scoring!$P$7)+IF(Data!$C251&lt;&gt;"",Scoring!$P$8)+IF(Data!$D251&lt;&gt;"",Scoring!$P$9)+IF(Data!$E251&lt;&gt;"",Scoring!$P$10)+IF(Data!$F251&lt;&gt;"",Scoring!$P$11)+IF(Data!$G251&lt;&gt;"",Scoring!$P$12)+IF(Data!$H251&lt;&gt;"",Scoring!$P$13)+IF(Data!$I251&lt;&gt;"",Scoring!$P$14)+IF(Data!$J251&lt;&gt;"",Scoring!$P$15)+IF(Data!$K251&lt;&gt;"",Scoring!$P$16)+IF(Data!$L251&lt;&gt;"",Scoring!$P$17)+IF(Data!$M251&lt;&gt;"",Scoring!$P$18)+IF(Data!$N251&lt;&gt;"",Scoring!$P$19)+IF(Data!$O251&lt;&gt;"",Scoring!$P$20)+IF(Data!$P251&lt;&gt;"",Scoring!$P$21)+IF(Data!$Q251&lt;&gt;"",Scoring!$P$22)+IF(Data!$R251&lt;&gt;"",Scoring!$P$23)+IF(Data!$S251&lt;&gt;"",Scoring!$P$24)+IF(Data!$T251&lt;&gt;"",Scoring!$P$25)+IF(Data!$U251&lt;&gt;"",Scoring!$P$26)+IF(Data!$V251&lt;&gt;"",Scoring!$P$27)+IF(Data!$W251&lt;&gt;"",Scoring!$P$28)+IF(Data!$X251&lt;&gt;"",Scoring!$P$29)+IF(Data!$Y251&lt;&gt;"",Scoring!$P$30)+IF(Data!$Z251&lt;&gt;"",Scoring!$P$31)+IF(Data!$AA251&lt;&gt;"",Scoring!$P$32)+IF(Data!$AB251&lt;&gt;"",Scoring!$P$33)+IF(Data!$AC251&lt;&gt;"",Scoring!$P$34)+IF(Data!$AD251&lt;&gt;"",Scoring!$P$35)+IF(Data!$AE251&lt;&gt;"",Scoring!$P$36)+IF(Data!$AF251&lt;&gt;"",Scoring!$P$37)+IF(Data!$AG251&lt;&gt;"",Scoring!$P$38)+IF(Data!$AH251&lt;&gt;"",Scoring!$P$39)+IF(Data!$AI251&lt;&gt;"",Scoring!$P$40)+IF(Data!$AJ251&lt;&gt;"",Scoring!$P$41)+IF(Data!$AK251&lt;&gt;"",Scoring!$P$42)+IF(Data!$AL251&lt;&gt;"",Scoring!$P$43)+IF(Data!$AM251&lt;&gt;"",Scoring!$P$44)+IF(Data!$AN251&lt;&gt;"",Scoring!$P$45)+IF(Data!$AO251&lt;&gt;"",Scoring!$P$46)+IF(Data!$AP251&lt;&gt;"",Scoring!$P$47)+IF(Data!$AQ251&lt;&gt;"",Scoring!$P$48)+IF(Data!$AR251&lt;&gt;"",Scoring!$P$49)+IF(Data!$AS251&lt;&gt;"",Scoring!$P$50)+IF(Data!$AT251&lt;&gt;"",Scoring!$P$51)+IF(Data!$AU251&lt;&gt;"",Scoring!$P$52),"")</f>
        <v/>
      </c>
      <c r="BU251" s="180" t="str">
        <f>IF(BT251&lt;&gt;"",LOOKUP(BT251,Likelihoods!$A$7:$A$107,Likelihoods!N$7:N$107),"")</f>
        <v/>
      </c>
      <c r="BV251" s="181" t="str">
        <f>IF(AND(COUNTBLANK($B251:$O251)=13,COUNTBLANK($P251:$Q251)=1,COUNTBLANK($R251:$U251)=3,COUNTBLANK($V251:$X251)=2,COUNTBLANK($Y251:$AE251)=6,COUNTBLANK($AF251:$AJ251)=4,COUNTBLANK($AK251:AN251)=3,COUNTBLANK($AO251:$AQ251)=2,COUNTBLANK($AR251:$AS251)=1,COUNTBLANK($AT251:$AU251)=1),IF(Data!$B251&lt;&gt;"",Scoring!$Q$7)+IF(Data!$C251&lt;&gt;"",Scoring!$Q$8)+IF(Data!$D251&lt;&gt;"",Scoring!$Q$9)+IF(Data!$E251&lt;&gt;"",Scoring!$Q$10)+IF(Data!$F251&lt;&gt;"",Scoring!$Q$11)+IF(Data!$G251&lt;&gt;"",Scoring!$Q$12)+IF(Data!$H251&lt;&gt;"",Scoring!$Q$13)+IF(Data!$I251&lt;&gt;"",Scoring!$Q$14)+IF(Data!$J251&lt;&gt;"",Scoring!$Q$15)+IF(Data!$K251&lt;&gt;"",Scoring!$Q$16)+IF(Data!$L251&lt;&gt;"",Scoring!$Q$17)+IF(Data!$M251&lt;&gt;"",Scoring!$Q$18)+IF(Data!$N251&lt;&gt;"",Scoring!$Q$19)+IF(Data!$O251&lt;&gt;"",Scoring!$Q$20)+IF(Data!$P251&lt;&gt;"",Scoring!$Q$21)+IF(Data!$Q251&lt;&gt;"",Scoring!$Q$22)+IF(Data!$R251&lt;&gt;"",Scoring!$Q$23)+IF(Data!$S251&lt;&gt;"",Scoring!$Q$24)+IF(Data!$T251&lt;&gt;"",Scoring!$Q$25)+IF(Data!$U251&lt;&gt;"",Scoring!$Q$26)+IF(Data!$V251&lt;&gt;"",Scoring!$Q$27)+IF(Data!$W251&lt;&gt;"",Scoring!$Q$28)+IF(Data!$X251&lt;&gt;"",Scoring!$Q$29)+IF(Data!$Y251&lt;&gt;"",Scoring!$Q$30)+IF(Data!$Z251&lt;&gt;"",Scoring!$Q$31)+IF(Data!$AA251&lt;&gt;"",Scoring!$Q$32)+IF(Data!$AB251&lt;&gt;"",Scoring!$Q$33)+IF(Data!$AC251&lt;&gt;"",Scoring!$Q$34)+IF(Data!$AD251&lt;&gt;"",Scoring!$Q$35)+IF(Data!$AE251&lt;&gt;"",Scoring!$Q$36)+IF(Data!$AF251&lt;&gt;"",Scoring!$Q$37)+IF(Data!$AG251&lt;&gt;"",Scoring!$Q$38)+IF(Data!$AH251&lt;&gt;"",Scoring!$Q$39)+IF(Data!$AI251&lt;&gt;"",Scoring!$Q$40)+IF(Data!$AJ251&lt;&gt;"",Scoring!$Q$41)+IF(Data!$AK251&lt;&gt;"",Scoring!$Q$42)+IF(Data!$AL251&lt;&gt;"",Scoring!$Q$43)+IF(Data!$AM251&lt;&gt;"",Scoring!$Q$44)+IF(Data!$AN251&lt;&gt;"",Scoring!$Q$45)+IF(Data!$AO251&lt;&gt;"",Scoring!$Q$46)+IF(Data!$AP251&lt;&gt;"",Scoring!$Q$47)+IF(Data!$AQ251&lt;&gt;"",Scoring!$Q$48)+IF(Data!$AR251&lt;&gt;"",Scoring!$Q$49)+IF(Data!$AS251&lt;&gt;"",Scoring!$Q$50)+IF(Data!$AT251&lt;&gt;"",Scoring!$Q$51)+IF(Data!$AU251&lt;&gt;"",Scoring!$Q$52),"")</f>
        <v/>
      </c>
      <c r="BW251" s="183" t="str">
        <f>IF(BV251&lt;&gt;"",LOOKUP(BV251,Likelihoods!$A$7:$A$107,Likelihoods!O$7:O$107),"")</f>
        <v/>
      </c>
      <c r="BX251" s="9"/>
      <c r="BY251" s="9"/>
      <c r="BZ251" s="9"/>
      <c r="CA251" s="9"/>
      <c r="CB251" s="9"/>
      <c r="CC251" s="9"/>
      <c r="CD251" s="9"/>
      <c r="CE251" s="9"/>
      <c r="CF251" s="9"/>
      <c r="CG251" s="9"/>
      <c r="CH251" s="9"/>
      <c r="CI251" s="9"/>
      <c r="CJ251" s="9"/>
      <c r="CK251" s="9"/>
    </row>
    <row r="252" spans="1:89" ht="14.25">
      <c r="A252" s="59"/>
      <c r="B252" s="76"/>
      <c r="C252" s="77"/>
      <c r="D252" s="77"/>
      <c r="E252" s="77"/>
      <c r="F252" s="77"/>
      <c r="G252" s="77"/>
      <c r="H252" s="77"/>
      <c r="I252" s="77"/>
      <c r="J252" s="77"/>
      <c r="K252" s="77"/>
      <c r="L252" s="77"/>
      <c r="M252" s="77"/>
      <c r="N252" s="77"/>
      <c r="O252" s="77"/>
      <c r="P252" s="76"/>
      <c r="Q252" s="78"/>
      <c r="R252" s="77"/>
      <c r="S252" s="77"/>
      <c r="T252" s="77"/>
      <c r="U252" s="77"/>
      <c r="V252" s="76"/>
      <c r="W252" s="77"/>
      <c r="X252" s="78"/>
      <c r="Y252" s="77"/>
      <c r="Z252" s="77"/>
      <c r="AA252" s="77"/>
      <c r="AB252" s="77"/>
      <c r="AC252" s="77"/>
      <c r="AD252" s="77"/>
      <c r="AE252" s="77"/>
      <c r="AF252" s="76"/>
      <c r="AG252" s="77"/>
      <c r="AH252" s="77"/>
      <c r="AI252" s="77"/>
      <c r="AJ252" s="78"/>
      <c r="AK252" s="77"/>
      <c r="AL252" s="77"/>
      <c r="AM252" s="77"/>
      <c r="AN252" s="77"/>
      <c r="AO252" s="76"/>
      <c r="AP252" s="77"/>
      <c r="AQ252" s="78"/>
      <c r="AR252" s="76"/>
      <c r="AS252" s="78"/>
      <c r="AT252" s="77"/>
      <c r="AU252" s="77"/>
      <c r="AV252" s="179" t="str">
        <f>IF(AND(COUNTBLANK($B252:$O252)=13,COUNTBLANK($P252:$Q252)=1,COUNTBLANK($R252:$U252)=3,COUNTBLANK($V252:$X252)=2,COUNTBLANK($Y252:$AE252)=6,COUNTBLANK($AF252:$AJ252)=4,COUNTBLANK($AK252:AN252)=3,COUNTBLANK($AO252:$AQ252)=2,COUNTBLANK($AR252:$AS252)=1,COUNTBLANK($AT252:$AU252)=1),IF(Data!$B252&lt;&gt;"",Scoring!$D$7)+IF(Data!$C252&lt;&gt;"",Scoring!$D$8)+IF(Data!$D252&lt;&gt;"",Scoring!$D$9)+IF(Data!$E252&lt;&gt;"",Scoring!$D$10)+IF(Data!$F252&lt;&gt;"",Scoring!$D$11)+IF(Data!$G252&lt;&gt;"",Scoring!$D$12)+IF(Data!$H252&lt;&gt;"",Scoring!$D$13)+IF(Data!$I252&lt;&gt;"",Scoring!$D$14)+IF(Data!$J252&lt;&gt;"",Scoring!$D$15)+IF(Data!$K252&lt;&gt;"",Scoring!$D$16)+IF(Data!$L252&lt;&gt;"",Scoring!$D$17)+IF(Data!$M252&lt;&gt;"",Scoring!$D$18)+IF(Data!$N252&lt;&gt;"",Scoring!$D$19)+IF(Data!$O252&lt;&gt;"",Scoring!$D$20)+IF(Data!$P252&lt;&gt;"",Scoring!$D$21)+IF(Data!$Q252&lt;&gt;"",Scoring!$D$22)+IF(Data!$R252&lt;&gt;"",Scoring!$D$23)+IF(Data!$S252&lt;&gt;"",Scoring!$D$24)+IF(Data!$T252&lt;&gt;"",Scoring!$D$25)+IF(Data!$U252&lt;&gt;"",Scoring!$D$26)+IF(Data!$V252&lt;&gt;"",Scoring!$D$27)+IF(Data!$W252&lt;&gt;"",Scoring!$D$28)+IF(Data!$X252&lt;&gt;"",Scoring!$D$29)+IF(Data!$Y252&lt;&gt;"",Scoring!$D$30)+IF(Data!$Z252&lt;&gt;"",Scoring!$D$31)+IF(Data!$AA252&lt;&gt;"",Scoring!$D$32)+IF(Data!$AB252&lt;&gt;"",Scoring!$D$33)+IF(Data!$AC252&lt;&gt;"",Scoring!$D$34)+IF(Data!$AD252&lt;&gt;"",Scoring!$D$35)+IF(Data!$AE252&lt;&gt;"",Scoring!$D$36)+IF(Data!$AF252&lt;&gt;"",Scoring!$D$37)+IF(Data!$AG252&lt;&gt;"",Scoring!$D$38)+IF(Data!$AH252&lt;&gt;"",Scoring!$D$39)+IF(Data!$AI252&lt;&gt;"",Scoring!$D$40)+IF(Data!$AJ252&lt;&gt;"",Scoring!$D$41)+IF(Data!$AK252&lt;&gt;"",Scoring!$D$42)+IF(Data!$AL252&lt;&gt;"",Scoring!$D$43)+IF(Data!$AM252&lt;&gt;"",Scoring!$D$44)+IF(Data!$AN252&lt;&gt;"",Scoring!$D$45)+IF(Data!$AO252&lt;&gt;"",Scoring!$D$46)+IF(Data!$AP252&lt;&gt;"",Scoring!$D$47)+IF(Data!$AQ252&lt;&gt;"",Scoring!$D$48)+IF(Data!$AR252&lt;&gt;"",Scoring!$D$49)+IF(Data!$AS252&lt;&gt;"",Scoring!$D$50)+IF(Data!$AT252&lt;&gt;"",Scoring!$D$51)+IF(Data!$AU252&lt;&gt;"",Scoring!$D$52),"")</f>
        <v/>
      </c>
      <c r="AW252" s="180" t="str">
        <f>IF(AV252&lt;&gt;"",LOOKUP(AV252,Likelihoods!$A$7:$A$107,Likelihoods!B$7:B$107),"")</f>
        <v/>
      </c>
      <c r="AX252" s="181" t="str">
        <f>IF(AND(COUNTBLANK($B252:$O252)=13,COUNTBLANK($P252:$Q252)=1,COUNTBLANK($R252:$U252)=3,COUNTBLANK($V252:$X252)=2,COUNTBLANK($Y252:$AE252)=6,COUNTBLANK($AF252:$AJ252)=4,COUNTBLANK($AK252:AN252)=3,COUNTBLANK($AO252:$AQ252)=2,COUNTBLANK($AR252:$AS252)=1,COUNTBLANK($AT252:$AU252)=1),IF(Data!$B252&lt;&gt;"",Scoring!$E$7)+IF(Data!$C252&lt;&gt;"",Scoring!$E$8)+IF(Data!$D252&lt;&gt;"",Scoring!$E$9)+IF(Data!$E252&lt;&gt;"",Scoring!$E$10)+IF(Data!$F252&lt;&gt;"",Scoring!$E$11)+IF(Data!$G252&lt;&gt;"",Scoring!$E$12)+IF(Data!$H252&lt;&gt;"",Scoring!$E$13)+IF(Data!$I252&lt;&gt;"",Scoring!$E$14)+IF(Data!$J252&lt;&gt;"",Scoring!$E$15)+IF(Data!$K252&lt;&gt;"",Scoring!$E$16)+IF(Data!$L252&lt;&gt;"",Scoring!$E$17)+IF(Data!$M252&lt;&gt;"",Scoring!$E$18)+IF(Data!$N252&lt;&gt;"",Scoring!$E$19)+IF(Data!$O252&lt;&gt;"",Scoring!$E$20)+IF(Data!$P252&lt;&gt;"",Scoring!$E$21)+IF(Data!$Q252&lt;&gt;"",Scoring!$E$22)+IF(Data!$R252&lt;&gt;"",Scoring!$E$23)+IF(Data!$S252&lt;&gt;"",Scoring!$E$24)+IF(Data!$T252&lt;&gt;"",Scoring!$E$25)+IF(Data!$U252&lt;&gt;"",Scoring!$E$26)+IF(Data!$V252&lt;&gt;"",Scoring!$E$27)+IF(Data!$W252&lt;&gt;"",Scoring!$E$28)+IF(Data!$X252&lt;&gt;"",Scoring!$E$29)+IF(Data!$Y252&lt;&gt;"",Scoring!$E$30)+IF(Data!$Z252&lt;&gt;"",Scoring!$E$31)+IF(Data!$AA252&lt;&gt;"",Scoring!$E$32)+IF(Data!$AB252&lt;&gt;"",Scoring!$E$33)+IF(Data!$AC252&lt;&gt;"",Scoring!$E$34)+IF(Data!$AD252&lt;&gt;"",Scoring!$E$35)+IF(Data!$AE252&lt;&gt;"",Scoring!$E$36)+IF(Data!$AF252&lt;&gt;"",Scoring!$E$37)+IF(Data!$AG252&lt;&gt;"",Scoring!$E$38)+IF(Data!$AH252&lt;&gt;"",Scoring!$E$39)+IF(Data!$AI252&lt;&gt;"",Scoring!$E$40)+IF(Data!$AJ252&lt;&gt;"",Scoring!$E$41)+IF(Data!$AK252&lt;&gt;"",Scoring!$E$42)+IF(Data!$AL252&lt;&gt;"",Scoring!$E$43)+IF(Data!$AM252&lt;&gt;"",Scoring!$E$44)+IF(Data!$AN252&lt;&gt;"",Scoring!$E$45)+IF(Data!$AO252&lt;&gt;"",Scoring!$E$46)+IF(Data!$AP252&lt;&gt;"",Scoring!$E$47)+IF(Data!$AQ252&lt;&gt;"",Scoring!$E$48)+IF(Data!$AR252&lt;&gt;"",Scoring!$E$49)+IF(Data!$AS252&lt;&gt;"",Scoring!$E$50)+IF(Data!$AT252&lt;&gt;"",Scoring!$E$51)+IF(Data!$AU252&lt;&gt;"",Scoring!$E$52),"")</f>
        <v/>
      </c>
      <c r="AY252" s="180" t="str">
        <f>IF(AX252&lt;&gt;"",LOOKUP(AX252,Likelihoods!$A$7:$A$107,Likelihoods!C$7:C$107),"")</f>
        <v/>
      </c>
      <c r="AZ252" s="182" t="str">
        <f>IF(AND(COUNTBLANK($B252:$O252)=13,COUNTBLANK($P252:$Q252)=1,COUNTBLANK($R252:$U252)=3,COUNTBLANK($V252:$X252)=2,COUNTBLANK($Y252:$AE252)=6,COUNTBLANK($AF252:$AJ252)=4,COUNTBLANK($AK252:AN252)=3,COUNTBLANK($AO252:$AQ252)=2,COUNTBLANK($AR252:$AS252)=1,COUNTBLANK($AT252:$AU252)=1),IF(Data!$B252&lt;&gt;"",Scoring!$F$7)+IF(Data!$C252&lt;&gt;"",Scoring!$F$8)+IF(Data!$D252&lt;&gt;"",Scoring!$F$9)+IF(Data!$E252&lt;&gt;"",Scoring!$F$10)+IF(Data!$F252&lt;&gt;"",Scoring!$F$11)+IF(Data!$G252&lt;&gt;"",Scoring!$F$12)+IF(Data!$H252&lt;&gt;"",Scoring!$F$13)+IF(Data!$I252&lt;&gt;"",Scoring!$F$14)+IF(Data!$J252&lt;&gt;"",Scoring!$F$15)+IF(Data!$K252&lt;&gt;"",Scoring!$F$16)+IF(Data!$L252&lt;&gt;"",Scoring!$F$17)+IF(Data!$M252&lt;&gt;"",Scoring!$F$18)+IF(Data!$N252&lt;&gt;"",Scoring!$F$19)+IF(Data!$O252&lt;&gt;"",Scoring!$F$20)+IF(Data!$P252&lt;&gt;"",Scoring!$F$21)+IF(Data!$Q252&lt;&gt;"",Scoring!$F$22)+IF(Data!$R252&lt;&gt;"",Scoring!$F$23)+IF(Data!$S252&lt;&gt;"",Scoring!$F$24)+IF(Data!$T252&lt;&gt;"",Scoring!$F$25)+IF(Data!$U252&lt;&gt;"",Scoring!$F$26)+IF(Data!$V252&lt;&gt;"",Scoring!$F$27)+IF(Data!$W252&lt;&gt;"",Scoring!$F$28)+IF(Data!$X252&lt;&gt;"",Scoring!$F$29)+IF(Data!$Y252&lt;&gt;"",Scoring!$F$30)+IF(Data!$Z252&lt;&gt;"",Scoring!$F$31)+IF(Data!$AA252&lt;&gt;"",Scoring!$F$32)+IF(Data!$AB252&lt;&gt;"",Scoring!$F$33)+IF(Data!$AC252&lt;&gt;"",Scoring!$F$34)+IF(Data!$AD252&lt;&gt;"",Scoring!$F$35)+IF(Data!$AE252&lt;&gt;"",Scoring!$F$36)+IF(Data!$AF252&lt;&gt;"",Scoring!$F$37)+IF(Data!$AG252&lt;&gt;"",Scoring!$F$38)+IF(Data!$AH252&lt;&gt;"",Scoring!$F$39)+IF(Data!$AI252&lt;&gt;"",Scoring!$F$40)+IF(Data!$AJ252&lt;&gt;"",Scoring!$F$41)+IF(Data!$AK252&lt;&gt;"",Scoring!$F$42)+IF(Data!$AL252&lt;&gt;"",Scoring!$F$43)+IF(Data!$AM252&lt;&gt;"",Scoring!$F$44)+IF(Data!$AN252&lt;&gt;"",Scoring!$F$45)+IF(Data!$AO252&lt;&gt;"",Scoring!$F$46)+IF(Data!$AP252&lt;&gt;"",Scoring!$F$47)+IF(Data!$AQ252&lt;&gt;"",Scoring!$F$48)+IF(Data!$AR252&lt;&gt;"",Scoring!$F$49)+IF(Data!$AS252&lt;&gt;"",Scoring!$F$50)+IF(Data!$AT252&lt;&gt;"",Scoring!$F$51)+IF(Data!$AU252&lt;&gt;"",Scoring!$F$52),"")</f>
        <v/>
      </c>
      <c r="BA252" s="183" t="str">
        <f>IF(AZ252&lt;&gt;"",LOOKUP(AZ252,Likelihoods!$A$7:$A$107,Likelihoods!D$7:D$107),"")</f>
        <v/>
      </c>
      <c r="BB252" s="181" t="str">
        <f>IF(AND(COUNTBLANK($B252:$O252)=13,COUNTBLANK($P252:$Q252)=1,COUNTBLANK($R252:$U252)=3,COUNTBLANK($V252:$X252)=2,COUNTBLANK($Y252:$AE252)=6,COUNTBLANK($AF252:$AJ252)=4,COUNTBLANK($AK252:AN252)=3,COUNTBLANK($AO252:$AQ252)=2,COUNTBLANK($AR252:$AS252)=1,COUNTBLANK($AT252:$AU252)=1),IF(Data!$B252&lt;&gt;"",Scoring!$G$7)+IF(Data!$C252&lt;&gt;"",Scoring!$G$8)+IF(Data!$D252&lt;&gt;"",Scoring!$G$9)+IF(Data!$E252&lt;&gt;"",Scoring!$G$10)+IF(Data!$F252&lt;&gt;"",Scoring!$G$11)+IF(Data!$G252&lt;&gt;"",Scoring!$G$12)+IF(Data!$H252&lt;&gt;"",Scoring!$G$13)+IF(Data!$I252&lt;&gt;"",Scoring!$G$14)+IF(Data!$J252&lt;&gt;"",Scoring!$G$15)+IF(Data!$K252&lt;&gt;"",Scoring!$G$16)+IF(Data!$L252&lt;&gt;"",Scoring!$G$17)+IF(Data!$M252&lt;&gt;"",Scoring!$G$18)+IF(Data!$N252&lt;&gt;"",Scoring!$G$19)+IF(Data!$O252&lt;&gt;"",Scoring!$G$20)+IF(Data!$P252&lt;&gt;"",Scoring!$G$21)+IF(Data!$Q252&lt;&gt;"",Scoring!$G$22)+IF(Data!$R252&lt;&gt;"",Scoring!$G$23)+IF(Data!$S252&lt;&gt;"",Scoring!$G$24)+IF(Data!$T252&lt;&gt;"",Scoring!$G$25)+IF(Data!$U252&lt;&gt;"",Scoring!$G$26)+IF(Data!$V252&lt;&gt;"",Scoring!$G$27)+IF(Data!$W252&lt;&gt;"",Scoring!$G$28)+IF(Data!$X252&lt;&gt;"",Scoring!$G$29)+IF(Data!$Y252&lt;&gt;"",Scoring!$G$30)+IF(Data!$Z252&lt;&gt;"",Scoring!$G$31)+IF(Data!$AA252&lt;&gt;"",Scoring!$G$32)+IF(Data!$AB252&lt;&gt;"",Scoring!$G$33)+IF(Data!$AC252&lt;&gt;"",Scoring!$G$34)+IF(Data!$AD252&lt;&gt;"",Scoring!$G$35)+IF(Data!$AE252&lt;&gt;"",Scoring!$G$36)+IF(Data!$AF252&lt;&gt;"",Scoring!$G$37)+IF(Data!$AG252&lt;&gt;"",Scoring!$G$38)+IF(Data!$AH252&lt;&gt;"",Scoring!$G$39)+IF(Data!$AI252&lt;&gt;"",Scoring!$G$40)+IF(Data!$AJ252&lt;&gt;"",Scoring!$G$41)+IF(Data!$AK252&lt;&gt;"",Scoring!$G$42)+IF(Data!$AL252&lt;&gt;"",Scoring!$G$43)+IF(Data!$AM252&lt;&gt;"",Scoring!$G$44)+IF(Data!$AN252&lt;&gt;"",Scoring!$G$45)+IF(Data!$AO252&lt;&gt;"",Scoring!$G$46)+IF(Data!$AP252&lt;&gt;"",Scoring!$G$47)+IF(Data!$AQ252&lt;&gt;"",Scoring!$G$48)+IF(Data!$AR252&lt;&gt;"",Scoring!$G$49)+IF(Data!$AS252&lt;&gt;"",Scoring!$G$50)+IF(Data!$AT252&lt;&gt;"",Scoring!$G$51)+IF(Data!$AU252&lt;&gt;"",Scoring!$G$52),"")</f>
        <v/>
      </c>
      <c r="BC252" s="184" t="str">
        <f>IF(BB252&lt;&gt;"",LOOKUP(BB252,Likelihoods!$A$7:$A$107,Likelihoods!E$7:E$107),"")</f>
        <v/>
      </c>
      <c r="BD252" s="185" t="str">
        <f>IF(AND(COUNTBLANK($B252:$O252)=13,COUNTBLANK($P252:$Q252)=1,COUNTBLANK($R252:$U252)=3,COUNTBLANK($V252:$X252)=2,COUNTBLANK($Y252:$AE252)=6,COUNTBLANK($AF252:$AJ252)=4,COUNTBLANK($AK252:AN252)=3,COUNTBLANK($AO252:$AQ252)=2,COUNTBLANK($AR252:$AS252)=1,COUNTBLANK($AT252:$AU252)=1),IF(Data!$B252&lt;&gt;"",Scoring!$H$7)+IF(Data!$C252&lt;&gt;"",Scoring!$H$8)+IF(Data!$D252&lt;&gt;"",Scoring!$H$9)+IF(Data!$E252&lt;&gt;"",Scoring!$H$10)+IF(Data!$F252&lt;&gt;"",Scoring!$H$11)+IF(Data!$G252&lt;&gt;"",Scoring!$H$12)+IF(Data!$H252&lt;&gt;"",Scoring!$H$13)+IF(Data!$I252&lt;&gt;"",Scoring!$H$14)+IF(Data!$J252&lt;&gt;"",Scoring!$H$15)+IF(Data!$K252&lt;&gt;"",Scoring!$H$16)+IF(Data!$L252&lt;&gt;"",Scoring!$H$17)+IF(Data!$M252&lt;&gt;"",Scoring!$H$18)+IF(Data!$N252&lt;&gt;"",Scoring!$H$19)+IF(Data!$O252&lt;&gt;"",Scoring!$H$20)+IF(Data!$P252&lt;&gt;"",Scoring!$H$21)+IF(Data!$Q252&lt;&gt;"",Scoring!$H$22)+IF(Data!$R252&lt;&gt;"",Scoring!$H$23)+IF(Data!$S252&lt;&gt;"",Scoring!$H$24)+IF(Data!$T252&lt;&gt;"",Scoring!$H$25)+IF(Data!$U252&lt;&gt;"",Scoring!$H$26)+IF(Data!$V252&lt;&gt;"",Scoring!$H$27)+IF(Data!$W252&lt;&gt;"",Scoring!$H$28)+IF(Data!$X252&lt;&gt;"",Scoring!$H$29)+IF(Data!$Y252&lt;&gt;"",Scoring!$H$30)+IF(Data!$Z252&lt;&gt;"",Scoring!$H$31)+IF(Data!$AA252&lt;&gt;"",Scoring!$H$32)+IF(Data!$AB252&lt;&gt;"",Scoring!$H$33)+IF(Data!$AC252&lt;&gt;"",Scoring!$H$34)+IF(Data!$AD252&lt;&gt;"",Scoring!$H$35)+IF(Data!$AE252&lt;&gt;"",Scoring!$H$36)+IF(Data!$AF252&lt;&gt;"",Scoring!$H$37)+IF(Data!$AG252&lt;&gt;"",Scoring!$H$38)+IF(Data!$AH252&lt;&gt;"",Scoring!$H$39)+IF(Data!$AI252&lt;&gt;"",Scoring!$H$40)+IF(Data!$AJ252&lt;&gt;"",Scoring!$H$41)+IF(Data!$AK252&lt;&gt;"",Scoring!$H$42)+IF(Data!$AL252&lt;&gt;"",Scoring!$H$43)+IF(Data!$AM252&lt;&gt;"",Scoring!$H$44)+IF(Data!$AN252&lt;&gt;"",Scoring!$H$45)+IF(Data!$AO252&lt;&gt;"",Scoring!$H$46)+IF(Data!$AP252&lt;&gt;"",Scoring!$H$47)+IF(Data!$AQ252&lt;&gt;"",Scoring!$H$48)+IF(Data!$AR252&lt;&gt;"",Scoring!$H$49)+IF(Data!$AS252&lt;&gt;"",Scoring!$H$50)+IF(Data!$AT252&lt;&gt;"",Scoring!$H$51)+IF(Data!$AU252&lt;&gt;"",Scoring!$H$52),"")</f>
        <v/>
      </c>
      <c r="BE252" s="186" t="str">
        <f>IF(BD252&lt;&gt;"",LOOKUP(BD252,Likelihoods!$A$7:$A$107,Likelihoods!F$7:F$107),"")</f>
        <v/>
      </c>
      <c r="BF252" s="181" t="str">
        <f>IF(AND(COUNTBLANK($B252:$O252)=13,COUNTBLANK($P252:$Q252)=1,COUNTBLANK($R252:$U252)=3,COUNTBLANK($V252:$X252)=2,COUNTBLANK($Y252:$AE252)=6,COUNTBLANK($AF252:$AJ252)=4,COUNTBLANK($AK252:AN252)=3,COUNTBLANK($AO252:$AQ252)=2,COUNTBLANK($AR252:$AS252)=1,COUNTBLANK($AT252:$AU252)=1),IF(Data!$B252&lt;&gt;"",Scoring!$I$7)+IF(Data!$C252&lt;&gt;"",Scoring!$I$8)+IF(Data!$D252&lt;&gt;"",Scoring!$I$9)+IF(Data!$E252&lt;&gt;"",Scoring!$I$10)+IF(Data!$F252&lt;&gt;"",Scoring!$I$11)+IF(Data!$G252&lt;&gt;"",Scoring!$I$12)+IF(Data!$H252&lt;&gt;"",Scoring!$I$13)+IF(Data!$I252&lt;&gt;"",Scoring!$I$14)+IF(Data!$J252&lt;&gt;"",Scoring!$I$15)+IF(Data!$K252&lt;&gt;"",Scoring!$I$16)+IF(Data!$L252&lt;&gt;"",Scoring!$I$17)+IF(Data!$M252&lt;&gt;"",Scoring!$I$18)+IF(Data!$N252&lt;&gt;"",Scoring!$I$19)+IF(Data!$O252&lt;&gt;"",Scoring!$I$20)+IF(Data!$P252&lt;&gt;"",Scoring!$I$21)+IF(Data!$Q252&lt;&gt;"",Scoring!$I$22)+IF(Data!$R252&lt;&gt;"",Scoring!$I$23)+IF(Data!$S252&lt;&gt;"",Scoring!$I$24)+IF(Data!$T252&lt;&gt;"",Scoring!$I$25)+IF(Data!$U252&lt;&gt;"",Scoring!$I$26)+IF(Data!$V252&lt;&gt;"",Scoring!$I$27)+IF(Data!$W252&lt;&gt;"",Scoring!$I$28)+IF(Data!$X252&lt;&gt;"",Scoring!$I$29)+IF(Data!$Y252&lt;&gt;"",Scoring!$I$30)+IF(Data!$Z252&lt;&gt;"",Scoring!$I$31)+IF(Data!$AA252&lt;&gt;"",Scoring!$I$32)+IF(Data!$AB252&lt;&gt;"",Scoring!$I$33)+IF(Data!$AC252&lt;&gt;"",Scoring!$I$34)+IF(Data!$AD252&lt;&gt;"",Scoring!$I$35)+IF(Data!$AE252&lt;&gt;"",Scoring!$I$36)+IF(Data!$AF252&lt;&gt;"",Scoring!$I$37)+IF(Data!$AG252&lt;&gt;"",Scoring!$I$38)+IF(Data!$AH252&lt;&gt;"",Scoring!$I$39)+IF(Data!$AI252&lt;&gt;"",Scoring!$I$40)+IF(Data!$AJ252&lt;&gt;"",Scoring!$I$41)+IF(Data!$AK252&lt;&gt;"",Scoring!$I$42)+IF(Data!$AL252&lt;&gt;"",Scoring!$I$43)+IF(Data!$AM252&lt;&gt;"",Scoring!$I$44)+IF(Data!$AN252&lt;&gt;"",Scoring!$I$45)+IF(Data!$AO252&lt;&gt;"",Scoring!$I$46)+IF(Data!$AP252&lt;&gt;"",Scoring!$I$47)+IF(Data!$AQ252&lt;&gt;"",Scoring!$I$48)+IF(Data!$AR252&lt;&gt;"",Scoring!$I$49)+IF(Data!$AS252&lt;&gt;"",Scoring!$I$50)+IF(Data!$AT252&lt;&gt;"",Scoring!$I$51)+IF(Data!$AU252&lt;&gt;"",Scoring!$I$52),"")</f>
        <v/>
      </c>
      <c r="BG252" s="180" t="str">
        <f>IF(BF252&lt;&gt;"",LOOKUP(BF252,Likelihoods!$A$7:$A$107,Likelihoods!G$7:G$107),"")</f>
        <v/>
      </c>
      <c r="BH252" s="187" t="str">
        <f>IF(AND(COUNTBLANK($B252:$O252)=13,COUNTBLANK($P252:$Q252)=1,COUNTBLANK($R252:$U252)=3,COUNTBLANK($V252:$X252)=2,COUNTBLANK($Y252:$AE252)=6,COUNTBLANK($AF252:$AJ252)=4,COUNTBLANK($AK252:AN252)=3,COUNTBLANK($AO252:$AQ252)=2,COUNTBLANK($AR252:$AS252)=1,COUNTBLANK($AT252:$AU252)=1),IF(Data!$B252&lt;&gt;"",Scoring!$J$7)+IF(Data!$C252&lt;&gt;"",Scoring!$J$8)+IF(Data!$D252&lt;&gt;"",Scoring!$J$9)+IF(Data!$E252&lt;&gt;"",Scoring!$J$10)+IF(Data!$F252&lt;&gt;"",Scoring!$J$11)+IF(Data!$G252&lt;&gt;"",Scoring!$J$12)+IF(Data!$H252&lt;&gt;"",Scoring!$J$13)+IF(Data!$I252&lt;&gt;"",Scoring!$J$14)+IF(Data!$J252&lt;&gt;"",Scoring!$J$15)+IF(Data!$K252&lt;&gt;"",Scoring!$J$16)+IF(Data!$L252&lt;&gt;"",Scoring!$J$17)+IF(Data!$M252&lt;&gt;"",Scoring!$J$18)+IF(Data!$N252&lt;&gt;"",Scoring!$J$19)+IF(Data!$O252&lt;&gt;"",Scoring!$J$20)+IF(Data!$P252&lt;&gt;"",Scoring!$J$21)+IF(Data!$Q252&lt;&gt;"",Scoring!$J$22)+IF(Data!$R252&lt;&gt;"",Scoring!$J$23)+IF(Data!$S252&lt;&gt;"",Scoring!$J$24)+IF(Data!$T252&lt;&gt;"",Scoring!$J$25)+IF(Data!$U252&lt;&gt;"",Scoring!$J$26)+IF(Data!$V252&lt;&gt;"",Scoring!$J$27)+IF(Data!$W252&lt;&gt;"",Scoring!$J$28)+IF(Data!$X252&lt;&gt;"",Scoring!$J$29)+IF(Data!$Y252&lt;&gt;"",Scoring!$J$30)+IF(Data!$Z252&lt;&gt;"",Scoring!$J$31)+IF(Data!$AA252&lt;&gt;"",Scoring!$J$32)+IF(Data!$AB252&lt;&gt;"",Scoring!$J$33)+IF(Data!$AC252&lt;&gt;"",Scoring!$J$34)+IF(Data!$AD252&lt;&gt;"",Scoring!$J$35)+IF(Data!$AE252&lt;&gt;"",Scoring!$J$36)+IF(Data!$AF252&lt;&gt;"",Scoring!$J$37)+IF(Data!$AG252&lt;&gt;"",Scoring!$J$38)+IF(Data!$AH252&lt;&gt;"",Scoring!$J$39)+IF(Data!$AI252&lt;&gt;"",Scoring!$J$40)+IF(Data!$AJ252&lt;&gt;"",Scoring!$J$41)+IF(Data!$AK252&lt;&gt;"",Scoring!$J$42)+IF(Data!$AL252&lt;&gt;"",Scoring!$J$43)+IF(Data!$AM252&lt;&gt;"",Scoring!$J$44)+IF(Data!$AN252&lt;&gt;"",Scoring!$J$45)+IF(Data!$AO252&lt;&gt;"",Scoring!$J$46)+IF(Data!$AP252&lt;&gt;"",Scoring!$J$47)+IF(Data!$AQ252&lt;&gt;"",Scoring!$J$48)+IF(Data!$AR252&lt;&gt;"",Scoring!$J$49)+IF(Data!$AS252&lt;&gt;"",Scoring!$J$50)+IF(Data!$AT252&lt;&gt;"",Scoring!$J$51)+IF(Data!$AU252&lt;&gt;"",Scoring!$J$52),"")</f>
        <v/>
      </c>
      <c r="BI252" s="183" t="str">
        <f>IF(BH252&lt;&gt;"",LOOKUP(BH252,Likelihoods!$A$7:$A$107,Likelihoods!H$7:H$107),"")</f>
        <v/>
      </c>
      <c r="BJ252" s="188" t="str">
        <f>IF(AND(COUNTBLANK($B252:$O252)=13,COUNTBLANK($P252:$Q252)=1,COUNTBLANK($R252:$U252)=3,COUNTBLANK($V252:$X252)=2,COUNTBLANK($Y252:$AE252)=6,COUNTBLANK($AF252:$AJ252)=4,COUNTBLANK($AK252:AN252)=3,COUNTBLANK($AO252:$AQ252)=2,COUNTBLANK($AR252:$AS252)=1,COUNTBLANK($AT252:$AU252)=1),IF(Data!$B252&lt;&gt;"",Scoring!$K$7)+IF(Data!$C252&lt;&gt;"",Scoring!$K$8)+IF(Data!$D252&lt;&gt;"",Scoring!$K$9)+IF(Data!$E252&lt;&gt;"",Scoring!$K$10)+IF(Data!$F252&lt;&gt;"",Scoring!$K$11)+IF(Data!$G252&lt;&gt;"",Scoring!$K$12)+IF(Data!$H252&lt;&gt;"",Scoring!$K$13)+IF(Data!$I252&lt;&gt;"",Scoring!$K$14)+IF(Data!$J252&lt;&gt;"",Scoring!$K$15)+IF(Data!$K252&lt;&gt;"",Scoring!$K$16)+IF(Data!$L252&lt;&gt;"",Scoring!$K$17)+IF(Data!$M252&lt;&gt;"",Scoring!$K$18)+IF(Data!$N252&lt;&gt;"",Scoring!$K$19)+IF(Data!$O252&lt;&gt;"",Scoring!$K$20)+IF(Data!$P252&lt;&gt;"",Scoring!$K$21)+IF(Data!$Q252&lt;&gt;"",Scoring!$K$22)+IF(Data!$R252&lt;&gt;"",Scoring!$K$23)+IF(Data!$S252&lt;&gt;"",Scoring!$K$24)+IF(Data!$T252&lt;&gt;"",Scoring!$K$25)+IF(Data!$U252&lt;&gt;"",Scoring!$K$26)+IF(Data!$V252&lt;&gt;"",Scoring!$K$27)+IF(Data!$W252&lt;&gt;"",Scoring!$K$28)+IF(Data!$X252&lt;&gt;"",Scoring!$K$29)+IF(Data!$Y252&lt;&gt;"",Scoring!$K$30)+IF(Data!$Z252&lt;&gt;"",Scoring!$K$31)+IF(Data!$AA252&lt;&gt;"",Scoring!$K$32)+IF(Data!$AB252&lt;&gt;"",Scoring!$K$33)+IF(Data!$AC252&lt;&gt;"",Scoring!$K$34)+IF(Data!$AD252&lt;&gt;"",Scoring!$K$35)+IF(Data!$AE252&lt;&gt;"",Scoring!$K$36)+IF(Data!$AF252&lt;&gt;"",Scoring!$K$37)+IF(Data!$AG252&lt;&gt;"",Scoring!$K$38)+IF(Data!$AH252&lt;&gt;"",Scoring!$K$39)+IF(Data!$AI252&lt;&gt;"",Scoring!$K$40)+IF(Data!$AJ252&lt;&gt;"",Scoring!$K$41)+IF(Data!$AK252&lt;&gt;"",Scoring!$K$42)+IF(Data!$AL252&lt;&gt;"",Scoring!$K$43)+IF(Data!$AM252&lt;&gt;"",Scoring!$K$44)+IF(Data!$AN252&lt;&gt;"",Scoring!$K$45)+IF(Data!$AO252&lt;&gt;"",Scoring!$K$46)+IF(Data!$AP252&lt;&gt;"",Scoring!$K$47)+IF(Data!$AQ252&lt;&gt;"",Scoring!$K$48)+IF(Data!$AR252&lt;&gt;"",Scoring!$K$49)+IF(Data!$AS252&lt;&gt;"",Scoring!$K$50)+IF(Data!$AT252&lt;&gt;"",Scoring!$K$51)+IF(Data!$AU252&lt;&gt;"",Scoring!$K$52),"")</f>
        <v/>
      </c>
      <c r="BK252" s="184" t="str">
        <f>IF(BJ252&lt;&gt;"",LOOKUP(BJ252,Likelihoods!$A$7:$A$107,Likelihoods!I$7:I$107),"")</f>
        <v/>
      </c>
      <c r="BL252" s="187" t="str">
        <f>IF(AND(COUNTBLANK($B252:$O252)=13,COUNTBLANK($P252:$Q252)=1,COUNTBLANK($R252:$U252)=3,COUNTBLANK($V252:$X252)=2,COUNTBLANK($Y252:$AE252)=6,COUNTBLANK($AF252:$AJ252)=4,COUNTBLANK($AK252:AN252)=3,COUNTBLANK($AO252:$AQ252)=2,COUNTBLANK($AR252:$AS252)=1,COUNTBLANK($AT252:$AU252)=1),IF(Data!$B252&lt;&gt;"",Scoring!$L$7)+IF(Data!$C252&lt;&gt;"",Scoring!$L$8)+IF(Data!$D252&lt;&gt;"",Scoring!$L$9)+IF(Data!$E252&lt;&gt;"",Scoring!$L$10)+IF(Data!$F252&lt;&gt;"",Scoring!$L$11)+IF(Data!$G252&lt;&gt;"",Scoring!$L$12)+IF(Data!$H252&lt;&gt;"",Scoring!$L$13)+IF(Data!$I252&lt;&gt;"",Scoring!$L$14)+IF(Data!$J252&lt;&gt;"",Scoring!$L$15)+IF(Data!$K252&lt;&gt;"",Scoring!$L$16)+IF(Data!$L252&lt;&gt;"",Scoring!$L$17)+IF(Data!$M252&lt;&gt;"",Scoring!$L$18)+IF(Data!$N252&lt;&gt;"",Scoring!$L$19)+IF(Data!$O252&lt;&gt;"",Scoring!$L$20)+IF(Data!$P252&lt;&gt;"",Scoring!$L$21)+IF(Data!$Q252&lt;&gt;"",Scoring!$L$22)+IF(Data!$R252&lt;&gt;"",Scoring!$L$23)+IF(Data!$S252&lt;&gt;"",Scoring!$L$24)+IF(Data!$T252&lt;&gt;"",Scoring!$L$25)+IF(Data!$U252&lt;&gt;"",Scoring!$L$26)+IF(Data!$V252&lt;&gt;"",Scoring!$L$27)+IF(Data!$W252&lt;&gt;"",Scoring!$L$28)+IF(Data!$X252&lt;&gt;"",Scoring!$L$29)+IF(Data!$Y252&lt;&gt;"",Scoring!$L$30)+IF(Data!$Z252&lt;&gt;"",Scoring!$L$31)+IF(Data!$AA252&lt;&gt;"",Scoring!$L$32)+IF(Data!$AB252&lt;&gt;"",Scoring!$L$33)+IF(Data!$AC252&lt;&gt;"",Scoring!$L$34)+IF(Data!$AD252&lt;&gt;"",Scoring!$L$35)+IF(Data!$AE252&lt;&gt;"",Scoring!$L$36)+IF(Data!$AF252&lt;&gt;"",Scoring!$L$37)+IF(Data!$AG252&lt;&gt;"",Scoring!$L$38)+IF(Data!$AH252&lt;&gt;"",Scoring!$L$39)+IF(Data!$AI252&lt;&gt;"",Scoring!$L$40)+IF(Data!$AJ252&lt;&gt;"",Scoring!$L$41)+IF(Data!$AK252&lt;&gt;"",Scoring!$L$42)+IF(Data!$AL252&lt;&gt;"",Scoring!$L$43)+IF(Data!$AM252&lt;&gt;"",Scoring!$L$44)+IF(Data!$AN252&lt;&gt;"",Scoring!$L$45)+IF(Data!$AO252&lt;&gt;"",Scoring!$L$46)+IF(Data!$AP252&lt;&gt;"",Scoring!$L$47)+IF(Data!$AQ252&lt;&gt;"",Scoring!$L$48)+IF(Data!$AR252&lt;&gt;"",Scoring!$L$49)+IF(Data!$AS252&lt;&gt;"",Scoring!$L$50)+IF(Data!$AT252&lt;&gt;"",Scoring!$L$51)+IF(Data!$AU252&lt;&gt;"",Scoring!$L$52),"")</f>
        <v/>
      </c>
      <c r="BM252" s="180" t="str">
        <f>IF(BL252&lt;&gt;"",LOOKUP(BL252,Likelihoods!$A$7:$A$107,Likelihoods!J$7:J$107),"")</f>
        <v/>
      </c>
      <c r="BN252" s="181" t="str">
        <f>IF(AND(COUNTBLANK($B252:$O252)=13,COUNTBLANK($P252:$Q252)=1,COUNTBLANK($R252:$U252)=3,COUNTBLANK($V252:$X252)=2,COUNTBLANK($Y252:$AE252)=6,COUNTBLANK($AF252:$AJ252)=4,COUNTBLANK($AK252:AN252)=3,COUNTBLANK($AO252:$AQ252)=2,COUNTBLANK($AR252:$AS252)=1,COUNTBLANK($AT252:$AU252)=1),IF(Data!$B252&lt;&gt;"",Scoring!$M$7)+IF(Data!$C252&lt;&gt;"",Scoring!$M$8)+IF(Data!$D252&lt;&gt;"",Scoring!$M$9)+IF(Data!$E252&lt;&gt;"",Scoring!$M$10)+IF(Data!$F252&lt;&gt;"",Scoring!$M$11)+IF(Data!$G252&lt;&gt;"",Scoring!$M$12)+IF(Data!$H252&lt;&gt;"",Scoring!$M$13)+IF(Data!$I252&lt;&gt;"",Scoring!$M$14)+IF(Data!$J252&lt;&gt;"",Scoring!$M$15)+IF(Data!$K252&lt;&gt;"",Scoring!$M$16)+IF(Data!$L252&lt;&gt;"",Scoring!$M$17)+IF(Data!$M252&lt;&gt;"",Scoring!$M$18)+IF(Data!$N252&lt;&gt;"",Scoring!$M$19)+IF(Data!$O252&lt;&gt;"",Scoring!$M$20)+IF(Data!$P252&lt;&gt;"",Scoring!$M$21)+IF(Data!$Q252&lt;&gt;"",Scoring!$M$22)+IF(Data!$R252&lt;&gt;"",Scoring!$M$23)+IF(Data!$S252&lt;&gt;"",Scoring!$M$24)+IF(Data!$T252&lt;&gt;"",Scoring!$M$25)+IF(Data!$U252&lt;&gt;"",Scoring!$M$26)+IF(Data!$V252&lt;&gt;"",Scoring!$M$27)+IF(Data!$W252&lt;&gt;"",Scoring!$M$28)+IF(Data!$X252&lt;&gt;"",Scoring!$M$29)+IF(Data!$Y252&lt;&gt;"",Scoring!$M$30)+IF(Data!$Z252&lt;&gt;"",Scoring!$M$31)+IF(Data!$AA252&lt;&gt;"",Scoring!$M$32)+IF(Data!$AB252&lt;&gt;"",Scoring!$M$33)+IF(Data!$AC252&lt;&gt;"",Scoring!$M$34)+IF(Data!$AD252&lt;&gt;"",Scoring!$M$35)+IF(Data!$AE252&lt;&gt;"",Scoring!$M$36)+IF(Data!$AF252&lt;&gt;"",Scoring!$M$37)+IF(Data!$AG252&lt;&gt;"",Scoring!$M$38)+IF(Data!$AH252&lt;&gt;"",Scoring!$M$39)+IF(Data!$AI252&lt;&gt;"",Scoring!$M$40)+IF(Data!$AJ252&lt;&gt;"",Scoring!$M$41)+IF(Data!$AK252&lt;&gt;"",Scoring!$M$42)+IF(Data!$AL252&lt;&gt;"",Scoring!$M$43)+IF(Data!$AM252&lt;&gt;"",Scoring!$M$44)+IF(Data!$AN252&lt;&gt;"",Scoring!$M$45)+IF(Data!$AO252&lt;&gt;"",Scoring!$M$46)+IF(Data!$AP252&lt;&gt;"",Scoring!$M$47)+IF(Data!$AQ252&lt;&gt;"",Scoring!$M$48)+IF(Data!$AR252&lt;&gt;"",Scoring!$M$49)+IF(Data!$AS252&lt;&gt;"",Scoring!$M$50)+IF(Data!$AT252&lt;&gt;"",Scoring!$M$51)+IF(Data!$AU252&lt;&gt;"",Scoring!$M$52),"")</f>
        <v/>
      </c>
      <c r="BO252" s="184" t="str">
        <f>IF(BN252&lt;&gt;"",LOOKUP(BN252,Likelihoods!$A$7:$A$107,Likelihoods!K$7:K$107),"")</f>
        <v/>
      </c>
      <c r="BP252" s="179" t="str">
        <f>IF(AND(COUNTBLANK($B252:$O252)=13,COUNTBLANK($P252:$Q252)=1,COUNTBLANK($R252:$U252)=3,COUNTBLANK($V252:$X252)=2,COUNTBLANK($Y252:$AE252)=6,COUNTBLANK($AF252:$AJ252)=4,COUNTBLANK($AK252:AN252)=3,COUNTBLANK($AO252:$AQ252)=2,COUNTBLANK($AR252:$AS252)=1,COUNTBLANK($AT252:$AU252)=1),IF(Data!$B252&lt;&gt;"",Scoring!$N$7)+IF(Data!$C252&lt;&gt;"",Scoring!$N$8)+IF(Data!$D252&lt;&gt;"",Scoring!$N$9)+IF(Data!$E252&lt;&gt;"",Scoring!$N$10)+IF(Data!$F252&lt;&gt;"",Scoring!$N$11)+IF(Data!$G252&lt;&gt;"",Scoring!$N$12)+IF(Data!$H252&lt;&gt;"",Scoring!$N$13)+IF(Data!$I252&lt;&gt;"",Scoring!$N$14)+IF(Data!$J252&lt;&gt;"",Scoring!$N$15)+IF(Data!$K252&lt;&gt;"",Scoring!$N$16)+IF(Data!$L252&lt;&gt;"",Scoring!$N$17)+IF(Data!$M252&lt;&gt;"",Scoring!$N$18)+IF(Data!$N252&lt;&gt;"",Scoring!$N$19)+IF(Data!$O252&lt;&gt;"",Scoring!$N$20)+IF(Data!$P252&lt;&gt;"",Scoring!$N$21)+IF(Data!$Q252&lt;&gt;"",Scoring!$N$22)+IF(Data!$R252&lt;&gt;"",Scoring!$N$23)+IF(Data!$S252&lt;&gt;"",Scoring!$N$24)+IF(Data!$T252&lt;&gt;"",Scoring!$N$25)+IF(Data!$U252&lt;&gt;"",Scoring!$N$26)+IF(Data!$V252&lt;&gt;"",Scoring!$N$27)+IF(Data!$W252&lt;&gt;"",Scoring!$N$28)+IF(Data!$X252&lt;&gt;"",Scoring!$N$29)+IF(Data!$Y252&lt;&gt;"",Scoring!$N$30)+IF(Data!$Z252&lt;&gt;"",Scoring!$N$31)+IF(Data!$AA252&lt;&gt;"",Scoring!$N$32)+IF(Data!$AB252&lt;&gt;"",Scoring!$N$33)+IF(Data!$AC252&lt;&gt;"",Scoring!$N$34)+IF(Data!$AD252&lt;&gt;"",Scoring!$N$35)+IF(Data!$AE252&lt;&gt;"",Scoring!$N$36)+IF(Data!$AF252&lt;&gt;"",Scoring!$N$37)+IF(Data!$AG252&lt;&gt;"",Scoring!$N$38)+IF(Data!$AH252&lt;&gt;"",Scoring!$N$39)+IF(Data!$AI252&lt;&gt;"",Scoring!$N$40)+IF(Data!$AJ252&lt;&gt;"",Scoring!$N$41)+IF(Data!$AK252&lt;&gt;"",Scoring!$N$42)+IF(Data!$AL252&lt;&gt;"",Scoring!$N$43)+IF(Data!$AM252&lt;&gt;"",Scoring!$N$44)+IF(Data!$AN252&lt;&gt;"",Scoring!$N$45)+IF(Data!$AO252&lt;&gt;"",Scoring!$N$46)+IF(Data!$AP252&lt;&gt;"",Scoring!$N$47)+IF(Data!$AQ252&lt;&gt;"",Scoring!$N$48)+IF(Data!$AR252&lt;&gt;"",Scoring!$N$49)+IF(Data!$AS252&lt;&gt;"",Scoring!$N$50)+IF(Data!$AT252&lt;&gt;"",Scoring!$N$51)+IF(Data!$AU252&lt;&gt;"",Scoring!$N$52),"")</f>
        <v/>
      </c>
      <c r="BQ252" s="189" t="str">
        <f>IF(BP252&lt;&gt;"",LOOKUP(BP252,Likelihoods!$A$7:$A$107,Likelihoods!L$7:L$107),"")</f>
        <v/>
      </c>
      <c r="BR252" s="181" t="str">
        <f>IF(AND(COUNTBLANK($B252:$O252)=13,COUNTBLANK($P252:$Q252)=1,COUNTBLANK($R252:$U252)=3,COUNTBLANK($V252:$X252)=2,COUNTBLANK($Y252:$AE252)=6,COUNTBLANK($AF252:$AJ252)=4,COUNTBLANK($AK252:AN252)=3,COUNTBLANK($AO252:$AQ252)=2,COUNTBLANK($AR252:$AS252)=1,COUNTBLANK($AT252:$AU252)=1),IF(Data!$B252&lt;&gt;"",Scoring!$O$7)+IF(Data!$C252&lt;&gt;"",Scoring!$O$8)+IF(Data!$D252&lt;&gt;"",Scoring!$O$9)+IF(Data!$E252&lt;&gt;"",Scoring!$O$10)+IF(Data!$F252&lt;&gt;"",Scoring!$O$11)+IF(Data!$G252&lt;&gt;"",Scoring!$O$12)+IF(Data!$H252&lt;&gt;"",Scoring!$O$13)+IF(Data!$I252&lt;&gt;"",Scoring!$O$14)+IF(Data!$J252&lt;&gt;"",Scoring!$O$15)+IF(Data!$K252&lt;&gt;"",Scoring!$O$16)+IF(Data!$L252&lt;&gt;"",Scoring!$O$17)+IF(Data!$M252&lt;&gt;"",Scoring!$O$18)+IF(Data!$N252&lt;&gt;"",Scoring!$O$19)+IF(Data!$O252&lt;&gt;"",Scoring!$O$20)+IF(Data!$P252&lt;&gt;"",Scoring!$O$21)+IF(Data!$Q252&lt;&gt;"",Scoring!$O$22)+IF(Data!$R252&lt;&gt;"",Scoring!$O$23)+IF(Data!$S252&lt;&gt;"",Scoring!$O$24)+IF(Data!$T252&lt;&gt;"",Scoring!$O$25)+IF(Data!$U252&lt;&gt;"",Scoring!$O$26)+IF(Data!$V252&lt;&gt;"",Scoring!$O$27)+IF(Data!$W252&lt;&gt;"",Scoring!$O$28)+IF(Data!$X252&lt;&gt;"",Scoring!$O$29)+IF(Data!$Y252&lt;&gt;"",Scoring!$O$30)+IF(Data!$Z252&lt;&gt;"",Scoring!$O$31)+IF(Data!$AA252&lt;&gt;"",Scoring!$O$32)+IF(Data!$AB252&lt;&gt;"",Scoring!$O$33)+IF(Data!$AC252&lt;&gt;"",Scoring!$O$34)+IF(Data!$AD252&lt;&gt;"",Scoring!$O$35)+IF(Data!$AE252&lt;&gt;"",Scoring!$O$36)+IF(Data!$AF252&lt;&gt;"",Scoring!$O$37)+IF(Data!$AG252&lt;&gt;"",Scoring!$O$38)+IF(Data!$AH252&lt;&gt;"",Scoring!$O$39)+IF(Data!$AI252&lt;&gt;"",Scoring!$O$40)+IF(Data!$AJ252&lt;&gt;"",Scoring!$O$41)+IF(Data!$AK252&lt;&gt;"",Scoring!$O$42)+IF(Data!$AL252&lt;&gt;"",Scoring!$O$43)+IF(Data!$AM252&lt;&gt;"",Scoring!$O$44)+IF(Data!$AN252&lt;&gt;"",Scoring!$O$45)+IF(Data!$AO252&lt;&gt;"",Scoring!$O$46)+IF(Data!$AP252&lt;&gt;"",Scoring!$O$47)+IF(Data!$AQ252&lt;&gt;"",Scoring!$O$48)+IF(Data!$AR252&lt;&gt;"",Scoring!$O$49)+IF(Data!$AS252&lt;&gt;"",Scoring!$O$50)+IF(Data!$AT252&lt;&gt;"",Scoring!$O$51)+IF(Data!$AU252&lt;&gt;"",Scoring!$O$52),"")</f>
        <v/>
      </c>
      <c r="BS252" s="184" t="str">
        <f>IF(BR252&lt;&gt;"",LOOKUP(BR252,Likelihoods!$A$7:$A$107,Likelihoods!M$7:M$107),"")</f>
        <v/>
      </c>
      <c r="BT252" s="181" t="str">
        <f>IF(AND(COUNTBLANK($B252:$O252)=13,COUNTBLANK($P252:$Q252)=1,COUNTBLANK($R252:$U252)=3,COUNTBLANK($V252:$X252)=2,COUNTBLANK($Y252:$AE252)=6,COUNTBLANK($AF252:$AJ252)=4,COUNTBLANK($AK252:AN252)=3,COUNTBLANK($AO252:$AQ252)=2,COUNTBLANK($AR252:$AS252)=1,COUNTBLANK($AT252:$AU252)=1),IF(Data!$B252&lt;&gt;"",Scoring!$P$7)+IF(Data!$C252&lt;&gt;"",Scoring!$P$8)+IF(Data!$D252&lt;&gt;"",Scoring!$P$9)+IF(Data!$E252&lt;&gt;"",Scoring!$P$10)+IF(Data!$F252&lt;&gt;"",Scoring!$P$11)+IF(Data!$G252&lt;&gt;"",Scoring!$P$12)+IF(Data!$H252&lt;&gt;"",Scoring!$P$13)+IF(Data!$I252&lt;&gt;"",Scoring!$P$14)+IF(Data!$J252&lt;&gt;"",Scoring!$P$15)+IF(Data!$K252&lt;&gt;"",Scoring!$P$16)+IF(Data!$L252&lt;&gt;"",Scoring!$P$17)+IF(Data!$M252&lt;&gt;"",Scoring!$P$18)+IF(Data!$N252&lt;&gt;"",Scoring!$P$19)+IF(Data!$O252&lt;&gt;"",Scoring!$P$20)+IF(Data!$P252&lt;&gt;"",Scoring!$P$21)+IF(Data!$Q252&lt;&gt;"",Scoring!$P$22)+IF(Data!$R252&lt;&gt;"",Scoring!$P$23)+IF(Data!$S252&lt;&gt;"",Scoring!$P$24)+IF(Data!$T252&lt;&gt;"",Scoring!$P$25)+IF(Data!$U252&lt;&gt;"",Scoring!$P$26)+IF(Data!$V252&lt;&gt;"",Scoring!$P$27)+IF(Data!$W252&lt;&gt;"",Scoring!$P$28)+IF(Data!$X252&lt;&gt;"",Scoring!$P$29)+IF(Data!$Y252&lt;&gt;"",Scoring!$P$30)+IF(Data!$Z252&lt;&gt;"",Scoring!$P$31)+IF(Data!$AA252&lt;&gt;"",Scoring!$P$32)+IF(Data!$AB252&lt;&gt;"",Scoring!$P$33)+IF(Data!$AC252&lt;&gt;"",Scoring!$P$34)+IF(Data!$AD252&lt;&gt;"",Scoring!$P$35)+IF(Data!$AE252&lt;&gt;"",Scoring!$P$36)+IF(Data!$AF252&lt;&gt;"",Scoring!$P$37)+IF(Data!$AG252&lt;&gt;"",Scoring!$P$38)+IF(Data!$AH252&lt;&gt;"",Scoring!$P$39)+IF(Data!$AI252&lt;&gt;"",Scoring!$P$40)+IF(Data!$AJ252&lt;&gt;"",Scoring!$P$41)+IF(Data!$AK252&lt;&gt;"",Scoring!$P$42)+IF(Data!$AL252&lt;&gt;"",Scoring!$P$43)+IF(Data!$AM252&lt;&gt;"",Scoring!$P$44)+IF(Data!$AN252&lt;&gt;"",Scoring!$P$45)+IF(Data!$AO252&lt;&gt;"",Scoring!$P$46)+IF(Data!$AP252&lt;&gt;"",Scoring!$P$47)+IF(Data!$AQ252&lt;&gt;"",Scoring!$P$48)+IF(Data!$AR252&lt;&gt;"",Scoring!$P$49)+IF(Data!$AS252&lt;&gt;"",Scoring!$P$50)+IF(Data!$AT252&lt;&gt;"",Scoring!$P$51)+IF(Data!$AU252&lt;&gt;"",Scoring!$P$52),"")</f>
        <v/>
      </c>
      <c r="BU252" s="180" t="str">
        <f>IF(BT252&lt;&gt;"",LOOKUP(BT252,Likelihoods!$A$7:$A$107,Likelihoods!N$7:N$107),"")</f>
        <v/>
      </c>
      <c r="BV252" s="181" t="str">
        <f>IF(AND(COUNTBLANK($B252:$O252)=13,COUNTBLANK($P252:$Q252)=1,COUNTBLANK($R252:$U252)=3,COUNTBLANK($V252:$X252)=2,COUNTBLANK($Y252:$AE252)=6,COUNTBLANK($AF252:$AJ252)=4,COUNTBLANK($AK252:AN252)=3,COUNTBLANK($AO252:$AQ252)=2,COUNTBLANK($AR252:$AS252)=1,COUNTBLANK($AT252:$AU252)=1),IF(Data!$B252&lt;&gt;"",Scoring!$Q$7)+IF(Data!$C252&lt;&gt;"",Scoring!$Q$8)+IF(Data!$D252&lt;&gt;"",Scoring!$Q$9)+IF(Data!$E252&lt;&gt;"",Scoring!$Q$10)+IF(Data!$F252&lt;&gt;"",Scoring!$Q$11)+IF(Data!$G252&lt;&gt;"",Scoring!$Q$12)+IF(Data!$H252&lt;&gt;"",Scoring!$Q$13)+IF(Data!$I252&lt;&gt;"",Scoring!$Q$14)+IF(Data!$J252&lt;&gt;"",Scoring!$Q$15)+IF(Data!$K252&lt;&gt;"",Scoring!$Q$16)+IF(Data!$L252&lt;&gt;"",Scoring!$Q$17)+IF(Data!$M252&lt;&gt;"",Scoring!$Q$18)+IF(Data!$N252&lt;&gt;"",Scoring!$Q$19)+IF(Data!$O252&lt;&gt;"",Scoring!$Q$20)+IF(Data!$P252&lt;&gt;"",Scoring!$Q$21)+IF(Data!$Q252&lt;&gt;"",Scoring!$Q$22)+IF(Data!$R252&lt;&gt;"",Scoring!$Q$23)+IF(Data!$S252&lt;&gt;"",Scoring!$Q$24)+IF(Data!$T252&lt;&gt;"",Scoring!$Q$25)+IF(Data!$U252&lt;&gt;"",Scoring!$Q$26)+IF(Data!$V252&lt;&gt;"",Scoring!$Q$27)+IF(Data!$W252&lt;&gt;"",Scoring!$Q$28)+IF(Data!$X252&lt;&gt;"",Scoring!$Q$29)+IF(Data!$Y252&lt;&gt;"",Scoring!$Q$30)+IF(Data!$Z252&lt;&gt;"",Scoring!$Q$31)+IF(Data!$AA252&lt;&gt;"",Scoring!$Q$32)+IF(Data!$AB252&lt;&gt;"",Scoring!$Q$33)+IF(Data!$AC252&lt;&gt;"",Scoring!$Q$34)+IF(Data!$AD252&lt;&gt;"",Scoring!$Q$35)+IF(Data!$AE252&lt;&gt;"",Scoring!$Q$36)+IF(Data!$AF252&lt;&gt;"",Scoring!$Q$37)+IF(Data!$AG252&lt;&gt;"",Scoring!$Q$38)+IF(Data!$AH252&lt;&gt;"",Scoring!$Q$39)+IF(Data!$AI252&lt;&gt;"",Scoring!$Q$40)+IF(Data!$AJ252&lt;&gt;"",Scoring!$Q$41)+IF(Data!$AK252&lt;&gt;"",Scoring!$Q$42)+IF(Data!$AL252&lt;&gt;"",Scoring!$Q$43)+IF(Data!$AM252&lt;&gt;"",Scoring!$Q$44)+IF(Data!$AN252&lt;&gt;"",Scoring!$Q$45)+IF(Data!$AO252&lt;&gt;"",Scoring!$Q$46)+IF(Data!$AP252&lt;&gt;"",Scoring!$Q$47)+IF(Data!$AQ252&lt;&gt;"",Scoring!$Q$48)+IF(Data!$AR252&lt;&gt;"",Scoring!$Q$49)+IF(Data!$AS252&lt;&gt;"",Scoring!$Q$50)+IF(Data!$AT252&lt;&gt;"",Scoring!$Q$51)+IF(Data!$AU252&lt;&gt;"",Scoring!$Q$52),"")</f>
        <v/>
      </c>
      <c r="BW252" s="183" t="str">
        <f>IF(BV252&lt;&gt;"",LOOKUP(BV252,Likelihoods!$A$7:$A$107,Likelihoods!O$7:O$107),"")</f>
        <v/>
      </c>
      <c r="BX252" s="9"/>
      <c r="BY252" s="9"/>
      <c r="BZ252" s="9"/>
      <c r="CA252" s="9"/>
      <c r="CB252" s="9"/>
      <c r="CC252" s="9"/>
      <c r="CD252" s="9"/>
      <c r="CE252" s="9"/>
      <c r="CF252" s="9"/>
      <c r="CG252" s="9"/>
      <c r="CH252" s="9"/>
      <c r="CI252" s="9"/>
      <c r="CJ252" s="9"/>
      <c r="CK252" s="9"/>
    </row>
    <row r="253" spans="1:89" ht="14.25">
      <c r="A253" s="59"/>
      <c r="B253" s="76"/>
      <c r="C253" s="77"/>
      <c r="D253" s="77"/>
      <c r="E253" s="77"/>
      <c r="F253" s="77"/>
      <c r="G253" s="77"/>
      <c r="H253" s="77"/>
      <c r="I253" s="77"/>
      <c r="J253" s="77"/>
      <c r="K253" s="77"/>
      <c r="L253" s="77"/>
      <c r="M253" s="77"/>
      <c r="N253" s="77"/>
      <c r="O253" s="77"/>
      <c r="P253" s="76"/>
      <c r="Q253" s="78"/>
      <c r="R253" s="77"/>
      <c r="S253" s="77"/>
      <c r="T253" s="77"/>
      <c r="U253" s="77"/>
      <c r="V253" s="76"/>
      <c r="W253" s="77"/>
      <c r="X253" s="78"/>
      <c r="Y253" s="77"/>
      <c r="Z253" s="77"/>
      <c r="AA253" s="77"/>
      <c r="AB253" s="77"/>
      <c r="AC253" s="77"/>
      <c r="AD253" s="77"/>
      <c r="AE253" s="77"/>
      <c r="AF253" s="76"/>
      <c r="AG253" s="77"/>
      <c r="AH253" s="77"/>
      <c r="AI253" s="77"/>
      <c r="AJ253" s="78"/>
      <c r="AK253" s="77"/>
      <c r="AL253" s="77"/>
      <c r="AM253" s="77"/>
      <c r="AN253" s="77"/>
      <c r="AO253" s="76"/>
      <c r="AP253" s="77"/>
      <c r="AQ253" s="78"/>
      <c r="AR253" s="76"/>
      <c r="AS253" s="78"/>
      <c r="AT253" s="77"/>
      <c r="AU253" s="77"/>
      <c r="AV253" s="179" t="str">
        <f>IF(AND(COUNTBLANK($B253:$O253)=13,COUNTBLANK($P253:$Q253)=1,COUNTBLANK($R253:$U253)=3,COUNTBLANK($V253:$X253)=2,COUNTBLANK($Y253:$AE253)=6,COUNTBLANK($AF253:$AJ253)=4,COUNTBLANK($AK253:AN253)=3,COUNTBLANK($AO253:$AQ253)=2,COUNTBLANK($AR253:$AS253)=1,COUNTBLANK($AT253:$AU253)=1),IF(Data!$B253&lt;&gt;"",Scoring!$D$7)+IF(Data!$C253&lt;&gt;"",Scoring!$D$8)+IF(Data!$D253&lt;&gt;"",Scoring!$D$9)+IF(Data!$E253&lt;&gt;"",Scoring!$D$10)+IF(Data!$F253&lt;&gt;"",Scoring!$D$11)+IF(Data!$G253&lt;&gt;"",Scoring!$D$12)+IF(Data!$H253&lt;&gt;"",Scoring!$D$13)+IF(Data!$I253&lt;&gt;"",Scoring!$D$14)+IF(Data!$J253&lt;&gt;"",Scoring!$D$15)+IF(Data!$K253&lt;&gt;"",Scoring!$D$16)+IF(Data!$L253&lt;&gt;"",Scoring!$D$17)+IF(Data!$M253&lt;&gt;"",Scoring!$D$18)+IF(Data!$N253&lt;&gt;"",Scoring!$D$19)+IF(Data!$O253&lt;&gt;"",Scoring!$D$20)+IF(Data!$P253&lt;&gt;"",Scoring!$D$21)+IF(Data!$Q253&lt;&gt;"",Scoring!$D$22)+IF(Data!$R253&lt;&gt;"",Scoring!$D$23)+IF(Data!$S253&lt;&gt;"",Scoring!$D$24)+IF(Data!$T253&lt;&gt;"",Scoring!$D$25)+IF(Data!$U253&lt;&gt;"",Scoring!$D$26)+IF(Data!$V253&lt;&gt;"",Scoring!$D$27)+IF(Data!$W253&lt;&gt;"",Scoring!$D$28)+IF(Data!$X253&lt;&gt;"",Scoring!$D$29)+IF(Data!$Y253&lt;&gt;"",Scoring!$D$30)+IF(Data!$Z253&lt;&gt;"",Scoring!$D$31)+IF(Data!$AA253&lt;&gt;"",Scoring!$D$32)+IF(Data!$AB253&lt;&gt;"",Scoring!$D$33)+IF(Data!$AC253&lt;&gt;"",Scoring!$D$34)+IF(Data!$AD253&lt;&gt;"",Scoring!$D$35)+IF(Data!$AE253&lt;&gt;"",Scoring!$D$36)+IF(Data!$AF253&lt;&gt;"",Scoring!$D$37)+IF(Data!$AG253&lt;&gt;"",Scoring!$D$38)+IF(Data!$AH253&lt;&gt;"",Scoring!$D$39)+IF(Data!$AI253&lt;&gt;"",Scoring!$D$40)+IF(Data!$AJ253&lt;&gt;"",Scoring!$D$41)+IF(Data!$AK253&lt;&gt;"",Scoring!$D$42)+IF(Data!$AL253&lt;&gt;"",Scoring!$D$43)+IF(Data!$AM253&lt;&gt;"",Scoring!$D$44)+IF(Data!$AN253&lt;&gt;"",Scoring!$D$45)+IF(Data!$AO253&lt;&gt;"",Scoring!$D$46)+IF(Data!$AP253&lt;&gt;"",Scoring!$D$47)+IF(Data!$AQ253&lt;&gt;"",Scoring!$D$48)+IF(Data!$AR253&lt;&gt;"",Scoring!$D$49)+IF(Data!$AS253&lt;&gt;"",Scoring!$D$50)+IF(Data!$AT253&lt;&gt;"",Scoring!$D$51)+IF(Data!$AU253&lt;&gt;"",Scoring!$D$52),"")</f>
        <v/>
      </c>
      <c r="AW253" s="180" t="str">
        <f>IF(AV253&lt;&gt;"",LOOKUP(AV253,Likelihoods!$A$7:$A$107,Likelihoods!B$7:B$107),"")</f>
        <v/>
      </c>
      <c r="AX253" s="181" t="str">
        <f>IF(AND(COUNTBLANK($B253:$O253)=13,COUNTBLANK($P253:$Q253)=1,COUNTBLANK($R253:$U253)=3,COUNTBLANK($V253:$X253)=2,COUNTBLANK($Y253:$AE253)=6,COUNTBLANK($AF253:$AJ253)=4,COUNTBLANK($AK253:AN253)=3,COUNTBLANK($AO253:$AQ253)=2,COUNTBLANK($AR253:$AS253)=1,COUNTBLANK($AT253:$AU253)=1),IF(Data!$B253&lt;&gt;"",Scoring!$E$7)+IF(Data!$C253&lt;&gt;"",Scoring!$E$8)+IF(Data!$D253&lt;&gt;"",Scoring!$E$9)+IF(Data!$E253&lt;&gt;"",Scoring!$E$10)+IF(Data!$F253&lt;&gt;"",Scoring!$E$11)+IF(Data!$G253&lt;&gt;"",Scoring!$E$12)+IF(Data!$H253&lt;&gt;"",Scoring!$E$13)+IF(Data!$I253&lt;&gt;"",Scoring!$E$14)+IF(Data!$J253&lt;&gt;"",Scoring!$E$15)+IF(Data!$K253&lt;&gt;"",Scoring!$E$16)+IF(Data!$L253&lt;&gt;"",Scoring!$E$17)+IF(Data!$M253&lt;&gt;"",Scoring!$E$18)+IF(Data!$N253&lt;&gt;"",Scoring!$E$19)+IF(Data!$O253&lt;&gt;"",Scoring!$E$20)+IF(Data!$P253&lt;&gt;"",Scoring!$E$21)+IF(Data!$Q253&lt;&gt;"",Scoring!$E$22)+IF(Data!$R253&lt;&gt;"",Scoring!$E$23)+IF(Data!$S253&lt;&gt;"",Scoring!$E$24)+IF(Data!$T253&lt;&gt;"",Scoring!$E$25)+IF(Data!$U253&lt;&gt;"",Scoring!$E$26)+IF(Data!$V253&lt;&gt;"",Scoring!$E$27)+IF(Data!$W253&lt;&gt;"",Scoring!$E$28)+IF(Data!$X253&lt;&gt;"",Scoring!$E$29)+IF(Data!$Y253&lt;&gt;"",Scoring!$E$30)+IF(Data!$Z253&lt;&gt;"",Scoring!$E$31)+IF(Data!$AA253&lt;&gt;"",Scoring!$E$32)+IF(Data!$AB253&lt;&gt;"",Scoring!$E$33)+IF(Data!$AC253&lt;&gt;"",Scoring!$E$34)+IF(Data!$AD253&lt;&gt;"",Scoring!$E$35)+IF(Data!$AE253&lt;&gt;"",Scoring!$E$36)+IF(Data!$AF253&lt;&gt;"",Scoring!$E$37)+IF(Data!$AG253&lt;&gt;"",Scoring!$E$38)+IF(Data!$AH253&lt;&gt;"",Scoring!$E$39)+IF(Data!$AI253&lt;&gt;"",Scoring!$E$40)+IF(Data!$AJ253&lt;&gt;"",Scoring!$E$41)+IF(Data!$AK253&lt;&gt;"",Scoring!$E$42)+IF(Data!$AL253&lt;&gt;"",Scoring!$E$43)+IF(Data!$AM253&lt;&gt;"",Scoring!$E$44)+IF(Data!$AN253&lt;&gt;"",Scoring!$E$45)+IF(Data!$AO253&lt;&gt;"",Scoring!$E$46)+IF(Data!$AP253&lt;&gt;"",Scoring!$E$47)+IF(Data!$AQ253&lt;&gt;"",Scoring!$E$48)+IF(Data!$AR253&lt;&gt;"",Scoring!$E$49)+IF(Data!$AS253&lt;&gt;"",Scoring!$E$50)+IF(Data!$AT253&lt;&gt;"",Scoring!$E$51)+IF(Data!$AU253&lt;&gt;"",Scoring!$E$52),"")</f>
        <v/>
      </c>
      <c r="AY253" s="180" t="str">
        <f>IF(AX253&lt;&gt;"",LOOKUP(AX253,Likelihoods!$A$7:$A$107,Likelihoods!C$7:C$107),"")</f>
        <v/>
      </c>
      <c r="AZ253" s="182" t="str">
        <f>IF(AND(COUNTBLANK($B253:$O253)=13,COUNTBLANK($P253:$Q253)=1,COUNTBLANK($R253:$U253)=3,COUNTBLANK($V253:$X253)=2,COUNTBLANK($Y253:$AE253)=6,COUNTBLANK($AF253:$AJ253)=4,COUNTBLANK($AK253:AN253)=3,COUNTBLANK($AO253:$AQ253)=2,COUNTBLANK($AR253:$AS253)=1,COUNTBLANK($AT253:$AU253)=1),IF(Data!$B253&lt;&gt;"",Scoring!$F$7)+IF(Data!$C253&lt;&gt;"",Scoring!$F$8)+IF(Data!$D253&lt;&gt;"",Scoring!$F$9)+IF(Data!$E253&lt;&gt;"",Scoring!$F$10)+IF(Data!$F253&lt;&gt;"",Scoring!$F$11)+IF(Data!$G253&lt;&gt;"",Scoring!$F$12)+IF(Data!$H253&lt;&gt;"",Scoring!$F$13)+IF(Data!$I253&lt;&gt;"",Scoring!$F$14)+IF(Data!$J253&lt;&gt;"",Scoring!$F$15)+IF(Data!$K253&lt;&gt;"",Scoring!$F$16)+IF(Data!$L253&lt;&gt;"",Scoring!$F$17)+IF(Data!$M253&lt;&gt;"",Scoring!$F$18)+IF(Data!$N253&lt;&gt;"",Scoring!$F$19)+IF(Data!$O253&lt;&gt;"",Scoring!$F$20)+IF(Data!$P253&lt;&gt;"",Scoring!$F$21)+IF(Data!$Q253&lt;&gt;"",Scoring!$F$22)+IF(Data!$R253&lt;&gt;"",Scoring!$F$23)+IF(Data!$S253&lt;&gt;"",Scoring!$F$24)+IF(Data!$T253&lt;&gt;"",Scoring!$F$25)+IF(Data!$U253&lt;&gt;"",Scoring!$F$26)+IF(Data!$V253&lt;&gt;"",Scoring!$F$27)+IF(Data!$W253&lt;&gt;"",Scoring!$F$28)+IF(Data!$X253&lt;&gt;"",Scoring!$F$29)+IF(Data!$Y253&lt;&gt;"",Scoring!$F$30)+IF(Data!$Z253&lt;&gt;"",Scoring!$F$31)+IF(Data!$AA253&lt;&gt;"",Scoring!$F$32)+IF(Data!$AB253&lt;&gt;"",Scoring!$F$33)+IF(Data!$AC253&lt;&gt;"",Scoring!$F$34)+IF(Data!$AD253&lt;&gt;"",Scoring!$F$35)+IF(Data!$AE253&lt;&gt;"",Scoring!$F$36)+IF(Data!$AF253&lt;&gt;"",Scoring!$F$37)+IF(Data!$AG253&lt;&gt;"",Scoring!$F$38)+IF(Data!$AH253&lt;&gt;"",Scoring!$F$39)+IF(Data!$AI253&lt;&gt;"",Scoring!$F$40)+IF(Data!$AJ253&lt;&gt;"",Scoring!$F$41)+IF(Data!$AK253&lt;&gt;"",Scoring!$F$42)+IF(Data!$AL253&lt;&gt;"",Scoring!$F$43)+IF(Data!$AM253&lt;&gt;"",Scoring!$F$44)+IF(Data!$AN253&lt;&gt;"",Scoring!$F$45)+IF(Data!$AO253&lt;&gt;"",Scoring!$F$46)+IF(Data!$AP253&lt;&gt;"",Scoring!$F$47)+IF(Data!$AQ253&lt;&gt;"",Scoring!$F$48)+IF(Data!$AR253&lt;&gt;"",Scoring!$F$49)+IF(Data!$AS253&lt;&gt;"",Scoring!$F$50)+IF(Data!$AT253&lt;&gt;"",Scoring!$F$51)+IF(Data!$AU253&lt;&gt;"",Scoring!$F$52),"")</f>
        <v/>
      </c>
      <c r="BA253" s="183" t="str">
        <f>IF(AZ253&lt;&gt;"",LOOKUP(AZ253,Likelihoods!$A$7:$A$107,Likelihoods!D$7:D$107),"")</f>
        <v/>
      </c>
      <c r="BB253" s="181" t="str">
        <f>IF(AND(COUNTBLANK($B253:$O253)=13,COUNTBLANK($P253:$Q253)=1,COUNTBLANK($R253:$U253)=3,COUNTBLANK($V253:$X253)=2,COUNTBLANK($Y253:$AE253)=6,COUNTBLANK($AF253:$AJ253)=4,COUNTBLANK($AK253:AN253)=3,COUNTBLANK($AO253:$AQ253)=2,COUNTBLANK($AR253:$AS253)=1,COUNTBLANK($AT253:$AU253)=1),IF(Data!$B253&lt;&gt;"",Scoring!$G$7)+IF(Data!$C253&lt;&gt;"",Scoring!$G$8)+IF(Data!$D253&lt;&gt;"",Scoring!$G$9)+IF(Data!$E253&lt;&gt;"",Scoring!$G$10)+IF(Data!$F253&lt;&gt;"",Scoring!$G$11)+IF(Data!$G253&lt;&gt;"",Scoring!$G$12)+IF(Data!$H253&lt;&gt;"",Scoring!$G$13)+IF(Data!$I253&lt;&gt;"",Scoring!$G$14)+IF(Data!$J253&lt;&gt;"",Scoring!$G$15)+IF(Data!$K253&lt;&gt;"",Scoring!$G$16)+IF(Data!$L253&lt;&gt;"",Scoring!$G$17)+IF(Data!$M253&lt;&gt;"",Scoring!$G$18)+IF(Data!$N253&lt;&gt;"",Scoring!$G$19)+IF(Data!$O253&lt;&gt;"",Scoring!$G$20)+IF(Data!$P253&lt;&gt;"",Scoring!$G$21)+IF(Data!$Q253&lt;&gt;"",Scoring!$G$22)+IF(Data!$R253&lt;&gt;"",Scoring!$G$23)+IF(Data!$S253&lt;&gt;"",Scoring!$G$24)+IF(Data!$T253&lt;&gt;"",Scoring!$G$25)+IF(Data!$U253&lt;&gt;"",Scoring!$G$26)+IF(Data!$V253&lt;&gt;"",Scoring!$G$27)+IF(Data!$W253&lt;&gt;"",Scoring!$G$28)+IF(Data!$X253&lt;&gt;"",Scoring!$G$29)+IF(Data!$Y253&lt;&gt;"",Scoring!$G$30)+IF(Data!$Z253&lt;&gt;"",Scoring!$G$31)+IF(Data!$AA253&lt;&gt;"",Scoring!$G$32)+IF(Data!$AB253&lt;&gt;"",Scoring!$G$33)+IF(Data!$AC253&lt;&gt;"",Scoring!$G$34)+IF(Data!$AD253&lt;&gt;"",Scoring!$G$35)+IF(Data!$AE253&lt;&gt;"",Scoring!$G$36)+IF(Data!$AF253&lt;&gt;"",Scoring!$G$37)+IF(Data!$AG253&lt;&gt;"",Scoring!$G$38)+IF(Data!$AH253&lt;&gt;"",Scoring!$G$39)+IF(Data!$AI253&lt;&gt;"",Scoring!$G$40)+IF(Data!$AJ253&lt;&gt;"",Scoring!$G$41)+IF(Data!$AK253&lt;&gt;"",Scoring!$G$42)+IF(Data!$AL253&lt;&gt;"",Scoring!$G$43)+IF(Data!$AM253&lt;&gt;"",Scoring!$G$44)+IF(Data!$AN253&lt;&gt;"",Scoring!$G$45)+IF(Data!$AO253&lt;&gt;"",Scoring!$G$46)+IF(Data!$AP253&lt;&gt;"",Scoring!$G$47)+IF(Data!$AQ253&lt;&gt;"",Scoring!$G$48)+IF(Data!$AR253&lt;&gt;"",Scoring!$G$49)+IF(Data!$AS253&lt;&gt;"",Scoring!$G$50)+IF(Data!$AT253&lt;&gt;"",Scoring!$G$51)+IF(Data!$AU253&lt;&gt;"",Scoring!$G$52),"")</f>
        <v/>
      </c>
      <c r="BC253" s="184" t="str">
        <f>IF(BB253&lt;&gt;"",LOOKUP(BB253,Likelihoods!$A$7:$A$107,Likelihoods!E$7:E$107),"")</f>
        <v/>
      </c>
      <c r="BD253" s="185" t="str">
        <f>IF(AND(COUNTBLANK($B253:$O253)=13,COUNTBLANK($P253:$Q253)=1,COUNTBLANK($R253:$U253)=3,COUNTBLANK($V253:$X253)=2,COUNTBLANK($Y253:$AE253)=6,COUNTBLANK($AF253:$AJ253)=4,COUNTBLANK($AK253:AN253)=3,COUNTBLANK($AO253:$AQ253)=2,COUNTBLANK($AR253:$AS253)=1,COUNTBLANK($AT253:$AU253)=1),IF(Data!$B253&lt;&gt;"",Scoring!$H$7)+IF(Data!$C253&lt;&gt;"",Scoring!$H$8)+IF(Data!$D253&lt;&gt;"",Scoring!$H$9)+IF(Data!$E253&lt;&gt;"",Scoring!$H$10)+IF(Data!$F253&lt;&gt;"",Scoring!$H$11)+IF(Data!$G253&lt;&gt;"",Scoring!$H$12)+IF(Data!$H253&lt;&gt;"",Scoring!$H$13)+IF(Data!$I253&lt;&gt;"",Scoring!$H$14)+IF(Data!$J253&lt;&gt;"",Scoring!$H$15)+IF(Data!$K253&lt;&gt;"",Scoring!$H$16)+IF(Data!$L253&lt;&gt;"",Scoring!$H$17)+IF(Data!$M253&lt;&gt;"",Scoring!$H$18)+IF(Data!$N253&lt;&gt;"",Scoring!$H$19)+IF(Data!$O253&lt;&gt;"",Scoring!$H$20)+IF(Data!$P253&lt;&gt;"",Scoring!$H$21)+IF(Data!$Q253&lt;&gt;"",Scoring!$H$22)+IF(Data!$R253&lt;&gt;"",Scoring!$H$23)+IF(Data!$S253&lt;&gt;"",Scoring!$H$24)+IF(Data!$T253&lt;&gt;"",Scoring!$H$25)+IF(Data!$U253&lt;&gt;"",Scoring!$H$26)+IF(Data!$V253&lt;&gt;"",Scoring!$H$27)+IF(Data!$W253&lt;&gt;"",Scoring!$H$28)+IF(Data!$X253&lt;&gt;"",Scoring!$H$29)+IF(Data!$Y253&lt;&gt;"",Scoring!$H$30)+IF(Data!$Z253&lt;&gt;"",Scoring!$H$31)+IF(Data!$AA253&lt;&gt;"",Scoring!$H$32)+IF(Data!$AB253&lt;&gt;"",Scoring!$H$33)+IF(Data!$AC253&lt;&gt;"",Scoring!$H$34)+IF(Data!$AD253&lt;&gt;"",Scoring!$H$35)+IF(Data!$AE253&lt;&gt;"",Scoring!$H$36)+IF(Data!$AF253&lt;&gt;"",Scoring!$H$37)+IF(Data!$AG253&lt;&gt;"",Scoring!$H$38)+IF(Data!$AH253&lt;&gt;"",Scoring!$H$39)+IF(Data!$AI253&lt;&gt;"",Scoring!$H$40)+IF(Data!$AJ253&lt;&gt;"",Scoring!$H$41)+IF(Data!$AK253&lt;&gt;"",Scoring!$H$42)+IF(Data!$AL253&lt;&gt;"",Scoring!$H$43)+IF(Data!$AM253&lt;&gt;"",Scoring!$H$44)+IF(Data!$AN253&lt;&gt;"",Scoring!$H$45)+IF(Data!$AO253&lt;&gt;"",Scoring!$H$46)+IF(Data!$AP253&lt;&gt;"",Scoring!$H$47)+IF(Data!$AQ253&lt;&gt;"",Scoring!$H$48)+IF(Data!$AR253&lt;&gt;"",Scoring!$H$49)+IF(Data!$AS253&lt;&gt;"",Scoring!$H$50)+IF(Data!$AT253&lt;&gt;"",Scoring!$H$51)+IF(Data!$AU253&lt;&gt;"",Scoring!$H$52),"")</f>
        <v/>
      </c>
      <c r="BE253" s="186" t="str">
        <f>IF(BD253&lt;&gt;"",LOOKUP(BD253,Likelihoods!$A$7:$A$107,Likelihoods!F$7:F$107),"")</f>
        <v/>
      </c>
      <c r="BF253" s="181" t="str">
        <f>IF(AND(COUNTBLANK($B253:$O253)=13,COUNTBLANK($P253:$Q253)=1,COUNTBLANK($R253:$U253)=3,COUNTBLANK($V253:$X253)=2,COUNTBLANK($Y253:$AE253)=6,COUNTBLANK($AF253:$AJ253)=4,COUNTBLANK($AK253:AN253)=3,COUNTBLANK($AO253:$AQ253)=2,COUNTBLANK($AR253:$AS253)=1,COUNTBLANK($AT253:$AU253)=1),IF(Data!$B253&lt;&gt;"",Scoring!$I$7)+IF(Data!$C253&lt;&gt;"",Scoring!$I$8)+IF(Data!$D253&lt;&gt;"",Scoring!$I$9)+IF(Data!$E253&lt;&gt;"",Scoring!$I$10)+IF(Data!$F253&lt;&gt;"",Scoring!$I$11)+IF(Data!$G253&lt;&gt;"",Scoring!$I$12)+IF(Data!$H253&lt;&gt;"",Scoring!$I$13)+IF(Data!$I253&lt;&gt;"",Scoring!$I$14)+IF(Data!$J253&lt;&gt;"",Scoring!$I$15)+IF(Data!$K253&lt;&gt;"",Scoring!$I$16)+IF(Data!$L253&lt;&gt;"",Scoring!$I$17)+IF(Data!$M253&lt;&gt;"",Scoring!$I$18)+IF(Data!$N253&lt;&gt;"",Scoring!$I$19)+IF(Data!$O253&lt;&gt;"",Scoring!$I$20)+IF(Data!$P253&lt;&gt;"",Scoring!$I$21)+IF(Data!$Q253&lt;&gt;"",Scoring!$I$22)+IF(Data!$R253&lt;&gt;"",Scoring!$I$23)+IF(Data!$S253&lt;&gt;"",Scoring!$I$24)+IF(Data!$T253&lt;&gt;"",Scoring!$I$25)+IF(Data!$U253&lt;&gt;"",Scoring!$I$26)+IF(Data!$V253&lt;&gt;"",Scoring!$I$27)+IF(Data!$W253&lt;&gt;"",Scoring!$I$28)+IF(Data!$X253&lt;&gt;"",Scoring!$I$29)+IF(Data!$Y253&lt;&gt;"",Scoring!$I$30)+IF(Data!$Z253&lt;&gt;"",Scoring!$I$31)+IF(Data!$AA253&lt;&gt;"",Scoring!$I$32)+IF(Data!$AB253&lt;&gt;"",Scoring!$I$33)+IF(Data!$AC253&lt;&gt;"",Scoring!$I$34)+IF(Data!$AD253&lt;&gt;"",Scoring!$I$35)+IF(Data!$AE253&lt;&gt;"",Scoring!$I$36)+IF(Data!$AF253&lt;&gt;"",Scoring!$I$37)+IF(Data!$AG253&lt;&gt;"",Scoring!$I$38)+IF(Data!$AH253&lt;&gt;"",Scoring!$I$39)+IF(Data!$AI253&lt;&gt;"",Scoring!$I$40)+IF(Data!$AJ253&lt;&gt;"",Scoring!$I$41)+IF(Data!$AK253&lt;&gt;"",Scoring!$I$42)+IF(Data!$AL253&lt;&gt;"",Scoring!$I$43)+IF(Data!$AM253&lt;&gt;"",Scoring!$I$44)+IF(Data!$AN253&lt;&gt;"",Scoring!$I$45)+IF(Data!$AO253&lt;&gt;"",Scoring!$I$46)+IF(Data!$AP253&lt;&gt;"",Scoring!$I$47)+IF(Data!$AQ253&lt;&gt;"",Scoring!$I$48)+IF(Data!$AR253&lt;&gt;"",Scoring!$I$49)+IF(Data!$AS253&lt;&gt;"",Scoring!$I$50)+IF(Data!$AT253&lt;&gt;"",Scoring!$I$51)+IF(Data!$AU253&lt;&gt;"",Scoring!$I$52),"")</f>
        <v/>
      </c>
      <c r="BG253" s="180" t="str">
        <f>IF(BF253&lt;&gt;"",LOOKUP(BF253,Likelihoods!$A$7:$A$107,Likelihoods!G$7:G$107),"")</f>
        <v/>
      </c>
      <c r="BH253" s="187" t="str">
        <f>IF(AND(COUNTBLANK($B253:$O253)=13,COUNTBLANK($P253:$Q253)=1,COUNTBLANK($R253:$U253)=3,COUNTBLANK($V253:$X253)=2,COUNTBLANK($Y253:$AE253)=6,COUNTBLANK($AF253:$AJ253)=4,COUNTBLANK($AK253:AN253)=3,COUNTBLANK($AO253:$AQ253)=2,COUNTBLANK($AR253:$AS253)=1,COUNTBLANK($AT253:$AU253)=1),IF(Data!$B253&lt;&gt;"",Scoring!$J$7)+IF(Data!$C253&lt;&gt;"",Scoring!$J$8)+IF(Data!$D253&lt;&gt;"",Scoring!$J$9)+IF(Data!$E253&lt;&gt;"",Scoring!$J$10)+IF(Data!$F253&lt;&gt;"",Scoring!$J$11)+IF(Data!$G253&lt;&gt;"",Scoring!$J$12)+IF(Data!$H253&lt;&gt;"",Scoring!$J$13)+IF(Data!$I253&lt;&gt;"",Scoring!$J$14)+IF(Data!$J253&lt;&gt;"",Scoring!$J$15)+IF(Data!$K253&lt;&gt;"",Scoring!$J$16)+IF(Data!$L253&lt;&gt;"",Scoring!$J$17)+IF(Data!$M253&lt;&gt;"",Scoring!$J$18)+IF(Data!$N253&lt;&gt;"",Scoring!$J$19)+IF(Data!$O253&lt;&gt;"",Scoring!$J$20)+IF(Data!$P253&lt;&gt;"",Scoring!$J$21)+IF(Data!$Q253&lt;&gt;"",Scoring!$J$22)+IF(Data!$R253&lt;&gt;"",Scoring!$J$23)+IF(Data!$S253&lt;&gt;"",Scoring!$J$24)+IF(Data!$T253&lt;&gt;"",Scoring!$J$25)+IF(Data!$U253&lt;&gt;"",Scoring!$J$26)+IF(Data!$V253&lt;&gt;"",Scoring!$J$27)+IF(Data!$W253&lt;&gt;"",Scoring!$J$28)+IF(Data!$X253&lt;&gt;"",Scoring!$J$29)+IF(Data!$Y253&lt;&gt;"",Scoring!$J$30)+IF(Data!$Z253&lt;&gt;"",Scoring!$J$31)+IF(Data!$AA253&lt;&gt;"",Scoring!$J$32)+IF(Data!$AB253&lt;&gt;"",Scoring!$J$33)+IF(Data!$AC253&lt;&gt;"",Scoring!$J$34)+IF(Data!$AD253&lt;&gt;"",Scoring!$J$35)+IF(Data!$AE253&lt;&gt;"",Scoring!$J$36)+IF(Data!$AF253&lt;&gt;"",Scoring!$J$37)+IF(Data!$AG253&lt;&gt;"",Scoring!$J$38)+IF(Data!$AH253&lt;&gt;"",Scoring!$J$39)+IF(Data!$AI253&lt;&gt;"",Scoring!$J$40)+IF(Data!$AJ253&lt;&gt;"",Scoring!$J$41)+IF(Data!$AK253&lt;&gt;"",Scoring!$J$42)+IF(Data!$AL253&lt;&gt;"",Scoring!$J$43)+IF(Data!$AM253&lt;&gt;"",Scoring!$J$44)+IF(Data!$AN253&lt;&gt;"",Scoring!$J$45)+IF(Data!$AO253&lt;&gt;"",Scoring!$J$46)+IF(Data!$AP253&lt;&gt;"",Scoring!$J$47)+IF(Data!$AQ253&lt;&gt;"",Scoring!$J$48)+IF(Data!$AR253&lt;&gt;"",Scoring!$J$49)+IF(Data!$AS253&lt;&gt;"",Scoring!$J$50)+IF(Data!$AT253&lt;&gt;"",Scoring!$J$51)+IF(Data!$AU253&lt;&gt;"",Scoring!$J$52),"")</f>
        <v/>
      </c>
      <c r="BI253" s="183" t="str">
        <f>IF(BH253&lt;&gt;"",LOOKUP(BH253,Likelihoods!$A$7:$A$107,Likelihoods!H$7:H$107),"")</f>
        <v/>
      </c>
      <c r="BJ253" s="188" t="str">
        <f>IF(AND(COUNTBLANK($B253:$O253)=13,COUNTBLANK($P253:$Q253)=1,COUNTBLANK($R253:$U253)=3,COUNTBLANK($V253:$X253)=2,COUNTBLANK($Y253:$AE253)=6,COUNTBLANK($AF253:$AJ253)=4,COUNTBLANK($AK253:AN253)=3,COUNTBLANK($AO253:$AQ253)=2,COUNTBLANK($AR253:$AS253)=1,COUNTBLANK($AT253:$AU253)=1),IF(Data!$B253&lt;&gt;"",Scoring!$K$7)+IF(Data!$C253&lt;&gt;"",Scoring!$K$8)+IF(Data!$D253&lt;&gt;"",Scoring!$K$9)+IF(Data!$E253&lt;&gt;"",Scoring!$K$10)+IF(Data!$F253&lt;&gt;"",Scoring!$K$11)+IF(Data!$G253&lt;&gt;"",Scoring!$K$12)+IF(Data!$H253&lt;&gt;"",Scoring!$K$13)+IF(Data!$I253&lt;&gt;"",Scoring!$K$14)+IF(Data!$J253&lt;&gt;"",Scoring!$K$15)+IF(Data!$K253&lt;&gt;"",Scoring!$K$16)+IF(Data!$L253&lt;&gt;"",Scoring!$K$17)+IF(Data!$M253&lt;&gt;"",Scoring!$K$18)+IF(Data!$N253&lt;&gt;"",Scoring!$K$19)+IF(Data!$O253&lt;&gt;"",Scoring!$K$20)+IF(Data!$P253&lt;&gt;"",Scoring!$K$21)+IF(Data!$Q253&lt;&gt;"",Scoring!$K$22)+IF(Data!$R253&lt;&gt;"",Scoring!$K$23)+IF(Data!$S253&lt;&gt;"",Scoring!$K$24)+IF(Data!$T253&lt;&gt;"",Scoring!$K$25)+IF(Data!$U253&lt;&gt;"",Scoring!$K$26)+IF(Data!$V253&lt;&gt;"",Scoring!$K$27)+IF(Data!$W253&lt;&gt;"",Scoring!$K$28)+IF(Data!$X253&lt;&gt;"",Scoring!$K$29)+IF(Data!$Y253&lt;&gt;"",Scoring!$K$30)+IF(Data!$Z253&lt;&gt;"",Scoring!$K$31)+IF(Data!$AA253&lt;&gt;"",Scoring!$K$32)+IF(Data!$AB253&lt;&gt;"",Scoring!$K$33)+IF(Data!$AC253&lt;&gt;"",Scoring!$K$34)+IF(Data!$AD253&lt;&gt;"",Scoring!$K$35)+IF(Data!$AE253&lt;&gt;"",Scoring!$K$36)+IF(Data!$AF253&lt;&gt;"",Scoring!$K$37)+IF(Data!$AG253&lt;&gt;"",Scoring!$K$38)+IF(Data!$AH253&lt;&gt;"",Scoring!$K$39)+IF(Data!$AI253&lt;&gt;"",Scoring!$K$40)+IF(Data!$AJ253&lt;&gt;"",Scoring!$K$41)+IF(Data!$AK253&lt;&gt;"",Scoring!$K$42)+IF(Data!$AL253&lt;&gt;"",Scoring!$K$43)+IF(Data!$AM253&lt;&gt;"",Scoring!$K$44)+IF(Data!$AN253&lt;&gt;"",Scoring!$K$45)+IF(Data!$AO253&lt;&gt;"",Scoring!$K$46)+IF(Data!$AP253&lt;&gt;"",Scoring!$K$47)+IF(Data!$AQ253&lt;&gt;"",Scoring!$K$48)+IF(Data!$AR253&lt;&gt;"",Scoring!$K$49)+IF(Data!$AS253&lt;&gt;"",Scoring!$K$50)+IF(Data!$AT253&lt;&gt;"",Scoring!$K$51)+IF(Data!$AU253&lt;&gt;"",Scoring!$K$52),"")</f>
        <v/>
      </c>
      <c r="BK253" s="184" t="str">
        <f>IF(BJ253&lt;&gt;"",LOOKUP(BJ253,Likelihoods!$A$7:$A$107,Likelihoods!I$7:I$107),"")</f>
        <v/>
      </c>
      <c r="BL253" s="187" t="str">
        <f>IF(AND(COUNTBLANK($B253:$O253)=13,COUNTBLANK($P253:$Q253)=1,COUNTBLANK($R253:$U253)=3,COUNTBLANK($V253:$X253)=2,COUNTBLANK($Y253:$AE253)=6,COUNTBLANK($AF253:$AJ253)=4,COUNTBLANK($AK253:AN253)=3,COUNTBLANK($AO253:$AQ253)=2,COUNTBLANK($AR253:$AS253)=1,COUNTBLANK($AT253:$AU253)=1),IF(Data!$B253&lt;&gt;"",Scoring!$L$7)+IF(Data!$C253&lt;&gt;"",Scoring!$L$8)+IF(Data!$D253&lt;&gt;"",Scoring!$L$9)+IF(Data!$E253&lt;&gt;"",Scoring!$L$10)+IF(Data!$F253&lt;&gt;"",Scoring!$L$11)+IF(Data!$G253&lt;&gt;"",Scoring!$L$12)+IF(Data!$H253&lt;&gt;"",Scoring!$L$13)+IF(Data!$I253&lt;&gt;"",Scoring!$L$14)+IF(Data!$J253&lt;&gt;"",Scoring!$L$15)+IF(Data!$K253&lt;&gt;"",Scoring!$L$16)+IF(Data!$L253&lt;&gt;"",Scoring!$L$17)+IF(Data!$M253&lt;&gt;"",Scoring!$L$18)+IF(Data!$N253&lt;&gt;"",Scoring!$L$19)+IF(Data!$O253&lt;&gt;"",Scoring!$L$20)+IF(Data!$P253&lt;&gt;"",Scoring!$L$21)+IF(Data!$Q253&lt;&gt;"",Scoring!$L$22)+IF(Data!$R253&lt;&gt;"",Scoring!$L$23)+IF(Data!$S253&lt;&gt;"",Scoring!$L$24)+IF(Data!$T253&lt;&gt;"",Scoring!$L$25)+IF(Data!$U253&lt;&gt;"",Scoring!$L$26)+IF(Data!$V253&lt;&gt;"",Scoring!$L$27)+IF(Data!$W253&lt;&gt;"",Scoring!$L$28)+IF(Data!$X253&lt;&gt;"",Scoring!$L$29)+IF(Data!$Y253&lt;&gt;"",Scoring!$L$30)+IF(Data!$Z253&lt;&gt;"",Scoring!$L$31)+IF(Data!$AA253&lt;&gt;"",Scoring!$L$32)+IF(Data!$AB253&lt;&gt;"",Scoring!$L$33)+IF(Data!$AC253&lt;&gt;"",Scoring!$L$34)+IF(Data!$AD253&lt;&gt;"",Scoring!$L$35)+IF(Data!$AE253&lt;&gt;"",Scoring!$L$36)+IF(Data!$AF253&lt;&gt;"",Scoring!$L$37)+IF(Data!$AG253&lt;&gt;"",Scoring!$L$38)+IF(Data!$AH253&lt;&gt;"",Scoring!$L$39)+IF(Data!$AI253&lt;&gt;"",Scoring!$L$40)+IF(Data!$AJ253&lt;&gt;"",Scoring!$L$41)+IF(Data!$AK253&lt;&gt;"",Scoring!$L$42)+IF(Data!$AL253&lt;&gt;"",Scoring!$L$43)+IF(Data!$AM253&lt;&gt;"",Scoring!$L$44)+IF(Data!$AN253&lt;&gt;"",Scoring!$L$45)+IF(Data!$AO253&lt;&gt;"",Scoring!$L$46)+IF(Data!$AP253&lt;&gt;"",Scoring!$L$47)+IF(Data!$AQ253&lt;&gt;"",Scoring!$L$48)+IF(Data!$AR253&lt;&gt;"",Scoring!$L$49)+IF(Data!$AS253&lt;&gt;"",Scoring!$L$50)+IF(Data!$AT253&lt;&gt;"",Scoring!$L$51)+IF(Data!$AU253&lt;&gt;"",Scoring!$L$52),"")</f>
        <v/>
      </c>
      <c r="BM253" s="180" t="str">
        <f>IF(BL253&lt;&gt;"",LOOKUP(BL253,Likelihoods!$A$7:$A$107,Likelihoods!J$7:J$107),"")</f>
        <v/>
      </c>
      <c r="BN253" s="181" t="str">
        <f>IF(AND(COUNTBLANK($B253:$O253)=13,COUNTBLANK($P253:$Q253)=1,COUNTBLANK($R253:$U253)=3,COUNTBLANK($V253:$X253)=2,COUNTBLANK($Y253:$AE253)=6,COUNTBLANK($AF253:$AJ253)=4,COUNTBLANK($AK253:AN253)=3,COUNTBLANK($AO253:$AQ253)=2,COUNTBLANK($AR253:$AS253)=1,COUNTBLANK($AT253:$AU253)=1),IF(Data!$B253&lt;&gt;"",Scoring!$M$7)+IF(Data!$C253&lt;&gt;"",Scoring!$M$8)+IF(Data!$D253&lt;&gt;"",Scoring!$M$9)+IF(Data!$E253&lt;&gt;"",Scoring!$M$10)+IF(Data!$F253&lt;&gt;"",Scoring!$M$11)+IF(Data!$G253&lt;&gt;"",Scoring!$M$12)+IF(Data!$H253&lt;&gt;"",Scoring!$M$13)+IF(Data!$I253&lt;&gt;"",Scoring!$M$14)+IF(Data!$J253&lt;&gt;"",Scoring!$M$15)+IF(Data!$K253&lt;&gt;"",Scoring!$M$16)+IF(Data!$L253&lt;&gt;"",Scoring!$M$17)+IF(Data!$M253&lt;&gt;"",Scoring!$M$18)+IF(Data!$N253&lt;&gt;"",Scoring!$M$19)+IF(Data!$O253&lt;&gt;"",Scoring!$M$20)+IF(Data!$P253&lt;&gt;"",Scoring!$M$21)+IF(Data!$Q253&lt;&gt;"",Scoring!$M$22)+IF(Data!$R253&lt;&gt;"",Scoring!$M$23)+IF(Data!$S253&lt;&gt;"",Scoring!$M$24)+IF(Data!$T253&lt;&gt;"",Scoring!$M$25)+IF(Data!$U253&lt;&gt;"",Scoring!$M$26)+IF(Data!$V253&lt;&gt;"",Scoring!$M$27)+IF(Data!$W253&lt;&gt;"",Scoring!$M$28)+IF(Data!$X253&lt;&gt;"",Scoring!$M$29)+IF(Data!$Y253&lt;&gt;"",Scoring!$M$30)+IF(Data!$Z253&lt;&gt;"",Scoring!$M$31)+IF(Data!$AA253&lt;&gt;"",Scoring!$M$32)+IF(Data!$AB253&lt;&gt;"",Scoring!$M$33)+IF(Data!$AC253&lt;&gt;"",Scoring!$M$34)+IF(Data!$AD253&lt;&gt;"",Scoring!$M$35)+IF(Data!$AE253&lt;&gt;"",Scoring!$M$36)+IF(Data!$AF253&lt;&gt;"",Scoring!$M$37)+IF(Data!$AG253&lt;&gt;"",Scoring!$M$38)+IF(Data!$AH253&lt;&gt;"",Scoring!$M$39)+IF(Data!$AI253&lt;&gt;"",Scoring!$M$40)+IF(Data!$AJ253&lt;&gt;"",Scoring!$M$41)+IF(Data!$AK253&lt;&gt;"",Scoring!$M$42)+IF(Data!$AL253&lt;&gt;"",Scoring!$M$43)+IF(Data!$AM253&lt;&gt;"",Scoring!$M$44)+IF(Data!$AN253&lt;&gt;"",Scoring!$M$45)+IF(Data!$AO253&lt;&gt;"",Scoring!$M$46)+IF(Data!$AP253&lt;&gt;"",Scoring!$M$47)+IF(Data!$AQ253&lt;&gt;"",Scoring!$M$48)+IF(Data!$AR253&lt;&gt;"",Scoring!$M$49)+IF(Data!$AS253&lt;&gt;"",Scoring!$M$50)+IF(Data!$AT253&lt;&gt;"",Scoring!$M$51)+IF(Data!$AU253&lt;&gt;"",Scoring!$M$52),"")</f>
        <v/>
      </c>
      <c r="BO253" s="184" t="str">
        <f>IF(BN253&lt;&gt;"",LOOKUP(BN253,Likelihoods!$A$7:$A$107,Likelihoods!K$7:K$107),"")</f>
        <v/>
      </c>
      <c r="BP253" s="179" t="str">
        <f>IF(AND(COUNTBLANK($B253:$O253)=13,COUNTBLANK($P253:$Q253)=1,COUNTBLANK($R253:$U253)=3,COUNTBLANK($V253:$X253)=2,COUNTBLANK($Y253:$AE253)=6,COUNTBLANK($AF253:$AJ253)=4,COUNTBLANK($AK253:AN253)=3,COUNTBLANK($AO253:$AQ253)=2,COUNTBLANK($AR253:$AS253)=1,COUNTBLANK($AT253:$AU253)=1),IF(Data!$B253&lt;&gt;"",Scoring!$N$7)+IF(Data!$C253&lt;&gt;"",Scoring!$N$8)+IF(Data!$D253&lt;&gt;"",Scoring!$N$9)+IF(Data!$E253&lt;&gt;"",Scoring!$N$10)+IF(Data!$F253&lt;&gt;"",Scoring!$N$11)+IF(Data!$G253&lt;&gt;"",Scoring!$N$12)+IF(Data!$H253&lt;&gt;"",Scoring!$N$13)+IF(Data!$I253&lt;&gt;"",Scoring!$N$14)+IF(Data!$J253&lt;&gt;"",Scoring!$N$15)+IF(Data!$K253&lt;&gt;"",Scoring!$N$16)+IF(Data!$L253&lt;&gt;"",Scoring!$N$17)+IF(Data!$M253&lt;&gt;"",Scoring!$N$18)+IF(Data!$N253&lt;&gt;"",Scoring!$N$19)+IF(Data!$O253&lt;&gt;"",Scoring!$N$20)+IF(Data!$P253&lt;&gt;"",Scoring!$N$21)+IF(Data!$Q253&lt;&gt;"",Scoring!$N$22)+IF(Data!$R253&lt;&gt;"",Scoring!$N$23)+IF(Data!$S253&lt;&gt;"",Scoring!$N$24)+IF(Data!$T253&lt;&gt;"",Scoring!$N$25)+IF(Data!$U253&lt;&gt;"",Scoring!$N$26)+IF(Data!$V253&lt;&gt;"",Scoring!$N$27)+IF(Data!$W253&lt;&gt;"",Scoring!$N$28)+IF(Data!$X253&lt;&gt;"",Scoring!$N$29)+IF(Data!$Y253&lt;&gt;"",Scoring!$N$30)+IF(Data!$Z253&lt;&gt;"",Scoring!$N$31)+IF(Data!$AA253&lt;&gt;"",Scoring!$N$32)+IF(Data!$AB253&lt;&gt;"",Scoring!$N$33)+IF(Data!$AC253&lt;&gt;"",Scoring!$N$34)+IF(Data!$AD253&lt;&gt;"",Scoring!$N$35)+IF(Data!$AE253&lt;&gt;"",Scoring!$N$36)+IF(Data!$AF253&lt;&gt;"",Scoring!$N$37)+IF(Data!$AG253&lt;&gt;"",Scoring!$N$38)+IF(Data!$AH253&lt;&gt;"",Scoring!$N$39)+IF(Data!$AI253&lt;&gt;"",Scoring!$N$40)+IF(Data!$AJ253&lt;&gt;"",Scoring!$N$41)+IF(Data!$AK253&lt;&gt;"",Scoring!$N$42)+IF(Data!$AL253&lt;&gt;"",Scoring!$N$43)+IF(Data!$AM253&lt;&gt;"",Scoring!$N$44)+IF(Data!$AN253&lt;&gt;"",Scoring!$N$45)+IF(Data!$AO253&lt;&gt;"",Scoring!$N$46)+IF(Data!$AP253&lt;&gt;"",Scoring!$N$47)+IF(Data!$AQ253&lt;&gt;"",Scoring!$N$48)+IF(Data!$AR253&lt;&gt;"",Scoring!$N$49)+IF(Data!$AS253&lt;&gt;"",Scoring!$N$50)+IF(Data!$AT253&lt;&gt;"",Scoring!$N$51)+IF(Data!$AU253&lt;&gt;"",Scoring!$N$52),"")</f>
        <v/>
      </c>
      <c r="BQ253" s="189" t="str">
        <f>IF(BP253&lt;&gt;"",LOOKUP(BP253,Likelihoods!$A$7:$A$107,Likelihoods!L$7:L$107),"")</f>
        <v/>
      </c>
      <c r="BR253" s="181" t="str">
        <f>IF(AND(COUNTBLANK($B253:$O253)=13,COUNTBLANK($P253:$Q253)=1,COUNTBLANK($R253:$U253)=3,COUNTBLANK($V253:$X253)=2,COUNTBLANK($Y253:$AE253)=6,COUNTBLANK($AF253:$AJ253)=4,COUNTBLANK($AK253:AN253)=3,COUNTBLANK($AO253:$AQ253)=2,COUNTBLANK($AR253:$AS253)=1,COUNTBLANK($AT253:$AU253)=1),IF(Data!$B253&lt;&gt;"",Scoring!$O$7)+IF(Data!$C253&lt;&gt;"",Scoring!$O$8)+IF(Data!$D253&lt;&gt;"",Scoring!$O$9)+IF(Data!$E253&lt;&gt;"",Scoring!$O$10)+IF(Data!$F253&lt;&gt;"",Scoring!$O$11)+IF(Data!$G253&lt;&gt;"",Scoring!$O$12)+IF(Data!$H253&lt;&gt;"",Scoring!$O$13)+IF(Data!$I253&lt;&gt;"",Scoring!$O$14)+IF(Data!$J253&lt;&gt;"",Scoring!$O$15)+IF(Data!$K253&lt;&gt;"",Scoring!$O$16)+IF(Data!$L253&lt;&gt;"",Scoring!$O$17)+IF(Data!$M253&lt;&gt;"",Scoring!$O$18)+IF(Data!$N253&lt;&gt;"",Scoring!$O$19)+IF(Data!$O253&lt;&gt;"",Scoring!$O$20)+IF(Data!$P253&lt;&gt;"",Scoring!$O$21)+IF(Data!$Q253&lt;&gt;"",Scoring!$O$22)+IF(Data!$R253&lt;&gt;"",Scoring!$O$23)+IF(Data!$S253&lt;&gt;"",Scoring!$O$24)+IF(Data!$T253&lt;&gt;"",Scoring!$O$25)+IF(Data!$U253&lt;&gt;"",Scoring!$O$26)+IF(Data!$V253&lt;&gt;"",Scoring!$O$27)+IF(Data!$W253&lt;&gt;"",Scoring!$O$28)+IF(Data!$X253&lt;&gt;"",Scoring!$O$29)+IF(Data!$Y253&lt;&gt;"",Scoring!$O$30)+IF(Data!$Z253&lt;&gt;"",Scoring!$O$31)+IF(Data!$AA253&lt;&gt;"",Scoring!$O$32)+IF(Data!$AB253&lt;&gt;"",Scoring!$O$33)+IF(Data!$AC253&lt;&gt;"",Scoring!$O$34)+IF(Data!$AD253&lt;&gt;"",Scoring!$O$35)+IF(Data!$AE253&lt;&gt;"",Scoring!$O$36)+IF(Data!$AF253&lt;&gt;"",Scoring!$O$37)+IF(Data!$AG253&lt;&gt;"",Scoring!$O$38)+IF(Data!$AH253&lt;&gt;"",Scoring!$O$39)+IF(Data!$AI253&lt;&gt;"",Scoring!$O$40)+IF(Data!$AJ253&lt;&gt;"",Scoring!$O$41)+IF(Data!$AK253&lt;&gt;"",Scoring!$O$42)+IF(Data!$AL253&lt;&gt;"",Scoring!$O$43)+IF(Data!$AM253&lt;&gt;"",Scoring!$O$44)+IF(Data!$AN253&lt;&gt;"",Scoring!$O$45)+IF(Data!$AO253&lt;&gt;"",Scoring!$O$46)+IF(Data!$AP253&lt;&gt;"",Scoring!$O$47)+IF(Data!$AQ253&lt;&gt;"",Scoring!$O$48)+IF(Data!$AR253&lt;&gt;"",Scoring!$O$49)+IF(Data!$AS253&lt;&gt;"",Scoring!$O$50)+IF(Data!$AT253&lt;&gt;"",Scoring!$O$51)+IF(Data!$AU253&lt;&gt;"",Scoring!$O$52),"")</f>
        <v/>
      </c>
      <c r="BS253" s="184" t="str">
        <f>IF(BR253&lt;&gt;"",LOOKUP(BR253,Likelihoods!$A$7:$A$107,Likelihoods!M$7:M$107),"")</f>
        <v/>
      </c>
      <c r="BT253" s="181" t="str">
        <f>IF(AND(COUNTBLANK($B253:$O253)=13,COUNTBLANK($P253:$Q253)=1,COUNTBLANK($R253:$U253)=3,COUNTBLANK($V253:$X253)=2,COUNTBLANK($Y253:$AE253)=6,COUNTBLANK($AF253:$AJ253)=4,COUNTBLANK($AK253:AN253)=3,COUNTBLANK($AO253:$AQ253)=2,COUNTBLANK($AR253:$AS253)=1,COUNTBLANK($AT253:$AU253)=1),IF(Data!$B253&lt;&gt;"",Scoring!$P$7)+IF(Data!$C253&lt;&gt;"",Scoring!$P$8)+IF(Data!$D253&lt;&gt;"",Scoring!$P$9)+IF(Data!$E253&lt;&gt;"",Scoring!$P$10)+IF(Data!$F253&lt;&gt;"",Scoring!$P$11)+IF(Data!$G253&lt;&gt;"",Scoring!$P$12)+IF(Data!$H253&lt;&gt;"",Scoring!$P$13)+IF(Data!$I253&lt;&gt;"",Scoring!$P$14)+IF(Data!$J253&lt;&gt;"",Scoring!$P$15)+IF(Data!$K253&lt;&gt;"",Scoring!$P$16)+IF(Data!$L253&lt;&gt;"",Scoring!$P$17)+IF(Data!$M253&lt;&gt;"",Scoring!$P$18)+IF(Data!$N253&lt;&gt;"",Scoring!$P$19)+IF(Data!$O253&lt;&gt;"",Scoring!$P$20)+IF(Data!$P253&lt;&gt;"",Scoring!$P$21)+IF(Data!$Q253&lt;&gt;"",Scoring!$P$22)+IF(Data!$R253&lt;&gt;"",Scoring!$P$23)+IF(Data!$S253&lt;&gt;"",Scoring!$P$24)+IF(Data!$T253&lt;&gt;"",Scoring!$P$25)+IF(Data!$U253&lt;&gt;"",Scoring!$P$26)+IF(Data!$V253&lt;&gt;"",Scoring!$P$27)+IF(Data!$W253&lt;&gt;"",Scoring!$P$28)+IF(Data!$X253&lt;&gt;"",Scoring!$P$29)+IF(Data!$Y253&lt;&gt;"",Scoring!$P$30)+IF(Data!$Z253&lt;&gt;"",Scoring!$P$31)+IF(Data!$AA253&lt;&gt;"",Scoring!$P$32)+IF(Data!$AB253&lt;&gt;"",Scoring!$P$33)+IF(Data!$AC253&lt;&gt;"",Scoring!$P$34)+IF(Data!$AD253&lt;&gt;"",Scoring!$P$35)+IF(Data!$AE253&lt;&gt;"",Scoring!$P$36)+IF(Data!$AF253&lt;&gt;"",Scoring!$P$37)+IF(Data!$AG253&lt;&gt;"",Scoring!$P$38)+IF(Data!$AH253&lt;&gt;"",Scoring!$P$39)+IF(Data!$AI253&lt;&gt;"",Scoring!$P$40)+IF(Data!$AJ253&lt;&gt;"",Scoring!$P$41)+IF(Data!$AK253&lt;&gt;"",Scoring!$P$42)+IF(Data!$AL253&lt;&gt;"",Scoring!$P$43)+IF(Data!$AM253&lt;&gt;"",Scoring!$P$44)+IF(Data!$AN253&lt;&gt;"",Scoring!$P$45)+IF(Data!$AO253&lt;&gt;"",Scoring!$P$46)+IF(Data!$AP253&lt;&gt;"",Scoring!$P$47)+IF(Data!$AQ253&lt;&gt;"",Scoring!$P$48)+IF(Data!$AR253&lt;&gt;"",Scoring!$P$49)+IF(Data!$AS253&lt;&gt;"",Scoring!$P$50)+IF(Data!$AT253&lt;&gt;"",Scoring!$P$51)+IF(Data!$AU253&lt;&gt;"",Scoring!$P$52),"")</f>
        <v/>
      </c>
      <c r="BU253" s="180" t="str">
        <f>IF(BT253&lt;&gt;"",LOOKUP(BT253,Likelihoods!$A$7:$A$107,Likelihoods!N$7:N$107),"")</f>
        <v/>
      </c>
      <c r="BV253" s="181" t="str">
        <f>IF(AND(COUNTBLANK($B253:$O253)=13,COUNTBLANK($P253:$Q253)=1,COUNTBLANK($R253:$U253)=3,COUNTBLANK($V253:$X253)=2,COUNTBLANK($Y253:$AE253)=6,COUNTBLANK($AF253:$AJ253)=4,COUNTBLANK($AK253:AN253)=3,COUNTBLANK($AO253:$AQ253)=2,COUNTBLANK($AR253:$AS253)=1,COUNTBLANK($AT253:$AU253)=1),IF(Data!$B253&lt;&gt;"",Scoring!$Q$7)+IF(Data!$C253&lt;&gt;"",Scoring!$Q$8)+IF(Data!$D253&lt;&gt;"",Scoring!$Q$9)+IF(Data!$E253&lt;&gt;"",Scoring!$Q$10)+IF(Data!$F253&lt;&gt;"",Scoring!$Q$11)+IF(Data!$G253&lt;&gt;"",Scoring!$Q$12)+IF(Data!$H253&lt;&gt;"",Scoring!$Q$13)+IF(Data!$I253&lt;&gt;"",Scoring!$Q$14)+IF(Data!$J253&lt;&gt;"",Scoring!$Q$15)+IF(Data!$K253&lt;&gt;"",Scoring!$Q$16)+IF(Data!$L253&lt;&gt;"",Scoring!$Q$17)+IF(Data!$M253&lt;&gt;"",Scoring!$Q$18)+IF(Data!$N253&lt;&gt;"",Scoring!$Q$19)+IF(Data!$O253&lt;&gt;"",Scoring!$Q$20)+IF(Data!$P253&lt;&gt;"",Scoring!$Q$21)+IF(Data!$Q253&lt;&gt;"",Scoring!$Q$22)+IF(Data!$R253&lt;&gt;"",Scoring!$Q$23)+IF(Data!$S253&lt;&gt;"",Scoring!$Q$24)+IF(Data!$T253&lt;&gt;"",Scoring!$Q$25)+IF(Data!$U253&lt;&gt;"",Scoring!$Q$26)+IF(Data!$V253&lt;&gt;"",Scoring!$Q$27)+IF(Data!$W253&lt;&gt;"",Scoring!$Q$28)+IF(Data!$X253&lt;&gt;"",Scoring!$Q$29)+IF(Data!$Y253&lt;&gt;"",Scoring!$Q$30)+IF(Data!$Z253&lt;&gt;"",Scoring!$Q$31)+IF(Data!$AA253&lt;&gt;"",Scoring!$Q$32)+IF(Data!$AB253&lt;&gt;"",Scoring!$Q$33)+IF(Data!$AC253&lt;&gt;"",Scoring!$Q$34)+IF(Data!$AD253&lt;&gt;"",Scoring!$Q$35)+IF(Data!$AE253&lt;&gt;"",Scoring!$Q$36)+IF(Data!$AF253&lt;&gt;"",Scoring!$Q$37)+IF(Data!$AG253&lt;&gt;"",Scoring!$Q$38)+IF(Data!$AH253&lt;&gt;"",Scoring!$Q$39)+IF(Data!$AI253&lt;&gt;"",Scoring!$Q$40)+IF(Data!$AJ253&lt;&gt;"",Scoring!$Q$41)+IF(Data!$AK253&lt;&gt;"",Scoring!$Q$42)+IF(Data!$AL253&lt;&gt;"",Scoring!$Q$43)+IF(Data!$AM253&lt;&gt;"",Scoring!$Q$44)+IF(Data!$AN253&lt;&gt;"",Scoring!$Q$45)+IF(Data!$AO253&lt;&gt;"",Scoring!$Q$46)+IF(Data!$AP253&lt;&gt;"",Scoring!$Q$47)+IF(Data!$AQ253&lt;&gt;"",Scoring!$Q$48)+IF(Data!$AR253&lt;&gt;"",Scoring!$Q$49)+IF(Data!$AS253&lt;&gt;"",Scoring!$Q$50)+IF(Data!$AT253&lt;&gt;"",Scoring!$Q$51)+IF(Data!$AU253&lt;&gt;"",Scoring!$Q$52),"")</f>
        <v/>
      </c>
      <c r="BW253" s="183" t="str">
        <f>IF(BV253&lt;&gt;"",LOOKUP(BV253,Likelihoods!$A$7:$A$107,Likelihoods!O$7:O$107),"")</f>
        <v/>
      </c>
      <c r="BX253" s="9"/>
      <c r="BY253" s="9"/>
      <c r="BZ253" s="9"/>
      <c r="CA253" s="9"/>
      <c r="CB253" s="9"/>
      <c r="CC253" s="9"/>
      <c r="CD253" s="9"/>
      <c r="CE253" s="9"/>
      <c r="CF253" s="9"/>
      <c r="CG253" s="9"/>
      <c r="CH253" s="9"/>
      <c r="CI253" s="9"/>
      <c r="CJ253" s="9"/>
      <c r="CK253" s="9"/>
    </row>
    <row r="254" spans="1:89" ht="14.25">
      <c r="A254" s="59"/>
      <c r="B254" s="76"/>
      <c r="C254" s="77"/>
      <c r="D254" s="77"/>
      <c r="E254" s="77"/>
      <c r="F254" s="77"/>
      <c r="G254" s="77"/>
      <c r="H254" s="77"/>
      <c r="I254" s="77"/>
      <c r="J254" s="77"/>
      <c r="K254" s="77"/>
      <c r="L254" s="77"/>
      <c r="M254" s="77"/>
      <c r="N254" s="77"/>
      <c r="O254" s="77"/>
      <c r="P254" s="76"/>
      <c r="Q254" s="78"/>
      <c r="R254" s="77"/>
      <c r="S254" s="77"/>
      <c r="T254" s="77"/>
      <c r="U254" s="77"/>
      <c r="V254" s="76"/>
      <c r="W254" s="77"/>
      <c r="X254" s="78"/>
      <c r="Y254" s="77"/>
      <c r="Z254" s="77"/>
      <c r="AA254" s="77"/>
      <c r="AB254" s="77"/>
      <c r="AC254" s="77"/>
      <c r="AD254" s="77"/>
      <c r="AE254" s="77"/>
      <c r="AF254" s="76"/>
      <c r="AG254" s="77"/>
      <c r="AH254" s="77"/>
      <c r="AI254" s="77"/>
      <c r="AJ254" s="78"/>
      <c r="AK254" s="77"/>
      <c r="AL254" s="77"/>
      <c r="AM254" s="77"/>
      <c r="AN254" s="77"/>
      <c r="AO254" s="76"/>
      <c r="AP254" s="77"/>
      <c r="AQ254" s="78"/>
      <c r="AR254" s="76"/>
      <c r="AS254" s="78"/>
      <c r="AT254" s="77"/>
      <c r="AU254" s="77"/>
      <c r="AV254" s="179" t="str">
        <f>IF(AND(COUNTBLANK($B254:$O254)=13,COUNTBLANK($P254:$Q254)=1,COUNTBLANK($R254:$U254)=3,COUNTBLANK($V254:$X254)=2,COUNTBLANK($Y254:$AE254)=6,COUNTBLANK($AF254:$AJ254)=4,COUNTBLANK($AK254:AN254)=3,COUNTBLANK($AO254:$AQ254)=2,COUNTBLANK($AR254:$AS254)=1,COUNTBLANK($AT254:$AU254)=1),IF(Data!$B254&lt;&gt;"",Scoring!$D$7)+IF(Data!$C254&lt;&gt;"",Scoring!$D$8)+IF(Data!$D254&lt;&gt;"",Scoring!$D$9)+IF(Data!$E254&lt;&gt;"",Scoring!$D$10)+IF(Data!$F254&lt;&gt;"",Scoring!$D$11)+IF(Data!$G254&lt;&gt;"",Scoring!$D$12)+IF(Data!$H254&lt;&gt;"",Scoring!$D$13)+IF(Data!$I254&lt;&gt;"",Scoring!$D$14)+IF(Data!$J254&lt;&gt;"",Scoring!$D$15)+IF(Data!$K254&lt;&gt;"",Scoring!$D$16)+IF(Data!$L254&lt;&gt;"",Scoring!$D$17)+IF(Data!$M254&lt;&gt;"",Scoring!$D$18)+IF(Data!$N254&lt;&gt;"",Scoring!$D$19)+IF(Data!$O254&lt;&gt;"",Scoring!$D$20)+IF(Data!$P254&lt;&gt;"",Scoring!$D$21)+IF(Data!$Q254&lt;&gt;"",Scoring!$D$22)+IF(Data!$R254&lt;&gt;"",Scoring!$D$23)+IF(Data!$S254&lt;&gt;"",Scoring!$D$24)+IF(Data!$T254&lt;&gt;"",Scoring!$D$25)+IF(Data!$U254&lt;&gt;"",Scoring!$D$26)+IF(Data!$V254&lt;&gt;"",Scoring!$D$27)+IF(Data!$W254&lt;&gt;"",Scoring!$D$28)+IF(Data!$X254&lt;&gt;"",Scoring!$D$29)+IF(Data!$Y254&lt;&gt;"",Scoring!$D$30)+IF(Data!$Z254&lt;&gt;"",Scoring!$D$31)+IF(Data!$AA254&lt;&gt;"",Scoring!$D$32)+IF(Data!$AB254&lt;&gt;"",Scoring!$D$33)+IF(Data!$AC254&lt;&gt;"",Scoring!$D$34)+IF(Data!$AD254&lt;&gt;"",Scoring!$D$35)+IF(Data!$AE254&lt;&gt;"",Scoring!$D$36)+IF(Data!$AF254&lt;&gt;"",Scoring!$D$37)+IF(Data!$AG254&lt;&gt;"",Scoring!$D$38)+IF(Data!$AH254&lt;&gt;"",Scoring!$D$39)+IF(Data!$AI254&lt;&gt;"",Scoring!$D$40)+IF(Data!$AJ254&lt;&gt;"",Scoring!$D$41)+IF(Data!$AK254&lt;&gt;"",Scoring!$D$42)+IF(Data!$AL254&lt;&gt;"",Scoring!$D$43)+IF(Data!$AM254&lt;&gt;"",Scoring!$D$44)+IF(Data!$AN254&lt;&gt;"",Scoring!$D$45)+IF(Data!$AO254&lt;&gt;"",Scoring!$D$46)+IF(Data!$AP254&lt;&gt;"",Scoring!$D$47)+IF(Data!$AQ254&lt;&gt;"",Scoring!$D$48)+IF(Data!$AR254&lt;&gt;"",Scoring!$D$49)+IF(Data!$AS254&lt;&gt;"",Scoring!$D$50)+IF(Data!$AT254&lt;&gt;"",Scoring!$D$51)+IF(Data!$AU254&lt;&gt;"",Scoring!$D$52),"")</f>
        <v/>
      </c>
      <c r="AW254" s="180" t="str">
        <f>IF(AV254&lt;&gt;"",LOOKUP(AV254,Likelihoods!$A$7:$A$107,Likelihoods!B$7:B$107),"")</f>
        <v/>
      </c>
      <c r="AX254" s="181" t="str">
        <f>IF(AND(COUNTBLANK($B254:$O254)=13,COUNTBLANK($P254:$Q254)=1,COUNTBLANK($R254:$U254)=3,COUNTBLANK($V254:$X254)=2,COUNTBLANK($Y254:$AE254)=6,COUNTBLANK($AF254:$AJ254)=4,COUNTBLANK($AK254:AN254)=3,COUNTBLANK($AO254:$AQ254)=2,COUNTBLANK($AR254:$AS254)=1,COUNTBLANK($AT254:$AU254)=1),IF(Data!$B254&lt;&gt;"",Scoring!$E$7)+IF(Data!$C254&lt;&gt;"",Scoring!$E$8)+IF(Data!$D254&lt;&gt;"",Scoring!$E$9)+IF(Data!$E254&lt;&gt;"",Scoring!$E$10)+IF(Data!$F254&lt;&gt;"",Scoring!$E$11)+IF(Data!$G254&lt;&gt;"",Scoring!$E$12)+IF(Data!$H254&lt;&gt;"",Scoring!$E$13)+IF(Data!$I254&lt;&gt;"",Scoring!$E$14)+IF(Data!$J254&lt;&gt;"",Scoring!$E$15)+IF(Data!$K254&lt;&gt;"",Scoring!$E$16)+IF(Data!$L254&lt;&gt;"",Scoring!$E$17)+IF(Data!$M254&lt;&gt;"",Scoring!$E$18)+IF(Data!$N254&lt;&gt;"",Scoring!$E$19)+IF(Data!$O254&lt;&gt;"",Scoring!$E$20)+IF(Data!$P254&lt;&gt;"",Scoring!$E$21)+IF(Data!$Q254&lt;&gt;"",Scoring!$E$22)+IF(Data!$R254&lt;&gt;"",Scoring!$E$23)+IF(Data!$S254&lt;&gt;"",Scoring!$E$24)+IF(Data!$T254&lt;&gt;"",Scoring!$E$25)+IF(Data!$U254&lt;&gt;"",Scoring!$E$26)+IF(Data!$V254&lt;&gt;"",Scoring!$E$27)+IF(Data!$W254&lt;&gt;"",Scoring!$E$28)+IF(Data!$X254&lt;&gt;"",Scoring!$E$29)+IF(Data!$Y254&lt;&gt;"",Scoring!$E$30)+IF(Data!$Z254&lt;&gt;"",Scoring!$E$31)+IF(Data!$AA254&lt;&gt;"",Scoring!$E$32)+IF(Data!$AB254&lt;&gt;"",Scoring!$E$33)+IF(Data!$AC254&lt;&gt;"",Scoring!$E$34)+IF(Data!$AD254&lt;&gt;"",Scoring!$E$35)+IF(Data!$AE254&lt;&gt;"",Scoring!$E$36)+IF(Data!$AF254&lt;&gt;"",Scoring!$E$37)+IF(Data!$AG254&lt;&gt;"",Scoring!$E$38)+IF(Data!$AH254&lt;&gt;"",Scoring!$E$39)+IF(Data!$AI254&lt;&gt;"",Scoring!$E$40)+IF(Data!$AJ254&lt;&gt;"",Scoring!$E$41)+IF(Data!$AK254&lt;&gt;"",Scoring!$E$42)+IF(Data!$AL254&lt;&gt;"",Scoring!$E$43)+IF(Data!$AM254&lt;&gt;"",Scoring!$E$44)+IF(Data!$AN254&lt;&gt;"",Scoring!$E$45)+IF(Data!$AO254&lt;&gt;"",Scoring!$E$46)+IF(Data!$AP254&lt;&gt;"",Scoring!$E$47)+IF(Data!$AQ254&lt;&gt;"",Scoring!$E$48)+IF(Data!$AR254&lt;&gt;"",Scoring!$E$49)+IF(Data!$AS254&lt;&gt;"",Scoring!$E$50)+IF(Data!$AT254&lt;&gt;"",Scoring!$E$51)+IF(Data!$AU254&lt;&gt;"",Scoring!$E$52),"")</f>
        <v/>
      </c>
      <c r="AY254" s="180" t="str">
        <f>IF(AX254&lt;&gt;"",LOOKUP(AX254,Likelihoods!$A$7:$A$107,Likelihoods!C$7:C$107),"")</f>
        <v/>
      </c>
      <c r="AZ254" s="182" t="str">
        <f>IF(AND(COUNTBLANK($B254:$O254)=13,COUNTBLANK($P254:$Q254)=1,COUNTBLANK($R254:$U254)=3,COUNTBLANK($V254:$X254)=2,COUNTBLANK($Y254:$AE254)=6,COUNTBLANK($AF254:$AJ254)=4,COUNTBLANK($AK254:AN254)=3,COUNTBLANK($AO254:$AQ254)=2,COUNTBLANK($AR254:$AS254)=1,COUNTBLANK($AT254:$AU254)=1),IF(Data!$B254&lt;&gt;"",Scoring!$F$7)+IF(Data!$C254&lt;&gt;"",Scoring!$F$8)+IF(Data!$D254&lt;&gt;"",Scoring!$F$9)+IF(Data!$E254&lt;&gt;"",Scoring!$F$10)+IF(Data!$F254&lt;&gt;"",Scoring!$F$11)+IF(Data!$G254&lt;&gt;"",Scoring!$F$12)+IF(Data!$H254&lt;&gt;"",Scoring!$F$13)+IF(Data!$I254&lt;&gt;"",Scoring!$F$14)+IF(Data!$J254&lt;&gt;"",Scoring!$F$15)+IF(Data!$K254&lt;&gt;"",Scoring!$F$16)+IF(Data!$L254&lt;&gt;"",Scoring!$F$17)+IF(Data!$M254&lt;&gt;"",Scoring!$F$18)+IF(Data!$N254&lt;&gt;"",Scoring!$F$19)+IF(Data!$O254&lt;&gt;"",Scoring!$F$20)+IF(Data!$P254&lt;&gt;"",Scoring!$F$21)+IF(Data!$Q254&lt;&gt;"",Scoring!$F$22)+IF(Data!$R254&lt;&gt;"",Scoring!$F$23)+IF(Data!$S254&lt;&gt;"",Scoring!$F$24)+IF(Data!$T254&lt;&gt;"",Scoring!$F$25)+IF(Data!$U254&lt;&gt;"",Scoring!$F$26)+IF(Data!$V254&lt;&gt;"",Scoring!$F$27)+IF(Data!$W254&lt;&gt;"",Scoring!$F$28)+IF(Data!$X254&lt;&gt;"",Scoring!$F$29)+IF(Data!$Y254&lt;&gt;"",Scoring!$F$30)+IF(Data!$Z254&lt;&gt;"",Scoring!$F$31)+IF(Data!$AA254&lt;&gt;"",Scoring!$F$32)+IF(Data!$AB254&lt;&gt;"",Scoring!$F$33)+IF(Data!$AC254&lt;&gt;"",Scoring!$F$34)+IF(Data!$AD254&lt;&gt;"",Scoring!$F$35)+IF(Data!$AE254&lt;&gt;"",Scoring!$F$36)+IF(Data!$AF254&lt;&gt;"",Scoring!$F$37)+IF(Data!$AG254&lt;&gt;"",Scoring!$F$38)+IF(Data!$AH254&lt;&gt;"",Scoring!$F$39)+IF(Data!$AI254&lt;&gt;"",Scoring!$F$40)+IF(Data!$AJ254&lt;&gt;"",Scoring!$F$41)+IF(Data!$AK254&lt;&gt;"",Scoring!$F$42)+IF(Data!$AL254&lt;&gt;"",Scoring!$F$43)+IF(Data!$AM254&lt;&gt;"",Scoring!$F$44)+IF(Data!$AN254&lt;&gt;"",Scoring!$F$45)+IF(Data!$AO254&lt;&gt;"",Scoring!$F$46)+IF(Data!$AP254&lt;&gt;"",Scoring!$F$47)+IF(Data!$AQ254&lt;&gt;"",Scoring!$F$48)+IF(Data!$AR254&lt;&gt;"",Scoring!$F$49)+IF(Data!$AS254&lt;&gt;"",Scoring!$F$50)+IF(Data!$AT254&lt;&gt;"",Scoring!$F$51)+IF(Data!$AU254&lt;&gt;"",Scoring!$F$52),"")</f>
        <v/>
      </c>
      <c r="BA254" s="183" t="str">
        <f>IF(AZ254&lt;&gt;"",LOOKUP(AZ254,Likelihoods!$A$7:$A$107,Likelihoods!D$7:D$107),"")</f>
        <v/>
      </c>
      <c r="BB254" s="181" t="str">
        <f>IF(AND(COUNTBLANK($B254:$O254)=13,COUNTBLANK($P254:$Q254)=1,COUNTBLANK($R254:$U254)=3,COUNTBLANK($V254:$X254)=2,COUNTBLANK($Y254:$AE254)=6,COUNTBLANK($AF254:$AJ254)=4,COUNTBLANK($AK254:AN254)=3,COUNTBLANK($AO254:$AQ254)=2,COUNTBLANK($AR254:$AS254)=1,COUNTBLANK($AT254:$AU254)=1),IF(Data!$B254&lt;&gt;"",Scoring!$G$7)+IF(Data!$C254&lt;&gt;"",Scoring!$G$8)+IF(Data!$D254&lt;&gt;"",Scoring!$G$9)+IF(Data!$E254&lt;&gt;"",Scoring!$G$10)+IF(Data!$F254&lt;&gt;"",Scoring!$G$11)+IF(Data!$G254&lt;&gt;"",Scoring!$G$12)+IF(Data!$H254&lt;&gt;"",Scoring!$G$13)+IF(Data!$I254&lt;&gt;"",Scoring!$G$14)+IF(Data!$J254&lt;&gt;"",Scoring!$G$15)+IF(Data!$K254&lt;&gt;"",Scoring!$G$16)+IF(Data!$L254&lt;&gt;"",Scoring!$G$17)+IF(Data!$M254&lt;&gt;"",Scoring!$G$18)+IF(Data!$N254&lt;&gt;"",Scoring!$G$19)+IF(Data!$O254&lt;&gt;"",Scoring!$G$20)+IF(Data!$P254&lt;&gt;"",Scoring!$G$21)+IF(Data!$Q254&lt;&gt;"",Scoring!$G$22)+IF(Data!$R254&lt;&gt;"",Scoring!$G$23)+IF(Data!$S254&lt;&gt;"",Scoring!$G$24)+IF(Data!$T254&lt;&gt;"",Scoring!$G$25)+IF(Data!$U254&lt;&gt;"",Scoring!$G$26)+IF(Data!$V254&lt;&gt;"",Scoring!$G$27)+IF(Data!$W254&lt;&gt;"",Scoring!$G$28)+IF(Data!$X254&lt;&gt;"",Scoring!$G$29)+IF(Data!$Y254&lt;&gt;"",Scoring!$G$30)+IF(Data!$Z254&lt;&gt;"",Scoring!$G$31)+IF(Data!$AA254&lt;&gt;"",Scoring!$G$32)+IF(Data!$AB254&lt;&gt;"",Scoring!$G$33)+IF(Data!$AC254&lt;&gt;"",Scoring!$G$34)+IF(Data!$AD254&lt;&gt;"",Scoring!$G$35)+IF(Data!$AE254&lt;&gt;"",Scoring!$G$36)+IF(Data!$AF254&lt;&gt;"",Scoring!$G$37)+IF(Data!$AG254&lt;&gt;"",Scoring!$G$38)+IF(Data!$AH254&lt;&gt;"",Scoring!$G$39)+IF(Data!$AI254&lt;&gt;"",Scoring!$G$40)+IF(Data!$AJ254&lt;&gt;"",Scoring!$G$41)+IF(Data!$AK254&lt;&gt;"",Scoring!$G$42)+IF(Data!$AL254&lt;&gt;"",Scoring!$G$43)+IF(Data!$AM254&lt;&gt;"",Scoring!$G$44)+IF(Data!$AN254&lt;&gt;"",Scoring!$G$45)+IF(Data!$AO254&lt;&gt;"",Scoring!$G$46)+IF(Data!$AP254&lt;&gt;"",Scoring!$G$47)+IF(Data!$AQ254&lt;&gt;"",Scoring!$G$48)+IF(Data!$AR254&lt;&gt;"",Scoring!$G$49)+IF(Data!$AS254&lt;&gt;"",Scoring!$G$50)+IF(Data!$AT254&lt;&gt;"",Scoring!$G$51)+IF(Data!$AU254&lt;&gt;"",Scoring!$G$52),"")</f>
        <v/>
      </c>
      <c r="BC254" s="184" t="str">
        <f>IF(BB254&lt;&gt;"",LOOKUP(BB254,Likelihoods!$A$7:$A$107,Likelihoods!E$7:E$107),"")</f>
        <v/>
      </c>
      <c r="BD254" s="185" t="str">
        <f>IF(AND(COUNTBLANK($B254:$O254)=13,COUNTBLANK($P254:$Q254)=1,COUNTBLANK($R254:$U254)=3,COUNTBLANK($V254:$X254)=2,COUNTBLANK($Y254:$AE254)=6,COUNTBLANK($AF254:$AJ254)=4,COUNTBLANK($AK254:AN254)=3,COUNTBLANK($AO254:$AQ254)=2,COUNTBLANK($AR254:$AS254)=1,COUNTBLANK($AT254:$AU254)=1),IF(Data!$B254&lt;&gt;"",Scoring!$H$7)+IF(Data!$C254&lt;&gt;"",Scoring!$H$8)+IF(Data!$D254&lt;&gt;"",Scoring!$H$9)+IF(Data!$E254&lt;&gt;"",Scoring!$H$10)+IF(Data!$F254&lt;&gt;"",Scoring!$H$11)+IF(Data!$G254&lt;&gt;"",Scoring!$H$12)+IF(Data!$H254&lt;&gt;"",Scoring!$H$13)+IF(Data!$I254&lt;&gt;"",Scoring!$H$14)+IF(Data!$J254&lt;&gt;"",Scoring!$H$15)+IF(Data!$K254&lt;&gt;"",Scoring!$H$16)+IF(Data!$L254&lt;&gt;"",Scoring!$H$17)+IF(Data!$M254&lt;&gt;"",Scoring!$H$18)+IF(Data!$N254&lt;&gt;"",Scoring!$H$19)+IF(Data!$O254&lt;&gt;"",Scoring!$H$20)+IF(Data!$P254&lt;&gt;"",Scoring!$H$21)+IF(Data!$Q254&lt;&gt;"",Scoring!$H$22)+IF(Data!$R254&lt;&gt;"",Scoring!$H$23)+IF(Data!$S254&lt;&gt;"",Scoring!$H$24)+IF(Data!$T254&lt;&gt;"",Scoring!$H$25)+IF(Data!$U254&lt;&gt;"",Scoring!$H$26)+IF(Data!$V254&lt;&gt;"",Scoring!$H$27)+IF(Data!$W254&lt;&gt;"",Scoring!$H$28)+IF(Data!$X254&lt;&gt;"",Scoring!$H$29)+IF(Data!$Y254&lt;&gt;"",Scoring!$H$30)+IF(Data!$Z254&lt;&gt;"",Scoring!$H$31)+IF(Data!$AA254&lt;&gt;"",Scoring!$H$32)+IF(Data!$AB254&lt;&gt;"",Scoring!$H$33)+IF(Data!$AC254&lt;&gt;"",Scoring!$H$34)+IF(Data!$AD254&lt;&gt;"",Scoring!$H$35)+IF(Data!$AE254&lt;&gt;"",Scoring!$H$36)+IF(Data!$AF254&lt;&gt;"",Scoring!$H$37)+IF(Data!$AG254&lt;&gt;"",Scoring!$H$38)+IF(Data!$AH254&lt;&gt;"",Scoring!$H$39)+IF(Data!$AI254&lt;&gt;"",Scoring!$H$40)+IF(Data!$AJ254&lt;&gt;"",Scoring!$H$41)+IF(Data!$AK254&lt;&gt;"",Scoring!$H$42)+IF(Data!$AL254&lt;&gt;"",Scoring!$H$43)+IF(Data!$AM254&lt;&gt;"",Scoring!$H$44)+IF(Data!$AN254&lt;&gt;"",Scoring!$H$45)+IF(Data!$AO254&lt;&gt;"",Scoring!$H$46)+IF(Data!$AP254&lt;&gt;"",Scoring!$H$47)+IF(Data!$AQ254&lt;&gt;"",Scoring!$H$48)+IF(Data!$AR254&lt;&gt;"",Scoring!$H$49)+IF(Data!$AS254&lt;&gt;"",Scoring!$H$50)+IF(Data!$AT254&lt;&gt;"",Scoring!$H$51)+IF(Data!$AU254&lt;&gt;"",Scoring!$H$52),"")</f>
        <v/>
      </c>
      <c r="BE254" s="186" t="str">
        <f>IF(BD254&lt;&gt;"",LOOKUP(BD254,Likelihoods!$A$7:$A$107,Likelihoods!F$7:F$107),"")</f>
        <v/>
      </c>
      <c r="BF254" s="181" t="str">
        <f>IF(AND(COUNTBLANK($B254:$O254)=13,COUNTBLANK($P254:$Q254)=1,COUNTBLANK($R254:$U254)=3,COUNTBLANK($V254:$X254)=2,COUNTBLANK($Y254:$AE254)=6,COUNTBLANK($AF254:$AJ254)=4,COUNTBLANK($AK254:AN254)=3,COUNTBLANK($AO254:$AQ254)=2,COUNTBLANK($AR254:$AS254)=1,COUNTBLANK($AT254:$AU254)=1),IF(Data!$B254&lt;&gt;"",Scoring!$I$7)+IF(Data!$C254&lt;&gt;"",Scoring!$I$8)+IF(Data!$D254&lt;&gt;"",Scoring!$I$9)+IF(Data!$E254&lt;&gt;"",Scoring!$I$10)+IF(Data!$F254&lt;&gt;"",Scoring!$I$11)+IF(Data!$G254&lt;&gt;"",Scoring!$I$12)+IF(Data!$H254&lt;&gt;"",Scoring!$I$13)+IF(Data!$I254&lt;&gt;"",Scoring!$I$14)+IF(Data!$J254&lt;&gt;"",Scoring!$I$15)+IF(Data!$K254&lt;&gt;"",Scoring!$I$16)+IF(Data!$L254&lt;&gt;"",Scoring!$I$17)+IF(Data!$M254&lt;&gt;"",Scoring!$I$18)+IF(Data!$N254&lt;&gt;"",Scoring!$I$19)+IF(Data!$O254&lt;&gt;"",Scoring!$I$20)+IF(Data!$P254&lt;&gt;"",Scoring!$I$21)+IF(Data!$Q254&lt;&gt;"",Scoring!$I$22)+IF(Data!$R254&lt;&gt;"",Scoring!$I$23)+IF(Data!$S254&lt;&gt;"",Scoring!$I$24)+IF(Data!$T254&lt;&gt;"",Scoring!$I$25)+IF(Data!$U254&lt;&gt;"",Scoring!$I$26)+IF(Data!$V254&lt;&gt;"",Scoring!$I$27)+IF(Data!$W254&lt;&gt;"",Scoring!$I$28)+IF(Data!$X254&lt;&gt;"",Scoring!$I$29)+IF(Data!$Y254&lt;&gt;"",Scoring!$I$30)+IF(Data!$Z254&lt;&gt;"",Scoring!$I$31)+IF(Data!$AA254&lt;&gt;"",Scoring!$I$32)+IF(Data!$AB254&lt;&gt;"",Scoring!$I$33)+IF(Data!$AC254&lt;&gt;"",Scoring!$I$34)+IF(Data!$AD254&lt;&gt;"",Scoring!$I$35)+IF(Data!$AE254&lt;&gt;"",Scoring!$I$36)+IF(Data!$AF254&lt;&gt;"",Scoring!$I$37)+IF(Data!$AG254&lt;&gt;"",Scoring!$I$38)+IF(Data!$AH254&lt;&gt;"",Scoring!$I$39)+IF(Data!$AI254&lt;&gt;"",Scoring!$I$40)+IF(Data!$AJ254&lt;&gt;"",Scoring!$I$41)+IF(Data!$AK254&lt;&gt;"",Scoring!$I$42)+IF(Data!$AL254&lt;&gt;"",Scoring!$I$43)+IF(Data!$AM254&lt;&gt;"",Scoring!$I$44)+IF(Data!$AN254&lt;&gt;"",Scoring!$I$45)+IF(Data!$AO254&lt;&gt;"",Scoring!$I$46)+IF(Data!$AP254&lt;&gt;"",Scoring!$I$47)+IF(Data!$AQ254&lt;&gt;"",Scoring!$I$48)+IF(Data!$AR254&lt;&gt;"",Scoring!$I$49)+IF(Data!$AS254&lt;&gt;"",Scoring!$I$50)+IF(Data!$AT254&lt;&gt;"",Scoring!$I$51)+IF(Data!$AU254&lt;&gt;"",Scoring!$I$52),"")</f>
        <v/>
      </c>
      <c r="BG254" s="180" t="str">
        <f>IF(BF254&lt;&gt;"",LOOKUP(BF254,Likelihoods!$A$7:$A$107,Likelihoods!G$7:G$107),"")</f>
        <v/>
      </c>
      <c r="BH254" s="187" t="str">
        <f>IF(AND(COUNTBLANK($B254:$O254)=13,COUNTBLANK($P254:$Q254)=1,COUNTBLANK($R254:$U254)=3,COUNTBLANK($V254:$X254)=2,COUNTBLANK($Y254:$AE254)=6,COUNTBLANK($AF254:$AJ254)=4,COUNTBLANK($AK254:AN254)=3,COUNTBLANK($AO254:$AQ254)=2,COUNTBLANK($AR254:$AS254)=1,COUNTBLANK($AT254:$AU254)=1),IF(Data!$B254&lt;&gt;"",Scoring!$J$7)+IF(Data!$C254&lt;&gt;"",Scoring!$J$8)+IF(Data!$D254&lt;&gt;"",Scoring!$J$9)+IF(Data!$E254&lt;&gt;"",Scoring!$J$10)+IF(Data!$F254&lt;&gt;"",Scoring!$J$11)+IF(Data!$G254&lt;&gt;"",Scoring!$J$12)+IF(Data!$H254&lt;&gt;"",Scoring!$J$13)+IF(Data!$I254&lt;&gt;"",Scoring!$J$14)+IF(Data!$J254&lt;&gt;"",Scoring!$J$15)+IF(Data!$K254&lt;&gt;"",Scoring!$J$16)+IF(Data!$L254&lt;&gt;"",Scoring!$J$17)+IF(Data!$M254&lt;&gt;"",Scoring!$J$18)+IF(Data!$N254&lt;&gt;"",Scoring!$J$19)+IF(Data!$O254&lt;&gt;"",Scoring!$J$20)+IF(Data!$P254&lt;&gt;"",Scoring!$J$21)+IF(Data!$Q254&lt;&gt;"",Scoring!$J$22)+IF(Data!$R254&lt;&gt;"",Scoring!$J$23)+IF(Data!$S254&lt;&gt;"",Scoring!$J$24)+IF(Data!$T254&lt;&gt;"",Scoring!$J$25)+IF(Data!$U254&lt;&gt;"",Scoring!$J$26)+IF(Data!$V254&lt;&gt;"",Scoring!$J$27)+IF(Data!$W254&lt;&gt;"",Scoring!$J$28)+IF(Data!$X254&lt;&gt;"",Scoring!$J$29)+IF(Data!$Y254&lt;&gt;"",Scoring!$J$30)+IF(Data!$Z254&lt;&gt;"",Scoring!$J$31)+IF(Data!$AA254&lt;&gt;"",Scoring!$J$32)+IF(Data!$AB254&lt;&gt;"",Scoring!$J$33)+IF(Data!$AC254&lt;&gt;"",Scoring!$J$34)+IF(Data!$AD254&lt;&gt;"",Scoring!$J$35)+IF(Data!$AE254&lt;&gt;"",Scoring!$J$36)+IF(Data!$AF254&lt;&gt;"",Scoring!$J$37)+IF(Data!$AG254&lt;&gt;"",Scoring!$J$38)+IF(Data!$AH254&lt;&gt;"",Scoring!$J$39)+IF(Data!$AI254&lt;&gt;"",Scoring!$J$40)+IF(Data!$AJ254&lt;&gt;"",Scoring!$J$41)+IF(Data!$AK254&lt;&gt;"",Scoring!$J$42)+IF(Data!$AL254&lt;&gt;"",Scoring!$J$43)+IF(Data!$AM254&lt;&gt;"",Scoring!$J$44)+IF(Data!$AN254&lt;&gt;"",Scoring!$J$45)+IF(Data!$AO254&lt;&gt;"",Scoring!$J$46)+IF(Data!$AP254&lt;&gt;"",Scoring!$J$47)+IF(Data!$AQ254&lt;&gt;"",Scoring!$J$48)+IF(Data!$AR254&lt;&gt;"",Scoring!$J$49)+IF(Data!$AS254&lt;&gt;"",Scoring!$J$50)+IF(Data!$AT254&lt;&gt;"",Scoring!$J$51)+IF(Data!$AU254&lt;&gt;"",Scoring!$J$52),"")</f>
        <v/>
      </c>
      <c r="BI254" s="183" t="str">
        <f>IF(BH254&lt;&gt;"",LOOKUP(BH254,Likelihoods!$A$7:$A$107,Likelihoods!H$7:H$107),"")</f>
        <v/>
      </c>
      <c r="BJ254" s="188" t="str">
        <f>IF(AND(COUNTBLANK($B254:$O254)=13,COUNTBLANK($P254:$Q254)=1,COUNTBLANK($R254:$U254)=3,COUNTBLANK($V254:$X254)=2,COUNTBLANK($Y254:$AE254)=6,COUNTBLANK($AF254:$AJ254)=4,COUNTBLANK($AK254:AN254)=3,COUNTBLANK($AO254:$AQ254)=2,COUNTBLANK($AR254:$AS254)=1,COUNTBLANK($AT254:$AU254)=1),IF(Data!$B254&lt;&gt;"",Scoring!$K$7)+IF(Data!$C254&lt;&gt;"",Scoring!$K$8)+IF(Data!$D254&lt;&gt;"",Scoring!$K$9)+IF(Data!$E254&lt;&gt;"",Scoring!$K$10)+IF(Data!$F254&lt;&gt;"",Scoring!$K$11)+IF(Data!$G254&lt;&gt;"",Scoring!$K$12)+IF(Data!$H254&lt;&gt;"",Scoring!$K$13)+IF(Data!$I254&lt;&gt;"",Scoring!$K$14)+IF(Data!$J254&lt;&gt;"",Scoring!$K$15)+IF(Data!$K254&lt;&gt;"",Scoring!$K$16)+IF(Data!$L254&lt;&gt;"",Scoring!$K$17)+IF(Data!$M254&lt;&gt;"",Scoring!$K$18)+IF(Data!$N254&lt;&gt;"",Scoring!$K$19)+IF(Data!$O254&lt;&gt;"",Scoring!$K$20)+IF(Data!$P254&lt;&gt;"",Scoring!$K$21)+IF(Data!$Q254&lt;&gt;"",Scoring!$K$22)+IF(Data!$R254&lt;&gt;"",Scoring!$K$23)+IF(Data!$S254&lt;&gt;"",Scoring!$K$24)+IF(Data!$T254&lt;&gt;"",Scoring!$K$25)+IF(Data!$U254&lt;&gt;"",Scoring!$K$26)+IF(Data!$V254&lt;&gt;"",Scoring!$K$27)+IF(Data!$W254&lt;&gt;"",Scoring!$K$28)+IF(Data!$X254&lt;&gt;"",Scoring!$K$29)+IF(Data!$Y254&lt;&gt;"",Scoring!$K$30)+IF(Data!$Z254&lt;&gt;"",Scoring!$K$31)+IF(Data!$AA254&lt;&gt;"",Scoring!$K$32)+IF(Data!$AB254&lt;&gt;"",Scoring!$K$33)+IF(Data!$AC254&lt;&gt;"",Scoring!$K$34)+IF(Data!$AD254&lt;&gt;"",Scoring!$K$35)+IF(Data!$AE254&lt;&gt;"",Scoring!$K$36)+IF(Data!$AF254&lt;&gt;"",Scoring!$K$37)+IF(Data!$AG254&lt;&gt;"",Scoring!$K$38)+IF(Data!$AH254&lt;&gt;"",Scoring!$K$39)+IF(Data!$AI254&lt;&gt;"",Scoring!$K$40)+IF(Data!$AJ254&lt;&gt;"",Scoring!$K$41)+IF(Data!$AK254&lt;&gt;"",Scoring!$K$42)+IF(Data!$AL254&lt;&gt;"",Scoring!$K$43)+IF(Data!$AM254&lt;&gt;"",Scoring!$K$44)+IF(Data!$AN254&lt;&gt;"",Scoring!$K$45)+IF(Data!$AO254&lt;&gt;"",Scoring!$K$46)+IF(Data!$AP254&lt;&gt;"",Scoring!$K$47)+IF(Data!$AQ254&lt;&gt;"",Scoring!$K$48)+IF(Data!$AR254&lt;&gt;"",Scoring!$K$49)+IF(Data!$AS254&lt;&gt;"",Scoring!$K$50)+IF(Data!$AT254&lt;&gt;"",Scoring!$K$51)+IF(Data!$AU254&lt;&gt;"",Scoring!$K$52),"")</f>
        <v/>
      </c>
      <c r="BK254" s="184" t="str">
        <f>IF(BJ254&lt;&gt;"",LOOKUP(BJ254,Likelihoods!$A$7:$A$107,Likelihoods!I$7:I$107),"")</f>
        <v/>
      </c>
      <c r="BL254" s="187" t="str">
        <f>IF(AND(COUNTBLANK($B254:$O254)=13,COUNTBLANK($P254:$Q254)=1,COUNTBLANK($R254:$U254)=3,COUNTBLANK($V254:$X254)=2,COUNTBLANK($Y254:$AE254)=6,COUNTBLANK($AF254:$AJ254)=4,COUNTBLANK($AK254:AN254)=3,COUNTBLANK($AO254:$AQ254)=2,COUNTBLANK($AR254:$AS254)=1,COUNTBLANK($AT254:$AU254)=1),IF(Data!$B254&lt;&gt;"",Scoring!$L$7)+IF(Data!$C254&lt;&gt;"",Scoring!$L$8)+IF(Data!$D254&lt;&gt;"",Scoring!$L$9)+IF(Data!$E254&lt;&gt;"",Scoring!$L$10)+IF(Data!$F254&lt;&gt;"",Scoring!$L$11)+IF(Data!$G254&lt;&gt;"",Scoring!$L$12)+IF(Data!$H254&lt;&gt;"",Scoring!$L$13)+IF(Data!$I254&lt;&gt;"",Scoring!$L$14)+IF(Data!$J254&lt;&gt;"",Scoring!$L$15)+IF(Data!$K254&lt;&gt;"",Scoring!$L$16)+IF(Data!$L254&lt;&gt;"",Scoring!$L$17)+IF(Data!$M254&lt;&gt;"",Scoring!$L$18)+IF(Data!$N254&lt;&gt;"",Scoring!$L$19)+IF(Data!$O254&lt;&gt;"",Scoring!$L$20)+IF(Data!$P254&lt;&gt;"",Scoring!$L$21)+IF(Data!$Q254&lt;&gt;"",Scoring!$L$22)+IF(Data!$R254&lt;&gt;"",Scoring!$L$23)+IF(Data!$S254&lt;&gt;"",Scoring!$L$24)+IF(Data!$T254&lt;&gt;"",Scoring!$L$25)+IF(Data!$U254&lt;&gt;"",Scoring!$L$26)+IF(Data!$V254&lt;&gt;"",Scoring!$L$27)+IF(Data!$W254&lt;&gt;"",Scoring!$L$28)+IF(Data!$X254&lt;&gt;"",Scoring!$L$29)+IF(Data!$Y254&lt;&gt;"",Scoring!$L$30)+IF(Data!$Z254&lt;&gt;"",Scoring!$L$31)+IF(Data!$AA254&lt;&gt;"",Scoring!$L$32)+IF(Data!$AB254&lt;&gt;"",Scoring!$L$33)+IF(Data!$AC254&lt;&gt;"",Scoring!$L$34)+IF(Data!$AD254&lt;&gt;"",Scoring!$L$35)+IF(Data!$AE254&lt;&gt;"",Scoring!$L$36)+IF(Data!$AF254&lt;&gt;"",Scoring!$L$37)+IF(Data!$AG254&lt;&gt;"",Scoring!$L$38)+IF(Data!$AH254&lt;&gt;"",Scoring!$L$39)+IF(Data!$AI254&lt;&gt;"",Scoring!$L$40)+IF(Data!$AJ254&lt;&gt;"",Scoring!$L$41)+IF(Data!$AK254&lt;&gt;"",Scoring!$L$42)+IF(Data!$AL254&lt;&gt;"",Scoring!$L$43)+IF(Data!$AM254&lt;&gt;"",Scoring!$L$44)+IF(Data!$AN254&lt;&gt;"",Scoring!$L$45)+IF(Data!$AO254&lt;&gt;"",Scoring!$L$46)+IF(Data!$AP254&lt;&gt;"",Scoring!$L$47)+IF(Data!$AQ254&lt;&gt;"",Scoring!$L$48)+IF(Data!$AR254&lt;&gt;"",Scoring!$L$49)+IF(Data!$AS254&lt;&gt;"",Scoring!$L$50)+IF(Data!$AT254&lt;&gt;"",Scoring!$L$51)+IF(Data!$AU254&lt;&gt;"",Scoring!$L$52),"")</f>
        <v/>
      </c>
      <c r="BM254" s="180" t="str">
        <f>IF(BL254&lt;&gt;"",LOOKUP(BL254,Likelihoods!$A$7:$A$107,Likelihoods!J$7:J$107),"")</f>
        <v/>
      </c>
      <c r="BN254" s="181" t="str">
        <f>IF(AND(COUNTBLANK($B254:$O254)=13,COUNTBLANK($P254:$Q254)=1,COUNTBLANK($R254:$U254)=3,COUNTBLANK($V254:$X254)=2,COUNTBLANK($Y254:$AE254)=6,COUNTBLANK($AF254:$AJ254)=4,COUNTBLANK($AK254:AN254)=3,COUNTBLANK($AO254:$AQ254)=2,COUNTBLANK($AR254:$AS254)=1,COUNTBLANK($AT254:$AU254)=1),IF(Data!$B254&lt;&gt;"",Scoring!$M$7)+IF(Data!$C254&lt;&gt;"",Scoring!$M$8)+IF(Data!$D254&lt;&gt;"",Scoring!$M$9)+IF(Data!$E254&lt;&gt;"",Scoring!$M$10)+IF(Data!$F254&lt;&gt;"",Scoring!$M$11)+IF(Data!$G254&lt;&gt;"",Scoring!$M$12)+IF(Data!$H254&lt;&gt;"",Scoring!$M$13)+IF(Data!$I254&lt;&gt;"",Scoring!$M$14)+IF(Data!$J254&lt;&gt;"",Scoring!$M$15)+IF(Data!$K254&lt;&gt;"",Scoring!$M$16)+IF(Data!$L254&lt;&gt;"",Scoring!$M$17)+IF(Data!$M254&lt;&gt;"",Scoring!$M$18)+IF(Data!$N254&lt;&gt;"",Scoring!$M$19)+IF(Data!$O254&lt;&gt;"",Scoring!$M$20)+IF(Data!$P254&lt;&gt;"",Scoring!$M$21)+IF(Data!$Q254&lt;&gt;"",Scoring!$M$22)+IF(Data!$R254&lt;&gt;"",Scoring!$M$23)+IF(Data!$S254&lt;&gt;"",Scoring!$M$24)+IF(Data!$T254&lt;&gt;"",Scoring!$M$25)+IF(Data!$U254&lt;&gt;"",Scoring!$M$26)+IF(Data!$V254&lt;&gt;"",Scoring!$M$27)+IF(Data!$W254&lt;&gt;"",Scoring!$M$28)+IF(Data!$X254&lt;&gt;"",Scoring!$M$29)+IF(Data!$Y254&lt;&gt;"",Scoring!$M$30)+IF(Data!$Z254&lt;&gt;"",Scoring!$M$31)+IF(Data!$AA254&lt;&gt;"",Scoring!$M$32)+IF(Data!$AB254&lt;&gt;"",Scoring!$M$33)+IF(Data!$AC254&lt;&gt;"",Scoring!$M$34)+IF(Data!$AD254&lt;&gt;"",Scoring!$M$35)+IF(Data!$AE254&lt;&gt;"",Scoring!$M$36)+IF(Data!$AF254&lt;&gt;"",Scoring!$M$37)+IF(Data!$AG254&lt;&gt;"",Scoring!$M$38)+IF(Data!$AH254&lt;&gt;"",Scoring!$M$39)+IF(Data!$AI254&lt;&gt;"",Scoring!$M$40)+IF(Data!$AJ254&lt;&gt;"",Scoring!$M$41)+IF(Data!$AK254&lt;&gt;"",Scoring!$M$42)+IF(Data!$AL254&lt;&gt;"",Scoring!$M$43)+IF(Data!$AM254&lt;&gt;"",Scoring!$M$44)+IF(Data!$AN254&lt;&gt;"",Scoring!$M$45)+IF(Data!$AO254&lt;&gt;"",Scoring!$M$46)+IF(Data!$AP254&lt;&gt;"",Scoring!$M$47)+IF(Data!$AQ254&lt;&gt;"",Scoring!$M$48)+IF(Data!$AR254&lt;&gt;"",Scoring!$M$49)+IF(Data!$AS254&lt;&gt;"",Scoring!$M$50)+IF(Data!$AT254&lt;&gt;"",Scoring!$M$51)+IF(Data!$AU254&lt;&gt;"",Scoring!$M$52),"")</f>
        <v/>
      </c>
      <c r="BO254" s="184" t="str">
        <f>IF(BN254&lt;&gt;"",LOOKUP(BN254,Likelihoods!$A$7:$A$107,Likelihoods!K$7:K$107),"")</f>
        <v/>
      </c>
      <c r="BP254" s="179" t="str">
        <f>IF(AND(COUNTBLANK($B254:$O254)=13,COUNTBLANK($P254:$Q254)=1,COUNTBLANK($R254:$U254)=3,COUNTBLANK($V254:$X254)=2,COUNTBLANK($Y254:$AE254)=6,COUNTBLANK($AF254:$AJ254)=4,COUNTBLANK($AK254:AN254)=3,COUNTBLANK($AO254:$AQ254)=2,COUNTBLANK($AR254:$AS254)=1,COUNTBLANK($AT254:$AU254)=1),IF(Data!$B254&lt;&gt;"",Scoring!$N$7)+IF(Data!$C254&lt;&gt;"",Scoring!$N$8)+IF(Data!$D254&lt;&gt;"",Scoring!$N$9)+IF(Data!$E254&lt;&gt;"",Scoring!$N$10)+IF(Data!$F254&lt;&gt;"",Scoring!$N$11)+IF(Data!$G254&lt;&gt;"",Scoring!$N$12)+IF(Data!$H254&lt;&gt;"",Scoring!$N$13)+IF(Data!$I254&lt;&gt;"",Scoring!$N$14)+IF(Data!$J254&lt;&gt;"",Scoring!$N$15)+IF(Data!$K254&lt;&gt;"",Scoring!$N$16)+IF(Data!$L254&lt;&gt;"",Scoring!$N$17)+IF(Data!$M254&lt;&gt;"",Scoring!$N$18)+IF(Data!$N254&lt;&gt;"",Scoring!$N$19)+IF(Data!$O254&lt;&gt;"",Scoring!$N$20)+IF(Data!$P254&lt;&gt;"",Scoring!$N$21)+IF(Data!$Q254&lt;&gt;"",Scoring!$N$22)+IF(Data!$R254&lt;&gt;"",Scoring!$N$23)+IF(Data!$S254&lt;&gt;"",Scoring!$N$24)+IF(Data!$T254&lt;&gt;"",Scoring!$N$25)+IF(Data!$U254&lt;&gt;"",Scoring!$N$26)+IF(Data!$V254&lt;&gt;"",Scoring!$N$27)+IF(Data!$W254&lt;&gt;"",Scoring!$N$28)+IF(Data!$X254&lt;&gt;"",Scoring!$N$29)+IF(Data!$Y254&lt;&gt;"",Scoring!$N$30)+IF(Data!$Z254&lt;&gt;"",Scoring!$N$31)+IF(Data!$AA254&lt;&gt;"",Scoring!$N$32)+IF(Data!$AB254&lt;&gt;"",Scoring!$N$33)+IF(Data!$AC254&lt;&gt;"",Scoring!$N$34)+IF(Data!$AD254&lt;&gt;"",Scoring!$N$35)+IF(Data!$AE254&lt;&gt;"",Scoring!$N$36)+IF(Data!$AF254&lt;&gt;"",Scoring!$N$37)+IF(Data!$AG254&lt;&gt;"",Scoring!$N$38)+IF(Data!$AH254&lt;&gt;"",Scoring!$N$39)+IF(Data!$AI254&lt;&gt;"",Scoring!$N$40)+IF(Data!$AJ254&lt;&gt;"",Scoring!$N$41)+IF(Data!$AK254&lt;&gt;"",Scoring!$N$42)+IF(Data!$AL254&lt;&gt;"",Scoring!$N$43)+IF(Data!$AM254&lt;&gt;"",Scoring!$N$44)+IF(Data!$AN254&lt;&gt;"",Scoring!$N$45)+IF(Data!$AO254&lt;&gt;"",Scoring!$N$46)+IF(Data!$AP254&lt;&gt;"",Scoring!$N$47)+IF(Data!$AQ254&lt;&gt;"",Scoring!$N$48)+IF(Data!$AR254&lt;&gt;"",Scoring!$N$49)+IF(Data!$AS254&lt;&gt;"",Scoring!$N$50)+IF(Data!$AT254&lt;&gt;"",Scoring!$N$51)+IF(Data!$AU254&lt;&gt;"",Scoring!$N$52),"")</f>
        <v/>
      </c>
      <c r="BQ254" s="189" t="str">
        <f>IF(BP254&lt;&gt;"",LOOKUP(BP254,Likelihoods!$A$7:$A$107,Likelihoods!L$7:L$107),"")</f>
        <v/>
      </c>
      <c r="BR254" s="181" t="str">
        <f>IF(AND(COUNTBLANK($B254:$O254)=13,COUNTBLANK($P254:$Q254)=1,COUNTBLANK($R254:$U254)=3,COUNTBLANK($V254:$X254)=2,COUNTBLANK($Y254:$AE254)=6,COUNTBLANK($AF254:$AJ254)=4,COUNTBLANK($AK254:AN254)=3,COUNTBLANK($AO254:$AQ254)=2,COUNTBLANK($AR254:$AS254)=1,COUNTBLANK($AT254:$AU254)=1),IF(Data!$B254&lt;&gt;"",Scoring!$O$7)+IF(Data!$C254&lt;&gt;"",Scoring!$O$8)+IF(Data!$D254&lt;&gt;"",Scoring!$O$9)+IF(Data!$E254&lt;&gt;"",Scoring!$O$10)+IF(Data!$F254&lt;&gt;"",Scoring!$O$11)+IF(Data!$G254&lt;&gt;"",Scoring!$O$12)+IF(Data!$H254&lt;&gt;"",Scoring!$O$13)+IF(Data!$I254&lt;&gt;"",Scoring!$O$14)+IF(Data!$J254&lt;&gt;"",Scoring!$O$15)+IF(Data!$K254&lt;&gt;"",Scoring!$O$16)+IF(Data!$L254&lt;&gt;"",Scoring!$O$17)+IF(Data!$M254&lt;&gt;"",Scoring!$O$18)+IF(Data!$N254&lt;&gt;"",Scoring!$O$19)+IF(Data!$O254&lt;&gt;"",Scoring!$O$20)+IF(Data!$P254&lt;&gt;"",Scoring!$O$21)+IF(Data!$Q254&lt;&gt;"",Scoring!$O$22)+IF(Data!$R254&lt;&gt;"",Scoring!$O$23)+IF(Data!$S254&lt;&gt;"",Scoring!$O$24)+IF(Data!$T254&lt;&gt;"",Scoring!$O$25)+IF(Data!$U254&lt;&gt;"",Scoring!$O$26)+IF(Data!$V254&lt;&gt;"",Scoring!$O$27)+IF(Data!$W254&lt;&gt;"",Scoring!$O$28)+IF(Data!$X254&lt;&gt;"",Scoring!$O$29)+IF(Data!$Y254&lt;&gt;"",Scoring!$O$30)+IF(Data!$Z254&lt;&gt;"",Scoring!$O$31)+IF(Data!$AA254&lt;&gt;"",Scoring!$O$32)+IF(Data!$AB254&lt;&gt;"",Scoring!$O$33)+IF(Data!$AC254&lt;&gt;"",Scoring!$O$34)+IF(Data!$AD254&lt;&gt;"",Scoring!$O$35)+IF(Data!$AE254&lt;&gt;"",Scoring!$O$36)+IF(Data!$AF254&lt;&gt;"",Scoring!$O$37)+IF(Data!$AG254&lt;&gt;"",Scoring!$O$38)+IF(Data!$AH254&lt;&gt;"",Scoring!$O$39)+IF(Data!$AI254&lt;&gt;"",Scoring!$O$40)+IF(Data!$AJ254&lt;&gt;"",Scoring!$O$41)+IF(Data!$AK254&lt;&gt;"",Scoring!$O$42)+IF(Data!$AL254&lt;&gt;"",Scoring!$O$43)+IF(Data!$AM254&lt;&gt;"",Scoring!$O$44)+IF(Data!$AN254&lt;&gt;"",Scoring!$O$45)+IF(Data!$AO254&lt;&gt;"",Scoring!$O$46)+IF(Data!$AP254&lt;&gt;"",Scoring!$O$47)+IF(Data!$AQ254&lt;&gt;"",Scoring!$O$48)+IF(Data!$AR254&lt;&gt;"",Scoring!$O$49)+IF(Data!$AS254&lt;&gt;"",Scoring!$O$50)+IF(Data!$AT254&lt;&gt;"",Scoring!$O$51)+IF(Data!$AU254&lt;&gt;"",Scoring!$O$52),"")</f>
        <v/>
      </c>
      <c r="BS254" s="184" t="str">
        <f>IF(BR254&lt;&gt;"",LOOKUP(BR254,Likelihoods!$A$7:$A$107,Likelihoods!M$7:M$107),"")</f>
        <v/>
      </c>
      <c r="BT254" s="181" t="str">
        <f>IF(AND(COUNTBLANK($B254:$O254)=13,COUNTBLANK($P254:$Q254)=1,COUNTBLANK($R254:$U254)=3,COUNTBLANK($V254:$X254)=2,COUNTBLANK($Y254:$AE254)=6,COUNTBLANK($AF254:$AJ254)=4,COUNTBLANK($AK254:AN254)=3,COUNTBLANK($AO254:$AQ254)=2,COUNTBLANK($AR254:$AS254)=1,COUNTBLANK($AT254:$AU254)=1),IF(Data!$B254&lt;&gt;"",Scoring!$P$7)+IF(Data!$C254&lt;&gt;"",Scoring!$P$8)+IF(Data!$D254&lt;&gt;"",Scoring!$P$9)+IF(Data!$E254&lt;&gt;"",Scoring!$P$10)+IF(Data!$F254&lt;&gt;"",Scoring!$P$11)+IF(Data!$G254&lt;&gt;"",Scoring!$P$12)+IF(Data!$H254&lt;&gt;"",Scoring!$P$13)+IF(Data!$I254&lt;&gt;"",Scoring!$P$14)+IF(Data!$J254&lt;&gt;"",Scoring!$P$15)+IF(Data!$K254&lt;&gt;"",Scoring!$P$16)+IF(Data!$L254&lt;&gt;"",Scoring!$P$17)+IF(Data!$M254&lt;&gt;"",Scoring!$P$18)+IF(Data!$N254&lt;&gt;"",Scoring!$P$19)+IF(Data!$O254&lt;&gt;"",Scoring!$P$20)+IF(Data!$P254&lt;&gt;"",Scoring!$P$21)+IF(Data!$Q254&lt;&gt;"",Scoring!$P$22)+IF(Data!$R254&lt;&gt;"",Scoring!$P$23)+IF(Data!$S254&lt;&gt;"",Scoring!$P$24)+IF(Data!$T254&lt;&gt;"",Scoring!$P$25)+IF(Data!$U254&lt;&gt;"",Scoring!$P$26)+IF(Data!$V254&lt;&gt;"",Scoring!$P$27)+IF(Data!$W254&lt;&gt;"",Scoring!$P$28)+IF(Data!$X254&lt;&gt;"",Scoring!$P$29)+IF(Data!$Y254&lt;&gt;"",Scoring!$P$30)+IF(Data!$Z254&lt;&gt;"",Scoring!$P$31)+IF(Data!$AA254&lt;&gt;"",Scoring!$P$32)+IF(Data!$AB254&lt;&gt;"",Scoring!$P$33)+IF(Data!$AC254&lt;&gt;"",Scoring!$P$34)+IF(Data!$AD254&lt;&gt;"",Scoring!$P$35)+IF(Data!$AE254&lt;&gt;"",Scoring!$P$36)+IF(Data!$AF254&lt;&gt;"",Scoring!$P$37)+IF(Data!$AG254&lt;&gt;"",Scoring!$P$38)+IF(Data!$AH254&lt;&gt;"",Scoring!$P$39)+IF(Data!$AI254&lt;&gt;"",Scoring!$P$40)+IF(Data!$AJ254&lt;&gt;"",Scoring!$P$41)+IF(Data!$AK254&lt;&gt;"",Scoring!$P$42)+IF(Data!$AL254&lt;&gt;"",Scoring!$P$43)+IF(Data!$AM254&lt;&gt;"",Scoring!$P$44)+IF(Data!$AN254&lt;&gt;"",Scoring!$P$45)+IF(Data!$AO254&lt;&gt;"",Scoring!$P$46)+IF(Data!$AP254&lt;&gt;"",Scoring!$P$47)+IF(Data!$AQ254&lt;&gt;"",Scoring!$P$48)+IF(Data!$AR254&lt;&gt;"",Scoring!$P$49)+IF(Data!$AS254&lt;&gt;"",Scoring!$P$50)+IF(Data!$AT254&lt;&gt;"",Scoring!$P$51)+IF(Data!$AU254&lt;&gt;"",Scoring!$P$52),"")</f>
        <v/>
      </c>
      <c r="BU254" s="180" t="str">
        <f>IF(BT254&lt;&gt;"",LOOKUP(BT254,Likelihoods!$A$7:$A$107,Likelihoods!N$7:N$107),"")</f>
        <v/>
      </c>
      <c r="BV254" s="181" t="str">
        <f>IF(AND(COUNTBLANK($B254:$O254)=13,COUNTBLANK($P254:$Q254)=1,COUNTBLANK($R254:$U254)=3,COUNTBLANK($V254:$X254)=2,COUNTBLANK($Y254:$AE254)=6,COUNTBLANK($AF254:$AJ254)=4,COUNTBLANK($AK254:AN254)=3,COUNTBLANK($AO254:$AQ254)=2,COUNTBLANK($AR254:$AS254)=1,COUNTBLANK($AT254:$AU254)=1),IF(Data!$B254&lt;&gt;"",Scoring!$Q$7)+IF(Data!$C254&lt;&gt;"",Scoring!$Q$8)+IF(Data!$D254&lt;&gt;"",Scoring!$Q$9)+IF(Data!$E254&lt;&gt;"",Scoring!$Q$10)+IF(Data!$F254&lt;&gt;"",Scoring!$Q$11)+IF(Data!$G254&lt;&gt;"",Scoring!$Q$12)+IF(Data!$H254&lt;&gt;"",Scoring!$Q$13)+IF(Data!$I254&lt;&gt;"",Scoring!$Q$14)+IF(Data!$J254&lt;&gt;"",Scoring!$Q$15)+IF(Data!$K254&lt;&gt;"",Scoring!$Q$16)+IF(Data!$L254&lt;&gt;"",Scoring!$Q$17)+IF(Data!$M254&lt;&gt;"",Scoring!$Q$18)+IF(Data!$N254&lt;&gt;"",Scoring!$Q$19)+IF(Data!$O254&lt;&gt;"",Scoring!$Q$20)+IF(Data!$P254&lt;&gt;"",Scoring!$Q$21)+IF(Data!$Q254&lt;&gt;"",Scoring!$Q$22)+IF(Data!$R254&lt;&gt;"",Scoring!$Q$23)+IF(Data!$S254&lt;&gt;"",Scoring!$Q$24)+IF(Data!$T254&lt;&gt;"",Scoring!$Q$25)+IF(Data!$U254&lt;&gt;"",Scoring!$Q$26)+IF(Data!$V254&lt;&gt;"",Scoring!$Q$27)+IF(Data!$W254&lt;&gt;"",Scoring!$Q$28)+IF(Data!$X254&lt;&gt;"",Scoring!$Q$29)+IF(Data!$Y254&lt;&gt;"",Scoring!$Q$30)+IF(Data!$Z254&lt;&gt;"",Scoring!$Q$31)+IF(Data!$AA254&lt;&gt;"",Scoring!$Q$32)+IF(Data!$AB254&lt;&gt;"",Scoring!$Q$33)+IF(Data!$AC254&lt;&gt;"",Scoring!$Q$34)+IF(Data!$AD254&lt;&gt;"",Scoring!$Q$35)+IF(Data!$AE254&lt;&gt;"",Scoring!$Q$36)+IF(Data!$AF254&lt;&gt;"",Scoring!$Q$37)+IF(Data!$AG254&lt;&gt;"",Scoring!$Q$38)+IF(Data!$AH254&lt;&gt;"",Scoring!$Q$39)+IF(Data!$AI254&lt;&gt;"",Scoring!$Q$40)+IF(Data!$AJ254&lt;&gt;"",Scoring!$Q$41)+IF(Data!$AK254&lt;&gt;"",Scoring!$Q$42)+IF(Data!$AL254&lt;&gt;"",Scoring!$Q$43)+IF(Data!$AM254&lt;&gt;"",Scoring!$Q$44)+IF(Data!$AN254&lt;&gt;"",Scoring!$Q$45)+IF(Data!$AO254&lt;&gt;"",Scoring!$Q$46)+IF(Data!$AP254&lt;&gt;"",Scoring!$Q$47)+IF(Data!$AQ254&lt;&gt;"",Scoring!$Q$48)+IF(Data!$AR254&lt;&gt;"",Scoring!$Q$49)+IF(Data!$AS254&lt;&gt;"",Scoring!$Q$50)+IF(Data!$AT254&lt;&gt;"",Scoring!$Q$51)+IF(Data!$AU254&lt;&gt;"",Scoring!$Q$52),"")</f>
        <v/>
      </c>
      <c r="BW254" s="183" t="str">
        <f>IF(BV254&lt;&gt;"",LOOKUP(BV254,Likelihoods!$A$7:$A$107,Likelihoods!O$7:O$107),"")</f>
        <v/>
      </c>
      <c r="BX254" s="9"/>
      <c r="BY254" s="9"/>
      <c r="BZ254" s="9"/>
      <c r="CA254" s="9"/>
      <c r="CB254" s="9"/>
      <c r="CC254" s="9"/>
      <c r="CD254" s="9"/>
      <c r="CE254" s="9"/>
      <c r="CF254" s="9"/>
      <c r="CG254" s="9"/>
      <c r="CH254" s="9"/>
      <c r="CI254" s="9"/>
      <c r="CJ254" s="9"/>
      <c r="CK254" s="9"/>
    </row>
    <row r="255" spans="1:89" ht="14.25">
      <c r="A255" s="59"/>
      <c r="B255" s="76"/>
      <c r="C255" s="77"/>
      <c r="D255" s="77"/>
      <c r="E255" s="77"/>
      <c r="F255" s="77"/>
      <c r="G255" s="77"/>
      <c r="H255" s="77"/>
      <c r="I255" s="77"/>
      <c r="J255" s="77"/>
      <c r="K255" s="77"/>
      <c r="L255" s="77"/>
      <c r="M255" s="77"/>
      <c r="N255" s="77"/>
      <c r="O255" s="77"/>
      <c r="P255" s="76"/>
      <c r="Q255" s="78"/>
      <c r="R255" s="77"/>
      <c r="S255" s="77"/>
      <c r="T255" s="77"/>
      <c r="U255" s="77"/>
      <c r="V255" s="76"/>
      <c r="W255" s="77"/>
      <c r="X255" s="78"/>
      <c r="Y255" s="77"/>
      <c r="Z255" s="77"/>
      <c r="AA255" s="77"/>
      <c r="AB255" s="77"/>
      <c r="AC255" s="77"/>
      <c r="AD255" s="77"/>
      <c r="AE255" s="77"/>
      <c r="AF255" s="76"/>
      <c r="AG255" s="77"/>
      <c r="AH255" s="77"/>
      <c r="AI255" s="77"/>
      <c r="AJ255" s="78"/>
      <c r="AK255" s="77"/>
      <c r="AL255" s="77"/>
      <c r="AM255" s="77"/>
      <c r="AN255" s="77"/>
      <c r="AO255" s="76"/>
      <c r="AP255" s="77"/>
      <c r="AQ255" s="78"/>
      <c r="AR255" s="76"/>
      <c r="AS255" s="78"/>
      <c r="AT255" s="77"/>
      <c r="AU255" s="77"/>
      <c r="AV255" s="179" t="str">
        <f>IF(AND(COUNTBLANK($B255:$O255)=13,COUNTBLANK($P255:$Q255)=1,COUNTBLANK($R255:$U255)=3,COUNTBLANK($V255:$X255)=2,COUNTBLANK($Y255:$AE255)=6,COUNTBLANK($AF255:$AJ255)=4,COUNTBLANK($AK255:AN255)=3,COUNTBLANK($AO255:$AQ255)=2,COUNTBLANK($AR255:$AS255)=1,COUNTBLANK($AT255:$AU255)=1),IF(Data!$B255&lt;&gt;"",Scoring!$D$7)+IF(Data!$C255&lt;&gt;"",Scoring!$D$8)+IF(Data!$D255&lt;&gt;"",Scoring!$D$9)+IF(Data!$E255&lt;&gt;"",Scoring!$D$10)+IF(Data!$F255&lt;&gt;"",Scoring!$D$11)+IF(Data!$G255&lt;&gt;"",Scoring!$D$12)+IF(Data!$H255&lt;&gt;"",Scoring!$D$13)+IF(Data!$I255&lt;&gt;"",Scoring!$D$14)+IF(Data!$J255&lt;&gt;"",Scoring!$D$15)+IF(Data!$K255&lt;&gt;"",Scoring!$D$16)+IF(Data!$L255&lt;&gt;"",Scoring!$D$17)+IF(Data!$M255&lt;&gt;"",Scoring!$D$18)+IF(Data!$N255&lt;&gt;"",Scoring!$D$19)+IF(Data!$O255&lt;&gt;"",Scoring!$D$20)+IF(Data!$P255&lt;&gt;"",Scoring!$D$21)+IF(Data!$Q255&lt;&gt;"",Scoring!$D$22)+IF(Data!$R255&lt;&gt;"",Scoring!$D$23)+IF(Data!$S255&lt;&gt;"",Scoring!$D$24)+IF(Data!$T255&lt;&gt;"",Scoring!$D$25)+IF(Data!$U255&lt;&gt;"",Scoring!$D$26)+IF(Data!$V255&lt;&gt;"",Scoring!$D$27)+IF(Data!$W255&lt;&gt;"",Scoring!$D$28)+IF(Data!$X255&lt;&gt;"",Scoring!$D$29)+IF(Data!$Y255&lt;&gt;"",Scoring!$D$30)+IF(Data!$Z255&lt;&gt;"",Scoring!$D$31)+IF(Data!$AA255&lt;&gt;"",Scoring!$D$32)+IF(Data!$AB255&lt;&gt;"",Scoring!$D$33)+IF(Data!$AC255&lt;&gt;"",Scoring!$D$34)+IF(Data!$AD255&lt;&gt;"",Scoring!$D$35)+IF(Data!$AE255&lt;&gt;"",Scoring!$D$36)+IF(Data!$AF255&lt;&gt;"",Scoring!$D$37)+IF(Data!$AG255&lt;&gt;"",Scoring!$D$38)+IF(Data!$AH255&lt;&gt;"",Scoring!$D$39)+IF(Data!$AI255&lt;&gt;"",Scoring!$D$40)+IF(Data!$AJ255&lt;&gt;"",Scoring!$D$41)+IF(Data!$AK255&lt;&gt;"",Scoring!$D$42)+IF(Data!$AL255&lt;&gt;"",Scoring!$D$43)+IF(Data!$AM255&lt;&gt;"",Scoring!$D$44)+IF(Data!$AN255&lt;&gt;"",Scoring!$D$45)+IF(Data!$AO255&lt;&gt;"",Scoring!$D$46)+IF(Data!$AP255&lt;&gt;"",Scoring!$D$47)+IF(Data!$AQ255&lt;&gt;"",Scoring!$D$48)+IF(Data!$AR255&lt;&gt;"",Scoring!$D$49)+IF(Data!$AS255&lt;&gt;"",Scoring!$D$50)+IF(Data!$AT255&lt;&gt;"",Scoring!$D$51)+IF(Data!$AU255&lt;&gt;"",Scoring!$D$52),"")</f>
        <v/>
      </c>
      <c r="AW255" s="180" t="str">
        <f>IF(AV255&lt;&gt;"",LOOKUP(AV255,Likelihoods!$A$7:$A$107,Likelihoods!B$7:B$107),"")</f>
        <v/>
      </c>
      <c r="AX255" s="181" t="str">
        <f>IF(AND(COUNTBLANK($B255:$O255)=13,COUNTBLANK($P255:$Q255)=1,COUNTBLANK($R255:$U255)=3,COUNTBLANK($V255:$X255)=2,COUNTBLANK($Y255:$AE255)=6,COUNTBLANK($AF255:$AJ255)=4,COUNTBLANK($AK255:AN255)=3,COUNTBLANK($AO255:$AQ255)=2,COUNTBLANK($AR255:$AS255)=1,COUNTBLANK($AT255:$AU255)=1),IF(Data!$B255&lt;&gt;"",Scoring!$E$7)+IF(Data!$C255&lt;&gt;"",Scoring!$E$8)+IF(Data!$D255&lt;&gt;"",Scoring!$E$9)+IF(Data!$E255&lt;&gt;"",Scoring!$E$10)+IF(Data!$F255&lt;&gt;"",Scoring!$E$11)+IF(Data!$G255&lt;&gt;"",Scoring!$E$12)+IF(Data!$H255&lt;&gt;"",Scoring!$E$13)+IF(Data!$I255&lt;&gt;"",Scoring!$E$14)+IF(Data!$J255&lt;&gt;"",Scoring!$E$15)+IF(Data!$K255&lt;&gt;"",Scoring!$E$16)+IF(Data!$L255&lt;&gt;"",Scoring!$E$17)+IF(Data!$M255&lt;&gt;"",Scoring!$E$18)+IF(Data!$N255&lt;&gt;"",Scoring!$E$19)+IF(Data!$O255&lt;&gt;"",Scoring!$E$20)+IF(Data!$P255&lt;&gt;"",Scoring!$E$21)+IF(Data!$Q255&lt;&gt;"",Scoring!$E$22)+IF(Data!$R255&lt;&gt;"",Scoring!$E$23)+IF(Data!$S255&lt;&gt;"",Scoring!$E$24)+IF(Data!$T255&lt;&gt;"",Scoring!$E$25)+IF(Data!$U255&lt;&gt;"",Scoring!$E$26)+IF(Data!$V255&lt;&gt;"",Scoring!$E$27)+IF(Data!$W255&lt;&gt;"",Scoring!$E$28)+IF(Data!$X255&lt;&gt;"",Scoring!$E$29)+IF(Data!$Y255&lt;&gt;"",Scoring!$E$30)+IF(Data!$Z255&lt;&gt;"",Scoring!$E$31)+IF(Data!$AA255&lt;&gt;"",Scoring!$E$32)+IF(Data!$AB255&lt;&gt;"",Scoring!$E$33)+IF(Data!$AC255&lt;&gt;"",Scoring!$E$34)+IF(Data!$AD255&lt;&gt;"",Scoring!$E$35)+IF(Data!$AE255&lt;&gt;"",Scoring!$E$36)+IF(Data!$AF255&lt;&gt;"",Scoring!$E$37)+IF(Data!$AG255&lt;&gt;"",Scoring!$E$38)+IF(Data!$AH255&lt;&gt;"",Scoring!$E$39)+IF(Data!$AI255&lt;&gt;"",Scoring!$E$40)+IF(Data!$AJ255&lt;&gt;"",Scoring!$E$41)+IF(Data!$AK255&lt;&gt;"",Scoring!$E$42)+IF(Data!$AL255&lt;&gt;"",Scoring!$E$43)+IF(Data!$AM255&lt;&gt;"",Scoring!$E$44)+IF(Data!$AN255&lt;&gt;"",Scoring!$E$45)+IF(Data!$AO255&lt;&gt;"",Scoring!$E$46)+IF(Data!$AP255&lt;&gt;"",Scoring!$E$47)+IF(Data!$AQ255&lt;&gt;"",Scoring!$E$48)+IF(Data!$AR255&lt;&gt;"",Scoring!$E$49)+IF(Data!$AS255&lt;&gt;"",Scoring!$E$50)+IF(Data!$AT255&lt;&gt;"",Scoring!$E$51)+IF(Data!$AU255&lt;&gt;"",Scoring!$E$52),"")</f>
        <v/>
      </c>
      <c r="AY255" s="180" t="str">
        <f>IF(AX255&lt;&gt;"",LOOKUP(AX255,Likelihoods!$A$7:$A$107,Likelihoods!C$7:C$107),"")</f>
        <v/>
      </c>
      <c r="AZ255" s="182" t="str">
        <f>IF(AND(COUNTBLANK($B255:$O255)=13,COUNTBLANK($P255:$Q255)=1,COUNTBLANK($R255:$U255)=3,COUNTBLANK($V255:$X255)=2,COUNTBLANK($Y255:$AE255)=6,COUNTBLANK($AF255:$AJ255)=4,COUNTBLANK($AK255:AN255)=3,COUNTBLANK($AO255:$AQ255)=2,COUNTBLANK($AR255:$AS255)=1,COUNTBLANK($AT255:$AU255)=1),IF(Data!$B255&lt;&gt;"",Scoring!$F$7)+IF(Data!$C255&lt;&gt;"",Scoring!$F$8)+IF(Data!$D255&lt;&gt;"",Scoring!$F$9)+IF(Data!$E255&lt;&gt;"",Scoring!$F$10)+IF(Data!$F255&lt;&gt;"",Scoring!$F$11)+IF(Data!$G255&lt;&gt;"",Scoring!$F$12)+IF(Data!$H255&lt;&gt;"",Scoring!$F$13)+IF(Data!$I255&lt;&gt;"",Scoring!$F$14)+IF(Data!$J255&lt;&gt;"",Scoring!$F$15)+IF(Data!$K255&lt;&gt;"",Scoring!$F$16)+IF(Data!$L255&lt;&gt;"",Scoring!$F$17)+IF(Data!$M255&lt;&gt;"",Scoring!$F$18)+IF(Data!$N255&lt;&gt;"",Scoring!$F$19)+IF(Data!$O255&lt;&gt;"",Scoring!$F$20)+IF(Data!$P255&lt;&gt;"",Scoring!$F$21)+IF(Data!$Q255&lt;&gt;"",Scoring!$F$22)+IF(Data!$R255&lt;&gt;"",Scoring!$F$23)+IF(Data!$S255&lt;&gt;"",Scoring!$F$24)+IF(Data!$T255&lt;&gt;"",Scoring!$F$25)+IF(Data!$U255&lt;&gt;"",Scoring!$F$26)+IF(Data!$V255&lt;&gt;"",Scoring!$F$27)+IF(Data!$W255&lt;&gt;"",Scoring!$F$28)+IF(Data!$X255&lt;&gt;"",Scoring!$F$29)+IF(Data!$Y255&lt;&gt;"",Scoring!$F$30)+IF(Data!$Z255&lt;&gt;"",Scoring!$F$31)+IF(Data!$AA255&lt;&gt;"",Scoring!$F$32)+IF(Data!$AB255&lt;&gt;"",Scoring!$F$33)+IF(Data!$AC255&lt;&gt;"",Scoring!$F$34)+IF(Data!$AD255&lt;&gt;"",Scoring!$F$35)+IF(Data!$AE255&lt;&gt;"",Scoring!$F$36)+IF(Data!$AF255&lt;&gt;"",Scoring!$F$37)+IF(Data!$AG255&lt;&gt;"",Scoring!$F$38)+IF(Data!$AH255&lt;&gt;"",Scoring!$F$39)+IF(Data!$AI255&lt;&gt;"",Scoring!$F$40)+IF(Data!$AJ255&lt;&gt;"",Scoring!$F$41)+IF(Data!$AK255&lt;&gt;"",Scoring!$F$42)+IF(Data!$AL255&lt;&gt;"",Scoring!$F$43)+IF(Data!$AM255&lt;&gt;"",Scoring!$F$44)+IF(Data!$AN255&lt;&gt;"",Scoring!$F$45)+IF(Data!$AO255&lt;&gt;"",Scoring!$F$46)+IF(Data!$AP255&lt;&gt;"",Scoring!$F$47)+IF(Data!$AQ255&lt;&gt;"",Scoring!$F$48)+IF(Data!$AR255&lt;&gt;"",Scoring!$F$49)+IF(Data!$AS255&lt;&gt;"",Scoring!$F$50)+IF(Data!$AT255&lt;&gt;"",Scoring!$F$51)+IF(Data!$AU255&lt;&gt;"",Scoring!$F$52),"")</f>
        <v/>
      </c>
      <c r="BA255" s="183" t="str">
        <f>IF(AZ255&lt;&gt;"",LOOKUP(AZ255,Likelihoods!$A$7:$A$107,Likelihoods!D$7:D$107),"")</f>
        <v/>
      </c>
      <c r="BB255" s="181" t="str">
        <f>IF(AND(COUNTBLANK($B255:$O255)=13,COUNTBLANK($P255:$Q255)=1,COUNTBLANK($R255:$U255)=3,COUNTBLANK($V255:$X255)=2,COUNTBLANK($Y255:$AE255)=6,COUNTBLANK($AF255:$AJ255)=4,COUNTBLANK($AK255:AN255)=3,COUNTBLANK($AO255:$AQ255)=2,COUNTBLANK($AR255:$AS255)=1,COUNTBLANK($AT255:$AU255)=1),IF(Data!$B255&lt;&gt;"",Scoring!$G$7)+IF(Data!$C255&lt;&gt;"",Scoring!$G$8)+IF(Data!$D255&lt;&gt;"",Scoring!$G$9)+IF(Data!$E255&lt;&gt;"",Scoring!$G$10)+IF(Data!$F255&lt;&gt;"",Scoring!$G$11)+IF(Data!$G255&lt;&gt;"",Scoring!$G$12)+IF(Data!$H255&lt;&gt;"",Scoring!$G$13)+IF(Data!$I255&lt;&gt;"",Scoring!$G$14)+IF(Data!$J255&lt;&gt;"",Scoring!$G$15)+IF(Data!$K255&lt;&gt;"",Scoring!$G$16)+IF(Data!$L255&lt;&gt;"",Scoring!$G$17)+IF(Data!$M255&lt;&gt;"",Scoring!$G$18)+IF(Data!$N255&lt;&gt;"",Scoring!$G$19)+IF(Data!$O255&lt;&gt;"",Scoring!$G$20)+IF(Data!$P255&lt;&gt;"",Scoring!$G$21)+IF(Data!$Q255&lt;&gt;"",Scoring!$G$22)+IF(Data!$R255&lt;&gt;"",Scoring!$G$23)+IF(Data!$S255&lt;&gt;"",Scoring!$G$24)+IF(Data!$T255&lt;&gt;"",Scoring!$G$25)+IF(Data!$U255&lt;&gt;"",Scoring!$G$26)+IF(Data!$V255&lt;&gt;"",Scoring!$G$27)+IF(Data!$W255&lt;&gt;"",Scoring!$G$28)+IF(Data!$X255&lt;&gt;"",Scoring!$G$29)+IF(Data!$Y255&lt;&gt;"",Scoring!$G$30)+IF(Data!$Z255&lt;&gt;"",Scoring!$G$31)+IF(Data!$AA255&lt;&gt;"",Scoring!$G$32)+IF(Data!$AB255&lt;&gt;"",Scoring!$G$33)+IF(Data!$AC255&lt;&gt;"",Scoring!$G$34)+IF(Data!$AD255&lt;&gt;"",Scoring!$G$35)+IF(Data!$AE255&lt;&gt;"",Scoring!$G$36)+IF(Data!$AF255&lt;&gt;"",Scoring!$G$37)+IF(Data!$AG255&lt;&gt;"",Scoring!$G$38)+IF(Data!$AH255&lt;&gt;"",Scoring!$G$39)+IF(Data!$AI255&lt;&gt;"",Scoring!$G$40)+IF(Data!$AJ255&lt;&gt;"",Scoring!$G$41)+IF(Data!$AK255&lt;&gt;"",Scoring!$G$42)+IF(Data!$AL255&lt;&gt;"",Scoring!$G$43)+IF(Data!$AM255&lt;&gt;"",Scoring!$G$44)+IF(Data!$AN255&lt;&gt;"",Scoring!$G$45)+IF(Data!$AO255&lt;&gt;"",Scoring!$G$46)+IF(Data!$AP255&lt;&gt;"",Scoring!$G$47)+IF(Data!$AQ255&lt;&gt;"",Scoring!$G$48)+IF(Data!$AR255&lt;&gt;"",Scoring!$G$49)+IF(Data!$AS255&lt;&gt;"",Scoring!$G$50)+IF(Data!$AT255&lt;&gt;"",Scoring!$G$51)+IF(Data!$AU255&lt;&gt;"",Scoring!$G$52),"")</f>
        <v/>
      </c>
      <c r="BC255" s="184" t="str">
        <f>IF(BB255&lt;&gt;"",LOOKUP(BB255,Likelihoods!$A$7:$A$107,Likelihoods!E$7:E$107),"")</f>
        <v/>
      </c>
      <c r="BD255" s="185" t="str">
        <f>IF(AND(COUNTBLANK($B255:$O255)=13,COUNTBLANK($P255:$Q255)=1,COUNTBLANK($R255:$U255)=3,COUNTBLANK($V255:$X255)=2,COUNTBLANK($Y255:$AE255)=6,COUNTBLANK($AF255:$AJ255)=4,COUNTBLANK($AK255:AN255)=3,COUNTBLANK($AO255:$AQ255)=2,COUNTBLANK($AR255:$AS255)=1,COUNTBLANK($AT255:$AU255)=1),IF(Data!$B255&lt;&gt;"",Scoring!$H$7)+IF(Data!$C255&lt;&gt;"",Scoring!$H$8)+IF(Data!$D255&lt;&gt;"",Scoring!$H$9)+IF(Data!$E255&lt;&gt;"",Scoring!$H$10)+IF(Data!$F255&lt;&gt;"",Scoring!$H$11)+IF(Data!$G255&lt;&gt;"",Scoring!$H$12)+IF(Data!$H255&lt;&gt;"",Scoring!$H$13)+IF(Data!$I255&lt;&gt;"",Scoring!$H$14)+IF(Data!$J255&lt;&gt;"",Scoring!$H$15)+IF(Data!$K255&lt;&gt;"",Scoring!$H$16)+IF(Data!$L255&lt;&gt;"",Scoring!$H$17)+IF(Data!$M255&lt;&gt;"",Scoring!$H$18)+IF(Data!$N255&lt;&gt;"",Scoring!$H$19)+IF(Data!$O255&lt;&gt;"",Scoring!$H$20)+IF(Data!$P255&lt;&gt;"",Scoring!$H$21)+IF(Data!$Q255&lt;&gt;"",Scoring!$H$22)+IF(Data!$R255&lt;&gt;"",Scoring!$H$23)+IF(Data!$S255&lt;&gt;"",Scoring!$H$24)+IF(Data!$T255&lt;&gt;"",Scoring!$H$25)+IF(Data!$U255&lt;&gt;"",Scoring!$H$26)+IF(Data!$V255&lt;&gt;"",Scoring!$H$27)+IF(Data!$W255&lt;&gt;"",Scoring!$H$28)+IF(Data!$X255&lt;&gt;"",Scoring!$H$29)+IF(Data!$Y255&lt;&gt;"",Scoring!$H$30)+IF(Data!$Z255&lt;&gt;"",Scoring!$H$31)+IF(Data!$AA255&lt;&gt;"",Scoring!$H$32)+IF(Data!$AB255&lt;&gt;"",Scoring!$H$33)+IF(Data!$AC255&lt;&gt;"",Scoring!$H$34)+IF(Data!$AD255&lt;&gt;"",Scoring!$H$35)+IF(Data!$AE255&lt;&gt;"",Scoring!$H$36)+IF(Data!$AF255&lt;&gt;"",Scoring!$H$37)+IF(Data!$AG255&lt;&gt;"",Scoring!$H$38)+IF(Data!$AH255&lt;&gt;"",Scoring!$H$39)+IF(Data!$AI255&lt;&gt;"",Scoring!$H$40)+IF(Data!$AJ255&lt;&gt;"",Scoring!$H$41)+IF(Data!$AK255&lt;&gt;"",Scoring!$H$42)+IF(Data!$AL255&lt;&gt;"",Scoring!$H$43)+IF(Data!$AM255&lt;&gt;"",Scoring!$H$44)+IF(Data!$AN255&lt;&gt;"",Scoring!$H$45)+IF(Data!$AO255&lt;&gt;"",Scoring!$H$46)+IF(Data!$AP255&lt;&gt;"",Scoring!$H$47)+IF(Data!$AQ255&lt;&gt;"",Scoring!$H$48)+IF(Data!$AR255&lt;&gt;"",Scoring!$H$49)+IF(Data!$AS255&lt;&gt;"",Scoring!$H$50)+IF(Data!$AT255&lt;&gt;"",Scoring!$H$51)+IF(Data!$AU255&lt;&gt;"",Scoring!$H$52),"")</f>
        <v/>
      </c>
      <c r="BE255" s="186" t="str">
        <f>IF(BD255&lt;&gt;"",LOOKUP(BD255,Likelihoods!$A$7:$A$107,Likelihoods!F$7:F$107),"")</f>
        <v/>
      </c>
      <c r="BF255" s="181" t="str">
        <f>IF(AND(COUNTBLANK($B255:$O255)=13,COUNTBLANK($P255:$Q255)=1,COUNTBLANK($R255:$U255)=3,COUNTBLANK($V255:$X255)=2,COUNTBLANK($Y255:$AE255)=6,COUNTBLANK($AF255:$AJ255)=4,COUNTBLANK($AK255:AN255)=3,COUNTBLANK($AO255:$AQ255)=2,COUNTBLANK($AR255:$AS255)=1,COUNTBLANK($AT255:$AU255)=1),IF(Data!$B255&lt;&gt;"",Scoring!$I$7)+IF(Data!$C255&lt;&gt;"",Scoring!$I$8)+IF(Data!$D255&lt;&gt;"",Scoring!$I$9)+IF(Data!$E255&lt;&gt;"",Scoring!$I$10)+IF(Data!$F255&lt;&gt;"",Scoring!$I$11)+IF(Data!$G255&lt;&gt;"",Scoring!$I$12)+IF(Data!$H255&lt;&gt;"",Scoring!$I$13)+IF(Data!$I255&lt;&gt;"",Scoring!$I$14)+IF(Data!$J255&lt;&gt;"",Scoring!$I$15)+IF(Data!$K255&lt;&gt;"",Scoring!$I$16)+IF(Data!$L255&lt;&gt;"",Scoring!$I$17)+IF(Data!$M255&lt;&gt;"",Scoring!$I$18)+IF(Data!$N255&lt;&gt;"",Scoring!$I$19)+IF(Data!$O255&lt;&gt;"",Scoring!$I$20)+IF(Data!$P255&lt;&gt;"",Scoring!$I$21)+IF(Data!$Q255&lt;&gt;"",Scoring!$I$22)+IF(Data!$R255&lt;&gt;"",Scoring!$I$23)+IF(Data!$S255&lt;&gt;"",Scoring!$I$24)+IF(Data!$T255&lt;&gt;"",Scoring!$I$25)+IF(Data!$U255&lt;&gt;"",Scoring!$I$26)+IF(Data!$V255&lt;&gt;"",Scoring!$I$27)+IF(Data!$W255&lt;&gt;"",Scoring!$I$28)+IF(Data!$X255&lt;&gt;"",Scoring!$I$29)+IF(Data!$Y255&lt;&gt;"",Scoring!$I$30)+IF(Data!$Z255&lt;&gt;"",Scoring!$I$31)+IF(Data!$AA255&lt;&gt;"",Scoring!$I$32)+IF(Data!$AB255&lt;&gt;"",Scoring!$I$33)+IF(Data!$AC255&lt;&gt;"",Scoring!$I$34)+IF(Data!$AD255&lt;&gt;"",Scoring!$I$35)+IF(Data!$AE255&lt;&gt;"",Scoring!$I$36)+IF(Data!$AF255&lt;&gt;"",Scoring!$I$37)+IF(Data!$AG255&lt;&gt;"",Scoring!$I$38)+IF(Data!$AH255&lt;&gt;"",Scoring!$I$39)+IF(Data!$AI255&lt;&gt;"",Scoring!$I$40)+IF(Data!$AJ255&lt;&gt;"",Scoring!$I$41)+IF(Data!$AK255&lt;&gt;"",Scoring!$I$42)+IF(Data!$AL255&lt;&gt;"",Scoring!$I$43)+IF(Data!$AM255&lt;&gt;"",Scoring!$I$44)+IF(Data!$AN255&lt;&gt;"",Scoring!$I$45)+IF(Data!$AO255&lt;&gt;"",Scoring!$I$46)+IF(Data!$AP255&lt;&gt;"",Scoring!$I$47)+IF(Data!$AQ255&lt;&gt;"",Scoring!$I$48)+IF(Data!$AR255&lt;&gt;"",Scoring!$I$49)+IF(Data!$AS255&lt;&gt;"",Scoring!$I$50)+IF(Data!$AT255&lt;&gt;"",Scoring!$I$51)+IF(Data!$AU255&lt;&gt;"",Scoring!$I$52),"")</f>
        <v/>
      </c>
      <c r="BG255" s="180" t="str">
        <f>IF(BF255&lt;&gt;"",LOOKUP(BF255,Likelihoods!$A$7:$A$107,Likelihoods!G$7:G$107),"")</f>
        <v/>
      </c>
      <c r="BH255" s="187" t="str">
        <f>IF(AND(COUNTBLANK($B255:$O255)=13,COUNTBLANK($P255:$Q255)=1,COUNTBLANK($R255:$U255)=3,COUNTBLANK($V255:$X255)=2,COUNTBLANK($Y255:$AE255)=6,COUNTBLANK($AF255:$AJ255)=4,COUNTBLANK($AK255:AN255)=3,COUNTBLANK($AO255:$AQ255)=2,COUNTBLANK($AR255:$AS255)=1,COUNTBLANK($AT255:$AU255)=1),IF(Data!$B255&lt;&gt;"",Scoring!$J$7)+IF(Data!$C255&lt;&gt;"",Scoring!$J$8)+IF(Data!$D255&lt;&gt;"",Scoring!$J$9)+IF(Data!$E255&lt;&gt;"",Scoring!$J$10)+IF(Data!$F255&lt;&gt;"",Scoring!$J$11)+IF(Data!$G255&lt;&gt;"",Scoring!$J$12)+IF(Data!$H255&lt;&gt;"",Scoring!$J$13)+IF(Data!$I255&lt;&gt;"",Scoring!$J$14)+IF(Data!$J255&lt;&gt;"",Scoring!$J$15)+IF(Data!$K255&lt;&gt;"",Scoring!$J$16)+IF(Data!$L255&lt;&gt;"",Scoring!$J$17)+IF(Data!$M255&lt;&gt;"",Scoring!$J$18)+IF(Data!$N255&lt;&gt;"",Scoring!$J$19)+IF(Data!$O255&lt;&gt;"",Scoring!$J$20)+IF(Data!$P255&lt;&gt;"",Scoring!$J$21)+IF(Data!$Q255&lt;&gt;"",Scoring!$J$22)+IF(Data!$R255&lt;&gt;"",Scoring!$J$23)+IF(Data!$S255&lt;&gt;"",Scoring!$J$24)+IF(Data!$T255&lt;&gt;"",Scoring!$J$25)+IF(Data!$U255&lt;&gt;"",Scoring!$J$26)+IF(Data!$V255&lt;&gt;"",Scoring!$J$27)+IF(Data!$W255&lt;&gt;"",Scoring!$J$28)+IF(Data!$X255&lt;&gt;"",Scoring!$J$29)+IF(Data!$Y255&lt;&gt;"",Scoring!$J$30)+IF(Data!$Z255&lt;&gt;"",Scoring!$J$31)+IF(Data!$AA255&lt;&gt;"",Scoring!$J$32)+IF(Data!$AB255&lt;&gt;"",Scoring!$J$33)+IF(Data!$AC255&lt;&gt;"",Scoring!$J$34)+IF(Data!$AD255&lt;&gt;"",Scoring!$J$35)+IF(Data!$AE255&lt;&gt;"",Scoring!$J$36)+IF(Data!$AF255&lt;&gt;"",Scoring!$J$37)+IF(Data!$AG255&lt;&gt;"",Scoring!$J$38)+IF(Data!$AH255&lt;&gt;"",Scoring!$J$39)+IF(Data!$AI255&lt;&gt;"",Scoring!$J$40)+IF(Data!$AJ255&lt;&gt;"",Scoring!$J$41)+IF(Data!$AK255&lt;&gt;"",Scoring!$J$42)+IF(Data!$AL255&lt;&gt;"",Scoring!$J$43)+IF(Data!$AM255&lt;&gt;"",Scoring!$J$44)+IF(Data!$AN255&lt;&gt;"",Scoring!$J$45)+IF(Data!$AO255&lt;&gt;"",Scoring!$J$46)+IF(Data!$AP255&lt;&gt;"",Scoring!$J$47)+IF(Data!$AQ255&lt;&gt;"",Scoring!$J$48)+IF(Data!$AR255&lt;&gt;"",Scoring!$J$49)+IF(Data!$AS255&lt;&gt;"",Scoring!$J$50)+IF(Data!$AT255&lt;&gt;"",Scoring!$J$51)+IF(Data!$AU255&lt;&gt;"",Scoring!$J$52),"")</f>
        <v/>
      </c>
      <c r="BI255" s="183" t="str">
        <f>IF(BH255&lt;&gt;"",LOOKUP(BH255,Likelihoods!$A$7:$A$107,Likelihoods!H$7:H$107),"")</f>
        <v/>
      </c>
      <c r="BJ255" s="188" t="str">
        <f>IF(AND(COUNTBLANK($B255:$O255)=13,COUNTBLANK($P255:$Q255)=1,COUNTBLANK($R255:$U255)=3,COUNTBLANK($V255:$X255)=2,COUNTBLANK($Y255:$AE255)=6,COUNTBLANK($AF255:$AJ255)=4,COUNTBLANK($AK255:AN255)=3,COUNTBLANK($AO255:$AQ255)=2,COUNTBLANK($AR255:$AS255)=1,COUNTBLANK($AT255:$AU255)=1),IF(Data!$B255&lt;&gt;"",Scoring!$K$7)+IF(Data!$C255&lt;&gt;"",Scoring!$K$8)+IF(Data!$D255&lt;&gt;"",Scoring!$K$9)+IF(Data!$E255&lt;&gt;"",Scoring!$K$10)+IF(Data!$F255&lt;&gt;"",Scoring!$K$11)+IF(Data!$G255&lt;&gt;"",Scoring!$K$12)+IF(Data!$H255&lt;&gt;"",Scoring!$K$13)+IF(Data!$I255&lt;&gt;"",Scoring!$K$14)+IF(Data!$J255&lt;&gt;"",Scoring!$K$15)+IF(Data!$K255&lt;&gt;"",Scoring!$K$16)+IF(Data!$L255&lt;&gt;"",Scoring!$K$17)+IF(Data!$M255&lt;&gt;"",Scoring!$K$18)+IF(Data!$N255&lt;&gt;"",Scoring!$K$19)+IF(Data!$O255&lt;&gt;"",Scoring!$K$20)+IF(Data!$P255&lt;&gt;"",Scoring!$K$21)+IF(Data!$Q255&lt;&gt;"",Scoring!$K$22)+IF(Data!$R255&lt;&gt;"",Scoring!$K$23)+IF(Data!$S255&lt;&gt;"",Scoring!$K$24)+IF(Data!$T255&lt;&gt;"",Scoring!$K$25)+IF(Data!$U255&lt;&gt;"",Scoring!$K$26)+IF(Data!$V255&lt;&gt;"",Scoring!$K$27)+IF(Data!$W255&lt;&gt;"",Scoring!$K$28)+IF(Data!$X255&lt;&gt;"",Scoring!$K$29)+IF(Data!$Y255&lt;&gt;"",Scoring!$K$30)+IF(Data!$Z255&lt;&gt;"",Scoring!$K$31)+IF(Data!$AA255&lt;&gt;"",Scoring!$K$32)+IF(Data!$AB255&lt;&gt;"",Scoring!$K$33)+IF(Data!$AC255&lt;&gt;"",Scoring!$K$34)+IF(Data!$AD255&lt;&gt;"",Scoring!$K$35)+IF(Data!$AE255&lt;&gt;"",Scoring!$K$36)+IF(Data!$AF255&lt;&gt;"",Scoring!$K$37)+IF(Data!$AG255&lt;&gt;"",Scoring!$K$38)+IF(Data!$AH255&lt;&gt;"",Scoring!$K$39)+IF(Data!$AI255&lt;&gt;"",Scoring!$K$40)+IF(Data!$AJ255&lt;&gt;"",Scoring!$K$41)+IF(Data!$AK255&lt;&gt;"",Scoring!$K$42)+IF(Data!$AL255&lt;&gt;"",Scoring!$K$43)+IF(Data!$AM255&lt;&gt;"",Scoring!$K$44)+IF(Data!$AN255&lt;&gt;"",Scoring!$K$45)+IF(Data!$AO255&lt;&gt;"",Scoring!$K$46)+IF(Data!$AP255&lt;&gt;"",Scoring!$K$47)+IF(Data!$AQ255&lt;&gt;"",Scoring!$K$48)+IF(Data!$AR255&lt;&gt;"",Scoring!$K$49)+IF(Data!$AS255&lt;&gt;"",Scoring!$K$50)+IF(Data!$AT255&lt;&gt;"",Scoring!$K$51)+IF(Data!$AU255&lt;&gt;"",Scoring!$K$52),"")</f>
        <v/>
      </c>
      <c r="BK255" s="184" t="str">
        <f>IF(BJ255&lt;&gt;"",LOOKUP(BJ255,Likelihoods!$A$7:$A$107,Likelihoods!I$7:I$107),"")</f>
        <v/>
      </c>
      <c r="BL255" s="187" t="str">
        <f>IF(AND(COUNTBLANK($B255:$O255)=13,COUNTBLANK($P255:$Q255)=1,COUNTBLANK($R255:$U255)=3,COUNTBLANK($V255:$X255)=2,COUNTBLANK($Y255:$AE255)=6,COUNTBLANK($AF255:$AJ255)=4,COUNTBLANK($AK255:AN255)=3,COUNTBLANK($AO255:$AQ255)=2,COUNTBLANK($AR255:$AS255)=1,COUNTBLANK($AT255:$AU255)=1),IF(Data!$B255&lt;&gt;"",Scoring!$L$7)+IF(Data!$C255&lt;&gt;"",Scoring!$L$8)+IF(Data!$D255&lt;&gt;"",Scoring!$L$9)+IF(Data!$E255&lt;&gt;"",Scoring!$L$10)+IF(Data!$F255&lt;&gt;"",Scoring!$L$11)+IF(Data!$G255&lt;&gt;"",Scoring!$L$12)+IF(Data!$H255&lt;&gt;"",Scoring!$L$13)+IF(Data!$I255&lt;&gt;"",Scoring!$L$14)+IF(Data!$J255&lt;&gt;"",Scoring!$L$15)+IF(Data!$K255&lt;&gt;"",Scoring!$L$16)+IF(Data!$L255&lt;&gt;"",Scoring!$L$17)+IF(Data!$M255&lt;&gt;"",Scoring!$L$18)+IF(Data!$N255&lt;&gt;"",Scoring!$L$19)+IF(Data!$O255&lt;&gt;"",Scoring!$L$20)+IF(Data!$P255&lt;&gt;"",Scoring!$L$21)+IF(Data!$Q255&lt;&gt;"",Scoring!$L$22)+IF(Data!$R255&lt;&gt;"",Scoring!$L$23)+IF(Data!$S255&lt;&gt;"",Scoring!$L$24)+IF(Data!$T255&lt;&gt;"",Scoring!$L$25)+IF(Data!$U255&lt;&gt;"",Scoring!$L$26)+IF(Data!$V255&lt;&gt;"",Scoring!$L$27)+IF(Data!$W255&lt;&gt;"",Scoring!$L$28)+IF(Data!$X255&lt;&gt;"",Scoring!$L$29)+IF(Data!$Y255&lt;&gt;"",Scoring!$L$30)+IF(Data!$Z255&lt;&gt;"",Scoring!$L$31)+IF(Data!$AA255&lt;&gt;"",Scoring!$L$32)+IF(Data!$AB255&lt;&gt;"",Scoring!$L$33)+IF(Data!$AC255&lt;&gt;"",Scoring!$L$34)+IF(Data!$AD255&lt;&gt;"",Scoring!$L$35)+IF(Data!$AE255&lt;&gt;"",Scoring!$L$36)+IF(Data!$AF255&lt;&gt;"",Scoring!$L$37)+IF(Data!$AG255&lt;&gt;"",Scoring!$L$38)+IF(Data!$AH255&lt;&gt;"",Scoring!$L$39)+IF(Data!$AI255&lt;&gt;"",Scoring!$L$40)+IF(Data!$AJ255&lt;&gt;"",Scoring!$L$41)+IF(Data!$AK255&lt;&gt;"",Scoring!$L$42)+IF(Data!$AL255&lt;&gt;"",Scoring!$L$43)+IF(Data!$AM255&lt;&gt;"",Scoring!$L$44)+IF(Data!$AN255&lt;&gt;"",Scoring!$L$45)+IF(Data!$AO255&lt;&gt;"",Scoring!$L$46)+IF(Data!$AP255&lt;&gt;"",Scoring!$L$47)+IF(Data!$AQ255&lt;&gt;"",Scoring!$L$48)+IF(Data!$AR255&lt;&gt;"",Scoring!$L$49)+IF(Data!$AS255&lt;&gt;"",Scoring!$L$50)+IF(Data!$AT255&lt;&gt;"",Scoring!$L$51)+IF(Data!$AU255&lt;&gt;"",Scoring!$L$52),"")</f>
        <v/>
      </c>
      <c r="BM255" s="180" t="str">
        <f>IF(BL255&lt;&gt;"",LOOKUP(BL255,Likelihoods!$A$7:$A$107,Likelihoods!J$7:J$107),"")</f>
        <v/>
      </c>
      <c r="BN255" s="181" t="str">
        <f>IF(AND(COUNTBLANK($B255:$O255)=13,COUNTBLANK($P255:$Q255)=1,COUNTBLANK($R255:$U255)=3,COUNTBLANK($V255:$X255)=2,COUNTBLANK($Y255:$AE255)=6,COUNTBLANK($AF255:$AJ255)=4,COUNTBLANK($AK255:AN255)=3,COUNTBLANK($AO255:$AQ255)=2,COUNTBLANK($AR255:$AS255)=1,COUNTBLANK($AT255:$AU255)=1),IF(Data!$B255&lt;&gt;"",Scoring!$M$7)+IF(Data!$C255&lt;&gt;"",Scoring!$M$8)+IF(Data!$D255&lt;&gt;"",Scoring!$M$9)+IF(Data!$E255&lt;&gt;"",Scoring!$M$10)+IF(Data!$F255&lt;&gt;"",Scoring!$M$11)+IF(Data!$G255&lt;&gt;"",Scoring!$M$12)+IF(Data!$H255&lt;&gt;"",Scoring!$M$13)+IF(Data!$I255&lt;&gt;"",Scoring!$M$14)+IF(Data!$J255&lt;&gt;"",Scoring!$M$15)+IF(Data!$K255&lt;&gt;"",Scoring!$M$16)+IF(Data!$L255&lt;&gt;"",Scoring!$M$17)+IF(Data!$M255&lt;&gt;"",Scoring!$M$18)+IF(Data!$N255&lt;&gt;"",Scoring!$M$19)+IF(Data!$O255&lt;&gt;"",Scoring!$M$20)+IF(Data!$P255&lt;&gt;"",Scoring!$M$21)+IF(Data!$Q255&lt;&gt;"",Scoring!$M$22)+IF(Data!$R255&lt;&gt;"",Scoring!$M$23)+IF(Data!$S255&lt;&gt;"",Scoring!$M$24)+IF(Data!$T255&lt;&gt;"",Scoring!$M$25)+IF(Data!$U255&lt;&gt;"",Scoring!$M$26)+IF(Data!$V255&lt;&gt;"",Scoring!$M$27)+IF(Data!$W255&lt;&gt;"",Scoring!$M$28)+IF(Data!$X255&lt;&gt;"",Scoring!$M$29)+IF(Data!$Y255&lt;&gt;"",Scoring!$M$30)+IF(Data!$Z255&lt;&gt;"",Scoring!$M$31)+IF(Data!$AA255&lt;&gt;"",Scoring!$M$32)+IF(Data!$AB255&lt;&gt;"",Scoring!$M$33)+IF(Data!$AC255&lt;&gt;"",Scoring!$M$34)+IF(Data!$AD255&lt;&gt;"",Scoring!$M$35)+IF(Data!$AE255&lt;&gt;"",Scoring!$M$36)+IF(Data!$AF255&lt;&gt;"",Scoring!$M$37)+IF(Data!$AG255&lt;&gt;"",Scoring!$M$38)+IF(Data!$AH255&lt;&gt;"",Scoring!$M$39)+IF(Data!$AI255&lt;&gt;"",Scoring!$M$40)+IF(Data!$AJ255&lt;&gt;"",Scoring!$M$41)+IF(Data!$AK255&lt;&gt;"",Scoring!$M$42)+IF(Data!$AL255&lt;&gt;"",Scoring!$M$43)+IF(Data!$AM255&lt;&gt;"",Scoring!$M$44)+IF(Data!$AN255&lt;&gt;"",Scoring!$M$45)+IF(Data!$AO255&lt;&gt;"",Scoring!$M$46)+IF(Data!$AP255&lt;&gt;"",Scoring!$M$47)+IF(Data!$AQ255&lt;&gt;"",Scoring!$M$48)+IF(Data!$AR255&lt;&gt;"",Scoring!$M$49)+IF(Data!$AS255&lt;&gt;"",Scoring!$M$50)+IF(Data!$AT255&lt;&gt;"",Scoring!$M$51)+IF(Data!$AU255&lt;&gt;"",Scoring!$M$52),"")</f>
        <v/>
      </c>
      <c r="BO255" s="184" t="str">
        <f>IF(BN255&lt;&gt;"",LOOKUP(BN255,Likelihoods!$A$7:$A$107,Likelihoods!K$7:K$107),"")</f>
        <v/>
      </c>
      <c r="BP255" s="179" t="str">
        <f>IF(AND(COUNTBLANK($B255:$O255)=13,COUNTBLANK($P255:$Q255)=1,COUNTBLANK($R255:$U255)=3,COUNTBLANK($V255:$X255)=2,COUNTBLANK($Y255:$AE255)=6,COUNTBLANK($AF255:$AJ255)=4,COUNTBLANK($AK255:AN255)=3,COUNTBLANK($AO255:$AQ255)=2,COUNTBLANK($AR255:$AS255)=1,COUNTBLANK($AT255:$AU255)=1),IF(Data!$B255&lt;&gt;"",Scoring!$N$7)+IF(Data!$C255&lt;&gt;"",Scoring!$N$8)+IF(Data!$D255&lt;&gt;"",Scoring!$N$9)+IF(Data!$E255&lt;&gt;"",Scoring!$N$10)+IF(Data!$F255&lt;&gt;"",Scoring!$N$11)+IF(Data!$G255&lt;&gt;"",Scoring!$N$12)+IF(Data!$H255&lt;&gt;"",Scoring!$N$13)+IF(Data!$I255&lt;&gt;"",Scoring!$N$14)+IF(Data!$J255&lt;&gt;"",Scoring!$N$15)+IF(Data!$K255&lt;&gt;"",Scoring!$N$16)+IF(Data!$L255&lt;&gt;"",Scoring!$N$17)+IF(Data!$M255&lt;&gt;"",Scoring!$N$18)+IF(Data!$N255&lt;&gt;"",Scoring!$N$19)+IF(Data!$O255&lt;&gt;"",Scoring!$N$20)+IF(Data!$P255&lt;&gt;"",Scoring!$N$21)+IF(Data!$Q255&lt;&gt;"",Scoring!$N$22)+IF(Data!$R255&lt;&gt;"",Scoring!$N$23)+IF(Data!$S255&lt;&gt;"",Scoring!$N$24)+IF(Data!$T255&lt;&gt;"",Scoring!$N$25)+IF(Data!$U255&lt;&gt;"",Scoring!$N$26)+IF(Data!$V255&lt;&gt;"",Scoring!$N$27)+IF(Data!$W255&lt;&gt;"",Scoring!$N$28)+IF(Data!$X255&lt;&gt;"",Scoring!$N$29)+IF(Data!$Y255&lt;&gt;"",Scoring!$N$30)+IF(Data!$Z255&lt;&gt;"",Scoring!$N$31)+IF(Data!$AA255&lt;&gt;"",Scoring!$N$32)+IF(Data!$AB255&lt;&gt;"",Scoring!$N$33)+IF(Data!$AC255&lt;&gt;"",Scoring!$N$34)+IF(Data!$AD255&lt;&gt;"",Scoring!$N$35)+IF(Data!$AE255&lt;&gt;"",Scoring!$N$36)+IF(Data!$AF255&lt;&gt;"",Scoring!$N$37)+IF(Data!$AG255&lt;&gt;"",Scoring!$N$38)+IF(Data!$AH255&lt;&gt;"",Scoring!$N$39)+IF(Data!$AI255&lt;&gt;"",Scoring!$N$40)+IF(Data!$AJ255&lt;&gt;"",Scoring!$N$41)+IF(Data!$AK255&lt;&gt;"",Scoring!$N$42)+IF(Data!$AL255&lt;&gt;"",Scoring!$N$43)+IF(Data!$AM255&lt;&gt;"",Scoring!$N$44)+IF(Data!$AN255&lt;&gt;"",Scoring!$N$45)+IF(Data!$AO255&lt;&gt;"",Scoring!$N$46)+IF(Data!$AP255&lt;&gt;"",Scoring!$N$47)+IF(Data!$AQ255&lt;&gt;"",Scoring!$N$48)+IF(Data!$AR255&lt;&gt;"",Scoring!$N$49)+IF(Data!$AS255&lt;&gt;"",Scoring!$N$50)+IF(Data!$AT255&lt;&gt;"",Scoring!$N$51)+IF(Data!$AU255&lt;&gt;"",Scoring!$N$52),"")</f>
        <v/>
      </c>
      <c r="BQ255" s="189" t="str">
        <f>IF(BP255&lt;&gt;"",LOOKUP(BP255,Likelihoods!$A$7:$A$107,Likelihoods!L$7:L$107),"")</f>
        <v/>
      </c>
      <c r="BR255" s="181" t="str">
        <f>IF(AND(COUNTBLANK($B255:$O255)=13,COUNTBLANK($P255:$Q255)=1,COUNTBLANK($R255:$U255)=3,COUNTBLANK($V255:$X255)=2,COUNTBLANK($Y255:$AE255)=6,COUNTBLANK($AF255:$AJ255)=4,COUNTBLANK($AK255:AN255)=3,COUNTBLANK($AO255:$AQ255)=2,COUNTBLANK($AR255:$AS255)=1,COUNTBLANK($AT255:$AU255)=1),IF(Data!$B255&lt;&gt;"",Scoring!$O$7)+IF(Data!$C255&lt;&gt;"",Scoring!$O$8)+IF(Data!$D255&lt;&gt;"",Scoring!$O$9)+IF(Data!$E255&lt;&gt;"",Scoring!$O$10)+IF(Data!$F255&lt;&gt;"",Scoring!$O$11)+IF(Data!$G255&lt;&gt;"",Scoring!$O$12)+IF(Data!$H255&lt;&gt;"",Scoring!$O$13)+IF(Data!$I255&lt;&gt;"",Scoring!$O$14)+IF(Data!$J255&lt;&gt;"",Scoring!$O$15)+IF(Data!$K255&lt;&gt;"",Scoring!$O$16)+IF(Data!$L255&lt;&gt;"",Scoring!$O$17)+IF(Data!$M255&lt;&gt;"",Scoring!$O$18)+IF(Data!$N255&lt;&gt;"",Scoring!$O$19)+IF(Data!$O255&lt;&gt;"",Scoring!$O$20)+IF(Data!$P255&lt;&gt;"",Scoring!$O$21)+IF(Data!$Q255&lt;&gt;"",Scoring!$O$22)+IF(Data!$R255&lt;&gt;"",Scoring!$O$23)+IF(Data!$S255&lt;&gt;"",Scoring!$O$24)+IF(Data!$T255&lt;&gt;"",Scoring!$O$25)+IF(Data!$U255&lt;&gt;"",Scoring!$O$26)+IF(Data!$V255&lt;&gt;"",Scoring!$O$27)+IF(Data!$W255&lt;&gt;"",Scoring!$O$28)+IF(Data!$X255&lt;&gt;"",Scoring!$O$29)+IF(Data!$Y255&lt;&gt;"",Scoring!$O$30)+IF(Data!$Z255&lt;&gt;"",Scoring!$O$31)+IF(Data!$AA255&lt;&gt;"",Scoring!$O$32)+IF(Data!$AB255&lt;&gt;"",Scoring!$O$33)+IF(Data!$AC255&lt;&gt;"",Scoring!$O$34)+IF(Data!$AD255&lt;&gt;"",Scoring!$O$35)+IF(Data!$AE255&lt;&gt;"",Scoring!$O$36)+IF(Data!$AF255&lt;&gt;"",Scoring!$O$37)+IF(Data!$AG255&lt;&gt;"",Scoring!$O$38)+IF(Data!$AH255&lt;&gt;"",Scoring!$O$39)+IF(Data!$AI255&lt;&gt;"",Scoring!$O$40)+IF(Data!$AJ255&lt;&gt;"",Scoring!$O$41)+IF(Data!$AK255&lt;&gt;"",Scoring!$O$42)+IF(Data!$AL255&lt;&gt;"",Scoring!$O$43)+IF(Data!$AM255&lt;&gt;"",Scoring!$O$44)+IF(Data!$AN255&lt;&gt;"",Scoring!$O$45)+IF(Data!$AO255&lt;&gt;"",Scoring!$O$46)+IF(Data!$AP255&lt;&gt;"",Scoring!$O$47)+IF(Data!$AQ255&lt;&gt;"",Scoring!$O$48)+IF(Data!$AR255&lt;&gt;"",Scoring!$O$49)+IF(Data!$AS255&lt;&gt;"",Scoring!$O$50)+IF(Data!$AT255&lt;&gt;"",Scoring!$O$51)+IF(Data!$AU255&lt;&gt;"",Scoring!$O$52),"")</f>
        <v/>
      </c>
      <c r="BS255" s="184" t="str">
        <f>IF(BR255&lt;&gt;"",LOOKUP(BR255,Likelihoods!$A$7:$A$107,Likelihoods!M$7:M$107),"")</f>
        <v/>
      </c>
      <c r="BT255" s="181" t="str">
        <f>IF(AND(COUNTBLANK($B255:$O255)=13,COUNTBLANK($P255:$Q255)=1,COUNTBLANK($R255:$U255)=3,COUNTBLANK($V255:$X255)=2,COUNTBLANK($Y255:$AE255)=6,COUNTBLANK($AF255:$AJ255)=4,COUNTBLANK($AK255:AN255)=3,COUNTBLANK($AO255:$AQ255)=2,COUNTBLANK($AR255:$AS255)=1,COUNTBLANK($AT255:$AU255)=1),IF(Data!$B255&lt;&gt;"",Scoring!$P$7)+IF(Data!$C255&lt;&gt;"",Scoring!$P$8)+IF(Data!$D255&lt;&gt;"",Scoring!$P$9)+IF(Data!$E255&lt;&gt;"",Scoring!$P$10)+IF(Data!$F255&lt;&gt;"",Scoring!$P$11)+IF(Data!$G255&lt;&gt;"",Scoring!$P$12)+IF(Data!$H255&lt;&gt;"",Scoring!$P$13)+IF(Data!$I255&lt;&gt;"",Scoring!$P$14)+IF(Data!$J255&lt;&gt;"",Scoring!$P$15)+IF(Data!$K255&lt;&gt;"",Scoring!$P$16)+IF(Data!$L255&lt;&gt;"",Scoring!$P$17)+IF(Data!$M255&lt;&gt;"",Scoring!$P$18)+IF(Data!$N255&lt;&gt;"",Scoring!$P$19)+IF(Data!$O255&lt;&gt;"",Scoring!$P$20)+IF(Data!$P255&lt;&gt;"",Scoring!$P$21)+IF(Data!$Q255&lt;&gt;"",Scoring!$P$22)+IF(Data!$R255&lt;&gt;"",Scoring!$P$23)+IF(Data!$S255&lt;&gt;"",Scoring!$P$24)+IF(Data!$T255&lt;&gt;"",Scoring!$P$25)+IF(Data!$U255&lt;&gt;"",Scoring!$P$26)+IF(Data!$V255&lt;&gt;"",Scoring!$P$27)+IF(Data!$W255&lt;&gt;"",Scoring!$P$28)+IF(Data!$X255&lt;&gt;"",Scoring!$P$29)+IF(Data!$Y255&lt;&gt;"",Scoring!$P$30)+IF(Data!$Z255&lt;&gt;"",Scoring!$P$31)+IF(Data!$AA255&lt;&gt;"",Scoring!$P$32)+IF(Data!$AB255&lt;&gt;"",Scoring!$P$33)+IF(Data!$AC255&lt;&gt;"",Scoring!$P$34)+IF(Data!$AD255&lt;&gt;"",Scoring!$P$35)+IF(Data!$AE255&lt;&gt;"",Scoring!$P$36)+IF(Data!$AF255&lt;&gt;"",Scoring!$P$37)+IF(Data!$AG255&lt;&gt;"",Scoring!$P$38)+IF(Data!$AH255&lt;&gt;"",Scoring!$P$39)+IF(Data!$AI255&lt;&gt;"",Scoring!$P$40)+IF(Data!$AJ255&lt;&gt;"",Scoring!$P$41)+IF(Data!$AK255&lt;&gt;"",Scoring!$P$42)+IF(Data!$AL255&lt;&gt;"",Scoring!$P$43)+IF(Data!$AM255&lt;&gt;"",Scoring!$P$44)+IF(Data!$AN255&lt;&gt;"",Scoring!$P$45)+IF(Data!$AO255&lt;&gt;"",Scoring!$P$46)+IF(Data!$AP255&lt;&gt;"",Scoring!$P$47)+IF(Data!$AQ255&lt;&gt;"",Scoring!$P$48)+IF(Data!$AR255&lt;&gt;"",Scoring!$P$49)+IF(Data!$AS255&lt;&gt;"",Scoring!$P$50)+IF(Data!$AT255&lt;&gt;"",Scoring!$P$51)+IF(Data!$AU255&lt;&gt;"",Scoring!$P$52),"")</f>
        <v/>
      </c>
      <c r="BU255" s="180" t="str">
        <f>IF(BT255&lt;&gt;"",LOOKUP(BT255,Likelihoods!$A$7:$A$107,Likelihoods!N$7:N$107),"")</f>
        <v/>
      </c>
      <c r="BV255" s="181" t="str">
        <f>IF(AND(COUNTBLANK($B255:$O255)=13,COUNTBLANK($P255:$Q255)=1,COUNTBLANK($R255:$U255)=3,COUNTBLANK($V255:$X255)=2,COUNTBLANK($Y255:$AE255)=6,COUNTBLANK($AF255:$AJ255)=4,COUNTBLANK($AK255:AN255)=3,COUNTBLANK($AO255:$AQ255)=2,COUNTBLANK($AR255:$AS255)=1,COUNTBLANK($AT255:$AU255)=1),IF(Data!$B255&lt;&gt;"",Scoring!$Q$7)+IF(Data!$C255&lt;&gt;"",Scoring!$Q$8)+IF(Data!$D255&lt;&gt;"",Scoring!$Q$9)+IF(Data!$E255&lt;&gt;"",Scoring!$Q$10)+IF(Data!$F255&lt;&gt;"",Scoring!$Q$11)+IF(Data!$G255&lt;&gt;"",Scoring!$Q$12)+IF(Data!$H255&lt;&gt;"",Scoring!$Q$13)+IF(Data!$I255&lt;&gt;"",Scoring!$Q$14)+IF(Data!$J255&lt;&gt;"",Scoring!$Q$15)+IF(Data!$K255&lt;&gt;"",Scoring!$Q$16)+IF(Data!$L255&lt;&gt;"",Scoring!$Q$17)+IF(Data!$M255&lt;&gt;"",Scoring!$Q$18)+IF(Data!$N255&lt;&gt;"",Scoring!$Q$19)+IF(Data!$O255&lt;&gt;"",Scoring!$Q$20)+IF(Data!$P255&lt;&gt;"",Scoring!$Q$21)+IF(Data!$Q255&lt;&gt;"",Scoring!$Q$22)+IF(Data!$R255&lt;&gt;"",Scoring!$Q$23)+IF(Data!$S255&lt;&gt;"",Scoring!$Q$24)+IF(Data!$T255&lt;&gt;"",Scoring!$Q$25)+IF(Data!$U255&lt;&gt;"",Scoring!$Q$26)+IF(Data!$V255&lt;&gt;"",Scoring!$Q$27)+IF(Data!$W255&lt;&gt;"",Scoring!$Q$28)+IF(Data!$X255&lt;&gt;"",Scoring!$Q$29)+IF(Data!$Y255&lt;&gt;"",Scoring!$Q$30)+IF(Data!$Z255&lt;&gt;"",Scoring!$Q$31)+IF(Data!$AA255&lt;&gt;"",Scoring!$Q$32)+IF(Data!$AB255&lt;&gt;"",Scoring!$Q$33)+IF(Data!$AC255&lt;&gt;"",Scoring!$Q$34)+IF(Data!$AD255&lt;&gt;"",Scoring!$Q$35)+IF(Data!$AE255&lt;&gt;"",Scoring!$Q$36)+IF(Data!$AF255&lt;&gt;"",Scoring!$Q$37)+IF(Data!$AG255&lt;&gt;"",Scoring!$Q$38)+IF(Data!$AH255&lt;&gt;"",Scoring!$Q$39)+IF(Data!$AI255&lt;&gt;"",Scoring!$Q$40)+IF(Data!$AJ255&lt;&gt;"",Scoring!$Q$41)+IF(Data!$AK255&lt;&gt;"",Scoring!$Q$42)+IF(Data!$AL255&lt;&gt;"",Scoring!$Q$43)+IF(Data!$AM255&lt;&gt;"",Scoring!$Q$44)+IF(Data!$AN255&lt;&gt;"",Scoring!$Q$45)+IF(Data!$AO255&lt;&gt;"",Scoring!$Q$46)+IF(Data!$AP255&lt;&gt;"",Scoring!$Q$47)+IF(Data!$AQ255&lt;&gt;"",Scoring!$Q$48)+IF(Data!$AR255&lt;&gt;"",Scoring!$Q$49)+IF(Data!$AS255&lt;&gt;"",Scoring!$Q$50)+IF(Data!$AT255&lt;&gt;"",Scoring!$Q$51)+IF(Data!$AU255&lt;&gt;"",Scoring!$Q$52),"")</f>
        <v/>
      </c>
      <c r="BW255" s="183" t="str">
        <f>IF(BV255&lt;&gt;"",LOOKUP(BV255,Likelihoods!$A$7:$A$107,Likelihoods!O$7:O$107),"")</f>
        <v/>
      </c>
      <c r="BX255" s="9"/>
      <c r="BY255" s="9"/>
      <c r="BZ255" s="9"/>
      <c r="CA255" s="9"/>
      <c r="CB255" s="9"/>
      <c r="CC255" s="9"/>
      <c r="CD255" s="9"/>
      <c r="CE255" s="9"/>
      <c r="CF255" s="9"/>
      <c r="CG255" s="9"/>
      <c r="CH255" s="9"/>
      <c r="CI255" s="9"/>
      <c r="CJ255" s="9"/>
      <c r="CK255" s="9"/>
    </row>
    <row r="256" spans="1:89" ht="14.25">
      <c r="A256" s="59"/>
      <c r="B256" s="76"/>
      <c r="C256" s="77"/>
      <c r="D256" s="77"/>
      <c r="E256" s="77"/>
      <c r="F256" s="77"/>
      <c r="G256" s="77"/>
      <c r="H256" s="77"/>
      <c r="I256" s="77"/>
      <c r="J256" s="77"/>
      <c r="K256" s="77"/>
      <c r="L256" s="77"/>
      <c r="M256" s="77"/>
      <c r="N256" s="77"/>
      <c r="O256" s="77"/>
      <c r="P256" s="76"/>
      <c r="Q256" s="78"/>
      <c r="R256" s="77"/>
      <c r="S256" s="77"/>
      <c r="T256" s="77"/>
      <c r="U256" s="77"/>
      <c r="V256" s="76"/>
      <c r="W256" s="77"/>
      <c r="X256" s="78"/>
      <c r="Y256" s="77"/>
      <c r="Z256" s="77"/>
      <c r="AA256" s="77"/>
      <c r="AB256" s="77"/>
      <c r="AC256" s="77"/>
      <c r="AD256" s="77"/>
      <c r="AE256" s="77"/>
      <c r="AF256" s="76"/>
      <c r="AG256" s="77"/>
      <c r="AH256" s="77"/>
      <c r="AI256" s="77"/>
      <c r="AJ256" s="78"/>
      <c r="AK256" s="77"/>
      <c r="AL256" s="77"/>
      <c r="AM256" s="77"/>
      <c r="AN256" s="77"/>
      <c r="AO256" s="76"/>
      <c r="AP256" s="77"/>
      <c r="AQ256" s="78"/>
      <c r="AR256" s="76"/>
      <c r="AS256" s="78"/>
      <c r="AT256" s="77"/>
      <c r="AU256" s="77"/>
      <c r="AV256" s="179" t="str">
        <f>IF(AND(COUNTBLANK($B256:$O256)=13,COUNTBLANK($P256:$Q256)=1,COUNTBLANK($R256:$U256)=3,COUNTBLANK($V256:$X256)=2,COUNTBLANK($Y256:$AE256)=6,COUNTBLANK($AF256:$AJ256)=4,COUNTBLANK($AK256:AN256)=3,COUNTBLANK($AO256:$AQ256)=2,COUNTBLANK($AR256:$AS256)=1,COUNTBLANK($AT256:$AU256)=1),IF(Data!$B256&lt;&gt;"",Scoring!$D$7)+IF(Data!$C256&lt;&gt;"",Scoring!$D$8)+IF(Data!$D256&lt;&gt;"",Scoring!$D$9)+IF(Data!$E256&lt;&gt;"",Scoring!$D$10)+IF(Data!$F256&lt;&gt;"",Scoring!$D$11)+IF(Data!$G256&lt;&gt;"",Scoring!$D$12)+IF(Data!$H256&lt;&gt;"",Scoring!$D$13)+IF(Data!$I256&lt;&gt;"",Scoring!$D$14)+IF(Data!$J256&lt;&gt;"",Scoring!$D$15)+IF(Data!$K256&lt;&gt;"",Scoring!$D$16)+IF(Data!$L256&lt;&gt;"",Scoring!$D$17)+IF(Data!$M256&lt;&gt;"",Scoring!$D$18)+IF(Data!$N256&lt;&gt;"",Scoring!$D$19)+IF(Data!$O256&lt;&gt;"",Scoring!$D$20)+IF(Data!$P256&lt;&gt;"",Scoring!$D$21)+IF(Data!$Q256&lt;&gt;"",Scoring!$D$22)+IF(Data!$R256&lt;&gt;"",Scoring!$D$23)+IF(Data!$S256&lt;&gt;"",Scoring!$D$24)+IF(Data!$T256&lt;&gt;"",Scoring!$D$25)+IF(Data!$U256&lt;&gt;"",Scoring!$D$26)+IF(Data!$V256&lt;&gt;"",Scoring!$D$27)+IF(Data!$W256&lt;&gt;"",Scoring!$D$28)+IF(Data!$X256&lt;&gt;"",Scoring!$D$29)+IF(Data!$Y256&lt;&gt;"",Scoring!$D$30)+IF(Data!$Z256&lt;&gt;"",Scoring!$D$31)+IF(Data!$AA256&lt;&gt;"",Scoring!$D$32)+IF(Data!$AB256&lt;&gt;"",Scoring!$D$33)+IF(Data!$AC256&lt;&gt;"",Scoring!$D$34)+IF(Data!$AD256&lt;&gt;"",Scoring!$D$35)+IF(Data!$AE256&lt;&gt;"",Scoring!$D$36)+IF(Data!$AF256&lt;&gt;"",Scoring!$D$37)+IF(Data!$AG256&lt;&gt;"",Scoring!$D$38)+IF(Data!$AH256&lt;&gt;"",Scoring!$D$39)+IF(Data!$AI256&lt;&gt;"",Scoring!$D$40)+IF(Data!$AJ256&lt;&gt;"",Scoring!$D$41)+IF(Data!$AK256&lt;&gt;"",Scoring!$D$42)+IF(Data!$AL256&lt;&gt;"",Scoring!$D$43)+IF(Data!$AM256&lt;&gt;"",Scoring!$D$44)+IF(Data!$AN256&lt;&gt;"",Scoring!$D$45)+IF(Data!$AO256&lt;&gt;"",Scoring!$D$46)+IF(Data!$AP256&lt;&gt;"",Scoring!$D$47)+IF(Data!$AQ256&lt;&gt;"",Scoring!$D$48)+IF(Data!$AR256&lt;&gt;"",Scoring!$D$49)+IF(Data!$AS256&lt;&gt;"",Scoring!$D$50)+IF(Data!$AT256&lt;&gt;"",Scoring!$D$51)+IF(Data!$AU256&lt;&gt;"",Scoring!$D$52),"")</f>
        <v/>
      </c>
      <c r="AW256" s="180" t="str">
        <f>IF(AV256&lt;&gt;"",LOOKUP(AV256,Likelihoods!$A$7:$A$107,Likelihoods!B$7:B$107),"")</f>
        <v/>
      </c>
      <c r="AX256" s="181" t="str">
        <f>IF(AND(COUNTBLANK($B256:$O256)=13,COUNTBLANK($P256:$Q256)=1,COUNTBLANK($R256:$U256)=3,COUNTBLANK($V256:$X256)=2,COUNTBLANK($Y256:$AE256)=6,COUNTBLANK($AF256:$AJ256)=4,COUNTBLANK($AK256:AN256)=3,COUNTBLANK($AO256:$AQ256)=2,COUNTBLANK($AR256:$AS256)=1,COUNTBLANK($AT256:$AU256)=1),IF(Data!$B256&lt;&gt;"",Scoring!$E$7)+IF(Data!$C256&lt;&gt;"",Scoring!$E$8)+IF(Data!$D256&lt;&gt;"",Scoring!$E$9)+IF(Data!$E256&lt;&gt;"",Scoring!$E$10)+IF(Data!$F256&lt;&gt;"",Scoring!$E$11)+IF(Data!$G256&lt;&gt;"",Scoring!$E$12)+IF(Data!$H256&lt;&gt;"",Scoring!$E$13)+IF(Data!$I256&lt;&gt;"",Scoring!$E$14)+IF(Data!$J256&lt;&gt;"",Scoring!$E$15)+IF(Data!$K256&lt;&gt;"",Scoring!$E$16)+IF(Data!$L256&lt;&gt;"",Scoring!$E$17)+IF(Data!$M256&lt;&gt;"",Scoring!$E$18)+IF(Data!$N256&lt;&gt;"",Scoring!$E$19)+IF(Data!$O256&lt;&gt;"",Scoring!$E$20)+IF(Data!$P256&lt;&gt;"",Scoring!$E$21)+IF(Data!$Q256&lt;&gt;"",Scoring!$E$22)+IF(Data!$R256&lt;&gt;"",Scoring!$E$23)+IF(Data!$S256&lt;&gt;"",Scoring!$E$24)+IF(Data!$T256&lt;&gt;"",Scoring!$E$25)+IF(Data!$U256&lt;&gt;"",Scoring!$E$26)+IF(Data!$V256&lt;&gt;"",Scoring!$E$27)+IF(Data!$W256&lt;&gt;"",Scoring!$E$28)+IF(Data!$X256&lt;&gt;"",Scoring!$E$29)+IF(Data!$Y256&lt;&gt;"",Scoring!$E$30)+IF(Data!$Z256&lt;&gt;"",Scoring!$E$31)+IF(Data!$AA256&lt;&gt;"",Scoring!$E$32)+IF(Data!$AB256&lt;&gt;"",Scoring!$E$33)+IF(Data!$AC256&lt;&gt;"",Scoring!$E$34)+IF(Data!$AD256&lt;&gt;"",Scoring!$E$35)+IF(Data!$AE256&lt;&gt;"",Scoring!$E$36)+IF(Data!$AF256&lt;&gt;"",Scoring!$E$37)+IF(Data!$AG256&lt;&gt;"",Scoring!$E$38)+IF(Data!$AH256&lt;&gt;"",Scoring!$E$39)+IF(Data!$AI256&lt;&gt;"",Scoring!$E$40)+IF(Data!$AJ256&lt;&gt;"",Scoring!$E$41)+IF(Data!$AK256&lt;&gt;"",Scoring!$E$42)+IF(Data!$AL256&lt;&gt;"",Scoring!$E$43)+IF(Data!$AM256&lt;&gt;"",Scoring!$E$44)+IF(Data!$AN256&lt;&gt;"",Scoring!$E$45)+IF(Data!$AO256&lt;&gt;"",Scoring!$E$46)+IF(Data!$AP256&lt;&gt;"",Scoring!$E$47)+IF(Data!$AQ256&lt;&gt;"",Scoring!$E$48)+IF(Data!$AR256&lt;&gt;"",Scoring!$E$49)+IF(Data!$AS256&lt;&gt;"",Scoring!$E$50)+IF(Data!$AT256&lt;&gt;"",Scoring!$E$51)+IF(Data!$AU256&lt;&gt;"",Scoring!$E$52),"")</f>
        <v/>
      </c>
      <c r="AY256" s="180" t="str">
        <f>IF(AX256&lt;&gt;"",LOOKUP(AX256,Likelihoods!$A$7:$A$107,Likelihoods!C$7:C$107),"")</f>
        <v/>
      </c>
      <c r="AZ256" s="182" t="str">
        <f>IF(AND(COUNTBLANK($B256:$O256)=13,COUNTBLANK($P256:$Q256)=1,COUNTBLANK($R256:$U256)=3,COUNTBLANK($V256:$X256)=2,COUNTBLANK($Y256:$AE256)=6,COUNTBLANK($AF256:$AJ256)=4,COUNTBLANK($AK256:AN256)=3,COUNTBLANK($AO256:$AQ256)=2,COUNTBLANK($AR256:$AS256)=1,COUNTBLANK($AT256:$AU256)=1),IF(Data!$B256&lt;&gt;"",Scoring!$F$7)+IF(Data!$C256&lt;&gt;"",Scoring!$F$8)+IF(Data!$D256&lt;&gt;"",Scoring!$F$9)+IF(Data!$E256&lt;&gt;"",Scoring!$F$10)+IF(Data!$F256&lt;&gt;"",Scoring!$F$11)+IF(Data!$G256&lt;&gt;"",Scoring!$F$12)+IF(Data!$H256&lt;&gt;"",Scoring!$F$13)+IF(Data!$I256&lt;&gt;"",Scoring!$F$14)+IF(Data!$J256&lt;&gt;"",Scoring!$F$15)+IF(Data!$K256&lt;&gt;"",Scoring!$F$16)+IF(Data!$L256&lt;&gt;"",Scoring!$F$17)+IF(Data!$M256&lt;&gt;"",Scoring!$F$18)+IF(Data!$N256&lt;&gt;"",Scoring!$F$19)+IF(Data!$O256&lt;&gt;"",Scoring!$F$20)+IF(Data!$P256&lt;&gt;"",Scoring!$F$21)+IF(Data!$Q256&lt;&gt;"",Scoring!$F$22)+IF(Data!$R256&lt;&gt;"",Scoring!$F$23)+IF(Data!$S256&lt;&gt;"",Scoring!$F$24)+IF(Data!$T256&lt;&gt;"",Scoring!$F$25)+IF(Data!$U256&lt;&gt;"",Scoring!$F$26)+IF(Data!$V256&lt;&gt;"",Scoring!$F$27)+IF(Data!$W256&lt;&gt;"",Scoring!$F$28)+IF(Data!$X256&lt;&gt;"",Scoring!$F$29)+IF(Data!$Y256&lt;&gt;"",Scoring!$F$30)+IF(Data!$Z256&lt;&gt;"",Scoring!$F$31)+IF(Data!$AA256&lt;&gt;"",Scoring!$F$32)+IF(Data!$AB256&lt;&gt;"",Scoring!$F$33)+IF(Data!$AC256&lt;&gt;"",Scoring!$F$34)+IF(Data!$AD256&lt;&gt;"",Scoring!$F$35)+IF(Data!$AE256&lt;&gt;"",Scoring!$F$36)+IF(Data!$AF256&lt;&gt;"",Scoring!$F$37)+IF(Data!$AG256&lt;&gt;"",Scoring!$F$38)+IF(Data!$AH256&lt;&gt;"",Scoring!$F$39)+IF(Data!$AI256&lt;&gt;"",Scoring!$F$40)+IF(Data!$AJ256&lt;&gt;"",Scoring!$F$41)+IF(Data!$AK256&lt;&gt;"",Scoring!$F$42)+IF(Data!$AL256&lt;&gt;"",Scoring!$F$43)+IF(Data!$AM256&lt;&gt;"",Scoring!$F$44)+IF(Data!$AN256&lt;&gt;"",Scoring!$F$45)+IF(Data!$AO256&lt;&gt;"",Scoring!$F$46)+IF(Data!$AP256&lt;&gt;"",Scoring!$F$47)+IF(Data!$AQ256&lt;&gt;"",Scoring!$F$48)+IF(Data!$AR256&lt;&gt;"",Scoring!$F$49)+IF(Data!$AS256&lt;&gt;"",Scoring!$F$50)+IF(Data!$AT256&lt;&gt;"",Scoring!$F$51)+IF(Data!$AU256&lt;&gt;"",Scoring!$F$52),"")</f>
        <v/>
      </c>
      <c r="BA256" s="183" t="str">
        <f>IF(AZ256&lt;&gt;"",LOOKUP(AZ256,Likelihoods!$A$7:$A$107,Likelihoods!D$7:D$107),"")</f>
        <v/>
      </c>
      <c r="BB256" s="181" t="str">
        <f>IF(AND(COUNTBLANK($B256:$O256)=13,COUNTBLANK($P256:$Q256)=1,COUNTBLANK($R256:$U256)=3,COUNTBLANK($V256:$X256)=2,COUNTBLANK($Y256:$AE256)=6,COUNTBLANK($AF256:$AJ256)=4,COUNTBLANK($AK256:AN256)=3,COUNTBLANK($AO256:$AQ256)=2,COUNTBLANK($AR256:$AS256)=1,COUNTBLANK($AT256:$AU256)=1),IF(Data!$B256&lt;&gt;"",Scoring!$G$7)+IF(Data!$C256&lt;&gt;"",Scoring!$G$8)+IF(Data!$D256&lt;&gt;"",Scoring!$G$9)+IF(Data!$E256&lt;&gt;"",Scoring!$G$10)+IF(Data!$F256&lt;&gt;"",Scoring!$G$11)+IF(Data!$G256&lt;&gt;"",Scoring!$G$12)+IF(Data!$H256&lt;&gt;"",Scoring!$G$13)+IF(Data!$I256&lt;&gt;"",Scoring!$G$14)+IF(Data!$J256&lt;&gt;"",Scoring!$G$15)+IF(Data!$K256&lt;&gt;"",Scoring!$G$16)+IF(Data!$L256&lt;&gt;"",Scoring!$G$17)+IF(Data!$M256&lt;&gt;"",Scoring!$G$18)+IF(Data!$N256&lt;&gt;"",Scoring!$G$19)+IF(Data!$O256&lt;&gt;"",Scoring!$G$20)+IF(Data!$P256&lt;&gt;"",Scoring!$G$21)+IF(Data!$Q256&lt;&gt;"",Scoring!$G$22)+IF(Data!$R256&lt;&gt;"",Scoring!$G$23)+IF(Data!$S256&lt;&gt;"",Scoring!$G$24)+IF(Data!$T256&lt;&gt;"",Scoring!$G$25)+IF(Data!$U256&lt;&gt;"",Scoring!$G$26)+IF(Data!$V256&lt;&gt;"",Scoring!$G$27)+IF(Data!$W256&lt;&gt;"",Scoring!$G$28)+IF(Data!$X256&lt;&gt;"",Scoring!$G$29)+IF(Data!$Y256&lt;&gt;"",Scoring!$G$30)+IF(Data!$Z256&lt;&gt;"",Scoring!$G$31)+IF(Data!$AA256&lt;&gt;"",Scoring!$G$32)+IF(Data!$AB256&lt;&gt;"",Scoring!$G$33)+IF(Data!$AC256&lt;&gt;"",Scoring!$G$34)+IF(Data!$AD256&lt;&gt;"",Scoring!$G$35)+IF(Data!$AE256&lt;&gt;"",Scoring!$G$36)+IF(Data!$AF256&lt;&gt;"",Scoring!$G$37)+IF(Data!$AG256&lt;&gt;"",Scoring!$G$38)+IF(Data!$AH256&lt;&gt;"",Scoring!$G$39)+IF(Data!$AI256&lt;&gt;"",Scoring!$G$40)+IF(Data!$AJ256&lt;&gt;"",Scoring!$G$41)+IF(Data!$AK256&lt;&gt;"",Scoring!$G$42)+IF(Data!$AL256&lt;&gt;"",Scoring!$G$43)+IF(Data!$AM256&lt;&gt;"",Scoring!$G$44)+IF(Data!$AN256&lt;&gt;"",Scoring!$G$45)+IF(Data!$AO256&lt;&gt;"",Scoring!$G$46)+IF(Data!$AP256&lt;&gt;"",Scoring!$G$47)+IF(Data!$AQ256&lt;&gt;"",Scoring!$G$48)+IF(Data!$AR256&lt;&gt;"",Scoring!$G$49)+IF(Data!$AS256&lt;&gt;"",Scoring!$G$50)+IF(Data!$AT256&lt;&gt;"",Scoring!$G$51)+IF(Data!$AU256&lt;&gt;"",Scoring!$G$52),"")</f>
        <v/>
      </c>
      <c r="BC256" s="184" t="str">
        <f>IF(BB256&lt;&gt;"",LOOKUP(BB256,Likelihoods!$A$7:$A$107,Likelihoods!E$7:E$107),"")</f>
        <v/>
      </c>
      <c r="BD256" s="185" t="str">
        <f>IF(AND(COUNTBLANK($B256:$O256)=13,COUNTBLANK($P256:$Q256)=1,COUNTBLANK($R256:$U256)=3,COUNTBLANK($V256:$X256)=2,COUNTBLANK($Y256:$AE256)=6,COUNTBLANK($AF256:$AJ256)=4,COUNTBLANK($AK256:AN256)=3,COUNTBLANK($AO256:$AQ256)=2,COUNTBLANK($AR256:$AS256)=1,COUNTBLANK($AT256:$AU256)=1),IF(Data!$B256&lt;&gt;"",Scoring!$H$7)+IF(Data!$C256&lt;&gt;"",Scoring!$H$8)+IF(Data!$D256&lt;&gt;"",Scoring!$H$9)+IF(Data!$E256&lt;&gt;"",Scoring!$H$10)+IF(Data!$F256&lt;&gt;"",Scoring!$H$11)+IF(Data!$G256&lt;&gt;"",Scoring!$H$12)+IF(Data!$H256&lt;&gt;"",Scoring!$H$13)+IF(Data!$I256&lt;&gt;"",Scoring!$H$14)+IF(Data!$J256&lt;&gt;"",Scoring!$H$15)+IF(Data!$K256&lt;&gt;"",Scoring!$H$16)+IF(Data!$L256&lt;&gt;"",Scoring!$H$17)+IF(Data!$M256&lt;&gt;"",Scoring!$H$18)+IF(Data!$N256&lt;&gt;"",Scoring!$H$19)+IF(Data!$O256&lt;&gt;"",Scoring!$H$20)+IF(Data!$P256&lt;&gt;"",Scoring!$H$21)+IF(Data!$Q256&lt;&gt;"",Scoring!$H$22)+IF(Data!$R256&lt;&gt;"",Scoring!$H$23)+IF(Data!$S256&lt;&gt;"",Scoring!$H$24)+IF(Data!$T256&lt;&gt;"",Scoring!$H$25)+IF(Data!$U256&lt;&gt;"",Scoring!$H$26)+IF(Data!$V256&lt;&gt;"",Scoring!$H$27)+IF(Data!$W256&lt;&gt;"",Scoring!$H$28)+IF(Data!$X256&lt;&gt;"",Scoring!$H$29)+IF(Data!$Y256&lt;&gt;"",Scoring!$H$30)+IF(Data!$Z256&lt;&gt;"",Scoring!$H$31)+IF(Data!$AA256&lt;&gt;"",Scoring!$H$32)+IF(Data!$AB256&lt;&gt;"",Scoring!$H$33)+IF(Data!$AC256&lt;&gt;"",Scoring!$H$34)+IF(Data!$AD256&lt;&gt;"",Scoring!$H$35)+IF(Data!$AE256&lt;&gt;"",Scoring!$H$36)+IF(Data!$AF256&lt;&gt;"",Scoring!$H$37)+IF(Data!$AG256&lt;&gt;"",Scoring!$H$38)+IF(Data!$AH256&lt;&gt;"",Scoring!$H$39)+IF(Data!$AI256&lt;&gt;"",Scoring!$H$40)+IF(Data!$AJ256&lt;&gt;"",Scoring!$H$41)+IF(Data!$AK256&lt;&gt;"",Scoring!$H$42)+IF(Data!$AL256&lt;&gt;"",Scoring!$H$43)+IF(Data!$AM256&lt;&gt;"",Scoring!$H$44)+IF(Data!$AN256&lt;&gt;"",Scoring!$H$45)+IF(Data!$AO256&lt;&gt;"",Scoring!$H$46)+IF(Data!$AP256&lt;&gt;"",Scoring!$H$47)+IF(Data!$AQ256&lt;&gt;"",Scoring!$H$48)+IF(Data!$AR256&lt;&gt;"",Scoring!$H$49)+IF(Data!$AS256&lt;&gt;"",Scoring!$H$50)+IF(Data!$AT256&lt;&gt;"",Scoring!$H$51)+IF(Data!$AU256&lt;&gt;"",Scoring!$H$52),"")</f>
        <v/>
      </c>
      <c r="BE256" s="186" t="str">
        <f>IF(BD256&lt;&gt;"",LOOKUP(BD256,Likelihoods!$A$7:$A$107,Likelihoods!F$7:F$107),"")</f>
        <v/>
      </c>
      <c r="BF256" s="181" t="str">
        <f>IF(AND(COUNTBLANK($B256:$O256)=13,COUNTBLANK($P256:$Q256)=1,COUNTBLANK($R256:$U256)=3,COUNTBLANK($V256:$X256)=2,COUNTBLANK($Y256:$AE256)=6,COUNTBLANK($AF256:$AJ256)=4,COUNTBLANK($AK256:AN256)=3,COUNTBLANK($AO256:$AQ256)=2,COUNTBLANK($AR256:$AS256)=1,COUNTBLANK($AT256:$AU256)=1),IF(Data!$B256&lt;&gt;"",Scoring!$I$7)+IF(Data!$C256&lt;&gt;"",Scoring!$I$8)+IF(Data!$D256&lt;&gt;"",Scoring!$I$9)+IF(Data!$E256&lt;&gt;"",Scoring!$I$10)+IF(Data!$F256&lt;&gt;"",Scoring!$I$11)+IF(Data!$G256&lt;&gt;"",Scoring!$I$12)+IF(Data!$H256&lt;&gt;"",Scoring!$I$13)+IF(Data!$I256&lt;&gt;"",Scoring!$I$14)+IF(Data!$J256&lt;&gt;"",Scoring!$I$15)+IF(Data!$K256&lt;&gt;"",Scoring!$I$16)+IF(Data!$L256&lt;&gt;"",Scoring!$I$17)+IF(Data!$M256&lt;&gt;"",Scoring!$I$18)+IF(Data!$N256&lt;&gt;"",Scoring!$I$19)+IF(Data!$O256&lt;&gt;"",Scoring!$I$20)+IF(Data!$P256&lt;&gt;"",Scoring!$I$21)+IF(Data!$Q256&lt;&gt;"",Scoring!$I$22)+IF(Data!$R256&lt;&gt;"",Scoring!$I$23)+IF(Data!$S256&lt;&gt;"",Scoring!$I$24)+IF(Data!$T256&lt;&gt;"",Scoring!$I$25)+IF(Data!$U256&lt;&gt;"",Scoring!$I$26)+IF(Data!$V256&lt;&gt;"",Scoring!$I$27)+IF(Data!$W256&lt;&gt;"",Scoring!$I$28)+IF(Data!$X256&lt;&gt;"",Scoring!$I$29)+IF(Data!$Y256&lt;&gt;"",Scoring!$I$30)+IF(Data!$Z256&lt;&gt;"",Scoring!$I$31)+IF(Data!$AA256&lt;&gt;"",Scoring!$I$32)+IF(Data!$AB256&lt;&gt;"",Scoring!$I$33)+IF(Data!$AC256&lt;&gt;"",Scoring!$I$34)+IF(Data!$AD256&lt;&gt;"",Scoring!$I$35)+IF(Data!$AE256&lt;&gt;"",Scoring!$I$36)+IF(Data!$AF256&lt;&gt;"",Scoring!$I$37)+IF(Data!$AG256&lt;&gt;"",Scoring!$I$38)+IF(Data!$AH256&lt;&gt;"",Scoring!$I$39)+IF(Data!$AI256&lt;&gt;"",Scoring!$I$40)+IF(Data!$AJ256&lt;&gt;"",Scoring!$I$41)+IF(Data!$AK256&lt;&gt;"",Scoring!$I$42)+IF(Data!$AL256&lt;&gt;"",Scoring!$I$43)+IF(Data!$AM256&lt;&gt;"",Scoring!$I$44)+IF(Data!$AN256&lt;&gt;"",Scoring!$I$45)+IF(Data!$AO256&lt;&gt;"",Scoring!$I$46)+IF(Data!$AP256&lt;&gt;"",Scoring!$I$47)+IF(Data!$AQ256&lt;&gt;"",Scoring!$I$48)+IF(Data!$AR256&lt;&gt;"",Scoring!$I$49)+IF(Data!$AS256&lt;&gt;"",Scoring!$I$50)+IF(Data!$AT256&lt;&gt;"",Scoring!$I$51)+IF(Data!$AU256&lt;&gt;"",Scoring!$I$52),"")</f>
        <v/>
      </c>
      <c r="BG256" s="180" t="str">
        <f>IF(BF256&lt;&gt;"",LOOKUP(BF256,Likelihoods!$A$7:$A$107,Likelihoods!G$7:G$107),"")</f>
        <v/>
      </c>
      <c r="BH256" s="187" t="str">
        <f>IF(AND(COUNTBLANK($B256:$O256)=13,COUNTBLANK($P256:$Q256)=1,COUNTBLANK($R256:$U256)=3,COUNTBLANK($V256:$X256)=2,COUNTBLANK($Y256:$AE256)=6,COUNTBLANK($AF256:$AJ256)=4,COUNTBLANK($AK256:AN256)=3,COUNTBLANK($AO256:$AQ256)=2,COUNTBLANK($AR256:$AS256)=1,COUNTBLANK($AT256:$AU256)=1),IF(Data!$B256&lt;&gt;"",Scoring!$J$7)+IF(Data!$C256&lt;&gt;"",Scoring!$J$8)+IF(Data!$D256&lt;&gt;"",Scoring!$J$9)+IF(Data!$E256&lt;&gt;"",Scoring!$J$10)+IF(Data!$F256&lt;&gt;"",Scoring!$J$11)+IF(Data!$G256&lt;&gt;"",Scoring!$J$12)+IF(Data!$H256&lt;&gt;"",Scoring!$J$13)+IF(Data!$I256&lt;&gt;"",Scoring!$J$14)+IF(Data!$J256&lt;&gt;"",Scoring!$J$15)+IF(Data!$K256&lt;&gt;"",Scoring!$J$16)+IF(Data!$L256&lt;&gt;"",Scoring!$J$17)+IF(Data!$M256&lt;&gt;"",Scoring!$J$18)+IF(Data!$N256&lt;&gt;"",Scoring!$J$19)+IF(Data!$O256&lt;&gt;"",Scoring!$J$20)+IF(Data!$P256&lt;&gt;"",Scoring!$J$21)+IF(Data!$Q256&lt;&gt;"",Scoring!$J$22)+IF(Data!$R256&lt;&gt;"",Scoring!$J$23)+IF(Data!$S256&lt;&gt;"",Scoring!$J$24)+IF(Data!$T256&lt;&gt;"",Scoring!$J$25)+IF(Data!$U256&lt;&gt;"",Scoring!$J$26)+IF(Data!$V256&lt;&gt;"",Scoring!$J$27)+IF(Data!$W256&lt;&gt;"",Scoring!$J$28)+IF(Data!$X256&lt;&gt;"",Scoring!$J$29)+IF(Data!$Y256&lt;&gt;"",Scoring!$J$30)+IF(Data!$Z256&lt;&gt;"",Scoring!$J$31)+IF(Data!$AA256&lt;&gt;"",Scoring!$J$32)+IF(Data!$AB256&lt;&gt;"",Scoring!$J$33)+IF(Data!$AC256&lt;&gt;"",Scoring!$J$34)+IF(Data!$AD256&lt;&gt;"",Scoring!$J$35)+IF(Data!$AE256&lt;&gt;"",Scoring!$J$36)+IF(Data!$AF256&lt;&gt;"",Scoring!$J$37)+IF(Data!$AG256&lt;&gt;"",Scoring!$J$38)+IF(Data!$AH256&lt;&gt;"",Scoring!$J$39)+IF(Data!$AI256&lt;&gt;"",Scoring!$J$40)+IF(Data!$AJ256&lt;&gt;"",Scoring!$J$41)+IF(Data!$AK256&lt;&gt;"",Scoring!$J$42)+IF(Data!$AL256&lt;&gt;"",Scoring!$J$43)+IF(Data!$AM256&lt;&gt;"",Scoring!$J$44)+IF(Data!$AN256&lt;&gt;"",Scoring!$J$45)+IF(Data!$AO256&lt;&gt;"",Scoring!$J$46)+IF(Data!$AP256&lt;&gt;"",Scoring!$J$47)+IF(Data!$AQ256&lt;&gt;"",Scoring!$J$48)+IF(Data!$AR256&lt;&gt;"",Scoring!$J$49)+IF(Data!$AS256&lt;&gt;"",Scoring!$J$50)+IF(Data!$AT256&lt;&gt;"",Scoring!$J$51)+IF(Data!$AU256&lt;&gt;"",Scoring!$J$52),"")</f>
        <v/>
      </c>
      <c r="BI256" s="183" t="str">
        <f>IF(BH256&lt;&gt;"",LOOKUP(BH256,Likelihoods!$A$7:$A$107,Likelihoods!H$7:H$107),"")</f>
        <v/>
      </c>
      <c r="BJ256" s="188" t="str">
        <f>IF(AND(COUNTBLANK($B256:$O256)=13,COUNTBLANK($P256:$Q256)=1,COUNTBLANK($R256:$U256)=3,COUNTBLANK($V256:$X256)=2,COUNTBLANK($Y256:$AE256)=6,COUNTBLANK($AF256:$AJ256)=4,COUNTBLANK($AK256:AN256)=3,COUNTBLANK($AO256:$AQ256)=2,COUNTBLANK($AR256:$AS256)=1,COUNTBLANK($AT256:$AU256)=1),IF(Data!$B256&lt;&gt;"",Scoring!$K$7)+IF(Data!$C256&lt;&gt;"",Scoring!$K$8)+IF(Data!$D256&lt;&gt;"",Scoring!$K$9)+IF(Data!$E256&lt;&gt;"",Scoring!$K$10)+IF(Data!$F256&lt;&gt;"",Scoring!$K$11)+IF(Data!$G256&lt;&gt;"",Scoring!$K$12)+IF(Data!$H256&lt;&gt;"",Scoring!$K$13)+IF(Data!$I256&lt;&gt;"",Scoring!$K$14)+IF(Data!$J256&lt;&gt;"",Scoring!$K$15)+IF(Data!$K256&lt;&gt;"",Scoring!$K$16)+IF(Data!$L256&lt;&gt;"",Scoring!$K$17)+IF(Data!$M256&lt;&gt;"",Scoring!$K$18)+IF(Data!$N256&lt;&gt;"",Scoring!$K$19)+IF(Data!$O256&lt;&gt;"",Scoring!$K$20)+IF(Data!$P256&lt;&gt;"",Scoring!$K$21)+IF(Data!$Q256&lt;&gt;"",Scoring!$K$22)+IF(Data!$R256&lt;&gt;"",Scoring!$K$23)+IF(Data!$S256&lt;&gt;"",Scoring!$K$24)+IF(Data!$T256&lt;&gt;"",Scoring!$K$25)+IF(Data!$U256&lt;&gt;"",Scoring!$K$26)+IF(Data!$V256&lt;&gt;"",Scoring!$K$27)+IF(Data!$W256&lt;&gt;"",Scoring!$K$28)+IF(Data!$X256&lt;&gt;"",Scoring!$K$29)+IF(Data!$Y256&lt;&gt;"",Scoring!$K$30)+IF(Data!$Z256&lt;&gt;"",Scoring!$K$31)+IF(Data!$AA256&lt;&gt;"",Scoring!$K$32)+IF(Data!$AB256&lt;&gt;"",Scoring!$K$33)+IF(Data!$AC256&lt;&gt;"",Scoring!$K$34)+IF(Data!$AD256&lt;&gt;"",Scoring!$K$35)+IF(Data!$AE256&lt;&gt;"",Scoring!$K$36)+IF(Data!$AF256&lt;&gt;"",Scoring!$K$37)+IF(Data!$AG256&lt;&gt;"",Scoring!$K$38)+IF(Data!$AH256&lt;&gt;"",Scoring!$K$39)+IF(Data!$AI256&lt;&gt;"",Scoring!$K$40)+IF(Data!$AJ256&lt;&gt;"",Scoring!$K$41)+IF(Data!$AK256&lt;&gt;"",Scoring!$K$42)+IF(Data!$AL256&lt;&gt;"",Scoring!$K$43)+IF(Data!$AM256&lt;&gt;"",Scoring!$K$44)+IF(Data!$AN256&lt;&gt;"",Scoring!$K$45)+IF(Data!$AO256&lt;&gt;"",Scoring!$K$46)+IF(Data!$AP256&lt;&gt;"",Scoring!$K$47)+IF(Data!$AQ256&lt;&gt;"",Scoring!$K$48)+IF(Data!$AR256&lt;&gt;"",Scoring!$K$49)+IF(Data!$AS256&lt;&gt;"",Scoring!$K$50)+IF(Data!$AT256&lt;&gt;"",Scoring!$K$51)+IF(Data!$AU256&lt;&gt;"",Scoring!$K$52),"")</f>
        <v/>
      </c>
      <c r="BK256" s="184" t="str">
        <f>IF(BJ256&lt;&gt;"",LOOKUP(BJ256,Likelihoods!$A$7:$A$107,Likelihoods!I$7:I$107),"")</f>
        <v/>
      </c>
      <c r="BL256" s="187" t="str">
        <f>IF(AND(COUNTBLANK($B256:$O256)=13,COUNTBLANK($P256:$Q256)=1,COUNTBLANK($R256:$U256)=3,COUNTBLANK($V256:$X256)=2,COUNTBLANK($Y256:$AE256)=6,COUNTBLANK($AF256:$AJ256)=4,COUNTBLANK($AK256:AN256)=3,COUNTBLANK($AO256:$AQ256)=2,COUNTBLANK($AR256:$AS256)=1,COUNTBLANK($AT256:$AU256)=1),IF(Data!$B256&lt;&gt;"",Scoring!$L$7)+IF(Data!$C256&lt;&gt;"",Scoring!$L$8)+IF(Data!$D256&lt;&gt;"",Scoring!$L$9)+IF(Data!$E256&lt;&gt;"",Scoring!$L$10)+IF(Data!$F256&lt;&gt;"",Scoring!$L$11)+IF(Data!$G256&lt;&gt;"",Scoring!$L$12)+IF(Data!$H256&lt;&gt;"",Scoring!$L$13)+IF(Data!$I256&lt;&gt;"",Scoring!$L$14)+IF(Data!$J256&lt;&gt;"",Scoring!$L$15)+IF(Data!$K256&lt;&gt;"",Scoring!$L$16)+IF(Data!$L256&lt;&gt;"",Scoring!$L$17)+IF(Data!$M256&lt;&gt;"",Scoring!$L$18)+IF(Data!$N256&lt;&gt;"",Scoring!$L$19)+IF(Data!$O256&lt;&gt;"",Scoring!$L$20)+IF(Data!$P256&lt;&gt;"",Scoring!$L$21)+IF(Data!$Q256&lt;&gt;"",Scoring!$L$22)+IF(Data!$R256&lt;&gt;"",Scoring!$L$23)+IF(Data!$S256&lt;&gt;"",Scoring!$L$24)+IF(Data!$T256&lt;&gt;"",Scoring!$L$25)+IF(Data!$U256&lt;&gt;"",Scoring!$L$26)+IF(Data!$V256&lt;&gt;"",Scoring!$L$27)+IF(Data!$W256&lt;&gt;"",Scoring!$L$28)+IF(Data!$X256&lt;&gt;"",Scoring!$L$29)+IF(Data!$Y256&lt;&gt;"",Scoring!$L$30)+IF(Data!$Z256&lt;&gt;"",Scoring!$L$31)+IF(Data!$AA256&lt;&gt;"",Scoring!$L$32)+IF(Data!$AB256&lt;&gt;"",Scoring!$L$33)+IF(Data!$AC256&lt;&gt;"",Scoring!$L$34)+IF(Data!$AD256&lt;&gt;"",Scoring!$L$35)+IF(Data!$AE256&lt;&gt;"",Scoring!$L$36)+IF(Data!$AF256&lt;&gt;"",Scoring!$L$37)+IF(Data!$AG256&lt;&gt;"",Scoring!$L$38)+IF(Data!$AH256&lt;&gt;"",Scoring!$L$39)+IF(Data!$AI256&lt;&gt;"",Scoring!$L$40)+IF(Data!$AJ256&lt;&gt;"",Scoring!$L$41)+IF(Data!$AK256&lt;&gt;"",Scoring!$L$42)+IF(Data!$AL256&lt;&gt;"",Scoring!$L$43)+IF(Data!$AM256&lt;&gt;"",Scoring!$L$44)+IF(Data!$AN256&lt;&gt;"",Scoring!$L$45)+IF(Data!$AO256&lt;&gt;"",Scoring!$L$46)+IF(Data!$AP256&lt;&gt;"",Scoring!$L$47)+IF(Data!$AQ256&lt;&gt;"",Scoring!$L$48)+IF(Data!$AR256&lt;&gt;"",Scoring!$L$49)+IF(Data!$AS256&lt;&gt;"",Scoring!$L$50)+IF(Data!$AT256&lt;&gt;"",Scoring!$L$51)+IF(Data!$AU256&lt;&gt;"",Scoring!$L$52),"")</f>
        <v/>
      </c>
      <c r="BM256" s="180" t="str">
        <f>IF(BL256&lt;&gt;"",LOOKUP(BL256,Likelihoods!$A$7:$A$107,Likelihoods!J$7:J$107),"")</f>
        <v/>
      </c>
      <c r="BN256" s="181" t="str">
        <f>IF(AND(COUNTBLANK($B256:$O256)=13,COUNTBLANK($P256:$Q256)=1,COUNTBLANK($R256:$U256)=3,COUNTBLANK($V256:$X256)=2,COUNTBLANK($Y256:$AE256)=6,COUNTBLANK($AF256:$AJ256)=4,COUNTBLANK($AK256:AN256)=3,COUNTBLANK($AO256:$AQ256)=2,COUNTBLANK($AR256:$AS256)=1,COUNTBLANK($AT256:$AU256)=1),IF(Data!$B256&lt;&gt;"",Scoring!$M$7)+IF(Data!$C256&lt;&gt;"",Scoring!$M$8)+IF(Data!$D256&lt;&gt;"",Scoring!$M$9)+IF(Data!$E256&lt;&gt;"",Scoring!$M$10)+IF(Data!$F256&lt;&gt;"",Scoring!$M$11)+IF(Data!$G256&lt;&gt;"",Scoring!$M$12)+IF(Data!$H256&lt;&gt;"",Scoring!$M$13)+IF(Data!$I256&lt;&gt;"",Scoring!$M$14)+IF(Data!$J256&lt;&gt;"",Scoring!$M$15)+IF(Data!$K256&lt;&gt;"",Scoring!$M$16)+IF(Data!$L256&lt;&gt;"",Scoring!$M$17)+IF(Data!$M256&lt;&gt;"",Scoring!$M$18)+IF(Data!$N256&lt;&gt;"",Scoring!$M$19)+IF(Data!$O256&lt;&gt;"",Scoring!$M$20)+IF(Data!$P256&lt;&gt;"",Scoring!$M$21)+IF(Data!$Q256&lt;&gt;"",Scoring!$M$22)+IF(Data!$R256&lt;&gt;"",Scoring!$M$23)+IF(Data!$S256&lt;&gt;"",Scoring!$M$24)+IF(Data!$T256&lt;&gt;"",Scoring!$M$25)+IF(Data!$U256&lt;&gt;"",Scoring!$M$26)+IF(Data!$V256&lt;&gt;"",Scoring!$M$27)+IF(Data!$W256&lt;&gt;"",Scoring!$M$28)+IF(Data!$X256&lt;&gt;"",Scoring!$M$29)+IF(Data!$Y256&lt;&gt;"",Scoring!$M$30)+IF(Data!$Z256&lt;&gt;"",Scoring!$M$31)+IF(Data!$AA256&lt;&gt;"",Scoring!$M$32)+IF(Data!$AB256&lt;&gt;"",Scoring!$M$33)+IF(Data!$AC256&lt;&gt;"",Scoring!$M$34)+IF(Data!$AD256&lt;&gt;"",Scoring!$M$35)+IF(Data!$AE256&lt;&gt;"",Scoring!$M$36)+IF(Data!$AF256&lt;&gt;"",Scoring!$M$37)+IF(Data!$AG256&lt;&gt;"",Scoring!$M$38)+IF(Data!$AH256&lt;&gt;"",Scoring!$M$39)+IF(Data!$AI256&lt;&gt;"",Scoring!$M$40)+IF(Data!$AJ256&lt;&gt;"",Scoring!$M$41)+IF(Data!$AK256&lt;&gt;"",Scoring!$M$42)+IF(Data!$AL256&lt;&gt;"",Scoring!$M$43)+IF(Data!$AM256&lt;&gt;"",Scoring!$M$44)+IF(Data!$AN256&lt;&gt;"",Scoring!$M$45)+IF(Data!$AO256&lt;&gt;"",Scoring!$M$46)+IF(Data!$AP256&lt;&gt;"",Scoring!$M$47)+IF(Data!$AQ256&lt;&gt;"",Scoring!$M$48)+IF(Data!$AR256&lt;&gt;"",Scoring!$M$49)+IF(Data!$AS256&lt;&gt;"",Scoring!$M$50)+IF(Data!$AT256&lt;&gt;"",Scoring!$M$51)+IF(Data!$AU256&lt;&gt;"",Scoring!$M$52),"")</f>
        <v/>
      </c>
      <c r="BO256" s="184" t="str">
        <f>IF(BN256&lt;&gt;"",LOOKUP(BN256,Likelihoods!$A$7:$A$107,Likelihoods!K$7:K$107),"")</f>
        <v/>
      </c>
      <c r="BP256" s="179" t="str">
        <f>IF(AND(COUNTBLANK($B256:$O256)=13,COUNTBLANK($P256:$Q256)=1,COUNTBLANK($R256:$U256)=3,COUNTBLANK($V256:$X256)=2,COUNTBLANK($Y256:$AE256)=6,COUNTBLANK($AF256:$AJ256)=4,COUNTBLANK($AK256:AN256)=3,COUNTBLANK($AO256:$AQ256)=2,COUNTBLANK($AR256:$AS256)=1,COUNTBLANK($AT256:$AU256)=1),IF(Data!$B256&lt;&gt;"",Scoring!$N$7)+IF(Data!$C256&lt;&gt;"",Scoring!$N$8)+IF(Data!$D256&lt;&gt;"",Scoring!$N$9)+IF(Data!$E256&lt;&gt;"",Scoring!$N$10)+IF(Data!$F256&lt;&gt;"",Scoring!$N$11)+IF(Data!$G256&lt;&gt;"",Scoring!$N$12)+IF(Data!$H256&lt;&gt;"",Scoring!$N$13)+IF(Data!$I256&lt;&gt;"",Scoring!$N$14)+IF(Data!$J256&lt;&gt;"",Scoring!$N$15)+IF(Data!$K256&lt;&gt;"",Scoring!$N$16)+IF(Data!$L256&lt;&gt;"",Scoring!$N$17)+IF(Data!$M256&lt;&gt;"",Scoring!$N$18)+IF(Data!$N256&lt;&gt;"",Scoring!$N$19)+IF(Data!$O256&lt;&gt;"",Scoring!$N$20)+IF(Data!$P256&lt;&gt;"",Scoring!$N$21)+IF(Data!$Q256&lt;&gt;"",Scoring!$N$22)+IF(Data!$R256&lt;&gt;"",Scoring!$N$23)+IF(Data!$S256&lt;&gt;"",Scoring!$N$24)+IF(Data!$T256&lt;&gt;"",Scoring!$N$25)+IF(Data!$U256&lt;&gt;"",Scoring!$N$26)+IF(Data!$V256&lt;&gt;"",Scoring!$N$27)+IF(Data!$W256&lt;&gt;"",Scoring!$N$28)+IF(Data!$X256&lt;&gt;"",Scoring!$N$29)+IF(Data!$Y256&lt;&gt;"",Scoring!$N$30)+IF(Data!$Z256&lt;&gt;"",Scoring!$N$31)+IF(Data!$AA256&lt;&gt;"",Scoring!$N$32)+IF(Data!$AB256&lt;&gt;"",Scoring!$N$33)+IF(Data!$AC256&lt;&gt;"",Scoring!$N$34)+IF(Data!$AD256&lt;&gt;"",Scoring!$N$35)+IF(Data!$AE256&lt;&gt;"",Scoring!$N$36)+IF(Data!$AF256&lt;&gt;"",Scoring!$N$37)+IF(Data!$AG256&lt;&gt;"",Scoring!$N$38)+IF(Data!$AH256&lt;&gt;"",Scoring!$N$39)+IF(Data!$AI256&lt;&gt;"",Scoring!$N$40)+IF(Data!$AJ256&lt;&gt;"",Scoring!$N$41)+IF(Data!$AK256&lt;&gt;"",Scoring!$N$42)+IF(Data!$AL256&lt;&gt;"",Scoring!$N$43)+IF(Data!$AM256&lt;&gt;"",Scoring!$N$44)+IF(Data!$AN256&lt;&gt;"",Scoring!$N$45)+IF(Data!$AO256&lt;&gt;"",Scoring!$N$46)+IF(Data!$AP256&lt;&gt;"",Scoring!$N$47)+IF(Data!$AQ256&lt;&gt;"",Scoring!$N$48)+IF(Data!$AR256&lt;&gt;"",Scoring!$N$49)+IF(Data!$AS256&lt;&gt;"",Scoring!$N$50)+IF(Data!$AT256&lt;&gt;"",Scoring!$N$51)+IF(Data!$AU256&lt;&gt;"",Scoring!$N$52),"")</f>
        <v/>
      </c>
      <c r="BQ256" s="189" t="str">
        <f>IF(BP256&lt;&gt;"",LOOKUP(BP256,Likelihoods!$A$7:$A$107,Likelihoods!L$7:L$107),"")</f>
        <v/>
      </c>
      <c r="BR256" s="181" t="str">
        <f>IF(AND(COUNTBLANK($B256:$O256)=13,COUNTBLANK($P256:$Q256)=1,COUNTBLANK($R256:$U256)=3,COUNTBLANK($V256:$X256)=2,COUNTBLANK($Y256:$AE256)=6,COUNTBLANK($AF256:$AJ256)=4,COUNTBLANK($AK256:AN256)=3,COUNTBLANK($AO256:$AQ256)=2,COUNTBLANK($AR256:$AS256)=1,COUNTBLANK($AT256:$AU256)=1),IF(Data!$B256&lt;&gt;"",Scoring!$O$7)+IF(Data!$C256&lt;&gt;"",Scoring!$O$8)+IF(Data!$D256&lt;&gt;"",Scoring!$O$9)+IF(Data!$E256&lt;&gt;"",Scoring!$O$10)+IF(Data!$F256&lt;&gt;"",Scoring!$O$11)+IF(Data!$G256&lt;&gt;"",Scoring!$O$12)+IF(Data!$H256&lt;&gt;"",Scoring!$O$13)+IF(Data!$I256&lt;&gt;"",Scoring!$O$14)+IF(Data!$J256&lt;&gt;"",Scoring!$O$15)+IF(Data!$K256&lt;&gt;"",Scoring!$O$16)+IF(Data!$L256&lt;&gt;"",Scoring!$O$17)+IF(Data!$M256&lt;&gt;"",Scoring!$O$18)+IF(Data!$N256&lt;&gt;"",Scoring!$O$19)+IF(Data!$O256&lt;&gt;"",Scoring!$O$20)+IF(Data!$P256&lt;&gt;"",Scoring!$O$21)+IF(Data!$Q256&lt;&gt;"",Scoring!$O$22)+IF(Data!$R256&lt;&gt;"",Scoring!$O$23)+IF(Data!$S256&lt;&gt;"",Scoring!$O$24)+IF(Data!$T256&lt;&gt;"",Scoring!$O$25)+IF(Data!$U256&lt;&gt;"",Scoring!$O$26)+IF(Data!$V256&lt;&gt;"",Scoring!$O$27)+IF(Data!$W256&lt;&gt;"",Scoring!$O$28)+IF(Data!$X256&lt;&gt;"",Scoring!$O$29)+IF(Data!$Y256&lt;&gt;"",Scoring!$O$30)+IF(Data!$Z256&lt;&gt;"",Scoring!$O$31)+IF(Data!$AA256&lt;&gt;"",Scoring!$O$32)+IF(Data!$AB256&lt;&gt;"",Scoring!$O$33)+IF(Data!$AC256&lt;&gt;"",Scoring!$O$34)+IF(Data!$AD256&lt;&gt;"",Scoring!$O$35)+IF(Data!$AE256&lt;&gt;"",Scoring!$O$36)+IF(Data!$AF256&lt;&gt;"",Scoring!$O$37)+IF(Data!$AG256&lt;&gt;"",Scoring!$O$38)+IF(Data!$AH256&lt;&gt;"",Scoring!$O$39)+IF(Data!$AI256&lt;&gt;"",Scoring!$O$40)+IF(Data!$AJ256&lt;&gt;"",Scoring!$O$41)+IF(Data!$AK256&lt;&gt;"",Scoring!$O$42)+IF(Data!$AL256&lt;&gt;"",Scoring!$O$43)+IF(Data!$AM256&lt;&gt;"",Scoring!$O$44)+IF(Data!$AN256&lt;&gt;"",Scoring!$O$45)+IF(Data!$AO256&lt;&gt;"",Scoring!$O$46)+IF(Data!$AP256&lt;&gt;"",Scoring!$O$47)+IF(Data!$AQ256&lt;&gt;"",Scoring!$O$48)+IF(Data!$AR256&lt;&gt;"",Scoring!$O$49)+IF(Data!$AS256&lt;&gt;"",Scoring!$O$50)+IF(Data!$AT256&lt;&gt;"",Scoring!$O$51)+IF(Data!$AU256&lt;&gt;"",Scoring!$O$52),"")</f>
        <v/>
      </c>
      <c r="BS256" s="184" t="str">
        <f>IF(BR256&lt;&gt;"",LOOKUP(BR256,Likelihoods!$A$7:$A$107,Likelihoods!M$7:M$107),"")</f>
        <v/>
      </c>
      <c r="BT256" s="181" t="str">
        <f>IF(AND(COUNTBLANK($B256:$O256)=13,COUNTBLANK($P256:$Q256)=1,COUNTBLANK($R256:$U256)=3,COUNTBLANK($V256:$X256)=2,COUNTBLANK($Y256:$AE256)=6,COUNTBLANK($AF256:$AJ256)=4,COUNTBLANK($AK256:AN256)=3,COUNTBLANK($AO256:$AQ256)=2,COUNTBLANK($AR256:$AS256)=1,COUNTBLANK($AT256:$AU256)=1),IF(Data!$B256&lt;&gt;"",Scoring!$P$7)+IF(Data!$C256&lt;&gt;"",Scoring!$P$8)+IF(Data!$D256&lt;&gt;"",Scoring!$P$9)+IF(Data!$E256&lt;&gt;"",Scoring!$P$10)+IF(Data!$F256&lt;&gt;"",Scoring!$P$11)+IF(Data!$G256&lt;&gt;"",Scoring!$P$12)+IF(Data!$H256&lt;&gt;"",Scoring!$P$13)+IF(Data!$I256&lt;&gt;"",Scoring!$P$14)+IF(Data!$J256&lt;&gt;"",Scoring!$P$15)+IF(Data!$K256&lt;&gt;"",Scoring!$P$16)+IF(Data!$L256&lt;&gt;"",Scoring!$P$17)+IF(Data!$M256&lt;&gt;"",Scoring!$P$18)+IF(Data!$N256&lt;&gt;"",Scoring!$P$19)+IF(Data!$O256&lt;&gt;"",Scoring!$P$20)+IF(Data!$P256&lt;&gt;"",Scoring!$P$21)+IF(Data!$Q256&lt;&gt;"",Scoring!$P$22)+IF(Data!$R256&lt;&gt;"",Scoring!$P$23)+IF(Data!$S256&lt;&gt;"",Scoring!$P$24)+IF(Data!$T256&lt;&gt;"",Scoring!$P$25)+IF(Data!$U256&lt;&gt;"",Scoring!$P$26)+IF(Data!$V256&lt;&gt;"",Scoring!$P$27)+IF(Data!$W256&lt;&gt;"",Scoring!$P$28)+IF(Data!$X256&lt;&gt;"",Scoring!$P$29)+IF(Data!$Y256&lt;&gt;"",Scoring!$P$30)+IF(Data!$Z256&lt;&gt;"",Scoring!$P$31)+IF(Data!$AA256&lt;&gt;"",Scoring!$P$32)+IF(Data!$AB256&lt;&gt;"",Scoring!$P$33)+IF(Data!$AC256&lt;&gt;"",Scoring!$P$34)+IF(Data!$AD256&lt;&gt;"",Scoring!$P$35)+IF(Data!$AE256&lt;&gt;"",Scoring!$P$36)+IF(Data!$AF256&lt;&gt;"",Scoring!$P$37)+IF(Data!$AG256&lt;&gt;"",Scoring!$P$38)+IF(Data!$AH256&lt;&gt;"",Scoring!$P$39)+IF(Data!$AI256&lt;&gt;"",Scoring!$P$40)+IF(Data!$AJ256&lt;&gt;"",Scoring!$P$41)+IF(Data!$AK256&lt;&gt;"",Scoring!$P$42)+IF(Data!$AL256&lt;&gt;"",Scoring!$P$43)+IF(Data!$AM256&lt;&gt;"",Scoring!$P$44)+IF(Data!$AN256&lt;&gt;"",Scoring!$P$45)+IF(Data!$AO256&lt;&gt;"",Scoring!$P$46)+IF(Data!$AP256&lt;&gt;"",Scoring!$P$47)+IF(Data!$AQ256&lt;&gt;"",Scoring!$P$48)+IF(Data!$AR256&lt;&gt;"",Scoring!$P$49)+IF(Data!$AS256&lt;&gt;"",Scoring!$P$50)+IF(Data!$AT256&lt;&gt;"",Scoring!$P$51)+IF(Data!$AU256&lt;&gt;"",Scoring!$P$52),"")</f>
        <v/>
      </c>
      <c r="BU256" s="180" t="str">
        <f>IF(BT256&lt;&gt;"",LOOKUP(BT256,Likelihoods!$A$7:$A$107,Likelihoods!N$7:N$107),"")</f>
        <v/>
      </c>
      <c r="BV256" s="181" t="str">
        <f>IF(AND(COUNTBLANK($B256:$O256)=13,COUNTBLANK($P256:$Q256)=1,COUNTBLANK($R256:$U256)=3,COUNTBLANK($V256:$X256)=2,COUNTBLANK($Y256:$AE256)=6,COUNTBLANK($AF256:$AJ256)=4,COUNTBLANK($AK256:AN256)=3,COUNTBLANK($AO256:$AQ256)=2,COUNTBLANK($AR256:$AS256)=1,COUNTBLANK($AT256:$AU256)=1),IF(Data!$B256&lt;&gt;"",Scoring!$Q$7)+IF(Data!$C256&lt;&gt;"",Scoring!$Q$8)+IF(Data!$D256&lt;&gt;"",Scoring!$Q$9)+IF(Data!$E256&lt;&gt;"",Scoring!$Q$10)+IF(Data!$F256&lt;&gt;"",Scoring!$Q$11)+IF(Data!$G256&lt;&gt;"",Scoring!$Q$12)+IF(Data!$H256&lt;&gt;"",Scoring!$Q$13)+IF(Data!$I256&lt;&gt;"",Scoring!$Q$14)+IF(Data!$J256&lt;&gt;"",Scoring!$Q$15)+IF(Data!$K256&lt;&gt;"",Scoring!$Q$16)+IF(Data!$L256&lt;&gt;"",Scoring!$Q$17)+IF(Data!$M256&lt;&gt;"",Scoring!$Q$18)+IF(Data!$N256&lt;&gt;"",Scoring!$Q$19)+IF(Data!$O256&lt;&gt;"",Scoring!$Q$20)+IF(Data!$P256&lt;&gt;"",Scoring!$Q$21)+IF(Data!$Q256&lt;&gt;"",Scoring!$Q$22)+IF(Data!$R256&lt;&gt;"",Scoring!$Q$23)+IF(Data!$S256&lt;&gt;"",Scoring!$Q$24)+IF(Data!$T256&lt;&gt;"",Scoring!$Q$25)+IF(Data!$U256&lt;&gt;"",Scoring!$Q$26)+IF(Data!$V256&lt;&gt;"",Scoring!$Q$27)+IF(Data!$W256&lt;&gt;"",Scoring!$Q$28)+IF(Data!$X256&lt;&gt;"",Scoring!$Q$29)+IF(Data!$Y256&lt;&gt;"",Scoring!$Q$30)+IF(Data!$Z256&lt;&gt;"",Scoring!$Q$31)+IF(Data!$AA256&lt;&gt;"",Scoring!$Q$32)+IF(Data!$AB256&lt;&gt;"",Scoring!$Q$33)+IF(Data!$AC256&lt;&gt;"",Scoring!$Q$34)+IF(Data!$AD256&lt;&gt;"",Scoring!$Q$35)+IF(Data!$AE256&lt;&gt;"",Scoring!$Q$36)+IF(Data!$AF256&lt;&gt;"",Scoring!$Q$37)+IF(Data!$AG256&lt;&gt;"",Scoring!$Q$38)+IF(Data!$AH256&lt;&gt;"",Scoring!$Q$39)+IF(Data!$AI256&lt;&gt;"",Scoring!$Q$40)+IF(Data!$AJ256&lt;&gt;"",Scoring!$Q$41)+IF(Data!$AK256&lt;&gt;"",Scoring!$Q$42)+IF(Data!$AL256&lt;&gt;"",Scoring!$Q$43)+IF(Data!$AM256&lt;&gt;"",Scoring!$Q$44)+IF(Data!$AN256&lt;&gt;"",Scoring!$Q$45)+IF(Data!$AO256&lt;&gt;"",Scoring!$Q$46)+IF(Data!$AP256&lt;&gt;"",Scoring!$Q$47)+IF(Data!$AQ256&lt;&gt;"",Scoring!$Q$48)+IF(Data!$AR256&lt;&gt;"",Scoring!$Q$49)+IF(Data!$AS256&lt;&gt;"",Scoring!$Q$50)+IF(Data!$AT256&lt;&gt;"",Scoring!$Q$51)+IF(Data!$AU256&lt;&gt;"",Scoring!$Q$52),"")</f>
        <v/>
      </c>
      <c r="BW256" s="183" t="str">
        <f>IF(BV256&lt;&gt;"",LOOKUP(BV256,Likelihoods!$A$7:$A$107,Likelihoods!O$7:O$107),"")</f>
        <v/>
      </c>
      <c r="BX256" s="9"/>
      <c r="BY256" s="9"/>
      <c r="BZ256" s="9"/>
      <c r="CA256" s="9"/>
      <c r="CB256" s="9"/>
      <c r="CC256" s="9"/>
      <c r="CD256" s="9"/>
      <c r="CE256" s="9"/>
      <c r="CF256" s="9"/>
      <c r="CG256" s="9"/>
      <c r="CH256" s="9"/>
      <c r="CI256" s="9"/>
      <c r="CJ256" s="9"/>
      <c r="CK256" s="9"/>
    </row>
    <row r="257" spans="1:89" ht="14.25">
      <c r="A257" s="59"/>
      <c r="B257" s="76"/>
      <c r="C257" s="77"/>
      <c r="D257" s="77"/>
      <c r="E257" s="77"/>
      <c r="F257" s="77"/>
      <c r="G257" s="77"/>
      <c r="H257" s="77"/>
      <c r="I257" s="77"/>
      <c r="J257" s="77"/>
      <c r="K257" s="77"/>
      <c r="L257" s="77"/>
      <c r="M257" s="77"/>
      <c r="N257" s="77"/>
      <c r="O257" s="77"/>
      <c r="P257" s="76"/>
      <c r="Q257" s="78"/>
      <c r="R257" s="77"/>
      <c r="S257" s="77"/>
      <c r="T257" s="77"/>
      <c r="U257" s="77"/>
      <c r="V257" s="76"/>
      <c r="W257" s="77"/>
      <c r="X257" s="78"/>
      <c r="Y257" s="77"/>
      <c r="Z257" s="77"/>
      <c r="AA257" s="77"/>
      <c r="AB257" s="77"/>
      <c r="AC257" s="77"/>
      <c r="AD257" s="77"/>
      <c r="AE257" s="77"/>
      <c r="AF257" s="76"/>
      <c r="AG257" s="77"/>
      <c r="AH257" s="77"/>
      <c r="AI257" s="77"/>
      <c r="AJ257" s="78"/>
      <c r="AK257" s="77"/>
      <c r="AL257" s="77"/>
      <c r="AM257" s="77"/>
      <c r="AN257" s="77"/>
      <c r="AO257" s="76"/>
      <c r="AP257" s="77"/>
      <c r="AQ257" s="78"/>
      <c r="AR257" s="76"/>
      <c r="AS257" s="78"/>
      <c r="AT257" s="77"/>
      <c r="AU257" s="77"/>
      <c r="AV257" s="179" t="str">
        <f>IF(AND(COUNTBLANK($B257:$O257)=13,COUNTBLANK($P257:$Q257)=1,COUNTBLANK($R257:$U257)=3,COUNTBLANK($V257:$X257)=2,COUNTBLANK($Y257:$AE257)=6,COUNTBLANK($AF257:$AJ257)=4,COUNTBLANK($AK257:AN257)=3,COUNTBLANK($AO257:$AQ257)=2,COUNTBLANK($AR257:$AS257)=1,COUNTBLANK($AT257:$AU257)=1),IF(Data!$B257&lt;&gt;"",Scoring!$D$7)+IF(Data!$C257&lt;&gt;"",Scoring!$D$8)+IF(Data!$D257&lt;&gt;"",Scoring!$D$9)+IF(Data!$E257&lt;&gt;"",Scoring!$D$10)+IF(Data!$F257&lt;&gt;"",Scoring!$D$11)+IF(Data!$G257&lt;&gt;"",Scoring!$D$12)+IF(Data!$H257&lt;&gt;"",Scoring!$D$13)+IF(Data!$I257&lt;&gt;"",Scoring!$D$14)+IF(Data!$J257&lt;&gt;"",Scoring!$D$15)+IF(Data!$K257&lt;&gt;"",Scoring!$D$16)+IF(Data!$L257&lt;&gt;"",Scoring!$D$17)+IF(Data!$M257&lt;&gt;"",Scoring!$D$18)+IF(Data!$N257&lt;&gt;"",Scoring!$D$19)+IF(Data!$O257&lt;&gt;"",Scoring!$D$20)+IF(Data!$P257&lt;&gt;"",Scoring!$D$21)+IF(Data!$Q257&lt;&gt;"",Scoring!$D$22)+IF(Data!$R257&lt;&gt;"",Scoring!$D$23)+IF(Data!$S257&lt;&gt;"",Scoring!$D$24)+IF(Data!$T257&lt;&gt;"",Scoring!$D$25)+IF(Data!$U257&lt;&gt;"",Scoring!$D$26)+IF(Data!$V257&lt;&gt;"",Scoring!$D$27)+IF(Data!$W257&lt;&gt;"",Scoring!$D$28)+IF(Data!$X257&lt;&gt;"",Scoring!$D$29)+IF(Data!$Y257&lt;&gt;"",Scoring!$D$30)+IF(Data!$Z257&lt;&gt;"",Scoring!$D$31)+IF(Data!$AA257&lt;&gt;"",Scoring!$D$32)+IF(Data!$AB257&lt;&gt;"",Scoring!$D$33)+IF(Data!$AC257&lt;&gt;"",Scoring!$D$34)+IF(Data!$AD257&lt;&gt;"",Scoring!$D$35)+IF(Data!$AE257&lt;&gt;"",Scoring!$D$36)+IF(Data!$AF257&lt;&gt;"",Scoring!$D$37)+IF(Data!$AG257&lt;&gt;"",Scoring!$D$38)+IF(Data!$AH257&lt;&gt;"",Scoring!$D$39)+IF(Data!$AI257&lt;&gt;"",Scoring!$D$40)+IF(Data!$AJ257&lt;&gt;"",Scoring!$D$41)+IF(Data!$AK257&lt;&gt;"",Scoring!$D$42)+IF(Data!$AL257&lt;&gt;"",Scoring!$D$43)+IF(Data!$AM257&lt;&gt;"",Scoring!$D$44)+IF(Data!$AN257&lt;&gt;"",Scoring!$D$45)+IF(Data!$AO257&lt;&gt;"",Scoring!$D$46)+IF(Data!$AP257&lt;&gt;"",Scoring!$D$47)+IF(Data!$AQ257&lt;&gt;"",Scoring!$D$48)+IF(Data!$AR257&lt;&gt;"",Scoring!$D$49)+IF(Data!$AS257&lt;&gt;"",Scoring!$D$50)+IF(Data!$AT257&lt;&gt;"",Scoring!$D$51)+IF(Data!$AU257&lt;&gt;"",Scoring!$D$52),"")</f>
        <v/>
      </c>
      <c r="AW257" s="180" t="str">
        <f>IF(AV257&lt;&gt;"",LOOKUP(AV257,Likelihoods!$A$7:$A$107,Likelihoods!B$7:B$107),"")</f>
        <v/>
      </c>
      <c r="AX257" s="181" t="str">
        <f>IF(AND(COUNTBLANK($B257:$O257)=13,COUNTBLANK($P257:$Q257)=1,COUNTBLANK($R257:$U257)=3,COUNTBLANK($V257:$X257)=2,COUNTBLANK($Y257:$AE257)=6,COUNTBLANK($AF257:$AJ257)=4,COUNTBLANK($AK257:AN257)=3,COUNTBLANK($AO257:$AQ257)=2,COUNTBLANK($AR257:$AS257)=1,COUNTBLANK($AT257:$AU257)=1),IF(Data!$B257&lt;&gt;"",Scoring!$E$7)+IF(Data!$C257&lt;&gt;"",Scoring!$E$8)+IF(Data!$D257&lt;&gt;"",Scoring!$E$9)+IF(Data!$E257&lt;&gt;"",Scoring!$E$10)+IF(Data!$F257&lt;&gt;"",Scoring!$E$11)+IF(Data!$G257&lt;&gt;"",Scoring!$E$12)+IF(Data!$H257&lt;&gt;"",Scoring!$E$13)+IF(Data!$I257&lt;&gt;"",Scoring!$E$14)+IF(Data!$J257&lt;&gt;"",Scoring!$E$15)+IF(Data!$K257&lt;&gt;"",Scoring!$E$16)+IF(Data!$L257&lt;&gt;"",Scoring!$E$17)+IF(Data!$M257&lt;&gt;"",Scoring!$E$18)+IF(Data!$N257&lt;&gt;"",Scoring!$E$19)+IF(Data!$O257&lt;&gt;"",Scoring!$E$20)+IF(Data!$P257&lt;&gt;"",Scoring!$E$21)+IF(Data!$Q257&lt;&gt;"",Scoring!$E$22)+IF(Data!$R257&lt;&gt;"",Scoring!$E$23)+IF(Data!$S257&lt;&gt;"",Scoring!$E$24)+IF(Data!$T257&lt;&gt;"",Scoring!$E$25)+IF(Data!$U257&lt;&gt;"",Scoring!$E$26)+IF(Data!$V257&lt;&gt;"",Scoring!$E$27)+IF(Data!$W257&lt;&gt;"",Scoring!$E$28)+IF(Data!$X257&lt;&gt;"",Scoring!$E$29)+IF(Data!$Y257&lt;&gt;"",Scoring!$E$30)+IF(Data!$Z257&lt;&gt;"",Scoring!$E$31)+IF(Data!$AA257&lt;&gt;"",Scoring!$E$32)+IF(Data!$AB257&lt;&gt;"",Scoring!$E$33)+IF(Data!$AC257&lt;&gt;"",Scoring!$E$34)+IF(Data!$AD257&lt;&gt;"",Scoring!$E$35)+IF(Data!$AE257&lt;&gt;"",Scoring!$E$36)+IF(Data!$AF257&lt;&gt;"",Scoring!$E$37)+IF(Data!$AG257&lt;&gt;"",Scoring!$E$38)+IF(Data!$AH257&lt;&gt;"",Scoring!$E$39)+IF(Data!$AI257&lt;&gt;"",Scoring!$E$40)+IF(Data!$AJ257&lt;&gt;"",Scoring!$E$41)+IF(Data!$AK257&lt;&gt;"",Scoring!$E$42)+IF(Data!$AL257&lt;&gt;"",Scoring!$E$43)+IF(Data!$AM257&lt;&gt;"",Scoring!$E$44)+IF(Data!$AN257&lt;&gt;"",Scoring!$E$45)+IF(Data!$AO257&lt;&gt;"",Scoring!$E$46)+IF(Data!$AP257&lt;&gt;"",Scoring!$E$47)+IF(Data!$AQ257&lt;&gt;"",Scoring!$E$48)+IF(Data!$AR257&lt;&gt;"",Scoring!$E$49)+IF(Data!$AS257&lt;&gt;"",Scoring!$E$50)+IF(Data!$AT257&lt;&gt;"",Scoring!$E$51)+IF(Data!$AU257&lt;&gt;"",Scoring!$E$52),"")</f>
        <v/>
      </c>
      <c r="AY257" s="180" t="str">
        <f>IF(AX257&lt;&gt;"",LOOKUP(AX257,Likelihoods!$A$7:$A$107,Likelihoods!C$7:C$107),"")</f>
        <v/>
      </c>
      <c r="AZ257" s="182" t="str">
        <f>IF(AND(COUNTBLANK($B257:$O257)=13,COUNTBLANK($P257:$Q257)=1,COUNTBLANK($R257:$U257)=3,COUNTBLANK($V257:$X257)=2,COUNTBLANK($Y257:$AE257)=6,COUNTBLANK($AF257:$AJ257)=4,COUNTBLANK($AK257:AN257)=3,COUNTBLANK($AO257:$AQ257)=2,COUNTBLANK($AR257:$AS257)=1,COUNTBLANK($AT257:$AU257)=1),IF(Data!$B257&lt;&gt;"",Scoring!$F$7)+IF(Data!$C257&lt;&gt;"",Scoring!$F$8)+IF(Data!$D257&lt;&gt;"",Scoring!$F$9)+IF(Data!$E257&lt;&gt;"",Scoring!$F$10)+IF(Data!$F257&lt;&gt;"",Scoring!$F$11)+IF(Data!$G257&lt;&gt;"",Scoring!$F$12)+IF(Data!$H257&lt;&gt;"",Scoring!$F$13)+IF(Data!$I257&lt;&gt;"",Scoring!$F$14)+IF(Data!$J257&lt;&gt;"",Scoring!$F$15)+IF(Data!$K257&lt;&gt;"",Scoring!$F$16)+IF(Data!$L257&lt;&gt;"",Scoring!$F$17)+IF(Data!$M257&lt;&gt;"",Scoring!$F$18)+IF(Data!$N257&lt;&gt;"",Scoring!$F$19)+IF(Data!$O257&lt;&gt;"",Scoring!$F$20)+IF(Data!$P257&lt;&gt;"",Scoring!$F$21)+IF(Data!$Q257&lt;&gt;"",Scoring!$F$22)+IF(Data!$R257&lt;&gt;"",Scoring!$F$23)+IF(Data!$S257&lt;&gt;"",Scoring!$F$24)+IF(Data!$T257&lt;&gt;"",Scoring!$F$25)+IF(Data!$U257&lt;&gt;"",Scoring!$F$26)+IF(Data!$V257&lt;&gt;"",Scoring!$F$27)+IF(Data!$W257&lt;&gt;"",Scoring!$F$28)+IF(Data!$X257&lt;&gt;"",Scoring!$F$29)+IF(Data!$Y257&lt;&gt;"",Scoring!$F$30)+IF(Data!$Z257&lt;&gt;"",Scoring!$F$31)+IF(Data!$AA257&lt;&gt;"",Scoring!$F$32)+IF(Data!$AB257&lt;&gt;"",Scoring!$F$33)+IF(Data!$AC257&lt;&gt;"",Scoring!$F$34)+IF(Data!$AD257&lt;&gt;"",Scoring!$F$35)+IF(Data!$AE257&lt;&gt;"",Scoring!$F$36)+IF(Data!$AF257&lt;&gt;"",Scoring!$F$37)+IF(Data!$AG257&lt;&gt;"",Scoring!$F$38)+IF(Data!$AH257&lt;&gt;"",Scoring!$F$39)+IF(Data!$AI257&lt;&gt;"",Scoring!$F$40)+IF(Data!$AJ257&lt;&gt;"",Scoring!$F$41)+IF(Data!$AK257&lt;&gt;"",Scoring!$F$42)+IF(Data!$AL257&lt;&gt;"",Scoring!$F$43)+IF(Data!$AM257&lt;&gt;"",Scoring!$F$44)+IF(Data!$AN257&lt;&gt;"",Scoring!$F$45)+IF(Data!$AO257&lt;&gt;"",Scoring!$F$46)+IF(Data!$AP257&lt;&gt;"",Scoring!$F$47)+IF(Data!$AQ257&lt;&gt;"",Scoring!$F$48)+IF(Data!$AR257&lt;&gt;"",Scoring!$F$49)+IF(Data!$AS257&lt;&gt;"",Scoring!$F$50)+IF(Data!$AT257&lt;&gt;"",Scoring!$F$51)+IF(Data!$AU257&lt;&gt;"",Scoring!$F$52),"")</f>
        <v/>
      </c>
      <c r="BA257" s="183" t="str">
        <f>IF(AZ257&lt;&gt;"",LOOKUP(AZ257,Likelihoods!$A$7:$A$107,Likelihoods!D$7:D$107),"")</f>
        <v/>
      </c>
      <c r="BB257" s="181" t="str">
        <f>IF(AND(COUNTBLANK($B257:$O257)=13,COUNTBLANK($P257:$Q257)=1,COUNTBLANK($R257:$U257)=3,COUNTBLANK($V257:$X257)=2,COUNTBLANK($Y257:$AE257)=6,COUNTBLANK($AF257:$AJ257)=4,COUNTBLANK($AK257:AN257)=3,COUNTBLANK($AO257:$AQ257)=2,COUNTBLANK($AR257:$AS257)=1,COUNTBLANK($AT257:$AU257)=1),IF(Data!$B257&lt;&gt;"",Scoring!$G$7)+IF(Data!$C257&lt;&gt;"",Scoring!$G$8)+IF(Data!$D257&lt;&gt;"",Scoring!$G$9)+IF(Data!$E257&lt;&gt;"",Scoring!$G$10)+IF(Data!$F257&lt;&gt;"",Scoring!$G$11)+IF(Data!$G257&lt;&gt;"",Scoring!$G$12)+IF(Data!$H257&lt;&gt;"",Scoring!$G$13)+IF(Data!$I257&lt;&gt;"",Scoring!$G$14)+IF(Data!$J257&lt;&gt;"",Scoring!$G$15)+IF(Data!$K257&lt;&gt;"",Scoring!$G$16)+IF(Data!$L257&lt;&gt;"",Scoring!$G$17)+IF(Data!$M257&lt;&gt;"",Scoring!$G$18)+IF(Data!$N257&lt;&gt;"",Scoring!$G$19)+IF(Data!$O257&lt;&gt;"",Scoring!$G$20)+IF(Data!$P257&lt;&gt;"",Scoring!$G$21)+IF(Data!$Q257&lt;&gt;"",Scoring!$G$22)+IF(Data!$R257&lt;&gt;"",Scoring!$G$23)+IF(Data!$S257&lt;&gt;"",Scoring!$G$24)+IF(Data!$T257&lt;&gt;"",Scoring!$G$25)+IF(Data!$U257&lt;&gt;"",Scoring!$G$26)+IF(Data!$V257&lt;&gt;"",Scoring!$G$27)+IF(Data!$W257&lt;&gt;"",Scoring!$G$28)+IF(Data!$X257&lt;&gt;"",Scoring!$G$29)+IF(Data!$Y257&lt;&gt;"",Scoring!$G$30)+IF(Data!$Z257&lt;&gt;"",Scoring!$G$31)+IF(Data!$AA257&lt;&gt;"",Scoring!$G$32)+IF(Data!$AB257&lt;&gt;"",Scoring!$G$33)+IF(Data!$AC257&lt;&gt;"",Scoring!$G$34)+IF(Data!$AD257&lt;&gt;"",Scoring!$G$35)+IF(Data!$AE257&lt;&gt;"",Scoring!$G$36)+IF(Data!$AF257&lt;&gt;"",Scoring!$G$37)+IF(Data!$AG257&lt;&gt;"",Scoring!$G$38)+IF(Data!$AH257&lt;&gt;"",Scoring!$G$39)+IF(Data!$AI257&lt;&gt;"",Scoring!$G$40)+IF(Data!$AJ257&lt;&gt;"",Scoring!$G$41)+IF(Data!$AK257&lt;&gt;"",Scoring!$G$42)+IF(Data!$AL257&lt;&gt;"",Scoring!$G$43)+IF(Data!$AM257&lt;&gt;"",Scoring!$G$44)+IF(Data!$AN257&lt;&gt;"",Scoring!$G$45)+IF(Data!$AO257&lt;&gt;"",Scoring!$G$46)+IF(Data!$AP257&lt;&gt;"",Scoring!$G$47)+IF(Data!$AQ257&lt;&gt;"",Scoring!$G$48)+IF(Data!$AR257&lt;&gt;"",Scoring!$G$49)+IF(Data!$AS257&lt;&gt;"",Scoring!$G$50)+IF(Data!$AT257&lt;&gt;"",Scoring!$G$51)+IF(Data!$AU257&lt;&gt;"",Scoring!$G$52),"")</f>
        <v/>
      </c>
      <c r="BC257" s="184" t="str">
        <f>IF(BB257&lt;&gt;"",LOOKUP(BB257,Likelihoods!$A$7:$A$107,Likelihoods!E$7:E$107),"")</f>
        <v/>
      </c>
      <c r="BD257" s="185" t="str">
        <f>IF(AND(COUNTBLANK($B257:$O257)=13,COUNTBLANK($P257:$Q257)=1,COUNTBLANK($R257:$U257)=3,COUNTBLANK($V257:$X257)=2,COUNTBLANK($Y257:$AE257)=6,COUNTBLANK($AF257:$AJ257)=4,COUNTBLANK($AK257:AN257)=3,COUNTBLANK($AO257:$AQ257)=2,COUNTBLANK($AR257:$AS257)=1,COUNTBLANK($AT257:$AU257)=1),IF(Data!$B257&lt;&gt;"",Scoring!$H$7)+IF(Data!$C257&lt;&gt;"",Scoring!$H$8)+IF(Data!$D257&lt;&gt;"",Scoring!$H$9)+IF(Data!$E257&lt;&gt;"",Scoring!$H$10)+IF(Data!$F257&lt;&gt;"",Scoring!$H$11)+IF(Data!$G257&lt;&gt;"",Scoring!$H$12)+IF(Data!$H257&lt;&gt;"",Scoring!$H$13)+IF(Data!$I257&lt;&gt;"",Scoring!$H$14)+IF(Data!$J257&lt;&gt;"",Scoring!$H$15)+IF(Data!$K257&lt;&gt;"",Scoring!$H$16)+IF(Data!$L257&lt;&gt;"",Scoring!$H$17)+IF(Data!$M257&lt;&gt;"",Scoring!$H$18)+IF(Data!$N257&lt;&gt;"",Scoring!$H$19)+IF(Data!$O257&lt;&gt;"",Scoring!$H$20)+IF(Data!$P257&lt;&gt;"",Scoring!$H$21)+IF(Data!$Q257&lt;&gt;"",Scoring!$H$22)+IF(Data!$R257&lt;&gt;"",Scoring!$H$23)+IF(Data!$S257&lt;&gt;"",Scoring!$H$24)+IF(Data!$T257&lt;&gt;"",Scoring!$H$25)+IF(Data!$U257&lt;&gt;"",Scoring!$H$26)+IF(Data!$V257&lt;&gt;"",Scoring!$H$27)+IF(Data!$W257&lt;&gt;"",Scoring!$H$28)+IF(Data!$X257&lt;&gt;"",Scoring!$H$29)+IF(Data!$Y257&lt;&gt;"",Scoring!$H$30)+IF(Data!$Z257&lt;&gt;"",Scoring!$H$31)+IF(Data!$AA257&lt;&gt;"",Scoring!$H$32)+IF(Data!$AB257&lt;&gt;"",Scoring!$H$33)+IF(Data!$AC257&lt;&gt;"",Scoring!$H$34)+IF(Data!$AD257&lt;&gt;"",Scoring!$H$35)+IF(Data!$AE257&lt;&gt;"",Scoring!$H$36)+IF(Data!$AF257&lt;&gt;"",Scoring!$H$37)+IF(Data!$AG257&lt;&gt;"",Scoring!$H$38)+IF(Data!$AH257&lt;&gt;"",Scoring!$H$39)+IF(Data!$AI257&lt;&gt;"",Scoring!$H$40)+IF(Data!$AJ257&lt;&gt;"",Scoring!$H$41)+IF(Data!$AK257&lt;&gt;"",Scoring!$H$42)+IF(Data!$AL257&lt;&gt;"",Scoring!$H$43)+IF(Data!$AM257&lt;&gt;"",Scoring!$H$44)+IF(Data!$AN257&lt;&gt;"",Scoring!$H$45)+IF(Data!$AO257&lt;&gt;"",Scoring!$H$46)+IF(Data!$AP257&lt;&gt;"",Scoring!$H$47)+IF(Data!$AQ257&lt;&gt;"",Scoring!$H$48)+IF(Data!$AR257&lt;&gt;"",Scoring!$H$49)+IF(Data!$AS257&lt;&gt;"",Scoring!$H$50)+IF(Data!$AT257&lt;&gt;"",Scoring!$H$51)+IF(Data!$AU257&lt;&gt;"",Scoring!$H$52),"")</f>
        <v/>
      </c>
      <c r="BE257" s="186" t="str">
        <f>IF(BD257&lt;&gt;"",LOOKUP(BD257,Likelihoods!$A$7:$A$107,Likelihoods!F$7:F$107),"")</f>
        <v/>
      </c>
      <c r="BF257" s="181" t="str">
        <f>IF(AND(COUNTBLANK($B257:$O257)=13,COUNTBLANK($P257:$Q257)=1,COUNTBLANK($R257:$U257)=3,COUNTBLANK($V257:$X257)=2,COUNTBLANK($Y257:$AE257)=6,COUNTBLANK($AF257:$AJ257)=4,COUNTBLANK($AK257:AN257)=3,COUNTBLANK($AO257:$AQ257)=2,COUNTBLANK($AR257:$AS257)=1,COUNTBLANK($AT257:$AU257)=1),IF(Data!$B257&lt;&gt;"",Scoring!$I$7)+IF(Data!$C257&lt;&gt;"",Scoring!$I$8)+IF(Data!$D257&lt;&gt;"",Scoring!$I$9)+IF(Data!$E257&lt;&gt;"",Scoring!$I$10)+IF(Data!$F257&lt;&gt;"",Scoring!$I$11)+IF(Data!$G257&lt;&gt;"",Scoring!$I$12)+IF(Data!$H257&lt;&gt;"",Scoring!$I$13)+IF(Data!$I257&lt;&gt;"",Scoring!$I$14)+IF(Data!$J257&lt;&gt;"",Scoring!$I$15)+IF(Data!$K257&lt;&gt;"",Scoring!$I$16)+IF(Data!$L257&lt;&gt;"",Scoring!$I$17)+IF(Data!$M257&lt;&gt;"",Scoring!$I$18)+IF(Data!$N257&lt;&gt;"",Scoring!$I$19)+IF(Data!$O257&lt;&gt;"",Scoring!$I$20)+IF(Data!$P257&lt;&gt;"",Scoring!$I$21)+IF(Data!$Q257&lt;&gt;"",Scoring!$I$22)+IF(Data!$R257&lt;&gt;"",Scoring!$I$23)+IF(Data!$S257&lt;&gt;"",Scoring!$I$24)+IF(Data!$T257&lt;&gt;"",Scoring!$I$25)+IF(Data!$U257&lt;&gt;"",Scoring!$I$26)+IF(Data!$V257&lt;&gt;"",Scoring!$I$27)+IF(Data!$W257&lt;&gt;"",Scoring!$I$28)+IF(Data!$X257&lt;&gt;"",Scoring!$I$29)+IF(Data!$Y257&lt;&gt;"",Scoring!$I$30)+IF(Data!$Z257&lt;&gt;"",Scoring!$I$31)+IF(Data!$AA257&lt;&gt;"",Scoring!$I$32)+IF(Data!$AB257&lt;&gt;"",Scoring!$I$33)+IF(Data!$AC257&lt;&gt;"",Scoring!$I$34)+IF(Data!$AD257&lt;&gt;"",Scoring!$I$35)+IF(Data!$AE257&lt;&gt;"",Scoring!$I$36)+IF(Data!$AF257&lt;&gt;"",Scoring!$I$37)+IF(Data!$AG257&lt;&gt;"",Scoring!$I$38)+IF(Data!$AH257&lt;&gt;"",Scoring!$I$39)+IF(Data!$AI257&lt;&gt;"",Scoring!$I$40)+IF(Data!$AJ257&lt;&gt;"",Scoring!$I$41)+IF(Data!$AK257&lt;&gt;"",Scoring!$I$42)+IF(Data!$AL257&lt;&gt;"",Scoring!$I$43)+IF(Data!$AM257&lt;&gt;"",Scoring!$I$44)+IF(Data!$AN257&lt;&gt;"",Scoring!$I$45)+IF(Data!$AO257&lt;&gt;"",Scoring!$I$46)+IF(Data!$AP257&lt;&gt;"",Scoring!$I$47)+IF(Data!$AQ257&lt;&gt;"",Scoring!$I$48)+IF(Data!$AR257&lt;&gt;"",Scoring!$I$49)+IF(Data!$AS257&lt;&gt;"",Scoring!$I$50)+IF(Data!$AT257&lt;&gt;"",Scoring!$I$51)+IF(Data!$AU257&lt;&gt;"",Scoring!$I$52),"")</f>
        <v/>
      </c>
      <c r="BG257" s="180" t="str">
        <f>IF(BF257&lt;&gt;"",LOOKUP(BF257,Likelihoods!$A$7:$A$107,Likelihoods!G$7:G$107),"")</f>
        <v/>
      </c>
      <c r="BH257" s="187" t="str">
        <f>IF(AND(COUNTBLANK($B257:$O257)=13,COUNTBLANK($P257:$Q257)=1,COUNTBLANK($R257:$U257)=3,COUNTBLANK($V257:$X257)=2,COUNTBLANK($Y257:$AE257)=6,COUNTBLANK($AF257:$AJ257)=4,COUNTBLANK($AK257:AN257)=3,COUNTBLANK($AO257:$AQ257)=2,COUNTBLANK($AR257:$AS257)=1,COUNTBLANK($AT257:$AU257)=1),IF(Data!$B257&lt;&gt;"",Scoring!$J$7)+IF(Data!$C257&lt;&gt;"",Scoring!$J$8)+IF(Data!$D257&lt;&gt;"",Scoring!$J$9)+IF(Data!$E257&lt;&gt;"",Scoring!$J$10)+IF(Data!$F257&lt;&gt;"",Scoring!$J$11)+IF(Data!$G257&lt;&gt;"",Scoring!$J$12)+IF(Data!$H257&lt;&gt;"",Scoring!$J$13)+IF(Data!$I257&lt;&gt;"",Scoring!$J$14)+IF(Data!$J257&lt;&gt;"",Scoring!$J$15)+IF(Data!$K257&lt;&gt;"",Scoring!$J$16)+IF(Data!$L257&lt;&gt;"",Scoring!$J$17)+IF(Data!$M257&lt;&gt;"",Scoring!$J$18)+IF(Data!$N257&lt;&gt;"",Scoring!$J$19)+IF(Data!$O257&lt;&gt;"",Scoring!$J$20)+IF(Data!$P257&lt;&gt;"",Scoring!$J$21)+IF(Data!$Q257&lt;&gt;"",Scoring!$J$22)+IF(Data!$R257&lt;&gt;"",Scoring!$J$23)+IF(Data!$S257&lt;&gt;"",Scoring!$J$24)+IF(Data!$T257&lt;&gt;"",Scoring!$J$25)+IF(Data!$U257&lt;&gt;"",Scoring!$J$26)+IF(Data!$V257&lt;&gt;"",Scoring!$J$27)+IF(Data!$W257&lt;&gt;"",Scoring!$J$28)+IF(Data!$X257&lt;&gt;"",Scoring!$J$29)+IF(Data!$Y257&lt;&gt;"",Scoring!$J$30)+IF(Data!$Z257&lt;&gt;"",Scoring!$J$31)+IF(Data!$AA257&lt;&gt;"",Scoring!$J$32)+IF(Data!$AB257&lt;&gt;"",Scoring!$J$33)+IF(Data!$AC257&lt;&gt;"",Scoring!$J$34)+IF(Data!$AD257&lt;&gt;"",Scoring!$J$35)+IF(Data!$AE257&lt;&gt;"",Scoring!$J$36)+IF(Data!$AF257&lt;&gt;"",Scoring!$J$37)+IF(Data!$AG257&lt;&gt;"",Scoring!$J$38)+IF(Data!$AH257&lt;&gt;"",Scoring!$J$39)+IF(Data!$AI257&lt;&gt;"",Scoring!$J$40)+IF(Data!$AJ257&lt;&gt;"",Scoring!$J$41)+IF(Data!$AK257&lt;&gt;"",Scoring!$J$42)+IF(Data!$AL257&lt;&gt;"",Scoring!$J$43)+IF(Data!$AM257&lt;&gt;"",Scoring!$J$44)+IF(Data!$AN257&lt;&gt;"",Scoring!$J$45)+IF(Data!$AO257&lt;&gt;"",Scoring!$J$46)+IF(Data!$AP257&lt;&gt;"",Scoring!$J$47)+IF(Data!$AQ257&lt;&gt;"",Scoring!$J$48)+IF(Data!$AR257&lt;&gt;"",Scoring!$J$49)+IF(Data!$AS257&lt;&gt;"",Scoring!$J$50)+IF(Data!$AT257&lt;&gt;"",Scoring!$J$51)+IF(Data!$AU257&lt;&gt;"",Scoring!$J$52),"")</f>
        <v/>
      </c>
      <c r="BI257" s="183" t="str">
        <f>IF(BH257&lt;&gt;"",LOOKUP(BH257,Likelihoods!$A$7:$A$107,Likelihoods!H$7:H$107),"")</f>
        <v/>
      </c>
      <c r="BJ257" s="188" t="str">
        <f>IF(AND(COUNTBLANK($B257:$O257)=13,COUNTBLANK($P257:$Q257)=1,COUNTBLANK($R257:$U257)=3,COUNTBLANK($V257:$X257)=2,COUNTBLANK($Y257:$AE257)=6,COUNTBLANK($AF257:$AJ257)=4,COUNTBLANK($AK257:AN257)=3,COUNTBLANK($AO257:$AQ257)=2,COUNTBLANK($AR257:$AS257)=1,COUNTBLANK($AT257:$AU257)=1),IF(Data!$B257&lt;&gt;"",Scoring!$K$7)+IF(Data!$C257&lt;&gt;"",Scoring!$K$8)+IF(Data!$D257&lt;&gt;"",Scoring!$K$9)+IF(Data!$E257&lt;&gt;"",Scoring!$K$10)+IF(Data!$F257&lt;&gt;"",Scoring!$K$11)+IF(Data!$G257&lt;&gt;"",Scoring!$K$12)+IF(Data!$H257&lt;&gt;"",Scoring!$K$13)+IF(Data!$I257&lt;&gt;"",Scoring!$K$14)+IF(Data!$J257&lt;&gt;"",Scoring!$K$15)+IF(Data!$K257&lt;&gt;"",Scoring!$K$16)+IF(Data!$L257&lt;&gt;"",Scoring!$K$17)+IF(Data!$M257&lt;&gt;"",Scoring!$K$18)+IF(Data!$N257&lt;&gt;"",Scoring!$K$19)+IF(Data!$O257&lt;&gt;"",Scoring!$K$20)+IF(Data!$P257&lt;&gt;"",Scoring!$K$21)+IF(Data!$Q257&lt;&gt;"",Scoring!$K$22)+IF(Data!$R257&lt;&gt;"",Scoring!$K$23)+IF(Data!$S257&lt;&gt;"",Scoring!$K$24)+IF(Data!$T257&lt;&gt;"",Scoring!$K$25)+IF(Data!$U257&lt;&gt;"",Scoring!$K$26)+IF(Data!$V257&lt;&gt;"",Scoring!$K$27)+IF(Data!$W257&lt;&gt;"",Scoring!$K$28)+IF(Data!$X257&lt;&gt;"",Scoring!$K$29)+IF(Data!$Y257&lt;&gt;"",Scoring!$K$30)+IF(Data!$Z257&lt;&gt;"",Scoring!$K$31)+IF(Data!$AA257&lt;&gt;"",Scoring!$K$32)+IF(Data!$AB257&lt;&gt;"",Scoring!$K$33)+IF(Data!$AC257&lt;&gt;"",Scoring!$K$34)+IF(Data!$AD257&lt;&gt;"",Scoring!$K$35)+IF(Data!$AE257&lt;&gt;"",Scoring!$K$36)+IF(Data!$AF257&lt;&gt;"",Scoring!$K$37)+IF(Data!$AG257&lt;&gt;"",Scoring!$K$38)+IF(Data!$AH257&lt;&gt;"",Scoring!$K$39)+IF(Data!$AI257&lt;&gt;"",Scoring!$K$40)+IF(Data!$AJ257&lt;&gt;"",Scoring!$K$41)+IF(Data!$AK257&lt;&gt;"",Scoring!$K$42)+IF(Data!$AL257&lt;&gt;"",Scoring!$K$43)+IF(Data!$AM257&lt;&gt;"",Scoring!$K$44)+IF(Data!$AN257&lt;&gt;"",Scoring!$K$45)+IF(Data!$AO257&lt;&gt;"",Scoring!$K$46)+IF(Data!$AP257&lt;&gt;"",Scoring!$K$47)+IF(Data!$AQ257&lt;&gt;"",Scoring!$K$48)+IF(Data!$AR257&lt;&gt;"",Scoring!$K$49)+IF(Data!$AS257&lt;&gt;"",Scoring!$K$50)+IF(Data!$AT257&lt;&gt;"",Scoring!$K$51)+IF(Data!$AU257&lt;&gt;"",Scoring!$K$52),"")</f>
        <v/>
      </c>
      <c r="BK257" s="184" t="str">
        <f>IF(BJ257&lt;&gt;"",LOOKUP(BJ257,Likelihoods!$A$7:$A$107,Likelihoods!I$7:I$107),"")</f>
        <v/>
      </c>
      <c r="BL257" s="187" t="str">
        <f>IF(AND(COUNTBLANK($B257:$O257)=13,COUNTBLANK($P257:$Q257)=1,COUNTBLANK($R257:$U257)=3,COUNTBLANK($V257:$X257)=2,COUNTBLANK($Y257:$AE257)=6,COUNTBLANK($AF257:$AJ257)=4,COUNTBLANK($AK257:AN257)=3,COUNTBLANK($AO257:$AQ257)=2,COUNTBLANK($AR257:$AS257)=1,COUNTBLANK($AT257:$AU257)=1),IF(Data!$B257&lt;&gt;"",Scoring!$L$7)+IF(Data!$C257&lt;&gt;"",Scoring!$L$8)+IF(Data!$D257&lt;&gt;"",Scoring!$L$9)+IF(Data!$E257&lt;&gt;"",Scoring!$L$10)+IF(Data!$F257&lt;&gt;"",Scoring!$L$11)+IF(Data!$G257&lt;&gt;"",Scoring!$L$12)+IF(Data!$H257&lt;&gt;"",Scoring!$L$13)+IF(Data!$I257&lt;&gt;"",Scoring!$L$14)+IF(Data!$J257&lt;&gt;"",Scoring!$L$15)+IF(Data!$K257&lt;&gt;"",Scoring!$L$16)+IF(Data!$L257&lt;&gt;"",Scoring!$L$17)+IF(Data!$M257&lt;&gt;"",Scoring!$L$18)+IF(Data!$N257&lt;&gt;"",Scoring!$L$19)+IF(Data!$O257&lt;&gt;"",Scoring!$L$20)+IF(Data!$P257&lt;&gt;"",Scoring!$L$21)+IF(Data!$Q257&lt;&gt;"",Scoring!$L$22)+IF(Data!$R257&lt;&gt;"",Scoring!$L$23)+IF(Data!$S257&lt;&gt;"",Scoring!$L$24)+IF(Data!$T257&lt;&gt;"",Scoring!$L$25)+IF(Data!$U257&lt;&gt;"",Scoring!$L$26)+IF(Data!$V257&lt;&gt;"",Scoring!$L$27)+IF(Data!$W257&lt;&gt;"",Scoring!$L$28)+IF(Data!$X257&lt;&gt;"",Scoring!$L$29)+IF(Data!$Y257&lt;&gt;"",Scoring!$L$30)+IF(Data!$Z257&lt;&gt;"",Scoring!$L$31)+IF(Data!$AA257&lt;&gt;"",Scoring!$L$32)+IF(Data!$AB257&lt;&gt;"",Scoring!$L$33)+IF(Data!$AC257&lt;&gt;"",Scoring!$L$34)+IF(Data!$AD257&lt;&gt;"",Scoring!$L$35)+IF(Data!$AE257&lt;&gt;"",Scoring!$L$36)+IF(Data!$AF257&lt;&gt;"",Scoring!$L$37)+IF(Data!$AG257&lt;&gt;"",Scoring!$L$38)+IF(Data!$AH257&lt;&gt;"",Scoring!$L$39)+IF(Data!$AI257&lt;&gt;"",Scoring!$L$40)+IF(Data!$AJ257&lt;&gt;"",Scoring!$L$41)+IF(Data!$AK257&lt;&gt;"",Scoring!$L$42)+IF(Data!$AL257&lt;&gt;"",Scoring!$L$43)+IF(Data!$AM257&lt;&gt;"",Scoring!$L$44)+IF(Data!$AN257&lt;&gt;"",Scoring!$L$45)+IF(Data!$AO257&lt;&gt;"",Scoring!$L$46)+IF(Data!$AP257&lt;&gt;"",Scoring!$L$47)+IF(Data!$AQ257&lt;&gt;"",Scoring!$L$48)+IF(Data!$AR257&lt;&gt;"",Scoring!$L$49)+IF(Data!$AS257&lt;&gt;"",Scoring!$L$50)+IF(Data!$AT257&lt;&gt;"",Scoring!$L$51)+IF(Data!$AU257&lt;&gt;"",Scoring!$L$52),"")</f>
        <v/>
      </c>
      <c r="BM257" s="180" t="str">
        <f>IF(BL257&lt;&gt;"",LOOKUP(BL257,Likelihoods!$A$7:$A$107,Likelihoods!J$7:J$107),"")</f>
        <v/>
      </c>
      <c r="BN257" s="181" t="str">
        <f>IF(AND(COUNTBLANK($B257:$O257)=13,COUNTBLANK($P257:$Q257)=1,COUNTBLANK($R257:$U257)=3,COUNTBLANK($V257:$X257)=2,COUNTBLANK($Y257:$AE257)=6,COUNTBLANK($AF257:$AJ257)=4,COUNTBLANK($AK257:AN257)=3,COUNTBLANK($AO257:$AQ257)=2,COUNTBLANK($AR257:$AS257)=1,COUNTBLANK($AT257:$AU257)=1),IF(Data!$B257&lt;&gt;"",Scoring!$M$7)+IF(Data!$C257&lt;&gt;"",Scoring!$M$8)+IF(Data!$D257&lt;&gt;"",Scoring!$M$9)+IF(Data!$E257&lt;&gt;"",Scoring!$M$10)+IF(Data!$F257&lt;&gt;"",Scoring!$M$11)+IF(Data!$G257&lt;&gt;"",Scoring!$M$12)+IF(Data!$H257&lt;&gt;"",Scoring!$M$13)+IF(Data!$I257&lt;&gt;"",Scoring!$M$14)+IF(Data!$J257&lt;&gt;"",Scoring!$M$15)+IF(Data!$K257&lt;&gt;"",Scoring!$M$16)+IF(Data!$L257&lt;&gt;"",Scoring!$M$17)+IF(Data!$M257&lt;&gt;"",Scoring!$M$18)+IF(Data!$N257&lt;&gt;"",Scoring!$M$19)+IF(Data!$O257&lt;&gt;"",Scoring!$M$20)+IF(Data!$P257&lt;&gt;"",Scoring!$M$21)+IF(Data!$Q257&lt;&gt;"",Scoring!$M$22)+IF(Data!$R257&lt;&gt;"",Scoring!$M$23)+IF(Data!$S257&lt;&gt;"",Scoring!$M$24)+IF(Data!$T257&lt;&gt;"",Scoring!$M$25)+IF(Data!$U257&lt;&gt;"",Scoring!$M$26)+IF(Data!$V257&lt;&gt;"",Scoring!$M$27)+IF(Data!$W257&lt;&gt;"",Scoring!$M$28)+IF(Data!$X257&lt;&gt;"",Scoring!$M$29)+IF(Data!$Y257&lt;&gt;"",Scoring!$M$30)+IF(Data!$Z257&lt;&gt;"",Scoring!$M$31)+IF(Data!$AA257&lt;&gt;"",Scoring!$M$32)+IF(Data!$AB257&lt;&gt;"",Scoring!$M$33)+IF(Data!$AC257&lt;&gt;"",Scoring!$M$34)+IF(Data!$AD257&lt;&gt;"",Scoring!$M$35)+IF(Data!$AE257&lt;&gt;"",Scoring!$M$36)+IF(Data!$AF257&lt;&gt;"",Scoring!$M$37)+IF(Data!$AG257&lt;&gt;"",Scoring!$M$38)+IF(Data!$AH257&lt;&gt;"",Scoring!$M$39)+IF(Data!$AI257&lt;&gt;"",Scoring!$M$40)+IF(Data!$AJ257&lt;&gt;"",Scoring!$M$41)+IF(Data!$AK257&lt;&gt;"",Scoring!$M$42)+IF(Data!$AL257&lt;&gt;"",Scoring!$M$43)+IF(Data!$AM257&lt;&gt;"",Scoring!$M$44)+IF(Data!$AN257&lt;&gt;"",Scoring!$M$45)+IF(Data!$AO257&lt;&gt;"",Scoring!$M$46)+IF(Data!$AP257&lt;&gt;"",Scoring!$M$47)+IF(Data!$AQ257&lt;&gt;"",Scoring!$M$48)+IF(Data!$AR257&lt;&gt;"",Scoring!$M$49)+IF(Data!$AS257&lt;&gt;"",Scoring!$M$50)+IF(Data!$AT257&lt;&gt;"",Scoring!$M$51)+IF(Data!$AU257&lt;&gt;"",Scoring!$M$52),"")</f>
        <v/>
      </c>
      <c r="BO257" s="184" t="str">
        <f>IF(BN257&lt;&gt;"",LOOKUP(BN257,Likelihoods!$A$7:$A$107,Likelihoods!K$7:K$107),"")</f>
        <v/>
      </c>
      <c r="BP257" s="179" t="str">
        <f>IF(AND(COUNTBLANK($B257:$O257)=13,COUNTBLANK($P257:$Q257)=1,COUNTBLANK($R257:$U257)=3,COUNTBLANK($V257:$X257)=2,COUNTBLANK($Y257:$AE257)=6,COUNTBLANK($AF257:$AJ257)=4,COUNTBLANK($AK257:AN257)=3,COUNTBLANK($AO257:$AQ257)=2,COUNTBLANK($AR257:$AS257)=1,COUNTBLANK($AT257:$AU257)=1),IF(Data!$B257&lt;&gt;"",Scoring!$N$7)+IF(Data!$C257&lt;&gt;"",Scoring!$N$8)+IF(Data!$D257&lt;&gt;"",Scoring!$N$9)+IF(Data!$E257&lt;&gt;"",Scoring!$N$10)+IF(Data!$F257&lt;&gt;"",Scoring!$N$11)+IF(Data!$G257&lt;&gt;"",Scoring!$N$12)+IF(Data!$H257&lt;&gt;"",Scoring!$N$13)+IF(Data!$I257&lt;&gt;"",Scoring!$N$14)+IF(Data!$J257&lt;&gt;"",Scoring!$N$15)+IF(Data!$K257&lt;&gt;"",Scoring!$N$16)+IF(Data!$L257&lt;&gt;"",Scoring!$N$17)+IF(Data!$M257&lt;&gt;"",Scoring!$N$18)+IF(Data!$N257&lt;&gt;"",Scoring!$N$19)+IF(Data!$O257&lt;&gt;"",Scoring!$N$20)+IF(Data!$P257&lt;&gt;"",Scoring!$N$21)+IF(Data!$Q257&lt;&gt;"",Scoring!$N$22)+IF(Data!$R257&lt;&gt;"",Scoring!$N$23)+IF(Data!$S257&lt;&gt;"",Scoring!$N$24)+IF(Data!$T257&lt;&gt;"",Scoring!$N$25)+IF(Data!$U257&lt;&gt;"",Scoring!$N$26)+IF(Data!$V257&lt;&gt;"",Scoring!$N$27)+IF(Data!$W257&lt;&gt;"",Scoring!$N$28)+IF(Data!$X257&lt;&gt;"",Scoring!$N$29)+IF(Data!$Y257&lt;&gt;"",Scoring!$N$30)+IF(Data!$Z257&lt;&gt;"",Scoring!$N$31)+IF(Data!$AA257&lt;&gt;"",Scoring!$N$32)+IF(Data!$AB257&lt;&gt;"",Scoring!$N$33)+IF(Data!$AC257&lt;&gt;"",Scoring!$N$34)+IF(Data!$AD257&lt;&gt;"",Scoring!$N$35)+IF(Data!$AE257&lt;&gt;"",Scoring!$N$36)+IF(Data!$AF257&lt;&gt;"",Scoring!$N$37)+IF(Data!$AG257&lt;&gt;"",Scoring!$N$38)+IF(Data!$AH257&lt;&gt;"",Scoring!$N$39)+IF(Data!$AI257&lt;&gt;"",Scoring!$N$40)+IF(Data!$AJ257&lt;&gt;"",Scoring!$N$41)+IF(Data!$AK257&lt;&gt;"",Scoring!$N$42)+IF(Data!$AL257&lt;&gt;"",Scoring!$N$43)+IF(Data!$AM257&lt;&gt;"",Scoring!$N$44)+IF(Data!$AN257&lt;&gt;"",Scoring!$N$45)+IF(Data!$AO257&lt;&gt;"",Scoring!$N$46)+IF(Data!$AP257&lt;&gt;"",Scoring!$N$47)+IF(Data!$AQ257&lt;&gt;"",Scoring!$N$48)+IF(Data!$AR257&lt;&gt;"",Scoring!$N$49)+IF(Data!$AS257&lt;&gt;"",Scoring!$N$50)+IF(Data!$AT257&lt;&gt;"",Scoring!$N$51)+IF(Data!$AU257&lt;&gt;"",Scoring!$N$52),"")</f>
        <v/>
      </c>
      <c r="BQ257" s="189" t="str">
        <f>IF(BP257&lt;&gt;"",LOOKUP(BP257,Likelihoods!$A$7:$A$107,Likelihoods!L$7:L$107),"")</f>
        <v/>
      </c>
      <c r="BR257" s="181" t="str">
        <f>IF(AND(COUNTBLANK($B257:$O257)=13,COUNTBLANK($P257:$Q257)=1,COUNTBLANK($R257:$U257)=3,COUNTBLANK($V257:$X257)=2,COUNTBLANK($Y257:$AE257)=6,COUNTBLANK($AF257:$AJ257)=4,COUNTBLANK($AK257:AN257)=3,COUNTBLANK($AO257:$AQ257)=2,COUNTBLANK($AR257:$AS257)=1,COUNTBLANK($AT257:$AU257)=1),IF(Data!$B257&lt;&gt;"",Scoring!$O$7)+IF(Data!$C257&lt;&gt;"",Scoring!$O$8)+IF(Data!$D257&lt;&gt;"",Scoring!$O$9)+IF(Data!$E257&lt;&gt;"",Scoring!$O$10)+IF(Data!$F257&lt;&gt;"",Scoring!$O$11)+IF(Data!$G257&lt;&gt;"",Scoring!$O$12)+IF(Data!$H257&lt;&gt;"",Scoring!$O$13)+IF(Data!$I257&lt;&gt;"",Scoring!$O$14)+IF(Data!$J257&lt;&gt;"",Scoring!$O$15)+IF(Data!$K257&lt;&gt;"",Scoring!$O$16)+IF(Data!$L257&lt;&gt;"",Scoring!$O$17)+IF(Data!$M257&lt;&gt;"",Scoring!$O$18)+IF(Data!$N257&lt;&gt;"",Scoring!$O$19)+IF(Data!$O257&lt;&gt;"",Scoring!$O$20)+IF(Data!$P257&lt;&gt;"",Scoring!$O$21)+IF(Data!$Q257&lt;&gt;"",Scoring!$O$22)+IF(Data!$R257&lt;&gt;"",Scoring!$O$23)+IF(Data!$S257&lt;&gt;"",Scoring!$O$24)+IF(Data!$T257&lt;&gt;"",Scoring!$O$25)+IF(Data!$U257&lt;&gt;"",Scoring!$O$26)+IF(Data!$V257&lt;&gt;"",Scoring!$O$27)+IF(Data!$W257&lt;&gt;"",Scoring!$O$28)+IF(Data!$X257&lt;&gt;"",Scoring!$O$29)+IF(Data!$Y257&lt;&gt;"",Scoring!$O$30)+IF(Data!$Z257&lt;&gt;"",Scoring!$O$31)+IF(Data!$AA257&lt;&gt;"",Scoring!$O$32)+IF(Data!$AB257&lt;&gt;"",Scoring!$O$33)+IF(Data!$AC257&lt;&gt;"",Scoring!$O$34)+IF(Data!$AD257&lt;&gt;"",Scoring!$O$35)+IF(Data!$AE257&lt;&gt;"",Scoring!$O$36)+IF(Data!$AF257&lt;&gt;"",Scoring!$O$37)+IF(Data!$AG257&lt;&gt;"",Scoring!$O$38)+IF(Data!$AH257&lt;&gt;"",Scoring!$O$39)+IF(Data!$AI257&lt;&gt;"",Scoring!$O$40)+IF(Data!$AJ257&lt;&gt;"",Scoring!$O$41)+IF(Data!$AK257&lt;&gt;"",Scoring!$O$42)+IF(Data!$AL257&lt;&gt;"",Scoring!$O$43)+IF(Data!$AM257&lt;&gt;"",Scoring!$O$44)+IF(Data!$AN257&lt;&gt;"",Scoring!$O$45)+IF(Data!$AO257&lt;&gt;"",Scoring!$O$46)+IF(Data!$AP257&lt;&gt;"",Scoring!$O$47)+IF(Data!$AQ257&lt;&gt;"",Scoring!$O$48)+IF(Data!$AR257&lt;&gt;"",Scoring!$O$49)+IF(Data!$AS257&lt;&gt;"",Scoring!$O$50)+IF(Data!$AT257&lt;&gt;"",Scoring!$O$51)+IF(Data!$AU257&lt;&gt;"",Scoring!$O$52),"")</f>
        <v/>
      </c>
      <c r="BS257" s="184" t="str">
        <f>IF(BR257&lt;&gt;"",LOOKUP(BR257,Likelihoods!$A$7:$A$107,Likelihoods!M$7:M$107),"")</f>
        <v/>
      </c>
      <c r="BT257" s="181" t="str">
        <f>IF(AND(COUNTBLANK($B257:$O257)=13,COUNTBLANK($P257:$Q257)=1,COUNTBLANK($R257:$U257)=3,COUNTBLANK($V257:$X257)=2,COUNTBLANK($Y257:$AE257)=6,COUNTBLANK($AF257:$AJ257)=4,COUNTBLANK($AK257:AN257)=3,COUNTBLANK($AO257:$AQ257)=2,COUNTBLANK($AR257:$AS257)=1,COUNTBLANK($AT257:$AU257)=1),IF(Data!$B257&lt;&gt;"",Scoring!$P$7)+IF(Data!$C257&lt;&gt;"",Scoring!$P$8)+IF(Data!$D257&lt;&gt;"",Scoring!$P$9)+IF(Data!$E257&lt;&gt;"",Scoring!$P$10)+IF(Data!$F257&lt;&gt;"",Scoring!$P$11)+IF(Data!$G257&lt;&gt;"",Scoring!$P$12)+IF(Data!$H257&lt;&gt;"",Scoring!$P$13)+IF(Data!$I257&lt;&gt;"",Scoring!$P$14)+IF(Data!$J257&lt;&gt;"",Scoring!$P$15)+IF(Data!$K257&lt;&gt;"",Scoring!$P$16)+IF(Data!$L257&lt;&gt;"",Scoring!$P$17)+IF(Data!$M257&lt;&gt;"",Scoring!$P$18)+IF(Data!$N257&lt;&gt;"",Scoring!$P$19)+IF(Data!$O257&lt;&gt;"",Scoring!$P$20)+IF(Data!$P257&lt;&gt;"",Scoring!$P$21)+IF(Data!$Q257&lt;&gt;"",Scoring!$P$22)+IF(Data!$R257&lt;&gt;"",Scoring!$P$23)+IF(Data!$S257&lt;&gt;"",Scoring!$P$24)+IF(Data!$T257&lt;&gt;"",Scoring!$P$25)+IF(Data!$U257&lt;&gt;"",Scoring!$P$26)+IF(Data!$V257&lt;&gt;"",Scoring!$P$27)+IF(Data!$W257&lt;&gt;"",Scoring!$P$28)+IF(Data!$X257&lt;&gt;"",Scoring!$P$29)+IF(Data!$Y257&lt;&gt;"",Scoring!$P$30)+IF(Data!$Z257&lt;&gt;"",Scoring!$P$31)+IF(Data!$AA257&lt;&gt;"",Scoring!$P$32)+IF(Data!$AB257&lt;&gt;"",Scoring!$P$33)+IF(Data!$AC257&lt;&gt;"",Scoring!$P$34)+IF(Data!$AD257&lt;&gt;"",Scoring!$P$35)+IF(Data!$AE257&lt;&gt;"",Scoring!$P$36)+IF(Data!$AF257&lt;&gt;"",Scoring!$P$37)+IF(Data!$AG257&lt;&gt;"",Scoring!$P$38)+IF(Data!$AH257&lt;&gt;"",Scoring!$P$39)+IF(Data!$AI257&lt;&gt;"",Scoring!$P$40)+IF(Data!$AJ257&lt;&gt;"",Scoring!$P$41)+IF(Data!$AK257&lt;&gt;"",Scoring!$P$42)+IF(Data!$AL257&lt;&gt;"",Scoring!$P$43)+IF(Data!$AM257&lt;&gt;"",Scoring!$P$44)+IF(Data!$AN257&lt;&gt;"",Scoring!$P$45)+IF(Data!$AO257&lt;&gt;"",Scoring!$P$46)+IF(Data!$AP257&lt;&gt;"",Scoring!$P$47)+IF(Data!$AQ257&lt;&gt;"",Scoring!$P$48)+IF(Data!$AR257&lt;&gt;"",Scoring!$P$49)+IF(Data!$AS257&lt;&gt;"",Scoring!$P$50)+IF(Data!$AT257&lt;&gt;"",Scoring!$P$51)+IF(Data!$AU257&lt;&gt;"",Scoring!$P$52),"")</f>
        <v/>
      </c>
      <c r="BU257" s="180" t="str">
        <f>IF(BT257&lt;&gt;"",LOOKUP(BT257,Likelihoods!$A$7:$A$107,Likelihoods!N$7:N$107),"")</f>
        <v/>
      </c>
      <c r="BV257" s="181" t="str">
        <f>IF(AND(COUNTBLANK($B257:$O257)=13,COUNTBLANK($P257:$Q257)=1,COUNTBLANK($R257:$U257)=3,COUNTBLANK($V257:$X257)=2,COUNTBLANK($Y257:$AE257)=6,COUNTBLANK($AF257:$AJ257)=4,COUNTBLANK($AK257:AN257)=3,COUNTBLANK($AO257:$AQ257)=2,COUNTBLANK($AR257:$AS257)=1,COUNTBLANK($AT257:$AU257)=1),IF(Data!$B257&lt;&gt;"",Scoring!$Q$7)+IF(Data!$C257&lt;&gt;"",Scoring!$Q$8)+IF(Data!$D257&lt;&gt;"",Scoring!$Q$9)+IF(Data!$E257&lt;&gt;"",Scoring!$Q$10)+IF(Data!$F257&lt;&gt;"",Scoring!$Q$11)+IF(Data!$G257&lt;&gt;"",Scoring!$Q$12)+IF(Data!$H257&lt;&gt;"",Scoring!$Q$13)+IF(Data!$I257&lt;&gt;"",Scoring!$Q$14)+IF(Data!$J257&lt;&gt;"",Scoring!$Q$15)+IF(Data!$K257&lt;&gt;"",Scoring!$Q$16)+IF(Data!$L257&lt;&gt;"",Scoring!$Q$17)+IF(Data!$M257&lt;&gt;"",Scoring!$Q$18)+IF(Data!$N257&lt;&gt;"",Scoring!$Q$19)+IF(Data!$O257&lt;&gt;"",Scoring!$Q$20)+IF(Data!$P257&lt;&gt;"",Scoring!$Q$21)+IF(Data!$Q257&lt;&gt;"",Scoring!$Q$22)+IF(Data!$R257&lt;&gt;"",Scoring!$Q$23)+IF(Data!$S257&lt;&gt;"",Scoring!$Q$24)+IF(Data!$T257&lt;&gt;"",Scoring!$Q$25)+IF(Data!$U257&lt;&gt;"",Scoring!$Q$26)+IF(Data!$V257&lt;&gt;"",Scoring!$Q$27)+IF(Data!$W257&lt;&gt;"",Scoring!$Q$28)+IF(Data!$X257&lt;&gt;"",Scoring!$Q$29)+IF(Data!$Y257&lt;&gt;"",Scoring!$Q$30)+IF(Data!$Z257&lt;&gt;"",Scoring!$Q$31)+IF(Data!$AA257&lt;&gt;"",Scoring!$Q$32)+IF(Data!$AB257&lt;&gt;"",Scoring!$Q$33)+IF(Data!$AC257&lt;&gt;"",Scoring!$Q$34)+IF(Data!$AD257&lt;&gt;"",Scoring!$Q$35)+IF(Data!$AE257&lt;&gt;"",Scoring!$Q$36)+IF(Data!$AF257&lt;&gt;"",Scoring!$Q$37)+IF(Data!$AG257&lt;&gt;"",Scoring!$Q$38)+IF(Data!$AH257&lt;&gt;"",Scoring!$Q$39)+IF(Data!$AI257&lt;&gt;"",Scoring!$Q$40)+IF(Data!$AJ257&lt;&gt;"",Scoring!$Q$41)+IF(Data!$AK257&lt;&gt;"",Scoring!$Q$42)+IF(Data!$AL257&lt;&gt;"",Scoring!$Q$43)+IF(Data!$AM257&lt;&gt;"",Scoring!$Q$44)+IF(Data!$AN257&lt;&gt;"",Scoring!$Q$45)+IF(Data!$AO257&lt;&gt;"",Scoring!$Q$46)+IF(Data!$AP257&lt;&gt;"",Scoring!$Q$47)+IF(Data!$AQ257&lt;&gt;"",Scoring!$Q$48)+IF(Data!$AR257&lt;&gt;"",Scoring!$Q$49)+IF(Data!$AS257&lt;&gt;"",Scoring!$Q$50)+IF(Data!$AT257&lt;&gt;"",Scoring!$Q$51)+IF(Data!$AU257&lt;&gt;"",Scoring!$Q$52),"")</f>
        <v/>
      </c>
      <c r="BW257" s="183" t="str">
        <f>IF(BV257&lt;&gt;"",LOOKUP(BV257,Likelihoods!$A$7:$A$107,Likelihoods!O$7:O$107),"")</f>
        <v/>
      </c>
      <c r="BX257" s="9"/>
      <c r="BY257" s="9"/>
      <c r="BZ257" s="9"/>
      <c r="CA257" s="9"/>
      <c r="CB257" s="9"/>
      <c r="CC257" s="9"/>
      <c r="CD257" s="9"/>
      <c r="CE257" s="9"/>
      <c r="CF257" s="9"/>
      <c r="CG257" s="9"/>
      <c r="CH257" s="9"/>
      <c r="CI257" s="9"/>
      <c r="CJ257" s="9"/>
      <c r="CK257" s="9"/>
    </row>
    <row r="258" spans="1:89" ht="14.25">
      <c r="A258" s="59"/>
      <c r="B258" s="76"/>
      <c r="C258" s="77"/>
      <c r="D258" s="77"/>
      <c r="E258" s="77"/>
      <c r="F258" s="77"/>
      <c r="G258" s="77"/>
      <c r="H258" s="77"/>
      <c r="I258" s="77"/>
      <c r="J258" s="77"/>
      <c r="K258" s="77"/>
      <c r="L258" s="77"/>
      <c r="M258" s="77"/>
      <c r="N258" s="77"/>
      <c r="O258" s="77"/>
      <c r="P258" s="76"/>
      <c r="Q258" s="78"/>
      <c r="R258" s="77"/>
      <c r="S258" s="77"/>
      <c r="T258" s="77"/>
      <c r="U258" s="77"/>
      <c r="V258" s="76"/>
      <c r="W258" s="77"/>
      <c r="X258" s="78"/>
      <c r="Y258" s="77"/>
      <c r="Z258" s="77"/>
      <c r="AA258" s="77"/>
      <c r="AB258" s="77"/>
      <c r="AC258" s="77"/>
      <c r="AD258" s="77"/>
      <c r="AE258" s="77"/>
      <c r="AF258" s="76"/>
      <c r="AG258" s="77"/>
      <c r="AH258" s="77"/>
      <c r="AI258" s="77"/>
      <c r="AJ258" s="78"/>
      <c r="AK258" s="77"/>
      <c r="AL258" s="77"/>
      <c r="AM258" s="77"/>
      <c r="AN258" s="77"/>
      <c r="AO258" s="76"/>
      <c r="AP258" s="77"/>
      <c r="AQ258" s="78"/>
      <c r="AR258" s="76"/>
      <c r="AS258" s="78"/>
      <c r="AT258" s="77"/>
      <c r="AU258" s="77"/>
      <c r="AV258" s="179" t="str">
        <f>IF(AND(COUNTBLANK($B258:$O258)=13,COUNTBLANK($P258:$Q258)=1,COUNTBLANK($R258:$U258)=3,COUNTBLANK($V258:$X258)=2,COUNTBLANK($Y258:$AE258)=6,COUNTBLANK($AF258:$AJ258)=4,COUNTBLANK($AK258:AN258)=3,COUNTBLANK($AO258:$AQ258)=2,COUNTBLANK($AR258:$AS258)=1,COUNTBLANK($AT258:$AU258)=1),IF(Data!$B258&lt;&gt;"",Scoring!$D$7)+IF(Data!$C258&lt;&gt;"",Scoring!$D$8)+IF(Data!$D258&lt;&gt;"",Scoring!$D$9)+IF(Data!$E258&lt;&gt;"",Scoring!$D$10)+IF(Data!$F258&lt;&gt;"",Scoring!$D$11)+IF(Data!$G258&lt;&gt;"",Scoring!$D$12)+IF(Data!$H258&lt;&gt;"",Scoring!$D$13)+IF(Data!$I258&lt;&gt;"",Scoring!$D$14)+IF(Data!$J258&lt;&gt;"",Scoring!$D$15)+IF(Data!$K258&lt;&gt;"",Scoring!$D$16)+IF(Data!$L258&lt;&gt;"",Scoring!$D$17)+IF(Data!$M258&lt;&gt;"",Scoring!$D$18)+IF(Data!$N258&lt;&gt;"",Scoring!$D$19)+IF(Data!$O258&lt;&gt;"",Scoring!$D$20)+IF(Data!$P258&lt;&gt;"",Scoring!$D$21)+IF(Data!$Q258&lt;&gt;"",Scoring!$D$22)+IF(Data!$R258&lt;&gt;"",Scoring!$D$23)+IF(Data!$S258&lt;&gt;"",Scoring!$D$24)+IF(Data!$T258&lt;&gt;"",Scoring!$D$25)+IF(Data!$U258&lt;&gt;"",Scoring!$D$26)+IF(Data!$V258&lt;&gt;"",Scoring!$D$27)+IF(Data!$W258&lt;&gt;"",Scoring!$D$28)+IF(Data!$X258&lt;&gt;"",Scoring!$D$29)+IF(Data!$Y258&lt;&gt;"",Scoring!$D$30)+IF(Data!$Z258&lt;&gt;"",Scoring!$D$31)+IF(Data!$AA258&lt;&gt;"",Scoring!$D$32)+IF(Data!$AB258&lt;&gt;"",Scoring!$D$33)+IF(Data!$AC258&lt;&gt;"",Scoring!$D$34)+IF(Data!$AD258&lt;&gt;"",Scoring!$D$35)+IF(Data!$AE258&lt;&gt;"",Scoring!$D$36)+IF(Data!$AF258&lt;&gt;"",Scoring!$D$37)+IF(Data!$AG258&lt;&gt;"",Scoring!$D$38)+IF(Data!$AH258&lt;&gt;"",Scoring!$D$39)+IF(Data!$AI258&lt;&gt;"",Scoring!$D$40)+IF(Data!$AJ258&lt;&gt;"",Scoring!$D$41)+IF(Data!$AK258&lt;&gt;"",Scoring!$D$42)+IF(Data!$AL258&lt;&gt;"",Scoring!$D$43)+IF(Data!$AM258&lt;&gt;"",Scoring!$D$44)+IF(Data!$AN258&lt;&gt;"",Scoring!$D$45)+IF(Data!$AO258&lt;&gt;"",Scoring!$D$46)+IF(Data!$AP258&lt;&gt;"",Scoring!$D$47)+IF(Data!$AQ258&lt;&gt;"",Scoring!$D$48)+IF(Data!$AR258&lt;&gt;"",Scoring!$D$49)+IF(Data!$AS258&lt;&gt;"",Scoring!$D$50)+IF(Data!$AT258&lt;&gt;"",Scoring!$D$51)+IF(Data!$AU258&lt;&gt;"",Scoring!$D$52),"")</f>
        <v/>
      </c>
      <c r="AW258" s="180" t="str">
        <f>IF(AV258&lt;&gt;"",LOOKUP(AV258,Likelihoods!$A$7:$A$107,Likelihoods!B$7:B$107),"")</f>
        <v/>
      </c>
      <c r="AX258" s="181" t="str">
        <f>IF(AND(COUNTBLANK($B258:$O258)=13,COUNTBLANK($P258:$Q258)=1,COUNTBLANK($R258:$U258)=3,COUNTBLANK($V258:$X258)=2,COUNTBLANK($Y258:$AE258)=6,COUNTBLANK($AF258:$AJ258)=4,COUNTBLANK($AK258:AN258)=3,COUNTBLANK($AO258:$AQ258)=2,COUNTBLANK($AR258:$AS258)=1,COUNTBLANK($AT258:$AU258)=1),IF(Data!$B258&lt;&gt;"",Scoring!$E$7)+IF(Data!$C258&lt;&gt;"",Scoring!$E$8)+IF(Data!$D258&lt;&gt;"",Scoring!$E$9)+IF(Data!$E258&lt;&gt;"",Scoring!$E$10)+IF(Data!$F258&lt;&gt;"",Scoring!$E$11)+IF(Data!$G258&lt;&gt;"",Scoring!$E$12)+IF(Data!$H258&lt;&gt;"",Scoring!$E$13)+IF(Data!$I258&lt;&gt;"",Scoring!$E$14)+IF(Data!$J258&lt;&gt;"",Scoring!$E$15)+IF(Data!$K258&lt;&gt;"",Scoring!$E$16)+IF(Data!$L258&lt;&gt;"",Scoring!$E$17)+IF(Data!$M258&lt;&gt;"",Scoring!$E$18)+IF(Data!$N258&lt;&gt;"",Scoring!$E$19)+IF(Data!$O258&lt;&gt;"",Scoring!$E$20)+IF(Data!$P258&lt;&gt;"",Scoring!$E$21)+IF(Data!$Q258&lt;&gt;"",Scoring!$E$22)+IF(Data!$R258&lt;&gt;"",Scoring!$E$23)+IF(Data!$S258&lt;&gt;"",Scoring!$E$24)+IF(Data!$T258&lt;&gt;"",Scoring!$E$25)+IF(Data!$U258&lt;&gt;"",Scoring!$E$26)+IF(Data!$V258&lt;&gt;"",Scoring!$E$27)+IF(Data!$W258&lt;&gt;"",Scoring!$E$28)+IF(Data!$X258&lt;&gt;"",Scoring!$E$29)+IF(Data!$Y258&lt;&gt;"",Scoring!$E$30)+IF(Data!$Z258&lt;&gt;"",Scoring!$E$31)+IF(Data!$AA258&lt;&gt;"",Scoring!$E$32)+IF(Data!$AB258&lt;&gt;"",Scoring!$E$33)+IF(Data!$AC258&lt;&gt;"",Scoring!$E$34)+IF(Data!$AD258&lt;&gt;"",Scoring!$E$35)+IF(Data!$AE258&lt;&gt;"",Scoring!$E$36)+IF(Data!$AF258&lt;&gt;"",Scoring!$E$37)+IF(Data!$AG258&lt;&gt;"",Scoring!$E$38)+IF(Data!$AH258&lt;&gt;"",Scoring!$E$39)+IF(Data!$AI258&lt;&gt;"",Scoring!$E$40)+IF(Data!$AJ258&lt;&gt;"",Scoring!$E$41)+IF(Data!$AK258&lt;&gt;"",Scoring!$E$42)+IF(Data!$AL258&lt;&gt;"",Scoring!$E$43)+IF(Data!$AM258&lt;&gt;"",Scoring!$E$44)+IF(Data!$AN258&lt;&gt;"",Scoring!$E$45)+IF(Data!$AO258&lt;&gt;"",Scoring!$E$46)+IF(Data!$AP258&lt;&gt;"",Scoring!$E$47)+IF(Data!$AQ258&lt;&gt;"",Scoring!$E$48)+IF(Data!$AR258&lt;&gt;"",Scoring!$E$49)+IF(Data!$AS258&lt;&gt;"",Scoring!$E$50)+IF(Data!$AT258&lt;&gt;"",Scoring!$E$51)+IF(Data!$AU258&lt;&gt;"",Scoring!$E$52),"")</f>
        <v/>
      </c>
      <c r="AY258" s="180" t="str">
        <f>IF(AX258&lt;&gt;"",LOOKUP(AX258,Likelihoods!$A$7:$A$107,Likelihoods!C$7:C$107),"")</f>
        <v/>
      </c>
      <c r="AZ258" s="182" t="str">
        <f>IF(AND(COUNTBLANK($B258:$O258)=13,COUNTBLANK($P258:$Q258)=1,COUNTBLANK($R258:$U258)=3,COUNTBLANK($V258:$X258)=2,COUNTBLANK($Y258:$AE258)=6,COUNTBLANK($AF258:$AJ258)=4,COUNTBLANK($AK258:AN258)=3,COUNTBLANK($AO258:$AQ258)=2,COUNTBLANK($AR258:$AS258)=1,COUNTBLANK($AT258:$AU258)=1),IF(Data!$B258&lt;&gt;"",Scoring!$F$7)+IF(Data!$C258&lt;&gt;"",Scoring!$F$8)+IF(Data!$D258&lt;&gt;"",Scoring!$F$9)+IF(Data!$E258&lt;&gt;"",Scoring!$F$10)+IF(Data!$F258&lt;&gt;"",Scoring!$F$11)+IF(Data!$G258&lt;&gt;"",Scoring!$F$12)+IF(Data!$H258&lt;&gt;"",Scoring!$F$13)+IF(Data!$I258&lt;&gt;"",Scoring!$F$14)+IF(Data!$J258&lt;&gt;"",Scoring!$F$15)+IF(Data!$K258&lt;&gt;"",Scoring!$F$16)+IF(Data!$L258&lt;&gt;"",Scoring!$F$17)+IF(Data!$M258&lt;&gt;"",Scoring!$F$18)+IF(Data!$N258&lt;&gt;"",Scoring!$F$19)+IF(Data!$O258&lt;&gt;"",Scoring!$F$20)+IF(Data!$P258&lt;&gt;"",Scoring!$F$21)+IF(Data!$Q258&lt;&gt;"",Scoring!$F$22)+IF(Data!$R258&lt;&gt;"",Scoring!$F$23)+IF(Data!$S258&lt;&gt;"",Scoring!$F$24)+IF(Data!$T258&lt;&gt;"",Scoring!$F$25)+IF(Data!$U258&lt;&gt;"",Scoring!$F$26)+IF(Data!$V258&lt;&gt;"",Scoring!$F$27)+IF(Data!$W258&lt;&gt;"",Scoring!$F$28)+IF(Data!$X258&lt;&gt;"",Scoring!$F$29)+IF(Data!$Y258&lt;&gt;"",Scoring!$F$30)+IF(Data!$Z258&lt;&gt;"",Scoring!$F$31)+IF(Data!$AA258&lt;&gt;"",Scoring!$F$32)+IF(Data!$AB258&lt;&gt;"",Scoring!$F$33)+IF(Data!$AC258&lt;&gt;"",Scoring!$F$34)+IF(Data!$AD258&lt;&gt;"",Scoring!$F$35)+IF(Data!$AE258&lt;&gt;"",Scoring!$F$36)+IF(Data!$AF258&lt;&gt;"",Scoring!$F$37)+IF(Data!$AG258&lt;&gt;"",Scoring!$F$38)+IF(Data!$AH258&lt;&gt;"",Scoring!$F$39)+IF(Data!$AI258&lt;&gt;"",Scoring!$F$40)+IF(Data!$AJ258&lt;&gt;"",Scoring!$F$41)+IF(Data!$AK258&lt;&gt;"",Scoring!$F$42)+IF(Data!$AL258&lt;&gt;"",Scoring!$F$43)+IF(Data!$AM258&lt;&gt;"",Scoring!$F$44)+IF(Data!$AN258&lt;&gt;"",Scoring!$F$45)+IF(Data!$AO258&lt;&gt;"",Scoring!$F$46)+IF(Data!$AP258&lt;&gt;"",Scoring!$F$47)+IF(Data!$AQ258&lt;&gt;"",Scoring!$F$48)+IF(Data!$AR258&lt;&gt;"",Scoring!$F$49)+IF(Data!$AS258&lt;&gt;"",Scoring!$F$50)+IF(Data!$AT258&lt;&gt;"",Scoring!$F$51)+IF(Data!$AU258&lt;&gt;"",Scoring!$F$52),"")</f>
        <v/>
      </c>
      <c r="BA258" s="183" t="str">
        <f>IF(AZ258&lt;&gt;"",LOOKUP(AZ258,Likelihoods!$A$7:$A$107,Likelihoods!D$7:D$107),"")</f>
        <v/>
      </c>
      <c r="BB258" s="181" t="str">
        <f>IF(AND(COUNTBLANK($B258:$O258)=13,COUNTBLANK($P258:$Q258)=1,COUNTBLANK($R258:$U258)=3,COUNTBLANK($V258:$X258)=2,COUNTBLANK($Y258:$AE258)=6,COUNTBLANK($AF258:$AJ258)=4,COUNTBLANK($AK258:AN258)=3,COUNTBLANK($AO258:$AQ258)=2,COUNTBLANK($AR258:$AS258)=1,COUNTBLANK($AT258:$AU258)=1),IF(Data!$B258&lt;&gt;"",Scoring!$G$7)+IF(Data!$C258&lt;&gt;"",Scoring!$G$8)+IF(Data!$D258&lt;&gt;"",Scoring!$G$9)+IF(Data!$E258&lt;&gt;"",Scoring!$G$10)+IF(Data!$F258&lt;&gt;"",Scoring!$G$11)+IF(Data!$G258&lt;&gt;"",Scoring!$G$12)+IF(Data!$H258&lt;&gt;"",Scoring!$G$13)+IF(Data!$I258&lt;&gt;"",Scoring!$G$14)+IF(Data!$J258&lt;&gt;"",Scoring!$G$15)+IF(Data!$K258&lt;&gt;"",Scoring!$G$16)+IF(Data!$L258&lt;&gt;"",Scoring!$G$17)+IF(Data!$M258&lt;&gt;"",Scoring!$G$18)+IF(Data!$N258&lt;&gt;"",Scoring!$G$19)+IF(Data!$O258&lt;&gt;"",Scoring!$G$20)+IF(Data!$P258&lt;&gt;"",Scoring!$G$21)+IF(Data!$Q258&lt;&gt;"",Scoring!$G$22)+IF(Data!$R258&lt;&gt;"",Scoring!$G$23)+IF(Data!$S258&lt;&gt;"",Scoring!$G$24)+IF(Data!$T258&lt;&gt;"",Scoring!$G$25)+IF(Data!$U258&lt;&gt;"",Scoring!$G$26)+IF(Data!$V258&lt;&gt;"",Scoring!$G$27)+IF(Data!$W258&lt;&gt;"",Scoring!$G$28)+IF(Data!$X258&lt;&gt;"",Scoring!$G$29)+IF(Data!$Y258&lt;&gt;"",Scoring!$G$30)+IF(Data!$Z258&lt;&gt;"",Scoring!$G$31)+IF(Data!$AA258&lt;&gt;"",Scoring!$G$32)+IF(Data!$AB258&lt;&gt;"",Scoring!$G$33)+IF(Data!$AC258&lt;&gt;"",Scoring!$G$34)+IF(Data!$AD258&lt;&gt;"",Scoring!$G$35)+IF(Data!$AE258&lt;&gt;"",Scoring!$G$36)+IF(Data!$AF258&lt;&gt;"",Scoring!$G$37)+IF(Data!$AG258&lt;&gt;"",Scoring!$G$38)+IF(Data!$AH258&lt;&gt;"",Scoring!$G$39)+IF(Data!$AI258&lt;&gt;"",Scoring!$G$40)+IF(Data!$AJ258&lt;&gt;"",Scoring!$G$41)+IF(Data!$AK258&lt;&gt;"",Scoring!$G$42)+IF(Data!$AL258&lt;&gt;"",Scoring!$G$43)+IF(Data!$AM258&lt;&gt;"",Scoring!$G$44)+IF(Data!$AN258&lt;&gt;"",Scoring!$G$45)+IF(Data!$AO258&lt;&gt;"",Scoring!$G$46)+IF(Data!$AP258&lt;&gt;"",Scoring!$G$47)+IF(Data!$AQ258&lt;&gt;"",Scoring!$G$48)+IF(Data!$AR258&lt;&gt;"",Scoring!$G$49)+IF(Data!$AS258&lt;&gt;"",Scoring!$G$50)+IF(Data!$AT258&lt;&gt;"",Scoring!$G$51)+IF(Data!$AU258&lt;&gt;"",Scoring!$G$52),"")</f>
        <v/>
      </c>
      <c r="BC258" s="184" t="str">
        <f>IF(BB258&lt;&gt;"",LOOKUP(BB258,Likelihoods!$A$7:$A$107,Likelihoods!E$7:E$107),"")</f>
        <v/>
      </c>
      <c r="BD258" s="185" t="str">
        <f>IF(AND(COUNTBLANK($B258:$O258)=13,COUNTBLANK($P258:$Q258)=1,COUNTBLANK($R258:$U258)=3,COUNTBLANK($V258:$X258)=2,COUNTBLANK($Y258:$AE258)=6,COUNTBLANK($AF258:$AJ258)=4,COUNTBLANK($AK258:AN258)=3,COUNTBLANK($AO258:$AQ258)=2,COUNTBLANK($AR258:$AS258)=1,COUNTBLANK($AT258:$AU258)=1),IF(Data!$B258&lt;&gt;"",Scoring!$H$7)+IF(Data!$C258&lt;&gt;"",Scoring!$H$8)+IF(Data!$D258&lt;&gt;"",Scoring!$H$9)+IF(Data!$E258&lt;&gt;"",Scoring!$H$10)+IF(Data!$F258&lt;&gt;"",Scoring!$H$11)+IF(Data!$G258&lt;&gt;"",Scoring!$H$12)+IF(Data!$H258&lt;&gt;"",Scoring!$H$13)+IF(Data!$I258&lt;&gt;"",Scoring!$H$14)+IF(Data!$J258&lt;&gt;"",Scoring!$H$15)+IF(Data!$K258&lt;&gt;"",Scoring!$H$16)+IF(Data!$L258&lt;&gt;"",Scoring!$H$17)+IF(Data!$M258&lt;&gt;"",Scoring!$H$18)+IF(Data!$N258&lt;&gt;"",Scoring!$H$19)+IF(Data!$O258&lt;&gt;"",Scoring!$H$20)+IF(Data!$P258&lt;&gt;"",Scoring!$H$21)+IF(Data!$Q258&lt;&gt;"",Scoring!$H$22)+IF(Data!$R258&lt;&gt;"",Scoring!$H$23)+IF(Data!$S258&lt;&gt;"",Scoring!$H$24)+IF(Data!$T258&lt;&gt;"",Scoring!$H$25)+IF(Data!$U258&lt;&gt;"",Scoring!$H$26)+IF(Data!$V258&lt;&gt;"",Scoring!$H$27)+IF(Data!$W258&lt;&gt;"",Scoring!$H$28)+IF(Data!$X258&lt;&gt;"",Scoring!$H$29)+IF(Data!$Y258&lt;&gt;"",Scoring!$H$30)+IF(Data!$Z258&lt;&gt;"",Scoring!$H$31)+IF(Data!$AA258&lt;&gt;"",Scoring!$H$32)+IF(Data!$AB258&lt;&gt;"",Scoring!$H$33)+IF(Data!$AC258&lt;&gt;"",Scoring!$H$34)+IF(Data!$AD258&lt;&gt;"",Scoring!$H$35)+IF(Data!$AE258&lt;&gt;"",Scoring!$H$36)+IF(Data!$AF258&lt;&gt;"",Scoring!$H$37)+IF(Data!$AG258&lt;&gt;"",Scoring!$H$38)+IF(Data!$AH258&lt;&gt;"",Scoring!$H$39)+IF(Data!$AI258&lt;&gt;"",Scoring!$H$40)+IF(Data!$AJ258&lt;&gt;"",Scoring!$H$41)+IF(Data!$AK258&lt;&gt;"",Scoring!$H$42)+IF(Data!$AL258&lt;&gt;"",Scoring!$H$43)+IF(Data!$AM258&lt;&gt;"",Scoring!$H$44)+IF(Data!$AN258&lt;&gt;"",Scoring!$H$45)+IF(Data!$AO258&lt;&gt;"",Scoring!$H$46)+IF(Data!$AP258&lt;&gt;"",Scoring!$H$47)+IF(Data!$AQ258&lt;&gt;"",Scoring!$H$48)+IF(Data!$AR258&lt;&gt;"",Scoring!$H$49)+IF(Data!$AS258&lt;&gt;"",Scoring!$H$50)+IF(Data!$AT258&lt;&gt;"",Scoring!$H$51)+IF(Data!$AU258&lt;&gt;"",Scoring!$H$52),"")</f>
        <v/>
      </c>
      <c r="BE258" s="186" t="str">
        <f>IF(BD258&lt;&gt;"",LOOKUP(BD258,Likelihoods!$A$7:$A$107,Likelihoods!F$7:F$107),"")</f>
        <v/>
      </c>
      <c r="BF258" s="181" t="str">
        <f>IF(AND(COUNTBLANK($B258:$O258)=13,COUNTBLANK($P258:$Q258)=1,COUNTBLANK($R258:$U258)=3,COUNTBLANK($V258:$X258)=2,COUNTBLANK($Y258:$AE258)=6,COUNTBLANK($AF258:$AJ258)=4,COUNTBLANK($AK258:AN258)=3,COUNTBLANK($AO258:$AQ258)=2,COUNTBLANK($AR258:$AS258)=1,COUNTBLANK($AT258:$AU258)=1),IF(Data!$B258&lt;&gt;"",Scoring!$I$7)+IF(Data!$C258&lt;&gt;"",Scoring!$I$8)+IF(Data!$D258&lt;&gt;"",Scoring!$I$9)+IF(Data!$E258&lt;&gt;"",Scoring!$I$10)+IF(Data!$F258&lt;&gt;"",Scoring!$I$11)+IF(Data!$G258&lt;&gt;"",Scoring!$I$12)+IF(Data!$H258&lt;&gt;"",Scoring!$I$13)+IF(Data!$I258&lt;&gt;"",Scoring!$I$14)+IF(Data!$J258&lt;&gt;"",Scoring!$I$15)+IF(Data!$K258&lt;&gt;"",Scoring!$I$16)+IF(Data!$L258&lt;&gt;"",Scoring!$I$17)+IF(Data!$M258&lt;&gt;"",Scoring!$I$18)+IF(Data!$N258&lt;&gt;"",Scoring!$I$19)+IF(Data!$O258&lt;&gt;"",Scoring!$I$20)+IF(Data!$P258&lt;&gt;"",Scoring!$I$21)+IF(Data!$Q258&lt;&gt;"",Scoring!$I$22)+IF(Data!$R258&lt;&gt;"",Scoring!$I$23)+IF(Data!$S258&lt;&gt;"",Scoring!$I$24)+IF(Data!$T258&lt;&gt;"",Scoring!$I$25)+IF(Data!$U258&lt;&gt;"",Scoring!$I$26)+IF(Data!$V258&lt;&gt;"",Scoring!$I$27)+IF(Data!$W258&lt;&gt;"",Scoring!$I$28)+IF(Data!$X258&lt;&gt;"",Scoring!$I$29)+IF(Data!$Y258&lt;&gt;"",Scoring!$I$30)+IF(Data!$Z258&lt;&gt;"",Scoring!$I$31)+IF(Data!$AA258&lt;&gt;"",Scoring!$I$32)+IF(Data!$AB258&lt;&gt;"",Scoring!$I$33)+IF(Data!$AC258&lt;&gt;"",Scoring!$I$34)+IF(Data!$AD258&lt;&gt;"",Scoring!$I$35)+IF(Data!$AE258&lt;&gt;"",Scoring!$I$36)+IF(Data!$AF258&lt;&gt;"",Scoring!$I$37)+IF(Data!$AG258&lt;&gt;"",Scoring!$I$38)+IF(Data!$AH258&lt;&gt;"",Scoring!$I$39)+IF(Data!$AI258&lt;&gt;"",Scoring!$I$40)+IF(Data!$AJ258&lt;&gt;"",Scoring!$I$41)+IF(Data!$AK258&lt;&gt;"",Scoring!$I$42)+IF(Data!$AL258&lt;&gt;"",Scoring!$I$43)+IF(Data!$AM258&lt;&gt;"",Scoring!$I$44)+IF(Data!$AN258&lt;&gt;"",Scoring!$I$45)+IF(Data!$AO258&lt;&gt;"",Scoring!$I$46)+IF(Data!$AP258&lt;&gt;"",Scoring!$I$47)+IF(Data!$AQ258&lt;&gt;"",Scoring!$I$48)+IF(Data!$AR258&lt;&gt;"",Scoring!$I$49)+IF(Data!$AS258&lt;&gt;"",Scoring!$I$50)+IF(Data!$AT258&lt;&gt;"",Scoring!$I$51)+IF(Data!$AU258&lt;&gt;"",Scoring!$I$52),"")</f>
        <v/>
      </c>
      <c r="BG258" s="180" t="str">
        <f>IF(BF258&lt;&gt;"",LOOKUP(BF258,Likelihoods!$A$7:$A$107,Likelihoods!G$7:G$107),"")</f>
        <v/>
      </c>
      <c r="BH258" s="187" t="str">
        <f>IF(AND(COUNTBLANK($B258:$O258)=13,COUNTBLANK($P258:$Q258)=1,COUNTBLANK($R258:$U258)=3,COUNTBLANK($V258:$X258)=2,COUNTBLANK($Y258:$AE258)=6,COUNTBLANK($AF258:$AJ258)=4,COUNTBLANK($AK258:AN258)=3,COUNTBLANK($AO258:$AQ258)=2,COUNTBLANK($AR258:$AS258)=1,COUNTBLANK($AT258:$AU258)=1),IF(Data!$B258&lt;&gt;"",Scoring!$J$7)+IF(Data!$C258&lt;&gt;"",Scoring!$J$8)+IF(Data!$D258&lt;&gt;"",Scoring!$J$9)+IF(Data!$E258&lt;&gt;"",Scoring!$J$10)+IF(Data!$F258&lt;&gt;"",Scoring!$J$11)+IF(Data!$G258&lt;&gt;"",Scoring!$J$12)+IF(Data!$H258&lt;&gt;"",Scoring!$J$13)+IF(Data!$I258&lt;&gt;"",Scoring!$J$14)+IF(Data!$J258&lt;&gt;"",Scoring!$J$15)+IF(Data!$K258&lt;&gt;"",Scoring!$J$16)+IF(Data!$L258&lt;&gt;"",Scoring!$J$17)+IF(Data!$M258&lt;&gt;"",Scoring!$J$18)+IF(Data!$N258&lt;&gt;"",Scoring!$J$19)+IF(Data!$O258&lt;&gt;"",Scoring!$J$20)+IF(Data!$P258&lt;&gt;"",Scoring!$J$21)+IF(Data!$Q258&lt;&gt;"",Scoring!$J$22)+IF(Data!$R258&lt;&gt;"",Scoring!$J$23)+IF(Data!$S258&lt;&gt;"",Scoring!$J$24)+IF(Data!$T258&lt;&gt;"",Scoring!$J$25)+IF(Data!$U258&lt;&gt;"",Scoring!$J$26)+IF(Data!$V258&lt;&gt;"",Scoring!$J$27)+IF(Data!$W258&lt;&gt;"",Scoring!$J$28)+IF(Data!$X258&lt;&gt;"",Scoring!$J$29)+IF(Data!$Y258&lt;&gt;"",Scoring!$J$30)+IF(Data!$Z258&lt;&gt;"",Scoring!$J$31)+IF(Data!$AA258&lt;&gt;"",Scoring!$J$32)+IF(Data!$AB258&lt;&gt;"",Scoring!$J$33)+IF(Data!$AC258&lt;&gt;"",Scoring!$J$34)+IF(Data!$AD258&lt;&gt;"",Scoring!$J$35)+IF(Data!$AE258&lt;&gt;"",Scoring!$J$36)+IF(Data!$AF258&lt;&gt;"",Scoring!$J$37)+IF(Data!$AG258&lt;&gt;"",Scoring!$J$38)+IF(Data!$AH258&lt;&gt;"",Scoring!$J$39)+IF(Data!$AI258&lt;&gt;"",Scoring!$J$40)+IF(Data!$AJ258&lt;&gt;"",Scoring!$J$41)+IF(Data!$AK258&lt;&gt;"",Scoring!$J$42)+IF(Data!$AL258&lt;&gt;"",Scoring!$J$43)+IF(Data!$AM258&lt;&gt;"",Scoring!$J$44)+IF(Data!$AN258&lt;&gt;"",Scoring!$J$45)+IF(Data!$AO258&lt;&gt;"",Scoring!$J$46)+IF(Data!$AP258&lt;&gt;"",Scoring!$J$47)+IF(Data!$AQ258&lt;&gt;"",Scoring!$J$48)+IF(Data!$AR258&lt;&gt;"",Scoring!$J$49)+IF(Data!$AS258&lt;&gt;"",Scoring!$J$50)+IF(Data!$AT258&lt;&gt;"",Scoring!$J$51)+IF(Data!$AU258&lt;&gt;"",Scoring!$J$52),"")</f>
        <v/>
      </c>
      <c r="BI258" s="183" t="str">
        <f>IF(BH258&lt;&gt;"",LOOKUP(BH258,Likelihoods!$A$7:$A$107,Likelihoods!H$7:H$107),"")</f>
        <v/>
      </c>
      <c r="BJ258" s="188" t="str">
        <f>IF(AND(COUNTBLANK($B258:$O258)=13,COUNTBLANK($P258:$Q258)=1,COUNTBLANK($R258:$U258)=3,COUNTBLANK($V258:$X258)=2,COUNTBLANK($Y258:$AE258)=6,COUNTBLANK($AF258:$AJ258)=4,COUNTBLANK($AK258:AN258)=3,COUNTBLANK($AO258:$AQ258)=2,COUNTBLANK($AR258:$AS258)=1,COUNTBLANK($AT258:$AU258)=1),IF(Data!$B258&lt;&gt;"",Scoring!$K$7)+IF(Data!$C258&lt;&gt;"",Scoring!$K$8)+IF(Data!$D258&lt;&gt;"",Scoring!$K$9)+IF(Data!$E258&lt;&gt;"",Scoring!$K$10)+IF(Data!$F258&lt;&gt;"",Scoring!$K$11)+IF(Data!$G258&lt;&gt;"",Scoring!$K$12)+IF(Data!$H258&lt;&gt;"",Scoring!$K$13)+IF(Data!$I258&lt;&gt;"",Scoring!$K$14)+IF(Data!$J258&lt;&gt;"",Scoring!$K$15)+IF(Data!$K258&lt;&gt;"",Scoring!$K$16)+IF(Data!$L258&lt;&gt;"",Scoring!$K$17)+IF(Data!$M258&lt;&gt;"",Scoring!$K$18)+IF(Data!$N258&lt;&gt;"",Scoring!$K$19)+IF(Data!$O258&lt;&gt;"",Scoring!$K$20)+IF(Data!$P258&lt;&gt;"",Scoring!$K$21)+IF(Data!$Q258&lt;&gt;"",Scoring!$K$22)+IF(Data!$R258&lt;&gt;"",Scoring!$K$23)+IF(Data!$S258&lt;&gt;"",Scoring!$K$24)+IF(Data!$T258&lt;&gt;"",Scoring!$K$25)+IF(Data!$U258&lt;&gt;"",Scoring!$K$26)+IF(Data!$V258&lt;&gt;"",Scoring!$K$27)+IF(Data!$W258&lt;&gt;"",Scoring!$K$28)+IF(Data!$X258&lt;&gt;"",Scoring!$K$29)+IF(Data!$Y258&lt;&gt;"",Scoring!$K$30)+IF(Data!$Z258&lt;&gt;"",Scoring!$K$31)+IF(Data!$AA258&lt;&gt;"",Scoring!$K$32)+IF(Data!$AB258&lt;&gt;"",Scoring!$K$33)+IF(Data!$AC258&lt;&gt;"",Scoring!$K$34)+IF(Data!$AD258&lt;&gt;"",Scoring!$K$35)+IF(Data!$AE258&lt;&gt;"",Scoring!$K$36)+IF(Data!$AF258&lt;&gt;"",Scoring!$K$37)+IF(Data!$AG258&lt;&gt;"",Scoring!$K$38)+IF(Data!$AH258&lt;&gt;"",Scoring!$K$39)+IF(Data!$AI258&lt;&gt;"",Scoring!$K$40)+IF(Data!$AJ258&lt;&gt;"",Scoring!$K$41)+IF(Data!$AK258&lt;&gt;"",Scoring!$K$42)+IF(Data!$AL258&lt;&gt;"",Scoring!$K$43)+IF(Data!$AM258&lt;&gt;"",Scoring!$K$44)+IF(Data!$AN258&lt;&gt;"",Scoring!$K$45)+IF(Data!$AO258&lt;&gt;"",Scoring!$K$46)+IF(Data!$AP258&lt;&gt;"",Scoring!$K$47)+IF(Data!$AQ258&lt;&gt;"",Scoring!$K$48)+IF(Data!$AR258&lt;&gt;"",Scoring!$K$49)+IF(Data!$AS258&lt;&gt;"",Scoring!$K$50)+IF(Data!$AT258&lt;&gt;"",Scoring!$K$51)+IF(Data!$AU258&lt;&gt;"",Scoring!$K$52),"")</f>
        <v/>
      </c>
      <c r="BK258" s="184" t="str">
        <f>IF(BJ258&lt;&gt;"",LOOKUP(BJ258,Likelihoods!$A$7:$A$107,Likelihoods!I$7:I$107),"")</f>
        <v/>
      </c>
      <c r="BL258" s="187" t="str">
        <f>IF(AND(COUNTBLANK($B258:$O258)=13,COUNTBLANK($P258:$Q258)=1,COUNTBLANK($R258:$U258)=3,COUNTBLANK($V258:$X258)=2,COUNTBLANK($Y258:$AE258)=6,COUNTBLANK($AF258:$AJ258)=4,COUNTBLANK($AK258:AN258)=3,COUNTBLANK($AO258:$AQ258)=2,COUNTBLANK($AR258:$AS258)=1,COUNTBLANK($AT258:$AU258)=1),IF(Data!$B258&lt;&gt;"",Scoring!$L$7)+IF(Data!$C258&lt;&gt;"",Scoring!$L$8)+IF(Data!$D258&lt;&gt;"",Scoring!$L$9)+IF(Data!$E258&lt;&gt;"",Scoring!$L$10)+IF(Data!$F258&lt;&gt;"",Scoring!$L$11)+IF(Data!$G258&lt;&gt;"",Scoring!$L$12)+IF(Data!$H258&lt;&gt;"",Scoring!$L$13)+IF(Data!$I258&lt;&gt;"",Scoring!$L$14)+IF(Data!$J258&lt;&gt;"",Scoring!$L$15)+IF(Data!$K258&lt;&gt;"",Scoring!$L$16)+IF(Data!$L258&lt;&gt;"",Scoring!$L$17)+IF(Data!$M258&lt;&gt;"",Scoring!$L$18)+IF(Data!$N258&lt;&gt;"",Scoring!$L$19)+IF(Data!$O258&lt;&gt;"",Scoring!$L$20)+IF(Data!$P258&lt;&gt;"",Scoring!$L$21)+IF(Data!$Q258&lt;&gt;"",Scoring!$L$22)+IF(Data!$R258&lt;&gt;"",Scoring!$L$23)+IF(Data!$S258&lt;&gt;"",Scoring!$L$24)+IF(Data!$T258&lt;&gt;"",Scoring!$L$25)+IF(Data!$U258&lt;&gt;"",Scoring!$L$26)+IF(Data!$V258&lt;&gt;"",Scoring!$L$27)+IF(Data!$W258&lt;&gt;"",Scoring!$L$28)+IF(Data!$X258&lt;&gt;"",Scoring!$L$29)+IF(Data!$Y258&lt;&gt;"",Scoring!$L$30)+IF(Data!$Z258&lt;&gt;"",Scoring!$L$31)+IF(Data!$AA258&lt;&gt;"",Scoring!$L$32)+IF(Data!$AB258&lt;&gt;"",Scoring!$L$33)+IF(Data!$AC258&lt;&gt;"",Scoring!$L$34)+IF(Data!$AD258&lt;&gt;"",Scoring!$L$35)+IF(Data!$AE258&lt;&gt;"",Scoring!$L$36)+IF(Data!$AF258&lt;&gt;"",Scoring!$L$37)+IF(Data!$AG258&lt;&gt;"",Scoring!$L$38)+IF(Data!$AH258&lt;&gt;"",Scoring!$L$39)+IF(Data!$AI258&lt;&gt;"",Scoring!$L$40)+IF(Data!$AJ258&lt;&gt;"",Scoring!$L$41)+IF(Data!$AK258&lt;&gt;"",Scoring!$L$42)+IF(Data!$AL258&lt;&gt;"",Scoring!$L$43)+IF(Data!$AM258&lt;&gt;"",Scoring!$L$44)+IF(Data!$AN258&lt;&gt;"",Scoring!$L$45)+IF(Data!$AO258&lt;&gt;"",Scoring!$L$46)+IF(Data!$AP258&lt;&gt;"",Scoring!$L$47)+IF(Data!$AQ258&lt;&gt;"",Scoring!$L$48)+IF(Data!$AR258&lt;&gt;"",Scoring!$L$49)+IF(Data!$AS258&lt;&gt;"",Scoring!$L$50)+IF(Data!$AT258&lt;&gt;"",Scoring!$L$51)+IF(Data!$AU258&lt;&gt;"",Scoring!$L$52),"")</f>
        <v/>
      </c>
      <c r="BM258" s="180" t="str">
        <f>IF(BL258&lt;&gt;"",LOOKUP(BL258,Likelihoods!$A$7:$A$107,Likelihoods!J$7:J$107),"")</f>
        <v/>
      </c>
      <c r="BN258" s="181" t="str">
        <f>IF(AND(COUNTBLANK($B258:$O258)=13,COUNTBLANK($P258:$Q258)=1,COUNTBLANK($R258:$U258)=3,COUNTBLANK($V258:$X258)=2,COUNTBLANK($Y258:$AE258)=6,COUNTBLANK($AF258:$AJ258)=4,COUNTBLANK($AK258:AN258)=3,COUNTBLANK($AO258:$AQ258)=2,COUNTBLANK($AR258:$AS258)=1,COUNTBLANK($AT258:$AU258)=1),IF(Data!$B258&lt;&gt;"",Scoring!$M$7)+IF(Data!$C258&lt;&gt;"",Scoring!$M$8)+IF(Data!$D258&lt;&gt;"",Scoring!$M$9)+IF(Data!$E258&lt;&gt;"",Scoring!$M$10)+IF(Data!$F258&lt;&gt;"",Scoring!$M$11)+IF(Data!$G258&lt;&gt;"",Scoring!$M$12)+IF(Data!$H258&lt;&gt;"",Scoring!$M$13)+IF(Data!$I258&lt;&gt;"",Scoring!$M$14)+IF(Data!$J258&lt;&gt;"",Scoring!$M$15)+IF(Data!$K258&lt;&gt;"",Scoring!$M$16)+IF(Data!$L258&lt;&gt;"",Scoring!$M$17)+IF(Data!$M258&lt;&gt;"",Scoring!$M$18)+IF(Data!$N258&lt;&gt;"",Scoring!$M$19)+IF(Data!$O258&lt;&gt;"",Scoring!$M$20)+IF(Data!$P258&lt;&gt;"",Scoring!$M$21)+IF(Data!$Q258&lt;&gt;"",Scoring!$M$22)+IF(Data!$R258&lt;&gt;"",Scoring!$M$23)+IF(Data!$S258&lt;&gt;"",Scoring!$M$24)+IF(Data!$T258&lt;&gt;"",Scoring!$M$25)+IF(Data!$U258&lt;&gt;"",Scoring!$M$26)+IF(Data!$V258&lt;&gt;"",Scoring!$M$27)+IF(Data!$W258&lt;&gt;"",Scoring!$M$28)+IF(Data!$X258&lt;&gt;"",Scoring!$M$29)+IF(Data!$Y258&lt;&gt;"",Scoring!$M$30)+IF(Data!$Z258&lt;&gt;"",Scoring!$M$31)+IF(Data!$AA258&lt;&gt;"",Scoring!$M$32)+IF(Data!$AB258&lt;&gt;"",Scoring!$M$33)+IF(Data!$AC258&lt;&gt;"",Scoring!$M$34)+IF(Data!$AD258&lt;&gt;"",Scoring!$M$35)+IF(Data!$AE258&lt;&gt;"",Scoring!$M$36)+IF(Data!$AF258&lt;&gt;"",Scoring!$M$37)+IF(Data!$AG258&lt;&gt;"",Scoring!$M$38)+IF(Data!$AH258&lt;&gt;"",Scoring!$M$39)+IF(Data!$AI258&lt;&gt;"",Scoring!$M$40)+IF(Data!$AJ258&lt;&gt;"",Scoring!$M$41)+IF(Data!$AK258&lt;&gt;"",Scoring!$M$42)+IF(Data!$AL258&lt;&gt;"",Scoring!$M$43)+IF(Data!$AM258&lt;&gt;"",Scoring!$M$44)+IF(Data!$AN258&lt;&gt;"",Scoring!$M$45)+IF(Data!$AO258&lt;&gt;"",Scoring!$M$46)+IF(Data!$AP258&lt;&gt;"",Scoring!$M$47)+IF(Data!$AQ258&lt;&gt;"",Scoring!$M$48)+IF(Data!$AR258&lt;&gt;"",Scoring!$M$49)+IF(Data!$AS258&lt;&gt;"",Scoring!$M$50)+IF(Data!$AT258&lt;&gt;"",Scoring!$M$51)+IF(Data!$AU258&lt;&gt;"",Scoring!$M$52),"")</f>
        <v/>
      </c>
      <c r="BO258" s="184" t="str">
        <f>IF(BN258&lt;&gt;"",LOOKUP(BN258,Likelihoods!$A$7:$A$107,Likelihoods!K$7:K$107),"")</f>
        <v/>
      </c>
      <c r="BP258" s="179" t="str">
        <f>IF(AND(COUNTBLANK($B258:$O258)=13,COUNTBLANK($P258:$Q258)=1,COUNTBLANK($R258:$U258)=3,COUNTBLANK($V258:$X258)=2,COUNTBLANK($Y258:$AE258)=6,COUNTBLANK($AF258:$AJ258)=4,COUNTBLANK($AK258:AN258)=3,COUNTBLANK($AO258:$AQ258)=2,COUNTBLANK($AR258:$AS258)=1,COUNTBLANK($AT258:$AU258)=1),IF(Data!$B258&lt;&gt;"",Scoring!$N$7)+IF(Data!$C258&lt;&gt;"",Scoring!$N$8)+IF(Data!$D258&lt;&gt;"",Scoring!$N$9)+IF(Data!$E258&lt;&gt;"",Scoring!$N$10)+IF(Data!$F258&lt;&gt;"",Scoring!$N$11)+IF(Data!$G258&lt;&gt;"",Scoring!$N$12)+IF(Data!$H258&lt;&gt;"",Scoring!$N$13)+IF(Data!$I258&lt;&gt;"",Scoring!$N$14)+IF(Data!$J258&lt;&gt;"",Scoring!$N$15)+IF(Data!$K258&lt;&gt;"",Scoring!$N$16)+IF(Data!$L258&lt;&gt;"",Scoring!$N$17)+IF(Data!$M258&lt;&gt;"",Scoring!$N$18)+IF(Data!$N258&lt;&gt;"",Scoring!$N$19)+IF(Data!$O258&lt;&gt;"",Scoring!$N$20)+IF(Data!$P258&lt;&gt;"",Scoring!$N$21)+IF(Data!$Q258&lt;&gt;"",Scoring!$N$22)+IF(Data!$R258&lt;&gt;"",Scoring!$N$23)+IF(Data!$S258&lt;&gt;"",Scoring!$N$24)+IF(Data!$T258&lt;&gt;"",Scoring!$N$25)+IF(Data!$U258&lt;&gt;"",Scoring!$N$26)+IF(Data!$V258&lt;&gt;"",Scoring!$N$27)+IF(Data!$W258&lt;&gt;"",Scoring!$N$28)+IF(Data!$X258&lt;&gt;"",Scoring!$N$29)+IF(Data!$Y258&lt;&gt;"",Scoring!$N$30)+IF(Data!$Z258&lt;&gt;"",Scoring!$N$31)+IF(Data!$AA258&lt;&gt;"",Scoring!$N$32)+IF(Data!$AB258&lt;&gt;"",Scoring!$N$33)+IF(Data!$AC258&lt;&gt;"",Scoring!$N$34)+IF(Data!$AD258&lt;&gt;"",Scoring!$N$35)+IF(Data!$AE258&lt;&gt;"",Scoring!$N$36)+IF(Data!$AF258&lt;&gt;"",Scoring!$N$37)+IF(Data!$AG258&lt;&gt;"",Scoring!$N$38)+IF(Data!$AH258&lt;&gt;"",Scoring!$N$39)+IF(Data!$AI258&lt;&gt;"",Scoring!$N$40)+IF(Data!$AJ258&lt;&gt;"",Scoring!$N$41)+IF(Data!$AK258&lt;&gt;"",Scoring!$N$42)+IF(Data!$AL258&lt;&gt;"",Scoring!$N$43)+IF(Data!$AM258&lt;&gt;"",Scoring!$N$44)+IF(Data!$AN258&lt;&gt;"",Scoring!$N$45)+IF(Data!$AO258&lt;&gt;"",Scoring!$N$46)+IF(Data!$AP258&lt;&gt;"",Scoring!$N$47)+IF(Data!$AQ258&lt;&gt;"",Scoring!$N$48)+IF(Data!$AR258&lt;&gt;"",Scoring!$N$49)+IF(Data!$AS258&lt;&gt;"",Scoring!$N$50)+IF(Data!$AT258&lt;&gt;"",Scoring!$N$51)+IF(Data!$AU258&lt;&gt;"",Scoring!$N$52),"")</f>
        <v/>
      </c>
      <c r="BQ258" s="189" t="str">
        <f>IF(BP258&lt;&gt;"",LOOKUP(BP258,Likelihoods!$A$7:$A$107,Likelihoods!L$7:L$107),"")</f>
        <v/>
      </c>
      <c r="BR258" s="181" t="str">
        <f>IF(AND(COUNTBLANK($B258:$O258)=13,COUNTBLANK($P258:$Q258)=1,COUNTBLANK($R258:$U258)=3,COUNTBLANK($V258:$X258)=2,COUNTBLANK($Y258:$AE258)=6,COUNTBLANK($AF258:$AJ258)=4,COUNTBLANK($AK258:AN258)=3,COUNTBLANK($AO258:$AQ258)=2,COUNTBLANK($AR258:$AS258)=1,COUNTBLANK($AT258:$AU258)=1),IF(Data!$B258&lt;&gt;"",Scoring!$O$7)+IF(Data!$C258&lt;&gt;"",Scoring!$O$8)+IF(Data!$D258&lt;&gt;"",Scoring!$O$9)+IF(Data!$E258&lt;&gt;"",Scoring!$O$10)+IF(Data!$F258&lt;&gt;"",Scoring!$O$11)+IF(Data!$G258&lt;&gt;"",Scoring!$O$12)+IF(Data!$H258&lt;&gt;"",Scoring!$O$13)+IF(Data!$I258&lt;&gt;"",Scoring!$O$14)+IF(Data!$J258&lt;&gt;"",Scoring!$O$15)+IF(Data!$K258&lt;&gt;"",Scoring!$O$16)+IF(Data!$L258&lt;&gt;"",Scoring!$O$17)+IF(Data!$M258&lt;&gt;"",Scoring!$O$18)+IF(Data!$N258&lt;&gt;"",Scoring!$O$19)+IF(Data!$O258&lt;&gt;"",Scoring!$O$20)+IF(Data!$P258&lt;&gt;"",Scoring!$O$21)+IF(Data!$Q258&lt;&gt;"",Scoring!$O$22)+IF(Data!$R258&lt;&gt;"",Scoring!$O$23)+IF(Data!$S258&lt;&gt;"",Scoring!$O$24)+IF(Data!$T258&lt;&gt;"",Scoring!$O$25)+IF(Data!$U258&lt;&gt;"",Scoring!$O$26)+IF(Data!$V258&lt;&gt;"",Scoring!$O$27)+IF(Data!$W258&lt;&gt;"",Scoring!$O$28)+IF(Data!$X258&lt;&gt;"",Scoring!$O$29)+IF(Data!$Y258&lt;&gt;"",Scoring!$O$30)+IF(Data!$Z258&lt;&gt;"",Scoring!$O$31)+IF(Data!$AA258&lt;&gt;"",Scoring!$O$32)+IF(Data!$AB258&lt;&gt;"",Scoring!$O$33)+IF(Data!$AC258&lt;&gt;"",Scoring!$O$34)+IF(Data!$AD258&lt;&gt;"",Scoring!$O$35)+IF(Data!$AE258&lt;&gt;"",Scoring!$O$36)+IF(Data!$AF258&lt;&gt;"",Scoring!$O$37)+IF(Data!$AG258&lt;&gt;"",Scoring!$O$38)+IF(Data!$AH258&lt;&gt;"",Scoring!$O$39)+IF(Data!$AI258&lt;&gt;"",Scoring!$O$40)+IF(Data!$AJ258&lt;&gt;"",Scoring!$O$41)+IF(Data!$AK258&lt;&gt;"",Scoring!$O$42)+IF(Data!$AL258&lt;&gt;"",Scoring!$O$43)+IF(Data!$AM258&lt;&gt;"",Scoring!$O$44)+IF(Data!$AN258&lt;&gt;"",Scoring!$O$45)+IF(Data!$AO258&lt;&gt;"",Scoring!$O$46)+IF(Data!$AP258&lt;&gt;"",Scoring!$O$47)+IF(Data!$AQ258&lt;&gt;"",Scoring!$O$48)+IF(Data!$AR258&lt;&gt;"",Scoring!$O$49)+IF(Data!$AS258&lt;&gt;"",Scoring!$O$50)+IF(Data!$AT258&lt;&gt;"",Scoring!$O$51)+IF(Data!$AU258&lt;&gt;"",Scoring!$O$52),"")</f>
        <v/>
      </c>
      <c r="BS258" s="184" t="str">
        <f>IF(BR258&lt;&gt;"",LOOKUP(BR258,Likelihoods!$A$7:$A$107,Likelihoods!M$7:M$107),"")</f>
        <v/>
      </c>
      <c r="BT258" s="181" t="str">
        <f>IF(AND(COUNTBLANK($B258:$O258)=13,COUNTBLANK($P258:$Q258)=1,COUNTBLANK($R258:$U258)=3,COUNTBLANK($V258:$X258)=2,COUNTBLANK($Y258:$AE258)=6,COUNTBLANK($AF258:$AJ258)=4,COUNTBLANK($AK258:AN258)=3,COUNTBLANK($AO258:$AQ258)=2,COUNTBLANK($AR258:$AS258)=1,COUNTBLANK($AT258:$AU258)=1),IF(Data!$B258&lt;&gt;"",Scoring!$P$7)+IF(Data!$C258&lt;&gt;"",Scoring!$P$8)+IF(Data!$D258&lt;&gt;"",Scoring!$P$9)+IF(Data!$E258&lt;&gt;"",Scoring!$P$10)+IF(Data!$F258&lt;&gt;"",Scoring!$P$11)+IF(Data!$G258&lt;&gt;"",Scoring!$P$12)+IF(Data!$H258&lt;&gt;"",Scoring!$P$13)+IF(Data!$I258&lt;&gt;"",Scoring!$P$14)+IF(Data!$J258&lt;&gt;"",Scoring!$P$15)+IF(Data!$K258&lt;&gt;"",Scoring!$P$16)+IF(Data!$L258&lt;&gt;"",Scoring!$P$17)+IF(Data!$M258&lt;&gt;"",Scoring!$P$18)+IF(Data!$N258&lt;&gt;"",Scoring!$P$19)+IF(Data!$O258&lt;&gt;"",Scoring!$P$20)+IF(Data!$P258&lt;&gt;"",Scoring!$P$21)+IF(Data!$Q258&lt;&gt;"",Scoring!$P$22)+IF(Data!$R258&lt;&gt;"",Scoring!$P$23)+IF(Data!$S258&lt;&gt;"",Scoring!$P$24)+IF(Data!$T258&lt;&gt;"",Scoring!$P$25)+IF(Data!$U258&lt;&gt;"",Scoring!$P$26)+IF(Data!$V258&lt;&gt;"",Scoring!$P$27)+IF(Data!$W258&lt;&gt;"",Scoring!$P$28)+IF(Data!$X258&lt;&gt;"",Scoring!$P$29)+IF(Data!$Y258&lt;&gt;"",Scoring!$P$30)+IF(Data!$Z258&lt;&gt;"",Scoring!$P$31)+IF(Data!$AA258&lt;&gt;"",Scoring!$P$32)+IF(Data!$AB258&lt;&gt;"",Scoring!$P$33)+IF(Data!$AC258&lt;&gt;"",Scoring!$P$34)+IF(Data!$AD258&lt;&gt;"",Scoring!$P$35)+IF(Data!$AE258&lt;&gt;"",Scoring!$P$36)+IF(Data!$AF258&lt;&gt;"",Scoring!$P$37)+IF(Data!$AG258&lt;&gt;"",Scoring!$P$38)+IF(Data!$AH258&lt;&gt;"",Scoring!$P$39)+IF(Data!$AI258&lt;&gt;"",Scoring!$P$40)+IF(Data!$AJ258&lt;&gt;"",Scoring!$P$41)+IF(Data!$AK258&lt;&gt;"",Scoring!$P$42)+IF(Data!$AL258&lt;&gt;"",Scoring!$P$43)+IF(Data!$AM258&lt;&gt;"",Scoring!$P$44)+IF(Data!$AN258&lt;&gt;"",Scoring!$P$45)+IF(Data!$AO258&lt;&gt;"",Scoring!$P$46)+IF(Data!$AP258&lt;&gt;"",Scoring!$P$47)+IF(Data!$AQ258&lt;&gt;"",Scoring!$P$48)+IF(Data!$AR258&lt;&gt;"",Scoring!$P$49)+IF(Data!$AS258&lt;&gt;"",Scoring!$P$50)+IF(Data!$AT258&lt;&gt;"",Scoring!$P$51)+IF(Data!$AU258&lt;&gt;"",Scoring!$P$52),"")</f>
        <v/>
      </c>
      <c r="BU258" s="180" t="str">
        <f>IF(BT258&lt;&gt;"",LOOKUP(BT258,Likelihoods!$A$7:$A$107,Likelihoods!N$7:N$107),"")</f>
        <v/>
      </c>
      <c r="BV258" s="181" t="str">
        <f>IF(AND(COUNTBLANK($B258:$O258)=13,COUNTBLANK($P258:$Q258)=1,COUNTBLANK($R258:$U258)=3,COUNTBLANK($V258:$X258)=2,COUNTBLANK($Y258:$AE258)=6,COUNTBLANK($AF258:$AJ258)=4,COUNTBLANK($AK258:AN258)=3,COUNTBLANK($AO258:$AQ258)=2,COUNTBLANK($AR258:$AS258)=1,COUNTBLANK($AT258:$AU258)=1),IF(Data!$B258&lt;&gt;"",Scoring!$Q$7)+IF(Data!$C258&lt;&gt;"",Scoring!$Q$8)+IF(Data!$D258&lt;&gt;"",Scoring!$Q$9)+IF(Data!$E258&lt;&gt;"",Scoring!$Q$10)+IF(Data!$F258&lt;&gt;"",Scoring!$Q$11)+IF(Data!$G258&lt;&gt;"",Scoring!$Q$12)+IF(Data!$H258&lt;&gt;"",Scoring!$Q$13)+IF(Data!$I258&lt;&gt;"",Scoring!$Q$14)+IF(Data!$J258&lt;&gt;"",Scoring!$Q$15)+IF(Data!$K258&lt;&gt;"",Scoring!$Q$16)+IF(Data!$L258&lt;&gt;"",Scoring!$Q$17)+IF(Data!$M258&lt;&gt;"",Scoring!$Q$18)+IF(Data!$N258&lt;&gt;"",Scoring!$Q$19)+IF(Data!$O258&lt;&gt;"",Scoring!$Q$20)+IF(Data!$P258&lt;&gt;"",Scoring!$Q$21)+IF(Data!$Q258&lt;&gt;"",Scoring!$Q$22)+IF(Data!$R258&lt;&gt;"",Scoring!$Q$23)+IF(Data!$S258&lt;&gt;"",Scoring!$Q$24)+IF(Data!$T258&lt;&gt;"",Scoring!$Q$25)+IF(Data!$U258&lt;&gt;"",Scoring!$Q$26)+IF(Data!$V258&lt;&gt;"",Scoring!$Q$27)+IF(Data!$W258&lt;&gt;"",Scoring!$Q$28)+IF(Data!$X258&lt;&gt;"",Scoring!$Q$29)+IF(Data!$Y258&lt;&gt;"",Scoring!$Q$30)+IF(Data!$Z258&lt;&gt;"",Scoring!$Q$31)+IF(Data!$AA258&lt;&gt;"",Scoring!$Q$32)+IF(Data!$AB258&lt;&gt;"",Scoring!$Q$33)+IF(Data!$AC258&lt;&gt;"",Scoring!$Q$34)+IF(Data!$AD258&lt;&gt;"",Scoring!$Q$35)+IF(Data!$AE258&lt;&gt;"",Scoring!$Q$36)+IF(Data!$AF258&lt;&gt;"",Scoring!$Q$37)+IF(Data!$AG258&lt;&gt;"",Scoring!$Q$38)+IF(Data!$AH258&lt;&gt;"",Scoring!$Q$39)+IF(Data!$AI258&lt;&gt;"",Scoring!$Q$40)+IF(Data!$AJ258&lt;&gt;"",Scoring!$Q$41)+IF(Data!$AK258&lt;&gt;"",Scoring!$Q$42)+IF(Data!$AL258&lt;&gt;"",Scoring!$Q$43)+IF(Data!$AM258&lt;&gt;"",Scoring!$Q$44)+IF(Data!$AN258&lt;&gt;"",Scoring!$Q$45)+IF(Data!$AO258&lt;&gt;"",Scoring!$Q$46)+IF(Data!$AP258&lt;&gt;"",Scoring!$Q$47)+IF(Data!$AQ258&lt;&gt;"",Scoring!$Q$48)+IF(Data!$AR258&lt;&gt;"",Scoring!$Q$49)+IF(Data!$AS258&lt;&gt;"",Scoring!$Q$50)+IF(Data!$AT258&lt;&gt;"",Scoring!$Q$51)+IF(Data!$AU258&lt;&gt;"",Scoring!$Q$52),"")</f>
        <v/>
      </c>
      <c r="BW258" s="183" t="str">
        <f>IF(BV258&lt;&gt;"",LOOKUP(BV258,Likelihoods!$A$7:$A$107,Likelihoods!O$7:O$107),"")</f>
        <v/>
      </c>
      <c r="BX258" s="9"/>
      <c r="BY258" s="9"/>
      <c r="BZ258" s="9"/>
      <c r="CA258" s="9"/>
      <c r="CB258" s="9"/>
      <c r="CC258" s="9"/>
      <c r="CD258" s="9"/>
      <c r="CE258" s="9"/>
      <c r="CF258" s="9"/>
      <c r="CG258" s="9"/>
      <c r="CH258" s="9"/>
      <c r="CI258" s="9"/>
      <c r="CJ258" s="9"/>
      <c r="CK258" s="9"/>
    </row>
    <row r="259" spans="1:89" ht="14.25">
      <c r="A259" s="59"/>
      <c r="B259" s="76"/>
      <c r="C259" s="77"/>
      <c r="D259" s="77"/>
      <c r="E259" s="77"/>
      <c r="F259" s="77"/>
      <c r="G259" s="77"/>
      <c r="H259" s="77"/>
      <c r="I259" s="77"/>
      <c r="J259" s="77"/>
      <c r="K259" s="77"/>
      <c r="L259" s="77"/>
      <c r="M259" s="77"/>
      <c r="N259" s="77"/>
      <c r="O259" s="77"/>
      <c r="P259" s="76"/>
      <c r="Q259" s="78"/>
      <c r="R259" s="77"/>
      <c r="S259" s="77"/>
      <c r="T259" s="77"/>
      <c r="U259" s="77"/>
      <c r="V259" s="76"/>
      <c r="W259" s="77"/>
      <c r="X259" s="78"/>
      <c r="Y259" s="77"/>
      <c r="Z259" s="77"/>
      <c r="AA259" s="77"/>
      <c r="AB259" s="77"/>
      <c r="AC259" s="77"/>
      <c r="AD259" s="77"/>
      <c r="AE259" s="77"/>
      <c r="AF259" s="76"/>
      <c r="AG259" s="77"/>
      <c r="AH259" s="77"/>
      <c r="AI259" s="77"/>
      <c r="AJ259" s="78"/>
      <c r="AK259" s="77"/>
      <c r="AL259" s="77"/>
      <c r="AM259" s="77"/>
      <c r="AN259" s="77"/>
      <c r="AO259" s="76"/>
      <c r="AP259" s="77"/>
      <c r="AQ259" s="78"/>
      <c r="AR259" s="76"/>
      <c r="AS259" s="78"/>
      <c r="AT259" s="77"/>
      <c r="AU259" s="77"/>
      <c r="AV259" s="179" t="str">
        <f>IF(AND(COUNTBLANK($B259:$O259)=13,COUNTBLANK($P259:$Q259)=1,COUNTBLANK($R259:$U259)=3,COUNTBLANK($V259:$X259)=2,COUNTBLANK($Y259:$AE259)=6,COUNTBLANK($AF259:$AJ259)=4,COUNTBLANK($AK259:AN259)=3,COUNTBLANK($AO259:$AQ259)=2,COUNTBLANK($AR259:$AS259)=1,COUNTBLANK($AT259:$AU259)=1),IF(Data!$B259&lt;&gt;"",Scoring!$D$7)+IF(Data!$C259&lt;&gt;"",Scoring!$D$8)+IF(Data!$D259&lt;&gt;"",Scoring!$D$9)+IF(Data!$E259&lt;&gt;"",Scoring!$D$10)+IF(Data!$F259&lt;&gt;"",Scoring!$D$11)+IF(Data!$G259&lt;&gt;"",Scoring!$D$12)+IF(Data!$H259&lt;&gt;"",Scoring!$D$13)+IF(Data!$I259&lt;&gt;"",Scoring!$D$14)+IF(Data!$J259&lt;&gt;"",Scoring!$D$15)+IF(Data!$K259&lt;&gt;"",Scoring!$D$16)+IF(Data!$L259&lt;&gt;"",Scoring!$D$17)+IF(Data!$M259&lt;&gt;"",Scoring!$D$18)+IF(Data!$N259&lt;&gt;"",Scoring!$D$19)+IF(Data!$O259&lt;&gt;"",Scoring!$D$20)+IF(Data!$P259&lt;&gt;"",Scoring!$D$21)+IF(Data!$Q259&lt;&gt;"",Scoring!$D$22)+IF(Data!$R259&lt;&gt;"",Scoring!$D$23)+IF(Data!$S259&lt;&gt;"",Scoring!$D$24)+IF(Data!$T259&lt;&gt;"",Scoring!$D$25)+IF(Data!$U259&lt;&gt;"",Scoring!$D$26)+IF(Data!$V259&lt;&gt;"",Scoring!$D$27)+IF(Data!$W259&lt;&gt;"",Scoring!$D$28)+IF(Data!$X259&lt;&gt;"",Scoring!$D$29)+IF(Data!$Y259&lt;&gt;"",Scoring!$D$30)+IF(Data!$Z259&lt;&gt;"",Scoring!$D$31)+IF(Data!$AA259&lt;&gt;"",Scoring!$D$32)+IF(Data!$AB259&lt;&gt;"",Scoring!$D$33)+IF(Data!$AC259&lt;&gt;"",Scoring!$D$34)+IF(Data!$AD259&lt;&gt;"",Scoring!$D$35)+IF(Data!$AE259&lt;&gt;"",Scoring!$D$36)+IF(Data!$AF259&lt;&gt;"",Scoring!$D$37)+IF(Data!$AG259&lt;&gt;"",Scoring!$D$38)+IF(Data!$AH259&lt;&gt;"",Scoring!$D$39)+IF(Data!$AI259&lt;&gt;"",Scoring!$D$40)+IF(Data!$AJ259&lt;&gt;"",Scoring!$D$41)+IF(Data!$AK259&lt;&gt;"",Scoring!$D$42)+IF(Data!$AL259&lt;&gt;"",Scoring!$D$43)+IF(Data!$AM259&lt;&gt;"",Scoring!$D$44)+IF(Data!$AN259&lt;&gt;"",Scoring!$D$45)+IF(Data!$AO259&lt;&gt;"",Scoring!$D$46)+IF(Data!$AP259&lt;&gt;"",Scoring!$D$47)+IF(Data!$AQ259&lt;&gt;"",Scoring!$D$48)+IF(Data!$AR259&lt;&gt;"",Scoring!$D$49)+IF(Data!$AS259&lt;&gt;"",Scoring!$D$50)+IF(Data!$AT259&lt;&gt;"",Scoring!$D$51)+IF(Data!$AU259&lt;&gt;"",Scoring!$D$52),"")</f>
        <v/>
      </c>
      <c r="AW259" s="180" t="str">
        <f>IF(AV259&lt;&gt;"",LOOKUP(AV259,Likelihoods!$A$7:$A$107,Likelihoods!B$7:B$107),"")</f>
        <v/>
      </c>
      <c r="AX259" s="181" t="str">
        <f>IF(AND(COUNTBLANK($B259:$O259)=13,COUNTBLANK($P259:$Q259)=1,COUNTBLANK($R259:$U259)=3,COUNTBLANK($V259:$X259)=2,COUNTBLANK($Y259:$AE259)=6,COUNTBLANK($AF259:$AJ259)=4,COUNTBLANK($AK259:AN259)=3,COUNTBLANK($AO259:$AQ259)=2,COUNTBLANK($AR259:$AS259)=1,COUNTBLANK($AT259:$AU259)=1),IF(Data!$B259&lt;&gt;"",Scoring!$E$7)+IF(Data!$C259&lt;&gt;"",Scoring!$E$8)+IF(Data!$D259&lt;&gt;"",Scoring!$E$9)+IF(Data!$E259&lt;&gt;"",Scoring!$E$10)+IF(Data!$F259&lt;&gt;"",Scoring!$E$11)+IF(Data!$G259&lt;&gt;"",Scoring!$E$12)+IF(Data!$H259&lt;&gt;"",Scoring!$E$13)+IF(Data!$I259&lt;&gt;"",Scoring!$E$14)+IF(Data!$J259&lt;&gt;"",Scoring!$E$15)+IF(Data!$K259&lt;&gt;"",Scoring!$E$16)+IF(Data!$L259&lt;&gt;"",Scoring!$E$17)+IF(Data!$M259&lt;&gt;"",Scoring!$E$18)+IF(Data!$N259&lt;&gt;"",Scoring!$E$19)+IF(Data!$O259&lt;&gt;"",Scoring!$E$20)+IF(Data!$P259&lt;&gt;"",Scoring!$E$21)+IF(Data!$Q259&lt;&gt;"",Scoring!$E$22)+IF(Data!$R259&lt;&gt;"",Scoring!$E$23)+IF(Data!$S259&lt;&gt;"",Scoring!$E$24)+IF(Data!$T259&lt;&gt;"",Scoring!$E$25)+IF(Data!$U259&lt;&gt;"",Scoring!$E$26)+IF(Data!$V259&lt;&gt;"",Scoring!$E$27)+IF(Data!$W259&lt;&gt;"",Scoring!$E$28)+IF(Data!$X259&lt;&gt;"",Scoring!$E$29)+IF(Data!$Y259&lt;&gt;"",Scoring!$E$30)+IF(Data!$Z259&lt;&gt;"",Scoring!$E$31)+IF(Data!$AA259&lt;&gt;"",Scoring!$E$32)+IF(Data!$AB259&lt;&gt;"",Scoring!$E$33)+IF(Data!$AC259&lt;&gt;"",Scoring!$E$34)+IF(Data!$AD259&lt;&gt;"",Scoring!$E$35)+IF(Data!$AE259&lt;&gt;"",Scoring!$E$36)+IF(Data!$AF259&lt;&gt;"",Scoring!$E$37)+IF(Data!$AG259&lt;&gt;"",Scoring!$E$38)+IF(Data!$AH259&lt;&gt;"",Scoring!$E$39)+IF(Data!$AI259&lt;&gt;"",Scoring!$E$40)+IF(Data!$AJ259&lt;&gt;"",Scoring!$E$41)+IF(Data!$AK259&lt;&gt;"",Scoring!$E$42)+IF(Data!$AL259&lt;&gt;"",Scoring!$E$43)+IF(Data!$AM259&lt;&gt;"",Scoring!$E$44)+IF(Data!$AN259&lt;&gt;"",Scoring!$E$45)+IF(Data!$AO259&lt;&gt;"",Scoring!$E$46)+IF(Data!$AP259&lt;&gt;"",Scoring!$E$47)+IF(Data!$AQ259&lt;&gt;"",Scoring!$E$48)+IF(Data!$AR259&lt;&gt;"",Scoring!$E$49)+IF(Data!$AS259&lt;&gt;"",Scoring!$E$50)+IF(Data!$AT259&lt;&gt;"",Scoring!$E$51)+IF(Data!$AU259&lt;&gt;"",Scoring!$E$52),"")</f>
        <v/>
      </c>
      <c r="AY259" s="180" t="str">
        <f>IF(AX259&lt;&gt;"",LOOKUP(AX259,Likelihoods!$A$7:$A$107,Likelihoods!C$7:C$107),"")</f>
        <v/>
      </c>
      <c r="AZ259" s="182" t="str">
        <f>IF(AND(COUNTBLANK($B259:$O259)=13,COUNTBLANK($P259:$Q259)=1,COUNTBLANK($R259:$U259)=3,COUNTBLANK($V259:$X259)=2,COUNTBLANK($Y259:$AE259)=6,COUNTBLANK($AF259:$AJ259)=4,COUNTBLANK($AK259:AN259)=3,COUNTBLANK($AO259:$AQ259)=2,COUNTBLANK($AR259:$AS259)=1,COUNTBLANK($AT259:$AU259)=1),IF(Data!$B259&lt;&gt;"",Scoring!$F$7)+IF(Data!$C259&lt;&gt;"",Scoring!$F$8)+IF(Data!$D259&lt;&gt;"",Scoring!$F$9)+IF(Data!$E259&lt;&gt;"",Scoring!$F$10)+IF(Data!$F259&lt;&gt;"",Scoring!$F$11)+IF(Data!$G259&lt;&gt;"",Scoring!$F$12)+IF(Data!$H259&lt;&gt;"",Scoring!$F$13)+IF(Data!$I259&lt;&gt;"",Scoring!$F$14)+IF(Data!$J259&lt;&gt;"",Scoring!$F$15)+IF(Data!$K259&lt;&gt;"",Scoring!$F$16)+IF(Data!$L259&lt;&gt;"",Scoring!$F$17)+IF(Data!$M259&lt;&gt;"",Scoring!$F$18)+IF(Data!$N259&lt;&gt;"",Scoring!$F$19)+IF(Data!$O259&lt;&gt;"",Scoring!$F$20)+IF(Data!$P259&lt;&gt;"",Scoring!$F$21)+IF(Data!$Q259&lt;&gt;"",Scoring!$F$22)+IF(Data!$R259&lt;&gt;"",Scoring!$F$23)+IF(Data!$S259&lt;&gt;"",Scoring!$F$24)+IF(Data!$T259&lt;&gt;"",Scoring!$F$25)+IF(Data!$U259&lt;&gt;"",Scoring!$F$26)+IF(Data!$V259&lt;&gt;"",Scoring!$F$27)+IF(Data!$W259&lt;&gt;"",Scoring!$F$28)+IF(Data!$X259&lt;&gt;"",Scoring!$F$29)+IF(Data!$Y259&lt;&gt;"",Scoring!$F$30)+IF(Data!$Z259&lt;&gt;"",Scoring!$F$31)+IF(Data!$AA259&lt;&gt;"",Scoring!$F$32)+IF(Data!$AB259&lt;&gt;"",Scoring!$F$33)+IF(Data!$AC259&lt;&gt;"",Scoring!$F$34)+IF(Data!$AD259&lt;&gt;"",Scoring!$F$35)+IF(Data!$AE259&lt;&gt;"",Scoring!$F$36)+IF(Data!$AF259&lt;&gt;"",Scoring!$F$37)+IF(Data!$AG259&lt;&gt;"",Scoring!$F$38)+IF(Data!$AH259&lt;&gt;"",Scoring!$F$39)+IF(Data!$AI259&lt;&gt;"",Scoring!$F$40)+IF(Data!$AJ259&lt;&gt;"",Scoring!$F$41)+IF(Data!$AK259&lt;&gt;"",Scoring!$F$42)+IF(Data!$AL259&lt;&gt;"",Scoring!$F$43)+IF(Data!$AM259&lt;&gt;"",Scoring!$F$44)+IF(Data!$AN259&lt;&gt;"",Scoring!$F$45)+IF(Data!$AO259&lt;&gt;"",Scoring!$F$46)+IF(Data!$AP259&lt;&gt;"",Scoring!$F$47)+IF(Data!$AQ259&lt;&gt;"",Scoring!$F$48)+IF(Data!$AR259&lt;&gt;"",Scoring!$F$49)+IF(Data!$AS259&lt;&gt;"",Scoring!$F$50)+IF(Data!$AT259&lt;&gt;"",Scoring!$F$51)+IF(Data!$AU259&lt;&gt;"",Scoring!$F$52),"")</f>
        <v/>
      </c>
      <c r="BA259" s="183" t="str">
        <f>IF(AZ259&lt;&gt;"",LOOKUP(AZ259,Likelihoods!$A$7:$A$107,Likelihoods!D$7:D$107),"")</f>
        <v/>
      </c>
      <c r="BB259" s="181" t="str">
        <f>IF(AND(COUNTBLANK($B259:$O259)=13,COUNTBLANK($P259:$Q259)=1,COUNTBLANK($R259:$U259)=3,COUNTBLANK($V259:$X259)=2,COUNTBLANK($Y259:$AE259)=6,COUNTBLANK($AF259:$AJ259)=4,COUNTBLANK($AK259:AN259)=3,COUNTBLANK($AO259:$AQ259)=2,COUNTBLANK($AR259:$AS259)=1,COUNTBLANK($AT259:$AU259)=1),IF(Data!$B259&lt;&gt;"",Scoring!$G$7)+IF(Data!$C259&lt;&gt;"",Scoring!$G$8)+IF(Data!$D259&lt;&gt;"",Scoring!$G$9)+IF(Data!$E259&lt;&gt;"",Scoring!$G$10)+IF(Data!$F259&lt;&gt;"",Scoring!$G$11)+IF(Data!$G259&lt;&gt;"",Scoring!$G$12)+IF(Data!$H259&lt;&gt;"",Scoring!$G$13)+IF(Data!$I259&lt;&gt;"",Scoring!$G$14)+IF(Data!$J259&lt;&gt;"",Scoring!$G$15)+IF(Data!$K259&lt;&gt;"",Scoring!$G$16)+IF(Data!$L259&lt;&gt;"",Scoring!$G$17)+IF(Data!$M259&lt;&gt;"",Scoring!$G$18)+IF(Data!$N259&lt;&gt;"",Scoring!$G$19)+IF(Data!$O259&lt;&gt;"",Scoring!$G$20)+IF(Data!$P259&lt;&gt;"",Scoring!$G$21)+IF(Data!$Q259&lt;&gt;"",Scoring!$G$22)+IF(Data!$R259&lt;&gt;"",Scoring!$G$23)+IF(Data!$S259&lt;&gt;"",Scoring!$G$24)+IF(Data!$T259&lt;&gt;"",Scoring!$G$25)+IF(Data!$U259&lt;&gt;"",Scoring!$G$26)+IF(Data!$V259&lt;&gt;"",Scoring!$G$27)+IF(Data!$W259&lt;&gt;"",Scoring!$G$28)+IF(Data!$X259&lt;&gt;"",Scoring!$G$29)+IF(Data!$Y259&lt;&gt;"",Scoring!$G$30)+IF(Data!$Z259&lt;&gt;"",Scoring!$G$31)+IF(Data!$AA259&lt;&gt;"",Scoring!$G$32)+IF(Data!$AB259&lt;&gt;"",Scoring!$G$33)+IF(Data!$AC259&lt;&gt;"",Scoring!$G$34)+IF(Data!$AD259&lt;&gt;"",Scoring!$G$35)+IF(Data!$AE259&lt;&gt;"",Scoring!$G$36)+IF(Data!$AF259&lt;&gt;"",Scoring!$G$37)+IF(Data!$AG259&lt;&gt;"",Scoring!$G$38)+IF(Data!$AH259&lt;&gt;"",Scoring!$G$39)+IF(Data!$AI259&lt;&gt;"",Scoring!$G$40)+IF(Data!$AJ259&lt;&gt;"",Scoring!$G$41)+IF(Data!$AK259&lt;&gt;"",Scoring!$G$42)+IF(Data!$AL259&lt;&gt;"",Scoring!$G$43)+IF(Data!$AM259&lt;&gt;"",Scoring!$G$44)+IF(Data!$AN259&lt;&gt;"",Scoring!$G$45)+IF(Data!$AO259&lt;&gt;"",Scoring!$G$46)+IF(Data!$AP259&lt;&gt;"",Scoring!$G$47)+IF(Data!$AQ259&lt;&gt;"",Scoring!$G$48)+IF(Data!$AR259&lt;&gt;"",Scoring!$G$49)+IF(Data!$AS259&lt;&gt;"",Scoring!$G$50)+IF(Data!$AT259&lt;&gt;"",Scoring!$G$51)+IF(Data!$AU259&lt;&gt;"",Scoring!$G$52),"")</f>
        <v/>
      </c>
      <c r="BC259" s="184" t="str">
        <f>IF(BB259&lt;&gt;"",LOOKUP(BB259,Likelihoods!$A$7:$A$107,Likelihoods!E$7:E$107),"")</f>
        <v/>
      </c>
      <c r="BD259" s="185" t="str">
        <f>IF(AND(COUNTBLANK($B259:$O259)=13,COUNTBLANK($P259:$Q259)=1,COUNTBLANK($R259:$U259)=3,COUNTBLANK($V259:$X259)=2,COUNTBLANK($Y259:$AE259)=6,COUNTBLANK($AF259:$AJ259)=4,COUNTBLANK($AK259:AN259)=3,COUNTBLANK($AO259:$AQ259)=2,COUNTBLANK($AR259:$AS259)=1,COUNTBLANK($AT259:$AU259)=1),IF(Data!$B259&lt;&gt;"",Scoring!$H$7)+IF(Data!$C259&lt;&gt;"",Scoring!$H$8)+IF(Data!$D259&lt;&gt;"",Scoring!$H$9)+IF(Data!$E259&lt;&gt;"",Scoring!$H$10)+IF(Data!$F259&lt;&gt;"",Scoring!$H$11)+IF(Data!$G259&lt;&gt;"",Scoring!$H$12)+IF(Data!$H259&lt;&gt;"",Scoring!$H$13)+IF(Data!$I259&lt;&gt;"",Scoring!$H$14)+IF(Data!$J259&lt;&gt;"",Scoring!$H$15)+IF(Data!$K259&lt;&gt;"",Scoring!$H$16)+IF(Data!$L259&lt;&gt;"",Scoring!$H$17)+IF(Data!$M259&lt;&gt;"",Scoring!$H$18)+IF(Data!$N259&lt;&gt;"",Scoring!$H$19)+IF(Data!$O259&lt;&gt;"",Scoring!$H$20)+IF(Data!$P259&lt;&gt;"",Scoring!$H$21)+IF(Data!$Q259&lt;&gt;"",Scoring!$H$22)+IF(Data!$R259&lt;&gt;"",Scoring!$H$23)+IF(Data!$S259&lt;&gt;"",Scoring!$H$24)+IF(Data!$T259&lt;&gt;"",Scoring!$H$25)+IF(Data!$U259&lt;&gt;"",Scoring!$H$26)+IF(Data!$V259&lt;&gt;"",Scoring!$H$27)+IF(Data!$W259&lt;&gt;"",Scoring!$H$28)+IF(Data!$X259&lt;&gt;"",Scoring!$H$29)+IF(Data!$Y259&lt;&gt;"",Scoring!$H$30)+IF(Data!$Z259&lt;&gt;"",Scoring!$H$31)+IF(Data!$AA259&lt;&gt;"",Scoring!$H$32)+IF(Data!$AB259&lt;&gt;"",Scoring!$H$33)+IF(Data!$AC259&lt;&gt;"",Scoring!$H$34)+IF(Data!$AD259&lt;&gt;"",Scoring!$H$35)+IF(Data!$AE259&lt;&gt;"",Scoring!$H$36)+IF(Data!$AF259&lt;&gt;"",Scoring!$H$37)+IF(Data!$AG259&lt;&gt;"",Scoring!$H$38)+IF(Data!$AH259&lt;&gt;"",Scoring!$H$39)+IF(Data!$AI259&lt;&gt;"",Scoring!$H$40)+IF(Data!$AJ259&lt;&gt;"",Scoring!$H$41)+IF(Data!$AK259&lt;&gt;"",Scoring!$H$42)+IF(Data!$AL259&lt;&gt;"",Scoring!$H$43)+IF(Data!$AM259&lt;&gt;"",Scoring!$H$44)+IF(Data!$AN259&lt;&gt;"",Scoring!$H$45)+IF(Data!$AO259&lt;&gt;"",Scoring!$H$46)+IF(Data!$AP259&lt;&gt;"",Scoring!$H$47)+IF(Data!$AQ259&lt;&gt;"",Scoring!$H$48)+IF(Data!$AR259&lt;&gt;"",Scoring!$H$49)+IF(Data!$AS259&lt;&gt;"",Scoring!$H$50)+IF(Data!$AT259&lt;&gt;"",Scoring!$H$51)+IF(Data!$AU259&lt;&gt;"",Scoring!$H$52),"")</f>
        <v/>
      </c>
      <c r="BE259" s="186" t="str">
        <f>IF(BD259&lt;&gt;"",LOOKUP(BD259,Likelihoods!$A$7:$A$107,Likelihoods!F$7:F$107),"")</f>
        <v/>
      </c>
      <c r="BF259" s="181" t="str">
        <f>IF(AND(COUNTBLANK($B259:$O259)=13,COUNTBLANK($P259:$Q259)=1,COUNTBLANK($R259:$U259)=3,COUNTBLANK($V259:$X259)=2,COUNTBLANK($Y259:$AE259)=6,COUNTBLANK($AF259:$AJ259)=4,COUNTBLANK($AK259:AN259)=3,COUNTBLANK($AO259:$AQ259)=2,COUNTBLANK($AR259:$AS259)=1,COUNTBLANK($AT259:$AU259)=1),IF(Data!$B259&lt;&gt;"",Scoring!$I$7)+IF(Data!$C259&lt;&gt;"",Scoring!$I$8)+IF(Data!$D259&lt;&gt;"",Scoring!$I$9)+IF(Data!$E259&lt;&gt;"",Scoring!$I$10)+IF(Data!$F259&lt;&gt;"",Scoring!$I$11)+IF(Data!$G259&lt;&gt;"",Scoring!$I$12)+IF(Data!$H259&lt;&gt;"",Scoring!$I$13)+IF(Data!$I259&lt;&gt;"",Scoring!$I$14)+IF(Data!$J259&lt;&gt;"",Scoring!$I$15)+IF(Data!$K259&lt;&gt;"",Scoring!$I$16)+IF(Data!$L259&lt;&gt;"",Scoring!$I$17)+IF(Data!$M259&lt;&gt;"",Scoring!$I$18)+IF(Data!$N259&lt;&gt;"",Scoring!$I$19)+IF(Data!$O259&lt;&gt;"",Scoring!$I$20)+IF(Data!$P259&lt;&gt;"",Scoring!$I$21)+IF(Data!$Q259&lt;&gt;"",Scoring!$I$22)+IF(Data!$R259&lt;&gt;"",Scoring!$I$23)+IF(Data!$S259&lt;&gt;"",Scoring!$I$24)+IF(Data!$T259&lt;&gt;"",Scoring!$I$25)+IF(Data!$U259&lt;&gt;"",Scoring!$I$26)+IF(Data!$V259&lt;&gt;"",Scoring!$I$27)+IF(Data!$W259&lt;&gt;"",Scoring!$I$28)+IF(Data!$X259&lt;&gt;"",Scoring!$I$29)+IF(Data!$Y259&lt;&gt;"",Scoring!$I$30)+IF(Data!$Z259&lt;&gt;"",Scoring!$I$31)+IF(Data!$AA259&lt;&gt;"",Scoring!$I$32)+IF(Data!$AB259&lt;&gt;"",Scoring!$I$33)+IF(Data!$AC259&lt;&gt;"",Scoring!$I$34)+IF(Data!$AD259&lt;&gt;"",Scoring!$I$35)+IF(Data!$AE259&lt;&gt;"",Scoring!$I$36)+IF(Data!$AF259&lt;&gt;"",Scoring!$I$37)+IF(Data!$AG259&lt;&gt;"",Scoring!$I$38)+IF(Data!$AH259&lt;&gt;"",Scoring!$I$39)+IF(Data!$AI259&lt;&gt;"",Scoring!$I$40)+IF(Data!$AJ259&lt;&gt;"",Scoring!$I$41)+IF(Data!$AK259&lt;&gt;"",Scoring!$I$42)+IF(Data!$AL259&lt;&gt;"",Scoring!$I$43)+IF(Data!$AM259&lt;&gt;"",Scoring!$I$44)+IF(Data!$AN259&lt;&gt;"",Scoring!$I$45)+IF(Data!$AO259&lt;&gt;"",Scoring!$I$46)+IF(Data!$AP259&lt;&gt;"",Scoring!$I$47)+IF(Data!$AQ259&lt;&gt;"",Scoring!$I$48)+IF(Data!$AR259&lt;&gt;"",Scoring!$I$49)+IF(Data!$AS259&lt;&gt;"",Scoring!$I$50)+IF(Data!$AT259&lt;&gt;"",Scoring!$I$51)+IF(Data!$AU259&lt;&gt;"",Scoring!$I$52),"")</f>
        <v/>
      </c>
      <c r="BG259" s="180" t="str">
        <f>IF(BF259&lt;&gt;"",LOOKUP(BF259,Likelihoods!$A$7:$A$107,Likelihoods!G$7:G$107),"")</f>
        <v/>
      </c>
      <c r="BH259" s="187" t="str">
        <f>IF(AND(COUNTBLANK($B259:$O259)=13,COUNTBLANK($P259:$Q259)=1,COUNTBLANK($R259:$U259)=3,COUNTBLANK($V259:$X259)=2,COUNTBLANK($Y259:$AE259)=6,COUNTBLANK($AF259:$AJ259)=4,COUNTBLANK($AK259:AN259)=3,COUNTBLANK($AO259:$AQ259)=2,COUNTBLANK($AR259:$AS259)=1,COUNTBLANK($AT259:$AU259)=1),IF(Data!$B259&lt;&gt;"",Scoring!$J$7)+IF(Data!$C259&lt;&gt;"",Scoring!$J$8)+IF(Data!$D259&lt;&gt;"",Scoring!$J$9)+IF(Data!$E259&lt;&gt;"",Scoring!$J$10)+IF(Data!$F259&lt;&gt;"",Scoring!$J$11)+IF(Data!$G259&lt;&gt;"",Scoring!$J$12)+IF(Data!$H259&lt;&gt;"",Scoring!$J$13)+IF(Data!$I259&lt;&gt;"",Scoring!$J$14)+IF(Data!$J259&lt;&gt;"",Scoring!$J$15)+IF(Data!$K259&lt;&gt;"",Scoring!$J$16)+IF(Data!$L259&lt;&gt;"",Scoring!$J$17)+IF(Data!$M259&lt;&gt;"",Scoring!$J$18)+IF(Data!$N259&lt;&gt;"",Scoring!$J$19)+IF(Data!$O259&lt;&gt;"",Scoring!$J$20)+IF(Data!$P259&lt;&gt;"",Scoring!$J$21)+IF(Data!$Q259&lt;&gt;"",Scoring!$J$22)+IF(Data!$R259&lt;&gt;"",Scoring!$J$23)+IF(Data!$S259&lt;&gt;"",Scoring!$J$24)+IF(Data!$T259&lt;&gt;"",Scoring!$J$25)+IF(Data!$U259&lt;&gt;"",Scoring!$J$26)+IF(Data!$V259&lt;&gt;"",Scoring!$J$27)+IF(Data!$W259&lt;&gt;"",Scoring!$J$28)+IF(Data!$X259&lt;&gt;"",Scoring!$J$29)+IF(Data!$Y259&lt;&gt;"",Scoring!$J$30)+IF(Data!$Z259&lt;&gt;"",Scoring!$J$31)+IF(Data!$AA259&lt;&gt;"",Scoring!$J$32)+IF(Data!$AB259&lt;&gt;"",Scoring!$J$33)+IF(Data!$AC259&lt;&gt;"",Scoring!$J$34)+IF(Data!$AD259&lt;&gt;"",Scoring!$J$35)+IF(Data!$AE259&lt;&gt;"",Scoring!$J$36)+IF(Data!$AF259&lt;&gt;"",Scoring!$J$37)+IF(Data!$AG259&lt;&gt;"",Scoring!$J$38)+IF(Data!$AH259&lt;&gt;"",Scoring!$J$39)+IF(Data!$AI259&lt;&gt;"",Scoring!$J$40)+IF(Data!$AJ259&lt;&gt;"",Scoring!$J$41)+IF(Data!$AK259&lt;&gt;"",Scoring!$J$42)+IF(Data!$AL259&lt;&gt;"",Scoring!$J$43)+IF(Data!$AM259&lt;&gt;"",Scoring!$J$44)+IF(Data!$AN259&lt;&gt;"",Scoring!$J$45)+IF(Data!$AO259&lt;&gt;"",Scoring!$J$46)+IF(Data!$AP259&lt;&gt;"",Scoring!$J$47)+IF(Data!$AQ259&lt;&gt;"",Scoring!$J$48)+IF(Data!$AR259&lt;&gt;"",Scoring!$J$49)+IF(Data!$AS259&lt;&gt;"",Scoring!$J$50)+IF(Data!$AT259&lt;&gt;"",Scoring!$J$51)+IF(Data!$AU259&lt;&gt;"",Scoring!$J$52),"")</f>
        <v/>
      </c>
      <c r="BI259" s="183" t="str">
        <f>IF(BH259&lt;&gt;"",LOOKUP(BH259,Likelihoods!$A$7:$A$107,Likelihoods!H$7:H$107),"")</f>
        <v/>
      </c>
      <c r="BJ259" s="188" t="str">
        <f>IF(AND(COUNTBLANK($B259:$O259)=13,COUNTBLANK($P259:$Q259)=1,COUNTBLANK($R259:$U259)=3,COUNTBLANK($V259:$X259)=2,COUNTBLANK($Y259:$AE259)=6,COUNTBLANK($AF259:$AJ259)=4,COUNTBLANK($AK259:AN259)=3,COUNTBLANK($AO259:$AQ259)=2,COUNTBLANK($AR259:$AS259)=1,COUNTBLANK($AT259:$AU259)=1),IF(Data!$B259&lt;&gt;"",Scoring!$K$7)+IF(Data!$C259&lt;&gt;"",Scoring!$K$8)+IF(Data!$D259&lt;&gt;"",Scoring!$K$9)+IF(Data!$E259&lt;&gt;"",Scoring!$K$10)+IF(Data!$F259&lt;&gt;"",Scoring!$K$11)+IF(Data!$G259&lt;&gt;"",Scoring!$K$12)+IF(Data!$H259&lt;&gt;"",Scoring!$K$13)+IF(Data!$I259&lt;&gt;"",Scoring!$K$14)+IF(Data!$J259&lt;&gt;"",Scoring!$K$15)+IF(Data!$K259&lt;&gt;"",Scoring!$K$16)+IF(Data!$L259&lt;&gt;"",Scoring!$K$17)+IF(Data!$M259&lt;&gt;"",Scoring!$K$18)+IF(Data!$N259&lt;&gt;"",Scoring!$K$19)+IF(Data!$O259&lt;&gt;"",Scoring!$K$20)+IF(Data!$P259&lt;&gt;"",Scoring!$K$21)+IF(Data!$Q259&lt;&gt;"",Scoring!$K$22)+IF(Data!$R259&lt;&gt;"",Scoring!$K$23)+IF(Data!$S259&lt;&gt;"",Scoring!$K$24)+IF(Data!$T259&lt;&gt;"",Scoring!$K$25)+IF(Data!$U259&lt;&gt;"",Scoring!$K$26)+IF(Data!$V259&lt;&gt;"",Scoring!$K$27)+IF(Data!$W259&lt;&gt;"",Scoring!$K$28)+IF(Data!$X259&lt;&gt;"",Scoring!$K$29)+IF(Data!$Y259&lt;&gt;"",Scoring!$K$30)+IF(Data!$Z259&lt;&gt;"",Scoring!$K$31)+IF(Data!$AA259&lt;&gt;"",Scoring!$K$32)+IF(Data!$AB259&lt;&gt;"",Scoring!$K$33)+IF(Data!$AC259&lt;&gt;"",Scoring!$K$34)+IF(Data!$AD259&lt;&gt;"",Scoring!$K$35)+IF(Data!$AE259&lt;&gt;"",Scoring!$K$36)+IF(Data!$AF259&lt;&gt;"",Scoring!$K$37)+IF(Data!$AG259&lt;&gt;"",Scoring!$K$38)+IF(Data!$AH259&lt;&gt;"",Scoring!$K$39)+IF(Data!$AI259&lt;&gt;"",Scoring!$K$40)+IF(Data!$AJ259&lt;&gt;"",Scoring!$K$41)+IF(Data!$AK259&lt;&gt;"",Scoring!$K$42)+IF(Data!$AL259&lt;&gt;"",Scoring!$K$43)+IF(Data!$AM259&lt;&gt;"",Scoring!$K$44)+IF(Data!$AN259&lt;&gt;"",Scoring!$K$45)+IF(Data!$AO259&lt;&gt;"",Scoring!$K$46)+IF(Data!$AP259&lt;&gt;"",Scoring!$K$47)+IF(Data!$AQ259&lt;&gt;"",Scoring!$K$48)+IF(Data!$AR259&lt;&gt;"",Scoring!$K$49)+IF(Data!$AS259&lt;&gt;"",Scoring!$K$50)+IF(Data!$AT259&lt;&gt;"",Scoring!$K$51)+IF(Data!$AU259&lt;&gt;"",Scoring!$K$52),"")</f>
        <v/>
      </c>
      <c r="BK259" s="184" t="str">
        <f>IF(BJ259&lt;&gt;"",LOOKUP(BJ259,Likelihoods!$A$7:$A$107,Likelihoods!I$7:I$107),"")</f>
        <v/>
      </c>
      <c r="BL259" s="187" t="str">
        <f>IF(AND(COUNTBLANK($B259:$O259)=13,COUNTBLANK($P259:$Q259)=1,COUNTBLANK($R259:$U259)=3,COUNTBLANK($V259:$X259)=2,COUNTBLANK($Y259:$AE259)=6,COUNTBLANK($AF259:$AJ259)=4,COUNTBLANK($AK259:AN259)=3,COUNTBLANK($AO259:$AQ259)=2,COUNTBLANK($AR259:$AS259)=1,COUNTBLANK($AT259:$AU259)=1),IF(Data!$B259&lt;&gt;"",Scoring!$L$7)+IF(Data!$C259&lt;&gt;"",Scoring!$L$8)+IF(Data!$D259&lt;&gt;"",Scoring!$L$9)+IF(Data!$E259&lt;&gt;"",Scoring!$L$10)+IF(Data!$F259&lt;&gt;"",Scoring!$L$11)+IF(Data!$G259&lt;&gt;"",Scoring!$L$12)+IF(Data!$H259&lt;&gt;"",Scoring!$L$13)+IF(Data!$I259&lt;&gt;"",Scoring!$L$14)+IF(Data!$J259&lt;&gt;"",Scoring!$L$15)+IF(Data!$K259&lt;&gt;"",Scoring!$L$16)+IF(Data!$L259&lt;&gt;"",Scoring!$L$17)+IF(Data!$M259&lt;&gt;"",Scoring!$L$18)+IF(Data!$N259&lt;&gt;"",Scoring!$L$19)+IF(Data!$O259&lt;&gt;"",Scoring!$L$20)+IF(Data!$P259&lt;&gt;"",Scoring!$L$21)+IF(Data!$Q259&lt;&gt;"",Scoring!$L$22)+IF(Data!$R259&lt;&gt;"",Scoring!$L$23)+IF(Data!$S259&lt;&gt;"",Scoring!$L$24)+IF(Data!$T259&lt;&gt;"",Scoring!$L$25)+IF(Data!$U259&lt;&gt;"",Scoring!$L$26)+IF(Data!$V259&lt;&gt;"",Scoring!$L$27)+IF(Data!$W259&lt;&gt;"",Scoring!$L$28)+IF(Data!$X259&lt;&gt;"",Scoring!$L$29)+IF(Data!$Y259&lt;&gt;"",Scoring!$L$30)+IF(Data!$Z259&lt;&gt;"",Scoring!$L$31)+IF(Data!$AA259&lt;&gt;"",Scoring!$L$32)+IF(Data!$AB259&lt;&gt;"",Scoring!$L$33)+IF(Data!$AC259&lt;&gt;"",Scoring!$L$34)+IF(Data!$AD259&lt;&gt;"",Scoring!$L$35)+IF(Data!$AE259&lt;&gt;"",Scoring!$L$36)+IF(Data!$AF259&lt;&gt;"",Scoring!$L$37)+IF(Data!$AG259&lt;&gt;"",Scoring!$L$38)+IF(Data!$AH259&lt;&gt;"",Scoring!$L$39)+IF(Data!$AI259&lt;&gt;"",Scoring!$L$40)+IF(Data!$AJ259&lt;&gt;"",Scoring!$L$41)+IF(Data!$AK259&lt;&gt;"",Scoring!$L$42)+IF(Data!$AL259&lt;&gt;"",Scoring!$L$43)+IF(Data!$AM259&lt;&gt;"",Scoring!$L$44)+IF(Data!$AN259&lt;&gt;"",Scoring!$L$45)+IF(Data!$AO259&lt;&gt;"",Scoring!$L$46)+IF(Data!$AP259&lt;&gt;"",Scoring!$L$47)+IF(Data!$AQ259&lt;&gt;"",Scoring!$L$48)+IF(Data!$AR259&lt;&gt;"",Scoring!$L$49)+IF(Data!$AS259&lt;&gt;"",Scoring!$L$50)+IF(Data!$AT259&lt;&gt;"",Scoring!$L$51)+IF(Data!$AU259&lt;&gt;"",Scoring!$L$52),"")</f>
        <v/>
      </c>
      <c r="BM259" s="180" t="str">
        <f>IF(BL259&lt;&gt;"",LOOKUP(BL259,Likelihoods!$A$7:$A$107,Likelihoods!J$7:J$107),"")</f>
        <v/>
      </c>
      <c r="BN259" s="181" t="str">
        <f>IF(AND(COUNTBLANK($B259:$O259)=13,COUNTBLANK($P259:$Q259)=1,COUNTBLANK($R259:$U259)=3,COUNTBLANK($V259:$X259)=2,COUNTBLANK($Y259:$AE259)=6,COUNTBLANK($AF259:$AJ259)=4,COUNTBLANK($AK259:AN259)=3,COUNTBLANK($AO259:$AQ259)=2,COUNTBLANK($AR259:$AS259)=1,COUNTBLANK($AT259:$AU259)=1),IF(Data!$B259&lt;&gt;"",Scoring!$M$7)+IF(Data!$C259&lt;&gt;"",Scoring!$M$8)+IF(Data!$D259&lt;&gt;"",Scoring!$M$9)+IF(Data!$E259&lt;&gt;"",Scoring!$M$10)+IF(Data!$F259&lt;&gt;"",Scoring!$M$11)+IF(Data!$G259&lt;&gt;"",Scoring!$M$12)+IF(Data!$H259&lt;&gt;"",Scoring!$M$13)+IF(Data!$I259&lt;&gt;"",Scoring!$M$14)+IF(Data!$J259&lt;&gt;"",Scoring!$M$15)+IF(Data!$K259&lt;&gt;"",Scoring!$M$16)+IF(Data!$L259&lt;&gt;"",Scoring!$M$17)+IF(Data!$M259&lt;&gt;"",Scoring!$M$18)+IF(Data!$N259&lt;&gt;"",Scoring!$M$19)+IF(Data!$O259&lt;&gt;"",Scoring!$M$20)+IF(Data!$P259&lt;&gt;"",Scoring!$M$21)+IF(Data!$Q259&lt;&gt;"",Scoring!$M$22)+IF(Data!$R259&lt;&gt;"",Scoring!$M$23)+IF(Data!$S259&lt;&gt;"",Scoring!$M$24)+IF(Data!$T259&lt;&gt;"",Scoring!$M$25)+IF(Data!$U259&lt;&gt;"",Scoring!$M$26)+IF(Data!$V259&lt;&gt;"",Scoring!$M$27)+IF(Data!$W259&lt;&gt;"",Scoring!$M$28)+IF(Data!$X259&lt;&gt;"",Scoring!$M$29)+IF(Data!$Y259&lt;&gt;"",Scoring!$M$30)+IF(Data!$Z259&lt;&gt;"",Scoring!$M$31)+IF(Data!$AA259&lt;&gt;"",Scoring!$M$32)+IF(Data!$AB259&lt;&gt;"",Scoring!$M$33)+IF(Data!$AC259&lt;&gt;"",Scoring!$M$34)+IF(Data!$AD259&lt;&gt;"",Scoring!$M$35)+IF(Data!$AE259&lt;&gt;"",Scoring!$M$36)+IF(Data!$AF259&lt;&gt;"",Scoring!$M$37)+IF(Data!$AG259&lt;&gt;"",Scoring!$M$38)+IF(Data!$AH259&lt;&gt;"",Scoring!$M$39)+IF(Data!$AI259&lt;&gt;"",Scoring!$M$40)+IF(Data!$AJ259&lt;&gt;"",Scoring!$M$41)+IF(Data!$AK259&lt;&gt;"",Scoring!$M$42)+IF(Data!$AL259&lt;&gt;"",Scoring!$M$43)+IF(Data!$AM259&lt;&gt;"",Scoring!$M$44)+IF(Data!$AN259&lt;&gt;"",Scoring!$M$45)+IF(Data!$AO259&lt;&gt;"",Scoring!$M$46)+IF(Data!$AP259&lt;&gt;"",Scoring!$M$47)+IF(Data!$AQ259&lt;&gt;"",Scoring!$M$48)+IF(Data!$AR259&lt;&gt;"",Scoring!$M$49)+IF(Data!$AS259&lt;&gt;"",Scoring!$M$50)+IF(Data!$AT259&lt;&gt;"",Scoring!$M$51)+IF(Data!$AU259&lt;&gt;"",Scoring!$M$52),"")</f>
        <v/>
      </c>
      <c r="BO259" s="184" t="str">
        <f>IF(BN259&lt;&gt;"",LOOKUP(BN259,Likelihoods!$A$7:$A$107,Likelihoods!K$7:K$107),"")</f>
        <v/>
      </c>
      <c r="BP259" s="179" t="str">
        <f>IF(AND(COUNTBLANK($B259:$O259)=13,COUNTBLANK($P259:$Q259)=1,COUNTBLANK($R259:$U259)=3,COUNTBLANK($V259:$X259)=2,COUNTBLANK($Y259:$AE259)=6,COUNTBLANK($AF259:$AJ259)=4,COUNTBLANK($AK259:AN259)=3,COUNTBLANK($AO259:$AQ259)=2,COUNTBLANK($AR259:$AS259)=1,COUNTBLANK($AT259:$AU259)=1),IF(Data!$B259&lt;&gt;"",Scoring!$N$7)+IF(Data!$C259&lt;&gt;"",Scoring!$N$8)+IF(Data!$D259&lt;&gt;"",Scoring!$N$9)+IF(Data!$E259&lt;&gt;"",Scoring!$N$10)+IF(Data!$F259&lt;&gt;"",Scoring!$N$11)+IF(Data!$G259&lt;&gt;"",Scoring!$N$12)+IF(Data!$H259&lt;&gt;"",Scoring!$N$13)+IF(Data!$I259&lt;&gt;"",Scoring!$N$14)+IF(Data!$J259&lt;&gt;"",Scoring!$N$15)+IF(Data!$K259&lt;&gt;"",Scoring!$N$16)+IF(Data!$L259&lt;&gt;"",Scoring!$N$17)+IF(Data!$M259&lt;&gt;"",Scoring!$N$18)+IF(Data!$N259&lt;&gt;"",Scoring!$N$19)+IF(Data!$O259&lt;&gt;"",Scoring!$N$20)+IF(Data!$P259&lt;&gt;"",Scoring!$N$21)+IF(Data!$Q259&lt;&gt;"",Scoring!$N$22)+IF(Data!$R259&lt;&gt;"",Scoring!$N$23)+IF(Data!$S259&lt;&gt;"",Scoring!$N$24)+IF(Data!$T259&lt;&gt;"",Scoring!$N$25)+IF(Data!$U259&lt;&gt;"",Scoring!$N$26)+IF(Data!$V259&lt;&gt;"",Scoring!$N$27)+IF(Data!$W259&lt;&gt;"",Scoring!$N$28)+IF(Data!$X259&lt;&gt;"",Scoring!$N$29)+IF(Data!$Y259&lt;&gt;"",Scoring!$N$30)+IF(Data!$Z259&lt;&gt;"",Scoring!$N$31)+IF(Data!$AA259&lt;&gt;"",Scoring!$N$32)+IF(Data!$AB259&lt;&gt;"",Scoring!$N$33)+IF(Data!$AC259&lt;&gt;"",Scoring!$N$34)+IF(Data!$AD259&lt;&gt;"",Scoring!$N$35)+IF(Data!$AE259&lt;&gt;"",Scoring!$N$36)+IF(Data!$AF259&lt;&gt;"",Scoring!$N$37)+IF(Data!$AG259&lt;&gt;"",Scoring!$N$38)+IF(Data!$AH259&lt;&gt;"",Scoring!$N$39)+IF(Data!$AI259&lt;&gt;"",Scoring!$N$40)+IF(Data!$AJ259&lt;&gt;"",Scoring!$N$41)+IF(Data!$AK259&lt;&gt;"",Scoring!$N$42)+IF(Data!$AL259&lt;&gt;"",Scoring!$N$43)+IF(Data!$AM259&lt;&gt;"",Scoring!$N$44)+IF(Data!$AN259&lt;&gt;"",Scoring!$N$45)+IF(Data!$AO259&lt;&gt;"",Scoring!$N$46)+IF(Data!$AP259&lt;&gt;"",Scoring!$N$47)+IF(Data!$AQ259&lt;&gt;"",Scoring!$N$48)+IF(Data!$AR259&lt;&gt;"",Scoring!$N$49)+IF(Data!$AS259&lt;&gt;"",Scoring!$N$50)+IF(Data!$AT259&lt;&gt;"",Scoring!$N$51)+IF(Data!$AU259&lt;&gt;"",Scoring!$N$52),"")</f>
        <v/>
      </c>
      <c r="BQ259" s="189" t="str">
        <f>IF(BP259&lt;&gt;"",LOOKUP(BP259,Likelihoods!$A$7:$A$107,Likelihoods!L$7:L$107),"")</f>
        <v/>
      </c>
      <c r="BR259" s="181" t="str">
        <f>IF(AND(COUNTBLANK($B259:$O259)=13,COUNTBLANK($P259:$Q259)=1,COUNTBLANK($R259:$U259)=3,COUNTBLANK($V259:$X259)=2,COUNTBLANK($Y259:$AE259)=6,COUNTBLANK($AF259:$AJ259)=4,COUNTBLANK($AK259:AN259)=3,COUNTBLANK($AO259:$AQ259)=2,COUNTBLANK($AR259:$AS259)=1,COUNTBLANK($AT259:$AU259)=1),IF(Data!$B259&lt;&gt;"",Scoring!$O$7)+IF(Data!$C259&lt;&gt;"",Scoring!$O$8)+IF(Data!$D259&lt;&gt;"",Scoring!$O$9)+IF(Data!$E259&lt;&gt;"",Scoring!$O$10)+IF(Data!$F259&lt;&gt;"",Scoring!$O$11)+IF(Data!$G259&lt;&gt;"",Scoring!$O$12)+IF(Data!$H259&lt;&gt;"",Scoring!$O$13)+IF(Data!$I259&lt;&gt;"",Scoring!$O$14)+IF(Data!$J259&lt;&gt;"",Scoring!$O$15)+IF(Data!$K259&lt;&gt;"",Scoring!$O$16)+IF(Data!$L259&lt;&gt;"",Scoring!$O$17)+IF(Data!$M259&lt;&gt;"",Scoring!$O$18)+IF(Data!$N259&lt;&gt;"",Scoring!$O$19)+IF(Data!$O259&lt;&gt;"",Scoring!$O$20)+IF(Data!$P259&lt;&gt;"",Scoring!$O$21)+IF(Data!$Q259&lt;&gt;"",Scoring!$O$22)+IF(Data!$R259&lt;&gt;"",Scoring!$O$23)+IF(Data!$S259&lt;&gt;"",Scoring!$O$24)+IF(Data!$T259&lt;&gt;"",Scoring!$O$25)+IF(Data!$U259&lt;&gt;"",Scoring!$O$26)+IF(Data!$V259&lt;&gt;"",Scoring!$O$27)+IF(Data!$W259&lt;&gt;"",Scoring!$O$28)+IF(Data!$X259&lt;&gt;"",Scoring!$O$29)+IF(Data!$Y259&lt;&gt;"",Scoring!$O$30)+IF(Data!$Z259&lt;&gt;"",Scoring!$O$31)+IF(Data!$AA259&lt;&gt;"",Scoring!$O$32)+IF(Data!$AB259&lt;&gt;"",Scoring!$O$33)+IF(Data!$AC259&lt;&gt;"",Scoring!$O$34)+IF(Data!$AD259&lt;&gt;"",Scoring!$O$35)+IF(Data!$AE259&lt;&gt;"",Scoring!$O$36)+IF(Data!$AF259&lt;&gt;"",Scoring!$O$37)+IF(Data!$AG259&lt;&gt;"",Scoring!$O$38)+IF(Data!$AH259&lt;&gt;"",Scoring!$O$39)+IF(Data!$AI259&lt;&gt;"",Scoring!$O$40)+IF(Data!$AJ259&lt;&gt;"",Scoring!$O$41)+IF(Data!$AK259&lt;&gt;"",Scoring!$O$42)+IF(Data!$AL259&lt;&gt;"",Scoring!$O$43)+IF(Data!$AM259&lt;&gt;"",Scoring!$O$44)+IF(Data!$AN259&lt;&gt;"",Scoring!$O$45)+IF(Data!$AO259&lt;&gt;"",Scoring!$O$46)+IF(Data!$AP259&lt;&gt;"",Scoring!$O$47)+IF(Data!$AQ259&lt;&gt;"",Scoring!$O$48)+IF(Data!$AR259&lt;&gt;"",Scoring!$O$49)+IF(Data!$AS259&lt;&gt;"",Scoring!$O$50)+IF(Data!$AT259&lt;&gt;"",Scoring!$O$51)+IF(Data!$AU259&lt;&gt;"",Scoring!$O$52),"")</f>
        <v/>
      </c>
      <c r="BS259" s="184" t="str">
        <f>IF(BR259&lt;&gt;"",LOOKUP(BR259,Likelihoods!$A$7:$A$107,Likelihoods!M$7:M$107),"")</f>
        <v/>
      </c>
      <c r="BT259" s="181" t="str">
        <f>IF(AND(COUNTBLANK($B259:$O259)=13,COUNTBLANK($P259:$Q259)=1,COUNTBLANK($R259:$U259)=3,COUNTBLANK($V259:$X259)=2,COUNTBLANK($Y259:$AE259)=6,COUNTBLANK($AF259:$AJ259)=4,COUNTBLANK($AK259:AN259)=3,COUNTBLANK($AO259:$AQ259)=2,COUNTBLANK($AR259:$AS259)=1,COUNTBLANK($AT259:$AU259)=1),IF(Data!$B259&lt;&gt;"",Scoring!$P$7)+IF(Data!$C259&lt;&gt;"",Scoring!$P$8)+IF(Data!$D259&lt;&gt;"",Scoring!$P$9)+IF(Data!$E259&lt;&gt;"",Scoring!$P$10)+IF(Data!$F259&lt;&gt;"",Scoring!$P$11)+IF(Data!$G259&lt;&gt;"",Scoring!$P$12)+IF(Data!$H259&lt;&gt;"",Scoring!$P$13)+IF(Data!$I259&lt;&gt;"",Scoring!$P$14)+IF(Data!$J259&lt;&gt;"",Scoring!$P$15)+IF(Data!$K259&lt;&gt;"",Scoring!$P$16)+IF(Data!$L259&lt;&gt;"",Scoring!$P$17)+IF(Data!$M259&lt;&gt;"",Scoring!$P$18)+IF(Data!$N259&lt;&gt;"",Scoring!$P$19)+IF(Data!$O259&lt;&gt;"",Scoring!$P$20)+IF(Data!$P259&lt;&gt;"",Scoring!$P$21)+IF(Data!$Q259&lt;&gt;"",Scoring!$P$22)+IF(Data!$R259&lt;&gt;"",Scoring!$P$23)+IF(Data!$S259&lt;&gt;"",Scoring!$P$24)+IF(Data!$T259&lt;&gt;"",Scoring!$P$25)+IF(Data!$U259&lt;&gt;"",Scoring!$P$26)+IF(Data!$V259&lt;&gt;"",Scoring!$P$27)+IF(Data!$W259&lt;&gt;"",Scoring!$P$28)+IF(Data!$X259&lt;&gt;"",Scoring!$P$29)+IF(Data!$Y259&lt;&gt;"",Scoring!$P$30)+IF(Data!$Z259&lt;&gt;"",Scoring!$P$31)+IF(Data!$AA259&lt;&gt;"",Scoring!$P$32)+IF(Data!$AB259&lt;&gt;"",Scoring!$P$33)+IF(Data!$AC259&lt;&gt;"",Scoring!$P$34)+IF(Data!$AD259&lt;&gt;"",Scoring!$P$35)+IF(Data!$AE259&lt;&gt;"",Scoring!$P$36)+IF(Data!$AF259&lt;&gt;"",Scoring!$P$37)+IF(Data!$AG259&lt;&gt;"",Scoring!$P$38)+IF(Data!$AH259&lt;&gt;"",Scoring!$P$39)+IF(Data!$AI259&lt;&gt;"",Scoring!$P$40)+IF(Data!$AJ259&lt;&gt;"",Scoring!$P$41)+IF(Data!$AK259&lt;&gt;"",Scoring!$P$42)+IF(Data!$AL259&lt;&gt;"",Scoring!$P$43)+IF(Data!$AM259&lt;&gt;"",Scoring!$P$44)+IF(Data!$AN259&lt;&gt;"",Scoring!$P$45)+IF(Data!$AO259&lt;&gt;"",Scoring!$P$46)+IF(Data!$AP259&lt;&gt;"",Scoring!$P$47)+IF(Data!$AQ259&lt;&gt;"",Scoring!$P$48)+IF(Data!$AR259&lt;&gt;"",Scoring!$P$49)+IF(Data!$AS259&lt;&gt;"",Scoring!$P$50)+IF(Data!$AT259&lt;&gt;"",Scoring!$P$51)+IF(Data!$AU259&lt;&gt;"",Scoring!$P$52),"")</f>
        <v/>
      </c>
      <c r="BU259" s="180" t="str">
        <f>IF(BT259&lt;&gt;"",LOOKUP(BT259,Likelihoods!$A$7:$A$107,Likelihoods!N$7:N$107),"")</f>
        <v/>
      </c>
      <c r="BV259" s="181" t="str">
        <f>IF(AND(COUNTBLANK($B259:$O259)=13,COUNTBLANK($P259:$Q259)=1,COUNTBLANK($R259:$U259)=3,COUNTBLANK($V259:$X259)=2,COUNTBLANK($Y259:$AE259)=6,COUNTBLANK($AF259:$AJ259)=4,COUNTBLANK($AK259:AN259)=3,COUNTBLANK($AO259:$AQ259)=2,COUNTBLANK($AR259:$AS259)=1,COUNTBLANK($AT259:$AU259)=1),IF(Data!$B259&lt;&gt;"",Scoring!$Q$7)+IF(Data!$C259&lt;&gt;"",Scoring!$Q$8)+IF(Data!$D259&lt;&gt;"",Scoring!$Q$9)+IF(Data!$E259&lt;&gt;"",Scoring!$Q$10)+IF(Data!$F259&lt;&gt;"",Scoring!$Q$11)+IF(Data!$G259&lt;&gt;"",Scoring!$Q$12)+IF(Data!$H259&lt;&gt;"",Scoring!$Q$13)+IF(Data!$I259&lt;&gt;"",Scoring!$Q$14)+IF(Data!$J259&lt;&gt;"",Scoring!$Q$15)+IF(Data!$K259&lt;&gt;"",Scoring!$Q$16)+IF(Data!$L259&lt;&gt;"",Scoring!$Q$17)+IF(Data!$M259&lt;&gt;"",Scoring!$Q$18)+IF(Data!$N259&lt;&gt;"",Scoring!$Q$19)+IF(Data!$O259&lt;&gt;"",Scoring!$Q$20)+IF(Data!$P259&lt;&gt;"",Scoring!$Q$21)+IF(Data!$Q259&lt;&gt;"",Scoring!$Q$22)+IF(Data!$R259&lt;&gt;"",Scoring!$Q$23)+IF(Data!$S259&lt;&gt;"",Scoring!$Q$24)+IF(Data!$T259&lt;&gt;"",Scoring!$Q$25)+IF(Data!$U259&lt;&gt;"",Scoring!$Q$26)+IF(Data!$V259&lt;&gt;"",Scoring!$Q$27)+IF(Data!$W259&lt;&gt;"",Scoring!$Q$28)+IF(Data!$X259&lt;&gt;"",Scoring!$Q$29)+IF(Data!$Y259&lt;&gt;"",Scoring!$Q$30)+IF(Data!$Z259&lt;&gt;"",Scoring!$Q$31)+IF(Data!$AA259&lt;&gt;"",Scoring!$Q$32)+IF(Data!$AB259&lt;&gt;"",Scoring!$Q$33)+IF(Data!$AC259&lt;&gt;"",Scoring!$Q$34)+IF(Data!$AD259&lt;&gt;"",Scoring!$Q$35)+IF(Data!$AE259&lt;&gt;"",Scoring!$Q$36)+IF(Data!$AF259&lt;&gt;"",Scoring!$Q$37)+IF(Data!$AG259&lt;&gt;"",Scoring!$Q$38)+IF(Data!$AH259&lt;&gt;"",Scoring!$Q$39)+IF(Data!$AI259&lt;&gt;"",Scoring!$Q$40)+IF(Data!$AJ259&lt;&gt;"",Scoring!$Q$41)+IF(Data!$AK259&lt;&gt;"",Scoring!$Q$42)+IF(Data!$AL259&lt;&gt;"",Scoring!$Q$43)+IF(Data!$AM259&lt;&gt;"",Scoring!$Q$44)+IF(Data!$AN259&lt;&gt;"",Scoring!$Q$45)+IF(Data!$AO259&lt;&gt;"",Scoring!$Q$46)+IF(Data!$AP259&lt;&gt;"",Scoring!$Q$47)+IF(Data!$AQ259&lt;&gt;"",Scoring!$Q$48)+IF(Data!$AR259&lt;&gt;"",Scoring!$Q$49)+IF(Data!$AS259&lt;&gt;"",Scoring!$Q$50)+IF(Data!$AT259&lt;&gt;"",Scoring!$Q$51)+IF(Data!$AU259&lt;&gt;"",Scoring!$Q$52),"")</f>
        <v/>
      </c>
      <c r="BW259" s="183" t="str">
        <f>IF(BV259&lt;&gt;"",LOOKUP(BV259,Likelihoods!$A$7:$A$107,Likelihoods!O$7:O$107),"")</f>
        <v/>
      </c>
      <c r="BX259" s="9"/>
      <c r="BY259" s="9"/>
      <c r="BZ259" s="9"/>
      <c r="CA259" s="9"/>
      <c r="CB259" s="9"/>
      <c r="CC259" s="9"/>
      <c r="CD259" s="9"/>
      <c r="CE259" s="9"/>
      <c r="CF259" s="9"/>
      <c r="CG259" s="9"/>
      <c r="CH259" s="9"/>
      <c r="CI259" s="9"/>
      <c r="CJ259" s="9"/>
      <c r="CK259" s="9"/>
    </row>
    <row r="260" spans="1:89" ht="14.25">
      <c r="A260" s="59"/>
      <c r="B260" s="76"/>
      <c r="C260" s="77"/>
      <c r="D260" s="77"/>
      <c r="E260" s="77"/>
      <c r="F260" s="77"/>
      <c r="G260" s="77"/>
      <c r="H260" s="77"/>
      <c r="I260" s="77"/>
      <c r="J260" s="77"/>
      <c r="K260" s="77"/>
      <c r="L260" s="77"/>
      <c r="M260" s="77"/>
      <c r="N260" s="77"/>
      <c r="O260" s="77"/>
      <c r="P260" s="76"/>
      <c r="Q260" s="78"/>
      <c r="R260" s="77"/>
      <c r="S260" s="77"/>
      <c r="T260" s="77"/>
      <c r="U260" s="77"/>
      <c r="V260" s="76"/>
      <c r="W260" s="77"/>
      <c r="X260" s="78"/>
      <c r="Y260" s="77"/>
      <c r="Z260" s="77"/>
      <c r="AA260" s="77"/>
      <c r="AB260" s="77"/>
      <c r="AC260" s="77"/>
      <c r="AD260" s="77"/>
      <c r="AE260" s="77"/>
      <c r="AF260" s="76"/>
      <c r="AG260" s="77"/>
      <c r="AH260" s="77"/>
      <c r="AI260" s="77"/>
      <c r="AJ260" s="78"/>
      <c r="AK260" s="77"/>
      <c r="AL260" s="77"/>
      <c r="AM260" s="77"/>
      <c r="AN260" s="77"/>
      <c r="AO260" s="76"/>
      <c r="AP260" s="77"/>
      <c r="AQ260" s="78"/>
      <c r="AR260" s="76"/>
      <c r="AS260" s="78"/>
      <c r="AT260" s="77"/>
      <c r="AU260" s="77"/>
      <c r="AV260" s="179" t="str">
        <f>IF(AND(COUNTBLANK($B260:$O260)=13,COUNTBLANK($P260:$Q260)=1,COUNTBLANK($R260:$U260)=3,COUNTBLANK($V260:$X260)=2,COUNTBLANK($Y260:$AE260)=6,COUNTBLANK($AF260:$AJ260)=4,COUNTBLANK($AK260:AN260)=3,COUNTBLANK($AO260:$AQ260)=2,COUNTBLANK($AR260:$AS260)=1,COUNTBLANK($AT260:$AU260)=1),IF(Data!$B260&lt;&gt;"",Scoring!$D$7)+IF(Data!$C260&lt;&gt;"",Scoring!$D$8)+IF(Data!$D260&lt;&gt;"",Scoring!$D$9)+IF(Data!$E260&lt;&gt;"",Scoring!$D$10)+IF(Data!$F260&lt;&gt;"",Scoring!$D$11)+IF(Data!$G260&lt;&gt;"",Scoring!$D$12)+IF(Data!$H260&lt;&gt;"",Scoring!$D$13)+IF(Data!$I260&lt;&gt;"",Scoring!$D$14)+IF(Data!$J260&lt;&gt;"",Scoring!$D$15)+IF(Data!$K260&lt;&gt;"",Scoring!$D$16)+IF(Data!$L260&lt;&gt;"",Scoring!$D$17)+IF(Data!$M260&lt;&gt;"",Scoring!$D$18)+IF(Data!$N260&lt;&gt;"",Scoring!$D$19)+IF(Data!$O260&lt;&gt;"",Scoring!$D$20)+IF(Data!$P260&lt;&gt;"",Scoring!$D$21)+IF(Data!$Q260&lt;&gt;"",Scoring!$D$22)+IF(Data!$R260&lt;&gt;"",Scoring!$D$23)+IF(Data!$S260&lt;&gt;"",Scoring!$D$24)+IF(Data!$T260&lt;&gt;"",Scoring!$D$25)+IF(Data!$U260&lt;&gt;"",Scoring!$D$26)+IF(Data!$V260&lt;&gt;"",Scoring!$D$27)+IF(Data!$W260&lt;&gt;"",Scoring!$D$28)+IF(Data!$X260&lt;&gt;"",Scoring!$D$29)+IF(Data!$Y260&lt;&gt;"",Scoring!$D$30)+IF(Data!$Z260&lt;&gt;"",Scoring!$D$31)+IF(Data!$AA260&lt;&gt;"",Scoring!$D$32)+IF(Data!$AB260&lt;&gt;"",Scoring!$D$33)+IF(Data!$AC260&lt;&gt;"",Scoring!$D$34)+IF(Data!$AD260&lt;&gt;"",Scoring!$D$35)+IF(Data!$AE260&lt;&gt;"",Scoring!$D$36)+IF(Data!$AF260&lt;&gt;"",Scoring!$D$37)+IF(Data!$AG260&lt;&gt;"",Scoring!$D$38)+IF(Data!$AH260&lt;&gt;"",Scoring!$D$39)+IF(Data!$AI260&lt;&gt;"",Scoring!$D$40)+IF(Data!$AJ260&lt;&gt;"",Scoring!$D$41)+IF(Data!$AK260&lt;&gt;"",Scoring!$D$42)+IF(Data!$AL260&lt;&gt;"",Scoring!$D$43)+IF(Data!$AM260&lt;&gt;"",Scoring!$D$44)+IF(Data!$AN260&lt;&gt;"",Scoring!$D$45)+IF(Data!$AO260&lt;&gt;"",Scoring!$D$46)+IF(Data!$AP260&lt;&gt;"",Scoring!$D$47)+IF(Data!$AQ260&lt;&gt;"",Scoring!$D$48)+IF(Data!$AR260&lt;&gt;"",Scoring!$D$49)+IF(Data!$AS260&lt;&gt;"",Scoring!$D$50)+IF(Data!$AT260&lt;&gt;"",Scoring!$D$51)+IF(Data!$AU260&lt;&gt;"",Scoring!$D$52),"")</f>
        <v/>
      </c>
      <c r="AW260" s="180" t="str">
        <f>IF(AV260&lt;&gt;"",LOOKUP(AV260,Likelihoods!$A$7:$A$107,Likelihoods!B$7:B$107),"")</f>
        <v/>
      </c>
      <c r="AX260" s="181" t="str">
        <f>IF(AND(COUNTBLANK($B260:$O260)=13,COUNTBLANK($P260:$Q260)=1,COUNTBLANK($R260:$U260)=3,COUNTBLANK($V260:$X260)=2,COUNTBLANK($Y260:$AE260)=6,COUNTBLANK($AF260:$AJ260)=4,COUNTBLANK($AK260:AN260)=3,COUNTBLANK($AO260:$AQ260)=2,COUNTBLANK($AR260:$AS260)=1,COUNTBLANK($AT260:$AU260)=1),IF(Data!$B260&lt;&gt;"",Scoring!$E$7)+IF(Data!$C260&lt;&gt;"",Scoring!$E$8)+IF(Data!$D260&lt;&gt;"",Scoring!$E$9)+IF(Data!$E260&lt;&gt;"",Scoring!$E$10)+IF(Data!$F260&lt;&gt;"",Scoring!$E$11)+IF(Data!$G260&lt;&gt;"",Scoring!$E$12)+IF(Data!$H260&lt;&gt;"",Scoring!$E$13)+IF(Data!$I260&lt;&gt;"",Scoring!$E$14)+IF(Data!$J260&lt;&gt;"",Scoring!$E$15)+IF(Data!$K260&lt;&gt;"",Scoring!$E$16)+IF(Data!$L260&lt;&gt;"",Scoring!$E$17)+IF(Data!$M260&lt;&gt;"",Scoring!$E$18)+IF(Data!$N260&lt;&gt;"",Scoring!$E$19)+IF(Data!$O260&lt;&gt;"",Scoring!$E$20)+IF(Data!$P260&lt;&gt;"",Scoring!$E$21)+IF(Data!$Q260&lt;&gt;"",Scoring!$E$22)+IF(Data!$R260&lt;&gt;"",Scoring!$E$23)+IF(Data!$S260&lt;&gt;"",Scoring!$E$24)+IF(Data!$T260&lt;&gt;"",Scoring!$E$25)+IF(Data!$U260&lt;&gt;"",Scoring!$E$26)+IF(Data!$V260&lt;&gt;"",Scoring!$E$27)+IF(Data!$W260&lt;&gt;"",Scoring!$E$28)+IF(Data!$X260&lt;&gt;"",Scoring!$E$29)+IF(Data!$Y260&lt;&gt;"",Scoring!$E$30)+IF(Data!$Z260&lt;&gt;"",Scoring!$E$31)+IF(Data!$AA260&lt;&gt;"",Scoring!$E$32)+IF(Data!$AB260&lt;&gt;"",Scoring!$E$33)+IF(Data!$AC260&lt;&gt;"",Scoring!$E$34)+IF(Data!$AD260&lt;&gt;"",Scoring!$E$35)+IF(Data!$AE260&lt;&gt;"",Scoring!$E$36)+IF(Data!$AF260&lt;&gt;"",Scoring!$E$37)+IF(Data!$AG260&lt;&gt;"",Scoring!$E$38)+IF(Data!$AH260&lt;&gt;"",Scoring!$E$39)+IF(Data!$AI260&lt;&gt;"",Scoring!$E$40)+IF(Data!$AJ260&lt;&gt;"",Scoring!$E$41)+IF(Data!$AK260&lt;&gt;"",Scoring!$E$42)+IF(Data!$AL260&lt;&gt;"",Scoring!$E$43)+IF(Data!$AM260&lt;&gt;"",Scoring!$E$44)+IF(Data!$AN260&lt;&gt;"",Scoring!$E$45)+IF(Data!$AO260&lt;&gt;"",Scoring!$E$46)+IF(Data!$AP260&lt;&gt;"",Scoring!$E$47)+IF(Data!$AQ260&lt;&gt;"",Scoring!$E$48)+IF(Data!$AR260&lt;&gt;"",Scoring!$E$49)+IF(Data!$AS260&lt;&gt;"",Scoring!$E$50)+IF(Data!$AT260&lt;&gt;"",Scoring!$E$51)+IF(Data!$AU260&lt;&gt;"",Scoring!$E$52),"")</f>
        <v/>
      </c>
      <c r="AY260" s="180" t="str">
        <f>IF(AX260&lt;&gt;"",LOOKUP(AX260,Likelihoods!$A$7:$A$107,Likelihoods!C$7:C$107),"")</f>
        <v/>
      </c>
      <c r="AZ260" s="182" t="str">
        <f>IF(AND(COUNTBLANK($B260:$O260)=13,COUNTBLANK($P260:$Q260)=1,COUNTBLANK($R260:$U260)=3,COUNTBLANK($V260:$X260)=2,COUNTBLANK($Y260:$AE260)=6,COUNTBLANK($AF260:$AJ260)=4,COUNTBLANK($AK260:AN260)=3,COUNTBLANK($AO260:$AQ260)=2,COUNTBLANK($AR260:$AS260)=1,COUNTBLANK($AT260:$AU260)=1),IF(Data!$B260&lt;&gt;"",Scoring!$F$7)+IF(Data!$C260&lt;&gt;"",Scoring!$F$8)+IF(Data!$D260&lt;&gt;"",Scoring!$F$9)+IF(Data!$E260&lt;&gt;"",Scoring!$F$10)+IF(Data!$F260&lt;&gt;"",Scoring!$F$11)+IF(Data!$G260&lt;&gt;"",Scoring!$F$12)+IF(Data!$H260&lt;&gt;"",Scoring!$F$13)+IF(Data!$I260&lt;&gt;"",Scoring!$F$14)+IF(Data!$J260&lt;&gt;"",Scoring!$F$15)+IF(Data!$K260&lt;&gt;"",Scoring!$F$16)+IF(Data!$L260&lt;&gt;"",Scoring!$F$17)+IF(Data!$M260&lt;&gt;"",Scoring!$F$18)+IF(Data!$N260&lt;&gt;"",Scoring!$F$19)+IF(Data!$O260&lt;&gt;"",Scoring!$F$20)+IF(Data!$P260&lt;&gt;"",Scoring!$F$21)+IF(Data!$Q260&lt;&gt;"",Scoring!$F$22)+IF(Data!$R260&lt;&gt;"",Scoring!$F$23)+IF(Data!$S260&lt;&gt;"",Scoring!$F$24)+IF(Data!$T260&lt;&gt;"",Scoring!$F$25)+IF(Data!$U260&lt;&gt;"",Scoring!$F$26)+IF(Data!$V260&lt;&gt;"",Scoring!$F$27)+IF(Data!$W260&lt;&gt;"",Scoring!$F$28)+IF(Data!$X260&lt;&gt;"",Scoring!$F$29)+IF(Data!$Y260&lt;&gt;"",Scoring!$F$30)+IF(Data!$Z260&lt;&gt;"",Scoring!$F$31)+IF(Data!$AA260&lt;&gt;"",Scoring!$F$32)+IF(Data!$AB260&lt;&gt;"",Scoring!$F$33)+IF(Data!$AC260&lt;&gt;"",Scoring!$F$34)+IF(Data!$AD260&lt;&gt;"",Scoring!$F$35)+IF(Data!$AE260&lt;&gt;"",Scoring!$F$36)+IF(Data!$AF260&lt;&gt;"",Scoring!$F$37)+IF(Data!$AG260&lt;&gt;"",Scoring!$F$38)+IF(Data!$AH260&lt;&gt;"",Scoring!$F$39)+IF(Data!$AI260&lt;&gt;"",Scoring!$F$40)+IF(Data!$AJ260&lt;&gt;"",Scoring!$F$41)+IF(Data!$AK260&lt;&gt;"",Scoring!$F$42)+IF(Data!$AL260&lt;&gt;"",Scoring!$F$43)+IF(Data!$AM260&lt;&gt;"",Scoring!$F$44)+IF(Data!$AN260&lt;&gt;"",Scoring!$F$45)+IF(Data!$AO260&lt;&gt;"",Scoring!$F$46)+IF(Data!$AP260&lt;&gt;"",Scoring!$F$47)+IF(Data!$AQ260&lt;&gt;"",Scoring!$F$48)+IF(Data!$AR260&lt;&gt;"",Scoring!$F$49)+IF(Data!$AS260&lt;&gt;"",Scoring!$F$50)+IF(Data!$AT260&lt;&gt;"",Scoring!$F$51)+IF(Data!$AU260&lt;&gt;"",Scoring!$F$52),"")</f>
        <v/>
      </c>
      <c r="BA260" s="183" t="str">
        <f>IF(AZ260&lt;&gt;"",LOOKUP(AZ260,Likelihoods!$A$7:$A$107,Likelihoods!D$7:D$107),"")</f>
        <v/>
      </c>
      <c r="BB260" s="181" t="str">
        <f>IF(AND(COUNTBLANK($B260:$O260)=13,COUNTBLANK($P260:$Q260)=1,COUNTBLANK($R260:$U260)=3,COUNTBLANK($V260:$X260)=2,COUNTBLANK($Y260:$AE260)=6,COUNTBLANK($AF260:$AJ260)=4,COUNTBLANK($AK260:AN260)=3,COUNTBLANK($AO260:$AQ260)=2,COUNTBLANK($AR260:$AS260)=1,COUNTBLANK($AT260:$AU260)=1),IF(Data!$B260&lt;&gt;"",Scoring!$G$7)+IF(Data!$C260&lt;&gt;"",Scoring!$G$8)+IF(Data!$D260&lt;&gt;"",Scoring!$G$9)+IF(Data!$E260&lt;&gt;"",Scoring!$G$10)+IF(Data!$F260&lt;&gt;"",Scoring!$G$11)+IF(Data!$G260&lt;&gt;"",Scoring!$G$12)+IF(Data!$H260&lt;&gt;"",Scoring!$G$13)+IF(Data!$I260&lt;&gt;"",Scoring!$G$14)+IF(Data!$J260&lt;&gt;"",Scoring!$G$15)+IF(Data!$K260&lt;&gt;"",Scoring!$G$16)+IF(Data!$L260&lt;&gt;"",Scoring!$G$17)+IF(Data!$M260&lt;&gt;"",Scoring!$G$18)+IF(Data!$N260&lt;&gt;"",Scoring!$G$19)+IF(Data!$O260&lt;&gt;"",Scoring!$G$20)+IF(Data!$P260&lt;&gt;"",Scoring!$G$21)+IF(Data!$Q260&lt;&gt;"",Scoring!$G$22)+IF(Data!$R260&lt;&gt;"",Scoring!$G$23)+IF(Data!$S260&lt;&gt;"",Scoring!$G$24)+IF(Data!$T260&lt;&gt;"",Scoring!$G$25)+IF(Data!$U260&lt;&gt;"",Scoring!$G$26)+IF(Data!$V260&lt;&gt;"",Scoring!$G$27)+IF(Data!$W260&lt;&gt;"",Scoring!$G$28)+IF(Data!$X260&lt;&gt;"",Scoring!$G$29)+IF(Data!$Y260&lt;&gt;"",Scoring!$G$30)+IF(Data!$Z260&lt;&gt;"",Scoring!$G$31)+IF(Data!$AA260&lt;&gt;"",Scoring!$G$32)+IF(Data!$AB260&lt;&gt;"",Scoring!$G$33)+IF(Data!$AC260&lt;&gt;"",Scoring!$G$34)+IF(Data!$AD260&lt;&gt;"",Scoring!$G$35)+IF(Data!$AE260&lt;&gt;"",Scoring!$G$36)+IF(Data!$AF260&lt;&gt;"",Scoring!$G$37)+IF(Data!$AG260&lt;&gt;"",Scoring!$G$38)+IF(Data!$AH260&lt;&gt;"",Scoring!$G$39)+IF(Data!$AI260&lt;&gt;"",Scoring!$G$40)+IF(Data!$AJ260&lt;&gt;"",Scoring!$G$41)+IF(Data!$AK260&lt;&gt;"",Scoring!$G$42)+IF(Data!$AL260&lt;&gt;"",Scoring!$G$43)+IF(Data!$AM260&lt;&gt;"",Scoring!$G$44)+IF(Data!$AN260&lt;&gt;"",Scoring!$G$45)+IF(Data!$AO260&lt;&gt;"",Scoring!$G$46)+IF(Data!$AP260&lt;&gt;"",Scoring!$G$47)+IF(Data!$AQ260&lt;&gt;"",Scoring!$G$48)+IF(Data!$AR260&lt;&gt;"",Scoring!$G$49)+IF(Data!$AS260&lt;&gt;"",Scoring!$G$50)+IF(Data!$AT260&lt;&gt;"",Scoring!$G$51)+IF(Data!$AU260&lt;&gt;"",Scoring!$G$52),"")</f>
        <v/>
      </c>
      <c r="BC260" s="184" t="str">
        <f>IF(BB260&lt;&gt;"",LOOKUP(BB260,Likelihoods!$A$7:$A$107,Likelihoods!E$7:E$107),"")</f>
        <v/>
      </c>
      <c r="BD260" s="185" t="str">
        <f>IF(AND(COUNTBLANK($B260:$O260)=13,COUNTBLANK($P260:$Q260)=1,COUNTBLANK($R260:$U260)=3,COUNTBLANK($V260:$X260)=2,COUNTBLANK($Y260:$AE260)=6,COUNTBLANK($AF260:$AJ260)=4,COUNTBLANK($AK260:AN260)=3,COUNTBLANK($AO260:$AQ260)=2,COUNTBLANK($AR260:$AS260)=1,COUNTBLANK($AT260:$AU260)=1),IF(Data!$B260&lt;&gt;"",Scoring!$H$7)+IF(Data!$C260&lt;&gt;"",Scoring!$H$8)+IF(Data!$D260&lt;&gt;"",Scoring!$H$9)+IF(Data!$E260&lt;&gt;"",Scoring!$H$10)+IF(Data!$F260&lt;&gt;"",Scoring!$H$11)+IF(Data!$G260&lt;&gt;"",Scoring!$H$12)+IF(Data!$H260&lt;&gt;"",Scoring!$H$13)+IF(Data!$I260&lt;&gt;"",Scoring!$H$14)+IF(Data!$J260&lt;&gt;"",Scoring!$H$15)+IF(Data!$K260&lt;&gt;"",Scoring!$H$16)+IF(Data!$L260&lt;&gt;"",Scoring!$H$17)+IF(Data!$M260&lt;&gt;"",Scoring!$H$18)+IF(Data!$N260&lt;&gt;"",Scoring!$H$19)+IF(Data!$O260&lt;&gt;"",Scoring!$H$20)+IF(Data!$P260&lt;&gt;"",Scoring!$H$21)+IF(Data!$Q260&lt;&gt;"",Scoring!$H$22)+IF(Data!$R260&lt;&gt;"",Scoring!$H$23)+IF(Data!$S260&lt;&gt;"",Scoring!$H$24)+IF(Data!$T260&lt;&gt;"",Scoring!$H$25)+IF(Data!$U260&lt;&gt;"",Scoring!$H$26)+IF(Data!$V260&lt;&gt;"",Scoring!$H$27)+IF(Data!$W260&lt;&gt;"",Scoring!$H$28)+IF(Data!$X260&lt;&gt;"",Scoring!$H$29)+IF(Data!$Y260&lt;&gt;"",Scoring!$H$30)+IF(Data!$Z260&lt;&gt;"",Scoring!$H$31)+IF(Data!$AA260&lt;&gt;"",Scoring!$H$32)+IF(Data!$AB260&lt;&gt;"",Scoring!$H$33)+IF(Data!$AC260&lt;&gt;"",Scoring!$H$34)+IF(Data!$AD260&lt;&gt;"",Scoring!$H$35)+IF(Data!$AE260&lt;&gt;"",Scoring!$H$36)+IF(Data!$AF260&lt;&gt;"",Scoring!$H$37)+IF(Data!$AG260&lt;&gt;"",Scoring!$H$38)+IF(Data!$AH260&lt;&gt;"",Scoring!$H$39)+IF(Data!$AI260&lt;&gt;"",Scoring!$H$40)+IF(Data!$AJ260&lt;&gt;"",Scoring!$H$41)+IF(Data!$AK260&lt;&gt;"",Scoring!$H$42)+IF(Data!$AL260&lt;&gt;"",Scoring!$H$43)+IF(Data!$AM260&lt;&gt;"",Scoring!$H$44)+IF(Data!$AN260&lt;&gt;"",Scoring!$H$45)+IF(Data!$AO260&lt;&gt;"",Scoring!$H$46)+IF(Data!$AP260&lt;&gt;"",Scoring!$H$47)+IF(Data!$AQ260&lt;&gt;"",Scoring!$H$48)+IF(Data!$AR260&lt;&gt;"",Scoring!$H$49)+IF(Data!$AS260&lt;&gt;"",Scoring!$H$50)+IF(Data!$AT260&lt;&gt;"",Scoring!$H$51)+IF(Data!$AU260&lt;&gt;"",Scoring!$H$52),"")</f>
        <v/>
      </c>
      <c r="BE260" s="186" t="str">
        <f>IF(BD260&lt;&gt;"",LOOKUP(BD260,Likelihoods!$A$7:$A$107,Likelihoods!F$7:F$107),"")</f>
        <v/>
      </c>
      <c r="BF260" s="181" t="str">
        <f>IF(AND(COUNTBLANK($B260:$O260)=13,COUNTBLANK($P260:$Q260)=1,COUNTBLANK($R260:$U260)=3,COUNTBLANK($V260:$X260)=2,COUNTBLANK($Y260:$AE260)=6,COUNTBLANK($AF260:$AJ260)=4,COUNTBLANK($AK260:AN260)=3,COUNTBLANK($AO260:$AQ260)=2,COUNTBLANK($AR260:$AS260)=1,COUNTBLANK($AT260:$AU260)=1),IF(Data!$B260&lt;&gt;"",Scoring!$I$7)+IF(Data!$C260&lt;&gt;"",Scoring!$I$8)+IF(Data!$D260&lt;&gt;"",Scoring!$I$9)+IF(Data!$E260&lt;&gt;"",Scoring!$I$10)+IF(Data!$F260&lt;&gt;"",Scoring!$I$11)+IF(Data!$G260&lt;&gt;"",Scoring!$I$12)+IF(Data!$H260&lt;&gt;"",Scoring!$I$13)+IF(Data!$I260&lt;&gt;"",Scoring!$I$14)+IF(Data!$J260&lt;&gt;"",Scoring!$I$15)+IF(Data!$K260&lt;&gt;"",Scoring!$I$16)+IF(Data!$L260&lt;&gt;"",Scoring!$I$17)+IF(Data!$M260&lt;&gt;"",Scoring!$I$18)+IF(Data!$N260&lt;&gt;"",Scoring!$I$19)+IF(Data!$O260&lt;&gt;"",Scoring!$I$20)+IF(Data!$P260&lt;&gt;"",Scoring!$I$21)+IF(Data!$Q260&lt;&gt;"",Scoring!$I$22)+IF(Data!$R260&lt;&gt;"",Scoring!$I$23)+IF(Data!$S260&lt;&gt;"",Scoring!$I$24)+IF(Data!$T260&lt;&gt;"",Scoring!$I$25)+IF(Data!$U260&lt;&gt;"",Scoring!$I$26)+IF(Data!$V260&lt;&gt;"",Scoring!$I$27)+IF(Data!$W260&lt;&gt;"",Scoring!$I$28)+IF(Data!$X260&lt;&gt;"",Scoring!$I$29)+IF(Data!$Y260&lt;&gt;"",Scoring!$I$30)+IF(Data!$Z260&lt;&gt;"",Scoring!$I$31)+IF(Data!$AA260&lt;&gt;"",Scoring!$I$32)+IF(Data!$AB260&lt;&gt;"",Scoring!$I$33)+IF(Data!$AC260&lt;&gt;"",Scoring!$I$34)+IF(Data!$AD260&lt;&gt;"",Scoring!$I$35)+IF(Data!$AE260&lt;&gt;"",Scoring!$I$36)+IF(Data!$AF260&lt;&gt;"",Scoring!$I$37)+IF(Data!$AG260&lt;&gt;"",Scoring!$I$38)+IF(Data!$AH260&lt;&gt;"",Scoring!$I$39)+IF(Data!$AI260&lt;&gt;"",Scoring!$I$40)+IF(Data!$AJ260&lt;&gt;"",Scoring!$I$41)+IF(Data!$AK260&lt;&gt;"",Scoring!$I$42)+IF(Data!$AL260&lt;&gt;"",Scoring!$I$43)+IF(Data!$AM260&lt;&gt;"",Scoring!$I$44)+IF(Data!$AN260&lt;&gt;"",Scoring!$I$45)+IF(Data!$AO260&lt;&gt;"",Scoring!$I$46)+IF(Data!$AP260&lt;&gt;"",Scoring!$I$47)+IF(Data!$AQ260&lt;&gt;"",Scoring!$I$48)+IF(Data!$AR260&lt;&gt;"",Scoring!$I$49)+IF(Data!$AS260&lt;&gt;"",Scoring!$I$50)+IF(Data!$AT260&lt;&gt;"",Scoring!$I$51)+IF(Data!$AU260&lt;&gt;"",Scoring!$I$52),"")</f>
        <v/>
      </c>
      <c r="BG260" s="180" t="str">
        <f>IF(BF260&lt;&gt;"",LOOKUP(BF260,Likelihoods!$A$7:$A$107,Likelihoods!G$7:G$107),"")</f>
        <v/>
      </c>
      <c r="BH260" s="187" t="str">
        <f>IF(AND(COUNTBLANK($B260:$O260)=13,COUNTBLANK($P260:$Q260)=1,COUNTBLANK($R260:$U260)=3,COUNTBLANK($V260:$X260)=2,COUNTBLANK($Y260:$AE260)=6,COUNTBLANK($AF260:$AJ260)=4,COUNTBLANK($AK260:AN260)=3,COUNTBLANK($AO260:$AQ260)=2,COUNTBLANK($AR260:$AS260)=1,COUNTBLANK($AT260:$AU260)=1),IF(Data!$B260&lt;&gt;"",Scoring!$J$7)+IF(Data!$C260&lt;&gt;"",Scoring!$J$8)+IF(Data!$D260&lt;&gt;"",Scoring!$J$9)+IF(Data!$E260&lt;&gt;"",Scoring!$J$10)+IF(Data!$F260&lt;&gt;"",Scoring!$J$11)+IF(Data!$G260&lt;&gt;"",Scoring!$J$12)+IF(Data!$H260&lt;&gt;"",Scoring!$J$13)+IF(Data!$I260&lt;&gt;"",Scoring!$J$14)+IF(Data!$J260&lt;&gt;"",Scoring!$J$15)+IF(Data!$K260&lt;&gt;"",Scoring!$J$16)+IF(Data!$L260&lt;&gt;"",Scoring!$J$17)+IF(Data!$M260&lt;&gt;"",Scoring!$J$18)+IF(Data!$N260&lt;&gt;"",Scoring!$J$19)+IF(Data!$O260&lt;&gt;"",Scoring!$J$20)+IF(Data!$P260&lt;&gt;"",Scoring!$J$21)+IF(Data!$Q260&lt;&gt;"",Scoring!$J$22)+IF(Data!$R260&lt;&gt;"",Scoring!$J$23)+IF(Data!$S260&lt;&gt;"",Scoring!$J$24)+IF(Data!$T260&lt;&gt;"",Scoring!$J$25)+IF(Data!$U260&lt;&gt;"",Scoring!$J$26)+IF(Data!$V260&lt;&gt;"",Scoring!$J$27)+IF(Data!$W260&lt;&gt;"",Scoring!$J$28)+IF(Data!$X260&lt;&gt;"",Scoring!$J$29)+IF(Data!$Y260&lt;&gt;"",Scoring!$J$30)+IF(Data!$Z260&lt;&gt;"",Scoring!$J$31)+IF(Data!$AA260&lt;&gt;"",Scoring!$J$32)+IF(Data!$AB260&lt;&gt;"",Scoring!$J$33)+IF(Data!$AC260&lt;&gt;"",Scoring!$J$34)+IF(Data!$AD260&lt;&gt;"",Scoring!$J$35)+IF(Data!$AE260&lt;&gt;"",Scoring!$J$36)+IF(Data!$AF260&lt;&gt;"",Scoring!$J$37)+IF(Data!$AG260&lt;&gt;"",Scoring!$J$38)+IF(Data!$AH260&lt;&gt;"",Scoring!$J$39)+IF(Data!$AI260&lt;&gt;"",Scoring!$J$40)+IF(Data!$AJ260&lt;&gt;"",Scoring!$J$41)+IF(Data!$AK260&lt;&gt;"",Scoring!$J$42)+IF(Data!$AL260&lt;&gt;"",Scoring!$J$43)+IF(Data!$AM260&lt;&gt;"",Scoring!$J$44)+IF(Data!$AN260&lt;&gt;"",Scoring!$J$45)+IF(Data!$AO260&lt;&gt;"",Scoring!$J$46)+IF(Data!$AP260&lt;&gt;"",Scoring!$J$47)+IF(Data!$AQ260&lt;&gt;"",Scoring!$J$48)+IF(Data!$AR260&lt;&gt;"",Scoring!$J$49)+IF(Data!$AS260&lt;&gt;"",Scoring!$J$50)+IF(Data!$AT260&lt;&gt;"",Scoring!$J$51)+IF(Data!$AU260&lt;&gt;"",Scoring!$J$52),"")</f>
        <v/>
      </c>
      <c r="BI260" s="183" t="str">
        <f>IF(BH260&lt;&gt;"",LOOKUP(BH260,Likelihoods!$A$7:$A$107,Likelihoods!H$7:H$107),"")</f>
        <v/>
      </c>
      <c r="BJ260" s="188" t="str">
        <f>IF(AND(COUNTBLANK($B260:$O260)=13,COUNTBLANK($P260:$Q260)=1,COUNTBLANK($R260:$U260)=3,COUNTBLANK($V260:$X260)=2,COUNTBLANK($Y260:$AE260)=6,COUNTBLANK($AF260:$AJ260)=4,COUNTBLANK($AK260:AN260)=3,COUNTBLANK($AO260:$AQ260)=2,COUNTBLANK($AR260:$AS260)=1,COUNTBLANK($AT260:$AU260)=1),IF(Data!$B260&lt;&gt;"",Scoring!$K$7)+IF(Data!$C260&lt;&gt;"",Scoring!$K$8)+IF(Data!$D260&lt;&gt;"",Scoring!$K$9)+IF(Data!$E260&lt;&gt;"",Scoring!$K$10)+IF(Data!$F260&lt;&gt;"",Scoring!$K$11)+IF(Data!$G260&lt;&gt;"",Scoring!$K$12)+IF(Data!$H260&lt;&gt;"",Scoring!$K$13)+IF(Data!$I260&lt;&gt;"",Scoring!$K$14)+IF(Data!$J260&lt;&gt;"",Scoring!$K$15)+IF(Data!$K260&lt;&gt;"",Scoring!$K$16)+IF(Data!$L260&lt;&gt;"",Scoring!$K$17)+IF(Data!$M260&lt;&gt;"",Scoring!$K$18)+IF(Data!$N260&lt;&gt;"",Scoring!$K$19)+IF(Data!$O260&lt;&gt;"",Scoring!$K$20)+IF(Data!$P260&lt;&gt;"",Scoring!$K$21)+IF(Data!$Q260&lt;&gt;"",Scoring!$K$22)+IF(Data!$R260&lt;&gt;"",Scoring!$K$23)+IF(Data!$S260&lt;&gt;"",Scoring!$K$24)+IF(Data!$T260&lt;&gt;"",Scoring!$K$25)+IF(Data!$U260&lt;&gt;"",Scoring!$K$26)+IF(Data!$V260&lt;&gt;"",Scoring!$K$27)+IF(Data!$W260&lt;&gt;"",Scoring!$K$28)+IF(Data!$X260&lt;&gt;"",Scoring!$K$29)+IF(Data!$Y260&lt;&gt;"",Scoring!$K$30)+IF(Data!$Z260&lt;&gt;"",Scoring!$K$31)+IF(Data!$AA260&lt;&gt;"",Scoring!$K$32)+IF(Data!$AB260&lt;&gt;"",Scoring!$K$33)+IF(Data!$AC260&lt;&gt;"",Scoring!$K$34)+IF(Data!$AD260&lt;&gt;"",Scoring!$K$35)+IF(Data!$AE260&lt;&gt;"",Scoring!$K$36)+IF(Data!$AF260&lt;&gt;"",Scoring!$K$37)+IF(Data!$AG260&lt;&gt;"",Scoring!$K$38)+IF(Data!$AH260&lt;&gt;"",Scoring!$K$39)+IF(Data!$AI260&lt;&gt;"",Scoring!$K$40)+IF(Data!$AJ260&lt;&gt;"",Scoring!$K$41)+IF(Data!$AK260&lt;&gt;"",Scoring!$K$42)+IF(Data!$AL260&lt;&gt;"",Scoring!$K$43)+IF(Data!$AM260&lt;&gt;"",Scoring!$K$44)+IF(Data!$AN260&lt;&gt;"",Scoring!$K$45)+IF(Data!$AO260&lt;&gt;"",Scoring!$K$46)+IF(Data!$AP260&lt;&gt;"",Scoring!$K$47)+IF(Data!$AQ260&lt;&gt;"",Scoring!$K$48)+IF(Data!$AR260&lt;&gt;"",Scoring!$K$49)+IF(Data!$AS260&lt;&gt;"",Scoring!$K$50)+IF(Data!$AT260&lt;&gt;"",Scoring!$K$51)+IF(Data!$AU260&lt;&gt;"",Scoring!$K$52),"")</f>
        <v/>
      </c>
      <c r="BK260" s="184" t="str">
        <f>IF(BJ260&lt;&gt;"",LOOKUP(BJ260,Likelihoods!$A$7:$A$107,Likelihoods!I$7:I$107),"")</f>
        <v/>
      </c>
      <c r="BL260" s="187" t="str">
        <f>IF(AND(COUNTBLANK($B260:$O260)=13,COUNTBLANK($P260:$Q260)=1,COUNTBLANK($R260:$U260)=3,COUNTBLANK($V260:$X260)=2,COUNTBLANK($Y260:$AE260)=6,COUNTBLANK($AF260:$AJ260)=4,COUNTBLANK($AK260:AN260)=3,COUNTBLANK($AO260:$AQ260)=2,COUNTBLANK($AR260:$AS260)=1,COUNTBLANK($AT260:$AU260)=1),IF(Data!$B260&lt;&gt;"",Scoring!$L$7)+IF(Data!$C260&lt;&gt;"",Scoring!$L$8)+IF(Data!$D260&lt;&gt;"",Scoring!$L$9)+IF(Data!$E260&lt;&gt;"",Scoring!$L$10)+IF(Data!$F260&lt;&gt;"",Scoring!$L$11)+IF(Data!$G260&lt;&gt;"",Scoring!$L$12)+IF(Data!$H260&lt;&gt;"",Scoring!$L$13)+IF(Data!$I260&lt;&gt;"",Scoring!$L$14)+IF(Data!$J260&lt;&gt;"",Scoring!$L$15)+IF(Data!$K260&lt;&gt;"",Scoring!$L$16)+IF(Data!$L260&lt;&gt;"",Scoring!$L$17)+IF(Data!$M260&lt;&gt;"",Scoring!$L$18)+IF(Data!$N260&lt;&gt;"",Scoring!$L$19)+IF(Data!$O260&lt;&gt;"",Scoring!$L$20)+IF(Data!$P260&lt;&gt;"",Scoring!$L$21)+IF(Data!$Q260&lt;&gt;"",Scoring!$L$22)+IF(Data!$R260&lt;&gt;"",Scoring!$L$23)+IF(Data!$S260&lt;&gt;"",Scoring!$L$24)+IF(Data!$T260&lt;&gt;"",Scoring!$L$25)+IF(Data!$U260&lt;&gt;"",Scoring!$L$26)+IF(Data!$V260&lt;&gt;"",Scoring!$L$27)+IF(Data!$W260&lt;&gt;"",Scoring!$L$28)+IF(Data!$X260&lt;&gt;"",Scoring!$L$29)+IF(Data!$Y260&lt;&gt;"",Scoring!$L$30)+IF(Data!$Z260&lt;&gt;"",Scoring!$L$31)+IF(Data!$AA260&lt;&gt;"",Scoring!$L$32)+IF(Data!$AB260&lt;&gt;"",Scoring!$L$33)+IF(Data!$AC260&lt;&gt;"",Scoring!$L$34)+IF(Data!$AD260&lt;&gt;"",Scoring!$L$35)+IF(Data!$AE260&lt;&gt;"",Scoring!$L$36)+IF(Data!$AF260&lt;&gt;"",Scoring!$L$37)+IF(Data!$AG260&lt;&gt;"",Scoring!$L$38)+IF(Data!$AH260&lt;&gt;"",Scoring!$L$39)+IF(Data!$AI260&lt;&gt;"",Scoring!$L$40)+IF(Data!$AJ260&lt;&gt;"",Scoring!$L$41)+IF(Data!$AK260&lt;&gt;"",Scoring!$L$42)+IF(Data!$AL260&lt;&gt;"",Scoring!$L$43)+IF(Data!$AM260&lt;&gt;"",Scoring!$L$44)+IF(Data!$AN260&lt;&gt;"",Scoring!$L$45)+IF(Data!$AO260&lt;&gt;"",Scoring!$L$46)+IF(Data!$AP260&lt;&gt;"",Scoring!$L$47)+IF(Data!$AQ260&lt;&gt;"",Scoring!$L$48)+IF(Data!$AR260&lt;&gt;"",Scoring!$L$49)+IF(Data!$AS260&lt;&gt;"",Scoring!$L$50)+IF(Data!$AT260&lt;&gt;"",Scoring!$L$51)+IF(Data!$AU260&lt;&gt;"",Scoring!$L$52),"")</f>
        <v/>
      </c>
      <c r="BM260" s="180" t="str">
        <f>IF(BL260&lt;&gt;"",LOOKUP(BL260,Likelihoods!$A$7:$A$107,Likelihoods!J$7:J$107),"")</f>
        <v/>
      </c>
      <c r="BN260" s="181" t="str">
        <f>IF(AND(COUNTBLANK($B260:$O260)=13,COUNTBLANK($P260:$Q260)=1,COUNTBLANK($R260:$U260)=3,COUNTBLANK($V260:$X260)=2,COUNTBLANK($Y260:$AE260)=6,COUNTBLANK($AF260:$AJ260)=4,COUNTBLANK($AK260:AN260)=3,COUNTBLANK($AO260:$AQ260)=2,COUNTBLANK($AR260:$AS260)=1,COUNTBLANK($AT260:$AU260)=1),IF(Data!$B260&lt;&gt;"",Scoring!$M$7)+IF(Data!$C260&lt;&gt;"",Scoring!$M$8)+IF(Data!$D260&lt;&gt;"",Scoring!$M$9)+IF(Data!$E260&lt;&gt;"",Scoring!$M$10)+IF(Data!$F260&lt;&gt;"",Scoring!$M$11)+IF(Data!$G260&lt;&gt;"",Scoring!$M$12)+IF(Data!$H260&lt;&gt;"",Scoring!$M$13)+IF(Data!$I260&lt;&gt;"",Scoring!$M$14)+IF(Data!$J260&lt;&gt;"",Scoring!$M$15)+IF(Data!$K260&lt;&gt;"",Scoring!$M$16)+IF(Data!$L260&lt;&gt;"",Scoring!$M$17)+IF(Data!$M260&lt;&gt;"",Scoring!$M$18)+IF(Data!$N260&lt;&gt;"",Scoring!$M$19)+IF(Data!$O260&lt;&gt;"",Scoring!$M$20)+IF(Data!$P260&lt;&gt;"",Scoring!$M$21)+IF(Data!$Q260&lt;&gt;"",Scoring!$M$22)+IF(Data!$R260&lt;&gt;"",Scoring!$M$23)+IF(Data!$S260&lt;&gt;"",Scoring!$M$24)+IF(Data!$T260&lt;&gt;"",Scoring!$M$25)+IF(Data!$U260&lt;&gt;"",Scoring!$M$26)+IF(Data!$V260&lt;&gt;"",Scoring!$M$27)+IF(Data!$W260&lt;&gt;"",Scoring!$M$28)+IF(Data!$X260&lt;&gt;"",Scoring!$M$29)+IF(Data!$Y260&lt;&gt;"",Scoring!$M$30)+IF(Data!$Z260&lt;&gt;"",Scoring!$M$31)+IF(Data!$AA260&lt;&gt;"",Scoring!$M$32)+IF(Data!$AB260&lt;&gt;"",Scoring!$M$33)+IF(Data!$AC260&lt;&gt;"",Scoring!$M$34)+IF(Data!$AD260&lt;&gt;"",Scoring!$M$35)+IF(Data!$AE260&lt;&gt;"",Scoring!$M$36)+IF(Data!$AF260&lt;&gt;"",Scoring!$M$37)+IF(Data!$AG260&lt;&gt;"",Scoring!$M$38)+IF(Data!$AH260&lt;&gt;"",Scoring!$M$39)+IF(Data!$AI260&lt;&gt;"",Scoring!$M$40)+IF(Data!$AJ260&lt;&gt;"",Scoring!$M$41)+IF(Data!$AK260&lt;&gt;"",Scoring!$M$42)+IF(Data!$AL260&lt;&gt;"",Scoring!$M$43)+IF(Data!$AM260&lt;&gt;"",Scoring!$M$44)+IF(Data!$AN260&lt;&gt;"",Scoring!$M$45)+IF(Data!$AO260&lt;&gt;"",Scoring!$M$46)+IF(Data!$AP260&lt;&gt;"",Scoring!$M$47)+IF(Data!$AQ260&lt;&gt;"",Scoring!$M$48)+IF(Data!$AR260&lt;&gt;"",Scoring!$M$49)+IF(Data!$AS260&lt;&gt;"",Scoring!$M$50)+IF(Data!$AT260&lt;&gt;"",Scoring!$M$51)+IF(Data!$AU260&lt;&gt;"",Scoring!$M$52),"")</f>
        <v/>
      </c>
      <c r="BO260" s="184" t="str">
        <f>IF(BN260&lt;&gt;"",LOOKUP(BN260,Likelihoods!$A$7:$A$107,Likelihoods!K$7:K$107),"")</f>
        <v/>
      </c>
      <c r="BP260" s="179" t="str">
        <f>IF(AND(COUNTBLANK($B260:$O260)=13,COUNTBLANK($P260:$Q260)=1,COUNTBLANK($R260:$U260)=3,COUNTBLANK($V260:$X260)=2,COUNTBLANK($Y260:$AE260)=6,COUNTBLANK($AF260:$AJ260)=4,COUNTBLANK($AK260:AN260)=3,COUNTBLANK($AO260:$AQ260)=2,COUNTBLANK($AR260:$AS260)=1,COUNTBLANK($AT260:$AU260)=1),IF(Data!$B260&lt;&gt;"",Scoring!$N$7)+IF(Data!$C260&lt;&gt;"",Scoring!$N$8)+IF(Data!$D260&lt;&gt;"",Scoring!$N$9)+IF(Data!$E260&lt;&gt;"",Scoring!$N$10)+IF(Data!$F260&lt;&gt;"",Scoring!$N$11)+IF(Data!$G260&lt;&gt;"",Scoring!$N$12)+IF(Data!$H260&lt;&gt;"",Scoring!$N$13)+IF(Data!$I260&lt;&gt;"",Scoring!$N$14)+IF(Data!$J260&lt;&gt;"",Scoring!$N$15)+IF(Data!$K260&lt;&gt;"",Scoring!$N$16)+IF(Data!$L260&lt;&gt;"",Scoring!$N$17)+IF(Data!$M260&lt;&gt;"",Scoring!$N$18)+IF(Data!$N260&lt;&gt;"",Scoring!$N$19)+IF(Data!$O260&lt;&gt;"",Scoring!$N$20)+IF(Data!$P260&lt;&gt;"",Scoring!$N$21)+IF(Data!$Q260&lt;&gt;"",Scoring!$N$22)+IF(Data!$R260&lt;&gt;"",Scoring!$N$23)+IF(Data!$S260&lt;&gt;"",Scoring!$N$24)+IF(Data!$T260&lt;&gt;"",Scoring!$N$25)+IF(Data!$U260&lt;&gt;"",Scoring!$N$26)+IF(Data!$V260&lt;&gt;"",Scoring!$N$27)+IF(Data!$W260&lt;&gt;"",Scoring!$N$28)+IF(Data!$X260&lt;&gt;"",Scoring!$N$29)+IF(Data!$Y260&lt;&gt;"",Scoring!$N$30)+IF(Data!$Z260&lt;&gt;"",Scoring!$N$31)+IF(Data!$AA260&lt;&gt;"",Scoring!$N$32)+IF(Data!$AB260&lt;&gt;"",Scoring!$N$33)+IF(Data!$AC260&lt;&gt;"",Scoring!$N$34)+IF(Data!$AD260&lt;&gt;"",Scoring!$N$35)+IF(Data!$AE260&lt;&gt;"",Scoring!$N$36)+IF(Data!$AF260&lt;&gt;"",Scoring!$N$37)+IF(Data!$AG260&lt;&gt;"",Scoring!$N$38)+IF(Data!$AH260&lt;&gt;"",Scoring!$N$39)+IF(Data!$AI260&lt;&gt;"",Scoring!$N$40)+IF(Data!$AJ260&lt;&gt;"",Scoring!$N$41)+IF(Data!$AK260&lt;&gt;"",Scoring!$N$42)+IF(Data!$AL260&lt;&gt;"",Scoring!$N$43)+IF(Data!$AM260&lt;&gt;"",Scoring!$N$44)+IF(Data!$AN260&lt;&gt;"",Scoring!$N$45)+IF(Data!$AO260&lt;&gt;"",Scoring!$N$46)+IF(Data!$AP260&lt;&gt;"",Scoring!$N$47)+IF(Data!$AQ260&lt;&gt;"",Scoring!$N$48)+IF(Data!$AR260&lt;&gt;"",Scoring!$N$49)+IF(Data!$AS260&lt;&gt;"",Scoring!$N$50)+IF(Data!$AT260&lt;&gt;"",Scoring!$N$51)+IF(Data!$AU260&lt;&gt;"",Scoring!$N$52),"")</f>
        <v/>
      </c>
      <c r="BQ260" s="189" t="str">
        <f>IF(BP260&lt;&gt;"",LOOKUP(BP260,Likelihoods!$A$7:$A$107,Likelihoods!L$7:L$107),"")</f>
        <v/>
      </c>
      <c r="BR260" s="181" t="str">
        <f>IF(AND(COUNTBLANK($B260:$O260)=13,COUNTBLANK($P260:$Q260)=1,COUNTBLANK($R260:$U260)=3,COUNTBLANK($V260:$X260)=2,COUNTBLANK($Y260:$AE260)=6,COUNTBLANK($AF260:$AJ260)=4,COUNTBLANK($AK260:AN260)=3,COUNTBLANK($AO260:$AQ260)=2,COUNTBLANK($AR260:$AS260)=1,COUNTBLANK($AT260:$AU260)=1),IF(Data!$B260&lt;&gt;"",Scoring!$O$7)+IF(Data!$C260&lt;&gt;"",Scoring!$O$8)+IF(Data!$D260&lt;&gt;"",Scoring!$O$9)+IF(Data!$E260&lt;&gt;"",Scoring!$O$10)+IF(Data!$F260&lt;&gt;"",Scoring!$O$11)+IF(Data!$G260&lt;&gt;"",Scoring!$O$12)+IF(Data!$H260&lt;&gt;"",Scoring!$O$13)+IF(Data!$I260&lt;&gt;"",Scoring!$O$14)+IF(Data!$J260&lt;&gt;"",Scoring!$O$15)+IF(Data!$K260&lt;&gt;"",Scoring!$O$16)+IF(Data!$L260&lt;&gt;"",Scoring!$O$17)+IF(Data!$M260&lt;&gt;"",Scoring!$O$18)+IF(Data!$N260&lt;&gt;"",Scoring!$O$19)+IF(Data!$O260&lt;&gt;"",Scoring!$O$20)+IF(Data!$P260&lt;&gt;"",Scoring!$O$21)+IF(Data!$Q260&lt;&gt;"",Scoring!$O$22)+IF(Data!$R260&lt;&gt;"",Scoring!$O$23)+IF(Data!$S260&lt;&gt;"",Scoring!$O$24)+IF(Data!$T260&lt;&gt;"",Scoring!$O$25)+IF(Data!$U260&lt;&gt;"",Scoring!$O$26)+IF(Data!$V260&lt;&gt;"",Scoring!$O$27)+IF(Data!$W260&lt;&gt;"",Scoring!$O$28)+IF(Data!$X260&lt;&gt;"",Scoring!$O$29)+IF(Data!$Y260&lt;&gt;"",Scoring!$O$30)+IF(Data!$Z260&lt;&gt;"",Scoring!$O$31)+IF(Data!$AA260&lt;&gt;"",Scoring!$O$32)+IF(Data!$AB260&lt;&gt;"",Scoring!$O$33)+IF(Data!$AC260&lt;&gt;"",Scoring!$O$34)+IF(Data!$AD260&lt;&gt;"",Scoring!$O$35)+IF(Data!$AE260&lt;&gt;"",Scoring!$O$36)+IF(Data!$AF260&lt;&gt;"",Scoring!$O$37)+IF(Data!$AG260&lt;&gt;"",Scoring!$O$38)+IF(Data!$AH260&lt;&gt;"",Scoring!$O$39)+IF(Data!$AI260&lt;&gt;"",Scoring!$O$40)+IF(Data!$AJ260&lt;&gt;"",Scoring!$O$41)+IF(Data!$AK260&lt;&gt;"",Scoring!$O$42)+IF(Data!$AL260&lt;&gt;"",Scoring!$O$43)+IF(Data!$AM260&lt;&gt;"",Scoring!$O$44)+IF(Data!$AN260&lt;&gt;"",Scoring!$O$45)+IF(Data!$AO260&lt;&gt;"",Scoring!$O$46)+IF(Data!$AP260&lt;&gt;"",Scoring!$O$47)+IF(Data!$AQ260&lt;&gt;"",Scoring!$O$48)+IF(Data!$AR260&lt;&gt;"",Scoring!$O$49)+IF(Data!$AS260&lt;&gt;"",Scoring!$O$50)+IF(Data!$AT260&lt;&gt;"",Scoring!$O$51)+IF(Data!$AU260&lt;&gt;"",Scoring!$O$52),"")</f>
        <v/>
      </c>
      <c r="BS260" s="184" t="str">
        <f>IF(BR260&lt;&gt;"",LOOKUP(BR260,Likelihoods!$A$7:$A$107,Likelihoods!M$7:M$107),"")</f>
        <v/>
      </c>
      <c r="BT260" s="181" t="str">
        <f>IF(AND(COUNTBLANK($B260:$O260)=13,COUNTBLANK($P260:$Q260)=1,COUNTBLANK($R260:$U260)=3,COUNTBLANK($V260:$X260)=2,COUNTBLANK($Y260:$AE260)=6,COUNTBLANK($AF260:$AJ260)=4,COUNTBLANK($AK260:AN260)=3,COUNTBLANK($AO260:$AQ260)=2,COUNTBLANK($AR260:$AS260)=1,COUNTBLANK($AT260:$AU260)=1),IF(Data!$B260&lt;&gt;"",Scoring!$P$7)+IF(Data!$C260&lt;&gt;"",Scoring!$P$8)+IF(Data!$D260&lt;&gt;"",Scoring!$P$9)+IF(Data!$E260&lt;&gt;"",Scoring!$P$10)+IF(Data!$F260&lt;&gt;"",Scoring!$P$11)+IF(Data!$G260&lt;&gt;"",Scoring!$P$12)+IF(Data!$H260&lt;&gt;"",Scoring!$P$13)+IF(Data!$I260&lt;&gt;"",Scoring!$P$14)+IF(Data!$J260&lt;&gt;"",Scoring!$P$15)+IF(Data!$K260&lt;&gt;"",Scoring!$P$16)+IF(Data!$L260&lt;&gt;"",Scoring!$P$17)+IF(Data!$M260&lt;&gt;"",Scoring!$P$18)+IF(Data!$N260&lt;&gt;"",Scoring!$P$19)+IF(Data!$O260&lt;&gt;"",Scoring!$P$20)+IF(Data!$P260&lt;&gt;"",Scoring!$P$21)+IF(Data!$Q260&lt;&gt;"",Scoring!$P$22)+IF(Data!$R260&lt;&gt;"",Scoring!$P$23)+IF(Data!$S260&lt;&gt;"",Scoring!$P$24)+IF(Data!$T260&lt;&gt;"",Scoring!$P$25)+IF(Data!$U260&lt;&gt;"",Scoring!$P$26)+IF(Data!$V260&lt;&gt;"",Scoring!$P$27)+IF(Data!$W260&lt;&gt;"",Scoring!$P$28)+IF(Data!$X260&lt;&gt;"",Scoring!$P$29)+IF(Data!$Y260&lt;&gt;"",Scoring!$P$30)+IF(Data!$Z260&lt;&gt;"",Scoring!$P$31)+IF(Data!$AA260&lt;&gt;"",Scoring!$P$32)+IF(Data!$AB260&lt;&gt;"",Scoring!$P$33)+IF(Data!$AC260&lt;&gt;"",Scoring!$P$34)+IF(Data!$AD260&lt;&gt;"",Scoring!$P$35)+IF(Data!$AE260&lt;&gt;"",Scoring!$P$36)+IF(Data!$AF260&lt;&gt;"",Scoring!$P$37)+IF(Data!$AG260&lt;&gt;"",Scoring!$P$38)+IF(Data!$AH260&lt;&gt;"",Scoring!$P$39)+IF(Data!$AI260&lt;&gt;"",Scoring!$P$40)+IF(Data!$AJ260&lt;&gt;"",Scoring!$P$41)+IF(Data!$AK260&lt;&gt;"",Scoring!$P$42)+IF(Data!$AL260&lt;&gt;"",Scoring!$P$43)+IF(Data!$AM260&lt;&gt;"",Scoring!$P$44)+IF(Data!$AN260&lt;&gt;"",Scoring!$P$45)+IF(Data!$AO260&lt;&gt;"",Scoring!$P$46)+IF(Data!$AP260&lt;&gt;"",Scoring!$P$47)+IF(Data!$AQ260&lt;&gt;"",Scoring!$P$48)+IF(Data!$AR260&lt;&gt;"",Scoring!$P$49)+IF(Data!$AS260&lt;&gt;"",Scoring!$P$50)+IF(Data!$AT260&lt;&gt;"",Scoring!$P$51)+IF(Data!$AU260&lt;&gt;"",Scoring!$P$52),"")</f>
        <v/>
      </c>
      <c r="BU260" s="180" t="str">
        <f>IF(BT260&lt;&gt;"",LOOKUP(BT260,Likelihoods!$A$7:$A$107,Likelihoods!N$7:N$107),"")</f>
        <v/>
      </c>
      <c r="BV260" s="181" t="str">
        <f>IF(AND(COUNTBLANK($B260:$O260)=13,COUNTBLANK($P260:$Q260)=1,COUNTBLANK($R260:$U260)=3,COUNTBLANK($V260:$X260)=2,COUNTBLANK($Y260:$AE260)=6,COUNTBLANK($AF260:$AJ260)=4,COUNTBLANK($AK260:AN260)=3,COUNTBLANK($AO260:$AQ260)=2,COUNTBLANK($AR260:$AS260)=1,COUNTBLANK($AT260:$AU260)=1),IF(Data!$B260&lt;&gt;"",Scoring!$Q$7)+IF(Data!$C260&lt;&gt;"",Scoring!$Q$8)+IF(Data!$D260&lt;&gt;"",Scoring!$Q$9)+IF(Data!$E260&lt;&gt;"",Scoring!$Q$10)+IF(Data!$F260&lt;&gt;"",Scoring!$Q$11)+IF(Data!$G260&lt;&gt;"",Scoring!$Q$12)+IF(Data!$H260&lt;&gt;"",Scoring!$Q$13)+IF(Data!$I260&lt;&gt;"",Scoring!$Q$14)+IF(Data!$J260&lt;&gt;"",Scoring!$Q$15)+IF(Data!$K260&lt;&gt;"",Scoring!$Q$16)+IF(Data!$L260&lt;&gt;"",Scoring!$Q$17)+IF(Data!$M260&lt;&gt;"",Scoring!$Q$18)+IF(Data!$N260&lt;&gt;"",Scoring!$Q$19)+IF(Data!$O260&lt;&gt;"",Scoring!$Q$20)+IF(Data!$P260&lt;&gt;"",Scoring!$Q$21)+IF(Data!$Q260&lt;&gt;"",Scoring!$Q$22)+IF(Data!$R260&lt;&gt;"",Scoring!$Q$23)+IF(Data!$S260&lt;&gt;"",Scoring!$Q$24)+IF(Data!$T260&lt;&gt;"",Scoring!$Q$25)+IF(Data!$U260&lt;&gt;"",Scoring!$Q$26)+IF(Data!$V260&lt;&gt;"",Scoring!$Q$27)+IF(Data!$W260&lt;&gt;"",Scoring!$Q$28)+IF(Data!$X260&lt;&gt;"",Scoring!$Q$29)+IF(Data!$Y260&lt;&gt;"",Scoring!$Q$30)+IF(Data!$Z260&lt;&gt;"",Scoring!$Q$31)+IF(Data!$AA260&lt;&gt;"",Scoring!$Q$32)+IF(Data!$AB260&lt;&gt;"",Scoring!$Q$33)+IF(Data!$AC260&lt;&gt;"",Scoring!$Q$34)+IF(Data!$AD260&lt;&gt;"",Scoring!$Q$35)+IF(Data!$AE260&lt;&gt;"",Scoring!$Q$36)+IF(Data!$AF260&lt;&gt;"",Scoring!$Q$37)+IF(Data!$AG260&lt;&gt;"",Scoring!$Q$38)+IF(Data!$AH260&lt;&gt;"",Scoring!$Q$39)+IF(Data!$AI260&lt;&gt;"",Scoring!$Q$40)+IF(Data!$AJ260&lt;&gt;"",Scoring!$Q$41)+IF(Data!$AK260&lt;&gt;"",Scoring!$Q$42)+IF(Data!$AL260&lt;&gt;"",Scoring!$Q$43)+IF(Data!$AM260&lt;&gt;"",Scoring!$Q$44)+IF(Data!$AN260&lt;&gt;"",Scoring!$Q$45)+IF(Data!$AO260&lt;&gt;"",Scoring!$Q$46)+IF(Data!$AP260&lt;&gt;"",Scoring!$Q$47)+IF(Data!$AQ260&lt;&gt;"",Scoring!$Q$48)+IF(Data!$AR260&lt;&gt;"",Scoring!$Q$49)+IF(Data!$AS260&lt;&gt;"",Scoring!$Q$50)+IF(Data!$AT260&lt;&gt;"",Scoring!$Q$51)+IF(Data!$AU260&lt;&gt;"",Scoring!$Q$52),"")</f>
        <v/>
      </c>
      <c r="BW260" s="183" t="str">
        <f>IF(BV260&lt;&gt;"",LOOKUP(BV260,Likelihoods!$A$7:$A$107,Likelihoods!O$7:O$107),"")</f>
        <v/>
      </c>
      <c r="BX260" s="9"/>
      <c r="BY260" s="9"/>
      <c r="BZ260" s="9"/>
      <c r="CA260" s="9"/>
      <c r="CB260" s="9"/>
      <c r="CC260" s="9"/>
      <c r="CD260" s="9"/>
      <c r="CE260" s="9"/>
      <c r="CF260" s="9"/>
      <c r="CG260" s="9"/>
      <c r="CH260" s="9"/>
      <c r="CI260" s="9"/>
      <c r="CJ260" s="9"/>
      <c r="CK260" s="9"/>
    </row>
    <row r="261" spans="1:89" ht="14.25">
      <c r="A261" s="59"/>
      <c r="B261" s="76"/>
      <c r="C261" s="77"/>
      <c r="D261" s="77"/>
      <c r="E261" s="77"/>
      <c r="F261" s="77"/>
      <c r="G261" s="77"/>
      <c r="H261" s="77"/>
      <c r="I261" s="77"/>
      <c r="J261" s="77"/>
      <c r="K261" s="77"/>
      <c r="L261" s="77"/>
      <c r="M261" s="77"/>
      <c r="N261" s="77"/>
      <c r="O261" s="77"/>
      <c r="P261" s="76"/>
      <c r="Q261" s="78"/>
      <c r="R261" s="77"/>
      <c r="S261" s="77"/>
      <c r="T261" s="77"/>
      <c r="U261" s="77"/>
      <c r="V261" s="76"/>
      <c r="W261" s="77"/>
      <c r="X261" s="78"/>
      <c r="Y261" s="77"/>
      <c r="Z261" s="77"/>
      <c r="AA261" s="77"/>
      <c r="AB261" s="77"/>
      <c r="AC261" s="77"/>
      <c r="AD261" s="77"/>
      <c r="AE261" s="77"/>
      <c r="AF261" s="76"/>
      <c r="AG261" s="77"/>
      <c r="AH261" s="77"/>
      <c r="AI261" s="77"/>
      <c r="AJ261" s="78"/>
      <c r="AK261" s="77"/>
      <c r="AL261" s="77"/>
      <c r="AM261" s="77"/>
      <c r="AN261" s="77"/>
      <c r="AO261" s="76"/>
      <c r="AP261" s="77"/>
      <c r="AQ261" s="78"/>
      <c r="AR261" s="76"/>
      <c r="AS261" s="78"/>
      <c r="AT261" s="77"/>
      <c r="AU261" s="77"/>
      <c r="AV261" s="179" t="str">
        <f>IF(AND(COUNTBLANK($B261:$O261)=13,COUNTBLANK($P261:$Q261)=1,COUNTBLANK($R261:$U261)=3,COUNTBLANK($V261:$X261)=2,COUNTBLANK($Y261:$AE261)=6,COUNTBLANK($AF261:$AJ261)=4,COUNTBLANK($AK261:AN261)=3,COUNTBLANK($AO261:$AQ261)=2,COUNTBLANK($AR261:$AS261)=1,COUNTBLANK($AT261:$AU261)=1),IF(Data!$B261&lt;&gt;"",Scoring!$D$7)+IF(Data!$C261&lt;&gt;"",Scoring!$D$8)+IF(Data!$D261&lt;&gt;"",Scoring!$D$9)+IF(Data!$E261&lt;&gt;"",Scoring!$D$10)+IF(Data!$F261&lt;&gt;"",Scoring!$D$11)+IF(Data!$G261&lt;&gt;"",Scoring!$D$12)+IF(Data!$H261&lt;&gt;"",Scoring!$D$13)+IF(Data!$I261&lt;&gt;"",Scoring!$D$14)+IF(Data!$J261&lt;&gt;"",Scoring!$D$15)+IF(Data!$K261&lt;&gt;"",Scoring!$D$16)+IF(Data!$L261&lt;&gt;"",Scoring!$D$17)+IF(Data!$M261&lt;&gt;"",Scoring!$D$18)+IF(Data!$N261&lt;&gt;"",Scoring!$D$19)+IF(Data!$O261&lt;&gt;"",Scoring!$D$20)+IF(Data!$P261&lt;&gt;"",Scoring!$D$21)+IF(Data!$Q261&lt;&gt;"",Scoring!$D$22)+IF(Data!$R261&lt;&gt;"",Scoring!$D$23)+IF(Data!$S261&lt;&gt;"",Scoring!$D$24)+IF(Data!$T261&lt;&gt;"",Scoring!$D$25)+IF(Data!$U261&lt;&gt;"",Scoring!$D$26)+IF(Data!$V261&lt;&gt;"",Scoring!$D$27)+IF(Data!$W261&lt;&gt;"",Scoring!$D$28)+IF(Data!$X261&lt;&gt;"",Scoring!$D$29)+IF(Data!$Y261&lt;&gt;"",Scoring!$D$30)+IF(Data!$Z261&lt;&gt;"",Scoring!$D$31)+IF(Data!$AA261&lt;&gt;"",Scoring!$D$32)+IF(Data!$AB261&lt;&gt;"",Scoring!$D$33)+IF(Data!$AC261&lt;&gt;"",Scoring!$D$34)+IF(Data!$AD261&lt;&gt;"",Scoring!$D$35)+IF(Data!$AE261&lt;&gt;"",Scoring!$D$36)+IF(Data!$AF261&lt;&gt;"",Scoring!$D$37)+IF(Data!$AG261&lt;&gt;"",Scoring!$D$38)+IF(Data!$AH261&lt;&gt;"",Scoring!$D$39)+IF(Data!$AI261&lt;&gt;"",Scoring!$D$40)+IF(Data!$AJ261&lt;&gt;"",Scoring!$D$41)+IF(Data!$AK261&lt;&gt;"",Scoring!$D$42)+IF(Data!$AL261&lt;&gt;"",Scoring!$D$43)+IF(Data!$AM261&lt;&gt;"",Scoring!$D$44)+IF(Data!$AN261&lt;&gt;"",Scoring!$D$45)+IF(Data!$AO261&lt;&gt;"",Scoring!$D$46)+IF(Data!$AP261&lt;&gt;"",Scoring!$D$47)+IF(Data!$AQ261&lt;&gt;"",Scoring!$D$48)+IF(Data!$AR261&lt;&gt;"",Scoring!$D$49)+IF(Data!$AS261&lt;&gt;"",Scoring!$D$50)+IF(Data!$AT261&lt;&gt;"",Scoring!$D$51)+IF(Data!$AU261&lt;&gt;"",Scoring!$D$52),"")</f>
        <v/>
      </c>
      <c r="AW261" s="180" t="str">
        <f>IF(AV261&lt;&gt;"",LOOKUP(AV261,Likelihoods!$A$7:$A$107,Likelihoods!B$7:B$107),"")</f>
        <v/>
      </c>
      <c r="AX261" s="181" t="str">
        <f>IF(AND(COUNTBLANK($B261:$O261)=13,COUNTBLANK($P261:$Q261)=1,COUNTBLANK($R261:$U261)=3,COUNTBLANK($V261:$X261)=2,COUNTBLANK($Y261:$AE261)=6,COUNTBLANK($AF261:$AJ261)=4,COUNTBLANK($AK261:AN261)=3,COUNTBLANK($AO261:$AQ261)=2,COUNTBLANK($AR261:$AS261)=1,COUNTBLANK($AT261:$AU261)=1),IF(Data!$B261&lt;&gt;"",Scoring!$E$7)+IF(Data!$C261&lt;&gt;"",Scoring!$E$8)+IF(Data!$D261&lt;&gt;"",Scoring!$E$9)+IF(Data!$E261&lt;&gt;"",Scoring!$E$10)+IF(Data!$F261&lt;&gt;"",Scoring!$E$11)+IF(Data!$G261&lt;&gt;"",Scoring!$E$12)+IF(Data!$H261&lt;&gt;"",Scoring!$E$13)+IF(Data!$I261&lt;&gt;"",Scoring!$E$14)+IF(Data!$J261&lt;&gt;"",Scoring!$E$15)+IF(Data!$K261&lt;&gt;"",Scoring!$E$16)+IF(Data!$L261&lt;&gt;"",Scoring!$E$17)+IF(Data!$M261&lt;&gt;"",Scoring!$E$18)+IF(Data!$N261&lt;&gt;"",Scoring!$E$19)+IF(Data!$O261&lt;&gt;"",Scoring!$E$20)+IF(Data!$P261&lt;&gt;"",Scoring!$E$21)+IF(Data!$Q261&lt;&gt;"",Scoring!$E$22)+IF(Data!$R261&lt;&gt;"",Scoring!$E$23)+IF(Data!$S261&lt;&gt;"",Scoring!$E$24)+IF(Data!$T261&lt;&gt;"",Scoring!$E$25)+IF(Data!$U261&lt;&gt;"",Scoring!$E$26)+IF(Data!$V261&lt;&gt;"",Scoring!$E$27)+IF(Data!$W261&lt;&gt;"",Scoring!$E$28)+IF(Data!$X261&lt;&gt;"",Scoring!$E$29)+IF(Data!$Y261&lt;&gt;"",Scoring!$E$30)+IF(Data!$Z261&lt;&gt;"",Scoring!$E$31)+IF(Data!$AA261&lt;&gt;"",Scoring!$E$32)+IF(Data!$AB261&lt;&gt;"",Scoring!$E$33)+IF(Data!$AC261&lt;&gt;"",Scoring!$E$34)+IF(Data!$AD261&lt;&gt;"",Scoring!$E$35)+IF(Data!$AE261&lt;&gt;"",Scoring!$E$36)+IF(Data!$AF261&lt;&gt;"",Scoring!$E$37)+IF(Data!$AG261&lt;&gt;"",Scoring!$E$38)+IF(Data!$AH261&lt;&gt;"",Scoring!$E$39)+IF(Data!$AI261&lt;&gt;"",Scoring!$E$40)+IF(Data!$AJ261&lt;&gt;"",Scoring!$E$41)+IF(Data!$AK261&lt;&gt;"",Scoring!$E$42)+IF(Data!$AL261&lt;&gt;"",Scoring!$E$43)+IF(Data!$AM261&lt;&gt;"",Scoring!$E$44)+IF(Data!$AN261&lt;&gt;"",Scoring!$E$45)+IF(Data!$AO261&lt;&gt;"",Scoring!$E$46)+IF(Data!$AP261&lt;&gt;"",Scoring!$E$47)+IF(Data!$AQ261&lt;&gt;"",Scoring!$E$48)+IF(Data!$AR261&lt;&gt;"",Scoring!$E$49)+IF(Data!$AS261&lt;&gt;"",Scoring!$E$50)+IF(Data!$AT261&lt;&gt;"",Scoring!$E$51)+IF(Data!$AU261&lt;&gt;"",Scoring!$E$52),"")</f>
        <v/>
      </c>
      <c r="AY261" s="180" t="str">
        <f>IF(AX261&lt;&gt;"",LOOKUP(AX261,Likelihoods!$A$7:$A$107,Likelihoods!C$7:C$107),"")</f>
        <v/>
      </c>
      <c r="AZ261" s="182" t="str">
        <f>IF(AND(COUNTBLANK($B261:$O261)=13,COUNTBLANK($P261:$Q261)=1,COUNTBLANK($R261:$U261)=3,COUNTBLANK($V261:$X261)=2,COUNTBLANK($Y261:$AE261)=6,COUNTBLANK($AF261:$AJ261)=4,COUNTBLANK($AK261:AN261)=3,COUNTBLANK($AO261:$AQ261)=2,COUNTBLANK($AR261:$AS261)=1,COUNTBLANK($AT261:$AU261)=1),IF(Data!$B261&lt;&gt;"",Scoring!$F$7)+IF(Data!$C261&lt;&gt;"",Scoring!$F$8)+IF(Data!$D261&lt;&gt;"",Scoring!$F$9)+IF(Data!$E261&lt;&gt;"",Scoring!$F$10)+IF(Data!$F261&lt;&gt;"",Scoring!$F$11)+IF(Data!$G261&lt;&gt;"",Scoring!$F$12)+IF(Data!$H261&lt;&gt;"",Scoring!$F$13)+IF(Data!$I261&lt;&gt;"",Scoring!$F$14)+IF(Data!$J261&lt;&gt;"",Scoring!$F$15)+IF(Data!$K261&lt;&gt;"",Scoring!$F$16)+IF(Data!$L261&lt;&gt;"",Scoring!$F$17)+IF(Data!$M261&lt;&gt;"",Scoring!$F$18)+IF(Data!$N261&lt;&gt;"",Scoring!$F$19)+IF(Data!$O261&lt;&gt;"",Scoring!$F$20)+IF(Data!$P261&lt;&gt;"",Scoring!$F$21)+IF(Data!$Q261&lt;&gt;"",Scoring!$F$22)+IF(Data!$R261&lt;&gt;"",Scoring!$F$23)+IF(Data!$S261&lt;&gt;"",Scoring!$F$24)+IF(Data!$T261&lt;&gt;"",Scoring!$F$25)+IF(Data!$U261&lt;&gt;"",Scoring!$F$26)+IF(Data!$V261&lt;&gt;"",Scoring!$F$27)+IF(Data!$W261&lt;&gt;"",Scoring!$F$28)+IF(Data!$X261&lt;&gt;"",Scoring!$F$29)+IF(Data!$Y261&lt;&gt;"",Scoring!$F$30)+IF(Data!$Z261&lt;&gt;"",Scoring!$F$31)+IF(Data!$AA261&lt;&gt;"",Scoring!$F$32)+IF(Data!$AB261&lt;&gt;"",Scoring!$F$33)+IF(Data!$AC261&lt;&gt;"",Scoring!$F$34)+IF(Data!$AD261&lt;&gt;"",Scoring!$F$35)+IF(Data!$AE261&lt;&gt;"",Scoring!$F$36)+IF(Data!$AF261&lt;&gt;"",Scoring!$F$37)+IF(Data!$AG261&lt;&gt;"",Scoring!$F$38)+IF(Data!$AH261&lt;&gt;"",Scoring!$F$39)+IF(Data!$AI261&lt;&gt;"",Scoring!$F$40)+IF(Data!$AJ261&lt;&gt;"",Scoring!$F$41)+IF(Data!$AK261&lt;&gt;"",Scoring!$F$42)+IF(Data!$AL261&lt;&gt;"",Scoring!$F$43)+IF(Data!$AM261&lt;&gt;"",Scoring!$F$44)+IF(Data!$AN261&lt;&gt;"",Scoring!$F$45)+IF(Data!$AO261&lt;&gt;"",Scoring!$F$46)+IF(Data!$AP261&lt;&gt;"",Scoring!$F$47)+IF(Data!$AQ261&lt;&gt;"",Scoring!$F$48)+IF(Data!$AR261&lt;&gt;"",Scoring!$F$49)+IF(Data!$AS261&lt;&gt;"",Scoring!$F$50)+IF(Data!$AT261&lt;&gt;"",Scoring!$F$51)+IF(Data!$AU261&lt;&gt;"",Scoring!$F$52),"")</f>
        <v/>
      </c>
      <c r="BA261" s="183" t="str">
        <f>IF(AZ261&lt;&gt;"",LOOKUP(AZ261,Likelihoods!$A$7:$A$107,Likelihoods!D$7:D$107),"")</f>
        <v/>
      </c>
      <c r="BB261" s="181" t="str">
        <f>IF(AND(COUNTBLANK($B261:$O261)=13,COUNTBLANK($P261:$Q261)=1,COUNTBLANK($R261:$U261)=3,COUNTBLANK($V261:$X261)=2,COUNTBLANK($Y261:$AE261)=6,COUNTBLANK($AF261:$AJ261)=4,COUNTBLANK($AK261:AN261)=3,COUNTBLANK($AO261:$AQ261)=2,COUNTBLANK($AR261:$AS261)=1,COUNTBLANK($AT261:$AU261)=1),IF(Data!$B261&lt;&gt;"",Scoring!$G$7)+IF(Data!$C261&lt;&gt;"",Scoring!$G$8)+IF(Data!$D261&lt;&gt;"",Scoring!$G$9)+IF(Data!$E261&lt;&gt;"",Scoring!$G$10)+IF(Data!$F261&lt;&gt;"",Scoring!$G$11)+IF(Data!$G261&lt;&gt;"",Scoring!$G$12)+IF(Data!$H261&lt;&gt;"",Scoring!$G$13)+IF(Data!$I261&lt;&gt;"",Scoring!$G$14)+IF(Data!$J261&lt;&gt;"",Scoring!$G$15)+IF(Data!$K261&lt;&gt;"",Scoring!$G$16)+IF(Data!$L261&lt;&gt;"",Scoring!$G$17)+IF(Data!$M261&lt;&gt;"",Scoring!$G$18)+IF(Data!$N261&lt;&gt;"",Scoring!$G$19)+IF(Data!$O261&lt;&gt;"",Scoring!$G$20)+IF(Data!$P261&lt;&gt;"",Scoring!$G$21)+IF(Data!$Q261&lt;&gt;"",Scoring!$G$22)+IF(Data!$R261&lt;&gt;"",Scoring!$G$23)+IF(Data!$S261&lt;&gt;"",Scoring!$G$24)+IF(Data!$T261&lt;&gt;"",Scoring!$G$25)+IF(Data!$U261&lt;&gt;"",Scoring!$G$26)+IF(Data!$V261&lt;&gt;"",Scoring!$G$27)+IF(Data!$W261&lt;&gt;"",Scoring!$G$28)+IF(Data!$X261&lt;&gt;"",Scoring!$G$29)+IF(Data!$Y261&lt;&gt;"",Scoring!$G$30)+IF(Data!$Z261&lt;&gt;"",Scoring!$G$31)+IF(Data!$AA261&lt;&gt;"",Scoring!$G$32)+IF(Data!$AB261&lt;&gt;"",Scoring!$G$33)+IF(Data!$AC261&lt;&gt;"",Scoring!$G$34)+IF(Data!$AD261&lt;&gt;"",Scoring!$G$35)+IF(Data!$AE261&lt;&gt;"",Scoring!$G$36)+IF(Data!$AF261&lt;&gt;"",Scoring!$G$37)+IF(Data!$AG261&lt;&gt;"",Scoring!$G$38)+IF(Data!$AH261&lt;&gt;"",Scoring!$G$39)+IF(Data!$AI261&lt;&gt;"",Scoring!$G$40)+IF(Data!$AJ261&lt;&gt;"",Scoring!$G$41)+IF(Data!$AK261&lt;&gt;"",Scoring!$G$42)+IF(Data!$AL261&lt;&gt;"",Scoring!$G$43)+IF(Data!$AM261&lt;&gt;"",Scoring!$G$44)+IF(Data!$AN261&lt;&gt;"",Scoring!$G$45)+IF(Data!$AO261&lt;&gt;"",Scoring!$G$46)+IF(Data!$AP261&lt;&gt;"",Scoring!$G$47)+IF(Data!$AQ261&lt;&gt;"",Scoring!$G$48)+IF(Data!$AR261&lt;&gt;"",Scoring!$G$49)+IF(Data!$AS261&lt;&gt;"",Scoring!$G$50)+IF(Data!$AT261&lt;&gt;"",Scoring!$G$51)+IF(Data!$AU261&lt;&gt;"",Scoring!$G$52),"")</f>
        <v/>
      </c>
      <c r="BC261" s="184" t="str">
        <f>IF(BB261&lt;&gt;"",LOOKUP(BB261,Likelihoods!$A$7:$A$107,Likelihoods!E$7:E$107),"")</f>
        <v/>
      </c>
      <c r="BD261" s="185" t="str">
        <f>IF(AND(COUNTBLANK($B261:$O261)=13,COUNTBLANK($P261:$Q261)=1,COUNTBLANK($R261:$U261)=3,COUNTBLANK($V261:$X261)=2,COUNTBLANK($Y261:$AE261)=6,COUNTBLANK($AF261:$AJ261)=4,COUNTBLANK($AK261:AN261)=3,COUNTBLANK($AO261:$AQ261)=2,COUNTBLANK($AR261:$AS261)=1,COUNTBLANK($AT261:$AU261)=1),IF(Data!$B261&lt;&gt;"",Scoring!$H$7)+IF(Data!$C261&lt;&gt;"",Scoring!$H$8)+IF(Data!$D261&lt;&gt;"",Scoring!$H$9)+IF(Data!$E261&lt;&gt;"",Scoring!$H$10)+IF(Data!$F261&lt;&gt;"",Scoring!$H$11)+IF(Data!$G261&lt;&gt;"",Scoring!$H$12)+IF(Data!$H261&lt;&gt;"",Scoring!$H$13)+IF(Data!$I261&lt;&gt;"",Scoring!$H$14)+IF(Data!$J261&lt;&gt;"",Scoring!$H$15)+IF(Data!$K261&lt;&gt;"",Scoring!$H$16)+IF(Data!$L261&lt;&gt;"",Scoring!$H$17)+IF(Data!$M261&lt;&gt;"",Scoring!$H$18)+IF(Data!$N261&lt;&gt;"",Scoring!$H$19)+IF(Data!$O261&lt;&gt;"",Scoring!$H$20)+IF(Data!$P261&lt;&gt;"",Scoring!$H$21)+IF(Data!$Q261&lt;&gt;"",Scoring!$H$22)+IF(Data!$R261&lt;&gt;"",Scoring!$H$23)+IF(Data!$S261&lt;&gt;"",Scoring!$H$24)+IF(Data!$T261&lt;&gt;"",Scoring!$H$25)+IF(Data!$U261&lt;&gt;"",Scoring!$H$26)+IF(Data!$V261&lt;&gt;"",Scoring!$H$27)+IF(Data!$W261&lt;&gt;"",Scoring!$H$28)+IF(Data!$X261&lt;&gt;"",Scoring!$H$29)+IF(Data!$Y261&lt;&gt;"",Scoring!$H$30)+IF(Data!$Z261&lt;&gt;"",Scoring!$H$31)+IF(Data!$AA261&lt;&gt;"",Scoring!$H$32)+IF(Data!$AB261&lt;&gt;"",Scoring!$H$33)+IF(Data!$AC261&lt;&gt;"",Scoring!$H$34)+IF(Data!$AD261&lt;&gt;"",Scoring!$H$35)+IF(Data!$AE261&lt;&gt;"",Scoring!$H$36)+IF(Data!$AF261&lt;&gt;"",Scoring!$H$37)+IF(Data!$AG261&lt;&gt;"",Scoring!$H$38)+IF(Data!$AH261&lt;&gt;"",Scoring!$H$39)+IF(Data!$AI261&lt;&gt;"",Scoring!$H$40)+IF(Data!$AJ261&lt;&gt;"",Scoring!$H$41)+IF(Data!$AK261&lt;&gt;"",Scoring!$H$42)+IF(Data!$AL261&lt;&gt;"",Scoring!$H$43)+IF(Data!$AM261&lt;&gt;"",Scoring!$H$44)+IF(Data!$AN261&lt;&gt;"",Scoring!$H$45)+IF(Data!$AO261&lt;&gt;"",Scoring!$H$46)+IF(Data!$AP261&lt;&gt;"",Scoring!$H$47)+IF(Data!$AQ261&lt;&gt;"",Scoring!$H$48)+IF(Data!$AR261&lt;&gt;"",Scoring!$H$49)+IF(Data!$AS261&lt;&gt;"",Scoring!$H$50)+IF(Data!$AT261&lt;&gt;"",Scoring!$H$51)+IF(Data!$AU261&lt;&gt;"",Scoring!$H$52),"")</f>
        <v/>
      </c>
      <c r="BE261" s="186" t="str">
        <f>IF(BD261&lt;&gt;"",LOOKUP(BD261,Likelihoods!$A$7:$A$107,Likelihoods!F$7:F$107),"")</f>
        <v/>
      </c>
      <c r="BF261" s="181" t="str">
        <f>IF(AND(COUNTBLANK($B261:$O261)=13,COUNTBLANK($P261:$Q261)=1,COUNTBLANK($R261:$U261)=3,COUNTBLANK($V261:$X261)=2,COUNTBLANK($Y261:$AE261)=6,COUNTBLANK($AF261:$AJ261)=4,COUNTBLANK($AK261:AN261)=3,COUNTBLANK($AO261:$AQ261)=2,COUNTBLANK($AR261:$AS261)=1,COUNTBLANK($AT261:$AU261)=1),IF(Data!$B261&lt;&gt;"",Scoring!$I$7)+IF(Data!$C261&lt;&gt;"",Scoring!$I$8)+IF(Data!$D261&lt;&gt;"",Scoring!$I$9)+IF(Data!$E261&lt;&gt;"",Scoring!$I$10)+IF(Data!$F261&lt;&gt;"",Scoring!$I$11)+IF(Data!$G261&lt;&gt;"",Scoring!$I$12)+IF(Data!$H261&lt;&gt;"",Scoring!$I$13)+IF(Data!$I261&lt;&gt;"",Scoring!$I$14)+IF(Data!$J261&lt;&gt;"",Scoring!$I$15)+IF(Data!$K261&lt;&gt;"",Scoring!$I$16)+IF(Data!$L261&lt;&gt;"",Scoring!$I$17)+IF(Data!$M261&lt;&gt;"",Scoring!$I$18)+IF(Data!$N261&lt;&gt;"",Scoring!$I$19)+IF(Data!$O261&lt;&gt;"",Scoring!$I$20)+IF(Data!$P261&lt;&gt;"",Scoring!$I$21)+IF(Data!$Q261&lt;&gt;"",Scoring!$I$22)+IF(Data!$R261&lt;&gt;"",Scoring!$I$23)+IF(Data!$S261&lt;&gt;"",Scoring!$I$24)+IF(Data!$T261&lt;&gt;"",Scoring!$I$25)+IF(Data!$U261&lt;&gt;"",Scoring!$I$26)+IF(Data!$V261&lt;&gt;"",Scoring!$I$27)+IF(Data!$W261&lt;&gt;"",Scoring!$I$28)+IF(Data!$X261&lt;&gt;"",Scoring!$I$29)+IF(Data!$Y261&lt;&gt;"",Scoring!$I$30)+IF(Data!$Z261&lt;&gt;"",Scoring!$I$31)+IF(Data!$AA261&lt;&gt;"",Scoring!$I$32)+IF(Data!$AB261&lt;&gt;"",Scoring!$I$33)+IF(Data!$AC261&lt;&gt;"",Scoring!$I$34)+IF(Data!$AD261&lt;&gt;"",Scoring!$I$35)+IF(Data!$AE261&lt;&gt;"",Scoring!$I$36)+IF(Data!$AF261&lt;&gt;"",Scoring!$I$37)+IF(Data!$AG261&lt;&gt;"",Scoring!$I$38)+IF(Data!$AH261&lt;&gt;"",Scoring!$I$39)+IF(Data!$AI261&lt;&gt;"",Scoring!$I$40)+IF(Data!$AJ261&lt;&gt;"",Scoring!$I$41)+IF(Data!$AK261&lt;&gt;"",Scoring!$I$42)+IF(Data!$AL261&lt;&gt;"",Scoring!$I$43)+IF(Data!$AM261&lt;&gt;"",Scoring!$I$44)+IF(Data!$AN261&lt;&gt;"",Scoring!$I$45)+IF(Data!$AO261&lt;&gt;"",Scoring!$I$46)+IF(Data!$AP261&lt;&gt;"",Scoring!$I$47)+IF(Data!$AQ261&lt;&gt;"",Scoring!$I$48)+IF(Data!$AR261&lt;&gt;"",Scoring!$I$49)+IF(Data!$AS261&lt;&gt;"",Scoring!$I$50)+IF(Data!$AT261&lt;&gt;"",Scoring!$I$51)+IF(Data!$AU261&lt;&gt;"",Scoring!$I$52),"")</f>
        <v/>
      </c>
      <c r="BG261" s="180" t="str">
        <f>IF(BF261&lt;&gt;"",LOOKUP(BF261,Likelihoods!$A$7:$A$107,Likelihoods!G$7:G$107),"")</f>
        <v/>
      </c>
      <c r="BH261" s="187" t="str">
        <f>IF(AND(COUNTBLANK($B261:$O261)=13,COUNTBLANK($P261:$Q261)=1,COUNTBLANK($R261:$U261)=3,COUNTBLANK($V261:$X261)=2,COUNTBLANK($Y261:$AE261)=6,COUNTBLANK($AF261:$AJ261)=4,COUNTBLANK($AK261:AN261)=3,COUNTBLANK($AO261:$AQ261)=2,COUNTBLANK($AR261:$AS261)=1,COUNTBLANK($AT261:$AU261)=1),IF(Data!$B261&lt;&gt;"",Scoring!$J$7)+IF(Data!$C261&lt;&gt;"",Scoring!$J$8)+IF(Data!$D261&lt;&gt;"",Scoring!$J$9)+IF(Data!$E261&lt;&gt;"",Scoring!$J$10)+IF(Data!$F261&lt;&gt;"",Scoring!$J$11)+IF(Data!$G261&lt;&gt;"",Scoring!$J$12)+IF(Data!$H261&lt;&gt;"",Scoring!$J$13)+IF(Data!$I261&lt;&gt;"",Scoring!$J$14)+IF(Data!$J261&lt;&gt;"",Scoring!$J$15)+IF(Data!$K261&lt;&gt;"",Scoring!$J$16)+IF(Data!$L261&lt;&gt;"",Scoring!$J$17)+IF(Data!$M261&lt;&gt;"",Scoring!$J$18)+IF(Data!$N261&lt;&gt;"",Scoring!$J$19)+IF(Data!$O261&lt;&gt;"",Scoring!$J$20)+IF(Data!$P261&lt;&gt;"",Scoring!$J$21)+IF(Data!$Q261&lt;&gt;"",Scoring!$J$22)+IF(Data!$R261&lt;&gt;"",Scoring!$J$23)+IF(Data!$S261&lt;&gt;"",Scoring!$J$24)+IF(Data!$T261&lt;&gt;"",Scoring!$J$25)+IF(Data!$U261&lt;&gt;"",Scoring!$J$26)+IF(Data!$V261&lt;&gt;"",Scoring!$J$27)+IF(Data!$W261&lt;&gt;"",Scoring!$J$28)+IF(Data!$X261&lt;&gt;"",Scoring!$J$29)+IF(Data!$Y261&lt;&gt;"",Scoring!$J$30)+IF(Data!$Z261&lt;&gt;"",Scoring!$J$31)+IF(Data!$AA261&lt;&gt;"",Scoring!$J$32)+IF(Data!$AB261&lt;&gt;"",Scoring!$J$33)+IF(Data!$AC261&lt;&gt;"",Scoring!$J$34)+IF(Data!$AD261&lt;&gt;"",Scoring!$J$35)+IF(Data!$AE261&lt;&gt;"",Scoring!$J$36)+IF(Data!$AF261&lt;&gt;"",Scoring!$J$37)+IF(Data!$AG261&lt;&gt;"",Scoring!$J$38)+IF(Data!$AH261&lt;&gt;"",Scoring!$J$39)+IF(Data!$AI261&lt;&gt;"",Scoring!$J$40)+IF(Data!$AJ261&lt;&gt;"",Scoring!$J$41)+IF(Data!$AK261&lt;&gt;"",Scoring!$J$42)+IF(Data!$AL261&lt;&gt;"",Scoring!$J$43)+IF(Data!$AM261&lt;&gt;"",Scoring!$J$44)+IF(Data!$AN261&lt;&gt;"",Scoring!$J$45)+IF(Data!$AO261&lt;&gt;"",Scoring!$J$46)+IF(Data!$AP261&lt;&gt;"",Scoring!$J$47)+IF(Data!$AQ261&lt;&gt;"",Scoring!$J$48)+IF(Data!$AR261&lt;&gt;"",Scoring!$J$49)+IF(Data!$AS261&lt;&gt;"",Scoring!$J$50)+IF(Data!$AT261&lt;&gt;"",Scoring!$J$51)+IF(Data!$AU261&lt;&gt;"",Scoring!$J$52),"")</f>
        <v/>
      </c>
      <c r="BI261" s="183" t="str">
        <f>IF(BH261&lt;&gt;"",LOOKUP(BH261,Likelihoods!$A$7:$A$107,Likelihoods!H$7:H$107),"")</f>
        <v/>
      </c>
      <c r="BJ261" s="188" t="str">
        <f>IF(AND(COUNTBLANK($B261:$O261)=13,COUNTBLANK($P261:$Q261)=1,COUNTBLANK($R261:$U261)=3,COUNTBLANK($V261:$X261)=2,COUNTBLANK($Y261:$AE261)=6,COUNTBLANK($AF261:$AJ261)=4,COUNTBLANK($AK261:AN261)=3,COUNTBLANK($AO261:$AQ261)=2,COUNTBLANK($AR261:$AS261)=1,COUNTBLANK($AT261:$AU261)=1),IF(Data!$B261&lt;&gt;"",Scoring!$K$7)+IF(Data!$C261&lt;&gt;"",Scoring!$K$8)+IF(Data!$D261&lt;&gt;"",Scoring!$K$9)+IF(Data!$E261&lt;&gt;"",Scoring!$K$10)+IF(Data!$F261&lt;&gt;"",Scoring!$K$11)+IF(Data!$G261&lt;&gt;"",Scoring!$K$12)+IF(Data!$H261&lt;&gt;"",Scoring!$K$13)+IF(Data!$I261&lt;&gt;"",Scoring!$K$14)+IF(Data!$J261&lt;&gt;"",Scoring!$K$15)+IF(Data!$K261&lt;&gt;"",Scoring!$K$16)+IF(Data!$L261&lt;&gt;"",Scoring!$K$17)+IF(Data!$M261&lt;&gt;"",Scoring!$K$18)+IF(Data!$N261&lt;&gt;"",Scoring!$K$19)+IF(Data!$O261&lt;&gt;"",Scoring!$K$20)+IF(Data!$P261&lt;&gt;"",Scoring!$K$21)+IF(Data!$Q261&lt;&gt;"",Scoring!$K$22)+IF(Data!$R261&lt;&gt;"",Scoring!$K$23)+IF(Data!$S261&lt;&gt;"",Scoring!$K$24)+IF(Data!$T261&lt;&gt;"",Scoring!$K$25)+IF(Data!$U261&lt;&gt;"",Scoring!$K$26)+IF(Data!$V261&lt;&gt;"",Scoring!$K$27)+IF(Data!$W261&lt;&gt;"",Scoring!$K$28)+IF(Data!$X261&lt;&gt;"",Scoring!$K$29)+IF(Data!$Y261&lt;&gt;"",Scoring!$K$30)+IF(Data!$Z261&lt;&gt;"",Scoring!$K$31)+IF(Data!$AA261&lt;&gt;"",Scoring!$K$32)+IF(Data!$AB261&lt;&gt;"",Scoring!$K$33)+IF(Data!$AC261&lt;&gt;"",Scoring!$K$34)+IF(Data!$AD261&lt;&gt;"",Scoring!$K$35)+IF(Data!$AE261&lt;&gt;"",Scoring!$K$36)+IF(Data!$AF261&lt;&gt;"",Scoring!$K$37)+IF(Data!$AG261&lt;&gt;"",Scoring!$K$38)+IF(Data!$AH261&lt;&gt;"",Scoring!$K$39)+IF(Data!$AI261&lt;&gt;"",Scoring!$K$40)+IF(Data!$AJ261&lt;&gt;"",Scoring!$K$41)+IF(Data!$AK261&lt;&gt;"",Scoring!$K$42)+IF(Data!$AL261&lt;&gt;"",Scoring!$K$43)+IF(Data!$AM261&lt;&gt;"",Scoring!$K$44)+IF(Data!$AN261&lt;&gt;"",Scoring!$K$45)+IF(Data!$AO261&lt;&gt;"",Scoring!$K$46)+IF(Data!$AP261&lt;&gt;"",Scoring!$K$47)+IF(Data!$AQ261&lt;&gt;"",Scoring!$K$48)+IF(Data!$AR261&lt;&gt;"",Scoring!$K$49)+IF(Data!$AS261&lt;&gt;"",Scoring!$K$50)+IF(Data!$AT261&lt;&gt;"",Scoring!$K$51)+IF(Data!$AU261&lt;&gt;"",Scoring!$K$52),"")</f>
        <v/>
      </c>
      <c r="BK261" s="184" t="str">
        <f>IF(BJ261&lt;&gt;"",LOOKUP(BJ261,Likelihoods!$A$7:$A$107,Likelihoods!I$7:I$107),"")</f>
        <v/>
      </c>
      <c r="BL261" s="187" t="str">
        <f>IF(AND(COUNTBLANK($B261:$O261)=13,COUNTBLANK($P261:$Q261)=1,COUNTBLANK($R261:$U261)=3,COUNTBLANK($V261:$X261)=2,COUNTBLANK($Y261:$AE261)=6,COUNTBLANK($AF261:$AJ261)=4,COUNTBLANK($AK261:AN261)=3,COUNTBLANK($AO261:$AQ261)=2,COUNTBLANK($AR261:$AS261)=1,COUNTBLANK($AT261:$AU261)=1),IF(Data!$B261&lt;&gt;"",Scoring!$L$7)+IF(Data!$C261&lt;&gt;"",Scoring!$L$8)+IF(Data!$D261&lt;&gt;"",Scoring!$L$9)+IF(Data!$E261&lt;&gt;"",Scoring!$L$10)+IF(Data!$F261&lt;&gt;"",Scoring!$L$11)+IF(Data!$G261&lt;&gt;"",Scoring!$L$12)+IF(Data!$H261&lt;&gt;"",Scoring!$L$13)+IF(Data!$I261&lt;&gt;"",Scoring!$L$14)+IF(Data!$J261&lt;&gt;"",Scoring!$L$15)+IF(Data!$K261&lt;&gt;"",Scoring!$L$16)+IF(Data!$L261&lt;&gt;"",Scoring!$L$17)+IF(Data!$M261&lt;&gt;"",Scoring!$L$18)+IF(Data!$N261&lt;&gt;"",Scoring!$L$19)+IF(Data!$O261&lt;&gt;"",Scoring!$L$20)+IF(Data!$P261&lt;&gt;"",Scoring!$L$21)+IF(Data!$Q261&lt;&gt;"",Scoring!$L$22)+IF(Data!$R261&lt;&gt;"",Scoring!$L$23)+IF(Data!$S261&lt;&gt;"",Scoring!$L$24)+IF(Data!$T261&lt;&gt;"",Scoring!$L$25)+IF(Data!$U261&lt;&gt;"",Scoring!$L$26)+IF(Data!$V261&lt;&gt;"",Scoring!$L$27)+IF(Data!$W261&lt;&gt;"",Scoring!$L$28)+IF(Data!$X261&lt;&gt;"",Scoring!$L$29)+IF(Data!$Y261&lt;&gt;"",Scoring!$L$30)+IF(Data!$Z261&lt;&gt;"",Scoring!$L$31)+IF(Data!$AA261&lt;&gt;"",Scoring!$L$32)+IF(Data!$AB261&lt;&gt;"",Scoring!$L$33)+IF(Data!$AC261&lt;&gt;"",Scoring!$L$34)+IF(Data!$AD261&lt;&gt;"",Scoring!$L$35)+IF(Data!$AE261&lt;&gt;"",Scoring!$L$36)+IF(Data!$AF261&lt;&gt;"",Scoring!$L$37)+IF(Data!$AG261&lt;&gt;"",Scoring!$L$38)+IF(Data!$AH261&lt;&gt;"",Scoring!$L$39)+IF(Data!$AI261&lt;&gt;"",Scoring!$L$40)+IF(Data!$AJ261&lt;&gt;"",Scoring!$L$41)+IF(Data!$AK261&lt;&gt;"",Scoring!$L$42)+IF(Data!$AL261&lt;&gt;"",Scoring!$L$43)+IF(Data!$AM261&lt;&gt;"",Scoring!$L$44)+IF(Data!$AN261&lt;&gt;"",Scoring!$L$45)+IF(Data!$AO261&lt;&gt;"",Scoring!$L$46)+IF(Data!$AP261&lt;&gt;"",Scoring!$L$47)+IF(Data!$AQ261&lt;&gt;"",Scoring!$L$48)+IF(Data!$AR261&lt;&gt;"",Scoring!$L$49)+IF(Data!$AS261&lt;&gt;"",Scoring!$L$50)+IF(Data!$AT261&lt;&gt;"",Scoring!$L$51)+IF(Data!$AU261&lt;&gt;"",Scoring!$L$52),"")</f>
        <v/>
      </c>
      <c r="BM261" s="180" t="str">
        <f>IF(BL261&lt;&gt;"",LOOKUP(BL261,Likelihoods!$A$7:$A$107,Likelihoods!J$7:J$107),"")</f>
        <v/>
      </c>
      <c r="BN261" s="181" t="str">
        <f>IF(AND(COUNTBLANK($B261:$O261)=13,COUNTBLANK($P261:$Q261)=1,COUNTBLANK($R261:$U261)=3,COUNTBLANK($V261:$X261)=2,COUNTBLANK($Y261:$AE261)=6,COUNTBLANK($AF261:$AJ261)=4,COUNTBLANK($AK261:AN261)=3,COUNTBLANK($AO261:$AQ261)=2,COUNTBLANK($AR261:$AS261)=1,COUNTBLANK($AT261:$AU261)=1),IF(Data!$B261&lt;&gt;"",Scoring!$M$7)+IF(Data!$C261&lt;&gt;"",Scoring!$M$8)+IF(Data!$D261&lt;&gt;"",Scoring!$M$9)+IF(Data!$E261&lt;&gt;"",Scoring!$M$10)+IF(Data!$F261&lt;&gt;"",Scoring!$M$11)+IF(Data!$G261&lt;&gt;"",Scoring!$M$12)+IF(Data!$H261&lt;&gt;"",Scoring!$M$13)+IF(Data!$I261&lt;&gt;"",Scoring!$M$14)+IF(Data!$J261&lt;&gt;"",Scoring!$M$15)+IF(Data!$K261&lt;&gt;"",Scoring!$M$16)+IF(Data!$L261&lt;&gt;"",Scoring!$M$17)+IF(Data!$M261&lt;&gt;"",Scoring!$M$18)+IF(Data!$N261&lt;&gt;"",Scoring!$M$19)+IF(Data!$O261&lt;&gt;"",Scoring!$M$20)+IF(Data!$P261&lt;&gt;"",Scoring!$M$21)+IF(Data!$Q261&lt;&gt;"",Scoring!$M$22)+IF(Data!$R261&lt;&gt;"",Scoring!$M$23)+IF(Data!$S261&lt;&gt;"",Scoring!$M$24)+IF(Data!$T261&lt;&gt;"",Scoring!$M$25)+IF(Data!$U261&lt;&gt;"",Scoring!$M$26)+IF(Data!$V261&lt;&gt;"",Scoring!$M$27)+IF(Data!$W261&lt;&gt;"",Scoring!$M$28)+IF(Data!$X261&lt;&gt;"",Scoring!$M$29)+IF(Data!$Y261&lt;&gt;"",Scoring!$M$30)+IF(Data!$Z261&lt;&gt;"",Scoring!$M$31)+IF(Data!$AA261&lt;&gt;"",Scoring!$M$32)+IF(Data!$AB261&lt;&gt;"",Scoring!$M$33)+IF(Data!$AC261&lt;&gt;"",Scoring!$M$34)+IF(Data!$AD261&lt;&gt;"",Scoring!$M$35)+IF(Data!$AE261&lt;&gt;"",Scoring!$M$36)+IF(Data!$AF261&lt;&gt;"",Scoring!$M$37)+IF(Data!$AG261&lt;&gt;"",Scoring!$M$38)+IF(Data!$AH261&lt;&gt;"",Scoring!$M$39)+IF(Data!$AI261&lt;&gt;"",Scoring!$M$40)+IF(Data!$AJ261&lt;&gt;"",Scoring!$M$41)+IF(Data!$AK261&lt;&gt;"",Scoring!$M$42)+IF(Data!$AL261&lt;&gt;"",Scoring!$M$43)+IF(Data!$AM261&lt;&gt;"",Scoring!$M$44)+IF(Data!$AN261&lt;&gt;"",Scoring!$M$45)+IF(Data!$AO261&lt;&gt;"",Scoring!$M$46)+IF(Data!$AP261&lt;&gt;"",Scoring!$M$47)+IF(Data!$AQ261&lt;&gt;"",Scoring!$M$48)+IF(Data!$AR261&lt;&gt;"",Scoring!$M$49)+IF(Data!$AS261&lt;&gt;"",Scoring!$M$50)+IF(Data!$AT261&lt;&gt;"",Scoring!$M$51)+IF(Data!$AU261&lt;&gt;"",Scoring!$M$52),"")</f>
        <v/>
      </c>
      <c r="BO261" s="184" t="str">
        <f>IF(BN261&lt;&gt;"",LOOKUP(BN261,Likelihoods!$A$7:$A$107,Likelihoods!K$7:K$107),"")</f>
        <v/>
      </c>
      <c r="BP261" s="179" t="str">
        <f>IF(AND(COUNTBLANK($B261:$O261)=13,COUNTBLANK($P261:$Q261)=1,COUNTBLANK($R261:$U261)=3,COUNTBLANK($V261:$X261)=2,COUNTBLANK($Y261:$AE261)=6,COUNTBLANK($AF261:$AJ261)=4,COUNTBLANK($AK261:AN261)=3,COUNTBLANK($AO261:$AQ261)=2,COUNTBLANK($AR261:$AS261)=1,COUNTBLANK($AT261:$AU261)=1),IF(Data!$B261&lt;&gt;"",Scoring!$N$7)+IF(Data!$C261&lt;&gt;"",Scoring!$N$8)+IF(Data!$D261&lt;&gt;"",Scoring!$N$9)+IF(Data!$E261&lt;&gt;"",Scoring!$N$10)+IF(Data!$F261&lt;&gt;"",Scoring!$N$11)+IF(Data!$G261&lt;&gt;"",Scoring!$N$12)+IF(Data!$H261&lt;&gt;"",Scoring!$N$13)+IF(Data!$I261&lt;&gt;"",Scoring!$N$14)+IF(Data!$J261&lt;&gt;"",Scoring!$N$15)+IF(Data!$K261&lt;&gt;"",Scoring!$N$16)+IF(Data!$L261&lt;&gt;"",Scoring!$N$17)+IF(Data!$M261&lt;&gt;"",Scoring!$N$18)+IF(Data!$N261&lt;&gt;"",Scoring!$N$19)+IF(Data!$O261&lt;&gt;"",Scoring!$N$20)+IF(Data!$P261&lt;&gt;"",Scoring!$N$21)+IF(Data!$Q261&lt;&gt;"",Scoring!$N$22)+IF(Data!$R261&lt;&gt;"",Scoring!$N$23)+IF(Data!$S261&lt;&gt;"",Scoring!$N$24)+IF(Data!$T261&lt;&gt;"",Scoring!$N$25)+IF(Data!$U261&lt;&gt;"",Scoring!$N$26)+IF(Data!$V261&lt;&gt;"",Scoring!$N$27)+IF(Data!$W261&lt;&gt;"",Scoring!$N$28)+IF(Data!$X261&lt;&gt;"",Scoring!$N$29)+IF(Data!$Y261&lt;&gt;"",Scoring!$N$30)+IF(Data!$Z261&lt;&gt;"",Scoring!$N$31)+IF(Data!$AA261&lt;&gt;"",Scoring!$N$32)+IF(Data!$AB261&lt;&gt;"",Scoring!$N$33)+IF(Data!$AC261&lt;&gt;"",Scoring!$N$34)+IF(Data!$AD261&lt;&gt;"",Scoring!$N$35)+IF(Data!$AE261&lt;&gt;"",Scoring!$N$36)+IF(Data!$AF261&lt;&gt;"",Scoring!$N$37)+IF(Data!$AG261&lt;&gt;"",Scoring!$N$38)+IF(Data!$AH261&lt;&gt;"",Scoring!$N$39)+IF(Data!$AI261&lt;&gt;"",Scoring!$N$40)+IF(Data!$AJ261&lt;&gt;"",Scoring!$N$41)+IF(Data!$AK261&lt;&gt;"",Scoring!$N$42)+IF(Data!$AL261&lt;&gt;"",Scoring!$N$43)+IF(Data!$AM261&lt;&gt;"",Scoring!$N$44)+IF(Data!$AN261&lt;&gt;"",Scoring!$N$45)+IF(Data!$AO261&lt;&gt;"",Scoring!$N$46)+IF(Data!$AP261&lt;&gt;"",Scoring!$N$47)+IF(Data!$AQ261&lt;&gt;"",Scoring!$N$48)+IF(Data!$AR261&lt;&gt;"",Scoring!$N$49)+IF(Data!$AS261&lt;&gt;"",Scoring!$N$50)+IF(Data!$AT261&lt;&gt;"",Scoring!$N$51)+IF(Data!$AU261&lt;&gt;"",Scoring!$N$52),"")</f>
        <v/>
      </c>
      <c r="BQ261" s="189" t="str">
        <f>IF(BP261&lt;&gt;"",LOOKUP(BP261,Likelihoods!$A$7:$A$107,Likelihoods!L$7:L$107),"")</f>
        <v/>
      </c>
      <c r="BR261" s="181" t="str">
        <f>IF(AND(COUNTBLANK($B261:$O261)=13,COUNTBLANK($P261:$Q261)=1,COUNTBLANK($R261:$U261)=3,COUNTBLANK($V261:$X261)=2,COUNTBLANK($Y261:$AE261)=6,COUNTBLANK($AF261:$AJ261)=4,COUNTBLANK($AK261:AN261)=3,COUNTBLANK($AO261:$AQ261)=2,COUNTBLANK($AR261:$AS261)=1,COUNTBLANK($AT261:$AU261)=1),IF(Data!$B261&lt;&gt;"",Scoring!$O$7)+IF(Data!$C261&lt;&gt;"",Scoring!$O$8)+IF(Data!$D261&lt;&gt;"",Scoring!$O$9)+IF(Data!$E261&lt;&gt;"",Scoring!$O$10)+IF(Data!$F261&lt;&gt;"",Scoring!$O$11)+IF(Data!$G261&lt;&gt;"",Scoring!$O$12)+IF(Data!$H261&lt;&gt;"",Scoring!$O$13)+IF(Data!$I261&lt;&gt;"",Scoring!$O$14)+IF(Data!$J261&lt;&gt;"",Scoring!$O$15)+IF(Data!$K261&lt;&gt;"",Scoring!$O$16)+IF(Data!$L261&lt;&gt;"",Scoring!$O$17)+IF(Data!$M261&lt;&gt;"",Scoring!$O$18)+IF(Data!$N261&lt;&gt;"",Scoring!$O$19)+IF(Data!$O261&lt;&gt;"",Scoring!$O$20)+IF(Data!$P261&lt;&gt;"",Scoring!$O$21)+IF(Data!$Q261&lt;&gt;"",Scoring!$O$22)+IF(Data!$R261&lt;&gt;"",Scoring!$O$23)+IF(Data!$S261&lt;&gt;"",Scoring!$O$24)+IF(Data!$T261&lt;&gt;"",Scoring!$O$25)+IF(Data!$U261&lt;&gt;"",Scoring!$O$26)+IF(Data!$V261&lt;&gt;"",Scoring!$O$27)+IF(Data!$W261&lt;&gt;"",Scoring!$O$28)+IF(Data!$X261&lt;&gt;"",Scoring!$O$29)+IF(Data!$Y261&lt;&gt;"",Scoring!$O$30)+IF(Data!$Z261&lt;&gt;"",Scoring!$O$31)+IF(Data!$AA261&lt;&gt;"",Scoring!$O$32)+IF(Data!$AB261&lt;&gt;"",Scoring!$O$33)+IF(Data!$AC261&lt;&gt;"",Scoring!$O$34)+IF(Data!$AD261&lt;&gt;"",Scoring!$O$35)+IF(Data!$AE261&lt;&gt;"",Scoring!$O$36)+IF(Data!$AF261&lt;&gt;"",Scoring!$O$37)+IF(Data!$AG261&lt;&gt;"",Scoring!$O$38)+IF(Data!$AH261&lt;&gt;"",Scoring!$O$39)+IF(Data!$AI261&lt;&gt;"",Scoring!$O$40)+IF(Data!$AJ261&lt;&gt;"",Scoring!$O$41)+IF(Data!$AK261&lt;&gt;"",Scoring!$O$42)+IF(Data!$AL261&lt;&gt;"",Scoring!$O$43)+IF(Data!$AM261&lt;&gt;"",Scoring!$O$44)+IF(Data!$AN261&lt;&gt;"",Scoring!$O$45)+IF(Data!$AO261&lt;&gt;"",Scoring!$O$46)+IF(Data!$AP261&lt;&gt;"",Scoring!$O$47)+IF(Data!$AQ261&lt;&gt;"",Scoring!$O$48)+IF(Data!$AR261&lt;&gt;"",Scoring!$O$49)+IF(Data!$AS261&lt;&gt;"",Scoring!$O$50)+IF(Data!$AT261&lt;&gt;"",Scoring!$O$51)+IF(Data!$AU261&lt;&gt;"",Scoring!$O$52),"")</f>
        <v/>
      </c>
      <c r="BS261" s="184" t="str">
        <f>IF(BR261&lt;&gt;"",LOOKUP(BR261,Likelihoods!$A$7:$A$107,Likelihoods!M$7:M$107),"")</f>
        <v/>
      </c>
      <c r="BT261" s="181" t="str">
        <f>IF(AND(COUNTBLANK($B261:$O261)=13,COUNTBLANK($P261:$Q261)=1,COUNTBLANK($R261:$U261)=3,COUNTBLANK($V261:$X261)=2,COUNTBLANK($Y261:$AE261)=6,COUNTBLANK($AF261:$AJ261)=4,COUNTBLANK($AK261:AN261)=3,COUNTBLANK($AO261:$AQ261)=2,COUNTBLANK($AR261:$AS261)=1,COUNTBLANK($AT261:$AU261)=1),IF(Data!$B261&lt;&gt;"",Scoring!$P$7)+IF(Data!$C261&lt;&gt;"",Scoring!$P$8)+IF(Data!$D261&lt;&gt;"",Scoring!$P$9)+IF(Data!$E261&lt;&gt;"",Scoring!$P$10)+IF(Data!$F261&lt;&gt;"",Scoring!$P$11)+IF(Data!$G261&lt;&gt;"",Scoring!$P$12)+IF(Data!$H261&lt;&gt;"",Scoring!$P$13)+IF(Data!$I261&lt;&gt;"",Scoring!$P$14)+IF(Data!$J261&lt;&gt;"",Scoring!$P$15)+IF(Data!$K261&lt;&gt;"",Scoring!$P$16)+IF(Data!$L261&lt;&gt;"",Scoring!$P$17)+IF(Data!$M261&lt;&gt;"",Scoring!$P$18)+IF(Data!$N261&lt;&gt;"",Scoring!$P$19)+IF(Data!$O261&lt;&gt;"",Scoring!$P$20)+IF(Data!$P261&lt;&gt;"",Scoring!$P$21)+IF(Data!$Q261&lt;&gt;"",Scoring!$P$22)+IF(Data!$R261&lt;&gt;"",Scoring!$P$23)+IF(Data!$S261&lt;&gt;"",Scoring!$P$24)+IF(Data!$T261&lt;&gt;"",Scoring!$P$25)+IF(Data!$U261&lt;&gt;"",Scoring!$P$26)+IF(Data!$V261&lt;&gt;"",Scoring!$P$27)+IF(Data!$W261&lt;&gt;"",Scoring!$P$28)+IF(Data!$X261&lt;&gt;"",Scoring!$P$29)+IF(Data!$Y261&lt;&gt;"",Scoring!$P$30)+IF(Data!$Z261&lt;&gt;"",Scoring!$P$31)+IF(Data!$AA261&lt;&gt;"",Scoring!$P$32)+IF(Data!$AB261&lt;&gt;"",Scoring!$P$33)+IF(Data!$AC261&lt;&gt;"",Scoring!$P$34)+IF(Data!$AD261&lt;&gt;"",Scoring!$P$35)+IF(Data!$AE261&lt;&gt;"",Scoring!$P$36)+IF(Data!$AF261&lt;&gt;"",Scoring!$P$37)+IF(Data!$AG261&lt;&gt;"",Scoring!$P$38)+IF(Data!$AH261&lt;&gt;"",Scoring!$P$39)+IF(Data!$AI261&lt;&gt;"",Scoring!$P$40)+IF(Data!$AJ261&lt;&gt;"",Scoring!$P$41)+IF(Data!$AK261&lt;&gt;"",Scoring!$P$42)+IF(Data!$AL261&lt;&gt;"",Scoring!$P$43)+IF(Data!$AM261&lt;&gt;"",Scoring!$P$44)+IF(Data!$AN261&lt;&gt;"",Scoring!$P$45)+IF(Data!$AO261&lt;&gt;"",Scoring!$P$46)+IF(Data!$AP261&lt;&gt;"",Scoring!$P$47)+IF(Data!$AQ261&lt;&gt;"",Scoring!$P$48)+IF(Data!$AR261&lt;&gt;"",Scoring!$P$49)+IF(Data!$AS261&lt;&gt;"",Scoring!$P$50)+IF(Data!$AT261&lt;&gt;"",Scoring!$P$51)+IF(Data!$AU261&lt;&gt;"",Scoring!$P$52),"")</f>
        <v/>
      </c>
      <c r="BU261" s="180" t="str">
        <f>IF(BT261&lt;&gt;"",LOOKUP(BT261,Likelihoods!$A$7:$A$107,Likelihoods!N$7:N$107),"")</f>
        <v/>
      </c>
      <c r="BV261" s="181" t="str">
        <f>IF(AND(COUNTBLANK($B261:$O261)=13,COUNTBLANK($P261:$Q261)=1,COUNTBLANK($R261:$U261)=3,COUNTBLANK($V261:$X261)=2,COUNTBLANK($Y261:$AE261)=6,COUNTBLANK($AF261:$AJ261)=4,COUNTBLANK($AK261:AN261)=3,COUNTBLANK($AO261:$AQ261)=2,COUNTBLANK($AR261:$AS261)=1,COUNTBLANK($AT261:$AU261)=1),IF(Data!$B261&lt;&gt;"",Scoring!$Q$7)+IF(Data!$C261&lt;&gt;"",Scoring!$Q$8)+IF(Data!$D261&lt;&gt;"",Scoring!$Q$9)+IF(Data!$E261&lt;&gt;"",Scoring!$Q$10)+IF(Data!$F261&lt;&gt;"",Scoring!$Q$11)+IF(Data!$G261&lt;&gt;"",Scoring!$Q$12)+IF(Data!$H261&lt;&gt;"",Scoring!$Q$13)+IF(Data!$I261&lt;&gt;"",Scoring!$Q$14)+IF(Data!$J261&lt;&gt;"",Scoring!$Q$15)+IF(Data!$K261&lt;&gt;"",Scoring!$Q$16)+IF(Data!$L261&lt;&gt;"",Scoring!$Q$17)+IF(Data!$M261&lt;&gt;"",Scoring!$Q$18)+IF(Data!$N261&lt;&gt;"",Scoring!$Q$19)+IF(Data!$O261&lt;&gt;"",Scoring!$Q$20)+IF(Data!$P261&lt;&gt;"",Scoring!$Q$21)+IF(Data!$Q261&lt;&gt;"",Scoring!$Q$22)+IF(Data!$R261&lt;&gt;"",Scoring!$Q$23)+IF(Data!$S261&lt;&gt;"",Scoring!$Q$24)+IF(Data!$T261&lt;&gt;"",Scoring!$Q$25)+IF(Data!$U261&lt;&gt;"",Scoring!$Q$26)+IF(Data!$V261&lt;&gt;"",Scoring!$Q$27)+IF(Data!$W261&lt;&gt;"",Scoring!$Q$28)+IF(Data!$X261&lt;&gt;"",Scoring!$Q$29)+IF(Data!$Y261&lt;&gt;"",Scoring!$Q$30)+IF(Data!$Z261&lt;&gt;"",Scoring!$Q$31)+IF(Data!$AA261&lt;&gt;"",Scoring!$Q$32)+IF(Data!$AB261&lt;&gt;"",Scoring!$Q$33)+IF(Data!$AC261&lt;&gt;"",Scoring!$Q$34)+IF(Data!$AD261&lt;&gt;"",Scoring!$Q$35)+IF(Data!$AE261&lt;&gt;"",Scoring!$Q$36)+IF(Data!$AF261&lt;&gt;"",Scoring!$Q$37)+IF(Data!$AG261&lt;&gt;"",Scoring!$Q$38)+IF(Data!$AH261&lt;&gt;"",Scoring!$Q$39)+IF(Data!$AI261&lt;&gt;"",Scoring!$Q$40)+IF(Data!$AJ261&lt;&gt;"",Scoring!$Q$41)+IF(Data!$AK261&lt;&gt;"",Scoring!$Q$42)+IF(Data!$AL261&lt;&gt;"",Scoring!$Q$43)+IF(Data!$AM261&lt;&gt;"",Scoring!$Q$44)+IF(Data!$AN261&lt;&gt;"",Scoring!$Q$45)+IF(Data!$AO261&lt;&gt;"",Scoring!$Q$46)+IF(Data!$AP261&lt;&gt;"",Scoring!$Q$47)+IF(Data!$AQ261&lt;&gt;"",Scoring!$Q$48)+IF(Data!$AR261&lt;&gt;"",Scoring!$Q$49)+IF(Data!$AS261&lt;&gt;"",Scoring!$Q$50)+IF(Data!$AT261&lt;&gt;"",Scoring!$Q$51)+IF(Data!$AU261&lt;&gt;"",Scoring!$Q$52),"")</f>
        <v/>
      </c>
      <c r="BW261" s="183" t="str">
        <f>IF(BV261&lt;&gt;"",LOOKUP(BV261,Likelihoods!$A$7:$A$107,Likelihoods!O$7:O$107),"")</f>
        <v/>
      </c>
      <c r="BX261" s="9"/>
      <c r="BY261" s="9"/>
      <c r="BZ261" s="9"/>
      <c r="CA261" s="9"/>
      <c r="CB261" s="9"/>
      <c r="CC261" s="9"/>
      <c r="CD261" s="9"/>
      <c r="CE261" s="9"/>
      <c r="CF261" s="9"/>
      <c r="CG261" s="9"/>
      <c r="CH261" s="9"/>
      <c r="CI261" s="9"/>
      <c r="CJ261" s="9"/>
      <c r="CK261" s="9"/>
    </row>
    <row r="262" spans="1:89" ht="14.25">
      <c r="A262" s="59"/>
      <c r="B262" s="76"/>
      <c r="C262" s="77"/>
      <c r="D262" s="77"/>
      <c r="E262" s="77"/>
      <c r="F262" s="77"/>
      <c r="G262" s="77"/>
      <c r="H262" s="77"/>
      <c r="I262" s="77"/>
      <c r="J262" s="77"/>
      <c r="K262" s="77"/>
      <c r="L262" s="77"/>
      <c r="M262" s="77"/>
      <c r="N262" s="77"/>
      <c r="O262" s="77"/>
      <c r="P262" s="76"/>
      <c r="Q262" s="78"/>
      <c r="R262" s="77"/>
      <c r="S262" s="77"/>
      <c r="T262" s="77"/>
      <c r="U262" s="77"/>
      <c r="V262" s="76"/>
      <c r="W262" s="77"/>
      <c r="X262" s="78"/>
      <c r="Y262" s="77"/>
      <c r="Z262" s="77"/>
      <c r="AA262" s="77"/>
      <c r="AB262" s="77"/>
      <c r="AC262" s="77"/>
      <c r="AD262" s="77"/>
      <c r="AE262" s="77"/>
      <c r="AF262" s="76"/>
      <c r="AG262" s="77"/>
      <c r="AH262" s="77"/>
      <c r="AI262" s="77"/>
      <c r="AJ262" s="78"/>
      <c r="AK262" s="77"/>
      <c r="AL262" s="77"/>
      <c r="AM262" s="77"/>
      <c r="AN262" s="77"/>
      <c r="AO262" s="76"/>
      <c r="AP262" s="77"/>
      <c r="AQ262" s="78"/>
      <c r="AR262" s="76"/>
      <c r="AS262" s="78"/>
      <c r="AT262" s="77"/>
      <c r="AU262" s="77"/>
      <c r="AV262" s="179" t="str">
        <f>IF(AND(COUNTBLANK($B262:$O262)=13,COUNTBLANK($P262:$Q262)=1,COUNTBLANK($R262:$U262)=3,COUNTBLANK($V262:$X262)=2,COUNTBLANK($Y262:$AE262)=6,COUNTBLANK($AF262:$AJ262)=4,COUNTBLANK($AK262:AN262)=3,COUNTBLANK($AO262:$AQ262)=2,COUNTBLANK($AR262:$AS262)=1,COUNTBLANK($AT262:$AU262)=1),IF(Data!$B262&lt;&gt;"",Scoring!$D$7)+IF(Data!$C262&lt;&gt;"",Scoring!$D$8)+IF(Data!$D262&lt;&gt;"",Scoring!$D$9)+IF(Data!$E262&lt;&gt;"",Scoring!$D$10)+IF(Data!$F262&lt;&gt;"",Scoring!$D$11)+IF(Data!$G262&lt;&gt;"",Scoring!$D$12)+IF(Data!$H262&lt;&gt;"",Scoring!$D$13)+IF(Data!$I262&lt;&gt;"",Scoring!$D$14)+IF(Data!$J262&lt;&gt;"",Scoring!$D$15)+IF(Data!$K262&lt;&gt;"",Scoring!$D$16)+IF(Data!$L262&lt;&gt;"",Scoring!$D$17)+IF(Data!$M262&lt;&gt;"",Scoring!$D$18)+IF(Data!$N262&lt;&gt;"",Scoring!$D$19)+IF(Data!$O262&lt;&gt;"",Scoring!$D$20)+IF(Data!$P262&lt;&gt;"",Scoring!$D$21)+IF(Data!$Q262&lt;&gt;"",Scoring!$D$22)+IF(Data!$R262&lt;&gt;"",Scoring!$D$23)+IF(Data!$S262&lt;&gt;"",Scoring!$D$24)+IF(Data!$T262&lt;&gt;"",Scoring!$D$25)+IF(Data!$U262&lt;&gt;"",Scoring!$D$26)+IF(Data!$V262&lt;&gt;"",Scoring!$D$27)+IF(Data!$W262&lt;&gt;"",Scoring!$D$28)+IF(Data!$X262&lt;&gt;"",Scoring!$D$29)+IF(Data!$Y262&lt;&gt;"",Scoring!$D$30)+IF(Data!$Z262&lt;&gt;"",Scoring!$D$31)+IF(Data!$AA262&lt;&gt;"",Scoring!$D$32)+IF(Data!$AB262&lt;&gt;"",Scoring!$D$33)+IF(Data!$AC262&lt;&gt;"",Scoring!$D$34)+IF(Data!$AD262&lt;&gt;"",Scoring!$D$35)+IF(Data!$AE262&lt;&gt;"",Scoring!$D$36)+IF(Data!$AF262&lt;&gt;"",Scoring!$D$37)+IF(Data!$AG262&lt;&gt;"",Scoring!$D$38)+IF(Data!$AH262&lt;&gt;"",Scoring!$D$39)+IF(Data!$AI262&lt;&gt;"",Scoring!$D$40)+IF(Data!$AJ262&lt;&gt;"",Scoring!$D$41)+IF(Data!$AK262&lt;&gt;"",Scoring!$D$42)+IF(Data!$AL262&lt;&gt;"",Scoring!$D$43)+IF(Data!$AM262&lt;&gt;"",Scoring!$D$44)+IF(Data!$AN262&lt;&gt;"",Scoring!$D$45)+IF(Data!$AO262&lt;&gt;"",Scoring!$D$46)+IF(Data!$AP262&lt;&gt;"",Scoring!$D$47)+IF(Data!$AQ262&lt;&gt;"",Scoring!$D$48)+IF(Data!$AR262&lt;&gt;"",Scoring!$D$49)+IF(Data!$AS262&lt;&gt;"",Scoring!$D$50)+IF(Data!$AT262&lt;&gt;"",Scoring!$D$51)+IF(Data!$AU262&lt;&gt;"",Scoring!$D$52),"")</f>
        <v/>
      </c>
      <c r="AW262" s="180" t="str">
        <f>IF(AV262&lt;&gt;"",LOOKUP(AV262,Likelihoods!$A$7:$A$107,Likelihoods!B$7:B$107),"")</f>
        <v/>
      </c>
      <c r="AX262" s="181" t="str">
        <f>IF(AND(COUNTBLANK($B262:$O262)=13,COUNTBLANK($P262:$Q262)=1,COUNTBLANK($R262:$U262)=3,COUNTBLANK($V262:$X262)=2,COUNTBLANK($Y262:$AE262)=6,COUNTBLANK($AF262:$AJ262)=4,COUNTBLANK($AK262:AN262)=3,COUNTBLANK($AO262:$AQ262)=2,COUNTBLANK($AR262:$AS262)=1,COUNTBLANK($AT262:$AU262)=1),IF(Data!$B262&lt;&gt;"",Scoring!$E$7)+IF(Data!$C262&lt;&gt;"",Scoring!$E$8)+IF(Data!$D262&lt;&gt;"",Scoring!$E$9)+IF(Data!$E262&lt;&gt;"",Scoring!$E$10)+IF(Data!$F262&lt;&gt;"",Scoring!$E$11)+IF(Data!$G262&lt;&gt;"",Scoring!$E$12)+IF(Data!$H262&lt;&gt;"",Scoring!$E$13)+IF(Data!$I262&lt;&gt;"",Scoring!$E$14)+IF(Data!$J262&lt;&gt;"",Scoring!$E$15)+IF(Data!$K262&lt;&gt;"",Scoring!$E$16)+IF(Data!$L262&lt;&gt;"",Scoring!$E$17)+IF(Data!$M262&lt;&gt;"",Scoring!$E$18)+IF(Data!$N262&lt;&gt;"",Scoring!$E$19)+IF(Data!$O262&lt;&gt;"",Scoring!$E$20)+IF(Data!$P262&lt;&gt;"",Scoring!$E$21)+IF(Data!$Q262&lt;&gt;"",Scoring!$E$22)+IF(Data!$R262&lt;&gt;"",Scoring!$E$23)+IF(Data!$S262&lt;&gt;"",Scoring!$E$24)+IF(Data!$T262&lt;&gt;"",Scoring!$E$25)+IF(Data!$U262&lt;&gt;"",Scoring!$E$26)+IF(Data!$V262&lt;&gt;"",Scoring!$E$27)+IF(Data!$W262&lt;&gt;"",Scoring!$E$28)+IF(Data!$X262&lt;&gt;"",Scoring!$E$29)+IF(Data!$Y262&lt;&gt;"",Scoring!$E$30)+IF(Data!$Z262&lt;&gt;"",Scoring!$E$31)+IF(Data!$AA262&lt;&gt;"",Scoring!$E$32)+IF(Data!$AB262&lt;&gt;"",Scoring!$E$33)+IF(Data!$AC262&lt;&gt;"",Scoring!$E$34)+IF(Data!$AD262&lt;&gt;"",Scoring!$E$35)+IF(Data!$AE262&lt;&gt;"",Scoring!$E$36)+IF(Data!$AF262&lt;&gt;"",Scoring!$E$37)+IF(Data!$AG262&lt;&gt;"",Scoring!$E$38)+IF(Data!$AH262&lt;&gt;"",Scoring!$E$39)+IF(Data!$AI262&lt;&gt;"",Scoring!$E$40)+IF(Data!$AJ262&lt;&gt;"",Scoring!$E$41)+IF(Data!$AK262&lt;&gt;"",Scoring!$E$42)+IF(Data!$AL262&lt;&gt;"",Scoring!$E$43)+IF(Data!$AM262&lt;&gt;"",Scoring!$E$44)+IF(Data!$AN262&lt;&gt;"",Scoring!$E$45)+IF(Data!$AO262&lt;&gt;"",Scoring!$E$46)+IF(Data!$AP262&lt;&gt;"",Scoring!$E$47)+IF(Data!$AQ262&lt;&gt;"",Scoring!$E$48)+IF(Data!$AR262&lt;&gt;"",Scoring!$E$49)+IF(Data!$AS262&lt;&gt;"",Scoring!$E$50)+IF(Data!$AT262&lt;&gt;"",Scoring!$E$51)+IF(Data!$AU262&lt;&gt;"",Scoring!$E$52),"")</f>
        <v/>
      </c>
      <c r="AY262" s="180" t="str">
        <f>IF(AX262&lt;&gt;"",LOOKUP(AX262,Likelihoods!$A$7:$A$107,Likelihoods!C$7:C$107),"")</f>
        <v/>
      </c>
      <c r="AZ262" s="182" t="str">
        <f>IF(AND(COUNTBLANK($B262:$O262)=13,COUNTBLANK($P262:$Q262)=1,COUNTBLANK($R262:$U262)=3,COUNTBLANK($V262:$X262)=2,COUNTBLANK($Y262:$AE262)=6,COUNTBLANK($AF262:$AJ262)=4,COUNTBLANK($AK262:AN262)=3,COUNTBLANK($AO262:$AQ262)=2,COUNTBLANK($AR262:$AS262)=1,COUNTBLANK($AT262:$AU262)=1),IF(Data!$B262&lt;&gt;"",Scoring!$F$7)+IF(Data!$C262&lt;&gt;"",Scoring!$F$8)+IF(Data!$D262&lt;&gt;"",Scoring!$F$9)+IF(Data!$E262&lt;&gt;"",Scoring!$F$10)+IF(Data!$F262&lt;&gt;"",Scoring!$F$11)+IF(Data!$G262&lt;&gt;"",Scoring!$F$12)+IF(Data!$H262&lt;&gt;"",Scoring!$F$13)+IF(Data!$I262&lt;&gt;"",Scoring!$F$14)+IF(Data!$J262&lt;&gt;"",Scoring!$F$15)+IF(Data!$K262&lt;&gt;"",Scoring!$F$16)+IF(Data!$L262&lt;&gt;"",Scoring!$F$17)+IF(Data!$M262&lt;&gt;"",Scoring!$F$18)+IF(Data!$N262&lt;&gt;"",Scoring!$F$19)+IF(Data!$O262&lt;&gt;"",Scoring!$F$20)+IF(Data!$P262&lt;&gt;"",Scoring!$F$21)+IF(Data!$Q262&lt;&gt;"",Scoring!$F$22)+IF(Data!$R262&lt;&gt;"",Scoring!$F$23)+IF(Data!$S262&lt;&gt;"",Scoring!$F$24)+IF(Data!$T262&lt;&gt;"",Scoring!$F$25)+IF(Data!$U262&lt;&gt;"",Scoring!$F$26)+IF(Data!$V262&lt;&gt;"",Scoring!$F$27)+IF(Data!$W262&lt;&gt;"",Scoring!$F$28)+IF(Data!$X262&lt;&gt;"",Scoring!$F$29)+IF(Data!$Y262&lt;&gt;"",Scoring!$F$30)+IF(Data!$Z262&lt;&gt;"",Scoring!$F$31)+IF(Data!$AA262&lt;&gt;"",Scoring!$F$32)+IF(Data!$AB262&lt;&gt;"",Scoring!$F$33)+IF(Data!$AC262&lt;&gt;"",Scoring!$F$34)+IF(Data!$AD262&lt;&gt;"",Scoring!$F$35)+IF(Data!$AE262&lt;&gt;"",Scoring!$F$36)+IF(Data!$AF262&lt;&gt;"",Scoring!$F$37)+IF(Data!$AG262&lt;&gt;"",Scoring!$F$38)+IF(Data!$AH262&lt;&gt;"",Scoring!$F$39)+IF(Data!$AI262&lt;&gt;"",Scoring!$F$40)+IF(Data!$AJ262&lt;&gt;"",Scoring!$F$41)+IF(Data!$AK262&lt;&gt;"",Scoring!$F$42)+IF(Data!$AL262&lt;&gt;"",Scoring!$F$43)+IF(Data!$AM262&lt;&gt;"",Scoring!$F$44)+IF(Data!$AN262&lt;&gt;"",Scoring!$F$45)+IF(Data!$AO262&lt;&gt;"",Scoring!$F$46)+IF(Data!$AP262&lt;&gt;"",Scoring!$F$47)+IF(Data!$AQ262&lt;&gt;"",Scoring!$F$48)+IF(Data!$AR262&lt;&gt;"",Scoring!$F$49)+IF(Data!$AS262&lt;&gt;"",Scoring!$F$50)+IF(Data!$AT262&lt;&gt;"",Scoring!$F$51)+IF(Data!$AU262&lt;&gt;"",Scoring!$F$52),"")</f>
        <v/>
      </c>
      <c r="BA262" s="183" t="str">
        <f>IF(AZ262&lt;&gt;"",LOOKUP(AZ262,Likelihoods!$A$7:$A$107,Likelihoods!D$7:D$107),"")</f>
        <v/>
      </c>
      <c r="BB262" s="181" t="str">
        <f>IF(AND(COUNTBLANK($B262:$O262)=13,COUNTBLANK($P262:$Q262)=1,COUNTBLANK($R262:$U262)=3,COUNTBLANK($V262:$X262)=2,COUNTBLANK($Y262:$AE262)=6,COUNTBLANK($AF262:$AJ262)=4,COUNTBLANK($AK262:AN262)=3,COUNTBLANK($AO262:$AQ262)=2,COUNTBLANK($AR262:$AS262)=1,COUNTBLANK($AT262:$AU262)=1),IF(Data!$B262&lt;&gt;"",Scoring!$G$7)+IF(Data!$C262&lt;&gt;"",Scoring!$G$8)+IF(Data!$D262&lt;&gt;"",Scoring!$G$9)+IF(Data!$E262&lt;&gt;"",Scoring!$G$10)+IF(Data!$F262&lt;&gt;"",Scoring!$G$11)+IF(Data!$G262&lt;&gt;"",Scoring!$G$12)+IF(Data!$H262&lt;&gt;"",Scoring!$G$13)+IF(Data!$I262&lt;&gt;"",Scoring!$G$14)+IF(Data!$J262&lt;&gt;"",Scoring!$G$15)+IF(Data!$K262&lt;&gt;"",Scoring!$G$16)+IF(Data!$L262&lt;&gt;"",Scoring!$G$17)+IF(Data!$M262&lt;&gt;"",Scoring!$G$18)+IF(Data!$N262&lt;&gt;"",Scoring!$G$19)+IF(Data!$O262&lt;&gt;"",Scoring!$G$20)+IF(Data!$P262&lt;&gt;"",Scoring!$G$21)+IF(Data!$Q262&lt;&gt;"",Scoring!$G$22)+IF(Data!$R262&lt;&gt;"",Scoring!$G$23)+IF(Data!$S262&lt;&gt;"",Scoring!$G$24)+IF(Data!$T262&lt;&gt;"",Scoring!$G$25)+IF(Data!$U262&lt;&gt;"",Scoring!$G$26)+IF(Data!$V262&lt;&gt;"",Scoring!$G$27)+IF(Data!$W262&lt;&gt;"",Scoring!$G$28)+IF(Data!$X262&lt;&gt;"",Scoring!$G$29)+IF(Data!$Y262&lt;&gt;"",Scoring!$G$30)+IF(Data!$Z262&lt;&gt;"",Scoring!$G$31)+IF(Data!$AA262&lt;&gt;"",Scoring!$G$32)+IF(Data!$AB262&lt;&gt;"",Scoring!$G$33)+IF(Data!$AC262&lt;&gt;"",Scoring!$G$34)+IF(Data!$AD262&lt;&gt;"",Scoring!$G$35)+IF(Data!$AE262&lt;&gt;"",Scoring!$G$36)+IF(Data!$AF262&lt;&gt;"",Scoring!$G$37)+IF(Data!$AG262&lt;&gt;"",Scoring!$G$38)+IF(Data!$AH262&lt;&gt;"",Scoring!$G$39)+IF(Data!$AI262&lt;&gt;"",Scoring!$G$40)+IF(Data!$AJ262&lt;&gt;"",Scoring!$G$41)+IF(Data!$AK262&lt;&gt;"",Scoring!$G$42)+IF(Data!$AL262&lt;&gt;"",Scoring!$G$43)+IF(Data!$AM262&lt;&gt;"",Scoring!$G$44)+IF(Data!$AN262&lt;&gt;"",Scoring!$G$45)+IF(Data!$AO262&lt;&gt;"",Scoring!$G$46)+IF(Data!$AP262&lt;&gt;"",Scoring!$G$47)+IF(Data!$AQ262&lt;&gt;"",Scoring!$G$48)+IF(Data!$AR262&lt;&gt;"",Scoring!$G$49)+IF(Data!$AS262&lt;&gt;"",Scoring!$G$50)+IF(Data!$AT262&lt;&gt;"",Scoring!$G$51)+IF(Data!$AU262&lt;&gt;"",Scoring!$G$52),"")</f>
        <v/>
      </c>
      <c r="BC262" s="184" t="str">
        <f>IF(BB262&lt;&gt;"",LOOKUP(BB262,Likelihoods!$A$7:$A$107,Likelihoods!E$7:E$107),"")</f>
        <v/>
      </c>
      <c r="BD262" s="185" t="str">
        <f>IF(AND(COUNTBLANK($B262:$O262)=13,COUNTBLANK($P262:$Q262)=1,COUNTBLANK($R262:$U262)=3,COUNTBLANK($V262:$X262)=2,COUNTBLANK($Y262:$AE262)=6,COUNTBLANK($AF262:$AJ262)=4,COUNTBLANK($AK262:AN262)=3,COUNTBLANK($AO262:$AQ262)=2,COUNTBLANK($AR262:$AS262)=1,COUNTBLANK($AT262:$AU262)=1),IF(Data!$B262&lt;&gt;"",Scoring!$H$7)+IF(Data!$C262&lt;&gt;"",Scoring!$H$8)+IF(Data!$D262&lt;&gt;"",Scoring!$H$9)+IF(Data!$E262&lt;&gt;"",Scoring!$H$10)+IF(Data!$F262&lt;&gt;"",Scoring!$H$11)+IF(Data!$G262&lt;&gt;"",Scoring!$H$12)+IF(Data!$H262&lt;&gt;"",Scoring!$H$13)+IF(Data!$I262&lt;&gt;"",Scoring!$H$14)+IF(Data!$J262&lt;&gt;"",Scoring!$H$15)+IF(Data!$K262&lt;&gt;"",Scoring!$H$16)+IF(Data!$L262&lt;&gt;"",Scoring!$H$17)+IF(Data!$M262&lt;&gt;"",Scoring!$H$18)+IF(Data!$N262&lt;&gt;"",Scoring!$H$19)+IF(Data!$O262&lt;&gt;"",Scoring!$H$20)+IF(Data!$P262&lt;&gt;"",Scoring!$H$21)+IF(Data!$Q262&lt;&gt;"",Scoring!$H$22)+IF(Data!$R262&lt;&gt;"",Scoring!$H$23)+IF(Data!$S262&lt;&gt;"",Scoring!$H$24)+IF(Data!$T262&lt;&gt;"",Scoring!$H$25)+IF(Data!$U262&lt;&gt;"",Scoring!$H$26)+IF(Data!$V262&lt;&gt;"",Scoring!$H$27)+IF(Data!$W262&lt;&gt;"",Scoring!$H$28)+IF(Data!$X262&lt;&gt;"",Scoring!$H$29)+IF(Data!$Y262&lt;&gt;"",Scoring!$H$30)+IF(Data!$Z262&lt;&gt;"",Scoring!$H$31)+IF(Data!$AA262&lt;&gt;"",Scoring!$H$32)+IF(Data!$AB262&lt;&gt;"",Scoring!$H$33)+IF(Data!$AC262&lt;&gt;"",Scoring!$H$34)+IF(Data!$AD262&lt;&gt;"",Scoring!$H$35)+IF(Data!$AE262&lt;&gt;"",Scoring!$H$36)+IF(Data!$AF262&lt;&gt;"",Scoring!$H$37)+IF(Data!$AG262&lt;&gt;"",Scoring!$H$38)+IF(Data!$AH262&lt;&gt;"",Scoring!$H$39)+IF(Data!$AI262&lt;&gt;"",Scoring!$H$40)+IF(Data!$AJ262&lt;&gt;"",Scoring!$H$41)+IF(Data!$AK262&lt;&gt;"",Scoring!$H$42)+IF(Data!$AL262&lt;&gt;"",Scoring!$H$43)+IF(Data!$AM262&lt;&gt;"",Scoring!$H$44)+IF(Data!$AN262&lt;&gt;"",Scoring!$H$45)+IF(Data!$AO262&lt;&gt;"",Scoring!$H$46)+IF(Data!$AP262&lt;&gt;"",Scoring!$H$47)+IF(Data!$AQ262&lt;&gt;"",Scoring!$H$48)+IF(Data!$AR262&lt;&gt;"",Scoring!$H$49)+IF(Data!$AS262&lt;&gt;"",Scoring!$H$50)+IF(Data!$AT262&lt;&gt;"",Scoring!$H$51)+IF(Data!$AU262&lt;&gt;"",Scoring!$H$52),"")</f>
        <v/>
      </c>
      <c r="BE262" s="186" t="str">
        <f>IF(BD262&lt;&gt;"",LOOKUP(BD262,Likelihoods!$A$7:$A$107,Likelihoods!F$7:F$107),"")</f>
        <v/>
      </c>
      <c r="BF262" s="181" t="str">
        <f>IF(AND(COUNTBLANK($B262:$O262)=13,COUNTBLANK($P262:$Q262)=1,COUNTBLANK($R262:$U262)=3,COUNTBLANK($V262:$X262)=2,COUNTBLANK($Y262:$AE262)=6,COUNTBLANK($AF262:$AJ262)=4,COUNTBLANK($AK262:AN262)=3,COUNTBLANK($AO262:$AQ262)=2,COUNTBLANK($AR262:$AS262)=1,COUNTBLANK($AT262:$AU262)=1),IF(Data!$B262&lt;&gt;"",Scoring!$I$7)+IF(Data!$C262&lt;&gt;"",Scoring!$I$8)+IF(Data!$D262&lt;&gt;"",Scoring!$I$9)+IF(Data!$E262&lt;&gt;"",Scoring!$I$10)+IF(Data!$F262&lt;&gt;"",Scoring!$I$11)+IF(Data!$G262&lt;&gt;"",Scoring!$I$12)+IF(Data!$H262&lt;&gt;"",Scoring!$I$13)+IF(Data!$I262&lt;&gt;"",Scoring!$I$14)+IF(Data!$J262&lt;&gt;"",Scoring!$I$15)+IF(Data!$K262&lt;&gt;"",Scoring!$I$16)+IF(Data!$L262&lt;&gt;"",Scoring!$I$17)+IF(Data!$M262&lt;&gt;"",Scoring!$I$18)+IF(Data!$N262&lt;&gt;"",Scoring!$I$19)+IF(Data!$O262&lt;&gt;"",Scoring!$I$20)+IF(Data!$P262&lt;&gt;"",Scoring!$I$21)+IF(Data!$Q262&lt;&gt;"",Scoring!$I$22)+IF(Data!$R262&lt;&gt;"",Scoring!$I$23)+IF(Data!$S262&lt;&gt;"",Scoring!$I$24)+IF(Data!$T262&lt;&gt;"",Scoring!$I$25)+IF(Data!$U262&lt;&gt;"",Scoring!$I$26)+IF(Data!$V262&lt;&gt;"",Scoring!$I$27)+IF(Data!$W262&lt;&gt;"",Scoring!$I$28)+IF(Data!$X262&lt;&gt;"",Scoring!$I$29)+IF(Data!$Y262&lt;&gt;"",Scoring!$I$30)+IF(Data!$Z262&lt;&gt;"",Scoring!$I$31)+IF(Data!$AA262&lt;&gt;"",Scoring!$I$32)+IF(Data!$AB262&lt;&gt;"",Scoring!$I$33)+IF(Data!$AC262&lt;&gt;"",Scoring!$I$34)+IF(Data!$AD262&lt;&gt;"",Scoring!$I$35)+IF(Data!$AE262&lt;&gt;"",Scoring!$I$36)+IF(Data!$AF262&lt;&gt;"",Scoring!$I$37)+IF(Data!$AG262&lt;&gt;"",Scoring!$I$38)+IF(Data!$AH262&lt;&gt;"",Scoring!$I$39)+IF(Data!$AI262&lt;&gt;"",Scoring!$I$40)+IF(Data!$AJ262&lt;&gt;"",Scoring!$I$41)+IF(Data!$AK262&lt;&gt;"",Scoring!$I$42)+IF(Data!$AL262&lt;&gt;"",Scoring!$I$43)+IF(Data!$AM262&lt;&gt;"",Scoring!$I$44)+IF(Data!$AN262&lt;&gt;"",Scoring!$I$45)+IF(Data!$AO262&lt;&gt;"",Scoring!$I$46)+IF(Data!$AP262&lt;&gt;"",Scoring!$I$47)+IF(Data!$AQ262&lt;&gt;"",Scoring!$I$48)+IF(Data!$AR262&lt;&gt;"",Scoring!$I$49)+IF(Data!$AS262&lt;&gt;"",Scoring!$I$50)+IF(Data!$AT262&lt;&gt;"",Scoring!$I$51)+IF(Data!$AU262&lt;&gt;"",Scoring!$I$52),"")</f>
        <v/>
      </c>
      <c r="BG262" s="180" t="str">
        <f>IF(BF262&lt;&gt;"",LOOKUP(BF262,Likelihoods!$A$7:$A$107,Likelihoods!G$7:G$107),"")</f>
        <v/>
      </c>
      <c r="BH262" s="187" t="str">
        <f>IF(AND(COUNTBLANK($B262:$O262)=13,COUNTBLANK($P262:$Q262)=1,COUNTBLANK($R262:$U262)=3,COUNTBLANK($V262:$X262)=2,COUNTBLANK($Y262:$AE262)=6,COUNTBLANK($AF262:$AJ262)=4,COUNTBLANK($AK262:AN262)=3,COUNTBLANK($AO262:$AQ262)=2,COUNTBLANK($AR262:$AS262)=1,COUNTBLANK($AT262:$AU262)=1),IF(Data!$B262&lt;&gt;"",Scoring!$J$7)+IF(Data!$C262&lt;&gt;"",Scoring!$J$8)+IF(Data!$D262&lt;&gt;"",Scoring!$J$9)+IF(Data!$E262&lt;&gt;"",Scoring!$J$10)+IF(Data!$F262&lt;&gt;"",Scoring!$J$11)+IF(Data!$G262&lt;&gt;"",Scoring!$J$12)+IF(Data!$H262&lt;&gt;"",Scoring!$J$13)+IF(Data!$I262&lt;&gt;"",Scoring!$J$14)+IF(Data!$J262&lt;&gt;"",Scoring!$J$15)+IF(Data!$K262&lt;&gt;"",Scoring!$J$16)+IF(Data!$L262&lt;&gt;"",Scoring!$J$17)+IF(Data!$M262&lt;&gt;"",Scoring!$J$18)+IF(Data!$N262&lt;&gt;"",Scoring!$J$19)+IF(Data!$O262&lt;&gt;"",Scoring!$J$20)+IF(Data!$P262&lt;&gt;"",Scoring!$J$21)+IF(Data!$Q262&lt;&gt;"",Scoring!$J$22)+IF(Data!$R262&lt;&gt;"",Scoring!$J$23)+IF(Data!$S262&lt;&gt;"",Scoring!$J$24)+IF(Data!$T262&lt;&gt;"",Scoring!$J$25)+IF(Data!$U262&lt;&gt;"",Scoring!$J$26)+IF(Data!$V262&lt;&gt;"",Scoring!$J$27)+IF(Data!$W262&lt;&gt;"",Scoring!$J$28)+IF(Data!$X262&lt;&gt;"",Scoring!$J$29)+IF(Data!$Y262&lt;&gt;"",Scoring!$J$30)+IF(Data!$Z262&lt;&gt;"",Scoring!$J$31)+IF(Data!$AA262&lt;&gt;"",Scoring!$J$32)+IF(Data!$AB262&lt;&gt;"",Scoring!$J$33)+IF(Data!$AC262&lt;&gt;"",Scoring!$J$34)+IF(Data!$AD262&lt;&gt;"",Scoring!$J$35)+IF(Data!$AE262&lt;&gt;"",Scoring!$J$36)+IF(Data!$AF262&lt;&gt;"",Scoring!$J$37)+IF(Data!$AG262&lt;&gt;"",Scoring!$J$38)+IF(Data!$AH262&lt;&gt;"",Scoring!$J$39)+IF(Data!$AI262&lt;&gt;"",Scoring!$J$40)+IF(Data!$AJ262&lt;&gt;"",Scoring!$J$41)+IF(Data!$AK262&lt;&gt;"",Scoring!$J$42)+IF(Data!$AL262&lt;&gt;"",Scoring!$J$43)+IF(Data!$AM262&lt;&gt;"",Scoring!$J$44)+IF(Data!$AN262&lt;&gt;"",Scoring!$J$45)+IF(Data!$AO262&lt;&gt;"",Scoring!$J$46)+IF(Data!$AP262&lt;&gt;"",Scoring!$J$47)+IF(Data!$AQ262&lt;&gt;"",Scoring!$J$48)+IF(Data!$AR262&lt;&gt;"",Scoring!$J$49)+IF(Data!$AS262&lt;&gt;"",Scoring!$J$50)+IF(Data!$AT262&lt;&gt;"",Scoring!$J$51)+IF(Data!$AU262&lt;&gt;"",Scoring!$J$52),"")</f>
        <v/>
      </c>
      <c r="BI262" s="183" t="str">
        <f>IF(BH262&lt;&gt;"",LOOKUP(BH262,Likelihoods!$A$7:$A$107,Likelihoods!H$7:H$107),"")</f>
        <v/>
      </c>
      <c r="BJ262" s="188" t="str">
        <f>IF(AND(COUNTBLANK($B262:$O262)=13,COUNTBLANK($P262:$Q262)=1,COUNTBLANK($R262:$U262)=3,COUNTBLANK($V262:$X262)=2,COUNTBLANK($Y262:$AE262)=6,COUNTBLANK($AF262:$AJ262)=4,COUNTBLANK($AK262:AN262)=3,COUNTBLANK($AO262:$AQ262)=2,COUNTBLANK($AR262:$AS262)=1,COUNTBLANK($AT262:$AU262)=1),IF(Data!$B262&lt;&gt;"",Scoring!$K$7)+IF(Data!$C262&lt;&gt;"",Scoring!$K$8)+IF(Data!$D262&lt;&gt;"",Scoring!$K$9)+IF(Data!$E262&lt;&gt;"",Scoring!$K$10)+IF(Data!$F262&lt;&gt;"",Scoring!$K$11)+IF(Data!$G262&lt;&gt;"",Scoring!$K$12)+IF(Data!$H262&lt;&gt;"",Scoring!$K$13)+IF(Data!$I262&lt;&gt;"",Scoring!$K$14)+IF(Data!$J262&lt;&gt;"",Scoring!$K$15)+IF(Data!$K262&lt;&gt;"",Scoring!$K$16)+IF(Data!$L262&lt;&gt;"",Scoring!$K$17)+IF(Data!$M262&lt;&gt;"",Scoring!$K$18)+IF(Data!$N262&lt;&gt;"",Scoring!$K$19)+IF(Data!$O262&lt;&gt;"",Scoring!$K$20)+IF(Data!$P262&lt;&gt;"",Scoring!$K$21)+IF(Data!$Q262&lt;&gt;"",Scoring!$K$22)+IF(Data!$R262&lt;&gt;"",Scoring!$K$23)+IF(Data!$S262&lt;&gt;"",Scoring!$K$24)+IF(Data!$T262&lt;&gt;"",Scoring!$K$25)+IF(Data!$U262&lt;&gt;"",Scoring!$K$26)+IF(Data!$V262&lt;&gt;"",Scoring!$K$27)+IF(Data!$W262&lt;&gt;"",Scoring!$K$28)+IF(Data!$X262&lt;&gt;"",Scoring!$K$29)+IF(Data!$Y262&lt;&gt;"",Scoring!$K$30)+IF(Data!$Z262&lt;&gt;"",Scoring!$K$31)+IF(Data!$AA262&lt;&gt;"",Scoring!$K$32)+IF(Data!$AB262&lt;&gt;"",Scoring!$K$33)+IF(Data!$AC262&lt;&gt;"",Scoring!$K$34)+IF(Data!$AD262&lt;&gt;"",Scoring!$K$35)+IF(Data!$AE262&lt;&gt;"",Scoring!$K$36)+IF(Data!$AF262&lt;&gt;"",Scoring!$K$37)+IF(Data!$AG262&lt;&gt;"",Scoring!$K$38)+IF(Data!$AH262&lt;&gt;"",Scoring!$K$39)+IF(Data!$AI262&lt;&gt;"",Scoring!$K$40)+IF(Data!$AJ262&lt;&gt;"",Scoring!$K$41)+IF(Data!$AK262&lt;&gt;"",Scoring!$K$42)+IF(Data!$AL262&lt;&gt;"",Scoring!$K$43)+IF(Data!$AM262&lt;&gt;"",Scoring!$K$44)+IF(Data!$AN262&lt;&gt;"",Scoring!$K$45)+IF(Data!$AO262&lt;&gt;"",Scoring!$K$46)+IF(Data!$AP262&lt;&gt;"",Scoring!$K$47)+IF(Data!$AQ262&lt;&gt;"",Scoring!$K$48)+IF(Data!$AR262&lt;&gt;"",Scoring!$K$49)+IF(Data!$AS262&lt;&gt;"",Scoring!$K$50)+IF(Data!$AT262&lt;&gt;"",Scoring!$K$51)+IF(Data!$AU262&lt;&gt;"",Scoring!$K$52),"")</f>
        <v/>
      </c>
      <c r="BK262" s="184" t="str">
        <f>IF(BJ262&lt;&gt;"",LOOKUP(BJ262,Likelihoods!$A$7:$A$107,Likelihoods!I$7:I$107),"")</f>
        <v/>
      </c>
      <c r="BL262" s="187" t="str">
        <f>IF(AND(COUNTBLANK($B262:$O262)=13,COUNTBLANK($P262:$Q262)=1,COUNTBLANK($R262:$U262)=3,COUNTBLANK($V262:$X262)=2,COUNTBLANK($Y262:$AE262)=6,COUNTBLANK($AF262:$AJ262)=4,COUNTBLANK($AK262:AN262)=3,COUNTBLANK($AO262:$AQ262)=2,COUNTBLANK($AR262:$AS262)=1,COUNTBLANK($AT262:$AU262)=1),IF(Data!$B262&lt;&gt;"",Scoring!$L$7)+IF(Data!$C262&lt;&gt;"",Scoring!$L$8)+IF(Data!$D262&lt;&gt;"",Scoring!$L$9)+IF(Data!$E262&lt;&gt;"",Scoring!$L$10)+IF(Data!$F262&lt;&gt;"",Scoring!$L$11)+IF(Data!$G262&lt;&gt;"",Scoring!$L$12)+IF(Data!$H262&lt;&gt;"",Scoring!$L$13)+IF(Data!$I262&lt;&gt;"",Scoring!$L$14)+IF(Data!$J262&lt;&gt;"",Scoring!$L$15)+IF(Data!$K262&lt;&gt;"",Scoring!$L$16)+IF(Data!$L262&lt;&gt;"",Scoring!$L$17)+IF(Data!$M262&lt;&gt;"",Scoring!$L$18)+IF(Data!$N262&lt;&gt;"",Scoring!$L$19)+IF(Data!$O262&lt;&gt;"",Scoring!$L$20)+IF(Data!$P262&lt;&gt;"",Scoring!$L$21)+IF(Data!$Q262&lt;&gt;"",Scoring!$L$22)+IF(Data!$R262&lt;&gt;"",Scoring!$L$23)+IF(Data!$S262&lt;&gt;"",Scoring!$L$24)+IF(Data!$T262&lt;&gt;"",Scoring!$L$25)+IF(Data!$U262&lt;&gt;"",Scoring!$L$26)+IF(Data!$V262&lt;&gt;"",Scoring!$L$27)+IF(Data!$W262&lt;&gt;"",Scoring!$L$28)+IF(Data!$X262&lt;&gt;"",Scoring!$L$29)+IF(Data!$Y262&lt;&gt;"",Scoring!$L$30)+IF(Data!$Z262&lt;&gt;"",Scoring!$L$31)+IF(Data!$AA262&lt;&gt;"",Scoring!$L$32)+IF(Data!$AB262&lt;&gt;"",Scoring!$L$33)+IF(Data!$AC262&lt;&gt;"",Scoring!$L$34)+IF(Data!$AD262&lt;&gt;"",Scoring!$L$35)+IF(Data!$AE262&lt;&gt;"",Scoring!$L$36)+IF(Data!$AF262&lt;&gt;"",Scoring!$L$37)+IF(Data!$AG262&lt;&gt;"",Scoring!$L$38)+IF(Data!$AH262&lt;&gt;"",Scoring!$L$39)+IF(Data!$AI262&lt;&gt;"",Scoring!$L$40)+IF(Data!$AJ262&lt;&gt;"",Scoring!$L$41)+IF(Data!$AK262&lt;&gt;"",Scoring!$L$42)+IF(Data!$AL262&lt;&gt;"",Scoring!$L$43)+IF(Data!$AM262&lt;&gt;"",Scoring!$L$44)+IF(Data!$AN262&lt;&gt;"",Scoring!$L$45)+IF(Data!$AO262&lt;&gt;"",Scoring!$L$46)+IF(Data!$AP262&lt;&gt;"",Scoring!$L$47)+IF(Data!$AQ262&lt;&gt;"",Scoring!$L$48)+IF(Data!$AR262&lt;&gt;"",Scoring!$L$49)+IF(Data!$AS262&lt;&gt;"",Scoring!$L$50)+IF(Data!$AT262&lt;&gt;"",Scoring!$L$51)+IF(Data!$AU262&lt;&gt;"",Scoring!$L$52),"")</f>
        <v/>
      </c>
      <c r="BM262" s="180" t="str">
        <f>IF(BL262&lt;&gt;"",LOOKUP(BL262,Likelihoods!$A$7:$A$107,Likelihoods!J$7:J$107),"")</f>
        <v/>
      </c>
      <c r="BN262" s="181" t="str">
        <f>IF(AND(COUNTBLANK($B262:$O262)=13,COUNTBLANK($P262:$Q262)=1,COUNTBLANK($R262:$U262)=3,COUNTBLANK($V262:$X262)=2,COUNTBLANK($Y262:$AE262)=6,COUNTBLANK($AF262:$AJ262)=4,COUNTBLANK($AK262:AN262)=3,COUNTBLANK($AO262:$AQ262)=2,COUNTBLANK($AR262:$AS262)=1,COUNTBLANK($AT262:$AU262)=1),IF(Data!$B262&lt;&gt;"",Scoring!$M$7)+IF(Data!$C262&lt;&gt;"",Scoring!$M$8)+IF(Data!$D262&lt;&gt;"",Scoring!$M$9)+IF(Data!$E262&lt;&gt;"",Scoring!$M$10)+IF(Data!$F262&lt;&gt;"",Scoring!$M$11)+IF(Data!$G262&lt;&gt;"",Scoring!$M$12)+IF(Data!$H262&lt;&gt;"",Scoring!$M$13)+IF(Data!$I262&lt;&gt;"",Scoring!$M$14)+IF(Data!$J262&lt;&gt;"",Scoring!$M$15)+IF(Data!$K262&lt;&gt;"",Scoring!$M$16)+IF(Data!$L262&lt;&gt;"",Scoring!$M$17)+IF(Data!$M262&lt;&gt;"",Scoring!$M$18)+IF(Data!$N262&lt;&gt;"",Scoring!$M$19)+IF(Data!$O262&lt;&gt;"",Scoring!$M$20)+IF(Data!$P262&lt;&gt;"",Scoring!$M$21)+IF(Data!$Q262&lt;&gt;"",Scoring!$M$22)+IF(Data!$R262&lt;&gt;"",Scoring!$M$23)+IF(Data!$S262&lt;&gt;"",Scoring!$M$24)+IF(Data!$T262&lt;&gt;"",Scoring!$M$25)+IF(Data!$U262&lt;&gt;"",Scoring!$M$26)+IF(Data!$V262&lt;&gt;"",Scoring!$M$27)+IF(Data!$W262&lt;&gt;"",Scoring!$M$28)+IF(Data!$X262&lt;&gt;"",Scoring!$M$29)+IF(Data!$Y262&lt;&gt;"",Scoring!$M$30)+IF(Data!$Z262&lt;&gt;"",Scoring!$M$31)+IF(Data!$AA262&lt;&gt;"",Scoring!$M$32)+IF(Data!$AB262&lt;&gt;"",Scoring!$M$33)+IF(Data!$AC262&lt;&gt;"",Scoring!$M$34)+IF(Data!$AD262&lt;&gt;"",Scoring!$M$35)+IF(Data!$AE262&lt;&gt;"",Scoring!$M$36)+IF(Data!$AF262&lt;&gt;"",Scoring!$M$37)+IF(Data!$AG262&lt;&gt;"",Scoring!$M$38)+IF(Data!$AH262&lt;&gt;"",Scoring!$M$39)+IF(Data!$AI262&lt;&gt;"",Scoring!$M$40)+IF(Data!$AJ262&lt;&gt;"",Scoring!$M$41)+IF(Data!$AK262&lt;&gt;"",Scoring!$M$42)+IF(Data!$AL262&lt;&gt;"",Scoring!$M$43)+IF(Data!$AM262&lt;&gt;"",Scoring!$M$44)+IF(Data!$AN262&lt;&gt;"",Scoring!$M$45)+IF(Data!$AO262&lt;&gt;"",Scoring!$M$46)+IF(Data!$AP262&lt;&gt;"",Scoring!$M$47)+IF(Data!$AQ262&lt;&gt;"",Scoring!$M$48)+IF(Data!$AR262&lt;&gt;"",Scoring!$M$49)+IF(Data!$AS262&lt;&gt;"",Scoring!$M$50)+IF(Data!$AT262&lt;&gt;"",Scoring!$M$51)+IF(Data!$AU262&lt;&gt;"",Scoring!$M$52),"")</f>
        <v/>
      </c>
      <c r="BO262" s="184" t="str">
        <f>IF(BN262&lt;&gt;"",LOOKUP(BN262,Likelihoods!$A$7:$A$107,Likelihoods!K$7:K$107),"")</f>
        <v/>
      </c>
      <c r="BP262" s="179" t="str">
        <f>IF(AND(COUNTBLANK($B262:$O262)=13,COUNTBLANK($P262:$Q262)=1,COUNTBLANK($R262:$U262)=3,COUNTBLANK($V262:$X262)=2,COUNTBLANK($Y262:$AE262)=6,COUNTBLANK($AF262:$AJ262)=4,COUNTBLANK($AK262:AN262)=3,COUNTBLANK($AO262:$AQ262)=2,COUNTBLANK($AR262:$AS262)=1,COUNTBLANK($AT262:$AU262)=1),IF(Data!$B262&lt;&gt;"",Scoring!$N$7)+IF(Data!$C262&lt;&gt;"",Scoring!$N$8)+IF(Data!$D262&lt;&gt;"",Scoring!$N$9)+IF(Data!$E262&lt;&gt;"",Scoring!$N$10)+IF(Data!$F262&lt;&gt;"",Scoring!$N$11)+IF(Data!$G262&lt;&gt;"",Scoring!$N$12)+IF(Data!$H262&lt;&gt;"",Scoring!$N$13)+IF(Data!$I262&lt;&gt;"",Scoring!$N$14)+IF(Data!$J262&lt;&gt;"",Scoring!$N$15)+IF(Data!$K262&lt;&gt;"",Scoring!$N$16)+IF(Data!$L262&lt;&gt;"",Scoring!$N$17)+IF(Data!$M262&lt;&gt;"",Scoring!$N$18)+IF(Data!$N262&lt;&gt;"",Scoring!$N$19)+IF(Data!$O262&lt;&gt;"",Scoring!$N$20)+IF(Data!$P262&lt;&gt;"",Scoring!$N$21)+IF(Data!$Q262&lt;&gt;"",Scoring!$N$22)+IF(Data!$R262&lt;&gt;"",Scoring!$N$23)+IF(Data!$S262&lt;&gt;"",Scoring!$N$24)+IF(Data!$T262&lt;&gt;"",Scoring!$N$25)+IF(Data!$U262&lt;&gt;"",Scoring!$N$26)+IF(Data!$V262&lt;&gt;"",Scoring!$N$27)+IF(Data!$W262&lt;&gt;"",Scoring!$N$28)+IF(Data!$X262&lt;&gt;"",Scoring!$N$29)+IF(Data!$Y262&lt;&gt;"",Scoring!$N$30)+IF(Data!$Z262&lt;&gt;"",Scoring!$N$31)+IF(Data!$AA262&lt;&gt;"",Scoring!$N$32)+IF(Data!$AB262&lt;&gt;"",Scoring!$N$33)+IF(Data!$AC262&lt;&gt;"",Scoring!$N$34)+IF(Data!$AD262&lt;&gt;"",Scoring!$N$35)+IF(Data!$AE262&lt;&gt;"",Scoring!$N$36)+IF(Data!$AF262&lt;&gt;"",Scoring!$N$37)+IF(Data!$AG262&lt;&gt;"",Scoring!$N$38)+IF(Data!$AH262&lt;&gt;"",Scoring!$N$39)+IF(Data!$AI262&lt;&gt;"",Scoring!$N$40)+IF(Data!$AJ262&lt;&gt;"",Scoring!$N$41)+IF(Data!$AK262&lt;&gt;"",Scoring!$N$42)+IF(Data!$AL262&lt;&gt;"",Scoring!$N$43)+IF(Data!$AM262&lt;&gt;"",Scoring!$N$44)+IF(Data!$AN262&lt;&gt;"",Scoring!$N$45)+IF(Data!$AO262&lt;&gt;"",Scoring!$N$46)+IF(Data!$AP262&lt;&gt;"",Scoring!$N$47)+IF(Data!$AQ262&lt;&gt;"",Scoring!$N$48)+IF(Data!$AR262&lt;&gt;"",Scoring!$N$49)+IF(Data!$AS262&lt;&gt;"",Scoring!$N$50)+IF(Data!$AT262&lt;&gt;"",Scoring!$N$51)+IF(Data!$AU262&lt;&gt;"",Scoring!$N$52),"")</f>
        <v/>
      </c>
      <c r="BQ262" s="189" t="str">
        <f>IF(BP262&lt;&gt;"",LOOKUP(BP262,Likelihoods!$A$7:$A$107,Likelihoods!L$7:L$107),"")</f>
        <v/>
      </c>
      <c r="BR262" s="181" t="str">
        <f>IF(AND(COUNTBLANK($B262:$O262)=13,COUNTBLANK($P262:$Q262)=1,COUNTBLANK($R262:$U262)=3,COUNTBLANK($V262:$X262)=2,COUNTBLANK($Y262:$AE262)=6,COUNTBLANK($AF262:$AJ262)=4,COUNTBLANK($AK262:AN262)=3,COUNTBLANK($AO262:$AQ262)=2,COUNTBLANK($AR262:$AS262)=1,COUNTBLANK($AT262:$AU262)=1),IF(Data!$B262&lt;&gt;"",Scoring!$O$7)+IF(Data!$C262&lt;&gt;"",Scoring!$O$8)+IF(Data!$D262&lt;&gt;"",Scoring!$O$9)+IF(Data!$E262&lt;&gt;"",Scoring!$O$10)+IF(Data!$F262&lt;&gt;"",Scoring!$O$11)+IF(Data!$G262&lt;&gt;"",Scoring!$O$12)+IF(Data!$H262&lt;&gt;"",Scoring!$O$13)+IF(Data!$I262&lt;&gt;"",Scoring!$O$14)+IF(Data!$J262&lt;&gt;"",Scoring!$O$15)+IF(Data!$K262&lt;&gt;"",Scoring!$O$16)+IF(Data!$L262&lt;&gt;"",Scoring!$O$17)+IF(Data!$M262&lt;&gt;"",Scoring!$O$18)+IF(Data!$N262&lt;&gt;"",Scoring!$O$19)+IF(Data!$O262&lt;&gt;"",Scoring!$O$20)+IF(Data!$P262&lt;&gt;"",Scoring!$O$21)+IF(Data!$Q262&lt;&gt;"",Scoring!$O$22)+IF(Data!$R262&lt;&gt;"",Scoring!$O$23)+IF(Data!$S262&lt;&gt;"",Scoring!$O$24)+IF(Data!$T262&lt;&gt;"",Scoring!$O$25)+IF(Data!$U262&lt;&gt;"",Scoring!$O$26)+IF(Data!$V262&lt;&gt;"",Scoring!$O$27)+IF(Data!$W262&lt;&gt;"",Scoring!$O$28)+IF(Data!$X262&lt;&gt;"",Scoring!$O$29)+IF(Data!$Y262&lt;&gt;"",Scoring!$O$30)+IF(Data!$Z262&lt;&gt;"",Scoring!$O$31)+IF(Data!$AA262&lt;&gt;"",Scoring!$O$32)+IF(Data!$AB262&lt;&gt;"",Scoring!$O$33)+IF(Data!$AC262&lt;&gt;"",Scoring!$O$34)+IF(Data!$AD262&lt;&gt;"",Scoring!$O$35)+IF(Data!$AE262&lt;&gt;"",Scoring!$O$36)+IF(Data!$AF262&lt;&gt;"",Scoring!$O$37)+IF(Data!$AG262&lt;&gt;"",Scoring!$O$38)+IF(Data!$AH262&lt;&gt;"",Scoring!$O$39)+IF(Data!$AI262&lt;&gt;"",Scoring!$O$40)+IF(Data!$AJ262&lt;&gt;"",Scoring!$O$41)+IF(Data!$AK262&lt;&gt;"",Scoring!$O$42)+IF(Data!$AL262&lt;&gt;"",Scoring!$O$43)+IF(Data!$AM262&lt;&gt;"",Scoring!$O$44)+IF(Data!$AN262&lt;&gt;"",Scoring!$O$45)+IF(Data!$AO262&lt;&gt;"",Scoring!$O$46)+IF(Data!$AP262&lt;&gt;"",Scoring!$O$47)+IF(Data!$AQ262&lt;&gt;"",Scoring!$O$48)+IF(Data!$AR262&lt;&gt;"",Scoring!$O$49)+IF(Data!$AS262&lt;&gt;"",Scoring!$O$50)+IF(Data!$AT262&lt;&gt;"",Scoring!$O$51)+IF(Data!$AU262&lt;&gt;"",Scoring!$O$52),"")</f>
        <v/>
      </c>
      <c r="BS262" s="184" t="str">
        <f>IF(BR262&lt;&gt;"",LOOKUP(BR262,Likelihoods!$A$7:$A$107,Likelihoods!M$7:M$107),"")</f>
        <v/>
      </c>
      <c r="BT262" s="181" t="str">
        <f>IF(AND(COUNTBLANK($B262:$O262)=13,COUNTBLANK($P262:$Q262)=1,COUNTBLANK($R262:$U262)=3,COUNTBLANK($V262:$X262)=2,COUNTBLANK($Y262:$AE262)=6,COUNTBLANK($AF262:$AJ262)=4,COUNTBLANK($AK262:AN262)=3,COUNTBLANK($AO262:$AQ262)=2,COUNTBLANK($AR262:$AS262)=1,COUNTBLANK($AT262:$AU262)=1),IF(Data!$B262&lt;&gt;"",Scoring!$P$7)+IF(Data!$C262&lt;&gt;"",Scoring!$P$8)+IF(Data!$D262&lt;&gt;"",Scoring!$P$9)+IF(Data!$E262&lt;&gt;"",Scoring!$P$10)+IF(Data!$F262&lt;&gt;"",Scoring!$P$11)+IF(Data!$G262&lt;&gt;"",Scoring!$P$12)+IF(Data!$H262&lt;&gt;"",Scoring!$P$13)+IF(Data!$I262&lt;&gt;"",Scoring!$P$14)+IF(Data!$J262&lt;&gt;"",Scoring!$P$15)+IF(Data!$K262&lt;&gt;"",Scoring!$P$16)+IF(Data!$L262&lt;&gt;"",Scoring!$P$17)+IF(Data!$M262&lt;&gt;"",Scoring!$P$18)+IF(Data!$N262&lt;&gt;"",Scoring!$P$19)+IF(Data!$O262&lt;&gt;"",Scoring!$P$20)+IF(Data!$P262&lt;&gt;"",Scoring!$P$21)+IF(Data!$Q262&lt;&gt;"",Scoring!$P$22)+IF(Data!$R262&lt;&gt;"",Scoring!$P$23)+IF(Data!$S262&lt;&gt;"",Scoring!$P$24)+IF(Data!$T262&lt;&gt;"",Scoring!$P$25)+IF(Data!$U262&lt;&gt;"",Scoring!$P$26)+IF(Data!$V262&lt;&gt;"",Scoring!$P$27)+IF(Data!$W262&lt;&gt;"",Scoring!$P$28)+IF(Data!$X262&lt;&gt;"",Scoring!$P$29)+IF(Data!$Y262&lt;&gt;"",Scoring!$P$30)+IF(Data!$Z262&lt;&gt;"",Scoring!$P$31)+IF(Data!$AA262&lt;&gt;"",Scoring!$P$32)+IF(Data!$AB262&lt;&gt;"",Scoring!$P$33)+IF(Data!$AC262&lt;&gt;"",Scoring!$P$34)+IF(Data!$AD262&lt;&gt;"",Scoring!$P$35)+IF(Data!$AE262&lt;&gt;"",Scoring!$P$36)+IF(Data!$AF262&lt;&gt;"",Scoring!$P$37)+IF(Data!$AG262&lt;&gt;"",Scoring!$P$38)+IF(Data!$AH262&lt;&gt;"",Scoring!$P$39)+IF(Data!$AI262&lt;&gt;"",Scoring!$P$40)+IF(Data!$AJ262&lt;&gt;"",Scoring!$P$41)+IF(Data!$AK262&lt;&gt;"",Scoring!$P$42)+IF(Data!$AL262&lt;&gt;"",Scoring!$P$43)+IF(Data!$AM262&lt;&gt;"",Scoring!$P$44)+IF(Data!$AN262&lt;&gt;"",Scoring!$P$45)+IF(Data!$AO262&lt;&gt;"",Scoring!$P$46)+IF(Data!$AP262&lt;&gt;"",Scoring!$P$47)+IF(Data!$AQ262&lt;&gt;"",Scoring!$P$48)+IF(Data!$AR262&lt;&gt;"",Scoring!$P$49)+IF(Data!$AS262&lt;&gt;"",Scoring!$P$50)+IF(Data!$AT262&lt;&gt;"",Scoring!$P$51)+IF(Data!$AU262&lt;&gt;"",Scoring!$P$52),"")</f>
        <v/>
      </c>
      <c r="BU262" s="180" t="str">
        <f>IF(BT262&lt;&gt;"",LOOKUP(BT262,Likelihoods!$A$7:$A$107,Likelihoods!N$7:N$107),"")</f>
        <v/>
      </c>
      <c r="BV262" s="181" t="str">
        <f>IF(AND(COUNTBLANK($B262:$O262)=13,COUNTBLANK($P262:$Q262)=1,COUNTBLANK($R262:$U262)=3,COUNTBLANK($V262:$X262)=2,COUNTBLANK($Y262:$AE262)=6,COUNTBLANK($AF262:$AJ262)=4,COUNTBLANK($AK262:AN262)=3,COUNTBLANK($AO262:$AQ262)=2,COUNTBLANK($AR262:$AS262)=1,COUNTBLANK($AT262:$AU262)=1),IF(Data!$B262&lt;&gt;"",Scoring!$Q$7)+IF(Data!$C262&lt;&gt;"",Scoring!$Q$8)+IF(Data!$D262&lt;&gt;"",Scoring!$Q$9)+IF(Data!$E262&lt;&gt;"",Scoring!$Q$10)+IF(Data!$F262&lt;&gt;"",Scoring!$Q$11)+IF(Data!$G262&lt;&gt;"",Scoring!$Q$12)+IF(Data!$H262&lt;&gt;"",Scoring!$Q$13)+IF(Data!$I262&lt;&gt;"",Scoring!$Q$14)+IF(Data!$J262&lt;&gt;"",Scoring!$Q$15)+IF(Data!$K262&lt;&gt;"",Scoring!$Q$16)+IF(Data!$L262&lt;&gt;"",Scoring!$Q$17)+IF(Data!$M262&lt;&gt;"",Scoring!$Q$18)+IF(Data!$N262&lt;&gt;"",Scoring!$Q$19)+IF(Data!$O262&lt;&gt;"",Scoring!$Q$20)+IF(Data!$P262&lt;&gt;"",Scoring!$Q$21)+IF(Data!$Q262&lt;&gt;"",Scoring!$Q$22)+IF(Data!$R262&lt;&gt;"",Scoring!$Q$23)+IF(Data!$S262&lt;&gt;"",Scoring!$Q$24)+IF(Data!$T262&lt;&gt;"",Scoring!$Q$25)+IF(Data!$U262&lt;&gt;"",Scoring!$Q$26)+IF(Data!$V262&lt;&gt;"",Scoring!$Q$27)+IF(Data!$W262&lt;&gt;"",Scoring!$Q$28)+IF(Data!$X262&lt;&gt;"",Scoring!$Q$29)+IF(Data!$Y262&lt;&gt;"",Scoring!$Q$30)+IF(Data!$Z262&lt;&gt;"",Scoring!$Q$31)+IF(Data!$AA262&lt;&gt;"",Scoring!$Q$32)+IF(Data!$AB262&lt;&gt;"",Scoring!$Q$33)+IF(Data!$AC262&lt;&gt;"",Scoring!$Q$34)+IF(Data!$AD262&lt;&gt;"",Scoring!$Q$35)+IF(Data!$AE262&lt;&gt;"",Scoring!$Q$36)+IF(Data!$AF262&lt;&gt;"",Scoring!$Q$37)+IF(Data!$AG262&lt;&gt;"",Scoring!$Q$38)+IF(Data!$AH262&lt;&gt;"",Scoring!$Q$39)+IF(Data!$AI262&lt;&gt;"",Scoring!$Q$40)+IF(Data!$AJ262&lt;&gt;"",Scoring!$Q$41)+IF(Data!$AK262&lt;&gt;"",Scoring!$Q$42)+IF(Data!$AL262&lt;&gt;"",Scoring!$Q$43)+IF(Data!$AM262&lt;&gt;"",Scoring!$Q$44)+IF(Data!$AN262&lt;&gt;"",Scoring!$Q$45)+IF(Data!$AO262&lt;&gt;"",Scoring!$Q$46)+IF(Data!$AP262&lt;&gt;"",Scoring!$Q$47)+IF(Data!$AQ262&lt;&gt;"",Scoring!$Q$48)+IF(Data!$AR262&lt;&gt;"",Scoring!$Q$49)+IF(Data!$AS262&lt;&gt;"",Scoring!$Q$50)+IF(Data!$AT262&lt;&gt;"",Scoring!$Q$51)+IF(Data!$AU262&lt;&gt;"",Scoring!$Q$52),"")</f>
        <v/>
      </c>
      <c r="BW262" s="183" t="str">
        <f>IF(BV262&lt;&gt;"",LOOKUP(BV262,Likelihoods!$A$7:$A$107,Likelihoods!O$7:O$107),"")</f>
        <v/>
      </c>
      <c r="BX262" s="9"/>
      <c r="BY262" s="9"/>
      <c r="BZ262" s="9"/>
      <c r="CA262" s="9"/>
      <c r="CB262" s="9"/>
      <c r="CC262" s="9"/>
      <c r="CD262" s="9"/>
      <c r="CE262" s="9"/>
      <c r="CF262" s="9"/>
      <c r="CG262" s="9"/>
      <c r="CH262" s="9"/>
      <c r="CI262" s="9"/>
      <c r="CJ262" s="9"/>
      <c r="CK262" s="9"/>
    </row>
    <row r="263" spans="1:89" ht="14.25">
      <c r="A263" s="59"/>
      <c r="B263" s="76"/>
      <c r="C263" s="77"/>
      <c r="D263" s="77"/>
      <c r="E263" s="77"/>
      <c r="F263" s="77"/>
      <c r="G263" s="77"/>
      <c r="H263" s="77"/>
      <c r="I263" s="77"/>
      <c r="J263" s="77"/>
      <c r="K263" s="77"/>
      <c r="L263" s="77"/>
      <c r="M263" s="77"/>
      <c r="N263" s="77"/>
      <c r="O263" s="77"/>
      <c r="P263" s="76"/>
      <c r="Q263" s="78"/>
      <c r="R263" s="77"/>
      <c r="S263" s="77"/>
      <c r="T263" s="77"/>
      <c r="U263" s="77"/>
      <c r="V263" s="76"/>
      <c r="W263" s="77"/>
      <c r="X263" s="78"/>
      <c r="Y263" s="77"/>
      <c r="Z263" s="77"/>
      <c r="AA263" s="77"/>
      <c r="AB263" s="77"/>
      <c r="AC263" s="77"/>
      <c r="AD263" s="77"/>
      <c r="AE263" s="77"/>
      <c r="AF263" s="76"/>
      <c r="AG263" s="77"/>
      <c r="AH263" s="77"/>
      <c r="AI263" s="77"/>
      <c r="AJ263" s="78"/>
      <c r="AK263" s="77"/>
      <c r="AL263" s="77"/>
      <c r="AM263" s="77"/>
      <c r="AN263" s="77"/>
      <c r="AO263" s="76"/>
      <c r="AP263" s="77"/>
      <c r="AQ263" s="78"/>
      <c r="AR263" s="76"/>
      <c r="AS263" s="78"/>
      <c r="AT263" s="77"/>
      <c r="AU263" s="77"/>
      <c r="AV263" s="179" t="str">
        <f>IF(AND(COUNTBLANK($B263:$O263)=13,COUNTBLANK($P263:$Q263)=1,COUNTBLANK($R263:$U263)=3,COUNTBLANK($V263:$X263)=2,COUNTBLANK($Y263:$AE263)=6,COUNTBLANK($AF263:$AJ263)=4,COUNTBLANK($AK263:AN263)=3,COUNTBLANK($AO263:$AQ263)=2,COUNTBLANK($AR263:$AS263)=1,COUNTBLANK($AT263:$AU263)=1),IF(Data!$B263&lt;&gt;"",Scoring!$D$7)+IF(Data!$C263&lt;&gt;"",Scoring!$D$8)+IF(Data!$D263&lt;&gt;"",Scoring!$D$9)+IF(Data!$E263&lt;&gt;"",Scoring!$D$10)+IF(Data!$F263&lt;&gt;"",Scoring!$D$11)+IF(Data!$G263&lt;&gt;"",Scoring!$D$12)+IF(Data!$H263&lt;&gt;"",Scoring!$D$13)+IF(Data!$I263&lt;&gt;"",Scoring!$D$14)+IF(Data!$J263&lt;&gt;"",Scoring!$D$15)+IF(Data!$K263&lt;&gt;"",Scoring!$D$16)+IF(Data!$L263&lt;&gt;"",Scoring!$D$17)+IF(Data!$M263&lt;&gt;"",Scoring!$D$18)+IF(Data!$N263&lt;&gt;"",Scoring!$D$19)+IF(Data!$O263&lt;&gt;"",Scoring!$D$20)+IF(Data!$P263&lt;&gt;"",Scoring!$D$21)+IF(Data!$Q263&lt;&gt;"",Scoring!$D$22)+IF(Data!$R263&lt;&gt;"",Scoring!$D$23)+IF(Data!$S263&lt;&gt;"",Scoring!$D$24)+IF(Data!$T263&lt;&gt;"",Scoring!$D$25)+IF(Data!$U263&lt;&gt;"",Scoring!$D$26)+IF(Data!$V263&lt;&gt;"",Scoring!$D$27)+IF(Data!$W263&lt;&gt;"",Scoring!$D$28)+IF(Data!$X263&lt;&gt;"",Scoring!$D$29)+IF(Data!$Y263&lt;&gt;"",Scoring!$D$30)+IF(Data!$Z263&lt;&gt;"",Scoring!$D$31)+IF(Data!$AA263&lt;&gt;"",Scoring!$D$32)+IF(Data!$AB263&lt;&gt;"",Scoring!$D$33)+IF(Data!$AC263&lt;&gt;"",Scoring!$D$34)+IF(Data!$AD263&lt;&gt;"",Scoring!$D$35)+IF(Data!$AE263&lt;&gt;"",Scoring!$D$36)+IF(Data!$AF263&lt;&gt;"",Scoring!$D$37)+IF(Data!$AG263&lt;&gt;"",Scoring!$D$38)+IF(Data!$AH263&lt;&gt;"",Scoring!$D$39)+IF(Data!$AI263&lt;&gt;"",Scoring!$D$40)+IF(Data!$AJ263&lt;&gt;"",Scoring!$D$41)+IF(Data!$AK263&lt;&gt;"",Scoring!$D$42)+IF(Data!$AL263&lt;&gt;"",Scoring!$D$43)+IF(Data!$AM263&lt;&gt;"",Scoring!$D$44)+IF(Data!$AN263&lt;&gt;"",Scoring!$D$45)+IF(Data!$AO263&lt;&gt;"",Scoring!$D$46)+IF(Data!$AP263&lt;&gt;"",Scoring!$D$47)+IF(Data!$AQ263&lt;&gt;"",Scoring!$D$48)+IF(Data!$AR263&lt;&gt;"",Scoring!$D$49)+IF(Data!$AS263&lt;&gt;"",Scoring!$D$50)+IF(Data!$AT263&lt;&gt;"",Scoring!$D$51)+IF(Data!$AU263&lt;&gt;"",Scoring!$D$52),"")</f>
        <v/>
      </c>
      <c r="AW263" s="180" t="str">
        <f>IF(AV263&lt;&gt;"",LOOKUP(AV263,Likelihoods!$A$7:$A$107,Likelihoods!B$7:B$107),"")</f>
        <v/>
      </c>
      <c r="AX263" s="181" t="str">
        <f>IF(AND(COUNTBLANK($B263:$O263)=13,COUNTBLANK($P263:$Q263)=1,COUNTBLANK($R263:$U263)=3,COUNTBLANK($V263:$X263)=2,COUNTBLANK($Y263:$AE263)=6,COUNTBLANK($AF263:$AJ263)=4,COUNTBLANK($AK263:AN263)=3,COUNTBLANK($AO263:$AQ263)=2,COUNTBLANK($AR263:$AS263)=1,COUNTBLANK($AT263:$AU263)=1),IF(Data!$B263&lt;&gt;"",Scoring!$E$7)+IF(Data!$C263&lt;&gt;"",Scoring!$E$8)+IF(Data!$D263&lt;&gt;"",Scoring!$E$9)+IF(Data!$E263&lt;&gt;"",Scoring!$E$10)+IF(Data!$F263&lt;&gt;"",Scoring!$E$11)+IF(Data!$G263&lt;&gt;"",Scoring!$E$12)+IF(Data!$H263&lt;&gt;"",Scoring!$E$13)+IF(Data!$I263&lt;&gt;"",Scoring!$E$14)+IF(Data!$J263&lt;&gt;"",Scoring!$E$15)+IF(Data!$K263&lt;&gt;"",Scoring!$E$16)+IF(Data!$L263&lt;&gt;"",Scoring!$E$17)+IF(Data!$M263&lt;&gt;"",Scoring!$E$18)+IF(Data!$N263&lt;&gt;"",Scoring!$E$19)+IF(Data!$O263&lt;&gt;"",Scoring!$E$20)+IF(Data!$P263&lt;&gt;"",Scoring!$E$21)+IF(Data!$Q263&lt;&gt;"",Scoring!$E$22)+IF(Data!$R263&lt;&gt;"",Scoring!$E$23)+IF(Data!$S263&lt;&gt;"",Scoring!$E$24)+IF(Data!$T263&lt;&gt;"",Scoring!$E$25)+IF(Data!$U263&lt;&gt;"",Scoring!$E$26)+IF(Data!$V263&lt;&gt;"",Scoring!$E$27)+IF(Data!$W263&lt;&gt;"",Scoring!$E$28)+IF(Data!$X263&lt;&gt;"",Scoring!$E$29)+IF(Data!$Y263&lt;&gt;"",Scoring!$E$30)+IF(Data!$Z263&lt;&gt;"",Scoring!$E$31)+IF(Data!$AA263&lt;&gt;"",Scoring!$E$32)+IF(Data!$AB263&lt;&gt;"",Scoring!$E$33)+IF(Data!$AC263&lt;&gt;"",Scoring!$E$34)+IF(Data!$AD263&lt;&gt;"",Scoring!$E$35)+IF(Data!$AE263&lt;&gt;"",Scoring!$E$36)+IF(Data!$AF263&lt;&gt;"",Scoring!$E$37)+IF(Data!$AG263&lt;&gt;"",Scoring!$E$38)+IF(Data!$AH263&lt;&gt;"",Scoring!$E$39)+IF(Data!$AI263&lt;&gt;"",Scoring!$E$40)+IF(Data!$AJ263&lt;&gt;"",Scoring!$E$41)+IF(Data!$AK263&lt;&gt;"",Scoring!$E$42)+IF(Data!$AL263&lt;&gt;"",Scoring!$E$43)+IF(Data!$AM263&lt;&gt;"",Scoring!$E$44)+IF(Data!$AN263&lt;&gt;"",Scoring!$E$45)+IF(Data!$AO263&lt;&gt;"",Scoring!$E$46)+IF(Data!$AP263&lt;&gt;"",Scoring!$E$47)+IF(Data!$AQ263&lt;&gt;"",Scoring!$E$48)+IF(Data!$AR263&lt;&gt;"",Scoring!$E$49)+IF(Data!$AS263&lt;&gt;"",Scoring!$E$50)+IF(Data!$AT263&lt;&gt;"",Scoring!$E$51)+IF(Data!$AU263&lt;&gt;"",Scoring!$E$52),"")</f>
        <v/>
      </c>
      <c r="AY263" s="180" t="str">
        <f>IF(AX263&lt;&gt;"",LOOKUP(AX263,Likelihoods!$A$7:$A$107,Likelihoods!C$7:C$107),"")</f>
        <v/>
      </c>
      <c r="AZ263" s="182" t="str">
        <f>IF(AND(COUNTBLANK($B263:$O263)=13,COUNTBLANK($P263:$Q263)=1,COUNTBLANK($R263:$U263)=3,COUNTBLANK($V263:$X263)=2,COUNTBLANK($Y263:$AE263)=6,COUNTBLANK($AF263:$AJ263)=4,COUNTBLANK($AK263:AN263)=3,COUNTBLANK($AO263:$AQ263)=2,COUNTBLANK($AR263:$AS263)=1,COUNTBLANK($AT263:$AU263)=1),IF(Data!$B263&lt;&gt;"",Scoring!$F$7)+IF(Data!$C263&lt;&gt;"",Scoring!$F$8)+IF(Data!$D263&lt;&gt;"",Scoring!$F$9)+IF(Data!$E263&lt;&gt;"",Scoring!$F$10)+IF(Data!$F263&lt;&gt;"",Scoring!$F$11)+IF(Data!$G263&lt;&gt;"",Scoring!$F$12)+IF(Data!$H263&lt;&gt;"",Scoring!$F$13)+IF(Data!$I263&lt;&gt;"",Scoring!$F$14)+IF(Data!$J263&lt;&gt;"",Scoring!$F$15)+IF(Data!$K263&lt;&gt;"",Scoring!$F$16)+IF(Data!$L263&lt;&gt;"",Scoring!$F$17)+IF(Data!$M263&lt;&gt;"",Scoring!$F$18)+IF(Data!$N263&lt;&gt;"",Scoring!$F$19)+IF(Data!$O263&lt;&gt;"",Scoring!$F$20)+IF(Data!$P263&lt;&gt;"",Scoring!$F$21)+IF(Data!$Q263&lt;&gt;"",Scoring!$F$22)+IF(Data!$R263&lt;&gt;"",Scoring!$F$23)+IF(Data!$S263&lt;&gt;"",Scoring!$F$24)+IF(Data!$T263&lt;&gt;"",Scoring!$F$25)+IF(Data!$U263&lt;&gt;"",Scoring!$F$26)+IF(Data!$V263&lt;&gt;"",Scoring!$F$27)+IF(Data!$W263&lt;&gt;"",Scoring!$F$28)+IF(Data!$X263&lt;&gt;"",Scoring!$F$29)+IF(Data!$Y263&lt;&gt;"",Scoring!$F$30)+IF(Data!$Z263&lt;&gt;"",Scoring!$F$31)+IF(Data!$AA263&lt;&gt;"",Scoring!$F$32)+IF(Data!$AB263&lt;&gt;"",Scoring!$F$33)+IF(Data!$AC263&lt;&gt;"",Scoring!$F$34)+IF(Data!$AD263&lt;&gt;"",Scoring!$F$35)+IF(Data!$AE263&lt;&gt;"",Scoring!$F$36)+IF(Data!$AF263&lt;&gt;"",Scoring!$F$37)+IF(Data!$AG263&lt;&gt;"",Scoring!$F$38)+IF(Data!$AH263&lt;&gt;"",Scoring!$F$39)+IF(Data!$AI263&lt;&gt;"",Scoring!$F$40)+IF(Data!$AJ263&lt;&gt;"",Scoring!$F$41)+IF(Data!$AK263&lt;&gt;"",Scoring!$F$42)+IF(Data!$AL263&lt;&gt;"",Scoring!$F$43)+IF(Data!$AM263&lt;&gt;"",Scoring!$F$44)+IF(Data!$AN263&lt;&gt;"",Scoring!$F$45)+IF(Data!$AO263&lt;&gt;"",Scoring!$F$46)+IF(Data!$AP263&lt;&gt;"",Scoring!$F$47)+IF(Data!$AQ263&lt;&gt;"",Scoring!$F$48)+IF(Data!$AR263&lt;&gt;"",Scoring!$F$49)+IF(Data!$AS263&lt;&gt;"",Scoring!$F$50)+IF(Data!$AT263&lt;&gt;"",Scoring!$F$51)+IF(Data!$AU263&lt;&gt;"",Scoring!$F$52),"")</f>
        <v/>
      </c>
      <c r="BA263" s="183" t="str">
        <f>IF(AZ263&lt;&gt;"",LOOKUP(AZ263,Likelihoods!$A$7:$A$107,Likelihoods!D$7:D$107),"")</f>
        <v/>
      </c>
      <c r="BB263" s="181" t="str">
        <f>IF(AND(COUNTBLANK($B263:$O263)=13,COUNTBLANK($P263:$Q263)=1,COUNTBLANK($R263:$U263)=3,COUNTBLANK($V263:$X263)=2,COUNTBLANK($Y263:$AE263)=6,COUNTBLANK($AF263:$AJ263)=4,COUNTBLANK($AK263:AN263)=3,COUNTBLANK($AO263:$AQ263)=2,COUNTBLANK($AR263:$AS263)=1,COUNTBLANK($AT263:$AU263)=1),IF(Data!$B263&lt;&gt;"",Scoring!$G$7)+IF(Data!$C263&lt;&gt;"",Scoring!$G$8)+IF(Data!$D263&lt;&gt;"",Scoring!$G$9)+IF(Data!$E263&lt;&gt;"",Scoring!$G$10)+IF(Data!$F263&lt;&gt;"",Scoring!$G$11)+IF(Data!$G263&lt;&gt;"",Scoring!$G$12)+IF(Data!$H263&lt;&gt;"",Scoring!$G$13)+IF(Data!$I263&lt;&gt;"",Scoring!$G$14)+IF(Data!$J263&lt;&gt;"",Scoring!$G$15)+IF(Data!$K263&lt;&gt;"",Scoring!$G$16)+IF(Data!$L263&lt;&gt;"",Scoring!$G$17)+IF(Data!$M263&lt;&gt;"",Scoring!$G$18)+IF(Data!$N263&lt;&gt;"",Scoring!$G$19)+IF(Data!$O263&lt;&gt;"",Scoring!$G$20)+IF(Data!$P263&lt;&gt;"",Scoring!$G$21)+IF(Data!$Q263&lt;&gt;"",Scoring!$G$22)+IF(Data!$R263&lt;&gt;"",Scoring!$G$23)+IF(Data!$S263&lt;&gt;"",Scoring!$G$24)+IF(Data!$T263&lt;&gt;"",Scoring!$G$25)+IF(Data!$U263&lt;&gt;"",Scoring!$G$26)+IF(Data!$V263&lt;&gt;"",Scoring!$G$27)+IF(Data!$W263&lt;&gt;"",Scoring!$G$28)+IF(Data!$X263&lt;&gt;"",Scoring!$G$29)+IF(Data!$Y263&lt;&gt;"",Scoring!$G$30)+IF(Data!$Z263&lt;&gt;"",Scoring!$G$31)+IF(Data!$AA263&lt;&gt;"",Scoring!$G$32)+IF(Data!$AB263&lt;&gt;"",Scoring!$G$33)+IF(Data!$AC263&lt;&gt;"",Scoring!$G$34)+IF(Data!$AD263&lt;&gt;"",Scoring!$G$35)+IF(Data!$AE263&lt;&gt;"",Scoring!$G$36)+IF(Data!$AF263&lt;&gt;"",Scoring!$G$37)+IF(Data!$AG263&lt;&gt;"",Scoring!$G$38)+IF(Data!$AH263&lt;&gt;"",Scoring!$G$39)+IF(Data!$AI263&lt;&gt;"",Scoring!$G$40)+IF(Data!$AJ263&lt;&gt;"",Scoring!$G$41)+IF(Data!$AK263&lt;&gt;"",Scoring!$G$42)+IF(Data!$AL263&lt;&gt;"",Scoring!$G$43)+IF(Data!$AM263&lt;&gt;"",Scoring!$G$44)+IF(Data!$AN263&lt;&gt;"",Scoring!$G$45)+IF(Data!$AO263&lt;&gt;"",Scoring!$G$46)+IF(Data!$AP263&lt;&gt;"",Scoring!$G$47)+IF(Data!$AQ263&lt;&gt;"",Scoring!$G$48)+IF(Data!$AR263&lt;&gt;"",Scoring!$G$49)+IF(Data!$AS263&lt;&gt;"",Scoring!$G$50)+IF(Data!$AT263&lt;&gt;"",Scoring!$G$51)+IF(Data!$AU263&lt;&gt;"",Scoring!$G$52),"")</f>
        <v/>
      </c>
      <c r="BC263" s="184" t="str">
        <f>IF(BB263&lt;&gt;"",LOOKUP(BB263,Likelihoods!$A$7:$A$107,Likelihoods!E$7:E$107),"")</f>
        <v/>
      </c>
      <c r="BD263" s="185" t="str">
        <f>IF(AND(COUNTBLANK($B263:$O263)=13,COUNTBLANK($P263:$Q263)=1,COUNTBLANK($R263:$U263)=3,COUNTBLANK($V263:$X263)=2,COUNTBLANK($Y263:$AE263)=6,COUNTBLANK($AF263:$AJ263)=4,COUNTBLANK($AK263:AN263)=3,COUNTBLANK($AO263:$AQ263)=2,COUNTBLANK($AR263:$AS263)=1,COUNTBLANK($AT263:$AU263)=1),IF(Data!$B263&lt;&gt;"",Scoring!$H$7)+IF(Data!$C263&lt;&gt;"",Scoring!$H$8)+IF(Data!$D263&lt;&gt;"",Scoring!$H$9)+IF(Data!$E263&lt;&gt;"",Scoring!$H$10)+IF(Data!$F263&lt;&gt;"",Scoring!$H$11)+IF(Data!$G263&lt;&gt;"",Scoring!$H$12)+IF(Data!$H263&lt;&gt;"",Scoring!$H$13)+IF(Data!$I263&lt;&gt;"",Scoring!$H$14)+IF(Data!$J263&lt;&gt;"",Scoring!$H$15)+IF(Data!$K263&lt;&gt;"",Scoring!$H$16)+IF(Data!$L263&lt;&gt;"",Scoring!$H$17)+IF(Data!$M263&lt;&gt;"",Scoring!$H$18)+IF(Data!$N263&lt;&gt;"",Scoring!$H$19)+IF(Data!$O263&lt;&gt;"",Scoring!$H$20)+IF(Data!$P263&lt;&gt;"",Scoring!$H$21)+IF(Data!$Q263&lt;&gt;"",Scoring!$H$22)+IF(Data!$R263&lt;&gt;"",Scoring!$H$23)+IF(Data!$S263&lt;&gt;"",Scoring!$H$24)+IF(Data!$T263&lt;&gt;"",Scoring!$H$25)+IF(Data!$U263&lt;&gt;"",Scoring!$H$26)+IF(Data!$V263&lt;&gt;"",Scoring!$H$27)+IF(Data!$W263&lt;&gt;"",Scoring!$H$28)+IF(Data!$X263&lt;&gt;"",Scoring!$H$29)+IF(Data!$Y263&lt;&gt;"",Scoring!$H$30)+IF(Data!$Z263&lt;&gt;"",Scoring!$H$31)+IF(Data!$AA263&lt;&gt;"",Scoring!$H$32)+IF(Data!$AB263&lt;&gt;"",Scoring!$H$33)+IF(Data!$AC263&lt;&gt;"",Scoring!$H$34)+IF(Data!$AD263&lt;&gt;"",Scoring!$H$35)+IF(Data!$AE263&lt;&gt;"",Scoring!$H$36)+IF(Data!$AF263&lt;&gt;"",Scoring!$H$37)+IF(Data!$AG263&lt;&gt;"",Scoring!$H$38)+IF(Data!$AH263&lt;&gt;"",Scoring!$H$39)+IF(Data!$AI263&lt;&gt;"",Scoring!$H$40)+IF(Data!$AJ263&lt;&gt;"",Scoring!$H$41)+IF(Data!$AK263&lt;&gt;"",Scoring!$H$42)+IF(Data!$AL263&lt;&gt;"",Scoring!$H$43)+IF(Data!$AM263&lt;&gt;"",Scoring!$H$44)+IF(Data!$AN263&lt;&gt;"",Scoring!$H$45)+IF(Data!$AO263&lt;&gt;"",Scoring!$H$46)+IF(Data!$AP263&lt;&gt;"",Scoring!$H$47)+IF(Data!$AQ263&lt;&gt;"",Scoring!$H$48)+IF(Data!$AR263&lt;&gt;"",Scoring!$H$49)+IF(Data!$AS263&lt;&gt;"",Scoring!$H$50)+IF(Data!$AT263&lt;&gt;"",Scoring!$H$51)+IF(Data!$AU263&lt;&gt;"",Scoring!$H$52),"")</f>
        <v/>
      </c>
      <c r="BE263" s="186" t="str">
        <f>IF(BD263&lt;&gt;"",LOOKUP(BD263,Likelihoods!$A$7:$A$107,Likelihoods!F$7:F$107),"")</f>
        <v/>
      </c>
      <c r="BF263" s="181" t="str">
        <f>IF(AND(COUNTBLANK($B263:$O263)=13,COUNTBLANK($P263:$Q263)=1,COUNTBLANK($R263:$U263)=3,COUNTBLANK($V263:$X263)=2,COUNTBLANK($Y263:$AE263)=6,COUNTBLANK($AF263:$AJ263)=4,COUNTBLANK($AK263:AN263)=3,COUNTBLANK($AO263:$AQ263)=2,COUNTBLANK($AR263:$AS263)=1,COUNTBLANK($AT263:$AU263)=1),IF(Data!$B263&lt;&gt;"",Scoring!$I$7)+IF(Data!$C263&lt;&gt;"",Scoring!$I$8)+IF(Data!$D263&lt;&gt;"",Scoring!$I$9)+IF(Data!$E263&lt;&gt;"",Scoring!$I$10)+IF(Data!$F263&lt;&gt;"",Scoring!$I$11)+IF(Data!$G263&lt;&gt;"",Scoring!$I$12)+IF(Data!$H263&lt;&gt;"",Scoring!$I$13)+IF(Data!$I263&lt;&gt;"",Scoring!$I$14)+IF(Data!$J263&lt;&gt;"",Scoring!$I$15)+IF(Data!$K263&lt;&gt;"",Scoring!$I$16)+IF(Data!$L263&lt;&gt;"",Scoring!$I$17)+IF(Data!$M263&lt;&gt;"",Scoring!$I$18)+IF(Data!$N263&lt;&gt;"",Scoring!$I$19)+IF(Data!$O263&lt;&gt;"",Scoring!$I$20)+IF(Data!$P263&lt;&gt;"",Scoring!$I$21)+IF(Data!$Q263&lt;&gt;"",Scoring!$I$22)+IF(Data!$R263&lt;&gt;"",Scoring!$I$23)+IF(Data!$S263&lt;&gt;"",Scoring!$I$24)+IF(Data!$T263&lt;&gt;"",Scoring!$I$25)+IF(Data!$U263&lt;&gt;"",Scoring!$I$26)+IF(Data!$V263&lt;&gt;"",Scoring!$I$27)+IF(Data!$W263&lt;&gt;"",Scoring!$I$28)+IF(Data!$X263&lt;&gt;"",Scoring!$I$29)+IF(Data!$Y263&lt;&gt;"",Scoring!$I$30)+IF(Data!$Z263&lt;&gt;"",Scoring!$I$31)+IF(Data!$AA263&lt;&gt;"",Scoring!$I$32)+IF(Data!$AB263&lt;&gt;"",Scoring!$I$33)+IF(Data!$AC263&lt;&gt;"",Scoring!$I$34)+IF(Data!$AD263&lt;&gt;"",Scoring!$I$35)+IF(Data!$AE263&lt;&gt;"",Scoring!$I$36)+IF(Data!$AF263&lt;&gt;"",Scoring!$I$37)+IF(Data!$AG263&lt;&gt;"",Scoring!$I$38)+IF(Data!$AH263&lt;&gt;"",Scoring!$I$39)+IF(Data!$AI263&lt;&gt;"",Scoring!$I$40)+IF(Data!$AJ263&lt;&gt;"",Scoring!$I$41)+IF(Data!$AK263&lt;&gt;"",Scoring!$I$42)+IF(Data!$AL263&lt;&gt;"",Scoring!$I$43)+IF(Data!$AM263&lt;&gt;"",Scoring!$I$44)+IF(Data!$AN263&lt;&gt;"",Scoring!$I$45)+IF(Data!$AO263&lt;&gt;"",Scoring!$I$46)+IF(Data!$AP263&lt;&gt;"",Scoring!$I$47)+IF(Data!$AQ263&lt;&gt;"",Scoring!$I$48)+IF(Data!$AR263&lt;&gt;"",Scoring!$I$49)+IF(Data!$AS263&lt;&gt;"",Scoring!$I$50)+IF(Data!$AT263&lt;&gt;"",Scoring!$I$51)+IF(Data!$AU263&lt;&gt;"",Scoring!$I$52),"")</f>
        <v/>
      </c>
      <c r="BG263" s="180" t="str">
        <f>IF(BF263&lt;&gt;"",LOOKUP(BF263,Likelihoods!$A$7:$A$107,Likelihoods!G$7:G$107),"")</f>
        <v/>
      </c>
      <c r="BH263" s="187" t="str">
        <f>IF(AND(COUNTBLANK($B263:$O263)=13,COUNTBLANK($P263:$Q263)=1,COUNTBLANK($R263:$U263)=3,COUNTBLANK($V263:$X263)=2,COUNTBLANK($Y263:$AE263)=6,COUNTBLANK($AF263:$AJ263)=4,COUNTBLANK($AK263:AN263)=3,COUNTBLANK($AO263:$AQ263)=2,COUNTBLANK($AR263:$AS263)=1,COUNTBLANK($AT263:$AU263)=1),IF(Data!$B263&lt;&gt;"",Scoring!$J$7)+IF(Data!$C263&lt;&gt;"",Scoring!$J$8)+IF(Data!$D263&lt;&gt;"",Scoring!$J$9)+IF(Data!$E263&lt;&gt;"",Scoring!$J$10)+IF(Data!$F263&lt;&gt;"",Scoring!$J$11)+IF(Data!$G263&lt;&gt;"",Scoring!$J$12)+IF(Data!$H263&lt;&gt;"",Scoring!$J$13)+IF(Data!$I263&lt;&gt;"",Scoring!$J$14)+IF(Data!$J263&lt;&gt;"",Scoring!$J$15)+IF(Data!$K263&lt;&gt;"",Scoring!$J$16)+IF(Data!$L263&lt;&gt;"",Scoring!$J$17)+IF(Data!$M263&lt;&gt;"",Scoring!$J$18)+IF(Data!$N263&lt;&gt;"",Scoring!$J$19)+IF(Data!$O263&lt;&gt;"",Scoring!$J$20)+IF(Data!$P263&lt;&gt;"",Scoring!$J$21)+IF(Data!$Q263&lt;&gt;"",Scoring!$J$22)+IF(Data!$R263&lt;&gt;"",Scoring!$J$23)+IF(Data!$S263&lt;&gt;"",Scoring!$J$24)+IF(Data!$T263&lt;&gt;"",Scoring!$J$25)+IF(Data!$U263&lt;&gt;"",Scoring!$J$26)+IF(Data!$V263&lt;&gt;"",Scoring!$J$27)+IF(Data!$W263&lt;&gt;"",Scoring!$J$28)+IF(Data!$X263&lt;&gt;"",Scoring!$J$29)+IF(Data!$Y263&lt;&gt;"",Scoring!$J$30)+IF(Data!$Z263&lt;&gt;"",Scoring!$J$31)+IF(Data!$AA263&lt;&gt;"",Scoring!$J$32)+IF(Data!$AB263&lt;&gt;"",Scoring!$J$33)+IF(Data!$AC263&lt;&gt;"",Scoring!$J$34)+IF(Data!$AD263&lt;&gt;"",Scoring!$J$35)+IF(Data!$AE263&lt;&gt;"",Scoring!$J$36)+IF(Data!$AF263&lt;&gt;"",Scoring!$J$37)+IF(Data!$AG263&lt;&gt;"",Scoring!$J$38)+IF(Data!$AH263&lt;&gt;"",Scoring!$J$39)+IF(Data!$AI263&lt;&gt;"",Scoring!$J$40)+IF(Data!$AJ263&lt;&gt;"",Scoring!$J$41)+IF(Data!$AK263&lt;&gt;"",Scoring!$J$42)+IF(Data!$AL263&lt;&gt;"",Scoring!$J$43)+IF(Data!$AM263&lt;&gt;"",Scoring!$J$44)+IF(Data!$AN263&lt;&gt;"",Scoring!$J$45)+IF(Data!$AO263&lt;&gt;"",Scoring!$J$46)+IF(Data!$AP263&lt;&gt;"",Scoring!$J$47)+IF(Data!$AQ263&lt;&gt;"",Scoring!$J$48)+IF(Data!$AR263&lt;&gt;"",Scoring!$J$49)+IF(Data!$AS263&lt;&gt;"",Scoring!$J$50)+IF(Data!$AT263&lt;&gt;"",Scoring!$J$51)+IF(Data!$AU263&lt;&gt;"",Scoring!$J$52),"")</f>
        <v/>
      </c>
      <c r="BI263" s="183" t="str">
        <f>IF(BH263&lt;&gt;"",LOOKUP(BH263,Likelihoods!$A$7:$A$107,Likelihoods!H$7:H$107),"")</f>
        <v/>
      </c>
      <c r="BJ263" s="188" t="str">
        <f>IF(AND(COUNTBLANK($B263:$O263)=13,COUNTBLANK($P263:$Q263)=1,COUNTBLANK($R263:$U263)=3,COUNTBLANK($V263:$X263)=2,COUNTBLANK($Y263:$AE263)=6,COUNTBLANK($AF263:$AJ263)=4,COUNTBLANK($AK263:AN263)=3,COUNTBLANK($AO263:$AQ263)=2,COUNTBLANK($AR263:$AS263)=1,COUNTBLANK($AT263:$AU263)=1),IF(Data!$B263&lt;&gt;"",Scoring!$K$7)+IF(Data!$C263&lt;&gt;"",Scoring!$K$8)+IF(Data!$D263&lt;&gt;"",Scoring!$K$9)+IF(Data!$E263&lt;&gt;"",Scoring!$K$10)+IF(Data!$F263&lt;&gt;"",Scoring!$K$11)+IF(Data!$G263&lt;&gt;"",Scoring!$K$12)+IF(Data!$H263&lt;&gt;"",Scoring!$K$13)+IF(Data!$I263&lt;&gt;"",Scoring!$K$14)+IF(Data!$J263&lt;&gt;"",Scoring!$K$15)+IF(Data!$K263&lt;&gt;"",Scoring!$K$16)+IF(Data!$L263&lt;&gt;"",Scoring!$K$17)+IF(Data!$M263&lt;&gt;"",Scoring!$K$18)+IF(Data!$N263&lt;&gt;"",Scoring!$K$19)+IF(Data!$O263&lt;&gt;"",Scoring!$K$20)+IF(Data!$P263&lt;&gt;"",Scoring!$K$21)+IF(Data!$Q263&lt;&gt;"",Scoring!$K$22)+IF(Data!$R263&lt;&gt;"",Scoring!$K$23)+IF(Data!$S263&lt;&gt;"",Scoring!$K$24)+IF(Data!$T263&lt;&gt;"",Scoring!$K$25)+IF(Data!$U263&lt;&gt;"",Scoring!$K$26)+IF(Data!$V263&lt;&gt;"",Scoring!$K$27)+IF(Data!$W263&lt;&gt;"",Scoring!$K$28)+IF(Data!$X263&lt;&gt;"",Scoring!$K$29)+IF(Data!$Y263&lt;&gt;"",Scoring!$K$30)+IF(Data!$Z263&lt;&gt;"",Scoring!$K$31)+IF(Data!$AA263&lt;&gt;"",Scoring!$K$32)+IF(Data!$AB263&lt;&gt;"",Scoring!$K$33)+IF(Data!$AC263&lt;&gt;"",Scoring!$K$34)+IF(Data!$AD263&lt;&gt;"",Scoring!$K$35)+IF(Data!$AE263&lt;&gt;"",Scoring!$K$36)+IF(Data!$AF263&lt;&gt;"",Scoring!$K$37)+IF(Data!$AG263&lt;&gt;"",Scoring!$K$38)+IF(Data!$AH263&lt;&gt;"",Scoring!$K$39)+IF(Data!$AI263&lt;&gt;"",Scoring!$K$40)+IF(Data!$AJ263&lt;&gt;"",Scoring!$K$41)+IF(Data!$AK263&lt;&gt;"",Scoring!$K$42)+IF(Data!$AL263&lt;&gt;"",Scoring!$K$43)+IF(Data!$AM263&lt;&gt;"",Scoring!$K$44)+IF(Data!$AN263&lt;&gt;"",Scoring!$K$45)+IF(Data!$AO263&lt;&gt;"",Scoring!$K$46)+IF(Data!$AP263&lt;&gt;"",Scoring!$K$47)+IF(Data!$AQ263&lt;&gt;"",Scoring!$K$48)+IF(Data!$AR263&lt;&gt;"",Scoring!$K$49)+IF(Data!$AS263&lt;&gt;"",Scoring!$K$50)+IF(Data!$AT263&lt;&gt;"",Scoring!$K$51)+IF(Data!$AU263&lt;&gt;"",Scoring!$K$52),"")</f>
        <v/>
      </c>
      <c r="BK263" s="184" t="str">
        <f>IF(BJ263&lt;&gt;"",LOOKUP(BJ263,Likelihoods!$A$7:$A$107,Likelihoods!I$7:I$107),"")</f>
        <v/>
      </c>
      <c r="BL263" s="187" t="str">
        <f>IF(AND(COUNTBLANK($B263:$O263)=13,COUNTBLANK($P263:$Q263)=1,COUNTBLANK($R263:$U263)=3,COUNTBLANK($V263:$X263)=2,COUNTBLANK($Y263:$AE263)=6,COUNTBLANK($AF263:$AJ263)=4,COUNTBLANK($AK263:AN263)=3,COUNTBLANK($AO263:$AQ263)=2,COUNTBLANK($AR263:$AS263)=1,COUNTBLANK($AT263:$AU263)=1),IF(Data!$B263&lt;&gt;"",Scoring!$L$7)+IF(Data!$C263&lt;&gt;"",Scoring!$L$8)+IF(Data!$D263&lt;&gt;"",Scoring!$L$9)+IF(Data!$E263&lt;&gt;"",Scoring!$L$10)+IF(Data!$F263&lt;&gt;"",Scoring!$L$11)+IF(Data!$G263&lt;&gt;"",Scoring!$L$12)+IF(Data!$H263&lt;&gt;"",Scoring!$L$13)+IF(Data!$I263&lt;&gt;"",Scoring!$L$14)+IF(Data!$J263&lt;&gt;"",Scoring!$L$15)+IF(Data!$K263&lt;&gt;"",Scoring!$L$16)+IF(Data!$L263&lt;&gt;"",Scoring!$L$17)+IF(Data!$M263&lt;&gt;"",Scoring!$L$18)+IF(Data!$N263&lt;&gt;"",Scoring!$L$19)+IF(Data!$O263&lt;&gt;"",Scoring!$L$20)+IF(Data!$P263&lt;&gt;"",Scoring!$L$21)+IF(Data!$Q263&lt;&gt;"",Scoring!$L$22)+IF(Data!$R263&lt;&gt;"",Scoring!$L$23)+IF(Data!$S263&lt;&gt;"",Scoring!$L$24)+IF(Data!$T263&lt;&gt;"",Scoring!$L$25)+IF(Data!$U263&lt;&gt;"",Scoring!$L$26)+IF(Data!$V263&lt;&gt;"",Scoring!$L$27)+IF(Data!$W263&lt;&gt;"",Scoring!$L$28)+IF(Data!$X263&lt;&gt;"",Scoring!$L$29)+IF(Data!$Y263&lt;&gt;"",Scoring!$L$30)+IF(Data!$Z263&lt;&gt;"",Scoring!$L$31)+IF(Data!$AA263&lt;&gt;"",Scoring!$L$32)+IF(Data!$AB263&lt;&gt;"",Scoring!$L$33)+IF(Data!$AC263&lt;&gt;"",Scoring!$L$34)+IF(Data!$AD263&lt;&gt;"",Scoring!$L$35)+IF(Data!$AE263&lt;&gt;"",Scoring!$L$36)+IF(Data!$AF263&lt;&gt;"",Scoring!$L$37)+IF(Data!$AG263&lt;&gt;"",Scoring!$L$38)+IF(Data!$AH263&lt;&gt;"",Scoring!$L$39)+IF(Data!$AI263&lt;&gt;"",Scoring!$L$40)+IF(Data!$AJ263&lt;&gt;"",Scoring!$L$41)+IF(Data!$AK263&lt;&gt;"",Scoring!$L$42)+IF(Data!$AL263&lt;&gt;"",Scoring!$L$43)+IF(Data!$AM263&lt;&gt;"",Scoring!$L$44)+IF(Data!$AN263&lt;&gt;"",Scoring!$L$45)+IF(Data!$AO263&lt;&gt;"",Scoring!$L$46)+IF(Data!$AP263&lt;&gt;"",Scoring!$L$47)+IF(Data!$AQ263&lt;&gt;"",Scoring!$L$48)+IF(Data!$AR263&lt;&gt;"",Scoring!$L$49)+IF(Data!$AS263&lt;&gt;"",Scoring!$L$50)+IF(Data!$AT263&lt;&gt;"",Scoring!$L$51)+IF(Data!$AU263&lt;&gt;"",Scoring!$L$52),"")</f>
        <v/>
      </c>
      <c r="BM263" s="180" t="str">
        <f>IF(BL263&lt;&gt;"",LOOKUP(BL263,Likelihoods!$A$7:$A$107,Likelihoods!J$7:J$107),"")</f>
        <v/>
      </c>
      <c r="BN263" s="181" t="str">
        <f>IF(AND(COUNTBLANK($B263:$O263)=13,COUNTBLANK($P263:$Q263)=1,COUNTBLANK($R263:$U263)=3,COUNTBLANK($V263:$X263)=2,COUNTBLANK($Y263:$AE263)=6,COUNTBLANK($AF263:$AJ263)=4,COUNTBLANK($AK263:AN263)=3,COUNTBLANK($AO263:$AQ263)=2,COUNTBLANK($AR263:$AS263)=1,COUNTBLANK($AT263:$AU263)=1),IF(Data!$B263&lt;&gt;"",Scoring!$M$7)+IF(Data!$C263&lt;&gt;"",Scoring!$M$8)+IF(Data!$D263&lt;&gt;"",Scoring!$M$9)+IF(Data!$E263&lt;&gt;"",Scoring!$M$10)+IF(Data!$F263&lt;&gt;"",Scoring!$M$11)+IF(Data!$G263&lt;&gt;"",Scoring!$M$12)+IF(Data!$H263&lt;&gt;"",Scoring!$M$13)+IF(Data!$I263&lt;&gt;"",Scoring!$M$14)+IF(Data!$J263&lt;&gt;"",Scoring!$M$15)+IF(Data!$K263&lt;&gt;"",Scoring!$M$16)+IF(Data!$L263&lt;&gt;"",Scoring!$M$17)+IF(Data!$M263&lt;&gt;"",Scoring!$M$18)+IF(Data!$N263&lt;&gt;"",Scoring!$M$19)+IF(Data!$O263&lt;&gt;"",Scoring!$M$20)+IF(Data!$P263&lt;&gt;"",Scoring!$M$21)+IF(Data!$Q263&lt;&gt;"",Scoring!$M$22)+IF(Data!$R263&lt;&gt;"",Scoring!$M$23)+IF(Data!$S263&lt;&gt;"",Scoring!$M$24)+IF(Data!$T263&lt;&gt;"",Scoring!$M$25)+IF(Data!$U263&lt;&gt;"",Scoring!$M$26)+IF(Data!$V263&lt;&gt;"",Scoring!$M$27)+IF(Data!$W263&lt;&gt;"",Scoring!$M$28)+IF(Data!$X263&lt;&gt;"",Scoring!$M$29)+IF(Data!$Y263&lt;&gt;"",Scoring!$M$30)+IF(Data!$Z263&lt;&gt;"",Scoring!$M$31)+IF(Data!$AA263&lt;&gt;"",Scoring!$M$32)+IF(Data!$AB263&lt;&gt;"",Scoring!$M$33)+IF(Data!$AC263&lt;&gt;"",Scoring!$M$34)+IF(Data!$AD263&lt;&gt;"",Scoring!$M$35)+IF(Data!$AE263&lt;&gt;"",Scoring!$M$36)+IF(Data!$AF263&lt;&gt;"",Scoring!$M$37)+IF(Data!$AG263&lt;&gt;"",Scoring!$M$38)+IF(Data!$AH263&lt;&gt;"",Scoring!$M$39)+IF(Data!$AI263&lt;&gt;"",Scoring!$M$40)+IF(Data!$AJ263&lt;&gt;"",Scoring!$M$41)+IF(Data!$AK263&lt;&gt;"",Scoring!$M$42)+IF(Data!$AL263&lt;&gt;"",Scoring!$M$43)+IF(Data!$AM263&lt;&gt;"",Scoring!$M$44)+IF(Data!$AN263&lt;&gt;"",Scoring!$M$45)+IF(Data!$AO263&lt;&gt;"",Scoring!$M$46)+IF(Data!$AP263&lt;&gt;"",Scoring!$M$47)+IF(Data!$AQ263&lt;&gt;"",Scoring!$M$48)+IF(Data!$AR263&lt;&gt;"",Scoring!$M$49)+IF(Data!$AS263&lt;&gt;"",Scoring!$M$50)+IF(Data!$AT263&lt;&gt;"",Scoring!$M$51)+IF(Data!$AU263&lt;&gt;"",Scoring!$M$52),"")</f>
        <v/>
      </c>
      <c r="BO263" s="184" t="str">
        <f>IF(BN263&lt;&gt;"",LOOKUP(BN263,Likelihoods!$A$7:$A$107,Likelihoods!K$7:K$107),"")</f>
        <v/>
      </c>
      <c r="BP263" s="179" t="str">
        <f>IF(AND(COUNTBLANK($B263:$O263)=13,COUNTBLANK($P263:$Q263)=1,COUNTBLANK($R263:$U263)=3,COUNTBLANK($V263:$X263)=2,COUNTBLANK($Y263:$AE263)=6,COUNTBLANK($AF263:$AJ263)=4,COUNTBLANK($AK263:AN263)=3,COUNTBLANK($AO263:$AQ263)=2,COUNTBLANK($AR263:$AS263)=1,COUNTBLANK($AT263:$AU263)=1),IF(Data!$B263&lt;&gt;"",Scoring!$N$7)+IF(Data!$C263&lt;&gt;"",Scoring!$N$8)+IF(Data!$D263&lt;&gt;"",Scoring!$N$9)+IF(Data!$E263&lt;&gt;"",Scoring!$N$10)+IF(Data!$F263&lt;&gt;"",Scoring!$N$11)+IF(Data!$G263&lt;&gt;"",Scoring!$N$12)+IF(Data!$H263&lt;&gt;"",Scoring!$N$13)+IF(Data!$I263&lt;&gt;"",Scoring!$N$14)+IF(Data!$J263&lt;&gt;"",Scoring!$N$15)+IF(Data!$K263&lt;&gt;"",Scoring!$N$16)+IF(Data!$L263&lt;&gt;"",Scoring!$N$17)+IF(Data!$M263&lt;&gt;"",Scoring!$N$18)+IF(Data!$N263&lt;&gt;"",Scoring!$N$19)+IF(Data!$O263&lt;&gt;"",Scoring!$N$20)+IF(Data!$P263&lt;&gt;"",Scoring!$N$21)+IF(Data!$Q263&lt;&gt;"",Scoring!$N$22)+IF(Data!$R263&lt;&gt;"",Scoring!$N$23)+IF(Data!$S263&lt;&gt;"",Scoring!$N$24)+IF(Data!$T263&lt;&gt;"",Scoring!$N$25)+IF(Data!$U263&lt;&gt;"",Scoring!$N$26)+IF(Data!$V263&lt;&gt;"",Scoring!$N$27)+IF(Data!$W263&lt;&gt;"",Scoring!$N$28)+IF(Data!$X263&lt;&gt;"",Scoring!$N$29)+IF(Data!$Y263&lt;&gt;"",Scoring!$N$30)+IF(Data!$Z263&lt;&gt;"",Scoring!$N$31)+IF(Data!$AA263&lt;&gt;"",Scoring!$N$32)+IF(Data!$AB263&lt;&gt;"",Scoring!$N$33)+IF(Data!$AC263&lt;&gt;"",Scoring!$N$34)+IF(Data!$AD263&lt;&gt;"",Scoring!$N$35)+IF(Data!$AE263&lt;&gt;"",Scoring!$N$36)+IF(Data!$AF263&lt;&gt;"",Scoring!$N$37)+IF(Data!$AG263&lt;&gt;"",Scoring!$N$38)+IF(Data!$AH263&lt;&gt;"",Scoring!$N$39)+IF(Data!$AI263&lt;&gt;"",Scoring!$N$40)+IF(Data!$AJ263&lt;&gt;"",Scoring!$N$41)+IF(Data!$AK263&lt;&gt;"",Scoring!$N$42)+IF(Data!$AL263&lt;&gt;"",Scoring!$N$43)+IF(Data!$AM263&lt;&gt;"",Scoring!$N$44)+IF(Data!$AN263&lt;&gt;"",Scoring!$N$45)+IF(Data!$AO263&lt;&gt;"",Scoring!$N$46)+IF(Data!$AP263&lt;&gt;"",Scoring!$N$47)+IF(Data!$AQ263&lt;&gt;"",Scoring!$N$48)+IF(Data!$AR263&lt;&gt;"",Scoring!$N$49)+IF(Data!$AS263&lt;&gt;"",Scoring!$N$50)+IF(Data!$AT263&lt;&gt;"",Scoring!$N$51)+IF(Data!$AU263&lt;&gt;"",Scoring!$N$52),"")</f>
        <v/>
      </c>
      <c r="BQ263" s="189" t="str">
        <f>IF(BP263&lt;&gt;"",LOOKUP(BP263,Likelihoods!$A$7:$A$107,Likelihoods!L$7:L$107),"")</f>
        <v/>
      </c>
      <c r="BR263" s="181" t="str">
        <f>IF(AND(COUNTBLANK($B263:$O263)=13,COUNTBLANK($P263:$Q263)=1,COUNTBLANK($R263:$U263)=3,COUNTBLANK($V263:$X263)=2,COUNTBLANK($Y263:$AE263)=6,COUNTBLANK($AF263:$AJ263)=4,COUNTBLANK($AK263:AN263)=3,COUNTBLANK($AO263:$AQ263)=2,COUNTBLANK($AR263:$AS263)=1,COUNTBLANK($AT263:$AU263)=1),IF(Data!$B263&lt;&gt;"",Scoring!$O$7)+IF(Data!$C263&lt;&gt;"",Scoring!$O$8)+IF(Data!$D263&lt;&gt;"",Scoring!$O$9)+IF(Data!$E263&lt;&gt;"",Scoring!$O$10)+IF(Data!$F263&lt;&gt;"",Scoring!$O$11)+IF(Data!$G263&lt;&gt;"",Scoring!$O$12)+IF(Data!$H263&lt;&gt;"",Scoring!$O$13)+IF(Data!$I263&lt;&gt;"",Scoring!$O$14)+IF(Data!$J263&lt;&gt;"",Scoring!$O$15)+IF(Data!$K263&lt;&gt;"",Scoring!$O$16)+IF(Data!$L263&lt;&gt;"",Scoring!$O$17)+IF(Data!$M263&lt;&gt;"",Scoring!$O$18)+IF(Data!$N263&lt;&gt;"",Scoring!$O$19)+IF(Data!$O263&lt;&gt;"",Scoring!$O$20)+IF(Data!$P263&lt;&gt;"",Scoring!$O$21)+IF(Data!$Q263&lt;&gt;"",Scoring!$O$22)+IF(Data!$R263&lt;&gt;"",Scoring!$O$23)+IF(Data!$S263&lt;&gt;"",Scoring!$O$24)+IF(Data!$T263&lt;&gt;"",Scoring!$O$25)+IF(Data!$U263&lt;&gt;"",Scoring!$O$26)+IF(Data!$V263&lt;&gt;"",Scoring!$O$27)+IF(Data!$W263&lt;&gt;"",Scoring!$O$28)+IF(Data!$X263&lt;&gt;"",Scoring!$O$29)+IF(Data!$Y263&lt;&gt;"",Scoring!$O$30)+IF(Data!$Z263&lt;&gt;"",Scoring!$O$31)+IF(Data!$AA263&lt;&gt;"",Scoring!$O$32)+IF(Data!$AB263&lt;&gt;"",Scoring!$O$33)+IF(Data!$AC263&lt;&gt;"",Scoring!$O$34)+IF(Data!$AD263&lt;&gt;"",Scoring!$O$35)+IF(Data!$AE263&lt;&gt;"",Scoring!$O$36)+IF(Data!$AF263&lt;&gt;"",Scoring!$O$37)+IF(Data!$AG263&lt;&gt;"",Scoring!$O$38)+IF(Data!$AH263&lt;&gt;"",Scoring!$O$39)+IF(Data!$AI263&lt;&gt;"",Scoring!$O$40)+IF(Data!$AJ263&lt;&gt;"",Scoring!$O$41)+IF(Data!$AK263&lt;&gt;"",Scoring!$O$42)+IF(Data!$AL263&lt;&gt;"",Scoring!$O$43)+IF(Data!$AM263&lt;&gt;"",Scoring!$O$44)+IF(Data!$AN263&lt;&gt;"",Scoring!$O$45)+IF(Data!$AO263&lt;&gt;"",Scoring!$O$46)+IF(Data!$AP263&lt;&gt;"",Scoring!$O$47)+IF(Data!$AQ263&lt;&gt;"",Scoring!$O$48)+IF(Data!$AR263&lt;&gt;"",Scoring!$O$49)+IF(Data!$AS263&lt;&gt;"",Scoring!$O$50)+IF(Data!$AT263&lt;&gt;"",Scoring!$O$51)+IF(Data!$AU263&lt;&gt;"",Scoring!$O$52),"")</f>
        <v/>
      </c>
      <c r="BS263" s="184" t="str">
        <f>IF(BR263&lt;&gt;"",LOOKUP(BR263,Likelihoods!$A$7:$A$107,Likelihoods!M$7:M$107),"")</f>
        <v/>
      </c>
      <c r="BT263" s="181" t="str">
        <f>IF(AND(COUNTBLANK($B263:$O263)=13,COUNTBLANK($P263:$Q263)=1,COUNTBLANK($R263:$U263)=3,COUNTBLANK($V263:$X263)=2,COUNTBLANK($Y263:$AE263)=6,COUNTBLANK($AF263:$AJ263)=4,COUNTBLANK($AK263:AN263)=3,COUNTBLANK($AO263:$AQ263)=2,COUNTBLANK($AR263:$AS263)=1,COUNTBLANK($AT263:$AU263)=1),IF(Data!$B263&lt;&gt;"",Scoring!$P$7)+IF(Data!$C263&lt;&gt;"",Scoring!$P$8)+IF(Data!$D263&lt;&gt;"",Scoring!$P$9)+IF(Data!$E263&lt;&gt;"",Scoring!$P$10)+IF(Data!$F263&lt;&gt;"",Scoring!$P$11)+IF(Data!$G263&lt;&gt;"",Scoring!$P$12)+IF(Data!$H263&lt;&gt;"",Scoring!$P$13)+IF(Data!$I263&lt;&gt;"",Scoring!$P$14)+IF(Data!$J263&lt;&gt;"",Scoring!$P$15)+IF(Data!$K263&lt;&gt;"",Scoring!$P$16)+IF(Data!$L263&lt;&gt;"",Scoring!$P$17)+IF(Data!$M263&lt;&gt;"",Scoring!$P$18)+IF(Data!$N263&lt;&gt;"",Scoring!$P$19)+IF(Data!$O263&lt;&gt;"",Scoring!$P$20)+IF(Data!$P263&lt;&gt;"",Scoring!$P$21)+IF(Data!$Q263&lt;&gt;"",Scoring!$P$22)+IF(Data!$R263&lt;&gt;"",Scoring!$P$23)+IF(Data!$S263&lt;&gt;"",Scoring!$P$24)+IF(Data!$T263&lt;&gt;"",Scoring!$P$25)+IF(Data!$U263&lt;&gt;"",Scoring!$P$26)+IF(Data!$V263&lt;&gt;"",Scoring!$P$27)+IF(Data!$W263&lt;&gt;"",Scoring!$P$28)+IF(Data!$X263&lt;&gt;"",Scoring!$P$29)+IF(Data!$Y263&lt;&gt;"",Scoring!$P$30)+IF(Data!$Z263&lt;&gt;"",Scoring!$P$31)+IF(Data!$AA263&lt;&gt;"",Scoring!$P$32)+IF(Data!$AB263&lt;&gt;"",Scoring!$P$33)+IF(Data!$AC263&lt;&gt;"",Scoring!$P$34)+IF(Data!$AD263&lt;&gt;"",Scoring!$P$35)+IF(Data!$AE263&lt;&gt;"",Scoring!$P$36)+IF(Data!$AF263&lt;&gt;"",Scoring!$P$37)+IF(Data!$AG263&lt;&gt;"",Scoring!$P$38)+IF(Data!$AH263&lt;&gt;"",Scoring!$P$39)+IF(Data!$AI263&lt;&gt;"",Scoring!$P$40)+IF(Data!$AJ263&lt;&gt;"",Scoring!$P$41)+IF(Data!$AK263&lt;&gt;"",Scoring!$P$42)+IF(Data!$AL263&lt;&gt;"",Scoring!$P$43)+IF(Data!$AM263&lt;&gt;"",Scoring!$P$44)+IF(Data!$AN263&lt;&gt;"",Scoring!$P$45)+IF(Data!$AO263&lt;&gt;"",Scoring!$P$46)+IF(Data!$AP263&lt;&gt;"",Scoring!$P$47)+IF(Data!$AQ263&lt;&gt;"",Scoring!$P$48)+IF(Data!$AR263&lt;&gt;"",Scoring!$P$49)+IF(Data!$AS263&lt;&gt;"",Scoring!$P$50)+IF(Data!$AT263&lt;&gt;"",Scoring!$P$51)+IF(Data!$AU263&lt;&gt;"",Scoring!$P$52),"")</f>
        <v/>
      </c>
      <c r="BU263" s="180" t="str">
        <f>IF(BT263&lt;&gt;"",LOOKUP(BT263,Likelihoods!$A$7:$A$107,Likelihoods!N$7:N$107),"")</f>
        <v/>
      </c>
      <c r="BV263" s="181" t="str">
        <f>IF(AND(COUNTBLANK($B263:$O263)=13,COUNTBLANK($P263:$Q263)=1,COUNTBLANK($R263:$U263)=3,COUNTBLANK($V263:$X263)=2,COUNTBLANK($Y263:$AE263)=6,COUNTBLANK($AF263:$AJ263)=4,COUNTBLANK($AK263:AN263)=3,COUNTBLANK($AO263:$AQ263)=2,COUNTBLANK($AR263:$AS263)=1,COUNTBLANK($AT263:$AU263)=1),IF(Data!$B263&lt;&gt;"",Scoring!$Q$7)+IF(Data!$C263&lt;&gt;"",Scoring!$Q$8)+IF(Data!$D263&lt;&gt;"",Scoring!$Q$9)+IF(Data!$E263&lt;&gt;"",Scoring!$Q$10)+IF(Data!$F263&lt;&gt;"",Scoring!$Q$11)+IF(Data!$G263&lt;&gt;"",Scoring!$Q$12)+IF(Data!$H263&lt;&gt;"",Scoring!$Q$13)+IF(Data!$I263&lt;&gt;"",Scoring!$Q$14)+IF(Data!$J263&lt;&gt;"",Scoring!$Q$15)+IF(Data!$K263&lt;&gt;"",Scoring!$Q$16)+IF(Data!$L263&lt;&gt;"",Scoring!$Q$17)+IF(Data!$M263&lt;&gt;"",Scoring!$Q$18)+IF(Data!$N263&lt;&gt;"",Scoring!$Q$19)+IF(Data!$O263&lt;&gt;"",Scoring!$Q$20)+IF(Data!$P263&lt;&gt;"",Scoring!$Q$21)+IF(Data!$Q263&lt;&gt;"",Scoring!$Q$22)+IF(Data!$R263&lt;&gt;"",Scoring!$Q$23)+IF(Data!$S263&lt;&gt;"",Scoring!$Q$24)+IF(Data!$T263&lt;&gt;"",Scoring!$Q$25)+IF(Data!$U263&lt;&gt;"",Scoring!$Q$26)+IF(Data!$V263&lt;&gt;"",Scoring!$Q$27)+IF(Data!$W263&lt;&gt;"",Scoring!$Q$28)+IF(Data!$X263&lt;&gt;"",Scoring!$Q$29)+IF(Data!$Y263&lt;&gt;"",Scoring!$Q$30)+IF(Data!$Z263&lt;&gt;"",Scoring!$Q$31)+IF(Data!$AA263&lt;&gt;"",Scoring!$Q$32)+IF(Data!$AB263&lt;&gt;"",Scoring!$Q$33)+IF(Data!$AC263&lt;&gt;"",Scoring!$Q$34)+IF(Data!$AD263&lt;&gt;"",Scoring!$Q$35)+IF(Data!$AE263&lt;&gt;"",Scoring!$Q$36)+IF(Data!$AF263&lt;&gt;"",Scoring!$Q$37)+IF(Data!$AG263&lt;&gt;"",Scoring!$Q$38)+IF(Data!$AH263&lt;&gt;"",Scoring!$Q$39)+IF(Data!$AI263&lt;&gt;"",Scoring!$Q$40)+IF(Data!$AJ263&lt;&gt;"",Scoring!$Q$41)+IF(Data!$AK263&lt;&gt;"",Scoring!$Q$42)+IF(Data!$AL263&lt;&gt;"",Scoring!$Q$43)+IF(Data!$AM263&lt;&gt;"",Scoring!$Q$44)+IF(Data!$AN263&lt;&gt;"",Scoring!$Q$45)+IF(Data!$AO263&lt;&gt;"",Scoring!$Q$46)+IF(Data!$AP263&lt;&gt;"",Scoring!$Q$47)+IF(Data!$AQ263&lt;&gt;"",Scoring!$Q$48)+IF(Data!$AR263&lt;&gt;"",Scoring!$Q$49)+IF(Data!$AS263&lt;&gt;"",Scoring!$Q$50)+IF(Data!$AT263&lt;&gt;"",Scoring!$Q$51)+IF(Data!$AU263&lt;&gt;"",Scoring!$Q$52),"")</f>
        <v/>
      </c>
      <c r="BW263" s="183" t="str">
        <f>IF(BV263&lt;&gt;"",LOOKUP(BV263,Likelihoods!$A$7:$A$107,Likelihoods!O$7:O$107),"")</f>
        <v/>
      </c>
      <c r="BX263" s="9"/>
      <c r="BY263" s="9"/>
      <c r="BZ263" s="9"/>
      <c r="CA263" s="9"/>
      <c r="CB263" s="9"/>
      <c r="CC263" s="9"/>
      <c r="CD263" s="9"/>
      <c r="CE263" s="9"/>
      <c r="CF263" s="9"/>
      <c r="CG263" s="9"/>
      <c r="CH263" s="9"/>
      <c r="CI263" s="9"/>
      <c r="CJ263" s="9"/>
      <c r="CK263" s="9"/>
    </row>
    <row r="264" spans="1:89" ht="14.25">
      <c r="A264" s="59"/>
      <c r="B264" s="76"/>
      <c r="C264" s="77"/>
      <c r="D264" s="77"/>
      <c r="E264" s="77"/>
      <c r="F264" s="77"/>
      <c r="G264" s="77"/>
      <c r="H264" s="77"/>
      <c r="I264" s="77"/>
      <c r="J264" s="77"/>
      <c r="K264" s="77"/>
      <c r="L264" s="77"/>
      <c r="M264" s="77"/>
      <c r="N264" s="77"/>
      <c r="O264" s="77"/>
      <c r="P264" s="76"/>
      <c r="Q264" s="78"/>
      <c r="R264" s="77"/>
      <c r="S264" s="77"/>
      <c r="T264" s="77"/>
      <c r="U264" s="77"/>
      <c r="V264" s="76"/>
      <c r="W264" s="77"/>
      <c r="X264" s="78"/>
      <c r="Y264" s="77"/>
      <c r="Z264" s="77"/>
      <c r="AA264" s="77"/>
      <c r="AB264" s="77"/>
      <c r="AC264" s="77"/>
      <c r="AD264" s="77"/>
      <c r="AE264" s="77"/>
      <c r="AF264" s="76"/>
      <c r="AG264" s="77"/>
      <c r="AH264" s="77"/>
      <c r="AI264" s="77"/>
      <c r="AJ264" s="78"/>
      <c r="AK264" s="77"/>
      <c r="AL264" s="77"/>
      <c r="AM264" s="77"/>
      <c r="AN264" s="77"/>
      <c r="AO264" s="76"/>
      <c r="AP264" s="77"/>
      <c r="AQ264" s="78"/>
      <c r="AR264" s="76"/>
      <c r="AS264" s="78"/>
      <c r="AT264" s="77"/>
      <c r="AU264" s="77"/>
      <c r="AV264" s="179" t="str">
        <f>IF(AND(COUNTBLANK($B264:$O264)=13,COUNTBLANK($P264:$Q264)=1,COUNTBLANK($R264:$U264)=3,COUNTBLANK($V264:$X264)=2,COUNTBLANK($Y264:$AE264)=6,COUNTBLANK($AF264:$AJ264)=4,COUNTBLANK($AK264:AN264)=3,COUNTBLANK($AO264:$AQ264)=2,COUNTBLANK($AR264:$AS264)=1,COUNTBLANK($AT264:$AU264)=1),IF(Data!$B264&lt;&gt;"",Scoring!$D$7)+IF(Data!$C264&lt;&gt;"",Scoring!$D$8)+IF(Data!$D264&lt;&gt;"",Scoring!$D$9)+IF(Data!$E264&lt;&gt;"",Scoring!$D$10)+IF(Data!$F264&lt;&gt;"",Scoring!$D$11)+IF(Data!$G264&lt;&gt;"",Scoring!$D$12)+IF(Data!$H264&lt;&gt;"",Scoring!$D$13)+IF(Data!$I264&lt;&gt;"",Scoring!$D$14)+IF(Data!$J264&lt;&gt;"",Scoring!$D$15)+IF(Data!$K264&lt;&gt;"",Scoring!$D$16)+IF(Data!$L264&lt;&gt;"",Scoring!$D$17)+IF(Data!$M264&lt;&gt;"",Scoring!$D$18)+IF(Data!$N264&lt;&gt;"",Scoring!$D$19)+IF(Data!$O264&lt;&gt;"",Scoring!$D$20)+IF(Data!$P264&lt;&gt;"",Scoring!$D$21)+IF(Data!$Q264&lt;&gt;"",Scoring!$D$22)+IF(Data!$R264&lt;&gt;"",Scoring!$D$23)+IF(Data!$S264&lt;&gt;"",Scoring!$D$24)+IF(Data!$T264&lt;&gt;"",Scoring!$D$25)+IF(Data!$U264&lt;&gt;"",Scoring!$D$26)+IF(Data!$V264&lt;&gt;"",Scoring!$D$27)+IF(Data!$W264&lt;&gt;"",Scoring!$D$28)+IF(Data!$X264&lt;&gt;"",Scoring!$D$29)+IF(Data!$Y264&lt;&gt;"",Scoring!$D$30)+IF(Data!$Z264&lt;&gt;"",Scoring!$D$31)+IF(Data!$AA264&lt;&gt;"",Scoring!$D$32)+IF(Data!$AB264&lt;&gt;"",Scoring!$D$33)+IF(Data!$AC264&lt;&gt;"",Scoring!$D$34)+IF(Data!$AD264&lt;&gt;"",Scoring!$D$35)+IF(Data!$AE264&lt;&gt;"",Scoring!$D$36)+IF(Data!$AF264&lt;&gt;"",Scoring!$D$37)+IF(Data!$AG264&lt;&gt;"",Scoring!$D$38)+IF(Data!$AH264&lt;&gt;"",Scoring!$D$39)+IF(Data!$AI264&lt;&gt;"",Scoring!$D$40)+IF(Data!$AJ264&lt;&gt;"",Scoring!$D$41)+IF(Data!$AK264&lt;&gt;"",Scoring!$D$42)+IF(Data!$AL264&lt;&gt;"",Scoring!$D$43)+IF(Data!$AM264&lt;&gt;"",Scoring!$D$44)+IF(Data!$AN264&lt;&gt;"",Scoring!$D$45)+IF(Data!$AO264&lt;&gt;"",Scoring!$D$46)+IF(Data!$AP264&lt;&gt;"",Scoring!$D$47)+IF(Data!$AQ264&lt;&gt;"",Scoring!$D$48)+IF(Data!$AR264&lt;&gt;"",Scoring!$D$49)+IF(Data!$AS264&lt;&gt;"",Scoring!$D$50)+IF(Data!$AT264&lt;&gt;"",Scoring!$D$51)+IF(Data!$AU264&lt;&gt;"",Scoring!$D$52),"")</f>
        <v/>
      </c>
      <c r="AW264" s="180" t="str">
        <f>IF(AV264&lt;&gt;"",LOOKUP(AV264,Likelihoods!$A$7:$A$107,Likelihoods!B$7:B$107),"")</f>
        <v/>
      </c>
      <c r="AX264" s="181" t="str">
        <f>IF(AND(COUNTBLANK($B264:$O264)=13,COUNTBLANK($P264:$Q264)=1,COUNTBLANK($R264:$U264)=3,COUNTBLANK($V264:$X264)=2,COUNTBLANK($Y264:$AE264)=6,COUNTBLANK($AF264:$AJ264)=4,COUNTBLANK($AK264:AN264)=3,COUNTBLANK($AO264:$AQ264)=2,COUNTBLANK($AR264:$AS264)=1,COUNTBLANK($AT264:$AU264)=1),IF(Data!$B264&lt;&gt;"",Scoring!$E$7)+IF(Data!$C264&lt;&gt;"",Scoring!$E$8)+IF(Data!$D264&lt;&gt;"",Scoring!$E$9)+IF(Data!$E264&lt;&gt;"",Scoring!$E$10)+IF(Data!$F264&lt;&gt;"",Scoring!$E$11)+IF(Data!$G264&lt;&gt;"",Scoring!$E$12)+IF(Data!$H264&lt;&gt;"",Scoring!$E$13)+IF(Data!$I264&lt;&gt;"",Scoring!$E$14)+IF(Data!$J264&lt;&gt;"",Scoring!$E$15)+IF(Data!$K264&lt;&gt;"",Scoring!$E$16)+IF(Data!$L264&lt;&gt;"",Scoring!$E$17)+IF(Data!$M264&lt;&gt;"",Scoring!$E$18)+IF(Data!$N264&lt;&gt;"",Scoring!$E$19)+IF(Data!$O264&lt;&gt;"",Scoring!$E$20)+IF(Data!$P264&lt;&gt;"",Scoring!$E$21)+IF(Data!$Q264&lt;&gt;"",Scoring!$E$22)+IF(Data!$R264&lt;&gt;"",Scoring!$E$23)+IF(Data!$S264&lt;&gt;"",Scoring!$E$24)+IF(Data!$T264&lt;&gt;"",Scoring!$E$25)+IF(Data!$U264&lt;&gt;"",Scoring!$E$26)+IF(Data!$V264&lt;&gt;"",Scoring!$E$27)+IF(Data!$W264&lt;&gt;"",Scoring!$E$28)+IF(Data!$X264&lt;&gt;"",Scoring!$E$29)+IF(Data!$Y264&lt;&gt;"",Scoring!$E$30)+IF(Data!$Z264&lt;&gt;"",Scoring!$E$31)+IF(Data!$AA264&lt;&gt;"",Scoring!$E$32)+IF(Data!$AB264&lt;&gt;"",Scoring!$E$33)+IF(Data!$AC264&lt;&gt;"",Scoring!$E$34)+IF(Data!$AD264&lt;&gt;"",Scoring!$E$35)+IF(Data!$AE264&lt;&gt;"",Scoring!$E$36)+IF(Data!$AF264&lt;&gt;"",Scoring!$E$37)+IF(Data!$AG264&lt;&gt;"",Scoring!$E$38)+IF(Data!$AH264&lt;&gt;"",Scoring!$E$39)+IF(Data!$AI264&lt;&gt;"",Scoring!$E$40)+IF(Data!$AJ264&lt;&gt;"",Scoring!$E$41)+IF(Data!$AK264&lt;&gt;"",Scoring!$E$42)+IF(Data!$AL264&lt;&gt;"",Scoring!$E$43)+IF(Data!$AM264&lt;&gt;"",Scoring!$E$44)+IF(Data!$AN264&lt;&gt;"",Scoring!$E$45)+IF(Data!$AO264&lt;&gt;"",Scoring!$E$46)+IF(Data!$AP264&lt;&gt;"",Scoring!$E$47)+IF(Data!$AQ264&lt;&gt;"",Scoring!$E$48)+IF(Data!$AR264&lt;&gt;"",Scoring!$E$49)+IF(Data!$AS264&lt;&gt;"",Scoring!$E$50)+IF(Data!$AT264&lt;&gt;"",Scoring!$E$51)+IF(Data!$AU264&lt;&gt;"",Scoring!$E$52),"")</f>
        <v/>
      </c>
      <c r="AY264" s="180" t="str">
        <f>IF(AX264&lt;&gt;"",LOOKUP(AX264,Likelihoods!$A$7:$A$107,Likelihoods!C$7:C$107),"")</f>
        <v/>
      </c>
      <c r="AZ264" s="182" t="str">
        <f>IF(AND(COUNTBLANK($B264:$O264)=13,COUNTBLANK($P264:$Q264)=1,COUNTBLANK($R264:$U264)=3,COUNTBLANK($V264:$X264)=2,COUNTBLANK($Y264:$AE264)=6,COUNTBLANK($AF264:$AJ264)=4,COUNTBLANK($AK264:AN264)=3,COUNTBLANK($AO264:$AQ264)=2,COUNTBLANK($AR264:$AS264)=1,COUNTBLANK($AT264:$AU264)=1),IF(Data!$B264&lt;&gt;"",Scoring!$F$7)+IF(Data!$C264&lt;&gt;"",Scoring!$F$8)+IF(Data!$D264&lt;&gt;"",Scoring!$F$9)+IF(Data!$E264&lt;&gt;"",Scoring!$F$10)+IF(Data!$F264&lt;&gt;"",Scoring!$F$11)+IF(Data!$G264&lt;&gt;"",Scoring!$F$12)+IF(Data!$H264&lt;&gt;"",Scoring!$F$13)+IF(Data!$I264&lt;&gt;"",Scoring!$F$14)+IF(Data!$J264&lt;&gt;"",Scoring!$F$15)+IF(Data!$K264&lt;&gt;"",Scoring!$F$16)+IF(Data!$L264&lt;&gt;"",Scoring!$F$17)+IF(Data!$M264&lt;&gt;"",Scoring!$F$18)+IF(Data!$N264&lt;&gt;"",Scoring!$F$19)+IF(Data!$O264&lt;&gt;"",Scoring!$F$20)+IF(Data!$P264&lt;&gt;"",Scoring!$F$21)+IF(Data!$Q264&lt;&gt;"",Scoring!$F$22)+IF(Data!$R264&lt;&gt;"",Scoring!$F$23)+IF(Data!$S264&lt;&gt;"",Scoring!$F$24)+IF(Data!$T264&lt;&gt;"",Scoring!$F$25)+IF(Data!$U264&lt;&gt;"",Scoring!$F$26)+IF(Data!$V264&lt;&gt;"",Scoring!$F$27)+IF(Data!$W264&lt;&gt;"",Scoring!$F$28)+IF(Data!$X264&lt;&gt;"",Scoring!$F$29)+IF(Data!$Y264&lt;&gt;"",Scoring!$F$30)+IF(Data!$Z264&lt;&gt;"",Scoring!$F$31)+IF(Data!$AA264&lt;&gt;"",Scoring!$F$32)+IF(Data!$AB264&lt;&gt;"",Scoring!$F$33)+IF(Data!$AC264&lt;&gt;"",Scoring!$F$34)+IF(Data!$AD264&lt;&gt;"",Scoring!$F$35)+IF(Data!$AE264&lt;&gt;"",Scoring!$F$36)+IF(Data!$AF264&lt;&gt;"",Scoring!$F$37)+IF(Data!$AG264&lt;&gt;"",Scoring!$F$38)+IF(Data!$AH264&lt;&gt;"",Scoring!$F$39)+IF(Data!$AI264&lt;&gt;"",Scoring!$F$40)+IF(Data!$AJ264&lt;&gt;"",Scoring!$F$41)+IF(Data!$AK264&lt;&gt;"",Scoring!$F$42)+IF(Data!$AL264&lt;&gt;"",Scoring!$F$43)+IF(Data!$AM264&lt;&gt;"",Scoring!$F$44)+IF(Data!$AN264&lt;&gt;"",Scoring!$F$45)+IF(Data!$AO264&lt;&gt;"",Scoring!$F$46)+IF(Data!$AP264&lt;&gt;"",Scoring!$F$47)+IF(Data!$AQ264&lt;&gt;"",Scoring!$F$48)+IF(Data!$AR264&lt;&gt;"",Scoring!$F$49)+IF(Data!$AS264&lt;&gt;"",Scoring!$F$50)+IF(Data!$AT264&lt;&gt;"",Scoring!$F$51)+IF(Data!$AU264&lt;&gt;"",Scoring!$F$52),"")</f>
        <v/>
      </c>
      <c r="BA264" s="183" t="str">
        <f>IF(AZ264&lt;&gt;"",LOOKUP(AZ264,Likelihoods!$A$7:$A$107,Likelihoods!D$7:D$107),"")</f>
        <v/>
      </c>
      <c r="BB264" s="181" t="str">
        <f>IF(AND(COUNTBLANK($B264:$O264)=13,COUNTBLANK($P264:$Q264)=1,COUNTBLANK($R264:$U264)=3,COUNTBLANK($V264:$X264)=2,COUNTBLANK($Y264:$AE264)=6,COUNTBLANK($AF264:$AJ264)=4,COUNTBLANK($AK264:AN264)=3,COUNTBLANK($AO264:$AQ264)=2,COUNTBLANK($AR264:$AS264)=1,COUNTBLANK($AT264:$AU264)=1),IF(Data!$B264&lt;&gt;"",Scoring!$G$7)+IF(Data!$C264&lt;&gt;"",Scoring!$G$8)+IF(Data!$D264&lt;&gt;"",Scoring!$G$9)+IF(Data!$E264&lt;&gt;"",Scoring!$G$10)+IF(Data!$F264&lt;&gt;"",Scoring!$G$11)+IF(Data!$G264&lt;&gt;"",Scoring!$G$12)+IF(Data!$H264&lt;&gt;"",Scoring!$G$13)+IF(Data!$I264&lt;&gt;"",Scoring!$G$14)+IF(Data!$J264&lt;&gt;"",Scoring!$G$15)+IF(Data!$K264&lt;&gt;"",Scoring!$G$16)+IF(Data!$L264&lt;&gt;"",Scoring!$G$17)+IF(Data!$M264&lt;&gt;"",Scoring!$G$18)+IF(Data!$N264&lt;&gt;"",Scoring!$G$19)+IF(Data!$O264&lt;&gt;"",Scoring!$G$20)+IF(Data!$P264&lt;&gt;"",Scoring!$G$21)+IF(Data!$Q264&lt;&gt;"",Scoring!$G$22)+IF(Data!$R264&lt;&gt;"",Scoring!$G$23)+IF(Data!$S264&lt;&gt;"",Scoring!$G$24)+IF(Data!$T264&lt;&gt;"",Scoring!$G$25)+IF(Data!$U264&lt;&gt;"",Scoring!$G$26)+IF(Data!$V264&lt;&gt;"",Scoring!$G$27)+IF(Data!$W264&lt;&gt;"",Scoring!$G$28)+IF(Data!$X264&lt;&gt;"",Scoring!$G$29)+IF(Data!$Y264&lt;&gt;"",Scoring!$G$30)+IF(Data!$Z264&lt;&gt;"",Scoring!$G$31)+IF(Data!$AA264&lt;&gt;"",Scoring!$G$32)+IF(Data!$AB264&lt;&gt;"",Scoring!$G$33)+IF(Data!$AC264&lt;&gt;"",Scoring!$G$34)+IF(Data!$AD264&lt;&gt;"",Scoring!$G$35)+IF(Data!$AE264&lt;&gt;"",Scoring!$G$36)+IF(Data!$AF264&lt;&gt;"",Scoring!$G$37)+IF(Data!$AG264&lt;&gt;"",Scoring!$G$38)+IF(Data!$AH264&lt;&gt;"",Scoring!$G$39)+IF(Data!$AI264&lt;&gt;"",Scoring!$G$40)+IF(Data!$AJ264&lt;&gt;"",Scoring!$G$41)+IF(Data!$AK264&lt;&gt;"",Scoring!$G$42)+IF(Data!$AL264&lt;&gt;"",Scoring!$G$43)+IF(Data!$AM264&lt;&gt;"",Scoring!$G$44)+IF(Data!$AN264&lt;&gt;"",Scoring!$G$45)+IF(Data!$AO264&lt;&gt;"",Scoring!$G$46)+IF(Data!$AP264&lt;&gt;"",Scoring!$G$47)+IF(Data!$AQ264&lt;&gt;"",Scoring!$G$48)+IF(Data!$AR264&lt;&gt;"",Scoring!$G$49)+IF(Data!$AS264&lt;&gt;"",Scoring!$G$50)+IF(Data!$AT264&lt;&gt;"",Scoring!$G$51)+IF(Data!$AU264&lt;&gt;"",Scoring!$G$52),"")</f>
        <v/>
      </c>
      <c r="BC264" s="184" t="str">
        <f>IF(BB264&lt;&gt;"",LOOKUP(BB264,Likelihoods!$A$7:$A$107,Likelihoods!E$7:E$107),"")</f>
        <v/>
      </c>
      <c r="BD264" s="185" t="str">
        <f>IF(AND(COUNTBLANK($B264:$O264)=13,COUNTBLANK($P264:$Q264)=1,COUNTBLANK($R264:$U264)=3,COUNTBLANK($V264:$X264)=2,COUNTBLANK($Y264:$AE264)=6,COUNTBLANK($AF264:$AJ264)=4,COUNTBLANK($AK264:AN264)=3,COUNTBLANK($AO264:$AQ264)=2,COUNTBLANK($AR264:$AS264)=1,COUNTBLANK($AT264:$AU264)=1),IF(Data!$B264&lt;&gt;"",Scoring!$H$7)+IF(Data!$C264&lt;&gt;"",Scoring!$H$8)+IF(Data!$D264&lt;&gt;"",Scoring!$H$9)+IF(Data!$E264&lt;&gt;"",Scoring!$H$10)+IF(Data!$F264&lt;&gt;"",Scoring!$H$11)+IF(Data!$G264&lt;&gt;"",Scoring!$H$12)+IF(Data!$H264&lt;&gt;"",Scoring!$H$13)+IF(Data!$I264&lt;&gt;"",Scoring!$H$14)+IF(Data!$J264&lt;&gt;"",Scoring!$H$15)+IF(Data!$K264&lt;&gt;"",Scoring!$H$16)+IF(Data!$L264&lt;&gt;"",Scoring!$H$17)+IF(Data!$M264&lt;&gt;"",Scoring!$H$18)+IF(Data!$N264&lt;&gt;"",Scoring!$H$19)+IF(Data!$O264&lt;&gt;"",Scoring!$H$20)+IF(Data!$P264&lt;&gt;"",Scoring!$H$21)+IF(Data!$Q264&lt;&gt;"",Scoring!$H$22)+IF(Data!$R264&lt;&gt;"",Scoring!$H$23)+IF(Data!$S264&lt;&gt;"",Scoring!$H$24)+IF(Data!$T264&lt;&gt;"",Scoring!$H$25)+IF(Data!$U264&lt;&gt;"",Scoring!$H$26)+IF(Data!$V264&lt;&gt;"",Scoring!$H$27)+IF(Data!$W264&lt;&gt;"",Scoring!$H$28)+IF(Data!$X264&lt;&gt;"",Scoring!$H$29)+IF(Data!$Y264&lt;&gt;"",Scoring!$H$30)+IF(Data!$Z264&lt;&gt;"",Scoring!$H$31)+IF(Data!$AA264&lt;&gt;"",Scoring!$H$32)+IF(Data!$AB264&lt;&gt;"",Scoring!$H$33)+IF(Data!$AC264&lt;&gt;"",Scoring!$H$34)+IF(Data!$AD264&lt;&gt;"",Scoring!$H$35)+IF(Data!$AE264&lt;&gt;"",Scoring!$H$36)+IF(Data!$AF264&lt;&gt;"",Scoring!$H$37)+IF(Data!$AG264&lt;&gt;"",Scoring!$H$38)+IF(Data!$AH264&lt;&gt;"",Scoring!$H$39)+IF(Data!$AI264&lt;&gt;"",Scoring!$H$40)+IF(Data!$AJ264&lt;&gt;"",Scoring!$H$41)+IF(Data!$AK264&lt;&gt;"",Scoring!$H$42)+IF(Data!$AL264&lt;&gt;"",Scoring!$H$43)+IF(Data!$AM264&lt;&gt;"",Scoring!$H$44)+IF(Data!$AN264&lt;&gt;"",Scoring!$H$45)+IF(Data!$AO264&lt;&gt;"",Scoring!$H$46)+IF(Data!$AP264&lt;&gt;"",Scoring!$H$47)+IF(Data!$AQ264&lt;&gt;"",Scoring!$H$48)+IF(Data!$AR264&lt;&gt;"",Scoring!$H$49)+IF(Data!$AS264&lt;&gt;"",Scoring!$H$50)+IF(Data!$AT264&lt;&gt;"",Scoring!$H$51)+IF(Data!$AU264&lt;&gt;"",Scoring!$H$52),"")</f>
        <v/>
      </c>
      <c r="BE264" s="186" t="str">
        <f>IF(BD264&lt;&gt;"",LOOKUP(BD264,Likelihoods!$A$7:$A$107,Likelihoods!F$7:F$107),"")</f>
        <v/>
      </c>
      <c r="BF264" s="181" t="str">
        <f>IF(AND(COUNTBLANK($B264:$O264)=13,COUNTBLANK($P264:$Q264)=1,COUNTBLANK($R264:$U264)=3,COUNTBLANK($V264:$X264)=2,COUNTBLANK($Y264:$AE264)=6,COUNTBLANK($AF264:$AJ264)=4,COUNTBLANK($AK264:AN264)=3,COUNTBLANK($AO264:$AQ264)=2,COUNTBLANK($AR264:$AS264)=1,COUNTBLANK($AT264:$AU264)=1),IF(Data!$B264&lt;&gt;"",Scoring!$I$7)+IF(Data!$C264&lt;&gt;"",Scoring!$I$8)+IF(Data!$D264&lt;&gt;"",Scoring!$I$9)+IF(Data!$E264&lt;&gt;"",Scoring!$I$10)+IF(Data!$F264&lt;&gt;"",Scoring!$I$11)+IF(Data!$G264&lt;&gt;"",Scoring!$I$12)+IF(Data!$H264&lt;&gt;"",Scoring!$I$13)+IF(Data!$I264&lt;&gt;"",Scoring!$I$14)+IF(Data!$J264&lt;&gt;"",Scoring!$I$15)+IF(Data!$K264&lt;&gt;"",Scoring!$I$16)+IF(Data!$L264&lt;&gt;"",Scoring!$I$17)+IF(Data!$M264&lt;&gt;"",Scoring!$I$18)+IF(Data!$N264&lt;&gt;"",Scoring!$I$19)+IF(Data!$O264&lt;&gt;"",Scoring!$I$20)+IF(Data!$P264&lt;&gt;"",Scoring!$I$21)+IF(Data!$Q264&lt;&gt;"",Scoring!$I$22)+IF(Data!$R264&lt;&gt;"",Scoring!$I$23)+IF(Data!$S264&lt;&gt;"",Scoring!$I$24)+IF(Data!$T264&lt;&gt;"",Scoring!$I$25)+IF(Data!$U264&lt;&gt;"",Scoring!$I$26)+IF(Data!$V264&lt;&gt;"",Scoring!$I$27)+IF(Data!$W264&lt;&gt;"",Scoring!$I$28)+IF(Data!$X264&lt;&gt;"",Scoring!$I$29)+IF(Data!$Y264&lt;&gt;"",Scoring!$I$30)+IF(Data!$Z264&lt;&gt;"",Scoring!$I$31)+IF(Data!$AA264&lt;&gt;"",Scoring!$I$32)+IF(Data!$AB264&lt;&gt;"",Scoring!$I$33)+IF(Data!$AC264&lt;&gt;"",Scoring!$I$34)+IF(Data!$AD264&lt;&gt;"",Scoring!$I$35)+IF(Data!$AE264&lt;&gt;"",Scoring!$I$36)+IF(Data!$AF264&lt;&gt;"",Scoring!$I$37)+IF(Data!$AG264&lt;&gt;"",Scoring!$I$38)+IF(Data!$AH264&lt;&gt;"",Scoring!$I$39)+IF(Data!$AI264&lt;&gt;"",Scoring!$I$40)+IF(Data!$AJ264&lt;&gt;"",Scoring!$I$41)+IF(Data!$AK264&lt;&gt;"",Scoring!$I$42)+IF(Data!$AL264&lt;&gt;"",Scoring!$I$43)+IF(Data!$AM264&lt;&gt;"",Scoring!$I$44)+IF(Data!$AN264&lt;&gt;"",Scoring!$I$45)+IF(Data!$AO264&lt;&gt;"",Scoring!$I$46)+IF(Data!$AP264&lt;&gt;"",Scoring!$I$47)+IF(Data!$AQ264&lt;&gt;"",Scoring!$I$48)+IF(Data!$AR264&lt;&gt;"",Scoring!$I$49)+IF(Data!$AS264&lt;&gt;"",Scoring!$I$50)+IF(Data!$AT264&lt;&gt;"",Scoring!$I$51)+IF(Data!$AU264&lt;&gt;"",Scoring!$I$52),"")</f>
        <v/>
      </c>
      <c r="BG264" s="180" t="str">
        <f>IF(BF264&lt;&gt;"",LOOKUP(BF264,Likelihoods!$A$7:$A$107,Likelihoods!G$7:G$107),"")</f>
        <v/>
      </c>
      <c r="BH264" s="187" t="str">
        <f>IF(AND(COUNTBLANK($B264:$O264)=13,COUNTBLANK($P264:$Q264)=1,COUNTBLANK($R264:$U264)=3,COUNTBLANK($V264:$X264)=2,COUNTBLANK($Y264:$AE264)=6,COUNTBLANK($AF264:$AJ264)=4,COUNTBLANK($AK264:AN264)=3,COUNTBLANK($AO264:$AQ264)=2,COUNTBLANK($AR264:$AS264)=1,COUNTBLANK($AT264:$AU264)=1),IF(Data!$B264&lt;&gt;"",Scoring!$J$7)+IF(Data!$C264&lt;&gt;"",Scoring!$J$8)+IF(Data!$D264&lt;&gt;"",Scoring!$J$9)+IF(Data!$E264&lt;&gt;"",Scoring!$J$10)+IF(Data!$F264&lt;&gt;"",Scoring!$J$11)+IF(Data!$G264&lt;&gt;"",Scoring!$J$12)+IF(Data!$H264&lt;&gt;"",Scoring!$J$13)+IF(Data!$I264&lt;&gt;"",Scoring!$J$14)+IF(Data!$J264&lt;&gt;"",Scoring!$J$15)+IF(Data!$K264&lt;&gt;"",Scoring!$J$16)+IF(Data!$L264&lt;&gt;"",Scoring!$J$17)+IF(Data!$M264&lt;&gt;"",Scoring!$J$18)+IF(Data!$N264&lt;&gt;"",Scoring!$J$19)+IF(Data!$O264&lt;&gt;"",Scoring!$J$20)+IF(Data!$P264&lt;&gt;"",Scoring!$J$21)+IF(Data!$Q264&lt;&gt;"",Scoring!$J$22)+IF(Data!$R264&lt;&gt;"",Scoring!$J$23)+IF(Data!$S264&lt;&gt;"",Scoring!$J$24)+IF(Data!$T264&lt;&gt;"",Scoring!$J$25)+IF(Data!$U264&lt;&gt;"",Scoring!$J$26)+IF(Data!$V264&lt;&gt;"",Scoring!$J$27)+IF(Data!$W264&lt;&gt;"",Scoring!$J$28)+IF(Data!$X264&lt;&gt;"",Scoring!$J$29)+IF(Data!$Y264&lt;&gt;"",Scoring!$J$30)+IF(Data!$Z264&lt;&gt;"",Scoring!$J$31)+IF(Data!$AA264&lt;&gt;"",Scoring!$J$32)+IF(Data!$AB264&lt;&gt;"",Scoring!$J$33)+IF(Data!$AC264&lt;&gt;"",Scoring!$J$34)+IF(Data!$AD264&lt;&gt;"",Scoring!$J$35)+IF(Data!$AE264&lt;&gt;"",Scoring!$J$36)+IF(Data!$AF264&lt;&gt;"",Scoring!$J$37)+IF(Data!$AG264&lt;&gt;"",Scoring!$J$38)+IF(Data!$AH264&lt;&gt;"",Scoring!$J$39)+IF(Data!$AI264&lt;&gt;"",Scoring!$J$40)+IF(Data!$AJ264&lt;&gt;"",Scoring!$J$41)+IF(Data!$AK264&lt;&gt;"",Scoring!$J$42)+IF(Data!$AL264&lt;&gt;"",Scoring!$J$43)+IF(Data!$AM264&lt;&gt;"",Scoring!$J$44)+IF(Data!$AN264&lt;&gt;"",Scoring!$J$45)+IF(Data!$AO264&lt;&gt;"",Scoring!$J$46)+IF(Data!$AP264&lt;&gt;"",Scoring!$J$47)+IF(Data!$AQ264&lt;&gt;"",Scoring!$J$48)+IF(Data!$AR264&lt;&gt;"",Scoring!$J$49)+IF(Data!$AS264&lt;&gt;"",Scoring!$J$50)+IF(Data!$AT264&lt;&gt;"",Scoring!$J$51)+IF(Data!$AU264&lt;&gt;"",Scoring!$J$52),"")</f>
        <v/>
      </c>
      <c r="BI264" s="183" t="str">
        <f>IF(BH264&lt;&gt;"",LOOKUP(BH264,Likelihoods!$A$7:$A$107,Likelihoods!H$7:H$107),"")</f>
        <v/>
      </c>
      <c r="BJ264" s="188" t="str">
        <f>IF(AND(COUNTBLANK($B264:$O264)=13,COUNTBLANK($P264:$Q264)=1,COUNTBLANK($R264:$U264)=3,COUNTBLANK($V264:$X264)=2,COUNTBLANK($Y264:$AE264)=6,COUNTBLANK($AF264:$AJ264)=4,COUNTBLANK($AK264:AN264)=3,COUNTBLANK($AO264:$AQ264)=2,COUNTBLANK($AR264:$AS264)=1,COUNTBLANK($AT264:$AU264)=1),IF(Data!$B264&lt;&gt;"",Scoring!$K$7)+IF(Data!$C264&lt;&gt;"",Scoring!$K$8)+IF(Data!$D264&lt;&gt;"",Scoring!$K$9)+IF(Data!$E264&lt;&gt;"",Scoring!$K$10)+IF(Data!$F264&lt;&gt;"",Scoring!$K$11)+IF(Data!$G264&lt;&gt;"",Scoring!$K$12)+IF(Data!$H264&lt;&gt;"",Scoring!$K$13)+IF(Data!$I264&lt;&gt;"",Scoring!$K$14)+IF(Data!$J264&lt;&gt;"",Scoring!$K$15)+IF(Data!$K264&lt;&gt;"",Scoring!$K$16)+IF(Data!$L264&lt;&gt;"",Scoring!$K$17)+IF(Data!$M264&lt;&gt;"",Scoring!$K$18)+IF(Data!$N264&lt;&gt;"",Scoring!$K$19)+IF(Data!$O264&lt;&gt;"",Scoring!$K$20)+IF(Data!$P264&lt;&gt;"",Scoring!$K$21)+IF(Data!$Q264&lt;&gt;"",Scoring!$K$22)+IF(Data!$R264&lt;&gt;"",Scoring!$K$23)+IF(Data!$S264&lt;&gt;"",Scoring!$K$24)+IF(Data!$T264&lt;&gt;"",Scoring!$K$25)+IF(Data!$U264&lt;&gt;"",Scoring!$K$26)+IF(Data!$V264&lt;&gt;"",Scoring!$K$27)+IF(Data!$W264&lt;&gt;"",Scoring!$K$28)+IF(Data!$X264&lt;&gt;"",Scoring!$K$29)+IF(Data!$Y264&lt;&gt;"",Scoring!$K$30)+IF(Data!$Z264&lt;&gt;"",Scoring!$K$31)+IF(Data!$AA264&lt;&gt;"",Scoring!$K$32)+IF(Data!$AB264&lt;&gt;"",Scoring!$K$33)+IF(Data!$AC264&lt;&gt;"",Scoring!$K$34)+IF(Data!$AD264&lt;&gt;"",Scoring!$K$35)+IF(Data!$AE264&lt;&gt;"",Scoring!$K$36)+IF(Data!$AF264&lt;&gt;"",Scoring!$K$37)+IF(Data!$AG264&lt;&gt;"",Scoring!$K$38)+IF(Data!$AH264&lt;&gt;"",Scoring!$K$39)+IF(Data!$AI264&lt;&gt;"",Scoring!$K$40)+IF(Data!$AJ264&lt;&gt;"",Scoring!$K$41)+IF(Data!$AK264&lt;&gt;"",Scoring!$K$42)+IF(Data!$AL264&lt;&gt;"",Scoring!$K$43)+IF(Data!$AM264&lt;&gt;"",Scoring!$K$44)+IF(Data!$AN264&lt;&gt;"",Scoring!$K$45)+IF(Data!$AO264&lt;&gt;"",Scoring!$K$46)+IF(Data!$AP264&lt;&gt;"",Scoring!$K$47)+IF(Data!$AQ264&lt;&gt;"",Scoring!$K$48)+IF(Data!$AR264&lt;&gt;"",Scoring!$K$49)+IF(Data!$AS264&lt;&gt;"",Scoring!$K$50)+IF(Data!$AT264&lt;&gt;"",Scoring!$K$51)+IF(Data!$AU264&lt;&gt;"",Scoring!$K$52),"")</f>
        <v/>
      </c>
      <c r="BK264" s="184" t="str">
        <f>IF(BJ264&lt;&gt;"",LOOKUP(BJ264,Likelihoods!$A$7:$A$107,Likelihoods!I$7:I$107),"")</f>
        <v/>
      </c>
      <c r="BL264" s="187" t="str">
        <f>IF(AND(COUNTBLANK($B264:$O264)=13,COUNTBLANK($P264:$Q264)=1,COUNTBLANK($R264:$U264)=3,COUNTBLANK($V264:$X264)=2,COUNTBLANK($Y264:$AE264)=6,COUNTBLANK($AF264:$AJ264)=4,COUNTBLANK($AK264:AN264)=3,COUNTBLANK($AO264:$AQ264)=2,COUNTBLANK($AR264:$AS264)=1,COUNTBLANK($AT264:$AU264)=1),IF(Data!$B264&lt;&gt;"",Scoring!$L$7)+IF(Data!$C264&lt;&gt;"",Scoring!$L$8)+IF(Data!$D264&lt;&gt;"",Scoring!$L$9)+IF(Data!$E264&lt;&gt;"",Scoring!$L$10)+IF(Data!$F264&lt;&gt;"",Scoring!$L$11)+IF(Data!$G264&lt;&gt;"",Scoring!$L$12)+IF(Data!$H264&lt;&gt;"",Scoring!$L$13)+IF(Data!$I264&lt;&gt;"",Scoring!$L$14)+IF(Data!$J264&lt;&gt;"",Scoring!$L$15)+IF(Data!$K264&lt;&gt;"",Scoring!$L$16)+IF(Data!$L264&lt;&gt;"",Scoring!$L$17)+IF(Data!$M264&lt;&gt;"",Scoring!$L$18)+IF(Data!$N264&lt;&gt;"",Scoring!$L$19)+IF(Data!$O264&lt;&gt;"",Scoring!$L$20)+IF(Data!$P264&lt;&gt;"",Scoring!$L$21)+IF(Data!$Q264&lt;&gt;"",Scoring!$L$22)+IF(Data!$R264&lt;&gt;"",Scoring!$L$23)+IF(Data!$S264&lt;&gt;"",Scoring!$L$24)+IF(Data!$T264&lt;&gt;"",Scoring!$L$25)+IF(Data!$U264&lt;&gt;"",Scoring!$L$26)+IF(Data!$V264&lt;&gt;"",Scoring!$L$27)+IF(Data!$W264&lt;&gt;"",Scoring!$L$28)+IF(Data!$X264&lt;&gt;"",Scoring!$L$29)+IF(Data!$Y264&lt;&gt;"",Scoring!$L$30)+IF(Data!$Z264&lt;&gt;"",Scoring!$L$31)+IF(Data!$AA264&lt;&gt;"",Scoring!$L$32)+IF(Data!$AB264&lt;&gt;"",Scoring!$L$33)+IF(Data!$AC264&lt;&gt;"",Scoring!$L$34)+IF(Data!$AD264&lt;&gt;"",Scoring!$L$35)+IF(Data!$AE264&lt;&gt;"",Scoring!$L$36)+IF(Data!$AF264&lt;&gt;"",Scoring!$L$37)+IF(Data!$AG264&lt;&gt;"",Scoring!$L$38)+IF(Data!$AH264&lt;&gt;"",Scoring!$L$39)+IF(Data!$AI264&lt;&gt;"",Scoring!$L$40)+IF(Data!$AJ264&lt;&gt;"",Scoring!$L$41)+IF(Data!$AK264&lt;&gt;"",Scoring!$L$42)+IF(Data!$AL264&lt;&gt;"",Scoring!$L$43)+IF(Data!$AM264&lt;&gt;"",Scoring!$L$44)+IF(Data!$AN264&lt;&gt;"",Scoring!$L$45)+IF(Data!$AO264&lt;&gt;"",Scoring!$L$46)+IF(Data!$AP264&lt;&gt;"",Scoring!$L$47)+IF(Data!$AQ264&lt;&gt;"",Scoring!$L$48)+IF(Data!$AR264&lt;&gt;"",Scoring!$L$49)+IF(Data!$AS264&lt;&gt;"",Scoring!$L$50)+IF(Data!$AT264&lt;&gt;"",Scoring!$L$51)+IF(Data!$AU264&lt;&gt;"",Scoring!$L$52),"")</f>
        <v/>
      </c>
      <c r="BM264" s="180" t="str">
        <f>IF(BL264&lt;&gt;"",LOOKUP(BL264,Likelihoods!$A$7:$A$107,Likelihoods!J$7:J$107),"")</f>
        <v/>
      </c>
      <c r="BN264" s="181" t="str">
        <f>IF(AND(COUNTBLANK($B264:$O264)=13,COUNTBLANK($P264:$Q264)=1,COUNTBLANK($R264:$U264)=3,COUNTBLANK($V264:$X264)=2,COUNTBLANK($Y264:$AE264)=6,COUNTBLANK($AF264:$AJ264)=4,COUNTBLANK($AK264:AN264)=3,COUNTBLANK($AO264:$AQ264)=2,COUNTBLANK($AR264:$AS264)=1,COUNTBLANK($AT264:$AU264)=1),IF(Data!$B264&lt;&gt;"",Scoring!$M$7)+IF(Data!$C264&lt;&gt;"",Scoring!$M$8)+IF(Data!$D264&lt;&gt;"",Scoring!$M$9)+IF(Data!$E264&lt;&gt;"",Scoring!$M$10)+IF(Data!$F264&lt;&gt;"",Scoring!$M$11)+IF(Data!$G264&lt;&gt;"",Scoring!$M$12)+IF(Data!$H264&lt;&gt;"",Scoring!$M$13)+IF(Data!$I264&lt;&gt;"",Scoring!$M$14)+IF(Data!$J264&lt;&gt;"",Scoring!$M$15)+IF(Data!$K264&lt;&gt;"",Scoring!$M$16)+IF(Data!$L264&lt;&gt;"",Scoring!$M$17)+IF(Data!$M264&lt;&gt;"",Scoring!$M$18)+IF(Data!$N264&lt;&gt;"",Scoring!$M$19)+IF(Data!$O264&lt;&gt;"",Scoring!$M$20)+IF(Data!$P264&lt;&gt;"",Scoring!$M$21)+IF(Data!$Q264&lt;&gt;"",Scoring!$M$22)+IF(Data!$R264&lt;&gt;"",Scoring!$M$23)+IF(Data!$S264&lt;&gt;"",Scoring!$M$24)+IF(Data!$T264&lt;&gt;"",Scoring!$M$25)+IF(Data!$U264&lt;&gt;"",Scoring!$M$26)+IF(Data!$V264&lt;&gt;"",Scoring!$M$27)+IF(Data!$W264&lt;&gt;"",Scoring!$M$28)+IF(Data!$X264&lt;&gt;"",Scoring!$M$29)+IF(Data!$Y264&lt;&gt;"",Scoring!$M$30)+IF(Data!$Z264&lt;&gt;"",Scoring!$M$31)+IF(Data!$AA264&lt;&gt;"",Scoring!$M$32)+IF(Data!$AB264&lt;&gt;"",Scoring!$M$33)+IF(Data!$AC264&lt;&gt;"",Scoring!$M$34)+IF(Data!$AD264&lt;&gt;"",Scoring!$M$35)+IF(Data!$AE264&lt;&gt;"",Scoring!$M$36)+IF(Data!$AF264&lt;&gt;"",Scoring!$M$37)+IF(Data!$AG264&lt;&gt;"",Scoring!$M$38)+IF(Data!$AH264&lt;&gt;"",Scoring!$M$39)+IF(Data!$AI264&lt;&gt;"",Scoring!$M$40)+IF(Data!$AJ264&lt;&gt;"",Scoring!$M$41)+IF(Data!$AK264&lt;&gt;"",Scoring!$M$42)+IF(Data!$AL264&lt;&gt;"",Scoring!$M$43)+IF(Data!$AM264&lt;&gt;"",Scoring!$M$44)+IF(Data!$AN264&lt;&gt;"",Scoring!$M$45)+IF(Data!$AO264&lt;&gt;"",Scoring!$M$46)+IF(Data!$AP264&lt;&gt;"",Scoring!$M$47)+IF(Data!$AQ264&lt;&gt;"",Scoring!$M$48)+IF(Data!$AR264&lt;&gt;"",Scoring!$M$49)+IF(Data!$AS264&lt;&gt;"",Scoring!$M$50)+IF(Data!$AT264&lt;&gt;"",Scoring!$M$51)+IF(Data!$AU264&lt;&gt;"",Scoring!$M$52),"")</f>
        <v/>
      </c>
      <c r="BO264" s="184" t="str">
        <f>IF(BN264&lt;&gt;"",LOOKUP(BN264,Likelihoods!$A$7:$A$107,Likelihoods!K$7:K$107),"")</f>
        <v/>
      </c>
      <c r="BP264" s="179" t="str">
        <f>IF(AND(COUNTBLANK($B264:$O264)=13,COUNTBLANK($P264:$Q264)=1,COUNTBLANK($R264:$U264)=3,COUNTBLANK($V264:$X264)=2,COUNTBLANK($Y264:$AE264)=6,COUNTBLANK($AF264:$AJ264)=4,COUNTBLANK($AK264:AN264)=3,COUNTBLANK($AO264:$AQ264)=2,COUNTBLANK($AR264:$AS264)=1,COUNTBLANK($AT264:$AU264)=1),IF(Data!$B264&lt;&gt;"",Scoring!$N$7)+IF(Data!$C264&lt;&gt;"",Scoring!$N$8)+IF(Data!$D264&lt;&gt;"",Scoring!$N$9)+IF(Data!$E264&lt;&gt;"",Scoring!$N$10)+IF(Data!$F264&lt;&gt;"",Scoring!$N$11)+IF(Data!$G264&lt;&gt;"",Scoring!$N$12)+IF(Data!$H264&lt;&gt;"",Scoring!$N$13)+IF(Data!$I264&lt;&gt;"",Scoring!$N$14)+IF(Data!$J264&lt;&gt;"",Scoring!$N$15)+IF(Data!$K264&lt;&gt;"",Scoring!$N$16)+IF(Data!$L264&lt;&gt;"",Scoring!$N$17)+IF(Data!$M264&lt;&gt;"",Scoring!$N$18)+IF(Data!$N264&lt;&gt;"",Scoring!$N$19)+IF(Data!$O264&lt;&gt;"",Scoring!$N$20)+IF(Data!$P264&lt;&gt;"",Scoring!$N$21)+IF(Data!$Q264&lt;&gt;"",Scoring!$N$22)+IF(Data!$R264&lt;&gt;"",Scoring!$N$23)+IF(Data!$S264&lt;&gt;"",Scoring!$N$24)+IF(Data!$T264&lt;&gt;"",Scoring!$N$25)+IF(Data!$U264&lt;&gt;"",Scoring!$N$26)+IF(Data!$V264&lt;&gt;"",Scoring!$N$27)+IF(Data!$W264&lt;&gt;"",Scoring!$N$28)+IF(Data!$X264&lt;&gt;"",Scoring!$N$29)+IF(Data!$Y264&lt;&gt;"",Scoring!$N$30)+IF(Data!$Z264&lt;&gt;"",Scoring!$N$31)+IF(Data!$AA264&lt;&gt;"",Scoring!$N$32)+IF(Data!$AB264&lt;&gt;"",Scoring!$N$33)+IF(Data!$AC264&lt;&gt;"",Scoring!$N$34)+IF(Data!$AD264&lt;&gt;"",Scoring!$N$35)+IF(Data!$AE264&lt;&gt;"",Scoring!$N$36)+IF(Data!$AF264&lt;&gt;"",Scoring!$N$37)+IF(Data!$AG264&lt;&gt;"",Scoring!$N$38)+IF(Data!$AH264&lt;&gt;"",Scoring!$N$39)+IF(Data!$AI264&lt;&gt;"",Scoring!$N$40)+IF(Data!$AJ264&lt;&gt;"",Scoring!$N$41)+IF(Data!$AK264&lt;&gt;"",Scoring!$N$42)+IF(Data!$AL264&lt;&gt;"",Scoring!$N$43)+IF(Data!$AM264&lt;&gt;"",Scoring!$N$44)+IF(Data!$AN264&lt;&gt;"",Scoring!$N$45)+IF(Data!$AO264&lt;&gt;"",Scoring!$N$46)+IF(Data!$AP264&lt;&gt;"",Scoring!$N$47)+IF(Data!$AQ264&lt;&gt;"",Scoring!$N$48)+IF(Data!$AR264&lt;&gt;"",Scoring!$N$49)+IF(Data!$AS264&lt;&gt;"",Scoring!$N$50)+IF(Data!$AT264&lt;&gt;"",Scoring!$N$51)+IF(Data!$AU264&lt;&gt;"",Scoring!$N$52),"")</f>
        <v/>
      </c>
      <c r="BQ264" s="189" t="str">
        <f>IF(BP264&lt;&gt;"",LOOKUP(BP264,Likelihoods!$A$7:$A$107,Likelihoods!L$7:L$107),"")</f>
        <v/>
      </c>
      <c r="BR264" s="181" t="str">
        <f>IF(AND(COUNTBLANK($B264:$O264)=13,COUNTBLANK($P264:$Q264)=1,COUNTBLANK($R264:$U264)=3,COUNTBLANK($V264:$X264)=2,COUNTBLANK($Y264:$AE264)=6,COUNTBLANK($AF264:$AJ264)=4,COUNTBLANK($AK264:AN264)=3,COUNTBLANK($AO264:$AQ264)=2,COUNTBLANK($AR264:$AS264)=1,COUNTBLANK($AT264:$AU264)=1),IF(Data!$B264&lt;&gt;"",Scoring!$O$7)+IF(Data!$C264&lt;&gt;"",Scoring!$O$8)+IF(Data!$D264&lt;&gt;"",Scoring!$O$9)+IF(Data!$E264&lt;&gt;"",Scoring!$O$10)+IF(Data!$F264&lt;&gt;"",Scoring!$O$11)+IF(Data!$G264&lt;&gt;"",Scoring!$O$12)+IF(Data!$H264&lt;&gt;"",Scoring!$O$13)+IF(Data!$I264&lt;&gt;"",Scoring!$O$14)+IF(Data!$J264&lt;&gt;"",Scoring!$O$15)+IF(Data!$K264&lt;&gt;"",Scoring!$O$16)+IF(Data!$L264&lt;&gt;"",Scoring!$O$17)+IF(Data!$M264&lt;&gt;"",Scoring!$O$18)+IF(Data!$N264&lt;&gt;"",Scoring!$O$19)+IF(Data!$O264&lt;&gt;"",Scoring!$O$20)+IF(Data!$P264&lt;&gt;"",Scoring!$O$21)+IF(Data!$Q264&lt;&gt;"",Scoring!$O$22)+IF(Data!$R264&lt;&gt;"",Scoring!$O$23)+IF(Data!$S264&lt;&gt;"",Scoring!$O$24)+IF(Data!$T264&lt;&gt;"",Scoring!$O$25)+IF(Data!$U264&lt;&gt;"",Scoring!$O$26)+IF(Data!$V264&lt;&gt;"",Scoring!$O$27)+IF(Data!$W264&lt;&gt;"",Scoring!$O$28)+IF(Data!$X264&lt;&gt;"",Scoring!$O$29)+IF(Data!$Y264&lt;&gt;"",Scoring!$O$30)+IF(Data!$Z264&lt;&gt;"",Scoring!$O$31)+IF(Data!$AA264&lt;&gt;"",Scoring!$O$32)+IF(Data!$AB264&lt;&gt;"",Scoring!$O$33)+IF(Data!$AC264&lt;&gt;"",Scoring!$O$34)+IF(Data!$AD264&lt;&gt;"",Scoring!$O$35)+IF(Data!$AE264&lt;&gt;"",Scoring!$O$36)+IF(Data!$AF264&lt;&gt;"",Scoring!$O$37)+IF(Data!$AG264&lt;&gt;"",Scoring!$O$38)+IF(Data!$AH264&lt;&gt;"",Scoring!$O$39)+IF(Data!$AI264&lt;&gt;"",Scoring!$O$40)+IF(Data!$AJ264&lt;&gt;"",Scoring!$O$41)+IF(Data!$AK264&lt;&gt;"",Scoring!$O$42)+IF(Data!$AL264&lt;&gt;"",Scoring!$O$43)+IF(Data!$AM264&lt;&gt;"",Scoring!$O$44)+IF(Data!$AN264&lt;&gt;"",Scoring!$O$45)+IF(Data!$AO264&lt;&gt;"",Scoring!$O$46)+IF(Data!$AP264&lt;&gt;"",Scoring!$O$47)+IF(Data!$AQ264&lt;&gt;"",Scoring!$O$48)+IF(Data!$AR264&lt;&gt;"",Scoring!$O$49)+IF(Data!$AS264&lt;&gt;"",Scoring!$O$50)+IF(Data!$AT264&lt;&gt;"",Scoring!$O$51)+IF(Data!$AU264&lt;&gt;"",Scoring!$O$52),"")</f>
        <v/>
      </c>
      <c r="BS264" s="184" t="str">
        <f>IF(BR264&lt;&gt;"",LOOKUP(BR264,Likelihoods!$A$7:$A$107,Likelihoods!M$7:M$107),"")</f>
        <v/>
      </c>
      <c r="BT264" s="181" t="str">
        <f>IF(AND(COUNTBLANK($B264:$O264)=13,COUNTBLANK($P264:$Q264)=1,COUNTBLANK($R264:$U264)=3,COUNTBLANK($V264:$X264)=2,COUNTBLANK($Y264:$AE264)=6,COUNTBLANK($AF264:$AJ264)=4,COUNTBLANK($AK264:AN264)=3,COUNTBLANK($AO264:$AQ264)=2,COUNTBLANK($AR264:$AS264)=1,COUNTBLANK($AT264:$AU264)=1),IF(Data!$B264&lt;&gt;"",Scoring!$P$7)+IF(Data!$C264&lt;&gt;"",Scoring!$P$8)+IF(Data!$D264&lt;&gt;"",Scoring!$P$9)+IF(Data!$E264&lt;&gt;"",Scoring!$P$10)+IF(Data!$F264&lt;&gt;"",Scoring!$P$11)+IF(Data!$G264&lt;&gt;"",Scoring!$P$12)+IF(Data!$H264&lt;&gt;"",Scoring!$P$13)+IF(Data!$I264&lt;&gt;"",Scoring!$P$14)+IF(Data!$J264&lt;&gt;"",Scoring!$P$15)+IF(Data!$K264&lt;&gt;"",Scoring!$P$16)+IF(Data!$L264&lt;&gt;"",Scoring!$P$17)+IF(Data!$M264&lt;&gt;"",Scoring!$P$18)+IF(Data!$N264&lt;&gt;"",Scoring!$P$19)+IF(Data!$O264&lt;&gt;"",Scoring!$P$20)+IF(Data!$P264&lt;&gt;"",Scoring!$P$21)+IF(Data!$Q264&lt;&gt;"",Scoring!$P$22)+IF(Data!$R264&lt;&gt;"",Scoring!$P$23)+IF(Data!$S264&lt;&gt;"",Scoring!$P$24)+IF(Data!$T264&lt;&gt;"",Scoring!$P$25)+IF(Data!$U264&lt;&gt;"",Scoring!$P$26)+IF(Data!$V264&lt;&gt;"",Scoring!$P$27)+IF(Data!$W264&lt;&gt;"",Scoring!$P$28)+IF(Data!$X264&lt;&gt;"",Scoring!$P$29)+IF(Data!$Y264&lt;&gt;"",Scoring!$P$30)+IF(Data!$Z264&lt;&gt;"",Scoring!$P$31)+IF(Data!$AA264&lt;&gt;"",Scoring!$P$32)+IF(Data!$AB264&lt;&gt;"",Scoring!$P$33)+IF(Data!$AC264&lt;&gt;"",Scoring!$P$34)+IF(Data!$AD264&lt;&gt;"",Scoring!$P$35)+IF(Data!$AE264&lt;&gt;"",Scoring!$P$36)+IF(Data!$AF264&lt;&gt;"",Scoring!$P$37)+IF(Data!$AG264&lt;&gt;"",Scoring!$P$38)+IF(Data!$AH264&lt;&gt;"",Scoring!$P$39)+IF(Data!$AI264&lt;&gt;"",Scoring!$P$40)+IF(Data!$AJ264&lt;&gt;"",Scoring!$P$41)+IF(Data!$AK264&lt;&gt;"",Scoring!$P$42)+IF(Data!$AL264&lt;&gt;"",Scoring!$P$43)+IF(Data!$AM264&lt;&gt;"",Scoring!$P$44)+IF(Data!$AN264&lt;&gt;"",Scoring!$P$45)+IF(Data!$AO264&lt;&gt;"",Scoring!$P$46)+IF(Data!$AP264&lt;&gt;"",Scoring!$P$47)+IF(Data!$AQ264&lt;&gt;"",Scoring!$P$48)+IF(Data!$AR264&lt;&gt;"",Scoring!$P$49)+IF(Data!$AS264&lt;&gt;"",Scoring!$P$50)+IF(Data!$AT264&lt;&gt;"",Scoring!$P$51)+IF(Data!$AU264&lt;&gt;"",Scoring!$P$52),"")</f>
        <v/>
      </c>
      <c r="BU264" s="180" t="str">
        <f>IF(BT264&lt;&gt;"",LOOKUP(BT264,Likelihoods!$A$7:$A$107,Likelihoods!N$7:N$107),"")</f>
        <v/>
      </c>
      <c r="BV264" s="181" t="str">
        <f>IF(AND(COUNTBLANK($B264:$O264)=13,COUNTBLANK($P264:$Q264)=1,COUNTBLANK($R264:$U264)=3,COUNTBLANK($V264:$X264)=2,COUNTBLANK($Y264:$AE264)=6,COUNTBLANK($AF264:$AJ264)=4,COUNTBLANK($AK264:AN264)=3,COUNTBLANK($AO264:$AQ264)=2,COUNTBLANK($AR264:$AS264)=1,COUNTBLANK($AT264:$AU264)=1),IF(Data!$B264&lt;&gt;"",Scoring!$Q$7)+IF(Data!$C264&lt;&gt;"",Scoring!$Q$8)+IF(Data!$D264&lt;&gt;"",Scoring!$Q$9)+IF(Data!$E264&lt;&gt;"",Scoring!$Q$10)+IF(Data!$F264&lt;&gt;"",Scoring!$Q$11)+IF(Data!$G264&lt;&gt;"",Scoring!$Q$12)+IF(Data!$H264&lt;&gt;"",Scoring!$Q$13)+IF(Data!$I264&lt;&gt;"",Scoring!$Q$14)+IF(Data!$J264&lt;&gt;"",Scoring!$Q$15)+IF(Data!$K264&lt;&gt;"",Scoring!$Q$16)+IF(Data!$L264&lt;&gt;"",Scoring!$Q$17)+IF(Data!$M264&lt;&gt;"",Scoring!$Q$18)+IF(Data!$N264&lt;&gt;"",Scoring!$Q$19)+IF(Data!$O264&lt;&gt;"",Scoring!$Q$20)+IF(Data!$P264&lt;&gt;"",Scoring!$Q$21)+IF(Data!$Q264&lt;&gt;"",Scoring!$Q$22)+IF(Data!$R264&lt;&gt;"",Scoring!$Q$23)+IF(Data!$S264&lt;&gt;"",Scoring!$Q$24)+IF(Data!$T264&lt;&gt;"",Scoring!$Q$25)+IF(Data!$U264&lt;&gt;"",Scoring!$Q$26)+IF(Data!$V264&lt;&gt;"",Scoring!$Q$27)+IF(Data!$W264&lt;&gt;"",Scoring!$Q$28)+IF(Data!$X264&lt;&gt;"",Scoring!$Q$29)+IF(Data!$Y264&lt;&gt;"",Scoring!$Q$30)+IF(Data!$Z264&lt;&gt;"",Scoring!$Q$31)+IF(Data!$AA264&lt;&gt;"",Scoring!$Q$32)+IF(Data!$AB264&lt;&gt;"",Scoring!$Q$33)+IF(Data!$AC264&lt;&gt;"",Scoring!$Q$34)+IF(Data!$AD264&lt;&gt;"",Scoring!$Q$35)+IF(Data!$AE264&lt;&gt;"",Scoring!$Q$36)+IF(Data!$AF264&lt;&gt;"",Scoring!$Q$37)+IF(Data!$AG264&lt;&gt;"",Scoring!$Q$38)+IF(Data!$AH264&lt;&gt;"",Scoring!$Q$39)+IF(Data!$AI264&lt;&gt;"",Scoring!$Q$40)+IF(Data!$AJ264&lt;&gt;"",Scoring!$Q$41)+IF(Data!$AK264&lt;&gt;"",Scoring!$Q$42)+IF(Data!$AL264&lt;&gt;"",Scoring!$Q$43)+IF(Data!$AM264&lt;&gt;"",Scoring!$Q$44)+IF(Data!$AN264&lt;&gt;"",Scoring!$Q$45)+IF(Data!$AO264&lt;&gt;"",Scoring!$Q$46)+IF(Data!$AP264&lt;&gt;"",Scoring!$Q$47)+IF(Data!$AQ264&lt;&gt;"",Scoring!$Q$48)+IF(Data!$AR264&lt;&gt;"",Scoring!$Q$49)+IF(Data!$AS264&lt;&gt;"",Scoring!$Q$50)+IF(Data!$AT264&lt;&gt;"",Scoring!$Q$51)+IF(Data!$AU264&lt;&gt;"",Scoring!$Q$52),"")</f>
        <v/>
      </c>
      <c r="BW264" s="183" t="str">
        <f>IF(BV264&lt;&gt;"",LOOKUP(BV264,Likelihoods!$A$7:$A$107,Likelihoods!O$7:O$107),"")</f>
        <v/>
      </c>
      <c r="BX264" s="9"/>
      <c r="BY264" s="9"/>
      <c r="BZ264" s="9"/>
      <c r="CA264" s="9"/>
      <c r="CB264" s="9"/>
      <c r="CC264" s="9"/>
      <c r="CD264" s="9"/>
      <c r="CE264" s="9"/>
      <c r="CF264" s="9"/>
      <c r="CG264" s="9"/>
      <c r="CH264" s="9"/>
      <c r="CI264" s="9"/>
      <c r="CJ264" s="9"/>
      <c r="CK264" s="9"/>
    </row>
    <row r="265" spans="1:89" ht="14.25">
      <c r="A265" s="59"/>
      <c r="B265" s="76"/>
      <c r="C265" s="77"/>
      <c r="D265" s="77"/>
      <c r="E265" s="77"/>
      <c r="F265" s="77"/>
      <c r="G265" s="77"/>
      <c r="H265" s="77"/>
      <c r="I265" s="77"/>
      <c r="J265" s="77"/>
      <c r="K265" s="77"/>
      <c r="L265" s="77"/>
      <c r="M265" s="77"/>
      <c r="N265" s="77"/>
      <c r="O265" s="77"/>
      <c r="P265" s="76"/>
      <c r="Q265" s="78"/>
      <c r="R265" s="77"/>
      <c r="S265" s="77"/>
      <c r="T265" s="77"/>
      <c r="U265" s="77"/>
      <c r="V265" s="76"/>
      <c r="W265" s="77"/>
      <c r="X265" s="78"/>
      <c r="Y265" s="77"/>
      <c r="Z265" s="77"/>
      <c r="AA265" s="77"/>
      <c r="AB265" s="77"/>
      <c r="AC265" s="77"/>
      <c r="AD265" s="77"/>
      <c r="AE265" s="77"/>
      <c r="AF265" s="76"/>
      <c r="AG265" s="77"/>
      <c r="AH265" s="77"/>
      <c r="AI265" s="77"/>
      <c r="AJ265" s="78"/>
      <c r="AK265" s="77"/>
      <c r="AL265" s="77"/>
      <c r="AM265" s="77"/>
      <c r="AN265" s="77"/>
      <c r="AO265" s="76"/>
      <c r="AP265" s="77"/>
      <c r="AQ265" s="78"/>
      <c r="AR265" s="76"/>
      <c r="AS265" s="78"/>
      <c r="AT265" s="77"/>
      <c r="AU265" s="77"/>
      <c r="AV265" s="179" t="str">
        <f>IF(AND(COUNTBLANK($B265:$O265)=13,COUNTBLANK($P265:$Q265)=1,COUNTBLANK($R265:$U265)=3,COUNTBLANK($V265:$X265)=2,COUNTBLANK($Y265:$AE265)=6,COUNTBLANK($AF265:$AJ265)=4,COUNTBLANK($AK265:AN265)=3,COUNTBLANK($AO265:$AQ265)=2,COUNTBLANK($AR265:$AS265)=1,COUNTBLANK($AT265:$AU265)=1),IF(Data!$B265&lt;&gt;"",Scoring!$D$7)+IF(Data!$C265&lt;&gt;"",Scoring!$D$8)+IF(Data!$D265&lt;&gt;"",Scoring!$D$9)+IF(Data!$E265&lt;&gt;"",Scoring!$D$10)+IF(Data!$F265&lt;&gt;"",Scoring!$D$11)+IF(Data!$G265&lt;&gt;"",Scoring!$D$12)+IF(Data!$H265&lt;&gt;"",Scoring!$D$13)+IF(Data!$I265&lt;&gt;"",Scoring!$D$14)+IF(Data!$J265&lt;&gt;"",Scoring!$D$15)+IF(Data!$K265&lt;&gt;"",Scoring!$D$16)+IF(Data!$L265&lt;&gt;"",Scoring!$D$17)+IF(Data!$M265&lt;&gt;"",Scoring!$D$18)+IF(Data!$N265&lt;&gt;"",Scoring!$D$19)+IF(Data!$O265&lt;&gt;"",Scoring!$D$20)+IF(Data!$P265&lt;&gt;"",Scoring!$D$21)+IF(Data!$Q265&lt;&gt;"",Scoring!$D$22)+IF(Data!$R265&lt;&gt;"",Scoring!$D$23)+IF(Data!$S265&lt;&gt;"",Scoring!$D$24)+IF(Data!$T265&lt;&gt;"",Scoring!$D$25)+IF(Data!$U265&lt;&gt;"",Scoring!$D$26)+IF(Data!$V265&lt;&gt;"",Scoring!$D$27)+IF(Data!$W265&lt;&gt;"",Scoring!$D$28)+IF(Data!$X265&lt;&gt;"",Scoring!$D$29)+IF(Data!$Y265&lt;&gt;"",Scoring!$D$30)+IF(Data!$Z265&lt;&gt;"",Scoring!$D$31)+IF(Data!$AA265&lt;&gt;"",Scoring!$D$32)+IF(Data!$AB265&lt;&gt;"",Scoring!$D$33)+IF(Data!$AC265&lt;&gt;"",Scoring!$D$34)+IF(Data!$AD265&lt;&gt;"",Scoring!$D$35)+IF(Data!$AE265&lt;&gt;"",Scoring!$D$36)+IF(Data!$AF265&lt;&gt;"",Scoring!$D$37)+IF(Data!$AG265&lt;&gt;"",Scoring!$D$38)+IF(Data!$AH265&lt;&gt;"",Scoring!$D$39)+IF(Data!$AI265&lt;&gt;"",Scoring!$D$40)+IF(Data!$AJ265&lt;&gt;"",Scoring!$D$41)+IF(Data!$AK265&lt;&gt;"",Scoring!$D$42)+IF(Data!$AL265&lt;&gt;"",Scoring!$D$43)+IF(Data!$AM265&lt;&gt;"",Scoring!$D$44)+IF(Data!$AN265&lt;&gt;"",Scoring!$D$45)+IF(Data!$AO265&lt;&gt;"",Scoring!$D$46)+IF(Data!$AP265&lt;&gt;"",Scoring!$D$47)+IF(Data!$AQ265&lt;&gt;"",Scoring!$D$48)+IF(Data!$AR265&lt;&gt;"",Scoring!$D$49)+IF(Data!$AS265&lt;&gt;"",Scoring!$D$50)+IF(Data!$AT265&lt;&gt;"",Scoring!$D$51)+IF(Data!$AU265&lt;&gt;"",Scoring!$D$52),"")</f>
        <v/>
      </c>
      <c r="AW265" s="180" t="str">
        <f>IF(AV265&lt;&gt;"",LOOKUP(AV265,Likelihoods!$A$7:$A$107,Likelihoods!B$7:B$107),"")</f>
        <v/>
      </c>
      <c r="AX265" s="181" t="str">
        <f>IF(AND(COUNTBLANK($B265:$O265)=13,COUNTBLANK($P265:$Q265)=1,COUNTBLANK($R265:$U265)=3,COUNTBLANK($V265:$X265)=2,COUNTBLANK($Y265:$AE265)=6,COUNTBLANK($AF265:$AJ265)=4,COUNTBLANK($AK265:AN265)=3,COUNTBLANK($AO265:$AQ265)=2,COUNTBLANK($AR265:$AS265)=1,COUNTBLANK($AT265:$AU265)=1),IF(Data!$B265&lt;&gt;"",Scoring!$E$7)+IF(Data!$C265&lt;&gt;"",Scoring!$E$8)+IF(Data!$D265&lt;&gt;"",Scoring!$E$9)+IF(Data!$E265&lt;&gt;"",Scoring!$E$10)+IF(Data!$F265&lt;&gt;"",Scoring!$E$11)+IF(Data!$G265&lt;&gt;"",Scoring!$E$12)+IF(Data!$H265&lt;&gt;"",Scoring!$E$13)+IF(Data!$I265&lt;&gt;"",Scoring!$E$14)+IF(Data!$J265&lt;&gt;"",Scoring!$E$15)+IF(Data!$K265&lt;&gt;"",Scoring!$E$16)+IF(Data!$L265&lt;&gt;"",Scoring!$E$17)+IF(Data!$M265&lt;&gt;"",Scoring!$E$18)+IF(Data!$N265&lt;&gt;"",Scoring!$E$19)+IF(Data!$O265&lt;&gt;"",Scoring!$E$20)+IF(Data!$P265&lt;&gt;"",Scoring!$E$21)+IF(Data!$Q265&lt;&gt;"",Scoring!$E$22)+IF(Data!$R265&lt;&gt;"",Scoring!$E$23)+IF(Data!$S265&lt;&gt;"",Scoring!$E$24)+IF(Data!$T265&lt;&gt;"",Scoring!$E$25)+IF(Data!$U265&lt;&gt;"",Scoring!$E$26)+IF(Data!$V265&lt;&gt;"",Scoring!$E$27)+IF(Data!$W265&lt;&gt;"",Scoring!$E$28)+IF(Data!$X265&lt;&gt;"",Scoring!$E$29)+IF(Data!$Y265&lt;&gt;"",Scoring!$E$30)+IF(Data!$Z265&lt;&gt;"",Scoring!$E$31)+IF(Data!$AA265&lt;&gt;"",Scoring!$E$32)+IF(Data!$AB265&lt;&gt;"",Scoring!$E$33)+IF(Data!$AC265&lt;&gt;"",Scoring!$E$34)+IF(Data!$AD265&lt;&gt;"",Scoring!$E$35)+IF(Data!$AE265&lt;&gt;"",Scoring!$E$36)+IF(Data!$AF265&lt;&gt;"",Scoring!$E$37)+IF(Data!$AG265&lt;&gt;"",Scoring!$E$38)+IF(Data!$AH265&lt;&gt;"",Scoring!$E$39)+IF(Data!$AI265&lt;&gt;"",Scoring!$E$40)+IF(Data!$AJ265&lt;&gt;"",Scoring!$E$41)+IF(Data!$AK265&lt;&gt;"",Scoring!$E$42)+IF(Data!$AL265&lt;&gt;"",Scoring!$E$43)+IF(Data!$AM265&lt;&gt;"",Scoring!$E$44)+IF(Data!$AN265&lt;&gt;"",Scoring!$E$45)+IF(Data!$AO265&lt;&gt;"",Scoring!$E$46)+IF(Data!$AP265&lt;&gt;"",Scoring!$E$47)+IF(Data!$AQ265&lt;&gt;"",Scoring!$E$48)+IF(Data!$AR265&lt;&gt;"",Scoring!$E$49)+IF(Data!$AS265&lt;&gt;"",Scoring!$E$50)+IF(Data!$AT265&lt;&gt;"",Scoring!$E$51)+IF(Data!$AU265&lt;&gt;"",Scoring!$E$52),"")</f>
        <v/>
      </c>
      <c r="AY265" s="180" t="str">
        <f>IF(AX265&lt;&gt;"",LOOKUP(AX265,Likelihoods!$A$7:$A$107,Likelihoods!C$7:C$107),"")</f>
        <v/>
      </c>
      <c r="AZ265" s="182" t="str">
        <f>IF(AND(COUNTBLANK($B265:$O265)=13,COUNTBLANK($P265:$Q265)=1,COUNTBLANK($R265:$U265)=3,COUNTBLANK($V265:$X265)=2,COUNTBLANK($Y265:$AE265)=6,COUNTBLANK($AF265:$AJ265)=4,COUNTBLANK($AK265:AN265)=3,COUNTBLANK($AO265:$AQ265)=2,COUNTBLANK($AR265:$AS265)=1,COUNTBLANK($AT265:$AU265)=1),IF(Data!$B265&lt;&gt;"",Scoring!$F$7)+IF(Data!$C265&lt;&gt;"",Scoring!$F$8)+IF(Data!$D265&lt;&gt;"",Scoring!$F$9)+IF(Data!$E265&lt;&gt;"",Scoring!$F$10)+IF(Data!$F265&lt;&gt;"",Scoring!$F$11)+IF(Data!$G265&lt;&gt;"",Scoring!$F$12)+IF(Data!$H265&lt;&gt;"",Scoring!$F$13)+IF(Data!$I265&lt;&gt;"",Scoring!$F$14)+IF(Data!$J265&lt;&gt;"",Scoring!$F$15)+IF(Data!$K265&lt;&gt;"",Scoring!$F$16)+IF(Data!$L265&lt;&gt;"",Scoring!$F$17)+IF(Data!$M265&lt;&gt;"",Scoring!$F$18)+IF(Data!$N265&lt;&gt;"",Scoring!$F$19)+IF(Data!$O265&lt;&gt;"",Scoring!$F$20)+IF(Data!$P265&lt;&gt;"",Scoring!$F$21)+IF(Data!$Q265&lt;&gt;"",Scoring!$F$22)+IF(Data!$R265&lt;&gt;"",Scoring!$F$23)+IF(Data!$S265&lt;&gt;"",Scoring!$F$24)+IF(Data!$T265&lt;&gt;"",Scoring!$F$25)+IF(Data!$U265&lt;&gt;"",Scoring!$F$26)+IF(Data!$V265&lt;&gt;"",Scoring!$F$27)+IF(Data!$W265&lt;&gt;"",Scoring!$F$28)+IF(Data!$X265&lt;&gt;"",Scoring!$F$29)+IF(Data!$Y265&lt;&gt;"",Scoring!$F$30)+IF(Data!$Z265&lt;&gt;"",Scoring!$F$31)+IF(Data!$AA265&lt;&gt;"",Scoring!$F$32)+IF(Data!$AB265&lt;&gt;"",Scoring!$F$33)+IF(Data!$AC265&lt;&gt;"",Scoring!$F$34)+IF(Data!$AD265&lt;&gt;"",Scoring!$F$35)+IF(Data!$AE265&lt;&gt;"",Scoring!$F$36)+IF(Data!$AF265&lt;&gt;"",Scoring!$F$37)+IF(Data!$AG265&lt;&gt;"",Scoring!$F$38)+IF(Data!$AH265&lt;&gt;"",Scoring!$F$39)+IF(Data!$AI265&lt;&gt;"",Scoring!$F$40)+IF(Data!$AJ265&lt;&gt;"",Scoring!$F$41)+IF(Data!$AK265&lt;&gt;"",Scoring!$F$42)+IF(Data!$AL265&lt;&gt;"",Scoring!$F$43)+IF(Data!$AM265&lt;&gt;"",Scoring!$F$44)+IF(Data!$AN265&lt;&gt;"",Scoring!$F$45)+IF(Data!$AO265&lt;&gt;"",Scoring!$F$46)+IF(Data!$AP265&lt;&gt;"",Scoring!$F$47)+IF(Data!$AQ265&lt;&gt;"",Scoring!$F$48)+IF(Data!$AR265&lt;&gt;"",Scoring!$F$49)+IF(Data!$AS265&lt;&gt;"",Scoring!$F$50)+IF(Data!$AT265&lt;&gt;"",Scoring!$F$51)+IF(Data!$AU265&lt;&gt;"",Scoring!$F$52),"")</f>
        <v/>
      </c>
      <c r="BA265" s="183" t="str">
        <f>IF(AZ265&lt;&gt;"",LOOKUP(AZ265,Likelihoods!$A$7:$A$107,Likelihoods!D$7:D$107),"")</f>
        <v/>
      </c>
      <c r="BB265" s="181" t="str">
        <f>IF(AND(COUNTBLANK($B265:$O265)=13,COUNTBLANK($P265:$Q265)=1,COUNTBLANK($R265:$U265)=3,COUNTBLANK($V265:$X265)=2,COUNTBLANK($Y265:$AE265)=6,COUNTBLANK($AF265:$AJ265)=4,COUNTBLANK($AK265:AN265)=3,COUNTBLANK($AO265:$AQ265)=2,COUNTBLANK($AR265:$AS265)=1,COUNTBLANK($AT265:$AU265)=1),IF(Data!$B265&lt;&gt;"",Scoring!$G$7)+IF(Data!$C265&lt;&gt;"",Scoring!$G$8)+IF(Data!$D265&lt;&gt;"",Scoring!$G$9)+IF(Data!$E265&lt;&gt;"",Scoring!$G$10)+IF(Data!$F265&lt;&gt;"",Scoring!$G$11)+IF(Data!$G265&lt;&gt;"",Scoring!$G$12)+IF(Data!$H265&lt;&gt;"",Scoring!$G$13)+IF(Data!$I265&lt;&gt;"",Scoring!$G$14)+IF(Data!$J265&lt;&gt;"",Scoring!$G$15)+IF(Data!$K265&lt;&gt;"",Scoring!$G$16)+IF(Data!$L265&lt;&gt;"",Scoring!$G$17)+IF(Data!$M265&lt;&gt;"",Scoring!$G$18)+IF(Data!$N265&lt;&gt;"",Scoring!$G$19)+IF(Data!$O265&lt;&gt;"",Scoring!$G$20)+IF(Data!$P265&lt;&gt;"",Scoring!$G$21)+IF(Data!$Q265&lt;&gt;"",Scoring!$G$22)+IF(Data!$R265&lt;&gt;"",Scoring!$G$23)+IF(Data!$S265&lt;&gt;"",Scoring!$G$24)+IF(Data!$T265&lt;&gt;"",Scoring!$G$25)+IF(Data!$U265&lt;&gt;"",Scoring!$G$26)+IF(Data!$V265&lt;&gt;"",Scoring!$G$27)+IF(Data!$W265&lt;&gt;"",Scoring!$G$28)+IF(Data!$X265&lt;&gt;"",Scoring!$G$29)+IF(Data!$Y265&lt;&gt;"",Scoring!$G$30)+IF(Data!$Z265&lt;&gt;"",Scoring!$G$31)+IF(Data!$AA265&lt;&gt;"",Scoring!$G$32)+IF(Data!$AB265&lt;&gt;"",Scoring!$G$33)+IF(Data!$AC265&lt;&gt;"",Scoring!$G$34)+IF(Data!$AD265&lt;&gt;"",Scoring!$G$35)+IF(Data!$AE265&lt;&gt;"",Scoring!$G$36)+IF(Data!$AF265&lt;&gt;"",Scoring!$G$37)+IF(Data!$AG265&lt;&gt;"",Scoring!$G$38)+IF(Data!$AH265&lt;&gt;"",Scoring!$G$39)+IF(Data!$AI265&lt;&gt;"",Scoring!$G$40)+IF(Data!$AJ265&lt;&gt;"",Scoring!$G$41)+IF(Data!$AK265&lt;&gt;"",Scoring!$G$42)+IF(Data!$AL265&lt;&gt;"",Scoring!$G$43)+IF(Data!$AM265&lt;&gt;"",Scoring!$G$44)+IF(Data!$AN265&lt;&gt;"",Scoring!$G$45)+IF(Data!$AO265&lt;&gt;"",Scoring!$G$46)+IF(Data!$AP265&lt;&gt;"",Scoring!$G$47)+IF(Data!$AQ265&lt;&gt;"",Scoring!$G$48)+IF(Data!$AR265&lt;&gt;"",Scoring!$G$49)+IF(Data!$AS265&lt;&gt;"",Scoring!$G$50)+IF(Data!$AT265&lt;&gt;"",Scoring!$G$51)+IF(Data!$AU265&lt;&gt;"",Scoring!$G$52),"")</f>
        <v/>
      </c>
      <c r="BC265" s="184" t="str">
        <f>IF(BB265&lt;&gt;"",LOOKUP(BB265,Likelihoods!$A$7:$A$107,Likelihoods!E$7:E$107),"")</f>
        <v/>
      </c>
      <c r="BD265" s="185" t="str">
        <f>IF(AND(COUNTBLANK($B265:$O265)=13,COUNTBLANK($P265:$Q265)=1,COUNTBLANK($R265:$U265)=3,COUNTBLANK($V265:$X265)=2,COUNTBLANK($Y265:$AE265)=6,COUNTBLANK($AF265:$AJ265)=4,COUNTBLANK($AK265:AN265)=3,COUNTBLANK($AO265:$AQ265)=2,COUNTBLANK($AR265:$AS265)=1,COUNTBLANK($AT265:$AU265)=1),IF(Data!$B265&lt;&gt;"",Scoring!$H$7)+IF(Data!$C265&lt;&gt;"",Scoring!$H$8)+IF(Data!$D265&lt;&gt;"",Scoring!$H$9)+IF(Data!$E265&lt;&gt;"",Scoring!$H$10)+IF(Data!$F265&lt;&gt;"",Scoring!$H$11)+IF(Data!$G265&lt;&gt;"",Scoring!$H$12)+IF(Data!$H265&lt;&gt;"",Scoring!$H$13)+IF(Data!$I265&lt;&gt;"",Scoring!$H$14)+IF(Data!$J265&lt;&gt;"",Scoring!$H$15)+IF(Data!$K265&lt;&gt;"",Scoring!$H$16)+IF(Data!$L265&lt;&gt;"",Scoring!$H$17)+IF(Data!$M265&lt;&gt;"",Scoring!$H$18)+IF(Data!$N265&lt;&gt;"",Scoring!$H$19)+IF(Data!$O265&lt;&gt;"",Scoring!$H$20)+IF(Data!$P265&lt;&gt;"",Scoring!$H$21)+IF(Data!$Q265&lt;&gt;"",Scoring!$H$22)+IF(Data!$R265&lt;&gt;"",Scoring!$H$23)+IF(Data!$S265&lt;&gt;"",Scoring!$H$24)+IF(Data!$T265&lt;&gt;"",Scoring!$H$25)+IF(Data!$U265&lt;&gt;"",Scoring!$H$26)+IF(Data!$V265&lt;&gt;"",Scoring!$H$27)+IF(Data!$W265&lt;&gt;"",Scoring!$H$28)+IF(Data!$X265&lt;&gt;"",Scoring!$H$29)+IF(Data!$Y265&lt;&gt;"",Scoring!$H$30)+IF(Data!$Z265&lt;&gt;"",Scoring!$H$31)+IF(Data!$AA265&lt;&gt;"",Scoring!$H$32)+IF(Data!$AB265&lt;&gt;"",Scoring!$H$33)+IF(Data!$AC265&lt;&gt;"",Scoring!$H$34)+IF(Data!$AD265&lt;&gt;"",Scoring!$H$35)+IF(Data!$AE265&lt;&gt;"",Scoring!$H$36)+IF(Data!$AF265&lt;&gt;"",Scoring!$H$37)+IF(Data!$AG265&lt;&gt;"",Scoring!$H$38)+IF(Data!$AH265&lt;&gt;"",Scoring!$H$39)+IF(Data!$AI265&lt;&gt;"",Scoring!$H$40)+IF(Data!$AJ265&lt;&gt;"",Scoring!$H$41)+IF(Data!$AK265&lt;&gt;"",Scoring!$H$42)+IF(Data!$AL265&lt;&gt;"",Scoring!$H$43)+IF(Data!$AM265&lt;&gt;"",Scoring!$H$44)+IF(Data!$AN265&lt;&gt;"",Scoring!$H$45)+IF(Data!$AO265&lt;&gt;"",Scoring!$H$46)+IF(Data!$AP265&lt;&gt;"",Scoring!$H$47)+IF(Data!$AQ265&lt;&gt;"",Scoring!$H$48)+IF(Data!$AR265&lt;&gt;"",Scoring!$H$49)+IF(Data!$AS265&lt;&gt;"",Scoring!$H$50)+IF(Data!$AT265&lt;&gt;"",Scoring!$H$51)+IF(Data!$AU265&lt;&gt;"",Scoring!$H$52),"")</f>
        <v/>
      </c>
      <c r="BE265" s="186" t="str">
        <f>IF(BD265&lt;&gt;"",LOOKUP(BD265,Likelihoods!$A$7:$A$107,Likelihoods!F$7:F$107),"")</f>
        <v/>
      </c>
      <c r="BF265" s="181" t="str">
        <f>IF(AND(COUNTBLANK($B265:$O265)=13,COUNTBLANK($P265:$Q265)=1,COUNTBLANK($R265:$U265)=3,COUNTBLANK($V265:$X265)=2,COUNTBLANK($Y265:$AE265)=6,COUNTBLANK($AF265:$AJ265)=4,COUNTBLANK($AK265:AN265)=3,COUNTBLANK($AO265:$AQ265)=2,COUNTBLANK($AR265:$AS265)=1,COUNTBLANK($AT265:$AU265)=1),IF(Data!$B265&lt;&gt;"",Scoring!$I$7)+IF(Data!$C265&lt;&gt;"",Scoring!$I$8)+IF(Data!$D265&lt;&gt;"",Scoring!$I$9)+IF(Data!$E265&lt;&gt;"",Scoring!$I$10)+IF(Data!$F265&lt;&gt;"",Scoring!$I$11)+IF(Data!$G265&lt;&gt;"",Scoring!$I$12)+IF(Data!$H265&lt;&gt;"",Scoring!$I$13)+IF(Data!$I265&lt;&gt;"",Scoring!$I$14)+IF(Data!$J265&lt;&gt;"",Scoring!$I$15)+IF(Data!$K265&lt;&gt;"",Scoring!$I$16)+IF(Data!$L265&lt;&gt;"",Scoring!$I$17)+IF(Data!$M265&lt;&gt;"",Scoring!$I$18)+IF(Data!$N265&lt;&gt;"",Scoring!$I$19)+IF(Data!$O265&lt;&gt;"",Scoring!$I$20)+IF(Data!$P265&lt;&gt;"",Scoring!$I$21)+IF(Data!$Q265&lt;&gt;"",Scoring!$I$22)+IF(Data!$R265&lt;&gt;"",Scoring!$I$23)+IF(Data!$S265&lt;&gt;"",Scoring!$I$24)+IF(Data!$T265&lt;&gt;"",Scoring!$I$25)+IF(Data!$U265&lt;&gt;"",Scoring!$I$26)+IF(Data!$V265&lt;&gt;"",Scoring!$I$27)+IF(Data!$W265&lt;&gt;"",Scoring!$I$28)+IF(Data!$X265&lt;&gt;"",Scoring!$I$29)+IF(Data!$Y265&lt;&gt;"",Scoring!$I$30)+IF(Data!$Z265&lt;&gt;"",Scoring!$I$31)+IF(Data!$AA265&lt;&gt;"",Scoring!$I$32)+IF(Data!$AB265&lt;&gt;"",Scoring!$I$33)+IF(Data!$AC265&lt;&gt;"",Scoring!$I$34)+IF(Data!$AD265&lt;&gt;"",Scoring!$I$35)+IF(Data!$AE265&lt;&gt;"",Scoring!$I$36)+IF(Data!$AF265&lt;&gt;"",Scoring!$I$37)+IF(Data!$AG265&lt;&gt;"",Scoring!$I$38)+IF(Data!$AH265&lt;&gt;"",Scoring!$I$39)+IF(Data!$AI265&lt;&gt;"",Scoring!$I$40)+IF(Data!$AJ265&lt;&gt;"",Scoring!$I$41)+IF(Data!$AK265&lt;&gt;"",Scoring!$I$42)+IF(Data!$AL265&lt;&gt;"",Scoring!$I$43)+IF(Data!$AM265&lt;&gt;"",Scoring!$I$44)+IF(Data!$AN265&lt;&gt;"",Scoring!$I$45)+IF(Data!$AO265&lt;&gt;"",Scoring!$I$46)+IF(Data!$AP265&lt;&gt;"",Scoring!$I$47)+IF(Data!$AQ265&lt;&gt;"",Scoring!$I$48)+IF(Data!$AR265&lt;&gt;"",Scoring!$I$49)+IF(Data!$AS265&lt;&gt;"",Scoring!$I$50)+IF(Data!$AT265&lt;&gt;"",Scoring!$I$51)+IF(Data!$AU265&lt;&gt;"",Scoring!$I$52),"")</f>
        <v/>
      </c>
      <c r="BG265" s="180" t="str">
        <f>IF(BF265&lt;&gt;"",LOOKUP(BF265,Likelihoods!$A$7:$A$107,Likelihoods!G$7:G$107),"")</f>
        <v/>
      </c>
      <c r="BH265" s="187" t="str">
        <f>IF(AND(COUNTBLANK($B265:$O265)=13,COUNTBLANK($P265:$Q265)=1,COUNTBLANK($R265:$U265)=3,COUNTBLANK($V265:$X265)=2,COUNTBLANK($Y265:$AE265)=6,COUNTBLANK($AF265:$AJ265)=4,COUNTBLANK($AK265:AN265)=3,COUNTBLANK($AO265:$AQ265)=2,COUNTBLANK($AR265:$AS265)=1,COUNTBLANK($AT265:$AU265)=1),IF(Data!$B265&lt;&gt;"",Scoring!$J$7)+IF(Data!$C265&lt;&gt;"",Scoring!$J$8)+IF(Data!$D265&lt;&gt;"",Scoring!$J$9)+IF(Data!$E265&lt;&gt;"",Scoring!$J$10)+IF(Data!$F265&lt;&gt;"",Scoring!$J$11)+IF(Data!$G265&lt;&gt;"",Scoring!$J$12)+IF(Data!$H265&lt;&gt;"",Scoring!$J$13)+IF(Data!$I265&lt;&gt;"",Scoring!$J$14)+IF(Data!$J265&lt;&gt;"",Scoring!$J$15)+IF(Data!$K265&lt;&gt;"",Scoring!$J$16)+IF(Data!$L265&lt;&gt;"",Scoring!$J$17)+IF(Data!$M265&lt;&gt;"",Scoring!$J$18)+IF(Data!$N265&lt;&gt;"",Scoring!$J$19)+IF(Data!$O265&lt;&gt;"",Scoring!$J$20)+IF(Data!$P265&lt;&gt;"",Scoring!$J$21)+IF(Data!$Q265&lt;&gt;"",Scoring!$J$22)+IF(Data!$R265&lt;&gt;"",Scoring!$J$23)+IF(Data!$S265&lt;&gt;"",Scoring!$J$24)+IF(Data!$T265&lt;&gt;"",Scoring!$J$25)+IF(Data!$U265&lt;&gt;"",Scoring!$J$26)+IF(Data!$V265&lt;&gt;"",Scoring!$J$27)+IF(Data!$W265&lt;&gt;"",Scoring!$J$28)+IF(Data!$X265&lt;&gt;"",Scoring!$J$29)+IF(Data!$Y265&lt;&gt;"",Scoring!$J$30)+IF(Data!$Z265&lt;&gt;"",Scoring!$J$31)+IF(Data!$AA265&lt;&gt;"",Scoring!$J$32)+IF(Data!$AB265&lt;&gt;"",Scoring!$J$33)+IF(Data!$AC265&lt;&gt;"",Scoring!$J$34)+IF(Data!$AD265&lt;&gt;"",Scoring!$J$35)+IF(Data!$AE265&lt;&gt;"",Scoring!$J$36)+IF(Data!$AF265&lt;&gt;"",Scoring!$J$37)+IF(Data!$AG265&lt;&gt;"",Scoring!$J$38)+IF(Data!$AH265&lt;&gt;"",Scoring!$J$39)+IF(Data!$AI265&lt;&gt;"",Scoring!$J$40)+IF(Data!$AJ265&lt;&gt;"",Scoring!$J$41)+IF(Data!$AK265&lt;&gt;"",Scoring!$J$42)+IF(Data!$AL265&lt;&gt;"",Scoring!$J$43)+IF(Data!$AM265&lt;&gt;"",Scoring!$J$44)+IF(Data!$AN265&lt;&gt;"",Scoring!$J$45)+IF(Data!$AO265&lt;&gt;"",Scoring!$J$46)+IF(Data!$AP265&lt;&gt;"",Scoring!$J$47)+IF(Data!$AQ265&lt;&gt;"",Scoring!$J$48)+IF(Data!$AR265&lt;&gt;"",Scoring!$J$49)+IF(Data!$AS265&lt;&gt;"",Scoring!$J$50)+IF(Data!$AT265&lt;&gt;"",Scoring!$J$51)+IF(Data!$AU265&lt;&gt;"",Scoring!$J$52),"")</f>
        <v/>
      </c>
      <c r="BI265" s="183" t="str">
        <f>IF(BH265&lt;&gt;"",LOOKUP(BH265,Likelihoods!$A$7:$A$107,Likelihoods!H$7:H$107),"")</f>
        <v/>
      </c>
      <c r="BJ265" s="188" t="str">
        <f>IF(AND(COUNTBLANK($B265:$O265)=13,COUNTBLANK($P265:$Q265)=1,COUNTBLANK($R265:$U265)=3,COUNTBLANK($V265:$X265)=2,COUNTBLANK($Y265:$AE265)=6,COUNTBLANK($AF265:$AJ265)=4,COUNTBLANK($AK265:AN265)=3,COUNTBLANK($AO265:$AQ265)=2,COUNTBLANK($AR265:$AS265)=1,COUNTBLANK($AT265:$AU265)=1),IF(Data!$B265&lt;&gt;"",Scoring!$K$7)+IF(Data!$C265&lt;&gt;"",Scoring!$K$8)+IF(Data!$D265&lt;&gt;"",Scoring!$K$9)+IF(Data!$E265&lt;&gt;"",Scoring!$K$10)+IF(Data!$F265&lt;&gt;"",Scoring!$K$11)+IF(Data!$G265&lt;&gt;"",Scoring!$K$12)+IF(Data!$H265&lt;&gt;"",Scoring!$K$13)+IF(Data!$I265&lt;&gt;"",Scoring!$K$14)+IF(Data!$J265&lt;&gt;"",Scoring!$K$15)+IF(Data!$K265&lt;&gt;"",Scoring!$K$16)+IF(Data!$L265&lt;&gt;"",Scoring!$K$17)+IF(Data!$M265&lt;&gt;"",Scoring!$K$18)+IF(Data!$N265&lt;&gt;"",Scoring!$K$19)+IF(Data!$O265&lt;&gt;"",Scoring!$K$20)+IF(Data!$P265&lt;&gt;"",Scoring!$K$21)+IF(Data!$Q265&lt;&gt;"",Scoring!$K$22)+IF(Data!$R265&lt;&gt;"",Scoring!$K$23)+IF(Data!$S265&lt;&gt;"",Scoring!$K$24)+IF(Data!$T265&lt;&gt;"",Scoring!$K$25)+IF(Data!$U265&lt;&gt;"",Scoring!$K$26)+IF(Data!$V265&lt;&gt;"",Scoring!$K$27)+IF(Data!$W265&lt;&gt;"",Scoring!$K$28)+IF(Data!$X265&lt;&gt;"",Scoring!$K$29)+IF(Data!$Y265&lt;&gt;"",Scoring!$K$30)+IF(Data!$Z265&lt;&gt;"",Scoring!$K$31)+IF(Data!$AA265&lt;&gt;"",Scoring!$K$32)+IF(Data!$AB265&lt;&gt;"",Scoring!$K$33)+IF(Data!$AC265&lt;&gt;"",Scoring!$K$34)+IF(Data!$AD265&lt;&gt;"",Scoring!$K$35)+IF(Data!$AE265&lt;&gt;"",Scoring!$K$36)+IF(Data!$AF265&lt;&gt;"",Scoring!$K$37)+IF(Data!$AG265&lt;&gt;"",Scoring!$K$38)+IF(Data!$AH265&lt;&gt;"",Scoring!$K$39)+IF(Data!$AI265&lt;&gt;"",Scoring!$K$40)+IF(Data!$AJ265&lt;&gt;"",Scoring!$K$41)+IF(Data!$AK265&lt;&gt;"",Scoring!$K$42)+IF(Data!$AL265&lt;&gt;"",Scoring!$K$43)+IF(Data!$AM265&lt;&gt;"",Scoring!$K$44)+IF(Data!$AN265&lt;&gt;"",Scoring!$K$45)+IF(Data!$AO265&lt;&gt;"",Scoring!$K$46)+IF(Data!$AP265&lt;&gt;"",Scoring!$K$47)+IF(Data!$AQ265&lt;&gt;"",Scoring!$K$48)+IF(Data!$AR265&lt;&gt;"",Scoring!$K$49)+IF(Data!$AS265&lt;&gt;"",Scoring!$K$50)+IF(Data!$AT265&lt;&gt;"",Scoring!$K$51)+IF(Data!$AU265&lt;&gt;"",Scoring!$K$52),"")</f>
        <v/>
      </c>
      <c r="BK265" s="184" t="str">
        <f>IF(BJ265&lt;&gt;"",LOOKUP(BJ265,Likelihoods!$A$7:$A$107,Likelihoods!I$7:I$107),"")</f>
        <v/>
      </c>
      <c r="BL265" s="187" t="str">
        <f>IF(AND(COUNTBLANK($B265:$O265)=13,COUNTBLANK($P265:$Q265)=1,COUNTBLANK($R265:$U265)=3,COUNTBLANK($V265:$X265)=2,COUNTBLANK($Y265:$AE265)=6,COUNTBLANK($AF265:$AJ265)=4,COUNTBLANK($AK265:AN265)=3,COUNTBLANK($AO265:$AQ265)=2,COUNTBLANK($AR265:$AS265)=1,COUNTBLANK($AT265:$AU265)=1),IF(Data!$B265&lt;&gt;"",Scoring!$L$7)+IF(Data!$C265&lt;&gt;"",Scoring!$L$8)+IF(Data!$D265&lt;&gt;"",Scoring!$L$9)+IF(Data!$E265&lt;&gt;"",Scoring!$L$10)+IF(Data!$F265&lt;&gt;"",Scoring!$L$11)+IF(Data!$G265&lt;&gt;"",Scoring!$L$12)+IF(Data!$H265&lt;&gt;"",Scoring!$L$13)+IF(Data!$I265&lt;&gt;"",Scoring!$L$14)+IF(Data!$J265&lt;&gt;"",Scoring!$L$15)+IF(Data!$K265&lt;&gt;"",Scoring!$L$16)+IF(Data!$L265&lt;&gt;"",Scoring!$L$17)+IF(Data!$M265&lt;&gt;"",Scoring!$L$18)+IF(Data!$N265&lt;&gt;"",Scoring!$L$19)+IF(Data!$O265&lt;&gt;"",Scoring!$L$20)+IF(Data!$P265&lt;&gt;"",Scoring!$L$21)+IF(Data!$Q265&lt;&gt;"",Scoring!$L$22)+IF(Data!$R265&lt;&gt;"",Scoring!$L$23)+IF(Data!$S265&lt;&gt;"",Scoring!$L$24)+IF(Data!$T265&lt;&gt;"",Scoring!$L$25)+IF(Data!$U265&lt;&gt;"",Scoring!$L$26)+IF(Data!$V265&lt;&gt;"",Scoring!$L$27)+IF(Data!$W265&lt;&gt;"",Scoring!$L$28)+IF(Data!$X265&lt;&gt;"",Scoring!$L$29)+IF(Data!$Y265&lt;&gt;"",Scoring!$L$30)+IF(Data!$Z265&lt;&gt;"",Scoring!$L$31)+IF(Data!$AA265&lt;&gt;"",Scoring!$L$32)+IF(Data!$AB265&lt;&gt;"",Scoring!$L$33)+IF(Data!$AC265&lt;&gt;"",Scoring!$L$34)+IF(Data!$AD265&lt;&gt;"",Scoring!$L$35)+IF(Data!$AE265&lt;&gt;"",Scoring!$L$36)+IF(Data!$AF265&lt;&gt;"",Scoring!$L$37)+IF(Data!$AG265&lt;&gt;"",Scoring!$L$38)+IF(Data!$AH265&lt;&gt;"",Scoring!$L$39)+IF(Data!$AI265&lt;&gt;"",Scoring!$L$40)+IF(Data!$AJ265&lt;&gt;"",Scoring!$L$41)+IF(Data!$AK265&lt;&gt;"",Scoring!$L$42)+IF(Data!$AL265&lt;&gt;"",Scoring!$L$43)+IF(Data!$AM265&lt;&gt;"",Scoring!$L$44)+IF(Data!$AN265&lt;&gt;"",Scoring!$L$45)+IF(Data!$AO265&lt;&gt;"",Scoring!$L$46)+IF(Data!$AP265&lt;&gt;"",Scoring!$L$47)+IF(Data!$AQ265&lt;&gt;"",Scoring!$L$48)+IF(Data!$AR265&lt;&gt;"",Scoring!$L$49)+IF(Data!$AS265&lt;&gt;"",Scoring!$L$50)+IF(Data!$AT265&lt;&gt;"",Scoring!$L$51)+IF(Data!$AU265&lt;&gt;"",Scoring!$L$52),"")</f>
        <v/>
      </c>
      <c r="BM265" s="180" t="str">
        <f>IF(BL265&lt;&gt;"",LOOKUP(BL265,Likelihoods!$A$7:$A$107,Likelihoods!J$7:J$107),"")</f>
        <v/>
      </c>
      <c r="BN265" s="181" t="str">
        <f>IF(AND(COUNTBLANK($B265:$O265)=13,COUNTBLANK($P265:$Q265)=1,COUNTBLANK($R265:$U265)=3,COUNTBLANK($V265:$X265)=2,COUNTBLANK($Y265:$AE265)=6,COUNTBLANK($AF265:$AJ265)=4,COUNTBLANK($AK265:AN265)=3,COUNTBLANK($AO265:$AQ265)=2,COUNTBLANK($AR265:$AS265)=1,COUNTBLANK($AT265:$AU265)=1),IF(Data!$B265&lt;&gt;"",Scoring!$M$7)+IF(Data!$C265&lt;&gt;"",Scoring!$M$8)+IF(Data!$D265&lt;&gt;"",Scoring!$M$9)+IF(Data!$E265&lt;&gt;"",Scoring!$M$10)+IF(Data!$F265&lt;&gt;"",Scoring!$M$11)+IF(Data!$G265&lt;&gt;"",Scoring!$M$12)+IF(Data!$H265&lt;&gt;"",Scoring!$M$13)+IF(Data!$I265&lt;&gt;"",Scoring!$M$14)+IF(Data!$J265&lt;&gt;"",Scoring!$M$15)+IF(Data!$K265&lt;&gt;"",Scoring!$M$16)+IF(Data!$L265&lt;&gt;"",Scoring!$M$17)+IF(Data!$M265&lt;&gt;"",Scoring!$M$18)+IF(Data!$N265&lt;&gt;"",Scoring!$M$19)+IF(Data!$O265&lt;&gt;"",Scoring!$M$20)+IF(Data!$P265&lt;&gt;"",Scoring!$M$21)+IF(Data!$Q265&lt;&gt;"",Scoring!$M$22)+IF(Data!$R265&lt;&gt;"",Scoring!$M$23)+IF(Data!$S265&lt;&gt;"",Scoring!$M$24)+IF(Data!$T265&lt;&gt;"",Scoring!$M$25)+IF(Data!$U265&lt;&gt;"",Scoring!$M$26)+IF(Data!$V265&lt;&gt;"",Scoring!$M$27)+IF(Data!$W265&lt;&gt;"",Scoring!$M$28)+IF(Data!$X265&lt;&gt;"",Scoring!$M$29)+IF(Data!$Y265&lt;&gt;"",Scoring!$M$30)+IF(Data!$Z265&lt;&gt;"",Scoring!$M$31)+IF(Data!$AA265&lt;&gt;"",Scoring!$M$32)+IF(Data!$AB265&lt;&gt;"",Scoring!$M$33)+IF(Data!$AC265&lt;&gt;"",Scoring!$M$34)+IF(Data!$AD265&lt;&gt;"",Scoring!$M$35)+IF(Data!$AE265&lt;&gt;"",Scoring!$M$36)+IF(Data!$AF265&lt;&gt;"",Scoring!$M$37)+IF(Data!$AG265&lt;&gt;"",Scoring!$M$38)+IF(Data!$AH265&lt;&gt;"",Scoring!$M$39)+IF(Data!$AI265&lt;&gt;"",Scoring!$M$40)+IF(Data!$AJ265&lt;&gt;"",Scoring!$M$41)+IF(Data!$AK265&lt;&gt;"",Scoring!$M$42)+IF(Data!$AL265&lt;&gt;"",Scoring!$M$43)+IF(Data!$AM265&lt;&gt;"",Scoring!$M$44)+IF(Data!$AN265&lt;&gt;"",Scoring!$M$45)+IF(Data!$AO265&lt;&gt;"",Scoring!$M$46)+IF(Data!$AP265&lt;&gt;"",Scoring!$M$47)+IF(Data!$AQ265&lt;&gt;"",Scoring!$M$48)+IF(Data!$AR265&lt;&gt;"",Scoring!$M$49)+IF(Data!$AS265&lt;&gt;"",Scoring!$M$50)+IF(Data!$AT265&lt;&gt;"",Scoring!$M$51)+IF(Data!$AU265&lt;&gt;"",Scoring!$M$52),"")</f>
        <v/>
      </c>
      <c r="BO265" s="184" t="str">
        <f>IF(BN265&lt;&gt;"",LOOKUP(BN265,Likelihoods!$A$7:$A$107,Likelihoods!K$7:K$107),"")</f>
        <v/>
      </c>
      <c r="BP265" s="179" t="str">
        <f>IF(AND(COUNTBLANK($B265:$O265)=13,COUNTBLANK($P265:$Q265)=1,COUNTBLANK($R265:$U265)=3,COUNTBLANK($V265:$X265)=2,COUNTBLANK($Y265:$AE265)=6,COUNTBLANK($AF265:$AJ265)=4,COUNTBLANK($AK265:AN265)=3,COUNTBLANK($AO265:$AQ265)=2,COUNTBLANK($AR265:$AS265)=1,COUNTBLANK($AT265:$AU265)=1),IF(Data!$B265&lt;&gt;"",Scoring!$N$7)+IF(Data!$C265&lt;&gt;"",Scoring!$N$8)+IF(Data!$D265&lt;&gt;"",Scoring!$N$9)+IF(Data!$E265&lt;&gt;"",Scoring!$N$10)+IF(Data!$F265&lt;&gt;"",Scoring!$N$11)+IF(Data!$G265&lt;&gt;"",Scoring!$N$12)+IF(Data!$H265&lt;&gt;"",Scoring!$N$13)+IF(Data!$I265&lt;&gt;"",Scoring!$N$14)+IF(Data!$J265&lt;&gt;"",Scoring!$N$15)+IF(Data!$K265&lt;&gt;"",Scoring!$N$16)+IF(Data!$L265&lt;&gt;"",Scoring!$N$17)+IF(Data!$M265&lt;&gt;"",Scoring!$N$18)+IF(Data!$N265&lt;&gt;"",Scoring!$N$19)+IF(Data!$O265&lt;&gt;"",Scoring!$N$20)+IF(Data!$P265&lt;&gt;"",Scoring!$N$21)+IF(Data!$Q265&lt;&gt;"",Scoring!$N$22)+IF(Data!$R265&lt;&gt;"",Scoring!$N$23)+IF(Data!$S265&lt;&gt;"",Scoring!$N$24)+IF(Data!$T265&lt;&gt;"",Scoring!$N$25)+IF(Data!$U265&lt;&gt;"",Scoring!$N$26)+IF(Data!$V265&lt;&gt;"",Scoring!$N$27)+IF(Data!$W265&lt;&gt;"",Scoring!$N$28)+IF(Data!$X265&lt;&gt;"",Scoring!$N$29)+IF(Data!$Y265&lt;&gt;"",Scoring!$N$30)+IF(Data!$Z265&lt;&gt;"",Scoring!$N$31)+IF(Data!$AA265&lt;&gt;"",Scoring!$N$32)+IF(Data!$AB265&lt;&gt;"",Scoring!$N$33)+IF(Data!$AC265&lt;&gt;"",Scoring!$N$34)+IF(Data!$AD265&lt;&gt;"",Scoring!$N$35)+IF(Data!$AE265&lt;&gt;"",Scoring!$N$36)+IF(Data!$AF265&lt;&gt;"",Scoring!$N$37)+IF(Data!$AG265&lt;&gt;"",Scoring!$N$38)+IF(Data!$AH265&lt;&gt;"",Scoring!$N$39)+IF(Data!$AI265&lt;&gt;"",Scoring!$N$40)+IF(Data!$AJ265&lt;&gt;"",Scoring!$N$41)+IF(Data!$AK265&lt;&gt;"",Scoring!$N$42)+IF(Data!$AL265&lt;&gt;"",Scoring!$N$43)+IF(Data!$AM265&lt;&gt;"",Scoring!$N$44)+IF(Data!$AN265&lt;&gt;"",Scoring!$N$45)+IF(Data!$AO265&lt;&gt;"",Scoring!$N$46)+IF(Data!$AP265&lt;&gt;"",Scoring!$N$47)+IF(Data!$AQ265&lt;&gt;"",Scoring!$N$48)+IF(Data!$AR265&lt;&gt;"",Scoring!$N$49)+IF(Data!$AS265&lt;&gt;"",Scoring!$N$50)+IF(Data!$AT265&lt;&gt;"",Scoring!$N$51)+IF(Data!$AU265&lt;&gt;"",Scoring!$N$52),"")</f>
        <v/>
      </c>
      <c r="BQ265" s="189" t="str">
        <f>IF(BP265&lt;&gt;"",LOOKUP(BP265,Likelihoods!$A$7:$A$107,Likelihoods!L$7:L$107),"")</f>
        <v/>
      </c>
      <c r="BR265" s="181" t="str">
        <f>IF(AND(COUNTBLANK($B265:$O265)=13,COUNTBLANK($P265:$Q265)=1,COUNTBLANK($R265:$U265)=3,COUNTBLANK($V265:$X265)=2,COUNTBLANK($Y265:$AE265)=6,COUNTBLANK($AF265:$AJ265)=4,COUNTBLANK($AK265:AN265)=3,COUNTBLANK($AO265:$AQ265)=2,COUNTBLANK($AR265:$AS265)=1,COUNTBLANK($AT265:$AU265)=1),IF(Data!$B265&lt;&gt;"",Scoring!$O$7)+IF(Data!$C265&lt;&gt;"",Scoring!$O$8)+IF(Data!$D265&lt;&gt;"",Scoring!$O$9)+IF(Data!$E265&lt;&gt;"",Scoring!$O$10)+IF(Data!$F265&lt;&gt;"",Scoring!$O$11)+IF(Data!$G265&lt;&gt;"",Scoring!$O$12)+IF(Data!$H265&lt;&gt;"",Scoring!$O$13)+IF(Data!$I265&lt;&gt;"",Scoring!$O$14)+IF(Data!$J265&lt;&gt;"",Scoring!$O$15)+IF(Data!$K265&lt;&gt;"",Scoring!$O$16)+IF(Data!$L265&lt;&gt;"",Scoring!$O$17)+IF(Data!$M265&lt;&gt;"",Scoring!$O$18)+IF(Data!$N265&lt;&gt;"",Scoring!$O$19)+IF(Data!$O265&lt;&gt;"",Scoring!$O$20)+IF(Data!$P265&lt;&gt;"",Scoring!$O$21)+IF(Data!$Q265&lt;&gt;"",Scoring!$O$22)+IF(Data!$R265&lt;&gt;"",Scoring!$O$23)+IF(Data!$S265&lt;&gt;"",Scoring!$O$24)+IF(Data!$T265&lt;&gt;"",Scoring!$O$25)+IF(Data!$U265&lt;&gt;"",Scoring!$O$26)+IF(Data!$V265&lt;&gt;"",Scoring!$O$27)+IF(Data!$W265&lt;&gt;"",Scoring!$O$28)+IF(Data!$X265&lt;&gt;"",Scoring!$O$29)+IF(Data!$Y265&lt;&gt;"",Scoring!$O$30)+IF(Data!$Z265&lt;&gt;"",Scoring!$O$31)+IF(Data!$AA265&lt;&gt;"",Scoring!$O$32)+IF(Data!$AB265&lt;&gt;"",Scoring!$O$33)+IF(Data!$AC265&lt;&gt;"",Scoring!$O$34)+IF(Data!$AD265&lt;&gt;"",Scoring!$O$35)+IF(Data!$AE265&lt;&gt;"",Scoring!$O$36)+IF(Data!$AF265&lt;&gt;"",Scoring!$O$37)+IF(Data!$AG265&lt;&gt;"",Scoring!$O$38)+IF(Data!$AH265&lt;&gt;"",Scoring!$O$39)+IF(Data!$AI265&lt;&gt;"",Scoring!$O$40)+IF(Data!$AJ265&lt;&gt;"",Scoring!$O$41)+IF(Data!$AK265&lt;&gt;"",Scoring!$O$42)+IF(Data!$AL265&lt;&gt;"",Scoring!$O$43)+IF(Data!$AM265&lt;&gt;"",Scoring!$O$44)+IF(Data!$AN265&lt;&gt;"",Scoring!$O$45)+IF(Data!$AO265&lt;&gt;"",Scoring!$O$46)+IF(Data!$AP265&lt;&gt;"",Scoring!$O$47)+IF(Data!$AQ265&lt;&gt;"",Scoring!$O$48)+IF(Data!$AR265&lt;&gt;"",Scoring!$O$49)+IF(Data!$AS265&lt;&gt;"",Scoring!$O$50)+IF(Data!$AT265&lt;&gt;"",Scoring!$O$51)+IF(Data!$AU265&lt;&gt;"",Scoring!$O$52),"")</f>
        <v/>
      </c>
      <c r="BS265" s="184" t="str">
        <f>IF(BR265&lt;&gt;"",LOOKUP(BR265,Likelihoods!$A$7:$A$107,Likelihoods!M$7:M$107),"")</f>
        <v/>
      </c>
      <c r="BT265" s="181" t="str">
        <f>IF(AND(COUNTBLANK($B265:$O265)=13,COUNTBLANK($P265:$Q265)=1,COUNTBLANK($R265:$U265)=3,COUNTBLANK($V265:$X265)=2,COUNTBLANK($Y265:$AE265)=6,COUNTBLANK($AF265:$AJ265)=4,COUNTBLANK($AK265:AN265)=3,COUNTBLANK($AO265:$AQ265)=2,COUNTBLANK($AR265:$AS265)=1,COUNTBLANK($AT265:$AU265)=1),IF(Data!$B265&lt;&gt;"",Scoring!$P$7)+IF(Data!$C265&lt;&gt;"",Scoring!$P$8)+IF(Data!$D265&lt;&gt;"",Scoring!$P$9)+IF(Data!$E265&lt;&gt;"",Scoring!$P$10)+IF(Data!$F265&lt;&gt;"",Scoring!$P$11)+IF(Data!$G265&lt;&gt;"",Scoring!$P$12)+IF(Data!$H265&lt;&gt;"",Scoring!$P$13)+IF(Data!$I265&lt;&gt;"",Scoring!$P$14)+IF(Data!$J265&lt;&gt;"",Scoring!$P$15)+IF(Data!$K265&lt;&gt;"",Scoring!$P$16)+IF(Data!$L265&lt;&gt;"",Scoring!$P$17)+IF(Data!$M265&lt;&gt;"",Scoring!$P$18)+IF(Data!$N265&lt;&gt;"",Scoring!$P$19)+IF(Data!$O265&lt;&gt;"",Scoring!$P$20)+IF(Data!$P265&lt;&gt;"",Scoring!$P$21)+IF(Data!$Q265&lt;&gt;"",Scoring!$P$22)+IF(Data!$R265&lt;&gt;"",Scoring!$P$23)+IF(Data!$S265&lt;&gt;"",Scoring!$P$24)+IF(Data!$T265&lt;&gt;"",Scoring!$P$25)+IF(Data!$U265&lt;&gt;"",Scoring!$P$26)+IF(Data!$V265&lt;&gt;"",Scoring!$P$27)+IF(Data!$W265&lt;&gt;"",Scoring!$P$28)+IF(Data!$X265&lt;&gt;"",Scoring!$P$29)+IF(Data!$Y265&lt;&gt;"",Scoring!$P$30)+IF(Data!$Z265&lt;&gt;"",Scoring!$P$31)+IF(Data!$AA265&lt;&gt;"",Scoring!$P$32)+IF(Data!$AB265&lt;&gt;"",Scoring!$P$33)+IF(Data!$AC265&lt;&gt;"",Scoring!$P$34)+IF(Data!$AD265&lt;&gt;"",Scoring!$P$35)+IF(Data!$AE265&lt;&gt;"",Scoring!$P$36)+IF(Data!$AF265&lt;&gt;"",Scoring!$P$37)+IF(Data!$AG265&lt;&gt;"",Scoring!$P$38)+IF(Data!$AH265&lt;&gt;"",Scoring!$P$39)+IF(Data!$AI265&lt;&gt;"",Scoring!$P$40)+IF(Data!$AJ265&lt;&gt;"",Scoring!$P$41)+IF(Data!$AK265&lt;&gt;"",Scoring!$P$42)+IF(Data!$AL265&lt;&gt;"",Scoring!$P$43)+IF(Data!$AM265&lt;&gt;"",Scoring!$P$44)+IF(Data!$AN265&lt;&gt;"",Scoring!$P$45)+IF(Data!$AO265&lt;&gt;"",Scoring!$P$46)+IF(Data!$AP265&lt;&gt;"",Scoring!$P$47)+IF(Data!$AQ265&lt;&gt;"",Scoring!$P$48)+IF(Data!$AR265&lt;&gt;"",Scoring!$P$49)+IF(Data!$AS265&lt;&gt;"",Scoring!$P$50)+IF(Data!$AT265&lt;&gt;"",Scoring!$P$51)+IF(Data!$AU265&lt;&gt;"",Scoring!$P$52),"")</f>
        <v/>
      </c>
      <c r="BU265" s="180" t="str">
        <f>IF(BT265&lt;&gt;"",LOOKUP(BT265,Likelihoods!$A$7:$A$107,Likelihoods!N$7:N$107),"")</f>
        <v/>
      </c>
      <c r="BV265" s="181" t="str">
        <f>IF(AND(COUNTBLANK($B265:$O265)=13,COUNTBLANK($P265:$Q265)=1,COUNTBLANK($R265:$U265)=3,COUNTBLANK($V265:$X265)=2,COUNTBLANK($Y265:$AE265)=6,COUNTBLANK($AF265:$AJ265)=4,COUNTBLANK($AK265:AN265)=3,COUNTBLANK($AO265:$AQ265)=2,COUNTBLANK($AR265:$AS265)=1,COUNTBLANK($AT265:$AU265)=1),IF(Data!$B265&lt;&gt;"",Scoring!$Q$7)+IF(Data!$C265&lt;&gt;"",Scoring!$Q$8)+IF(Data!$D265&lt;&gt;"",Scoring!$Q$9)+IF(Data!$E265&lt;&gt;"",Scoring!$Q$10)+IF(Data!$F265&lt;&gt;"",Scoring!$Q$11)+IF(Data!$G265&lt;&gt;"",Scoring!$Q$12)+IF(Data!$H265&lt;&gt;"",Scoring!$Q$13)+IF(Data!$I265&lt;&gt;"",Scoring!$Q$14)+IF(Data!$J265&lt;&gt;"",Scoring!$Q$15)+IF(Data!$K265&lt;&gt;"",Scoring!$Q$16)+IF(Data!$L265&lt;&gt;"",Scoring!$Q$17)+IF(Data!$M265&lt;&gt;"",Scoring!$Q$18)+IF(Data!$N265&lt;&gt;"",Scoring!$Q$19)+IF(Data!$O265&lt;&gt;"",Scoring!$Q$20)+IF(Data!$P265&lt;&gt;"",Scoring!$Q$21)+IF(Data!$Q265&lt;&gt;"",Scoring!$Q$22)+IF(Data!$R265&lt;&gt;"",Scoring!$Q$23)+IF(Data!$S265&lt;&gt;"",Scoring!$Q$24)+IF(Data!$T265&lt;&gt;"",Scoring!$Q$25)+IF(Data!$U265&lt;&gt;"",Scoring!$Q$26)+IF(Data!$V265&lt;&gt;"",Scoring!$Q$27)+IF(Data!$W265&lt;&gt;"",Scoring!$Q$28)+IF(Data!$X265&lt;&gt;"",Scoring!$Q$29)+IF(Data!$Y265&lt;&gt;"",Scoring!$Q$30)+IF(Data!$Z265&lt;&gt;"",Scoring!$Q$31)+IF(Data!$AA265&lt;&gt;"",Scoring!$Q$32)+IF(Data!$AB265&lt;&gt;"",Scoring!$Q$33)+IF(Data!$AC265&lt;&gt;"",Scoring!$Q$34)+IF(Data!$AD265&lt;&gt;"",Scoring!$Q$35)+IF(Data!$AE265&lt;&gt;"",Scoring!$Q$36)+IF(Data!$AF265&lt;&gt;"",Scoring!$Q$37)+IF(Data!$AG265&lt;&gt;"",Scoring!$Q$38)+IF(Data!$AH265&lt;&gt;"",Scoring!$Q$39)+IF(Data!$AI265&lt;&gt;"",Scoring!$Q$40)+IF(Data!$AJ265&lt;&gt;"",Scoring!$Q$41)+IF(Data!$AK265&lt;&gt;"",Scoring!$Q$42)+IF(Data!$AL265&lt;&gt;"",Scoring!$Q$43)+IF(Data!$AM265&lt;&gt;"",Scoring!$Q$44)+IF(Data!$AN265&lt;&gt;"",Scoring!$Q$45)+IF(Data!$AO265&lt;&gt;"",Scoring!$Q$46)+IF(Data!$AP265&lt;&gt;"",Scoring!$Q$47)+IF(Data!$AQ265&lt;&gt;"",Scoring!$Q$48)+IF(Data!$AR265&lt;&gt;"",Scoring!$Q$49)+IF(Data!$AS265&lt;&gt;"",Scoring!$Q$50)+IF(Data!$AT265&lt;&gt;"",Scoring!$Q$51)+IF(Data!$AU265&lt;&gt;"",Scoring!$Q$52),"")</f>
        <v/>
      </c>
      <c r="BW265" s="183" t="str">
        <f>IF(BV265&lt;&gt;"",LOOKUP(BV265,Likelihoods!$A$7:$A$107,Likelihoods!O$7:O$107),"")</f>
        <v/>
      </c>
      <c r="BX265" s="9"/>
      <c r="BY265" s="9"/>
      <c r="BZ265" s="9"/>
      <c r="CA265" s="9"/>
      <c r="CB265" s="9"/>
      <c r="CC265" s="9"/>
      <c r="CD265" s="9"/>
      <c r="CE265" s="9"/>
      <c r="CF265" s="9"/>
      <c r="CG265" s="9"/>
      <c r="CH265" s="9"/>
      <c r="CI265" s="9"/>
      <c r="CJ265" s="9"/>
      <c r="CK265" s="9"/>
    </row>
    <row r="266" spans="1:89" ht="14.25">
      <c r="A266" s="59"/>
      <c r="B266" s="76"/>
      <c r="C266" s="77"/>
      <c r="D266" s="77"/>
      <c r="E266" s="77"/>
      <c r="F266" s="77"/>
      <c r="G266" s="77"/>
      <c r="H266" s="77"/>
      <c r="I266" s="77"/>
      <c r="J266" s="77"/>
      <c r="K266" s="77"/>
      <c r="L266" s="77"/>
      <c r="M266" s="77"/>
      <c r="N266" s="77"/>
      <c r="O266" s="77"/>
      <c r="P266" s="76"/>
      <c r="Q266" s="78"/>
      <c r="R266" s="77"/>
      <c r="S266" s="77"/>
      <c r="T266" s="77"/>
      <c r="U266" s="77"/>
      <c r="V266" s="76"/>
      <c r="W266" s="77"/>
      <c r="X266" s="78"/>
      <c r="Y266" s="77"/>
      <c r="Z266" s="77"/>
      <c r="AA266" s="77"/>
      <c r="AB266" s="77"/>
      <c r="AC266" s="77"/>
      <c r="AD266" s="77"/>
      <c r="AE266" s="77"/>
      <c r="AF266" s="76"/>
      <c r="AG266" s="77"/>
      <c r="AH266" s="77"/>
      <c r="AI266" s="77"/>
      <c r="AJ266" s="78"/>
      <c r="AK266" s="77"/>
      <c r="AL266" s="77"/>
      <c r="AM266" s="77"/>
      <c r="AN266" s="77"/>
      <c r="AO266" s="76"/>
      <c r="AP266" s="77"/>
      <c r="AQ266" s="78"/>
      <c r="AR266" s="76"/>
      <c r="AS266" s="78"/>
      <c r="AT266" s="77"/>
      <c r="AU266" s="77"/>
      <c r="AV266" s="179" t="str">
        <f>IF(AND(COUNTBLANK($B266:$O266)=13,COUNTBLANK($P266:$Q266)=1,COUNTBLANK($R266:$U266)=3,COUNTBLANK($V266:$X266)=2,COUNTBLANK($Y266:$AE266)=6,COUNTBLANK($AF266:$AJ266)=4,COUNTBLANK($AK266:AN266)=3,COUNTBLANK($AO266:$AQ266)=2,COUNTBLANK($AR266:$AS266)=1,COUNTBLANK($AT266:$AU266)=1),IF(Data!$B266&lt;&gt;"",Scoring!$D$7)+IF(Data!$C266&lt;&gt;"",Scoring!$D$8)+IF(Data!$D266&lt;&gt;"",Scoring!$D$9)+IF(Data!$E266&lt;&gt;"",Scoring!$D$10)+IF(Data!$F266&lt;&gt;"",Scoring!$D$11)+IF(Data!$G266&lt;&gt;"",Scoring!$D$12)+IF(Data!$H266&lt;&gt;"",Scoring!$D$13)+IF(Data!$I266&lt;&gt;"",Scoring!$D$14)+IF(Data!$J266&lt;&gt;"",Scoring!$D$15)+IF(Data!$K266&lt;&gt;"",Scoring!$D$16)+IF(Data!$L266&lt;&gt;"",Scoring!$D$17)+IF(Data!$M266&lt;&gt;"",Scoring!$D$18)+IF(Data!$N266&lt;&gt;"",Scoring!$D$19)+IF(Data!$O266&lt;&gt;"",Scoring!$D$20)+IF(Data!$P266&lt;&gt;"",Scoring!$D$21)+IF(Data!$Q266&lt;&gt;"",Scoring!$D$22)+IF(Data!$R266&lt;&gt;"",Scoring!$D$23)+IF(Data!$S266&lt;&gt;"",Scoring!$D$24)+IF(Data!$T266&lt;&gt;"",Scoring!$D$25)+IF(Data!$U266&lt;&gt;"",Scoring!$D$26)+IF(Data!$V266&lt;&gt;"",Scoring!$D$27)+IF(Data!$W266&lt;&gt;"",Scoring!$D$28)+IF(Data!$X266&lt;&gt;"",Scoring!$D$29)+IF(Data!$Y266&lt;&gt;"",Scoring!$D$30)+IF(Data!$Z266&lt;&gt;"",Scoring!$D$31)+IF(Data!$AA266&lt;&gt;"",Scoring!$D$32)+IF(Data!$AB266&lt;&gt;"",Scoring!$D$33)+IF(Data!$AC266&lt;&gt;"",Scoring!$D$34)+IF(Data!$AD266&lt;&gt;"",Scoring!$D$35)+IF(Data!$AE266&lt;&gt;"",Scoring!$D$36)+IF(Data!$AF266&lt;&gt;"",Scoring!$D$37)+IF(Data!$AG266&lt;&gt;"",Scoring!$D$38)+IF(Data!$AH266&lt;&gt;"",Scoring!$D$39)+IF(Data!$AI266&lt;&gt;"",Scoring!$D$40)+IF(Data!$AJ266&lt;&gt;"",Scoring!$D$41)+IF(Data!$AK266&lt;&gt;"",Scoring!$D$42)+IF(Data!$AL266&lt;&gt;"",Scoring!$D$43)+IF(Data!$AM266&lt;&gt;"",Scoring!$D$44)+IF(Data!$AN266&lt;&gt;"",Scoring!$D$45)+IF(Data!$AO266&lt;&gt;"",Scoring!$D$46)+IF(Data!$AP266&lt;&gt;"",Scoring!$D$47)+IF(Data!$AQ266&lt;&gt;"",Scoring!$D$48)+IF(Data!$AR266&lt;&gt;"",Scoring!$D$49)+IF(Data!$AS266&lt;&gt;"",Scoring!$D$50)+IF(Data!$AT266&lt;&gt;"",Scoring!$D$51)+IF(Data!$AU266&lt;&gt;"",Scoring!$D$52),"")</f>
        <v/>
      </c>
      <c r="AW266" s="180" t="str">
        <f>IF(AV266&lt;&gt;"",LOOKUP(AV266,Likelihoods!$A$7:$A$107,Likelihoods!B$7:B$107),"")</f>
        <v/>
      </c>
      <c r="AX266" s="181" t="str">
        <f>IF(AND(COUNTBLANK($B266:$O266)=13,COUNTBLANK($P266:$Q266)=1,COUNTBLANK($R266:$U266)=3,COUNTBLANK($V266:$X266)=2,COUNTBLANK($Y266:$AE266)=6,COUNTBLANK($AF266:$AJ266)=4,COUNTBLANK($AK266:AN266)=3,COUNTBLANK($AO266:$AQ266)=2,COUNTBLANK($AR266:$AS266)=1,COUNTBLANK($AT266:$AU266)=1),IF(Data!$B266&lt;&gt;"",Scoring!$E$7)+IF(Data!$C266&lt;&gt;"",Scoring!$E$8)+IF(Data!$D266&lt;&gt;"",Scoring!$E$9)+IF(Data!$E266&lt;&gt;"",Scoring!$E$10)+IF(Data!$F266&lt;&gt;"",Scoring!$E$11)+IF(Data!$G266&lt;&gt;"",Scoring!$E$12)+IF(Data!$H266&lt;&gt;"",Scoring!$E$13)+IF(Data!$I266&lt;&gt;"",Scoring!$E$14)+IF(Data!$J266&lt;&gt;"",Scoring!$E$15)+IF(Data!$K266&lt;&gt;"",Scoring!$E$16)+IF(Data!$L266&lt;&gt;"",Scoring!$E$17)+IF(Data!$M266&lt;&gt;"",Scoring!$E$18)+IF(Data!$N266&lt;&gt;"",Scoring!$E$19)+IF(Data!$O266&lt;&gt;"",Scoring!$E$20)+IF(Data!$P266&lt;&gt;"",Scoring!$E$21)+IF(Data!$Q266&lt;&gt;"",Scoring!$E$22)+IF(Data!$R266&lt;&gt;"",Scoring!$E$23)+IF(Data!$S266&lt;&gt;"",Scoring!$E$24)+IF(Data!$T266&lt;&gt;"",Scoring!$E$25)+IF(Data!$U266&lt;&gt;"",Scoring!$E$26)+IF(Data!$V266&lt;&gt;"",Scoring!$E$27)+IF(Data!$W266&lt;&gt;"",Scoring!$E$28)+IF(Data!$X266&lt;&gt;"",Scoring!$E$29)+IF(Data!$Y266&lt;&gt;"",Scoring!$E$30)+IF(Data!$Z266&lt;&gt;"",Scoring!$E$31)+IF(Data!$AA266&lt;&gt;"",Scoring!$E$32)+IF(Data!$AB266&lt;&gt;"",Scoring!$E$33)+IF(Data!$AC266&lt;&gt;"",Scoring!$E$34)+IF(Data!$AD266&lt;&gt;"",Scoring!$E$35)+IF(Data!$AE266&lt;&gt;"",Scoring!$E$36)+IF(Data!$AF266&lt;&gt;"",Scoring!$E$37)+IF(Data!$AG266&lt;&gt;"",Scoring!$E$38)+IF(Data!$AH266&lt;&gt;"",Scoring!$E$39)+IF(Data!$AI266&lt;&gt;"",Scoring!$E$40)+IF(Data!$AJ266&lt;&gt;"",Scoring!$E$41)+IF(Data!$AK266&lt;&gt;"",Scoring!$E$42)+IF(Data!$AL266&lt;&gt;"",Scoring!$E$43)+IF(Data!$AM266&lt;&gt;"",Scoring!$E$44)+IF(Data!$AN266&lt;&gt;"",Scoring!$E$45)+IF(Data!$AO266&lt;&gt;"",Scoring!$E$46)+IF(Data!$AP266&lt;&gt;"",Scoring!$E$47)+IF(Data!$AQ266&lt;&gt;"",Scoring!$E$48)+IF(Data!$AR266&lt;&gt;"",Scoring!$E$49)+IF(Data!$AS266&lt;&gt;"",Scoring!$E$50)+IF(Data!$AT266&lt;&gt;"",Scoring!$E$51)+IF(Data!$AU266&lt;&gt;"",Scoring!$E$52),"")</f>
        <v/>
      </c>
      <c r="AY266" s="180" t="str">
        <f>IF(AX266&lt;&gt;"",LOOKUP(AX266,Likelihoods!$A$7:$A$107,Likelihoods!C$7:C$107),"")</f>
        <v/>
      </c>
      <c r="AZ266" s="182" t="str">
        <f>IF(AND(COUNTBLANK($B266:$O266)=13,COUNTBLANK($P266:$Q266)=1,COUNTBLANK($R266:$U266)=3,COUNTBLANK($V266:$X266)=2,COUNTBLANK($Y266:$AE266)=6,COUNTBLANK($AF266:$AJ266)=4,COUNTBLANK($AK266:AN266)=3,COUNTBLANK($AO266:$AQ266)=2,COUNTBLANK($AR266:$AS266)=1,COUNTBLANK($AT266:$AU266)=1),IF(Data!$B266&lt;&gt;"",Scoring!$F$7)+IF(Data!$C266&lt;&gt;"",Scoring!$F$8)+IF(Data!$D266&lt;&gt;"",Scoring!$F$9)+IF(Data!$E266&lt;&gt;"",Scoring!$F$10)+IF(Data!$F266&lt;&gt;"",Scoring!$F$11)+IF(Data!$G266&lt;&gt;"",Scoring!$F$12)+IF(Data!$H266&lt;&gt;"",Scoring!$F$13)+IF(Data!$I266&lt;&gt;"",Scoring!$F$14)+IF(Data!$J266&lt;&gt;"",Scoring!$F$15)+IF(Data!$K266&lt;&gt;"",Scoring!$F$16)+IF(Data!$L266&lt;&gt;"",Scoring!$F$17)+IF(Data!$M266&lt;&gt;"",Scoring!$F$18)+IF(Data!$N266&lt;&gt;"",Scoring!$F$19)+IF(Data!$O266&lt;&gt;"",Scoring!$F$20)+IF(Data!$P266&lt;&gt;"",Scoring!$F$21)+IF(Data!$Q266&lt;&gt;"",Scoring!$F$22)+IF(Data!$R266&lt;&gt;"",Scoring!$F$23)+IF(Data!$S266&lt;&gt;"",Scoring!$F$24)+IF(Data!$T266&lt;&gt;"",Scoring!$F$25)+IF(Data!$U266&lt;&gt;"",Scoring!$F$26)+IF(Data!$V266&lt;&gt;"",Scoring!$F$27)+IF(Data!$W266&lt;&gt;"",Scoring!$F$28)+IF(Data!$X266&lt;&gt;"",Scoring!$F$29)+IF(Data!$Y266&lt;&gt;"",Scoring!$F$30)+IF(Data!$Z266&lt;&gt;"",Scoring!$F$31)+IF(Data!$AA266&lt;&gt;"",Scoring!$F$32)+IF(Data!$AB266&lt;&gt;"",Scoring!$F$33)+IF(Data!$AC266&lt;&gt;"",Scoring!$F$34)+IF(Data!$AD266&lt;&gt;"",Scoring!$F$35)+IF(Data!$AE266&lt;&gt;"",Scoring!$F$36)+IF(Data!$AF266&lt;&gt;"",Scoring!$F$37)+IF(Data!$AG266&lt;&gt;"",Scoring!$F$38)+IF(Data!$AH266&lt;&gt;"",Scoring!$F$39)+IF(Data!$AI266&lt;&gt;"",Scoring!$F$40)+IF(Data!$AJ266&lt;&gt;"",Scoring!$F$41)+IF(Data!$AK266&lt;&gt;"",Scoring!$F$42)+IF(Data!$AL266&lt;&gt;"",Scoring!$F$43)+IF(Data!$AM266&lt;&gt;"",Scoring!$F$44)+IF(Data!$AN266&lt;&gt;"",Scoring!$F$45)+IF(Data!$AO266&lt;&gt;"",Scoring!$F$46)+IF(Data!$AP266&lt;&gt;"",Scoring!$F$47)+IF(Data!$AQ266&lt;&gt;"",Scoring!$F$48)+IF(Data!$AR266&lt;&gt;"",Scoring!$F$49)+IF(Data!$AS266&lt;&gt;"",Scoring!$F$50)+IF(Data!$AT266&lt;&gt;"",Scoring!$F$51)+IF(Data!$AU266&lt;&gt;"",Scoring!$F$52),"")</f>
        <v/>
      </c>
      <c r="BA266" s="183" t="str">
        <f>IF(AZ266&lt;&gt;"",LOOKUP(AZ266,Likelihoods!$A$7:$A$107,Likelihoods!D$7:D$107),"")</f>
        <v/>
      </c>
      <c r="BB266" s="181" t="str">
        <f>IF(AND(COUNTBLANK($B266:$O266)=13,COUNTBLANK($P266:$Q266)=1,COUNTBLANK($R266:$U266)=3,COUNTBLANK($V266:$X266)=2,COUNTBLANK($Y266:$AE266)=6,COUNTBLANK($AF266:$AJ266)=4,COUNTBLANK($AK266:AN266)=3,COUNTBLANK($AO266:$AQ266)=2,COUNTBLANK($AR266:$AS266)=1,COUNTBLANK($AT266:$AU266)=1),IF(Data!$B266&lt;&gt;"",Scoring!$G$7)+IF(Data!$C266&lt;&gt;"",Scoring!$G$8)+IF(Data!$D266&lt;&gt;"",Scoring!$G$9)+IF(Data!$E266&lt;&gt;"",Scoring!$G$10)+IF(Data!$F266&lt;&gt;"",Scoring!$G$11)+IF(Data!$G266&lt;&gt;"",Scoring!$G$12)+IF(Data!$H266&lt;&gt;"",Scoring!$G$13)+IF(Data!$I266&lt;&gt;"",Scoring!$G$14)+IF(Data!$J266&lt;&gt;"",Scoring!$G$15)+IF(Data!$K266&lt;&gt;"",Scoring!$G$16)+IF(Data!$L266&lt;&gt;"",Scoring!$G$17)+IF(Data!$M266&lt;&gt;"",Scoring!$G$18)+IF(Data!$N266&lt;&gt;"",Scoring!$G$19)+IF(Data!$O266&lt;&gt;"",Scoring!$G$20)+IF(Data!$P266&lt;&gt;"",Scoring!$G$21)+IF(Data!$Q266&lt;&gt;"",Scoring!$G$22)+IF(Data!$R266&lt;&gt;"",Scoring!$G$23)+IF(Data!$S266&lt;&gt;"",Scoring!$G$24)+IF(Data!$T266&lt;&gt;"",Scoring!$G$25)+IF(Data!$U266&lt;&gt;"",Scoring!$G$26)+IF(Data!$V266&lt;&gt;"",Scoring!$G$27)+IF(Data!$W266&lt;&gt;"",Scoring!$G$28)+IF(Data!$X266&lt;&gt;"",Scoring!$G$29)+IF(Data!$Y266&lt;&gt;"",Scoring!$G$30)+IF(Data!$Z266&lt;&gt;"",Scoring!$G$31)+IF(Data!$AA266&lt;&gt;"",Scoring!$G$32)+IF(Data!$AB266&lt;&gt;"",Scoring!$G$33)+IF(Data!$AC266&lt;&gt;"",Scoring!$G$34)+IF(Data!$AD266&lt;&gt;"",Scoring!$G$35)+IF(Data!$AE266&lt;&gt;"",Scoring!$G$36)+IF(Data!$AF266&lt;&gt;"",Scoring!$G$37)+IF(Data!$AG266&lt;&gt;"",Scoring!$G$38)+IF(Data!$AH266&lt;&gt;"",Scoring!$G$39)+IF(Data!$AI266&lt;&gt;"",Scoring!$G$40)+IF(Data!$AJ266&lt;&gt;"",Scoring!$G$41)+IF(Data!$AK266&lt;&gt;"",Scoring!$G$42)+IF(Data!$AL266&lt;&gt;"",Scoring!$G$43)+IF(Data!$AM266&lt;&gt;"",Scoring!$G$44)+IF(Data!$AN266&lt;&gt;"",Scoring!$G$45)+IF(Data!$AO266&lt;&gt;"",Scoring!$G$46)+IF(Data!$AP266&lt;&gt;"",Scoring!$G$47)+IF(Data!$AQ266&lt;&gt;"",Scoring!$G$48)+IF(Data!$AR266&lt;&gt;"",Scoring!$G$49)+IF(Data!$AS266&lt;&gt;"",Scoring!$G$50)+IF(Data!$AT266&lt;&gt;"",Scoring!$G$51)+IF(Data!$AU266&lt;&gt;"",Scoring!$G$52),"")</f>
        <v/>
      </c>
      <c r="BC266" s="184" t="str">
        <f>IF(BB266&lt;&gt;"",LOOKUP(BB266,Likelihoods!$A$7:$A$107,Likelihoods!E$7:E$107),"")</f>
        <v/>
      </c>
      <c r="BD266" s="185" t="str">
        <f>IF(AND(COUNTBLANK($B266:$O266)=13,COUNTBLANK($P266:$Q266)=1,COUNTBLANK($R266:$U266)=3,COUNTBLANK($V266:$X266)=2,COUNTBLANK($Y266:$AE266)=6,COUNTBLANK($AF266:$AJ266)=4,COUNTBLANK($AK266:AN266)=3,COUNTBLANK($AO266:$AQ266)=2,COUNTBLANK($AR266:$AS266)=1,COUNTBLANK($AT266:$AU266)=1),IF(Data!$B266&lt;&gt;"",Scoring!$H$7)+IF(Data!$C266&lt;&gt;"",Scoring!$H$8)+IF(Data!$D266&lt;&gt;"",Scoring!$H$9)+IF(Data!$E266&lt;&gt;"",Scoring!$H$10)+IF(Data!$F266&lt;&gt;"",Scoring!$H$11)+IF(Data!$G266&lt;&gt;"",Scoring!$H$12)+IF(Data!$H266&lt;&gt;"",Scoring!$H$13)+IF(Data!$I266&lt;&gt;"",Scoring!$H$14)+IF(Data!$J266&lt;&gt;"",Scoring!$H$15)+IF(Data!$K266&lt;&gt;"",Scoring!$H$16)+IF(Data!$L266&lt;&gt;"",Scoring!$H$17)+IF(Data!$M266&lt;&gt;"",Scoring!$H$18)+IF(Data!$N266&lt;&gt;"",Scoring!$H$19)+IF(Data!$O266&lt;&gt;"",Scoring!$H$20)+IF(Data!$P266&lt;&gt;"",Scoring!$H$21)+IF(Data!$Q266&lt;&gt;"",Scoring!$H$22)+IF(Data!$R266&lt;&gt;"",Scoring!$H$23)+IF(Data!$S266&lt;&gt;"",Scoring!$H$24)+IF(Data!$T266&lt;&gt;"",Scoring!$H$25)+IF(Data!$U266&lt;&gt;"",Scoring!$H$26)+IF(Data!$V266&lt;&gt;"",Scoring!$H$27)+IF(Data!$W266&lt;&gt;"",Scoring!$H$28)+IF(Data!$X266&lt;&gt;"",Scoring!$H$29)+IF(Data!$Y266&lt;&gt;"",Scoring!$H$30)+IF(Data!$Z266&lt;&gt;"",Scoring!$H$31)+IF(Data!$AA266&lt;&gt;"",Scoring!$H$32)+IF(Data!$AB266&lt;&gt;"",Scoring!$H$33)+IF(Data!$AC266&lt;&gt;"",Scoring!$H$34)+IF(Data!$AD266&lt;&gt;"",Scoring!$H$35)+IF(Data!$AE266&lt;&gt;"",Scoring!$H$36)+IF(Data!$AF266&lt;&gt;"",Scoring!$H$37)+IF(Data!$AG266&lt;&gt;"",Scoring!$H$38)+IF(Data!$AH266&lt;&gt;"",Scoring!$H$39)+IF(Data!$AI266&lt;&gt;"",Scoring!$H$40)+IF(Data!$AJ266&lt;&gt;"",Scoring!$H$41)+IF(Data!$AK266&lt;&gt;"",Scoring!$H$42)+IF(Data!$AL266&lt;&gt;"",Scoring!$H$43)+IF(Data!$AM266&lt;&gt;"",Scoring!$H$44)+IF(Data!$AN266&lt;&gt;"",Scoring!$H$45)+IF(Data!$AO266&lt;&gt;"",Scoring!$H$46)+IF(Data!$AP266&lt;&gt;"",Scoring!$H$47)+IF(Data!$AQ266&lt;&gt;"",Scoring!$H$48)+IF(Data!$AR266&lt;&gt;"",Scoring!$H$49)+IF(Data!$AS266&lt;&gt;"",Scoring!$H$50)+IF(Data!$AT266&lt;&gt;"",Scoring!$H$51)+IF(Data!$AU266&lt;&gt;"",Scoring!$H$52),"")</f>
        <v/>
      </c>
      <c r="BE266" s="186" t="str">
        <f>IF(BD266&lt;&gt;"",LOOKUP(BD266,Likelihoods!$A$7:$A$107,Likelihoods!F$7:F$107),"")</f>
        <v/>
      </c>
      <c r="BF266" s="181" t="str">
        <f>IF(AND(COUNTBLANK($B266:$O266)=13,COUNTBLANK($P266:$Q266)=1,COUNTBLANK($R266:$U266)=3,COUNTBLANK($V266:$X266)=2,COUNTBLANK($Y266:$AE266)=6,COUNTBLANK($AF266:$AJ266)=4,COUNTBLANK($AK266:AN266)=3,COUNTBLANK($AO266:$AQ266)=2,COUNTBLANK($AR266:$AS266)=1,COUNTBLANK($AT266:$AU266)=1),IF(Data!$B266&lt;&gt;"",Scoring!$I$7)+IF(Data!$C266&lt;&gt;"",Scoring!$I$8)+IF(Data!$D266&lt;&gt;"",Scoring!$I$9)+IF(Data!$E266&lt;&gt;"",Scoring!$I$10)+IF(Data!$F266&lt;&gt;"",Scoring!$I$11)+IF(Data!$G266&lt;&gt;"",Scoring!$I$12)+IF(Data!$H266&lt;&gt;"",Scoring!$I$13)+IF(Data!$I266&lt;&gt;"",Scoring!$I$14)+IF(Data!$J266&lt;&gt;"",Scoring!$I$15)+IF(Data!$K266&lt;&gt;"",Scoring!$I$16)+IF(Data!$L266&lt;&gt;"",Scoring!$I$17)+IF(Data!$M266&lt;&gt;"",Scoring!$I$18)+IF(Data!$N266&lt;&gt;"",Scoring!$I$19)+IF(Data!$O266&lt;&gt;"",Scoring!$I$20)+IF(Data!$P266&lt;&gt;"",Scoring!$I$21)+IF(Data!$Q266&lt;&gt;"",Scoring!$I$22)+IF(Data!$R266&lt;&gt;"",Scoring!$I$23)+IF(Data!$S266&lt;&gt;"",Scoring!$I$24)+IF(Data!$T266&lt;&gt;"",Scoring!$I$25)+IF(Data!$U266&lt;&gt;"",Scoring!$I$26)+IF(Data!$V266&lt;&gt;"",Scoring!$I$27)+IF(Data!$W266&lt;&gt;"",Scoring!$I$28)+IF(Data!$X266&lt;&gt;"",Scoring!$I$29)+IF(Data!$Y266&lt;&gt;"",Scoring!$I$30)+IF(Data!$Z266&lt;&gt;"",Scoring!$I$31)+IF(Data!$AA266&lt;&gt;"",Scoring!$I$32)+IF(Data!$AB266&lt;&gt;"",Scoring!$I$33)+IF(Data!$AC266&lt;&gt;"",Scoring!$I$34)+IF(Data!$AD266&lt;&gt;"",Scoring!$I$35)+IF(Data!$AE266&lt;&gt;"",Scoring!$I$36)+IF(Data!$AF266&lt;&gt;"",Scoring!$I$37)+IF(Data!$AG266&lt;&gt;"",Scoring!$I$38)+IF(Data!$AH266&lt;&gt;"",Scoring!$I$39)+IF(Data!$AI266&lt;&gt;"",Scoring!$I$40)+IF(Data!$AJ266&lt;&gt;"",Scoring!$I$41)+IF(Data!$AK266&lt;&gt;"",Scoring!$I$42)+IF(Data!$AL266&lt;&gt;"",Scoring!$I$43)+IF(Data!$AM266&lt;&gt;"",Scoring!$I$44)+IF(Data!$AN266&lt;&gt;"",Scoring!$I$45)+IF(Data!$AO266&lt;&gt;"",Scoring!$I$46)+IF(Data!$AP266&lt;&gt;"",Scoring!$I$47)+IF(Data!$AQ266&lt;&gt;"",Scoring!$I$48)+IF(Data!$AR266&lt;&gt;"",Scoring!$I$49)+IF(Data!$AS266&lt;&gt;"",Scoring!$I$50)+IF(Data!$AT266&lt;&gt;"",Scoring!$I$51)+IF(Data!$AU266&lt;&gt;"",Scoring!$I$52),"")</f>
        <v/>
      </c>
      <c r="BG266" s="180" t="str">
        <f>IF(BF266&lt;&gt;"",LOOKUP(BF266,Likelihoods!$A$7:$A$107,Likelihoods!G$7:G$107),"")</f>
        <v/>
      </c>
      <c r="BH266" s="187" t="str">
        <f>IF(AND(COUNTBLANK($B266:$O266)=13,COUNTBLANK($P266:$Q266)=1,COUNTBLANK($R266:$U266)=3,COUNTBLANK($V266:$X266)=2,COUNTBLANK($Y266:$AE266)=6,COUNTBLANK($AF266:$AJ266)=4,COUNTBLANK($AK266:AN266)=3,COUNTBLANK($AO266:$AQ266)=2,COUNTBLANK($AR266:$AS266)=1,COUNTBLANK($AT266:$AU266)=1),IF(Data!$B266&lt;&gt;"",Scoring!$J$7)+IF(Data!$C266&lt;&gt;"",Scoring!$J$8)+IF(Data!$D266&lt;&gt;"",Scoring!$J$9)+IF(Data!$E266&lt;&gt;"",Scoring!$J$10)+IF(Data!$F266&lt;&gt;"",Scoring!$J$11)+IF(Data!$G266&lt;&gt;"",Scoring!$J$12)+IF(Data!$H266&lt;&gt;"",Scoring!$J$13)+IF(Data!$I266&lt;&gt;"",Scoring!$J$14)+IF(Data!$J266&lt;&gt;"",Scoring!$J$15)+IF(Data!$K266&lt;&gt;"",Scoring!$J$16)+IF(Data!$L266&lt;&gt;"",Scoring!$J$17)+IF(Data!$M266&lt;&gt;"",Scoring!$J$18)+IF(Data!$N266&lt;&gt;"",Scoring!$J$19)+IF(Data!$O266&lt;&gt;"",Scoring!$J$20)+IF(Data!$P266&lt;&gt;"",Scoring!$J$21)+IF(Data!$Q266&lt;&gt;"",Scoring!$J$22)+IF(Data!$R266&lt;&gt;"",Scoring!$J$23)+IF(Data!$S266&lt;&gt;"",Scoring!$J$24)+IF(Data!$T266&lt;&gt;"",Scoring!$J$25)+IF(Data!$U266&lt;&gt;"",Scoring!$J$26)+IF(Data!$V266&lt;&gt;"",Scoring!$J$27)+IF(Data!$W266&lt;&gt;"",Scoring!$J$28)+IF(Data!$X266&lt;&gt;"",Scoring!$J$29)+IF(Data!$Y266&lt;&gt;"",Scoring!$J$30)+IF(Data!$Z266&lt;&gt;"",Scoring!$J$31)+IF(Data!$AA266&lt;&gt;"",Scoring!$J$32)+IF(Data!$AB266&lt;&gt;"",Scoring!$J$33)+IF(Data!$AC266&lt;&gt;"",Scoring!$J$34)+IF(Data!$AD266&lt;&gt;"",Scoring!$J$35)+IF(Data!$AE266&lt;&gt;"",Scoring!$J$36)+IF(Data!$AF266&lt;&gt;"",Scoring!$J$37)+IF(Data!$AG266&lt;&gt;"",Scoring!$J$38)+IF(Data!$AH266&lt;&gt;"",Scoring!$J$39)+IF(Data!$AI266&lt;&gt;"",Scoring!$J$40)+IF(Data!$AJ266&lt;&gt;"",Scoring!$J$41)+IF(Data!$AK266&lt;&gt;"",Scoring!$J$42)+IF(Data!$AL266&lt;&gt;"",Scoring!$J$43)+IF(Data!$AM266&lt;&gt;"",Scoring!$J$44)+IF(Data!$AN266&lt;&gt;"",Scoring!$J$45)+IF(Data!$AO266&lt;&gt;"",Scoring!$J$46)+IF(Data!$AP266&lt;&gt;"",Scoring!$J$47)+IF(Data!$AQ266&lt;&gt;"",Scoring!$J$48)+IF(Data!$AR266&lt;&gt;"",Scoring!$J$49)+IF(Data!$AS266&lt;&gt;"",Scoring!$J$50)+IF(Data!$AT266&lt;&gt;"",Scoring!$J$51)+IF(Data!$AU266&lt;&gt;"",Scoring!$J$52),"")</f>
        <v/>
      </c>
      <c r="BI266" s="183" t="str">
        <f>IF(BH266&lt;&gt;"",LOOKUP(BH266,Likelihoods!$A$7:$A$107,Likelihoods!H$7:H$107),"")</f>
        <v/>
      </c>
      <c r="BJ266" s="188" t="str">
        <f>IF(AND(COUNTBLANK($B266:$O266)=13,COUNTBLANK($P266:$Q266)=1,COUNTBLANK($R266:$U266)=3,COUNTBLANK($V266:$X266)=2,COUNTBLANK($Y266:$AE266)=6,COUNTBLANK($AF266:$AJ266)=4,COUNTBLANK($AK266:AN266)=3,COUNTBLANK($AO266:$AQ266)=2,COUNTBLANK($AR266:$AS266)=1,COUNTBLANK($AT266:$AU266)=1),IF(Data!$B266&lt;&gt;"",Scoring!$K$7)+IF(Data!$C266&lt;&gt;"",Scoring!$K$8)+IF(Data!$D266&lt;&gt;"",Scoring!$K$9)+IF(Data!$E266&lt;&gt;"",Scoring!$K$10)+IF(Data!$F266&lt;&gt;"",Scoring!$K$11)+IF(Data!$G266&lt;&gt;"",Scoring!$K$12)+IF(Data!$H266&lt;&gt;"",Scoring!$K$13)+IF(Data!$I266&lt;&gt;"",Scoring!$K$14)+IF(Data!$J266&lt;&gt;"",Scoring!$K$15)+IF(Data!$K266&lt;&gt;"",Scoring!$K$16)+IF(Data!$L266&lt;&gt;"",Scoring!$K$17)+IF(Data!$M266&lt;&gt;"",Scoring!$K$18)+IF(Data!$N266&lt;&gt;"",Scoring!$K$19)+IF(Data!$O266&lt;&gt;"",Scoring!$K$20)+IF(Data!$P266&lt;&gt;"",Scoring!$K$21)+IF(Data!$Q266&lt;&gt;"",Scoring!$K$22)+IF(Data!$R266&lt;&gt;"",Scoring!$K$23)+IF(Data!$S266&lt;&gt;"",Scoring!$K$24)+IF(Data!$T266&lt;&gt;"",Scoring!$K$25)+IF(Data!$U266&lt;&gt;"",Scoring!$K$26)+IF(Data!$V266&lt;&gt;"",Scoring!$K$27)+IF(Data!$W266&lt;&gt;"",Scoring!$K$28)+IF(Data!$X266&lt;&gt;"",Scoring!$K$29)+IF(Data!$Y266&lt;&gt;"",Scoring!$K$30)+IF(Data!$Z266&lt;&gt;"",Scoring!$K$31)+IF(Data!$AA266&lt;&gt;"",Scoring!$K$32)+IF(Data!$AB266&lt;&gt;"",Scoring!$K$33)+IF(Data!$AC266&lt;&gt;"",Scoring!$K$34)+IF(Data!$AD266&lt;&gt;"",Scoring!$K$35)+IF(Data!$AE266&lt;&gt;"",Scoring!$K$36)+IF(Data!$AF266&lt;&gt;"",Scoring!$K$37)+IF(Data!$AG266&lt;&gt;"",Scoring!$K$38)+IF(Data!$AH266&lt;&gt;"",Scoring!$K$39)+IF(Data!$AI266&lt;&gt;"",Scoring!$K$40)+IF(Data!$AJ266&lt;&gt;"",Scoring!$K$41)+IF(Data!$AK266&lt;&gt;"",Scoring!$K$42)+IF(Data!$AL266&lt;&gt;"",Scoring!$K$43)+IF(Data!$AM266&lt;&gt;"",Scoring!$K$44)+IF(Data!$AN266&lt;&gt;"",Scoring!$K$45)+IF(Data!$AO266&lt;&gt;"",Scoring!$K$46)+IF(Data!$AP266&lt;&gt;"",Scoring!$K$47)+IF(Data!$AQ266&lt;&gt;"",Scoring!$K$48)+IF(Data!$AR266&lt;&gt;"",Scoring!$K$49)+IF(Data!$AS266&lt;&gt;"",Scoring!$K$50)+IF(Data!$AT266&lt;&gt;"",Scoring!$K$51)+IF(Data!$AU266&lt;&gt;"",Scoring!$K$52),"")</f>
        <v/>
      </c>
      <c r="BK266" s="184" t="str">
        <f>IF(BJ266&lt;&gt;"",LOOKUP(BJ266,Likelihoods!$A$7:$A$107,Likelihoods!I$7:I$107),"")</f>
        <v/>
      </c>
      <c r="BL266" s="187" t="str">
        <f>IF(AND(COUNTBLANK($B266:$O266)=13,COUNTBLANK($P266:$Q266)=1,COUNTBLANK($R266:$U266)=3,COUNTBLANK($V266:$X266)=2,COUNTBLANK($Y266:$AE266)=6,COUNTBLANK($AF266:$AJ266)=4,COUNTBLANK($AK266:AN266)=3,COUNTBLANK($AO266:$AQ266)=2,COUNTBLANK($AR266:$AS266)=1,COUNTBLANK($AT266:$AU266)=1),IF(Data!$B266&lt;&gt;"",Scoring!$L$7)+IF(Data!$C266&lt;&gt;"",Scoring!$L$8)+IF(Data!$D266&lt;&gt;"",Scoring!$L$9)+IF(Data!$E266&lt;&gt;"",Scoring!$L$10)+IF(Data!$F266&lt;&gt;"",Scoring!$L$11)+IF(Data!$G266&lt;&gt;"",Scoring!$L$12)+IF(Data!$H266&lt;&gt;"",Scoring!$L$13)+IF(Data!$I266&lt;&gt;"",Scoring!$L$14)+IF(Data!$J266&lt;&gt;"",Scoring!$L$15)+IF(Data!$K266&lt;&gt;"",Scoring!$L$16)+IF(Data!$L266&lt;&gt;"",Scoring!$L$17)+IF(Data!$M266&lt;&gt;"",Scoring!$L$18)+IF(Data!$N266&lt;&gt;"",Scoring!$L$19)+IF(Data!$O266&lt;&gt;"",Scoring!$L$20)+IF(Data!$P266&lt;&gt;"",Scoring!$L$21)+IF(Data!$Q266&lt;&gt;"",Scoring!$L$22)+IF(Data!$R266&lt;&gt;"",Scoring!$L$23)+IF(Data!$S266&lt;&gt;"",Scoring!$L$24)+IF(Data!$T266&lt;&gt;"",Scoring!$L$25)+IF(Data!$U266&lt;&gt;"",Scoring!$L$26)+IF(Data!$V266&lt;&gt;"",Scoring!$L$27)+IF(Data!$W266&lt;&gt;"",Scoring!$L$28)+IF(Data!$X266&lt;&gt;"",Scoring!$L$29)+IF(Data!$Y266&lt;&gt;"",Scoring!$L$30)+IF(Data!$Z266&lt;&gt;"",Scoring!$L$31)+IF(Data!$AA266&lt;&gt;"",Scoring!$L$32)+IF(Data!$AB266&lt;&gt;"",Scoring!$L$33)+IF(Data!$AC266&lt;&gt;"",Scoring!$L$34)+IF(Data!$AD266&lt;&gt;"",Scoring!$L$35)+IF(Data!$AE266&lt;&gt;"",Scoring!$L$36)+IF(Data!$AF266&lt;&gt;"",Scoring!$L$37)+IF(Data!$AG266&lt;&gt;"",Scoring!$L$38)+IF(Data!$AH266&lt;&gt;"",Scoring!$L$39)+IF(Data!$AI266&lt;&gt;"",Scoring!$L$40)+IF(Data!$AJ266&lt;&gt;"",Scoring!$L$41)+IF(Data!$AK266&lt;&gt;"",Scoring!$L$42)+IF(Data!$AL266&lt;&gt;"",Scoring!$L$43)+IF(Data!$AM266&lt;&gt;"",Scoring!$L$44)+IF(Data!$AN266&lt;&gt;"",Scoring!$L$45)+IF(Data!$AO266&lt;&gt;"",Scoring!$L$46)+IF(Data!$AP266&lt;&gt;"",Scoring!$L$47)+IF(Data!$AQ266&lt;&gt;"",Scoring!$L$48)+IF(Data!$AR266&lt;&gt;"",Scoring!$L$49)+IF(Data!$AS266&lt;&gt;"",Scoring!$L$50)+IF(Data!$AT266&lt;&gt;"",Scoring!$L$51)+IF(Data!$AU266&lt;&gt;"",Scoring!$L$52),"")</f>
        <v/>
      </c>
      <c r="BM266" s="180" t="str">
        <f>IF(BL266&lt;&gt;"",LOOKUP(BL266,Likelihoods!$A$7:$A$107,Likelihoods!J$7:J$107),"")</f>
        <v/>
      </c>
      <c r="BN266" s="181" t="str">
        <f>IF(AND(COUNTBLANK($B266:$O266)=13,COUNTBLANK($P266:$Q266)=1,COUNTBLANK($R266:$U266)=3,COUNTBLANK($V266:$X266)=2,COUNTBLANK($Y266:$AE266)=6,COUNTBLANK($AF266:$AJ266)=4,COUNTBLANK($AK266:AN266)=3,COUNTBLANK($AO266:$AQ266)=2,COUNTBLANK($AR266:$AS266)=1,COUNTBLANK($AT266:$AU266)=1),IF(Data!$B266&lt;&gt;"",Scoring!$M$7)+IF(Data!$C266&lt;&gt;"",Scoring!$M$8)+IF(Data!$D266&lt;&gt;"",Scoring!$M$9)+IF(Data!$E266&lt;&gt;"",Scoring!$M$10)+IF(Data!$F266&lt;&gt;"",Scoring!$M$11)+IF(Data!$G266&lt;&gt;"",Scoring!$M$12)+IF(Data!$H266&lt;&gt;"",Scoring!$M$13)+IF(Data!$I266&lt;&gt;"",Scoring!$M$14)+IF(Data!$J266&lt;&gt;"",Scoring!$M$15)+IF(Data!$K266&lt;&gt;"",Scoring!$M$16)+IF(Data!$L266&lt;&gt;"",Scoring!$M$17)+IF(Data!$M266&lt;&gt;"",Scoring!$M$18)+IF(Data!$N266&lt;&gt;"",Scoring!$M$19)+IF(Data!$O266&lt;&gt;"",Scoring!$M$20)+IF(Data!$P266&lt;&gt;"",Scoring!$M$21)+IF(Data!$Q266&lt;&gt;"",Scoring!$M$22)+IF(Data!$R266&lt;&gt;"",Scoring!$M$23)+IF(Data!$S266&lt;&gt;"",Scoring!$M$24)+IF(Data!$T266&lt;&gt;"",Scoring!$M$25)+IF(Data!$U266&lt;&gt;"",Scoring!$M$26)+IF(Data!$V266&lt;&gt;"",Scoring!$M$27)+IF(Data!$W266&lt;&gt;"",Scoring!$M$28)+IF(Data!$X266&lt;&gt;"",Scoring!$M$29)+IF(Data!$Y266&lt;&gt;"",Scoring!$M$30)+IF(Data!$Z266&lt;&gt;"",Scoring!$M$31)+IF(Data!$AA266&lt;&gt;"",Scoring!$M$32)+IF(Data!$AB266&lt;&gt;"",Scoring!$M$33)+IF(Data!$AC266&lt;&gt;"",Scoring!$M$34)+IF(Data!$AD266&lt;&gt;"",Scoring!$M$35)+IF(Data!$AE266&lt;&gt;"",Scoring!$M$36)+IF(Data!$AF266&lt;&gt;"",Scoring!$M$37)+IF(Data!$AG266&lt;&gt;"",Scoring!$M$38)+IF(Data!$AH266&lt;&gt;"",Scoring!$M$39)+IF(Data!$AI266&lt;&gt;"",Scoring!$M$40)+IF(Data!$AJ266&lt;&gt;"",Scoring!$M$41)+IF(Data!$AK266&lt;&gt;"",Scoring!$M$42)+IF(Data!$AL266&lt;&gt;"",Scoring!$M$43)+IF(Data!$AM266&lt;&gt;"",Scoring!$M$44)+IF(Data!$AN266&lt;&gt;"",Scoring!$M$45)+IF(Data!$AO266&lt;&gt;"",Scoring!$M$46)+IF(Data!$AP266&lt;&gt;"",Scoring!$M$47)+IF(Data!$AQ266&lt;&gt;"",Scoring!$M$48)+IF(Data!$AR266&lt;&gt;"",Scoring!$M$49)+IF(Data!$AS266&lt;&gt;"",Scoring!$M$50)+IF(Data!$AT266&lt;&gt;"",Scoring!$M$51)+IF(Data!$AU266&lt;&gt;"",Scoring!$M$52),"")</f>
        <v/>
      </c>
      <c r="BO266" s="184" t="str">
        <f>IF(BN266&lt;&gt;"",LOOKUP(BN266,Likelihoods!$A$7:$A$107,Likelihoods!K$7:K$107),"")</f>
        <v/>
      </c>
      <c r="BP266" s="179" t="str">
        <f>IF(AND(COUNTBLANK($B266:$O266)=13,COUNTBLANK($P266:$Q266)=1,COUNTBLANK($R266:$U266)=3,COUNTBLANK($V266:$X266)=2,COUNTBLANK($Y266:$AE266)=6,COUNTBLANK($AF266:$AJ266)=4,COUNTBLANK($AK266:AN266)=3,COUNTBLANK($AO266:$AQ266)=2,COUNTBLANK($AR266:$AS266)=1,COUNTBLANK($AT266:$AU266)=1),IF(Data!$B266&lt;&gt;"",Scoring!$N$7)+IF(Data!$C266&lt;&gt;"",Scoring!$N$8)+IF(Data!$D266&lt;&gt;"",Scoring!$N$9)+IF(Data!$E266&lt;&gt;"",Scoring!$N$10)+IF(Data!$F266&lt;&gt;"",Scoring!$N$11)+IF(Data!$G266&lt;&gt;"",Scoring!$N$12)+IF(Data!$H266&lt;&gt;"",Scoring!$N$13)+IF(Data!$I266&lt;&gt;"",Scoring!$N$14)+IF(Data!$J266&lt;&gt;"",Scoring!$N$15)+IF(Data!$K266&lt;&gt;"",Scoring!$N$16)+IF(Data!$L266&lt;&gt;"",Scoring!$N$17)+IF(Data!$M266&lt;&gt;"",Scoring!$N$18)+IF(Data!$N266&lt;&gt;"",Scoring!$N$19)+IF(Data!$O266&lt;&gt;"",Scoring!$N$20)+IF(Data!$P266&lt;&gt;"",Scoring!$N$21)+IF(Data!$Q266&lt;&gt;"",Scoring!$N$22)+IF(Data!$R266&lt;&gt;"",Scoring!$N$23)+IF(Data!$S266&lt;&gt;"",Scoring!$N$24)+IF(Data!$T266&lt;&gt;"",Scoring!$N$25)+IF(Data!$U266&lt;&gt;"",Scoring!$N$26)+IF(Data!$V266&lt;&gt;"",Scoring!$N$27)+IF(Data!$W266&lt;&gt;"",Scoring!$N$28)+IF(Data!$X266&lt;&gt;"",Scoring!$N$29)+IF(Data!$Y266&lt;&gt;"",Scoring!$N$30)+IF(Data!$Z266&lt;&gt;"",Scoring!$N$31)+IF(Data!$AA266&lt;&gt;"",Scoring!$N$32)+IF(Data!$AB266&lt;&gt;"",Scoring!$N$33)+IF(Data!$AC266&lt;&gt;"",Scoring!$N$34)+IF(Data!$AD266&lt;&gt;"",Scoring!$N$35)+IF(Data!$AE266&lt;&gt;"",Scoring!$N$36)+IF(Data!$AF266&lt;&gt;"",Scoring!$N$37)+IF(Data!$AG266&lt;&gt;"",Scoring!$N$38)+IF(Data!$AH266&lt;&gt;"",Scoring!$N$39)+IF(Data!$AI266&lt;&gt;"",Scoring!$N$40)+IF(Data!$AJ266&lt;&gt;"",Scoring!$N$41)+IF(Data!$AK266&lt;&gt;"",Scoring!$N$42)+IF(Data!$AL266&lt;&gt;"",Scoring!$N$43)+IF(Data!$AM266&lt;&gt;"",Scoring!$N$44)+IF(Data!$AN266&lt;&gt;"",Scoring!$N$45)+IF(Data!$AO266&lt;&gt;"",Scoring!$N$46)+IF(Data!$AP266&lt;&gt;"",Scoring!$N$47)+IF(Data!$AQ266&lt;&gt;"",Scoring!$N$48)+IF(Data!$AR266&lt;&gt;"",Scoring!$N$49)+IF(Data!$AS266&lt;&gt;"",Scoring!$N$50)+IF(Data!$AT266&lt;&gt;"",Scoring!$N$51)+IF(Data!$AU266&lt;&gt;"",Scoring!$N$52),"")</f>
        <v/>
      </c>
      <c r="BQ266" s="189" t="str">
        <f>IF(BP266&lt;&gt;"",LOOKUP(BP266,Likelihoods!$A$7:$A$107,Likelihoods!L$7:L$107),"")</f>
        <v/>
      </c>
      <c r="BR266" s="181" t="str">
        <f>IF(AND(COUNTBLANK($B266:$O266)=13,COUNTBLANK($P266:$Q266)=1,COUNTBLANK($R266:$U266)=3,COUNTBLANK($V266:$X266)=2,COUNTBLANK($Y266:$AE266)=6,COUNTBLANK($AF266:$AJ266)=4,COUNTBLANK($AK266:AN266)=3,COUNTBLANK($AO266:$AQ266)=2,COUNTBLANK($AR266:$AS266)=1,COUNTBLANK($AT266:$AU266)=1),IF(Data!$B266&lt;&gt;"",Scoring!$O$7)+IF(Data!$C266&lt;&gt;"",Scoring!$O$8)+IF(Data!$D266&lt;&gt;"",Scoring!$O$9)+IF(Data!$E266&lt;&gt;"",Scoring!$O$10)+IF(Data!$F266&lt;&gt;"",Scoring!$O$11)+IF(Data!$G266&lt;&gt;"",Scoring!$O$12)+IF(Data!$H266&lt;&gt;"",Scoring!$O$13)+IF(Data!$I266&lt;&gt;"",Scoring!$O$14)+IF(Data!$J266&lt;&gt;"",Scoring!$O$15)+IF(Data!$K266&lt;&gt;"",Scoring!$O$16)+IF(Data!$L266&lt;&gt;"",Scoring!$O$17)+IF(Data!$M266&lt;&gt;"",Scoring!$O$18)+IF(Data!$N266&lt;&gt;"",Scoring!$O$19)+IF(Data!$O266&lt;&gt;"",Scoring!$O$20)+IF(Data!$P266&lt;&gt;"",Scoring!$O$21)+IF(Data!$Q266&lt;&gt;"",Scoring!$O$22)+IF(Data!$R266&lt;&gt;"",Scoring!$O$23)+IF(Data!$S266&lt;&gt;"",Scoring!$O$24)+IF(Data!$T266&lt;&gt;"",Scoring!$O$25)+IF(Data!$U266&lt;&gt;"",Scoring!$O$26)+IF(Data!$V266&lt;&gt;"",Scoring!$O$27)+IF(Data!$W266&lt;&gt;"",Scoring!$O$28)+IF(Data!$X266&lt;&gt;"",Scoring!$O$29)+IF(Data!$Y266&lt;&gt;"",Scoring!$O$30)+IF(Data!$Z266&lt;&gt;"",Scoring!$O$31)+IF(Data!$AA266&lt;&gt;"",Scoring!$O$32)+IF(Data!$AB266&lt;&gt;"",Scoring!$O$33)+IF(Data!$AC266&lt;&gt;"",Scoring!$O$34)+IF(Data!$AD266&lt;&gt;"",Scoring!$O$35)+IF(Data!$AE266&lt;&gt;"",Scoring!$O$36)+IF(Data!$AF266&lt;&gt;"",Scoring!$O$37)+IF(Data!$AG266&lt;&gt;"",Scoring!$O$38)+IF(Data!$AH266&lt;&gt;"",Scoring!$O$39)+IF(Data!$AI266&lt;&gt;"",Scoring!$O$40)+IF(Data!$AJ266&lt;&gt;"",Scoring!$O$41)+IF(Data!$AK266&lt;&gt;"",Scoring!$O$42)+IF(Data!$AL266&lt;&gt;"",Scoring!$O$43)+IF(Data!$AM266&lt;&gt;"",Scoring!$O$44)+IF(Data!$AN266&lt;&gt;"",Scoring!$O$45)+IF(Data!$AO266&lt;&gt;"",Scoring!$O$46)+IF(Data!$AP266&lt;&gt;"",Scoring!$O$47)+IF(Data!$AQ266&lt;&gt;"",Scoring!$O$48)+IF(Data!$AR266&lt;&gt;"",Scoring!$O$49)+IF(Data!$AS266&lt;&gt;"",Scoring!$O$50)+IF(Data!$AT266&lt;&gt;"",Scoring!$O$51)+IF(Data!$AU266&lt;&gt;"",Scoring!$O$52),"")</f>
        <v/>
      </c>
      <c r="BS266" s="184" t="str">
        <f>IF(BR266&lt;&gt;"",LOOKUP(BR266,Likelihoods!$A$7:$A$107,Likelihoods!M$7:M$107),"")</f>
        <v/>
      </c>
      <c r="BT266" s="181" t="str">
        <f>IF(AND(COUNTBLANK($B266:$O266)=13,COUNTBLANK($P266:$Q266)=1,COUNTBLANK($R266:$U266)=3,COUNTBLANK($V266:$X266)=2,COUNTBLANK($Y266:$AE266)=6,COUNTBLANK($AF266:$AJ266)=4,COUNTBLANK($AK266:AN266)=3,COUNTBLANK($AO266:$AQ266)=2,COUNTBLANK($AR266:$AS266)=1,COUNTBLANK($AT266:$AU266)=1),IF(Data!$B266&lt;&gt;"",Scoring!$P$7)+IF(Data!$C266&lt;&gt;"",Scoring!$P$8)+IF(Data!$D266&lt;&gt;"",Scoring!$P$9)+IF(Data!$E266&lt;&gt;"",Scoring!$P$10)+IF(Data!$F266&lt;&gt;"",Scoring!$P$11)+IF(Data!$G266&lt;&gt;"",Scoring!$P$12)+IF(Data!$H266&lt;&gt;"",Scoring!$P$13)+IF(Data!$I266&lt;&gt;"",Scoring!$P$14)+IF(Data!$J266&lt;&gt;"",Scoring!$P$15)+IF(Data!$K266&lt;&gt;"",Scoring!$P$16)+IF(Data!$L266&lt;&gt;"",Scoring!$P$17)+IF(Data!$M266&lt;&gt;"",Scoring!$P$18)+IF(Data!$N266&lt;&gt;"",Scoring!$P$19)+IF(Data!$O266&lt;&gt;"",Scoring!$P$20)+IF(Data!$P266&lt;&gt;"",Scoring!$P$21)+IF(Data!$Q266&lt;&gt;"",Scoring!$P$22)+IF(Data!$R266&lt;&gt;"",Scoring!$P$23)+IF(Data!$S266&lt;&gt;"",Scoring!$P$24)+IF(Data!$T266&lt;&gt;"",Scoring!$P$25)+IF(Data!$U266&lt;&gt;"",Scoring!$P$26)+IF(Data!$V266&lt;&gt;"",Scoring!$P$27)+IF(Data!$W266&lt;&gt;"",Scoring!$P$28)+IF(Data!$X266&lt;&gt;"",Scoring!$P$29)+IF(Data!$Y266&lt;&gt;"",Scoring!$P$30)+IF(Data!$Z266&lt;&gt;"",Scoring!$P$31)+IF(Data!$AA266&lt;&gt;"",Scoring!$P$32)+IF(Data!$AB266&lt;&gt;"",Scoring!$P$33)+IF(Data!$AC266&lt;&gt;"",Scoring!$P$34)+IF(Data!$AD266&lt;&gt;"",Scoring!$P$35)+IF(Data!$AE266&lt;&gt;"",Scoring!$P$36)+IF(Data!$AF266&lt;&gt;"",Scoring!$P$37)+IF(Data!$AG266&lt;&gt;"",Scoring!$P$38)+IF(Data!$AH266&lt;&gt;"",Scoring!$P$39)+IF(Data!$AI266&lt;&gt;"",Scoring!$P$40)+IF(Data!$AJ266&lt;&gt;"",Scoring!$P$41)+IF(Data!$AK266&lt;&gt;"",Scoring!$P$42)+IF(Data!$AL266&lt;&gt;"",Scoring!$P$43)+IF(Data!$AM266&lt;&gt;"",Scoring!$P$44)+IF(Data!$AN266&lt;&gt;"",Scoring!$P$45)+IF(Data!$AO266&lt;&gt;"",Scoring!$P$46)+IF(Data!$AP266&lt;&gt;"",Scoring!$P$47)+IF(Data!$AQ266&lt;&gt;"",Scoring!$P$48)+IF(Data!$AR266&lt;&gt;"",Scoring!$P$49)+IF(Data!$AS266&lt;&gt;"",Scoring!$P$50)+IF(Data!$AT266&lt;&gt;"",Scoring!$P$51)+IF(Data!$AU266&lt;&gt;"",Scoring!$P$52),"")</f>
        <v/>
      </c>
      <c r="BU266" s="180" t="str">
        <f>IF(BT266&lt;&gt;"",LOOKUP(BT266,Likelihoods!$A$7:$A$107,Likelihoods!N$7:N$107),"")</f>
        <v/>
      </c>
      <c r="BV266" s="181" t="str">
        <f>IF(AND(COUNTBLANK($B266:$O266)=13,COUNTBLANK($P266:$Q266)=1,COUNTBLANK($R266:$U266)=3,COUNTBLANK($V266:$X266)=2,COUNTBLANK($Y266:$AE266)=6,COUNTBLANK($AF266:$AJ266)=4,COUNTBLANK($AK266:AN266)=3,COUNTBLANK($AO266:$AQ266)=2,COUNTBLANK($AR266:$AS266)=1,COUNTBLANK($AT266:$AU266)=1),IF(Data!$B266&lt;&gt;"",Scoring!$Q$7)+IF(Data!$C266&lt;&gt;"",Scoring!$Q$8)+IF(Data!$D266&lt;&gt;"",Scoring!$Q$9)+IF(Data!$E266&lt;&gt;"",Scoring!$Q$10)+IF(Data!$F266&lt;&gt;"",Scoring!$Q$11)+IF(Data!$G266&lt;&gt;"",Scoring!$Q$12)+IF(Data!$H266&lt;&gt;"",Scoring!$Q$13)+IF(Data!$I266&lt;&gt;"",Scoring!$Q$14)+IF(Data!$J266&lt;&gt;"",Scoring!$Q$15)+IF(Data!$K266&lt;&gt;"",Scoring!$Q$16)+IF(Data!$L266&lt;&gt;"",Scoring!$Q$17)+IF(Data!$M266&lt;&gt;"",Scoring!$Q$18)+IF(Data!$N266&lt;&gt;"",Scoring!$Q$19)+IF(Data!$O266&lt;&gt;"",Scoring!$Q$20)+IF(Data!$P266&lt;&gt;"",Scoring!$Q$21)+IF(Data!$Q266&lt;&gt;"",Scoring!$Q$22)+IF(Data!$R266&lt;&gt;"",Scoring!$Q$23)+IF(Data!$S266&lt;&gt;"",Scoring!$Q$24)+IF(Data!$T266&lt;&gt;"",Scoring!$Q$25)+IF(Data!$U266&lt;&gt;"",Scoring!$Q$26)+IF(Data!$V266&lt;&gt;"",Scoring!$Q$27)+IF(Data!$W266&lt;&gt;"",Scoring!$Q$28)+IF(Data!$X266&lt;&gt;"",Scoring!$Q$29)+IF(Data!$Y266&lt;&gt;"",Scoring!$Q$30)+IF(Data!$Z266&lt;&gt;"",Scoring!$Q$31)+IF(Data!$AA266&lt;&gt;"",Scoring!$Q$32)+IF(Data!$AB266&lt;&gt;"",Scoring!$Q$33)+IF(Data!$AC266&lt;&gt;"",Scoring!$Q$34)+IF(Data!$AD266&lt;&gt;"",Scoring!$Q$35)+IF(Data!$AE266&lt;&gt;"",Scoring!$Q$36)+IF(Data!$AF266&lt;&gt;"",Scoring!$Q$37)+IF(Data!$AG266&lt;&gt;"",Scoring!$Q$38)+IF(Data!$AH266&lt;&gt;"",Scoring!$Q$39)+IF(Data!$AI266&lt;&gt;"",Scoring!$Q$40)+IF(Data!$AJ266&lt;&gt;"",Scoring!$Q$41)+IF(Data!$AK266&lt;&gt;"",Scoring!$Q$42)+IF(Data!$AL266&lt;&gt;"",Scoring!$Q$43)+IF(Data!$AM266&lt;&gt;"",Scoring!$Q$44)+IF(Data!$AN266&lt;&gt;"",Scoring!$Q$45)+IF(Data!$AO266&lt;&gt;"",Scoring!$Q$46)+IF(Data!$AP266&lt;&gt;"",Scoring!$Q$47)+IF(Data!$AQ266&lt;&gt;"",Scoring!$Q$48)+IF(Data!$AR266&lt;&gt;"",Scoring!$Q$49)+IF(Data!$AS266&lt;&gt;"",Scoring!$Q$50)+IF(Data!$AT266&lt;&gt;"",Scoring!$Q$51)+IF(Data!$AU266&lt;&gt;"",Scoring!$Q$52),"")</f>
        <v/>
      </c>
      <c r="BW266" s="183" t="str">
        <f>IF(BV266&lt;&gt;"",LOOKUP(BV266,Likelihoods!$A$7:$A$107,Likelihoods!O$7:O$107),"")</f>
        <v/>
      </c>
      <c r="BX266" s="9"/>
      <c r="BY266" s="9"/>
      <c r="BZ266" s="9"/>
      <c r="CA266" s="9"/>
      <c r="CB266" s="9"/>
      <c r="CC266" s="9"/>
      <c r="CD266" s="9"/>
      <c r="CE266" s="9"/>
      <c r="CF266" s="9"/>
      <c r="CG266" s="9"/>
      <c r="CH266" s="9"/>
      <c r="CI266" s="9"/>
      <c r="CJ266" s="9"/>
      <c r="CK266" s="9"/>
    </row>
    <row r="267" spans="1:89" ht="14.25">
      <c r="A267" s="59"/>
      <c r="B267" s="76"/>
      <c r="C267" s="77"/>
      <c r="D267" s="77"/>
      <c r="E267" s="77"/>
      <c r="F267" s="77"/>
      <c r="G267" s="77"/>
      <c r="H267" s="77"/>
      <c r="I267" s="77"/>
      <c r="J267" s="77"/>
      <c r="K267" s="77"/>
      <c r="L267" s="77"/>
      <c r="M267" s="77"/>
      <c r="N267" s="77"/>
      <c r="O267" s="77"/>
      <c r="P267" s="76"/>
      <c r="Q267" s="78"/>
      <c r="R267" s="77"/>
      <c r="S267" s="77"/>
      <c r="T267" s="77"/>
      <c r="U267" s="77"/>
      <c r="V267" s="76"/>
      <c r="W267" s="77"/>
      <c r="X267" s="78"/>
      <c r="Y267" s="77"/>
      <c r="Z267" s="77"/>
      <c r="AA267" s="77"/>
      <c r="AB267" s="77"/>
      <c r="AC267" s="77"/>
      <c r="AD267" s="77"/>
      <c r="AE267" s="77"/>
      <c r="AF267" s="76"/>
      <c r="AG267" s="77"/>
      <c r="AH267" s="77"/>
      <c r="AI267" s="77"/>
      <c r="AJ267" s="78"/>
      <c r="AK267" s="77"/>
      <c r="AL267" s="77"/>
      <c r="AM267" s="77"/>
      <c r="AN267" s="77"/>
      <c r="AO267" s="76"/>
      <c r="AP267" s="77"/>
      <c r="AQ267" s="78"/>
      <c r="AR267" s="76"/>
      <c r="AS267" s="78"/>
      <c r="AT267" s="77"/>
      <c r="AU267" s="77"/>
      <c r="AV267" s="179" t="str">
        <f>IF(AND(COUNTBLANK($B267:$O267)=13,COUNTBLANK($P267:$Q267)=1,COUNTBLANK($R267:$U267)=3,COUNTBLANK($V267:$X267)=2,COUNTBLANK($Y267:$AE267)=6,COUNTBLANK($AF267:$AJ267)=4,COUNTBLANK($AK267:AN267)=3,COUNTBLANK($AO267:$AQ267)=2,COUNTBLANK($AR267:$AS267)=1,COUNTBLANK($AT267:$AU267)=1),IF(Data!$B267&lt;&gt;"",Scoring!$D$7)+IF(Data!$C267&lt;&gt;"",Scoring!$D$8)+IF(Data!$D267&lt;&gt;"",Scoring!$D$9)+IF(Data!$E267&lt;&gt;"",Scoring!$D$10)+IF(Data!$F267&lt;&gt;"",Scoring!$D$11)+IF(Data!$G267&lt;&gt;"",Scoring!$D$12)+IF(Data!$H267&lt;&gt;"",Scoring!$D$13)+IF(Data!$I267&lt;&gt;"",Scoring!$D$14)+IF(Data!$J267&lt;&gt;"",Scoring!$D$15)+IF(Data!$K267&lt;&gt;"",Scoring!$D$16)+IF(Data!$L267&lt;&gt;"",Scoring!$D$17)+IF(Data!$M267&lt;&gt;"",Scoring!$D$18)+IF(Data!$N267&lt;&gt;"",Scoring!$D$19)+IF(Data!$O267&lt;&gt;"",Scoring!$D$20)+IF(Data!$P267&lt;&gt;"",Scoring!$D$21)+IF(Data!$Q267&lt;&gt;"",Scoring!$D$22)+IF(Data!$R267&lt;&gt;"",Scoring!$D$23)+IF(Data!$S267&lt;&gt;"",Scoring!$D$24)+IF(Data!$T267&lt;&gt;"",Scoring!$D$25)+IF(Data!$U267&lt;&gt;"",Scoring!$D$26)+IF(Data!$V267&lt;&gt;"",Scoring!$D$27)+IF(Data!$W267&lt;&gt;"",Scoring!$D$28)+IF(Data!$X267&lt;&gt;"",Scoring!$D$29)+IF(Data!$Y267&lt;&gt;"",Scoring!$D$30)+IF(Data!$Z267&lt;&gt;"",Scoring!$D$31)+IF(Data!$AA267&lt;&gt;"",Scoring!$D$32)+IF(Data!$AB267&lt;&gt;"",Scoring!$D$33)+IF(Data!$AC267&lt;&gt;"",Scoring!$D$34)+IF(Data!$AD267&lt;&gt;"",Scoring!$D$35)+IF(Data!$AE267&lt;&gt;"",Scoring!$D$36)+IF(Data!$AF267&lt;&gt;"",Scoring!$D$37)+IF(Data!$AG267&lt;&gt;"",Scoring!$D$38)+IF(Data!$AH267&lt;&gt;"",Scoring!$D$39)+IF(Data!$AI267&lt;&gt;"",Scoring!$D$40)+IF(Data!$AJ267&lt;&gt;"",Scoring!$D$41)+IF(Data!$AK267&lt;&gt;"",Scoring!$D$42)+IF(Data!$AL267&lt;&gt;"",Scoring!$D$43)+IF(Data!$AM267&lt;&gt;"",Scoring!$D$44)+IF(Data!$AN267&lt;&gt;"",Scoring!$D$45)+IF(Data!$AO267&lt;&gt;"",Scoring!$D$46)+IF(Data!$AP267&lt;&gt;"",Scoring!$D$47)+IF(Data!$AQ267&lt;&gt;"",Scoring!$D$48)+IF(Data!$AR267&lt;&gt;"",Scoring!$D$49)+IF(Data!$AS267&lt;&gt;"",Scoring!$D$50)+IF(Data!$AT267&lt;&gt;"",Scoring!$D$51)+IF(Data!$AU267&lt;&gt;"",Scoring!$D$52),"")</f>
        <v/>
      </c>
      <c r="AW267" s="180" t="str">
        <f>IF(AV267&lt;&gt;"",LOOKUP(AV267,Likelihoods!$A$7:$A$107,Likelihoods!B$7:B$107),"")</f>
        <v/>
      </c>
      <c r="AX267" s="181" t="str">
        <f>IF(AND(COUNTBLANK($B267:$O267)=13,COUNTBLANK($P267:$Q267)=1,COUNTBLANK($R267:$U267)=3,COUNTBLANK($V267:$X267)=2,COUNTBLANK($Y267:$AE267)=6,COUNTBLANK($AF267:$AJ267)=4,COUNTBLANK($AK267:AN267)=3,COUNTBLANK($AO267:$AQ267)=2,COUNTBLANK($AR267:$AS267)=1,COUNTBLANK($AT267:$AU267)=1),IF(Data!$B267&lt;&gt;"",Scoring!$E$7)+IF(Data!$C267&lt;&gt;"",Scoring!$E$8)+IF(Data!$D267&lt;&gt;"",Scoring!$E$9)+IF(Data!$E267&lt;&gt;"",Scoring!$E$10)+IF(Data!$F267&lt;&gt;"",Scoring!$E$11)+IF(Data!$G267&lt;&gt;"",Scoring!$E$12)+IF(Data!$H267&lt;&gt;"",Scoring!$E$13)+IF(Data!$I267&lt;&gt;"",Scoring!$E$14)+IF(Data!$J267&lt;&gt;"",Scoring!$E$15)+IF(Data!$K267&lt;&gt;"",Scoring!$E$16)+IF(Data!$L267&lt;&gt;"",Scoring!$E$17)+IF(Data!$M267&lt;&gt;"",Scoring!$E$18)+IF(Data!$N267&lt;&gt;"",Scoring!$E$19)+IF(Data!$O267&lt;&gt;"",Scoring!$E$20)+IF(Data!$P267&lt;&gt;"",Scoring!$E$21)+IF(Data!$Q267&lt;&gt;"",Scoring!$E$22)+IF(Data!$R267&lt;&gt;"",Scoring!$E$23)+IF(Data!$S267&lt;&gt;"",Scoring!$E$24)+IF(Data!$T267&lt;&gt;"",Scoring!$E$25)+IF(Data!$U267&lt;&gt;"",Scoring!$E$26)+IF(Data!$V267&lt;&gt;"",Scoring!$E$27)+IF(Data!$W267&lt;&gt;"",Scoring!$E$28)+IF(Data!$X267&lt;&gt;"",Scoring!$E$29)+IF(Data!$Y267&lt;&gt;"",Scoring!$E$30)+IF(Data!$Z267&lt;&gt;"",Scoring!$E$31)+IF(Data!$AA267&lt;&gt;"",Scoring!$E$32)+IF(Data!$AB267&lt;&gt;"",Scoring!$E$33)+IF(Data!$AC267&lt;&gt;"",Scoring!$E$34)+IF(Data!$AD267&lt;&gt;"",Scoring!$E$35)+IF(Data!$AE267&lt;&gt;"",Scoring!$E$36)+IF(Data!$AF267&lt;&gt;"",Scoring!$E$37)+IF(Data!$AG267&lt;&gt;"",Scoring!$E$38)+IF(Data!$AH267&lt;&gt;"",Scoring!$E$39)+IF(Data!$AI267&lt;&gt;"",Scoring!$E$40)+IF(Data!$AJ267&lt;&gt;"",Scoring!$E$41)+IF(Data!$AK267&lt;&gt;"",Scoring!$E$42)+IF(Data!$AL267&lt;&gt;"",Scoring!$E$43)+IF(Data!$AM267&lt;&gt;"",Scoring!$E$44)+IF(Data!$AN267&lt;&gt;"",Scoring!$E$45)+IF(Data!$AO267&lt;&gt;"",Scoring!$E$46)+IF(Data!$AP267&lt;&gt;"",Scoring!$E$47)+IF(Data!$AQ267&lt;&gt;"",Scoring!$E$48)+IF(Data!$AR267&lt;&gt;"",Scoring!$E$49)+IF(Data!$AS267&lt;&gt;"",Scoring!$E$50)+IF(Data!$AT267&lt;&gt;"",Scoring!$E$51)+IF(Data!$AU267&lt;&gt;"",Scoring!$E$52),"")</f>
        <v/>
      </c>
      <c r="AY267" s="180" t="str">
        <f>IF(AX267&lt;&gt;"",LOOKUP(AX267,Likelihoods!$A$7:$A$107,Likelihoods!C$7:C$107),"")</f>
        <v/>
      </c>
      <c r="AZ267" s="182" t="str">
        <f>IF(AND(COUNTBLANK($B267:$O267)=13,COUNTBLANK($P267:$Q267)=1,COUNTBLANK($R267:$U267)=3,COUNTBLANK($V267:$X267)=2,COUNTBLANK($Y267:$AE267)=6,COUNTBLANK($AF267:$AJ267)=4,COUNTBLANK($AK267:AN267)=3,COUNTBLANK($AO267:$AQ267)=2,COUNTBLANK($AR267:$AS267)=1,COUNTBLANK($AT267:$AU267)=1),IF(Data!$B267&lt;&gt;"",Scoring!$F$7)+IF(Data!$C267&lt;&gt;"",Scoring!$F$8)+IF(Data!$D267&lt;&gt;"",Scoring!$F$9)+IF(Data!$E267&lt;&gt;"",Scoring!$F$10)+IF(Data!$F267&lt;&gt;"",Scoring!$F$11)+IF(Data!$G267&lt;&gt;"",Scoring!$F$12)+IF(Data!$H267&lt;&gt;"",Scoring!$F$13)+IF(Data!$I267&lt;&gt;"",Scoring!$F$14)+IF(Data!$J267&lt;&gt;"",Scoring!$F$15)+IF(Data!$K267&lt;&gt;"",Scoring!$F$16)+IF(Data!$L267&lt;&gt;"",Scoring!$F$17)+IF(Data!$M267&lt;&gt;"",Scoring!$F$18)+IF(Data!$N267&lt;&gt;"",Scoring!$F$19)+IF(Data!$O267&lt;&gt;"",Scoring!$F$20)+IF(Data!$P267&lt;&gt;"",Scoring!$F$21)+IF(Data!$Q267&lt;&gt;"",Scoring!$F$22)+IF(Data!$R267&lt;&gt;"",Scoring!$F$23)+IF(Data!$S267&lt;&gt;"",Scoring!$F$24)+IF(Data!$T267&lt;&gt;"",Scoring!$F$25)+IF(Data!$U267&lt;&gt;"",Scoring!$F$26)+IF(Data!$V267&lt;&gt;"",Scoring!$F$27)+IF(Data!$W267&lt;&gt;"",Scoring!$F$28)+IF(Data!$X267&lt;&gt;"",Scoring!$F$29)+IF(Data!$Y267&lt;&gt;"",Scoring!$F$30)+IF(Data!$Z267&lt;&gt;"",Scoring!$F$31)+IF(Data!$AA267&lt;&gt;"",Scoring!$F$32)+IF(Data!$AB267&lt;&gt;"",Scoring!$F$33)+IF(Data!$AC267&lt;&gt;"",Scoring!$F$34)+IF(Data!$AD267&lt;&gt;"",Scoring!$F$35)+IF(Data!$AE267&lt;&gt;"",Scoring!$F$36)+IF(Data!$AF267&lt;&gt;"",Scoring!$F$37)+IF(Data!$AG267&lt;&gt;"",Scoring!$F$38)+IF(Data!$AH267&lt;&gt;"",Scoring!$F$39)+IF(Data!$AI267&lt;&gt;"",Scoring!$F$40)+IF(Data!$AJ267&lt;&gt;"",Scoring!$F$41)+IF(Data!$AK267&lt;&gt;"",Scoring!$F$42)+IF(Data!$AL267&lt;&gt;"",Scoring!$F$43)+IF(Data!$AM267&lt;&gt;"",Scoring!$F$44)+IF(Data!$AN267&lt;&gt;"",Scoring!$F$45)+IF(Data!$AO267&lt;&gt;"",Scoring!$F$46)+IF(Data!$AP267&lt;&gt;"",Scoring!$F$47)+IF(Data!$AQ267&lt;&gt;"",Scoring!$F$48)+IF(Data!$AR267&lt;&gt;"",Scoring!$F$49)+IF(Data!$AS267&lt;&gt;"",Scoring!$F$50)+IF(Data!$AT267&lt;&gt;"",Scoring!$F$51)+IF(Data!$AU267&lt;&gt;"",Scoring!$F$52),"")</f>
        <v/>
      </c>
      <c r="BA267" s="183" t="str">
        <f>IF(AZ267&lt;&gt;"",LOOKUP(AZ267,Likelihoods!$A$7:$A$107,Likelihoods!D$7:D$107),"")</f>
        <v/>
      </c>
      <c r="BB267" s="181" t="str">
        <f>IF(AND(COUNTBLANK($B267:$O267)=13,COUNTBLANK($P267:$Q267)=1,COUNTBLANK($R267:$U267)=3,COUNTBLANK($V267:$X267)=2,COUNTBLANK($Y267:$AE267)=6,COUNTBLANK($AF267:$AJ267)=4,COUNTBLANK($AK267:AN267)=3,COUNTBLANK($AO267:$AQ267)=2,COUNTBLANK($AR267:$AS267)=1,COUNTBLANK($AT267:$AU267)=1),IF(Data!$B267&lt;&gt;"",Scoring!$G$7)+IF(Data!$C267&lt;&gt;"",Scoring!$G$8)+IF(Data!$D267&lt;&gt;"",Scoring!$G$9)+IF(Data!$E267&lt;&gt;"",Scoring!$G$10)+IF(Data!$F267&lt;&gt;"",Scoring!$G$11)+IF(Data!$G267&lt;&gt;"",Scoring!$G$12)+IF(Data!$H267&lt;&gt;"",Scoring!$G$13)+IF(Data!$I267&lt;&gt;"",Scoring!$G$14)+IF(Data!$J267&lt;&gt;"",Scoring!$G$15)+IF(Data!$K267&lt;&gt;"",Scoring!$G$16)+IF(Data!$L267&lt;&gt;"",Scoring!$G$17)+IF(Data!$M267&lt;&gt;"",Scoring!$G$18)+IF(Data!$N267&lt;&gt;"",Scoring!$G$19)+IF(Data!$O267&lt;&gt;"",Scoring!$G$20)+IF(Data!$P267&lt;&gt;"",Scoring!$G$21)+IF(Data!$Q267&lt;&gt;"",Scoring!$G$22)+IF(Data!$R267&lt;&gt;"",Scoring!$G$23)+IF(Data!$S267&lt;&gt;"",Scoring!$G$24)+IF(Data!$T267&lt;&gt;"",Scoring!$G$25)+IF(Data!$U267&lt;&gt;"",Scoring!$G$26)+IF(Data!$V267&lt;&gt;"",Scoring!$G$27)+IF(Data!$W267&lt;&gt;"",Scoring!$G$28)+IF(Data!$X267&lt;&gt;"",Scoring!$G$29)+IF(Data!$Y267&lt;&gt;"",Scoring!$G$30)+IF(Data!$Z267&lt;&gt;"",Scoring!$G$31)+IF(Data!$AA267&lt;&gt;"",Scoring!$G$32)+IF(Data!$AB267&lt;&gt;"",Scoring!$G$33)+IF(Data!$AC267&lt;&gt;"",Scoring!$G$34)+IF(Data!$AD267&lt;&gt;"",Scoring!$G$35)+IF(Data!$AE267&lt;&gt;"",Scoring!$G$36)+IF(Data!$AF267&lt;&gt;"",Scoring!$G$37)+IF(Data!$AG267&lt;&gt;"",Scoring!$G$38)+IF(Data!$AH267&lt;&gt;"",Scoring!$G$39)+IF(Data!$AI267&lt;&gt;"",Scoring!$G$40)+IF(Data!$AJ267&lt;&gt;"",Scoring!$G$41)+IF(Data!$AK267&lt;&gt;"",Scoring!$G$42)+IF(Data!$AL267&lt;&gt;"",Scoring!$G$43)+IF(Data!$AM267&lt;&gt;"",Scoring!$G$44)+IF(Data!$AN267&lt;&gt;"",Scoring!$G$45)+IF(Data!$AO267&lt;&gt;"",Scoring!$G$46)+IF(Data!$AP267&lt;&gt;"",Scoring!$G$47)+IF(Data!$AQ267&lt;&gt;"",Scoring!$G$48)+IF(Data!$AR267&lt;&gt;"",Scoring!$G$49)+IF(Data!$AS267&lt;&gt;"",Scoring!$G$50)+IF(Data!$AT267&lt;&gt;"",Scoring!$G$51)+IF(Data!$AU267&lt;&gt;"",Scoring!$G$52),"")</f>
        <v/>
      </c>
      <c r="BC267" s="184" t="str">
        <f>IF(BB267&lt;&gt;"",LOOKUP(BB267,Likelihoods!$A$7:$A$107,Likelihoods!E$7:E$107),"")</f>
        <v/>
      </c>
      <c r="BD267" s="185" t="str">
        <f>IF(AND(COUNTBLANK($B267:$O267)=13,COUNTBLANK($P267:$Q267)=1,COUNTBLANK($R267:$U267)=3,COUNTBLANK($V267:$X267)=2,COUNTBLANK($Y267:$AE267)=6,COUNTBLANK($AF267:$AJ267)=4,COUNTBLANK($AK267:AN267)=3,COUNTBLANK($AO267:$AQ267)=2,COUNTBLANK($AR267:$AS267)=1,COUNTBLANK($AT267:$AU267)=1),IF(Data!$B267&lt;&gt;"",Scoring!$H$7)+IF(Data!$C267&lt;&gt;"",Scoring!$H$8)+IF(Data!$D267&lt;&gt;"",Scoring!$H$9)+IF(Data!$E267&lt;&gt;"",Scoring!$H$10)+IF(Data!$F267&lt;&gt;"",Scoring!$H$11)+IF(Data!$G267&lt;&gt;"",Scoring!$H$12)+IF(Data!$H267&lt;&gt;"",Scoring!$H$13)+IF(Data!$I267&lt;&gt;"",Scoring!$H$14)+IF(Data!$J267&lt;&gt;"",Scoring!$H$15)+IF(Data!$K267&lt;&gt;"",Scoring!$H$16)+IF(Data!$L267&lt;&gt;"",Scoring!$H$17)+IF(Data!$M267&lt;&gt;"",Scoring!$H$18)+IF(Data!$N267&lt;&gt;"",Scoring!$H$19)+IF(Data!$O267&lt;&gt;"",Scoring!$H$20)+IF(Data!$P267&lt;&gt;"",Scoring!$H$21)+IF(Data!$Q267&lt;&gt;"",Scoring!$H$22)+IF(Data!$R267&lt;&gt;"",Scoring!$H$23)+IF(Data!$S267&lt;&gt;"",Scoring!$H$24)+IF(Data!$T267&lt;&gt;"",Scoring!$H$25)+IF(Data!$U267&lt;&gt;"",Scoring!$H$26)+IF(Data!$V267&lt;&gt;"",Scoring!$H$27)+IF(Data!$W267&lt;&gt;"",Scoring!$H$28)+IF(Data!$X267&lt;&gt;"",Scoring!$H$29)+IF(Data!$Y267&lt;&gt;"",Scoring!$H$30)+IF(Data!$Z267&lt;&gt;"",Scoring!$H$31)+IF(Data!$AA267&lt;&gt;"",Scoring!$H$32)+IF(Data!$AB267&lt;&gt;"",Scoring!$H$33)+IF(Data!$AC267&lt;&gt;"",Scoring!$H$34)+IF(Data!$AD267&lt;&gt;"",Scoring!$H$35)+IF(Data!$AE267&lt;&gt;"",Scoring!$H$36)+IF(Data!$AF267&lt;&gt;"",Scoring!$H$37)+IF(Data!$AG267&lt;&gt;"",Scoring!$H$38)+IF(Data!$AH267&lt;&gt;"",Scoring!$H$39)+IF(Data!$AI267&lt;&gt;"",Scoring!$H$40)+IF(Data!$AJ267&lt;&gt;"",Scoring!$H$41)+IF(Data!$AK267&lt;&gt;"",Scoring!$H$42)+IF(Data!$AL267&lt;&gt;"",Scoring!$H$43)+IF(Data!$AM267&lt;&gt;"",Scoring!$H$44)+IF(Data!$AN267&lt;&gt;"",Scoring!$H$45)+IF(Data!$AO267&lt;&gt;"",Scoring!$H$46)+IF(Data!$AP267&lt;&gt;"",Scoring!$H$47)+IF(Data!$AQ267&lt;&gt;"",Scoring!$H$48)+IF(Data!$AR267&lt;&gt;"",Scoring!$H$49)+IF(Data!$AS267&lt;&gt;"",Scoring!$H$50)+IF(Data!$AT267&lt;&gt;"",Scoring!$H$51)+IF(Data!$AU267&lt;&gt;"",Scoring!$H$52),"")</f>
        <v/>
      </c>
      <c r="BE267" s="186" t="str">
        <f>IF(BD267&lt;&gt;"",LOOKUP(BD267,Likelihoods!$A$7:$A$107,Likelihoods!F$7:F$107),"")</f>
        <v/>
      </c>
      <c r="BF267" s="181" t="str">
        <f>IF(AND(COUNTBLANK($B267:$O267)=13,COUNTBLANK($P267:$Q267)=1,COUNTBLANK($R267:$U267)=3,COUNTBLANK($V267:$X267)=2,COUNTBLANK($Y267:$AE267)=6,COUNTBLANK($AF267:$AJ267)=4,COUNTBLANK($AK267:AN267)=3,COUNTBLANK($AO267:$AQ267)=2,COUNTBLANK($AR267:$AS267)=1,COUNTBLANK($AT267:$AU267)=1),IF(Data!$B267&lt;&gt;"",Scoring!$I$7)+IF(Data!$C267&lt;&gt;"",Scoring!$I$8)+IF(Data!$D267&lt;&gt;"",Scoring!$I$9)+IF(Data!$E267&lt;&gt;"",Scoring!$I$10)+IF(Data!$F267&lt;&gt;"",Scoring!$I$11)+IF(Data!$G267&lt;&gt;"",Scoring!$I$12)+IF(Data!$H267&lt;&gt;"",Scoring!$I$13)+IF(Data!$I267&lt;&gt;"",Scoring!$I$14)+IF(Data!$J267&lt;&gt;"",Scoring!$I$15)+IF(Data!$K267&lt;&gt;"",Scoring!$I$16)+IF(Data!$L267&lt;&gt;"",Scoring!$I$17)+IF(Data!$M267&lt;&gt;"",Scoring!$I$18)+IF(Data!$N267&lt;&gt;"",Scoring!$I$19)+IF(Data!$O267&lt;&gt;"",Scoring!$I$20)+IF(Data!$P267&lt;&gt;"",Scoring!$I$21)+IF(Data!$Q267&lt;&gt;"",Scoring!$I$22)+IF(Data!$R267&lt;&gt;"",Scoring!$I$23)+IF(Data!$S267&lt;&gt;"",Scoring!$I$24)+IF(Data!$T267&lt;&gt;"",Scoring!$I$25)+IF(Data!$U267&lt;&gt;"",Scoring!$I$26)+IF(Data!$V267&lt;&gt;"",Scoring!$I$27)+IF(Data!$W267&lt;&gt;"",Scoring!$I$28)+IF(Data!$X267&lt;&gt;"",Scoring!$I$29)+IF(Data!$Y267&lt;&gt;"",Scoring!$I$30)+IF(Data!$Z267&lt;&gt;"",Scoring!$I$31)+IF(Data!$AA267&lt;&gt;"",Scoring!$I$32)+IF(Data!$AB267&lt;&gt;"",Scoring!$I$33)+IF(Data!$AC267&lt;&gt;"",Scoring!$I$34)+IF(Data!$AD267&lt;&gt;"",Scoring!$I$35)+IF(Data!$AE267&lt;&gt;"",Scoring!$I$36)+IF(Data!$AF267&lt;&gt;"",Scoring!$I$37)+IF(Data!$AG267&lt;&gt;"",Scoring!$I$38)+IF(Data!$AH267&lt;&gt;"",Scoring!$I$39)+IF(Data!$AI267&lt;&gt;"",Scoring!$I$40)+IF(Data!$AJ267&lt;&gt;"",Scoring!$I$41)+IF(Data!$AK267&lt;&gt;"",Scoring!$I$42)+IF(Data!$AL267&lt;&gt;"",Scoring!$I$43)+IF(Data!$AM267&lt;&gt;"",Scoring!$I$44)+IF(Data!$AN267&lt;&gt;"",Scoring!$I$45)+IF(Data!$AO267&lt;&gt;"",Scoring!$I$46)+IF(Data!$AP267&lt;&gt;"",Scoring!$I$47)+IF(Data!$AQ267&lt;&gt;"",Scoring!$I$48)+IF(Data!$AR267&lt;&gt;"",Scoring!$I$49)+IF(Data!$AS267&lt;&gt;"",Scoring!$I$50)+IF(Data!$AT267&lt;&gt;"",Scoring!$I$51)+IF(Data!$AU267&lt;&gt;"",Scoring!$I$52),"")</f>
        <v/>
      </c>
      <c r="BG267" s="180" t="str">
        <f>IF(BF267&lt;&gt;"",LOOKUP(BF267,Likelihoods!$A$7:$A$107,Likelihoods!G$7:G$107),"")</f>
        <v/>
      </c>
      <c r="BH267" s="187" t="str">
        <f>IF(AND(COUNTBLANK($B267:$O267)=13,COUNTBLANK($P267:$Q267)=1,COUNTBLANK($R267:$U267)=3,COUNTBLANK($V267:$X267)=2,COUNTBLANK($Y267:$AE267)=6,COUNTBLANK($AF267:$AJ267)=4,COUNTBLANK($AK267:AN267)=3,COUNTBLANK($AO267:$AQ267)=2,COUNTBLANK($AR267:$AS267)=1,COUNTBLANK($AT267:$AU267)=1),IF(Data!$B267&lt;&gt;"",Scoring!$J$7)+IF(Data!$C267&lt;&gt;"",Scoring!$J$8)+IF(Data!$D267&lt;&gt;"",Scoring!$J$9)+IF(Data!$E267&lt;&gt;"",Scoring!$J$10)+IF(Data!$F267&lt;&gt;"",Scoring!$J$11)+IF(Data!$G267&lt;&gt;"",Scoring!$J$12)+IF(Data!$H267&lt;&gt;"",Scoring!$J$13)+IF(Data!$I267&lt;&gt;"",Scoring!$J$14)+IF(Data!$J267&lt;&gt;"",Scoring!$J$15)+IF(Data!$K267&lt;&gt;"",Scoring!$J$16)+IF(Data!$L267&lt;&gt;"",Scoring!$J$17)+IF(Data!$M267&lt;&gt;"",Scoring!$J$18)+IF(Data!$N267&lt;&gt;"",Scoring!$J$19)+IF(Data!$O267&lt;&gt;"",Scoring!$J$20)+IF(Data!$P267&lt;&gt;"",Scoring!$J$21)+IF(Data!$Q267&lt;&gt;"",Scoring!$J$22)+IF(Data!$R267&lt;&gt;"",Scoring!$J$23)+IF(Data!$S267&lt;&gt;"",Scoring!$J$24)+IF(Data!$T267&lt;&gt;"",Scoring!$J$25)+IF(Data!$U267&lt;&gt;"",Scoring!$J$26)+IF(Data!$V267&lt;&gt;"",Scoring!$J$27)+IF(Data!$W267&lt;&gt;"",Scoring!$J$28)+IF(Data!$X267&lt;&gt;"",Scoring!$J$29)+IF(Data!$Y267&lt;&gt;"",Scoring!$J$30)+IF(Data!$Z267&lt;&gt;"",Scoring!$J$31)+IF(Data!$AA267&lt;&gt;"",Scoring!$J$32)+IF(Data!$AB267&lt;&gt;"",Scoring!$J$33)+IF(Data!$AC267&lt;&gt;"",Scoring!$J$34)+IF(Data!$AD267&lt;&gt;"",Scoring!$J$35)+IF(Data!$AE267&lt;&gt;"",Scoring!$J$36)+IF(Data!$AF267&lt;&gt;"",Scoring!$J$37)+IF(Data!$AG267&lt;&gt;"",Scoring!$J$38)+IF(Data!$AH267&lt;&gt;"",Scoring!$J$39)+IF(Data!$AI267&lt;&gt;"",Scoring!$J$40)+IF(Data!$AJ267&lt;&gt;"",Scoring!$J$41)+IF(Data!$AK267&lt;&gt;"",Scoring!$J$42)+IF(Data!$AL267&lt;&gt;"",Scoring!$J$43)+IF(Data!$AM267&lt;&gt;"",Scoring!$J$44)+IF(Data!$AN267&lt;&gt;"",Scoring!$J$45)+IF(Data!$AO267&lt;&gt;"",Scoring!$J$46)+IF(Data!$AP267&lt;&gt;"",Scoring!$J$47)+IF(Data!$AQ267&lt;&gt;"",Scoring!$J$48)+IF(Data!$AR267&lt;&gt;"",Scoring!$J$49)+IF(Data!$AS267&lt;&gt;"",Scoring!$J$50)+IF(Data!$AT267&lt;&gt;"",Scoring!$J$51)+IF(Data!$AU267&lt;&gt;"",Scoring!$J$52),"")</f>
        <v/>
      </c>
      <c r="BI267" s="183" t="str">
        <f>IF(BH267&lt;&gt;"",LOOKUP(BH267,Likelihoods!$A$7:$A$107,Likelihoods!H$7:H$107),"")</f>
        <v/>
      </c>
      <c r="BJ267" s="188" t="str">
        <f>IF(AND(COUNTBLANK($B267:$O267)=13,COUNTBLANK($P267:$Q267)=1,COUNTBLANK($R267:$U267)=3,COUNTBLANK($V267:$X267)=2,COUNTBLANK($Y267:$AE267)=6,COUNTBLANK($AF267:$AJ267)=4,COUNTBLANK($AK267:AN267)=3,COUNTBLANK($AO267:$AQ267)=2,COUNTBLANK($AR267:$AS267)=1,COUNTBLANK($AT267:$AU267)=1),IF(Data!$B267&lt;&gt;"",Scoring!$K$7)+IF(Data!$C267&lt;&gt;"",Scoring!$K$8)+IF(Data!$D267&lt;&gt;"",Scoring!$K$9)+IF(Data!$E267&lt;&gt;"",Scoring!$K$10)+IF(Data!$F267&lt;&gt;"",Scoring!$K$11)+IF(Data!$G267&lt;&gt;"",Scoring!$K$12)+IF(Data!$H267&lt;&gt;"",Scoring!$K$13)+IF(Data!$I267&lt;&gt;"",Scoring!$K$14)+IF(Data!$J267&lt;&gt;"",Scoring!$K$15)+IF(Data!$K267&lt;&gt;"",Scoring!$K$16)+IF(Data!$L267&lt;&gt;"",Scoring!$K$17)+IF(Data!$M267&lt;&gt;"",Scoring!$K$18)+IF(Data!$N267&lt;&gt;"",Scoring!$K$19)+IF(Data!$O267&lt;&gt;"",Scoring!$K$20)+IF(Data!$P267&lt;&gt;"",Scoring!$K$21)+IF(Data!$Q267&lt;&gt;"",Scoring!$K$22)+IF(Data!$R267&lt;&gt;"",Scoring!$K$23)+IF(Data!$S267&lt;&gt;"",Scoring!$K$24)+IF(Data!$T267&lt;&gt;"",Scoring!$K$25)+IF(Data!$U267&lt;&gt;"",Scoring!$K$26)+IF(Data!$V267&lt;&gt;"",Scoring!$K$27)+IF(Data!$W267&lt;&gt;"",Scoring!$K$28)+IF(Data!$X267&lt;&gt;"",Scoring!$K$29)+IF(Data!$Y267&lt;&gt;"",Scoring!$K$30)+IF(Data!$Z267&lt;&gt;"",Scoring!$K$31)+IF(Data!$AA267&lt;&gt;"",Scoring!$K$32)+IF(Data!$AB267&lt;&gt;"",Scoring!$K$33)+IF(Data!$AC267&lt;&gt;"",Scoring!$K$34)+IF(Data!$AD267&lt;&gt;"",Scoring!$K$35)+IF(Data!$AE267&lt;&gt;"",Scoring!$K$36)+IF(Data!$AF267&lt;&gt;"",Scoring!$K$37)+IF(Data!$AG267&lt;&gt;"",Scoring!$K$38)+IF(Data!$AH267&lt;&gt;"",Scoring!$K$39)+IF(Data!$AI267&lt;&gt;"",Scoring!$K$40)+IF(Data!$AJ267&lt;&gt;"",Scoring!$K$41)+IF(Data!$AK267&lt;&gt;"",Scoring!$K$42)+IF(Data!$AL267&lt;&gt;"",Scoring!$K$43)+IF(Data!$AM267&lt;&gt;"",Scoring!$K$44)+IF(Data!$AN267&lt;&gt;"",Scoring!$K$45)+IF(Data!$AO267&lt;&gt;"",Scoring!$K$46)+IF(Data!$AP267&lt;&gt;"",Scoring!$K$47)+IF(Data!$AQ267&lt;&gt;"",Scoring!$K$48)+IF(Data!$AR267&lt;&gt;"",Scoring!$K$49)+IF(Data!$AS267&lt;&gt;"",Scoring!$K$50)+IF(Data!$AT267&lt;&gt;"",Scoring!$K$51)+IF(Data!$AU267&lt;&gt;"",Scoring!$K$52),"")</f>
        <v/>
      </c>
      <c r="BK267" s="184" t="str">
        <f>IF(BJ267&lt;&gt;"",LOOKUP(BJ267,Likelihoods!$A$7:$A$107,Likelihoods!I$7:I$107),"")</f>
        <v/>
      </c>
      <c r="BL267" s="187" t="str">
        <f>IF(AND(COUNTBLANK($B267:$O267)=13,COUNTBLANK($P267:$Q267)=1,COUNTBLANK($R267:$U267)=3,COUNTBLANK($V267:$X267)=2,COUNTBLANK($Y267:$AE267)=6,COUNTBLANK($AF267:$AJ267)=4,COUNTBLANK($AK267:AN267)=3,COUNTBLANK($AO267:$AQ267)=2,COUNTBLANK($AR267:$AS267)=1,COUNTBLANK($AT267:$AU267)=1),IF(Data!$B267&lt;&gt;"",Scoring!$L$7)+IF(Data!$C267&lt;&gt;"",Scoring!$L$8)+IF(Data!$D267&lt;&gt;"",Scoring!$L$9)+IF(Data!$E267&lt;&gt;"",Scoring!$L$10)+IF(Data!$F267&lt;&gt;"",Scoring!$L$11)+IF(Data!$G267&lt;&gt;"",Scoring!$L$12)+IF(Data!$H267&lt;&gt;"",Scoring!$L$13)+IF(Data!$I267&lt;&gt;"",Scoring!$L$14)+IF(Data!$J267&lt;&gt;"",Scoring!$L$15)+IF(Data!$K267&lt;&gt;"",Scoring!$L$16)+IF(Data!$L267&lt;&gt;"",Scoring!$L$17)+IF(Data!$M267&lt;&gt;"",Scoring!$L$18)+IF(Data!$N267&lt;&gt;"",Scoring!$L$19)+IF(Data!$O267&lt;&gt;"",Scoring!$L$20)+IF(Data!$P267&lt;&gt;"",Scoring!$L$21)+IF(Data!$Q267&lt;&gt;"",Scoring!$L$22)+IF(Data!$R267&lt;&gt;"",Scoring!$L$23)+IF(Data!$S267&lt;&gt;"",Scoring!$L$24)+IF(Data!$T267&lt;&gt;"",Scoring!$L$25)+IF(Data!$U267&lt;&gt;"",Scoring!$L$26)+IF(Data!$V267&lt;&gt;"",Scoring!$L$27)+IF(Data!$W267&lt;&gt;"",Scoring!$L$28)+IF(Data!$X267&lt;&gt;"",Scoring!$L$29)+IF(Data!$Y267&lt;&gt;"",Scoring!$L$30)+IF(Data!$Z267&lt;&gt;"",Scoring!$L$31)+IF(Data!$AA267&lt;&gt;"",Scoring!$L$32)+IF(Data!$AB267&lt;&gt;"",Scoring!$L$33)+IF(Data!$AC267&lt;&gt;"",Scoring!$L$34)+IF(Data!$AD267&lt;&gt;"",Scoring!$L$35)+IF(Data!$AE267&lt;&gt;"",Scoring!$L$36)+IF(Data!$AF267&lt;&gt;"",Scoring!$L$37)+IF(Data!$AG267&lt;&gt;"",Scoring!$L$38)+IF(Data!$AH267&lt;&gt;"",Scoring!$L$39)+IF(Data!$AI267&lt;&gt;"",Scoring!$L$40)+IF(Data!$AJ267&lt;&gt;"",Scoring!$L$41)+IF(Data!$AK267&lt;&gt;"",Scoring!$L$42)+IF(Data!$AL267&lt;&gt;"",Scoring!$L$43)+IF(Data!$AM267&lt;&gt;"",Scoring!$L$44)+IF(Data!$AN267&lt;&gt;"",Scoring!$L$45)+IF(Data!$AO267&lt;&gt;"",Scoring!$L$46)+IF(Data!$AP267&lt;&gt;"",Scoring!$L$47)+IF(Data!$AQ267&lt;&gt;"",Scoring!$L$48)+IF(Data!$AR267&lt;&gt;"",Scoring!$L$49)+IF(Data!$AS267&lt;&gt;"",Scoring!$L$50)+IF(Data!$AT267&lt;&gt;"",Scoring!$L$51)+IF(Data!$AU267&lt;&gt;"",Scoring!$L$52),"")</f>
        <v/>
      </c>
      <c r="BM267" s="180" t="str">
        <f>IF(BL267&lt;&gt;"",LOOKUP(BL267,Likelihoods!$A$7:$A$107,Likelihoods!J$7:J$107),"")</f>
        <v/>
      </c>
      <c r="BN267" s="181" t="str">
        <f>IF(AND(COUNTBLANK($B267:$O267)=13,COUNTBLANK($P267:$Q267)=1,COUNTBLANK($R267:$U267)=3,COUNTBLANK($V267:$X267)=2,COUNTBLANK($Y267:$AE267)=6,COUNTBLANK($AF267:$AJ267)=4,COUNTBLANK($AK267:AN267)=3,COUNTBLANK($AO267:$AQ267)=2,COUNTBLANK($AR267:$AS267)=1,COUNTBLANK($AT267:$AU267)=1),IF(Data!$B267&lt;&gt;"",Scoring!$M$7)+IF(Data!$C267&lt;&gt;"",Scoring!$M$8)+IF(Data!$D267&lt;&gt;"",Scoring!$M$9)+IF(Data!$E267&lt;&gt;"",Scoring!$M$10)+IF(Data!$F267&lt;&gt;"",Scoring!$M$11)+IF(Data!$G267&lt;&gt;"",Scoring!$M$12)+IF(Data!$H267&lt;&gt;"",Scoring!$M$13)+IF(Data!$I267&lt;&gt;"",Scoring!$M$14)+IF(Data!$J267&lt;&gt;"",Scoring!$M$15)+IF(Data!$K267&lt;&gt;"",Scoring!$M$16)+IF(Data!$L267&lt;&gt;"",Scoring!$M$17)+IF(Data!$M267&lt;&gt;"",Scoring!$M$18)+IF(Data!$N267&lt;&gt;"",Scoring!$M$19)+IF(Data!$O267&lt;&gt;"",Scoring!$M$20)+IF(Data!$P267&lt;&gt;"",Scoring!$M$21)+IF(Data!$Q267&lt;&gt;"",Scoring!$M$22)+IF(Data!$R267&lt;&gt;"",Scoring!$M$23)+IF(Data!$S267&lt;&gt;"",Scoring!$M$24)+IF(Data!$T267&lt;&gt;"",Scoring!$M$25)+IF(Data!$U267&lt;&gt;"",Scoring!$M$26)+IF(Data!$V267&lt;&gt;"",Scoring!$M$27)+IF(Data!$W267&lt;&gt;"",Scoring!$M$28)+IF(Data!$X267&lt;&gt;"",Scoring!$M$29)+IF(Data!$Y267&lt;&gt;"",Scoring!$M$30)+IF(Data!$Z267&lt;&gt;"",Scoring!$M$31)+IF(Data!$AA267&lt;&gt;"",Scoring!$M$32)+IF(Data!$AB267&lt;&gt;"",Scoring!$M$33)+IF(Data!$AC267&lt;&gt;"",Scoring!$M$34)+IF(Data!$AD267&lt;&gt;"",Scoring!$M$35)+IF(Data!$AE267&lt;&gt;"",Scoring!$M$36)+IF(Data!$AF267&lt;&gt;"",Scoring!$M$37)+IF(Data!$AG267&lt;&gt;"",Scoring!$M$38)+IF(Data!$AH267&lt;&gt;"",Scoring!$M$39)+IF(Data!$AI267&lt;&gt;"",Scoring!$M$40)+IF(Data!$AJ267&lt;&gt;"",Scoring!$M$41)+IF(Data!$AK267&lt;&gt;"",Scoring!$M$42)+IF(Data!$AL267&lt;&gt;"",Scoring!$M$43)+IF(Data!$AM267&lt;&gt;"",Scoring!$M$44)+IF(Data!$AN267&lt;&gt;"",Scoring!$M$45)+IF(Data!$AO267&lt;&gt;"",Scoring!$M$46)+IF(Data!$AP267&lt;&gt;"",Scoring!$M$47)+IF(Data!$AQ267&lt;&gt;"",Scoring!$M$48)+IF(Data!$AR267&lt;&gt;"",Scoring!$M$49)+IF(Data!$AS267&lt;&gt;"",Scoring!$M$50)+IF(Data!$AT267&lt;&gt;"",Scoring!$M$51)+IF(Data!$AU267&lt;&gt;"",Scoring!$M$52),"")</f>
        <v/>
      </c>
      <c r="BO267" s="184" t="str">
        <f>IF(BN267&lt;&gt;"",LOOKUP(BN267,Likelihoods!$A$7:$A$107,Likelihoods!K$7:K$107),"")</f>
        <v/>
      </c>
      <c r="BP267" s="179" t="str">
        <f>IF(AND(COUNTBLANK($B267:$O267)=13,COUNTBLANK($P267:$Q267)=1,COUNTBLANK($R267:$U267)=3,COUNTBLANK($V267:$X267)=2,COUNTBLANK($Y267:$AE267)=6,COUNTBLANK($AF267:$AJ267)=4,COUNTBLANK($AK267:AN267)=3,COUNTBLANK($AO267:$AQ267)=2,COUNTBLANK($AR267:$AS267)=1,COUNTBLANK($AT267:$AU267)=1),IF(Data!$B267&lt;&gt;"",Scoring!$N$7)+IF(Data!$C267&lt;&gt;"",Scoring!$N$8)+IF(Data!$D267&lt;&gt;"",Scoring!$N$9)+IF(Data!$E267&lt;&gt;"",Scoring!$N$10)+IF(Data!$F267&lt;&gt;"",Scoring!$N$11)+IF(Data!$G267&lt;&gt;"",Scoring!$N$12)+IF(Data!$H267&lt;&gt;"",Scoring!$N$13)+IF(Data!$I267&lt;&gt;"",Scoring!$N$14)+IF(Data!$J267&lt;&gt;"",Scoring!$N$15)+IF(Data!$K267&lt;&gt;"",Scoring!$N$16)+IF(Data!$L267&lt;&gt;"",Scoring!$N$17)+IF(Data!$M267&lt;&gt;"",Scoring!$N$18)+IF(Data!$N267&lt;&gt;"",Scoring!$N$19)+IF(Data!$O267&lt;&gt;"",Scoring!$N$20)+IF(Data!$P267&lt;&gt;"",Scoring!$N$21)+IF(Data!$Q267&lt;&gt;"",Scoring!$N$22)+IF(Data!$R267&lt;&gt;"",Scoring!$N$23)+IF(Data!$S267&lt;&gt;"",Scoring!$N$24)+IF(Data!$T267&lt;&gt;"",Scoring!$N$25)+IF(Data!$U267&lt;&gt;"",Scoring!$N$26)+IF(Data!$V267&lt;&gt;"",Scoring!$N$27)+IF(Data!$W267&lt;&gt;"",Scoring!$N$28)+IF(Data!$X267&lt;&gt;"",Scoring!$N$29)+IF(Data!$Y267&lt;&gt;"",Scoring!$N$30)+IF(Data!$Z267&lt;&gt;"",Scoring!$N$31)+IF(Data!$AA267&lt;&gt;"",Scoring!$N$32)+IF(Data!$AB267&lt;&gt;"",Scoring!$N$33)+IF(Data!$AC267&lt;&gt;"",Scoring!$N$34)+IF(Data!$AD267&lt;&gt;"",Scoring!$N$35)+IF(Data!$AE267&lt;&gt;"",Scoring!$N$36)+IF(Data!$AF267&lt;&gt;"",Scoring!$N$37)+IF(Data!$AG267&lt;&gt;"",Scoring!$N$38)+IF(Data!$AH267&lt;&gt;"",Scoring!$N$39)+IF(Data!$AI267&lt;&gt;"",Scoring!$N$40)+IF(Data!$AJ267&lt;&gt;"",Scoring!$N$41)+IF(Data!$AK267&lt;&gt;"",Scoring!$N$42)+IF(Data!$AL267&lt;&gt;"",Scoring!$N$43)+IF(Data!$AM267&lt;&gt;"",Scoring!$N$44)+IF(Data!$AN267&lt;&gt;"",Scoring!$N$45)+IF(Data!$AO267&lt;&gt;"",Scoring!$N$46)+IF(Data!$AP267&lt;&gt;"",Scoring!$N$47)+IF(Data!$AQ267&lt;&gt;"",Scoring!$N$48)+IF(Data!$AR267&lt;&gt;"",Scoring!$N$49)+IF(Data!$AS267&lt;&gt;"",Scoring!$N$50)+IF(Data!$AT267&lt;&gt;"",Scoring!$N$51)+IF(Data!$AU267&lt;&gt;"",Scoring!$N$52),"")</f>
        <v/>
      </c>
      <c r="BQ267" s="189" t="str">
        <f>IF(BP267&lt;&gt;"",LOOKUP(BP267,Likelihoods!$A$7:$A$107,Likelihoods!L$7:L$107),"")</f>
        <v/>
      </c>
      <c r="BR267" s="181" t="str">
        <f>IF(AND(COUNTBLANK($B267:$O267)=13,COUNTBLANK($P267:$Q267)=1,COUNTBLANK($R267:$U267)=3,COUNTBLANK($V267:$X267)=2,COUNTBLANK($Y267:$AE267)=6,COUNTBLANK($AF267:$AJ267)=4,COUNTBLANK($AK267:AN267)=3,COUNTBLANK($AO267:$AQ267)=2,COUNTBLANK($AR267:$AS267)=1,COUNTBLANK($AT267:$AU267)=1),IF(Data!$B267&lt;&gt;"",Scoring!$O$7)+IF(Data!$C267&lt;&gt;"",Scoring!$O$8)+IF(Data!$D267&lt;&gt;"",Scoring!$O$9)+IF(Data!$E267&lt;&gt;"",Scoring!$O$10)+IF(Data!$F267&lt;&gt;"",Scoring!$O$11)+IF(Data!$G267&lt;&gt;"",Scoring!$O$12)+IF(Data!$H267&lt;&gt;"",Scoring!$O$13)+IF(Data!$I267&lt;&gt;"",Scoring!$O$14)+IF(Data!$J267&lt;&gt;"",Scoring!$O$15)+IF(Data!$K267&lt;&gt;"",Scoring!$O$16)+IF(Data!$L267&lt;&gt;"",Scoring!$O$17)+IF(Data!$M267&lt;&gt;"",Scoring!$O$18)+IF(Data!$N267&lt;&gt;"",Scoring!$O$19)+IF(Data!$O267&lt;&gt;"",Scoring!$O$20)+IF(Data!$P267&lt;&gt;"",Scoring!$O$21)+IF(Data!$Q267&lt;&gt;"",Scoring!$O$22)+IF(Data!$R267&lt;&gt;"",Scoring!$O$23)+IF(Data!$S267&lt;&gt;"",Scoring!$O$24)+IF(Data!$T267&lt;&gt;"",Scoring!$O$25)+IF(Data!$U267&lt;&gt;"",Scoring!$O$26)+IF(Data!$V267&lt;&gt;"",Scoring!$O$27)+IF(Data!$W267&lt;&gt;"",Scoring!$O$28)+IF(Data!$X267&lt;&gt;"",Scoring!$O$29)+IF(Data!$Y267&lt;&gt;"",Scoring!$O$30)+IF(Data!$Z267&lt;&gt;"",Scoring!$O$31)+IF(Data!$AA267&lt;&gt;"",Scoring!$O$32)+IF(Data!$AB267&lt;&gt;"",Scoring!$O$33)+IF(Data!$AC267&lt;&gt;"",Scoring!$O$34)+IF(Data!$AD267&lt;&gt;"",Scoring!$O$35)+IF(Data!$AE267&lt;&gt;"",Scoring!$O$36)+IF(Data!$AF267&lt;&gt;"",Scoring!$O$37)+IF(Data!$AG267&lt;&gt;"",Scoring!$O$38)+IF(Data!$AH267&lt;&gt;"",Scoring!$O$39)+IF(Data!$AI267&lt;&gt;"",Scoring!$O$40)+IF(Data!$AJ267&lt;&gt;"",Scoring!$O$41)+IF(Data!$AK267&lt;&gt;"",Scoring!$O$42)+IF(Data!$AL267&lt;&gt;"",Scoring!$O$43)+IF(Data!$AM267&lt;&gt;"",Scoring!$O$44)+IF(Data!$AN267&lt;&gt;"",Scoring!$O$45)+IF(Data!$AO267&lt;&gt;"",Scoring!$O$46)+IF(Data!$AP267&lt;&gt;"",Scoring!$O$47)+IF(Data!$AQ267&lt;&gt;"",Scoring!$O$48)+IF(Data!$AR267&lt;&gt;"",Scoring!$O$49)+IF(Data!$AS267&lt;&gt;"",Scoring!$O$50)+IF(Data!$AT267&lt;&gt;"",Scoring!$O$51)+IF(Data!$AU267&lt;&gt;"",Scoring!$O$52),"")</f>
        <v/>
      </c>
      <c r="BS267" s="184" t="str">
        <f>IF(BR267&lt;&gt;"",LOOKUP(BR267,Likelihoods!$A$7:$A$107,Likelihoods!M$7:M$107),"")</f>
        <v/>
      </c>
      <c r="BT267" s="181" t="str">
        <f>IF(AND(COUNTBLANK($B267:$O267)=13,COUNTBLANK($P267:$Q267)=1,COUNTBLANK($R267:$U267)=3,COUNTBLANK($V267:$X267)=2,COUNTBLANK($Y267:$AE267)=6,COUNTBLANK($AF267:$AJ267)=4,COUNTBLANK($AK267:AN267)=3,COUNTBLANK($AO267:$AQ267)=2,COUNTBLANK($AR267:$AS267)=1,COUNTBLANK($AT267:$AU267)=1),IF(Data!$B267&lt;&gt;"",Scoring!$P$7)+IF(Data!$C267&lt;&gt;"",Scoring!$P$8)+IF(Data!$D267&lt;&gt;"",Scoring!$P$9)+IF(Data!$E267&lt;&gt;"",Scoring!$P$10)+IF(Data!$F267&lt;&gt;"",Scoring!$P$11)+IF(Data!$G267&lt;&gt;"",Scoring!$P$12)+IF(Data!$H267&lt;&gt;"",Scoring!$P$13)+IF(Data!$I267&lt;&gt;"",Scoring!$P$14)+IF(Data!$J267&lt;&gt;"",Scoring!$P$15)+IF(Data!$K267&lt;&gt;"",Scoring!$P$16)+IF(Data!$L267&lt;&gt;"",Scoring!$P$17)+IF(Data!$M267&lt;&gt;"",Scoring!$P$18)+IF(Data!$N267&lt;&gt;"",Scoring!$P$19)+IF(Data!$O267&lt;&gt;"",Scoring!$P$20)+IF(Data!$P267&lt;&gt;"",Scoring!$P$21)+IF(Data!$Q267&lt;&gt;"",Scoring!$P$22)+IF(Data!$R267&lt;&gt;"",Scoring!$P$23)+IF(Data!$S267&lt;&gt;"",Scoring!$P$24)+IF(Data!$T267&lt;&gt;"",Scoring!$P$25)+IF(Data!$U267&lt;&gt;"",Scoring!$P$26)+IF(Data!$V267&lt;&gt;"",Scoring!$P$27)+IF(Data!$W267&lt;&gt;"",Scoring!$P$28)+IF(Data!$X267&lt;&gt;"",Scoring!$P$29)+IF(Data!$Y267&lt;&gt;"",Scoring!$P$30)+IF(Data!$Z267&lt;&gt;"",Scoring!$P$31)+IF(Data!$AA267&lt;&gt;"",Scoring!$P$32)+IF(Data!$AB267&lt;&gt;"",Scoring!$P$33)+IF(Data!$AC267&lt;&gt;"",Scoring!$P$34)+IF(Data!$AD267&lt;&gt;"",Scoring!$P$35)+IF(Data!$AE267&lt;&gt;"",Scoring!$P$36)+IF(Data!$AF267&lt;&gt;"",Scoring!$P$37)+IF(Data!$AG267&lt;&gt;"",Scoring!$P$38)+IF(Data!$AH267&lt;&gt;"",Scoring!$P$39)+IF(Data!$AI267&lt;&gt;"",Scoring!$P$40)+IF(Data!$AJ267&lt;&gt;"",Scoring!$P$41)+IF(Data!$AK267&lt;&gt;"",Scoring!$P$42)+IF(Data!$AL267&lt;&gt;"",Scoring!$P$43)+IF(Data!$AM267&lt;&gt;"",Scoring!$P$44)+IF(Data!$AN267&lt;&gt;"",Scoring!$P$45)+IF(Data!$AO267&lt;&gt;"",Scoring!$P$46)+IF(Data!$AP267&lt;&gt;"",Scoring!$P$47)+IF(Data!$AQ267&lt;&gt;"",Scoring!$P$48)+IF(Data!$AR267&lt;&gt;"",Scoring!$P$49)+IF(Data!$AS267&lt;&gt;"",Scoring!$P$50)+IF(Data!$AT267&lt;&gt;"",Scoring!$P$51)+IF(Data!$AU267&lt;&gt;"",Scoring!$P$52),"")</f>
        <v/>
      </c>
      <c r="BU267" s="180" t="str">
        <f>IF(BT267&lt;&gt;"",LOOKUP(BT267,Likelihoods!$A$7:$A$107,Likelihoods!N$7:N$107),"")</f>
        <v/>
      </c>
      <c r="BV267" s="181" t="str">
        <f>IF(AND(COUNTBLANK($B267:$O267)=13,COUNTBLANK($P267:$Q267)=1,COUNTBLANK($R267:$U267)=3,COUNTBLANK($V267:$X267)=2,COUNTBLANK($Y267:$AE267)=6,COUNTBLANK($AF267:$AJ267)=4,COUNTBLANK($AK267:AN267)=3,COUNTBLANK($AO267:$AQ267)=2,COUNTBLANK($AR267:$AS267)=1,COUNTBLANK($AT267:$AU267)=1),IF(Data!$B267&lt;&gt;"",Scoring!$Q$7)+IF(Data!$C267&lt;&gt;"",Scoring!$Q$8)+IF(Data!$D267&lt;&gt;"",Scoring!$Q$9)+IF(Data!$E267&lt;&gt;"",Scoring!$Q$10)+IF(Data!$F267&lt;&gt;"",Scoring!$Q$11)+IF(Data!$G267&lt;&gt;"",Scoring!$Q$12)+IF(Data!$H267&lt;&gt;"",Scoring!$Q$13)+IF(Data!$I267&lt;&gt;"",Scoring!$Q$14)+IF(Data!$J267&lt;&gt;"",Scoring!$Q$15)+IF(Data!$K267&lt;&gt;"",Scoring!$Q$16)+IF(Data!$L267&lt;&gt;"",Scoring!$Q$17)+IF(Data!$M267&lt;&gt;"",Scoring!$Q$18)+IF(Data!$N267&lt;&gt;"",Scoring!$Q$19)+IF(Data!$O267&lt;&gt;"",Scoring!$Q$20)+IF(Data!$P267&lt;&gt;"",Scoring!$Q$21)+IF(Data!$Q267&lt;&gt;"",Scoring!$Q$22)+IF(Data!$R267&lt;&gt;"",Scoring!$Q$23)+IF(Data!$S267&lt;&gt;"",Scoring!$Q$24)+IF(Data!$T267&lt;&gt;"",Scoring!$Q$25)+IF(Data!$U267&lt;&gt;"",Scoring!$Q$26)+IF(Data!$V267&lt;&gt;"",Scoring!$Q$27)+IF(Data!$W267&lt;&gt;"",Scoring!$Q$28)+IF(Data!$X267&lt;&gt;"",Scoring!$Q$29)+IF(Data!$Y267&lt;&gt;"",Scoring!$Q$30)+IF(Data!$Z267&lt;&gt;"",Scoring!$Q$31)+IF(Data!$AA267&lt;&gt;"",Scoring!$Q$32)+IF(Data!$AB267&lt;&gt;"",Scoring!$Q$33)+IF(Data!$AC267&lt;&gt;"",Scoring!$Q$34)+IF(Data!$AD267&lt;&gt;"",Scoring!$Q$35)+IF(Data!$AE267&lt;&gt;"",Scoring!$Q$36)+IF(Data!$AF267&lt;&gt;"",Scoring!$Q$37)+IF(Data!$AG267&lt;&gt;"",Scoring!$Q$38)+IF(Data!$AH267&lt;&gt;"",Scoring!$Q$39)+IF(Data!$AI267&lt;&gt;"",Scoring!$Q$40)+IF(Data!$AJ267&lt;&gt;"",Scoring!$Q$41)+IF(Data!$AK267&lt;&gt;"",Scoring!$Q$42)+IF(Data!$AL267&lt;&gt;"",Scoring!$Q$43)+IF(Data!$AM267&lt;&gt;"",Scoring!$Q$44)+IF(Data!$AN267&lt;&gt;"",Scoring!$Q$45)+IF(Data!$AO267&lt;&gt;"",Scoring!$Q$46)+IF(Data!$AP267&lt;&gt;"",Scoring!$Q$47)+IF(Data!$AQ267&lt;&gt;"",Scoring!$Q$48)+IF(Data!$AR267&lt;&gt;"",Scoring!$Q$49)+IF(Data!$AS267&lt;&gt;"",Scoring!$Q$50)+IF(Data!$AT267&lt;&gt;"",Scoring!$Q$51)+IF(Data!$AU267&lt;&gt;"",Scoring!$Q$52),"")</f>
        <v/>
      </c>
      <c r="BW267" s="183" t="str">
        <f>IF(BV267&lt;&gt;"",LOOKUP(BV267,Likelihoods!$A$7:$A$107,Likelihoods!O$7:O$107),"")</f>
        <v/>
      </c>
      <c r="BX267" s="9"/>
      <c r="BY267" s="9"/>
      <c r="BZ267" s="9"/>
      <c r="CA267" s="9"/>
      <c r="CB267" s="9"/>
      <c r="CC267" s="9"/>
      <c r="CD267" s="9"/>
      <c r="CE267" s="9"/>
      <c r="CF267" s="9"/>
      <c r="CG267" s="9"/>
      <c r="CH267" s="9"/>
      <c r="CI267" s="9"/>
      <c r="CJ267" s="9"/>
      <c r="CK267" s="9"/>
    </row>
    <row r="268" spans="1:89" ht="14.25">
      <c r="A268" s="59"/>
      <c r="B268" s="76"/>
      <c r="C268" s="77"/>
      <c r="D268" s="77"/>
      <c r="E268" s="77"/>
      <c r="F268" s="77"/>
      <c r="G268" s="77"/>
      <c r="H268" s="77"/>
      <c r="I268" s="77"/>
      <c r="J268" s="77"/>
      <c r="K268" s="77"/>
      <c r="L268" s="77"/>
      <c r="M268" s="77"/>
      <c r="N268" s="77"/>
      <c r="O268" s="77"/>
      <c r="P268" s="76"/>
      <c r="Q268" s="78"/>
      <c r="R268" s="77"/>
      <c r="S268" s="77"/>
      <c r="T268" s="77"/>
      <c r="U268" s="77"/>
      <c r="V268" s="76"/>
      <c r="W268" s="77"/>
      <c r="X268" s="78"/>
      <c r="Y268" s="77"/>
      <c r="Z268" s="77"/>
      <c r="AA268" s="77"/>
      <c r="AB268" s="77"/>
      <c r="AC268" s="77"/>
      <c r="AD268" s="77"/>
      <c r="AE268" s="77"/>
      <c r="AF268" s="76"/>
      <c r="AG268" s="77"/>
      <c r="AH268" s="77"/>
      <c r="AI268" s="77"/>
      <c r="AJ268" s="78"/>
      <c r="AK268" s="77"/>
      <c r="AL268" s="77"/>
      <c r="AM268" s="77"/>
      <c r="AN268" s="77"/>
      <c r="AO268" s="76"/>
      <c r="AP268" s="77"/>
      <c r="AQ268" s="78"/>
      <c r="AR268" s="76"/>
      <c r="AS268" s="78"/>
      <c r="AT268" s="77"/>
      <c r="AU268" s="77"/>
      <c r="AV268" s="179" t="str">
        <f>IF(AND(COUNTBLANK($B268:$O268)=13,COUNTBLANK($P268:$Q268)=1,COUNTBLANK($R268:$U268)=3,COUNTBLANK($V268:$X268)=2,COUNTBLANK($Y268:$AE268)=6,COUNTBLANK($AF268:$AJ268)=4,COUNTBLANK($AK268:AN268)=3,COUNTBLANK($AO268:$AQ268)=2,COUNTBLANK($AR268:$AS268)=1,COUNTBLANK($AT268:$AU268)=1),IF(Data!$B268&lt;&gt;"",Scoring!$D$7)+IF(Data!$C268&lt;&gt;"",Scoring!$D$8)+IF(Data!$D268&lt;&gt;"",Scoring!$D$9)+IF(Data!$E268&lt;&gt;"",Scoring!$D$10)+IF(Data!$F268&lt;&gt;"",Scoring!$D$11)+IF(Data!$G268&lt;&gt;"",Scoring!$D$12)+IF(Data!$H268&lt;&gt;"",Scoring!$D$13)+IF(Data!$I268&lt;&gt;"",Scoring!$D$14)+IF(Data!$J268&lt;&gt;"",Scoring!$D$15)+IF(Data!$K268&lt;&gt;"",Scoring!$D$16)+IF(Data!$L268&lt;&gt;"",Scoring!$D$17)+IF(Data!$M268&lt;&gt;"",Scoring!$D$18)+IF(Data!$N268&lt;&gt;"",Scoring!$D$19)+IF(Data!$O268&lt;&gt;"",Scoring!$D$20)+IF(Data!$P268&lt;&gt;"",Scoring!$D$21)+IF(Data!$Q268&lt;&gt;"",Scoring!$D$22)+IF(Data!$R268&lt;&gt;"",Scoring!$D$23)+IF(Data!$S268&lt;&gt;"",Scoring!$D$24)+IF(Data!$T268&lt;&gt;"",Scoring!$D$25)+IF(Data!$U268&lt;&gt;"",Scoring!$D$26)+IF(Data!$V268&lt;&gt;"",Scoring!$D$27)+IF(Data!$W268&lt;&gt;"",Scoring!$D$28)+IF(Data!$X268&lt;&gt;"",Scoring!$D$29)+IF(Data!$Y268&lt;&gt;"",Scoring!$D$30)+IF(Data!$Z268&lt;&gt;"",Scoring!$D$31)+IF(Data!$AA268&lt;&gt;"",Scoring!$D$32)+IF(Data!$AB268&lt;&gt;"",Scoring!$D$33)+IF(Data!$AC268&lt;&gt;"",Scoring!$D$34)+IF(Data!$AD268&lt;&gt;"",Scoring!$D$35)+IF(Data!$AE268&lt;&gt;"",Scoring!$D$36)+IF(Data!$AF268&lt;&gt;"",Scoring!$D$37)+IF(Data!$AG268&lt;&gt;"",Scoring!$D$38)+IF(Data!$AH268&lt;&gt;"",Scoring!$D$39)+IF(Data!$AI268&lt;&gt;"",Scoring!$D$40)+IF(Data!$AJ268&lt;&gt;"",Scoring!$D$41)+IF(Data!$AK268&lt;&gt;"",Scoring!$D$42)+IF(Data!$AL268&lt;&gt;"",Scoring!$D$43)+IF(Data!$AM268&lt;&gt;"",Scoring!$D$44)+IF(Data!$AN268&lt;&gt;"",Scoring!$D$45)+IF(Data!$AO268&lt;&gt;"",Scoring!$D$46)+IF(Data!$AP268&lt;&gt;"",Scoring!$D$47)+IF(Data!$AQ268&lt;&gt;"",Scoring!$D$48)+IF(Data!$AR268&lt;&gt;"",Scoring!$D$49)+IF(Data!$AS268&lt;&gt;"",Scoring!$D$50)+IF(Data!$AT268&lt;&gt;"",Scoring!$D$51)+IF(Data!$AU268&lt;&gt;"",Scoring!$D$52),"")</f>
        <v/>
      </c>
      <c r="AW268" s="180" t="str">
        <f>IF(AV268&lt;&gt;"",LOOKUP(AV268,Likelihoods!$A$7:$A$107,Likelihoods!B$7:B$107),"")</f>
        <v/>
      </c>
      <c r="AX268" s="181" t="str">
        <f>IF(AND(COUNTBLANK($B268:$O268)=13,COUNTBLANK($P268:$Q268)=1,COUNTBLANK($R268:$U268)=3,COUNTBLANK($V268:$X268)=2,COUNTBLANK($Y268:$AE268)=6,COUNTBLANK($AF268:$AJ268)=4,COUNTBLANK($AK268:AN268)=3,COUNTBLANK($AO268:$AQ268)=2,COUNTBLANK($AR268:$AS268)=1,COUNTBLANK($AT268:$AU268)=1),IF(Data!$B268&lt;&gt;"",Scoring!$E$7)+IF(Data!$C268&lt;&gt;"",Scoring!$E$8)+IF(Data!$D268&lt;&gt;"",Scoring!$E$9)+IF(Data!$E268&lt;&gt;"",Scoring!$E$10)+IF(Data!$F268&lt;&gt;"",Scoring!$E$11)+IF(Data!$G268&lt;&gt;"",Scoring!$E$12)+IF(Data!$H268&lt;&gt;"",Scoring!$E$13)+IF(Data!$I268&lt;&gt;"",Scoring!$E$14)+IF(Data!$J268&lt;&gt;"",Scoring!$E$15)+IF(Data!$K268&lt;&gt;"",Scoring!$E$16)+IF(Data!$L268&lt;&gt;"",Scoring!$E$17)+IF(Data!$M268&lt;&gt;"",Scoring!$E$18)+IF(Data!$N268&lt;&gt;"",Scoring!$E$19)+IF(Data!$O268&lt;&gt;"",Scoring!$E$20)+IF(Data!$P268&lt;&gt;"",Scoring!$E$21)+IF(Data!$Q268&lt;&gt;"",Scoring!$E$22)+IF(Data!$R268&lt;&gt;"",Scoring!$E$23)+IF(Data!$S268&lt;&gt;"",Scoring!$E$24)+IF(Data!$T268&lt;&gt;"",Scoring!$E$25)+IF(Data!$U268&lt;&gt;"",Scoring!$E$26)+IF(Data!$V268&lt;&gt;"",Scoring!$E$27)+IF(Data!$W268&lt;&gt;"",Scoring!$E$28)+IF(Data!$X268&lt;&gt;"",Scoring!$E$29)+IF(Data!$Y268&lt;&gt;"",Scoring!$E$30)+IF(Data!$Z268&lt;&gt;"",Scoring!$E$31)+IF(Data!$AA268&lt;&gt;"",Scoring!$E$32)+IF(Data!$AB268&lt;&gt;"",Scoring!$E$33)+IF(Data!$AC268&lt;&gt;"",Scoring!$E$34)+IF(Data!$AD268&lt;&gt;"",Scoring!$E$35)+IF(Data!$AE268&lt;&gt;"",Scoring!$E$36)+IF(Data!$AF268&lt;&gt;"",Scoring!$E$37)+IF(Data!$AG268&lt;&gt;"",Scoring!$E$38)+IF(Data!$AH268&lt;&gt;"",Scoring!$E$39)+IF(Data!$AI268&lt;&gt;"",Scoring!$E$40)+IF(Data!$AJ268&lt;&gt;"",Scoring!$E$41)+IF(Data!$AK268&lt;&gt;"",Scoring!$E$42)+IF(Data!$AL268&lt;&gt;"",Scoring!$E$43)+IF(Data!$AM268&lt;&gt;"",Scoring!$E$44)+IF(Data!$AN268&lt;&gt;"",Scoring!$E$45)+IF(Data!$AO268&lt;&gt;"",Scoring!$E$46)+IF(Data!$AP268&lt;&gt;"",Scoring!$E$47)+IF(Data!$AQ268&lt;&gt;"",Scoring!$E$48)+IF(Data!$AR268&lt;&gt;"",Scoring!$E$49)+IF(Data!$AS268&lt;&gt;"",Scoring!$E$50)+IF(Data!$AT268&lt;&gt;"",Scoring!$E$51)+IF(Data!$AU268&lt;&gt;"",Scoring!$E$52),"")</f>
        <v/>
      </c>
      <c r="AY268" s="180" t="str">
        <f>IF(AX268&lt;&gt;"",LOOKUP(AX268,Likelihoods!$A$7:$A$107,Likelihoods!C$7:C$107),"")</f>
        <v/>
      </c>
      <c r="AZ268" s="182" t="str">
        <f>IF(AND(COUNTBLANK($B268:$O268)=13,COUNTBLANK($P268:$Q268)=1,COUNTBLANK($R268:$U268)=3,COUNTBLANK($V268:$X268)=2,COUNTBLANK($Y268:$AE268)=6,COUNTBLANK($AF268:$AJ268)=4,COUNTBLANK($AK268:AN268)=3,COUNTBLANK($AO268:$AQ268)=2,COUNTBLANK($AR268:$AS268)=1,COUNTBLANK($AT268:$AU268)=1),IF(Data!$B268&lt;&gt;"",Scoring!$F$7)+IF(Data!$C268&lt;&gt;"",Scoring!$F$8)+IF(Data!$D268&lt;&gt;"",Scoring!$F$9)+IF(Data!$E268&lt;&gt;"",Scoring!$F$10)+IF(Data!$F268&lt;&gt;"",Scoring!$F$11)+IF(Data!$G268&lt;&gt;"",Scoring!$F$12)+IF(Data!$H268&lt;&gt;"",Scoring!$F$13)+IF(Data!$I268&lt;&gt;"",Scoring!$F$14)+IF(Data!$J268&lt;&gt;"",Scoring!$F$15)+IF(Data!$K268&lt;&gt;"",Scoring!$F$16)+IF(Data!$L268&lt;&gt;"",Scoring!$F$17)+IF(Data!$M268&lt;&gt;"",Scoring!$F$18)+IF(Data!$N268&lt;&gt;"",Scoring!$F$19)+IF(Data!$O268&lt;&gt;"",Scoring!$F$20)+IF(Data!$P268&lt;&gt;"",Scoring!$F$21)+IF(Data!$Q268&lt;&gt;"",Scoring!$F$22)+IF(Data!$R268&lt;&gt;"",Scoring!$F$23)+IF(Data!$S268&lt;&gt;"",Scoring!$F$24)+IF(Data!$T268&lt;&gt;"",Scoring!$F$25)+IF(Data!$U268&lt;&gt;"",Scoring!$F$26)+IF(Data!$V268&lt;&gt;"",Scoring!$F$27)+IF(Data!$W268&lt;&gt;"",Scoring!$F$28)+IF(Data!$X268&lt;&gt;"",Scoring!$F$29)+IF(Data!$Y268&lt;&gt;"",Scoring!$F$30)+IF(Data!$Z268&lt;&gt;"",Scoring!$F$31)+IF(Data!$AA268&lt;&gt;"",Scoring!$F$32)+IF(Data!$AB268&lt;&gt;"",Scoring!$F$33)+IF(Data!$AC268&lt;&gt;"",Scoring!$F$34)+IF(Data!$AD268&lt;&gt;"",Scoring!$F$35)+IF(Data!$AE268&lt;&gt;"",Scoring!$F$36)+IF(Data!$AF268&lt;&gt;"",Scoring!$F$37)+IF(Data!$AG268&lt;&gt;"",Scoring!$F$38)+IF(Data!$AH268&lt;&gt;"",Scoring!$F$39)+IF(Data!$AI268&lt;&gt;"",Scoring!$F$40)+IF(Data!$AJ268&lt;&gt;"",Scoring!$F$41)+IF(Data!$AK268&lt;&gt;"",Scoring!$F$42)+IF(Data!$AL268&lt;&gt;"",Scoring!$F$43)+IF(Data!$AM268&lt;&gt;"",Scoring!$F$44)+IF(Data!$AN268&lt;&gt;"",Scoring!$F$45)+IF(Data!$AO268&lt;&gt;"",Scoring!$F$46)+IF(Data!$AP268&lt;&gt;"",Scoring!$F$47)+IF(Data!$AQ268&lt;&gt;"",Scoring!$F$48)+IF(Data!$AR268&lt;&gt;"",Scoring!$F$49)+IF(Data!$AS268&lt;&gt;"",Scoring!$F$50)+IF(Data!$AT268&lt;&gt;"",Scoring!$F$51)+IF(Data!$AU268&lt;&gt;"",Scoring!$F$52),"")</f>
        <v/>
      </c>
      <c r="BA268" s="183" t="str">
        <f>IF(AZ268&lt;&gt;"",LOOKUP(AZ268,Likelihoods!$A$7:$A$107,Likelihoods!D$7:D$107),"")</f>
        <v/>
      </c>
      <c r="BB268" s="181" t="str">
        <f>IF(AND(COUNTBLANK($B268:$O268)=13,COUNTBLANK($P268:$Q268)=1,COUNTBLANK($R268:$U268)=3,COUNTBLANK($V268:$X268)=2,COUNTBLANK($Y268:$AE268)=6,COUNTBLANK($AF268:$AJ268)=4,COUNTBLANK($AK268:AN268)=3,COUNTBLANK($AO268:$AQ268)=2,COUNTBLANK($AR268:$AS268)=1,COUNTBLANK($AT268:$AU268)=1),IF(Data!$B268&lt;&gt;"",Scoring!$G$7)+IF(Data!$C268&lt;&gt;"",Scoring!$G$8)+IF(Data!$D268&lt;&gt;"",Scoring!$G$9)+IF(Data!$E268&lt;&gt;"",Scoring!$G$10)+IF(Data!$F268&lt;&gt;"",Scoring!$G$11)+IF(Data!$G268&lt;&gt;"",Scoring!$G$12)+IF(Data!$H268&lt;&gt;"",Scoring!$G$13)+IF(Data!$I268&lt;&gt;"",Scoring!$G$14)+IF(Data!$J268&lt;&gt;"",Scoring!$G$15)+IF(Data!$K268&lt;&gt;"",Scoring!$G$16)+IF(Data!$L268&lt;&gt;"",Scoring!$G$17)+IF(Data!$M268&lt;&gt;"",Scoring!$G$18)+IF(Data!$N268&lt;&gt;"",Scoring!$G$19)+IF(Data!$O268&lt;&gt;"",Scoring!$G$20)+IF(Data!$P268&lt;&gt;"",Scoring!$G$21)+IF(Data!$Q268&lt;&gt;"",Scoring!$G$22)+IF(Data!$R268&lt;&gt;"",Scoring!$G$23)+IF(Data!$S268&lt;&gt;"",Scoring!$G$24)+IF(Data!$T268&lt;&gt;"",Scoring!$G$25)+IF(Data!$U268&lt;&gt;"",Scoring!$G$26)+IF(Data!$V268&lt;&gt;"",Scoring!$G$27)+IF(Data!$W268&lt;&gt;"",Scoring!$G$28)+IF(Data!$X268&lt;&gt;"",Scoring!$G$29)+IF(Data!$Y268&lt;&gt;"",Scoring!$G$30)+IF(Data!$Z268&lt;&gt;"",Scoring!$G$31)+IF(Data!$AA268&lt;&gt;"",Scoring!$G$32)+IF(Data!$AB268&lt;&gt;"",Scoring!$G$33)+IF(Data!$AC268&lt;&gt;"",Scoring!$G$34)+IF(Data!$AD268&lt;&gt;"",Scoring!$G$35)+IF(Data!$AE268&lt;&gt;"",Scoring!$G$36)+IF(Data!$AF268&lt;&gt;"",Scoring!$G$37)+IF(Data!$AG268&lt;&gt;"",Scoring!$G$38)+IF(Data!$AH268&lt;&gt;"",Scoring!$G$39)+IF(Data!$AI268&lt;&gt;"",Scoring!$G$40)+IF(Data!$AJ268&lt;&gt;"",Scoring!$G$41)+IF(Data!$AK268&lt;&gt;"",Scoring!$G$42)+IF(Data!$AL268&lt;&gt;"",Scoring!$G$43)+IF(Data!$AM268&lt;&gt;"",Scoring!$G$44)+IF(Data!$AN268&lt;&gt;"",Scoring!$G$45)+IF(Data!$AO268&lt;&gt;"",Scoring!$G$46)+IF(Data!$AP268&lt;&gt;"",Scoring!$G$47)+IF(Data!$AQ268&lt;&gt;"",Scoring!$G$48)+IF(Data!$AR268&lt;&gt;"",Scoring!$G$49)+IF(Data!$AS268&lt;&gt;"",Scoring!$G$50)+IF(Data!$AT268&lt;&gt;"",Scoring!$G$51)+IF(Data!$AU268&lt;&gt;"",Scoring!$G$52),"")</f>
        <v/>
      </c>
      <c r="BC268" s="184" t="str">
        <f>IF(BB268&lt;&gt;"",LOOKUP(BB268,Likelihoods!$A$7:$A$107,Likelihoods!E$7:E$107),"")</f>
        <v/>
      </c>
      <c r="BD268" s="185" t="str">
        <f>IF(AND(COUNTBLANK($B268:$O268)=13,COUNTBLANK($P268:$Q268)=1,COUNTBLANK($R268:$U268)=3,COUNTBLANK($V268:$X268)=2,COUNTBLANK($Y268:$AE268)=6,COUNTBLANK($AF268:$AJ268)=4,COUNTBLANK($AK268:AN268)=3,COUNTBLANK($AO268:$AQ268)=2,COUNTBLANK($AR268:$AS268)=1,COUNTBLANK($AT268:$AU268)=1),IF(Data!$B268&lt;&gt;"",Scoring!$H$7)+IF(Data!$C268&lt;&gt;"",Scoring!$H$8)+IF(Data!$D268&lt;&gt;"",Scoring!$H$9)+IF(Data!$E268&lt;&gt;"",Scoring!$H$10)+IF(Data!$F268&lt;&gt;"",Scoring!$H$11)+IF(Data!$G268&lt;&gt;"",Scoring!$H$12)+IF(Data!$H268&lt;&gt;"",Scoring!$H$13)+IF(Data!$I268&lt;&gt;"",Scoring!$H$14)+IF(Data!$J268&lt;&gt;"",Scoring!$H$15)+IF(Data!$K268&lt;&gt;"",Scoring!$H$16)+IF(Data!$L268&lt;&gt;"",Scoring!$H$17)+IF(Data!$M268&lt;&gt;"",Scoring!$H$18)+IF(Data!$N268&lt;&gt;"",Scoring!$H$19)+IF(Data!$O268&lt;&gt;"",Scoring!$H$20)+IF(Data!$P268&lt;&gt;"",Scoring!$H$21)+IF(Data!$Q268&lt;&gt;"",Scoring!$H$22)+IF(Data!$R268&lt;&gt;"",Scoring!$H$23)+IF(Data!$S268&lt;&gt;"",Scoring!$H$24)+IF(Data!$T268&lt;&gt;"",Scoring!$H$25)+IF(Data!$U268&lt;&gt;"",Scoring!$H$26)+IF(Data!$V268&lt;&gt;"",Scoring!$H$27)+IF(Data!$W268&lt;&gt;"",Scoring!$H$28)+IF(Data!$X268&lt;&gt;"",Scoring!$H$29)+IF(Data!$Y268&lt;&gt;"",Scoring!$H$30)+IF(Data!$Z268&lt;&gt;"",Scoring!$H$31)+IF(Data!$AA268&lt;&gt;"",Scoring!$H$32)+IF(Data!$AB268&lt;&gt;"",Scoring!$H$33)+IF(Data!$AC268&lt;&gt;"",Scoring!$H$34)+IF(Data!$AD268&lt;&gt;"",Scoring!$H$35)+IF(Data!$AE268&lt;&gt;"",Scoring!$H$36)+IF(Data!$AF268&lt;&gt;"",Scoring!$H$37)+IF(Data!$AG268&lt;&gt;"",Scoring!$H$38)+IF(Data!$AH268&lt;&gt;"",Scoring!$H$39)+IF(Data!$AI268&lt;&gt;"",Scoring!$H$40)+IF(Data!$AJ268&lt;&gt;"",Scoring!$H$41)+IF(Data!$AK268&lt;&gt;"",Scoring!$H$42)+IF(Data!$AL268&lt;&gt;"",Scoring!$H$43)+IF(Data!$AM268&lt;&gt;"",Scoring!$H$44)+IF(Data!$AN268&lt;&gt;"",Scoring!$H$45)+IF(Data!$AO268&lt;&gt;"",Scoring!$H$46)+IF(Data!$AP268&lt;&gt;"",Scoring!$H$47)+IF(Data!$AQ268&lt;&gt;"",Scoring!$H$48)+IF(Data!$AR268&lt;&gt;"",Scoring!$H$49)+IF(Data!$AS268&lt;&gt;"",Scoring!$H$50)+IF(Data!$AT268&lt;&gt;"",Scoring!$H$51)+IF(Data!$AU268&lt;&gt;"",Scoring!$H$52),"")</f>
        <v/>
      </c>
      <c r="BE268" s="186" t="str">
        <f>IF(BD268&lt;&gt;"",LOOKUP(BD268,Likelihoods!$A$7:$A$107,Likelihoods!F$7:F$107),"")</f>
        <v/>
      </c>
      <c r="BF268" s="181" t="str">
        <f>IF(AND(COUNTBLANK($B268:$O268)=13,COUNTBLANK($P268:$Q268)=1,COUNTBLANK($R268:$U268)=3,COUNTBLANK($V268:$X268)=2,COUNTBLANK($Y268:$AE268)=6,COUNTBLANK($AF268:$AJ268)=4,COUNTBLANK($AK268:AN268)=3,COUNTBLANK($AO268:$AQ268)=2,COUNTBLANK($AR268:$AS268)=1,COUNTBLANK($AT268:$AU268)=1),IF(Data!$B268&lt;&gt;"",Scoring!$I$7)+IF(Data!$C268&lt;&gt;"",Scoring!$I$8)+IF(Data!$D268&lt;&gt;"",Scoring!$I$9)+IF(Data!$E268&lt;&gt;"",Scoring!$I$10)+IF(Data!$F268&lt;&gt;"",Scoring!$I$11)+IF(Data!$G268&lt;&gt;"",Scoring!$I$12)+IF(Data!$H268&lt;&gt;"",Scoring!$I$13)+IF(Data!$I268&lt;&gt;"",Scoring!$I$14)+IF(Data!$J268&lt;&gt;"",Scoring!$I$15)+IF(Data!$K268&lt;&gt;"",Scoring!$I$16)+IF(Data!$L268&lt;&gt;"",Scoring!$I$17)+IF(Data!$M268&lt;&gt;"",Scoring!$I$18)+IF(Data!$N268&lt;&gt;"",Scoring!$I$19)+IF(Data!$O268&lt;&gt;"",Scoring!$I$20)+IF(Data!$P268&lt;&gt;"",Scoring!$I$21)+IF(Data!$Q268&lt;&gt;"",Scoring!$I$22)+IF(Data!$R268&lt;&gt;"",Scoring!$I$23)+IF(Data!$S268&lt;&gt;"",Scoring!$I$24)+IF(Data!$T268&lt;&gt;"",Scoring!$I$25)+IF(Data!$U268&lt;&gt;"",Scoring!$I$26)+IF(Data!$V268&lt;&gt;"",Scoring!$I$27)+IF(Data!$W268&lt;&gt;"",Scoring!$I$28)+IF(Data!$X268&lt;&gt;"",Scoring!$I$29)+IF(Data!$Y268&lt;&gt;"",Scoring!$I$30)+IF(Data!$Z268&lt;&gt;"",Scoring!$I$31)+IF(Data!$AA268&lt;&gt;"",Scoring!$I$32)+IF(Data!$AB268&lt;&gt;"",Scoring!$I$33)+IF(Data!$AC268&lt;&gt;"",Scoring!$I$34)+IF(Data!$AD268&lt;&gt;"",Scoring!$I$35)+IF(Data!$AE268&lt;&gt;"",Scoring!$I$36)+IF(Data!$AF268&lt;&gt;"",Scoring!$I$37)+IF(Data!$AG268&lt;&gt;"",Scoring!$I$38)+IF(Data!$AH268&lt;&gt;"",Scoring!$I$39)+IF(Data!$AI268&lt;&gt;"",Scoring!$I$40)+IF(Data!$AJ268&lt;&gt;"",Scoring!$I$41)+IF(Data!$AK268&lt;&gt;"",Scoring!$I$42)+IF(Data!$AL268&lt;&gt;"",Scoring!$I$43)+IF(Data!$AM268&lt;&gt;"",Scoring!$I$44)+IF(Data!$AN268&lt;&gt;"",Scoring!$I$45)+IF(Data!$AO268&lt;&gt;"",Scoring!$I$46)+IF(Data!$AP268&lt;&gt;"",Scoring!$I$47)+IF(Data!$AQ268&lt;&gt;"",Scoring!$I$48)+IF(Data!$AR268&lt;&gt;"",Scoring!$I$49)+IF(Data!$AS268&lt;&gt;"",Scoring!$I$50)+IF(Data!$AT268&lt;&gt;"",Scoring!$I$51)+IF(Data!$AU268&lt;&gt;"",Scoring!$I$52),"")</f>
        <v/>
      </c>
      <c r="BG268" s="180" t="str">
        <f>IF(BF268&lt;&gt;"",LOOKUP(BF268,Likelihoods!$A$7:$A$107,Likelihoods!G$7:G$107),"")</f>
        <v/>
      </c>
      <c r="BH268" s="187" t="str">
        <f>IF(AND(COUNTBLANK($B268:$O268)=13,COUNTBLANK($P268:$Q268)=1,COUNTBLANK($R268:$U268)=3,COUNTBLANK($V268:$X268)=2,COUNTBLANK($Y268:$AE268)=6,COUNTBLANK($AF268:$AJ268)=4,COUNTBLANK($AK268:AN268)=3,COUNTBLANK($AO268:$AQ268)=2,COUNTBLANK($AR268:$AS268)=1,COUNTBLANK($AT268:$AU268)=1),IF(Data!$B268&lt;&gt;"",Scoring!$J$7)+IF(Data!$C268&lt;&gt;"",Scoring!$J$8)+IF(Data!$D268&lt;&gt;"",Scoring!$J$9)+IF(Data!$E268&lt;&gt;"",Scoring!$J$10)+IF(Data!$F268&lt;&gt;"",Scoring!$J$11)+IF(Data!$G268&lt;&gt;"",Scoring!$J$12)+IF(Data!$H268&lt;&gt;"",Scoring!$J$13)+IF(Data!$I268&lt;&gt;"",Scoring!$J$14)+IF(Data!$J268&lt;&gt;"",Scoring!$J$15)+IF(Data!$K268&lt;&gt;"",Scoring!$J$16)+IF(Data!$L268&lt;&gt;"",Scoring!$J$17)+IF(Data!$M268&lt;&gt;"",Scoring!$J$18)+IF(Data!$N268&lt;&gt;"",Scoring!$J$19)+IF(Data!$O268&lt;&gt;"",Scoring!$J$20)+IF(Data!$P268&lt;&gt;"",Scoring!$J$21)+IF(Data!$Q268&lt;&gt;"",Scoring!$J$22)+IF(Data!$R268&lt;&gt;"",Scoring!$J$23)+IF(Data!$S268&lt;&gt;"",Scoring!$J$24)+IF(Data!$T268&lt;&gt;"",Scoring!$J$25)+IF(Data!$U268&lt;&gt;"",Scoring!$J$26)+IF(Data!$V268&lt;&gt;"",Scoring!$J$27)+IF(Data!$W268&lt;&gt;"",Scoring!$J$28)+IF(Data!$X268&lt;&gt;"",Scoring!$J$29)+IF(Data!$Y268&lt;&gt;"",Scoring!$J$30)+IF(Data!$Z268&lt;&gt;"",Scoring!$J$31)+IF(Data!$AA268&lt;&gt;"",Scoring!$J$32)+IF(Data!$AB268&lt;&gt;"",Scoring!$J$33)+IF(Data!$AC268&lt;&gt;"",Scoring!$J$34)+IF(Data!$AD268&lt;&gt;"",Scoring!$J$35)+IF(Data!$AE268&lt;&gt;"",Scoring!$J$36)+IF(Data!$AF268&lt;&gt;"",Scoring!$J$37)+IF(Data!$AG268&lt;&gt;"",Scoring!$J$38)+IF(Data!$AH268&lt;&gt;"",Scoring!$J$39)+IF(Data!$AI268&lt;&gt;"",Scoring!$J$40)+IF(Data!$AJ268&lt;&gt;"",Scoring!$J$41)+IF(Data!$AK268&lt;&gt;"",Scoring!$J$42)+IF(Data!$AL268&lt;&gt;"",Scoring!$J$43)+IF(Data!$AM268&lt;&gt;"",Scoring!$J$44)+IF(Data!$AN268&lt;&gt;"",Scoring!$J$45)+IF(Data!$AO268&lt;&gt;"",Scoring!$J$46)+IF(Data!$AP268&lt;&gt;"",Scoring!$J$47)+IF(Data!$AQ268&lt;&gt;"",Scoring!$J$48)+IF(Data!$AR268&lt;&gt;"",Scoring!$J$49)+IF(Data!$AS268&lt;&gt;"",Scoring!$J$50)+IF(Data!$AT268&lt;&gt;"",Scoring!$J$51)+IF(Data!$AU268&lt;&gt;"",Scoring!$J$52),"")</f>
        <v/>
      </c>
      <c r="BI268" s="183" t="str">
        <f>IF(BH268&lt;&gt;"",LOOKUP(BH268,Likelihoods!$A$7:$A$107,Likelihoods!H$7:H$107),"")</f>
        <v/>
      </c>
      <c r="BJ268" s="188" t="str">
        <f>IF(AND(COUNTBLANK($B268:$O268)=13,COUNTBLANK($P268:$Q268)=1,COUNTBLANK($R268:$U268)=3,COUNTBLANK($V268:$X268)=2,COUNTBLANK($Y268:$AE268)=6,COUNTBLANK($AF268:$AJ268)=4,COUNTBLANK($AK268:AN268)=3,COUNTBLANK($AO268:$AQ268)=2,COUNTBLANK($AR268:$AS268)=1,COUNTBLANK($AT268:$AU268)=1),IF(Data!$B268&lt;&gt;"",Scoring!$K$7)+IF(Data!$C268&lt;&gt;"",Scoring!$K$8)+IF(Data!$D268&lt;&gt;"",Scoring!$K$9)+IF(Data!$E268&lt;&gt;"",Scoring!$K$10)+IF(Data!$F268&lt;&gt;"",Scoring!$K$11)+IF(Data!$G268&lt;&gt;"",Scoring!$K$12)+IF(Data!$H268&lt;&gt;"",Scoring!$K$13)+IF(Data!$I268&lt;&gt;"",Scoring!$K$14)+IF(Data!$J268&lt;&gt;"",Scoring!$K$15)+IF(Data!$K268&lt;&gt;"",Scoring!$K$16)+IF(Data!$L268&lt;&gt;"",Scoring!$K$17)+IF(Data!$M268&lt;&gt;"",Scoring!$K$18)+IF(Data!$N268&lt;&gt;"",Scoring!$K$19)+IF(Data!$O268&lt;&gt;"",Scoring!$K$20)+IF(Data!$P268&lt;&gt;"",Scoring!$K$21)+IF(Data!$Q268&lt;&gt;"",Scoring!$K$22)+IF(Data!$R268&lt;&gt;"",Scoring!$K$23)+IF(Data!$S268&lt;&gt;"",Scoring!$K$24)+IF(Data!$T268&lt;&gt;"",Scoring!$K$25)+IF(Data!$U268&lt;&gt;"",Scoring!$K$26)+IF(Data!$V268&lt;&gt;"",Scoring!$K$27)+IF(Data!$W268&lt;&gt;"",Scoring!$K$28)+IF(Data!$X268&lt;&gt;"",Scoring!$K$29)+IF(Data!$Y268&lt;&gt;"",Scoring!$K$30)+IF(Data!$Z268&lt;&gt;"",Scoring!$K$31)+IF(Data!$AA268&lt;&gt;"",Scoring!$K$32)+IF(Data!$AB268&lt;&gt;"",Scoring!$K$33)+IF(Data!$AC268&lt;&gt;"",Scoring!$K$34)+IF(Data!$AD268&lt;&gt;"",Scoring!$K$35)+IF(Data!$AE268&lt;&gt;"",Scoring!$K$36)+IF(Data!$AF268&lt;&gt;"",Scoring!$K$37)+IF(Data!$AG268&lt;&gt;"",Scoring!$K$38)+IF(Data!$AH268&lt;&gt;"",Scoring!$K$39)+IF(Data!$AI268&lt;&gt;"",Scoring!$K$40)+IF(Data!$AJ268&lt;&gt;"",Scoring!$K$41)+IF(Data!$AK268&lt;&gt;"",Scoring!$K$42)+IF(Data!$AL268&lt;&gt;"",Scoring!$K$43)+IF(Data!$AM268&lt;&gt;"",Scoring!$K$44)+IF(Data!$AN268&lt;&gt;"",Scoring!$K$45)+IF(Data!$AO268&lt;&gt;"",Scoring!$K$46)+IF(Data!$AP268&lt;&gt;"",Scoring!$K$47)+IF(Data!$AQ268&lt;&gt;"",Scoring!$K$48)+IF(Data!$AR268&lt;&gt;"",Scoring!$K$49)+IF(Data!$AS268&lt;&gt;"",Scoring!$K$50)+IF(Data!$AT268&lt;&gt;"",Scoring!$K$51)+IF(Data!$AU268&lt;&gt;"",Scoring!$K$52),"")</f>
        <v/>
      </c>
      <c r="BK268" s="184" t="str">
        <f>IF(BJ268&lt;&gt;"",LOOKUP(BJ268,Likelihoods!$A$7:$A$107,Likelihoods!I$7:I$107),"")</f>
        <v/>
      </c>
      <c r="BL268" s="187" t="str">
        <f>IF(AND(COUNTBLANK($B268:$O268)=13,COUNTBLANK($P268:$Q268)=1,COUNTBLANK($R268:$U268)=3,COUNTBLANK($V268:$X268)=2,COUNTBLANK($Y268:$AE268)=6,COUNTBLANK($AF268:$AJ268)=4,COUNTBLANK($AK268:AN268)=3,COUNTBLANK($AO268:$AQ268)=2,COUNTBLANK($AR268:$AS268)=1,COUNTBLANK($AT268:$AU268)=1),IF(Data!$B268&lt;&gt;"",Scoring!$L$7)+IF(Data!$C268&lt;&gt;"",Scoring!$L$8)+IF(Data!$D268&lt;&gt;"",Scoring!$L$9)+IF(Data!$E268&lt;&gt;"",Scoring!$L$10)+IF(Data!$F268&lt;&gt;"",Scoring!$L$11)+IF(Data!$G268&lt;&gt;"",Scoring!$L$12)+IF(Data!$H268&lt;&gt;"",Scoring!$L$13)+IF(Data!$I268&lt;&gt;"",Scoring!$L$14)+IF(Data!$J268&lt;&gt;"",Scoring!$L$15)+IF(Data!$K268&lt;&gt;"",Scoring!$L$16)+IF(Data!$L268&lt;&gt;"",Scoring!$L$17)+IF(Data!$M268&lt;&gt;"",Scoring!$L$18)+IF(Data!$N268&lt;&gt;"",Scoring!$L$19)+IF(Data!$O268&lt;&gt;"",Scoring!$L$20)+IF(Data!$P268&lt;&gt;"",Scoring!$L$21)+IF(Data!$Q268&lt;&gt;"",Scoring!$L$22)+IF(Data!$R268&lt;&gt;"",Scoring!$L$23)+IF(Data!$S268&lt;&gt;"",Scoring!$L$24)+IF(Data!$T268&lt;&gt;"",Scoring!$L$25)+IF(Data!$U268&lt;&gt;"",Scoring!$L$26)+IF(Data!$V268&lt;&gt;"",Scoring!$L$27)+IF(Data!$W268&lt;&gt;"",Scoring!$L$28)+IF(Data!$X268&lt;&gt;"",Scoring!$L$29)+IF(Data!$Y268&lt;&gt;"",Scoring!$L$30)+IF(Data!$Z268&lt;&gt;"",Scoring!$L$31)+IF(Data!$AA268&lt;&gt;"",Scoring!$L$32)+IF(Data!$AB268&lt;&gt;"",Scoring!$L$33)+IF(Data!$AC268&lt;&gt;"",Scoring!$L$34)+IF(Data!$AD268&lt;&gt;"",Scoring!$L$35)+IF(Data!$AE268&lt;&gt;"",Scoring!$L$36)+IF(Data!$AF268&lt;&gt;"",Scoring!$L$37)+IF(Data!$AG268&lt;&gt;"",Scoring!$L$38)+IF(Data!$AH268&lt;&gt;"",Scoring!$L$39)+IF(Data!$AI268&lt;&gt;"",Scoring!$L$40)+IF(Data!$AJ268&lt;&gt;"",Scoring!$L$41)+IF(Data!$AK268&lt;&gt;"",Scoring!$L$42)+IF(Data!$AL268&lt;&gt;"",Scoring!$L$43)+IF(Data!$AM268&lt;&gt;"",Scoring!$L$44)+IF(Data!$AN268&lt;&gt;"",Scoring!$L$45)+IF(Data!$AO268&lt;&gt;"",Scoring!$L$46)+IF(Data!$AP268&lt;&gt;"",Scoring!$L$47)+IF(Data!$AQ268&lt;&gt;"",Scoring!$L$48)+IF(Data!$AR268&lt;&gt;"",Scoring!$L$49)+IF(Data!$AS268&lt;&gt;"",Scoring!$L$50)+IF(Data!$AT268&lt;&gt;"",Scoring!$L$51)+IF(Data!$AU268&lt;&gt;"",Scoring!$L$52),"")</f>
        <v/>
      </c>
      <c r="BM268" s="180" t="str">
        <f>IF(BL268&lt;&gt;"",LOOKUP(BL268,Likelihoods!$A$7:$A$107,Likelihoods!J$7:J$107),"")</f>
        <v/>
      </c>
      <c r="BN268" s="181" t="str">
        <f>IF(AND(COUNTBLANK($B268:$O268)=13,COUNTBLANK($P268:$Q268)=1,COUNTBLANK($R268:$U268)=3,COUNTBLANK($V268:$X268)=2,COUNTBLANK($Y268:$AE268)=6,COUNTBLANK($AF268:$AJ268)=4,COUNTBLANK($AK268:AN268)=3,COUNTBLANK($AO268:$AQ268)=2,COUNTBLANK($AR268:$AS268)=1,COUNTBLANK($AT268:$AU268)=1),IF(Data!$B268&lt;&gt;"",Scoring!$M$7)+IF(Data!$C268&lt;&gt;"",Scoring!$M$8)+IF(Data!$D268&lt;&gt;"",Scoring!$M$9)+IF(Data!$E268&lt;&gt;"",Scoring!$M$10)+IF(Data!$F268&lt;&gt;"",Scoring!$M$11)+IF(Data!$G268&lt;&gt;"",Scoring!$M$12)+IF(Data!$H268&lt;&gt;"",Scoring!$M$13)+IF(Data!$I268&lt;&gt;"",Scoring!$M$14)+IF(Data!$J268&lt;&gt;"",Scoring!$M$15)+IF(Data!$K268&lt;&gt;"",Scoring!$M$16)+IF(Data!$L268&lt;&gt;"",Scoring!$M$17)+IF(Data!$M268&lt;&gt;"",Scoring!$M$18)+IF(Data!$N268&lt;&gt;"",Scoring!$M$19)+IF(Data!$O268&lt;&gt;"",Scoring!$M$20)+IF(Data!$P268&lt;&gt;"",Scoring!$M$21)+IF(Data!$Q268&lt;&gt;"",Scoring!$M$22)+IF(Data!$R268&lt;&gt;"",Scoring!$M$23)+IF(Data!$S268&lt;&gt;"",Scoring!$M$24)+IF(Data!$T268&lt;&gt;"",Scoring!$M$25)+IF(Data!$U268&lt;&gt;"",Scoring!$M$26)+IF(Data!$V268&lt;&gt;"",Scoring!$M$27)+IF(Data!$W268&lt;&gt;"",Scoring!$M$28)+IF(Data!$X268&lt;&gt;"",Scoring!$M$29)+IF(Data!$Y268&lt;&gt;"",Scoring!$M$30)+IF(Data!$Z268&lt;&gt;"",Scoring!$M$31)+IF(Data!$AA268&lt;&gt;"",Scoring!$M$32)+IF(Data!$AB268&lt;&gt;"",Scoring!$M$33)+IF(Data!$AC268&lt;&gt;"",Scoring!$M$34)+IF(Data!$AD268&lt;&gt;"",Scoring!$M$35)+IF(Data!$AE268&lt;&gt;"",Scoring!$M$36)+IF(Data!$AF268&lt;&gt;"",Scoring!$M$37)+IF(Data!$AG268&lt;&gt;"",Scoring!$M$38)+IF(Data!$AH268&lt;&gt;"",Scoring!$M$39)+IF(Data!$AI268&lt;&gt;"",Scoring!$M$40)+IF(Data!$AJ268&lt;&gt;"",Scoring!$M$41)+IF(Data!$AK268&lt;&gt;"",Scoring!$M$42)+IF(Data!$AL268&lt;&gt;"",Scoring!$M$43)+IF(Data!$AM268&lt;&gt;"",Scoring!$M$44)+IF(Data!$AN268&lt;&gt;"",Scoring!$M$45)+IF(Data!$AO268&lt;&gt;"",Scoring!$M$46)+IF(Data!$AP268&lt;&gt;"",Scoring!$M$47)+IF(Data!$AQ268&lt;&gt;"",Scoring!$M$48)+IF(Data!$AR268&lt;&gt;"",Scoring!$M$49)+IF(Data!$AS268&lt;&gt;"",Scoring!$M$50)+IF(Data!$AT268&lt;&gt;"",Scoring!$M$51)+IF(Data!$AU268&lt;&gt;"",Scoring!$M$52),"")</f>
        <v/>
      </c>
      <c r="BO268" s="184" t="str">
        <f>IF(BN268&lt;&gt;"",LOOKUP(BN268,Likelihoods!$A$7:$A$107,Likelihoods!K$7:K$107),"")</f>
        <v/>
      </c>
      <c r="BP268" s="179" t="str">
        <f>IF(AND(COUNTBLANK($B268:$O268)=13,COUNTBLANK($P268:$Q268)=1,COUNTBLANK($R268:$U268)=3,COUNTBLANK($V268:$X268)=2,COUNTBLANK($Y268:$AE268)=6,COUNTBLANK($AF268:$AJ268)=4,COUNTBLANK($AK268:AN268)=3,COUNTBLANK($AO268:$AQ268)=2,COUNTBLANK($AR268:$AS268)=1,COUNTBLANK($AT268:$AU268)=1),IF(Data!$B268&lt;&gt;"",Scoring!$N$7)+IF(Data!$C268&lt;&gt;"",Scoring!$N$8)+IF(Data!$D268&lt;&gt;"",Scoring!$N$9)+IF(Data!$E268&lt;&gt;"",Scoring!$N$10)+IF(Data!$F268&lt;&gt;"",Scoring!$N$11)+IF(Data!$G268&lt;&gt;"",Scoring!$N$12)+IF(Data!$H268&lt;&gt;"",Scoring!$N$13)+IF(Data!$I268&lt;&gt;"",Scoring!$N$14)+IF(Data!$J268&lt;&gt;"",Scoring!$N$15)+IF(Data!$K268&lt;&gt;"",Scoring!$N$16)+IF(Data!$L268&lt;&gt;"",Scoring!$N$17)+IF(Data!$M268&lt;&gt;"",Scoring!$N$18)+IF(Data!$N268&lt;&gt;"",Scoring!$N$19)+IF(Data!$O268&lt;&gt;"",Scoring!$N$20)+IF(Data!$P268&lt;&gt;"",Scoring!$N$21)+IF(Data!$Q268&lt;&gt;"",Scoring!$N$22)+IF(Data!$R268&lt;&gt;"",Scoring!$N$23)+IF(Data!$S268&lt;&gt;"",Scoring!$N$24)+IF(Data!$T268&lt;&gt;"",Scoring!$N$25)+IF(Data!$U268&lt;&gt;"",Scoring!$N$26)+IF(Data!$V268&lt;&gt;"",Scoring!$N$27)+IF(Data!$W268&lt;&gt;"",Scoring!$N$28)+IF(Data!$X268&lt;&gt;"",Scoring!$N$29)+IF(Data!$Y268&lt;&gt;"",Scoring!$N$30)+IF(Data!$Z268&lt;&gt;"",Scoring!$N$31)+IF(Data!$AA268&lt;&gt;"",Scoring!$N$32)+IF(Data!$AB268&lt;&gt;"",Scoring!$N$33)+IF(Data!$AC268&lt;&gt;"",Scoring!$N$34)+IF(Data!$AD268&lt;&gt;"",Scoring!$N$35)+IF(Data!$AE268&lt;&gt;"",Scoring!$N$36)+IF(Data!$AF268&lt;&gt;"",Scoring!$N$37)+IF(Data!$AG268&lt;&gt;"",Scoring!$N$38)+IF(Data!$AH268&lt;&gt;"",Scoring!$N$39)+IF(Data!$AI268&lt;&gt;"",Scoring!$N$40)+IF(Data!$AJ268&lt;&gt;"",Scoring!$N$41)+IF(Data!$AK268&lt;&gt;"",Scoring!$N$42)+IF(Data!$AL268&lt;&gt;"",Scoring!$N$43)+IF(Data!$AM268&lt;&gt;"",Scoring!$N$44)+IF(Data!$AN268&lt;&gt;"",Scoring!$N$45)+IF(Data!$AO268&lt;&gt;"",Scoring!$N$46)+IF(Data!$AP268&lt;&gt;"",Scoring!$N$47)+IF(Data!$AQ268&lt;&gt;"",Scoring!$N$48)+IF(Data!$AR268&lt;&gt;"",Scoring!$N$49)+IF(Data!$AS268&lt;&gt;"",Scoring!$N$50)+IF(Data!$AT268&lt;&gt;"",Scoring!$N$51)+IF(Data!$AU268&lt;&gt;"",Scoring!$N$52),"")</f>
        <v/>
      </c>
      <c r="BQ268" s="189" t="str">
        <f>IF(BP268&lt;&gt;"",LOOKUP(BP268,Likelihoods!$A$7:$A$107,Likelihoods!L$7:L$107),"")</f>
        <v/>
      </c>
      <c r="BR268" s="181" t="str">
        <f>IF(AND(COUNTBLANK($B268:$O268)=13,COUNTBLANK($P268:$Q268)=1,COUNTBLANK($R268:$U268)=3,COUNTBLANK($V268:$X268)=2,COUNTBLANK($Y268:$AE268)=6,COUNTBLANK($AF268:$AJ268)=4,COUNTBLANK($AK268:AN268)=3,COUNTBLANK($AO268:$AQ268)=2,COUNTBLANK($AR268:$AS268)=1,COUNTBLANK($AT268:$AU268)=1),IF(Data!$B268&lt;&gt;"",Scoring!$O$7)+IF(Data!$C268&lt;&gt;"",Scoring!$O$8)+IF(Data!$D268&lt;&gt;"",Scoring!$O$9)+IF(Data!$E268&lt;&gt;"",Scoring!$O$10)+IF(Data!$F268&lt;&gt;"",Scoring!$O$11)+IF(Data!$G268&lt;&gt;"",Scoring!$O$12)+IF(Data!$H268&lt;&gt;"",Scoring!$O$13)+IF(Data!$I268&lt;&gt;"",Scoring!$O$14)+IF(Data!$J268&lt;&gt;"",Scoring!$O$15)+IF(Data!$K268&lt;&gt;"",Scoring!$O$16)+IF(Data!$L268&lt;&gt;"",Scoring!$O$17)+IF(Data!$M268&lt;&gt;"",Scoring!$O$18)+IF(Data!$N268&lt;&gt;"",Scoring!$O$19)+IF(Data!$O268&lt;&gt;"",Scoring!$O$20)+IF(Data!$P268&lt;&gt;"",Scoring!$O$21)+IF(Data!$Q268&lt;&gt;"",Scoring!$O$22)+IF(Data!$R268&lt;&gt;"",Scoring!$O$23)+IF(Data!$S268&lt;&gt;"",Scoring!$O$24)+IF(Data!$T268&lt;&gt;"",Scoring!$O$25)+IF(Data!$U268&lt;&gt;"",Scoring!$O$26)+IF(Data!$V268&lt;&gt;"",Scoring!$O$27)+IF(Data!$W268&lt;&gt;"",Scoring!$O$28)+IF(Data!$X268&lt;&gt;"",Scoring!$O$29)+IF(Data!$Y268&lt;&gt;"",Scoring!$O$30)+IF(Data!$Z268&lt;&gt;"",Scoring!$O$31)+IF(Data!$AA268&lt;&gt;"",Scoring!$O$32)+IF(Data!$AB268&lt;&gt;"",Scoring!$O$33)+IF(Data!$AC268&lt;&gt;"",Scoring!$O$34)+IF(Data!$AD268&lt;&gt;"",Scoring!$O$35)+IF(Data!$AE268&lt;&gt;"",Scoring!$O$36)+IF(Data!$AF268&lt;&gt;"",Scoring!$O$37)+IF(Data!$AG268&lt;&gt;"",Scoring!$O$38)+IF(Data!$AH268&lt;&gt;"",Scoring!$O$39)+IF(Data!$AI268&lt;&gt;"",Scoring!$O$40)+IF(Data!$AJ268&lt;&gt;"",Scoring!$O$41)+IF(Data!$AK268&lt;&gt;"",Scoring!$O$42)+IF(Data!$AL268&lt;&gt;"",Scoring!$O$43)+IF(Data!$AM268&lt;&gt;"",Scoring!$O$44)+IF(Data!$AN268&lt;&gt;"",Scoring!$O$45)+IF(Data!$AO268&lt;&gt;"",Scoring!$O$46)+IF(Data!$AP268&lt;&gt;"",Scoring!$O$47)+IF(Data!$AQ268&lt;&gt;"",Scoring!$O$48)+IF(Data!$AR268&lt;&gt;"",Scoring!$O$49)+IF(Data!$AS268&lt;&gt;"",Scoring!$O$50)+IF(Data!$AT268&lt;&gt;"",Scoring!$O$51)+IF(Data!$AU268&lt;&gt;"",Scoring!$O$52),"")</f>
        <v/>
      </c>
      <c r="BS268" s="184" t="str">
        <f>IF(BR268&lt;&gt;"",LOOKUP(BR268,Likelihoods!$A$7:$A$107,Likelihoods!M$7:M$107),"")</f>
        <v/>
      </c>
      <c r="BT268" s="181" t="str">
        <f>IF(AND(COUNTBLANK($B268:$O268)=13,COUNTBLANK($P268:$Q268)=1,COUNTBLANK($R268:$U268)=3,COUNTBLANK($V268:$X268)=2,COUNTBLANK($Y268:$AE268)=6,COUNTBLANK($AF268:$AJ268)=4,COUNTBLANK($AK268:AN268)=3,COUNTBLANK($AO268:$AQ268)=2,COUNTBLANK($AR268:$AS268)=1,COUNTBLANK($AT268:$AU268)=1),IF(Data!$B268&lt;&gt;"",Scoring!$P$7)+IF(Data!$C268&lt;&gt;"",Scoring!$P$8)+IF(Data!$D268&lt;&gt;"",Scoring!$P$9)+IF(Data!$E268&lt;&gt;"",Scoring!$P$10)+IF(Data!$F268&lt;&gt;"",Scoring!$P$11)+IF(Data!$G268&lt;&gt;"",Scoring!$P$12)+IF(Data!$H268&lt;&gt;"",Scoring!$P$13)+IF(Data!$I268&lt;&gt;"",Scoring!$P$14)+IF(Data!$J268&lt;&gt;"",Scoring!$P$15)+IF(Data!$K268&lt;&gt;"",Scoring!$P$16)+IF(Data!$L268&lt;&gt;"",Scoring!$P$17)+IF(Data!$M268&lt;&gt;"",Scoring!$P$18)+IF(Data!$N268&lt;&gt;"",Scoring!$P$19)+IF(Data!$O268&lt;&gt;"",Scoring!$P$20)+IF(Data!$P268&lt;&gt;"",Scoring!$P$21)+IF(Data!$Q268&lt;&gt;"",Scoring!$P$22)+IF(Data!$R268&lt;&gt;"",Scoring!$P$23)+IF(Data!$S268&lt;&gt;"",Scoring!$P$24)+IF(Data!$T268&lt;&gt;"",Scoring!$P$25)+IF(Data!$U268&lt;&gt;"",Scoring!$P$26)+IF(Data!$V268&lt;&gt;"",Scoring!$P$27)+IF(Data!$W268&lt;&gt;"",Scoring!$P$28)+IF(Data!$X268&lt;&gt;"",Scoring!$P$29)+IF(Data!$Y268&lt;&gt;"",Scoring!$P$30)+IF(Data!$Z268&lt;&gt;"",Scoring!$P$31)+IF(Data!$AA268&lt;&gt;"",Scoring!$P$32)+IF(Data!$AB268&lt;&gt;"",Scoring!$P$33)+IF(Data!$AC268&lt;&gt;"",Scoring!$P$34)+IF(Data!$AD268&lt;&gt;"",Scoring!$P$35)+IF(Data!$AE268&lt;&gt;"",Scoring!$P$36)+IF(Data!$AF268&lt;&gt;"",Scoring!$P$37)+IF(Data!$AG268&lt;&gt;"",Scoring!$P$38)+IF(Data!$AH268&lt;&gt;"",Scoring!$P$39)+IF(Data!$AI268&lt;&gt;"",Scoring!$P$40)+IF(Data!$AJ268&lt;&gt;"",Scoring!$P$41)+IF(Data!$AK268&lt;&gt;"",Scoring!$P$42)+IF(Data!$AL268&lt;&gt;"",Scoring!$P$43)+IF(Data!$AM268&lt;&gt;"",Scoring!$P$44)+IF(Data!$AN268&lt;&gt;"",Scoring!$P$45)+IF(Data!$AO268&lt;&gt;"",Scoring!$P$46)+IF(Data!$AP268&lt;&gt;"",Scoring!$P$47)+IF(Data!$AQ268&lt;&gt;"",Scoring!$P$48)+IF(Data!$AR268&lt;&gt;"",Scoring!$P$49)+IF(Data!$AS268&lt;&gt;"",Scoring!$P$50)+IF(Data!$AT268&lt;&gt;"",Scoring!$P$51)+IF(Data!$AU268&lt;&gt;"",Scoring!$P$52),"")</f>
        <v/>
      </c>
      <c r="BU268" s="180" t="str">
        <f>IF(BT268&lt;&gt;"",LOOKUP(BT268,Likelihoods!$A$7:$A$107,Likelihoods!N$7:N$107),"")</f>
        <v/>
      </c>
      <c r="BV268" s="181" t="str">
        <f>IF(AND(COUNTBLANK($B268:$O268)=13,COUNTBLANK($P268:$Q268)=1,COUNTBLANK($R268:$U268)=3,COUNTBLANK($V268:$X268)=2,COUNTBLANK($Y268:$AE268)=6,COUNTBLANK($AF268:$AJ268)=4,COUNTBLANK($AK268:AN268)=3,COUNTBLANK($AO268:$AQ268)=2,COUNTBLANK($AR268:$AS268)=1,COUNTBLANK($AT268:$AU268)=1),IF(Data!$B268&lt;&gt;"",Scoring!$Q$7)+IF(Data!$C268&lt;&gt;"",Scoring!$Q$8)+IF(Data!$D268&lt;&gt;"",Scoring!$Q$9)+IF(Data!$E268&lt;&gt;"",Scoring!$Q$10)+IF(Data!$F268&lt;&gt;"",Scoring!$Q$11)+IF(Data!$G268&lt;&gt;"",Scoring!$Q$12)+IF(Data!$H268&lt;&gt;"",Scoring!$Q$13)+IF(Data!$I268&lt;&gt;"",Scoring!$Q$14)+IF(Data!$J268&lt;&gt;"",Scoring!$Q$15)+IF(Data!$K268&lt;&gt;"",Scoring!$Q$16)+IF(Data!$L268&lt;&gt;"",Scoring!$Q$17)+IF(Data!$M268&lt;&gt;"",Scoring!$Q$18)+IF(Data!$N268&lt;&gt;"",Scoring!$Q$19)+IF(Data!$O268&lt;&gt;"",Scoring!$Q$20)+IF(Data!$P268&lt;&gt;"",Scoring!$Q$21)+IF(Data!$Q268&lt;&gt;"",Scoring!$Q$22)+IF(Data!$R268&lt;&gt;"",Scoring!$Q$23)+IF(Data!$S268&lt;&gt;"",Scoring!$Q$24)+IF(Data!$T268&lt;&gt;"",Scoring!$Q$25)+IF(Data!$U268&lt;&gt;"",Scoring!$Q$26)+IF(Data!$V268&lt;&gt;"",Scoring!$Q$27)+IF(Data!$W268&lt;&gt;"",Scoring!$Q$28)+IF(Data!$X268&lt;&gt;"",Scoring!$Q$29)+IF(Data!$Y268&lt;&gt;"",Scoring!$Q$30)+IF(Data!$Z268&lt;&gt;"",Scoring!$Q$31)+IF(Data!$AA268&lt;&gt;"",Scoring!$Q$32)+IF(Data!$AB268&lt;&gt;"",Scoring!$Q$33)+IF(Data!$AC268&lt;&gt;"",Scoring!$Q$34)+IF(Data!$AD268&lt;&gt;"",Scoring!$Q$35)+IF(Data!$AE268&lt;&gt;"",Scoring!$Q$36)+IF(Data!$AF268&lt;&gt;"",Scoring!$Q$37)+IF(Data!$AG268&lt;&gt;"",Scoring!$Q$38)+IF(Data!$AH268&lt;&gt;"",Scoring!$Q$39)+IF(Data!$AI268&lt;&gt;"",Scoring!$Q$40)+IF(Data!$AJ268&lt;&gt;"",Scoring!$Q$41)+IF(Data!$AK268&lt;&gt;"",Scoring!$Q$42)+IF(Data!$AL268&lt;&gt;"",Scoring!$Q$43)+IF(Data!$AM268&lt;&gt;"",Scoring!$Q$44)+IF(Data!$AN268&lt;&gt;"",Scoring!$Q$45)+IF(Data!$AO268&lt;&gt;"",Scoring!$Q$46)+IF(Data!$AP268&lt;&gt;"",Scoring!$Q$47)+IF(Data!$AQ268&lt;&gt;"",Scoring!$Q$48)+IF(Data!$AR268&lt;&gt;"",Scoring!$Q$49)+IF(Data!$AS268&lt;&gt;"",Scoring!$Q$50)+IF(Data!$AT268&lt;&gt;"",Scoring!$Q$51)+IF(Data!$AU268&lt;&gt;"",Scoring!$Q$52),"")</f>
        <v/>
      </c>
      <c r="BW268" s="183" t="str">
        <f>IF(BV268&lt;&gt;"",LOOKUP(BV268,Likelihoods!$A$7:$A$107,Likelihoods!O$7:O$107),"")</f>
        <v/>
      </c>
      <c r="BX268" s="9"/>
      <c r="BY268" s="9"/>
      <c r="BZ268" s="9"/>
      <c r="CA268" s="9"/>
      <c r="CB268" s="9"/>
      <c r="CC268" s="9"/>
      <c r="CD268" s="9"/>
      <c r="CE268" s="9"/>
      <c r="CF268" s="9"/>
      <c r="CG268" s="9"/>
      <c r="CH268" s="9"/>
      <c r="CI268" s="9"/>
      <c r="CJ268" s="9"/>
      <c r="CK268" s="9"/>
    </row>
    <row r="269" spans="1:89" ht="14.25">
      <c r="A269" s="59"/>
      <c r="B269" s="76"/>
      <c r="C269" s="77"/>
      <c r="D269" s="77"/>
      <c r="E269" s="77"/>
      <c r="F269" s="77"/>
      <c r="G269" s="77"/>
      <c r="H269" s="77"/>
      <c r="I269" s="77"/>
      <c r="J269" s="77"/>
      <c r="K269" s="77"/>
      <c r="L269" s="77"/>
      <c r="M269" s="77"/>
      <c r="N269" s="77"/>
      <c r="O269" s="77"/>
      <c r="P269" s="76"/>
      <c r="Q269" s="78"/>
      <c r="R269" s="77"/>
      <c r="S269" s="77"/>
      <c r="T269" s="77"/>
      <c r="U269" s="77"/>
      <c r="V269" s="76"/>
      <c r="W269" s="77"/>
      <c r="X269" s="78"/>
      <c r="Y269" s="77"/>
      <c r="Z269" s="77"/>
      <c r="AA269" s="77"/>
      <c r="AB269" s="77"/>
      <c r="AC269" s="77"/>
      <c r="AD269" s="77"/>
      <c r="AE269" s="77"/>
      <c r="AF269" s="76"/>
      <c r="AG269" s="77"/>
      <c r="AH269" s="77"/>
      <c r="AI269" s="77"/>
      <c r="AJ269" s="78"/>
      <c r="AK269" s="77"/>
      <c r="AL269" s="77"/>
      <c r="AM269" s="77"/>
      <c r="AN269" s="77"/>
      <c r="AO269" s="76"/>
      <c r="AP269" s="77"/>
      <c r="AQ269" s="78"/>
      <c r="AR269" s="76"/>
      <c r="AS269" s="78"/>
      <c r="AT269" s="77"/>
      <c r="AU269" s="77"/>
      <c r="AV269" s="179" t="str">
        <f>IF(AND(COUNTBLANK($B269:$O269)=13,COUNTBLANK($P269:$Q269)=1,COUNTBLANK($R269:$U269)=3,COUNTBLANK($V269:$X269)=2,COUNTBLANK($Y269:$AE269)=6,COUNTBLANK($AF269:$AJ269)=4,COUNTBLANK($AK269:AN269)=3,COUNTBLANK($AO269:$AQ269)=2,COUNTBLANK($AR269:$AS269)=1,COUNTBLANK($AT269:$AU269)=1),IF(Data!$B269&lt;&gt;"",Scoring!$D$7)+IF(Data!$C269&lt;&gt;"",Scoring!$D$8)+IF(Data!$D269&lt;&gt;"",Scoring!$D$9)+IF(Data!$E269&lt;&gt;"",Scoring!$D$10)+IF(Data!$F269&lt;&gt;"",Scoring!$D$11)+IF(Data!$G269&lt;&gt;"",Scoring!$D$12)+IF(Data!$H269&lt;&gt;"",Scoring!$D$13)+IF(Data!$I269&lt;&gt;"",Scoring!$D$14)+IF(Data!$J269&lt;&gt;"",Scoring!$D$15)+IF(Data!$K269&lt;&gt;"",Scoring!$D$16)+IF(Data!$L269&lt;&gt;"",Scoring!$D$17)+IF(Data!$M269&lt;&gt;"",Scoring!$D$18)+IF(Data!$N269&lt;&gt;"",Scoring!$D$19)+IF(Data!$O269&lt;&gt;"",Scoring!$D$20)+IF(Data!$P269&lt;&gt;"",Scoring!$D$21)+IF(Data!$Q269&lt;&gt;"",Scoring!$D$22)+IF(Data!$R269&lt;&gt;"",Scoring!$D$23)+IF(Data!$S269&lt;&gt;"",Scoring!$D$24)+IF(Data!$T269&lt;&gt;"",Scoring!$D$25)+IF(Data!$U269&lt;&gt;"",Scoring!$D$26)+IF(Data!$V269&lt;&gt;"",Scoring!$D$27)+IF(Data!$W269&lt;&gt;"",Scoring!$D$28)+IF(Data!$X269&lt;&gt;"",Scoring!$D$29)+IF(Data!$Y269&lt;&gt;"",Scoring!$D$30)+IF(Data!$Z269&lt;&gt;"",Scoring!$D$31)+IF(Data!$AA269&lt;&gt;"",Scoring!$D$32)+IF(Data!$AB269&lt;&gt;"",Scoring!$D$33)+IF(Data!$AC269&lt;&gt;"",Scoring!$D$34)+IF(Data!$AD269&lt;&gt;"",Scoring!$D$35)+IF(Data!$AE269&lt;&gt;"",Scoring!$D$36)+IF(Data!$AF269&lt;&gt;"",Scoring!$D$37)+IF(Data!$AG269&lt;&gt;"",Scoring!$D$38)+IF(Data!$AH269&lt;&gt;"",Scoring!$D$39)+IF(Data!$AI269&lt;&gt;"",Scoring!$D$40)+IF(Data!$AJ269&lt;&gt;"",Scoring!$D$41)+IF(Data!$AK269&lt;&gt;"",Scoring!$D$42)+IF(Data!$AL269&lt;&gt;"",Scoring!$D$43)+IF(Data!$AM269&lt;&gt;"",Scoring!$D$44)+IF(Data!$AN269&lt;&gt;"",Scoring!$D$45)+IF(Data!$AO269&lt;&gt;"",Scoring!$D$46)+IF(Data!$AP269&lt;&gt;"",Scoring!$D$47)+IF(Data!$AQ269&lt;&gt;"",Scoring!$D$48)+IF(Data!$AR269&lt;&gt;"",Scoring!$D$49)+IF(Data!$AS269&lt;&gt;"",Scoring!$D$50)+IF(Data!$AT269&lt;&gt;"",Scoring!$D$51)+IF(Data!$AU269&lt;&gt;"",Scoring!$D$52),"")</f>
        <v/>
      </c>
      <c r="AW269" s="180" t="str">
        <f>IF(AV269&lt;&gt;"",LOOKUP(AV269,Likelihoods!$A$7:$A$107,Likelihoods!B$7:B$107),"")</f>
        <v/>
      </c>
      <c r="AX269" s="181" t="str">
        <f>IF(AND(COUNTBLANK($B269:$O269)=13,COUNTBLANK($P269:$Q269)=1,COUNTBLANK($R269:$U269)=3,COUNTBLANK($V269:$X269)=2,COUNTBLANK($Y269:$AE269)=6,COUNTBLANK($AF269:$AJ269)=4,COUNTBLANK($AK269:AN269)=3,COUNTBLANK($AO269:$AQ269)=2,COUNTBLANK($AR269:$AS269)=1,COUNTBLANK($AT269:$AU269)=1),IF(Data!$B269&lt;&gt;"",Scoring!$E$7)+IF(Data!$C269&lt;&gt;"",Scoring!$E$8)+IF(Data!$D269&lt;&gt;"",Scoring!$E$9)+IF(Data!$E269&lt;&gt;"",Scoring!$E$10)+IF(Data!$F269&lt;&gt;"",Scoring!$E$11)+IF(Data!$G269&lt;&gt;"",Scoring!$E$12)+IF(Data!$H269&lt;&gt;"",Scoring!$E$13)+IF(Data!$I269&lt;&gt;"",Scoring!$E$14)+IF(Data!$J269&lt;&gt;"",Scoring!$E$15)+IF(Data!$K269&lt;&gt;"",Scoring!$E$16)+IF(Data!$L269&lt;&gt;"",Scoring!$E$17)+IF(Data!$M269&lt;&gt;"",Scoring!$E$18)+IF(Data!$N269&lt;&gt;"",Scoring!$E$19)+IF(Data!$O269&lt;&gt;"",Scoring!$E$20)+IF(Data!$P269&lt;&gt;"",Scoring!$E$21)+IF(Data!$Q269&lt;&gt;"",Scoring!$E$22)+IF(Data!$R269&lt;&gt;"",Scoring!$E$23)+IF(Data!$S269&lt;&gt;"",Scoring!$E$24)+IF(Data!$T269&lt;&gt;"",Scoring!$E$25)+IF(Data!$U269&lt;&gt;"",Scoring!$E$26)+IF(Data!$V269&lt;&gt;"",Scoring!$E$27)+IF(Data!$W269&lt;&gt;"",Scoring!$E$28)+IF(Data!$X269&lt;&gt;"",Scoring!$E$29)+IF(Data!$Y269&lt;&gt;"",Scoring!$E$30)+IF(Data!$Z269&lt;&gt;"",Scoring!$E$31)+IF(Data!$AA269&lt;&gt;"",Scoring!$E$32)+IF(Data!$AB269&lt;&gt;"",Scoring!$E$33)+IF(Data!$AC269&lt;&gt;"",Scoring!$E$34)+IF(Data!$AD269&lt;&gt;"",Scoring!$E$35)+IF(Data!$AE269&lt;&gt;"",Scoring!$E$36)+IF(Data!$AF269&lt;&gt;"",Scoring!$E$37)+IF(Data!$AG269&lt;&gt;"",Scoring!$E$38)+IF(Data!$AH269&lt;&gt;"",Scoring!$E$39)+IF(Data!$AI269&lt;&gt;"",Scoring!$E$40)+IF(Data!$AJ269&lt;&gt;"",Scoring!$E$41)+IF(Data!$AK269&lt;&gt;"",Scoring!$E$42)+IF(Data!$AL269&lt;&gt;"",Scoring!$E$43)+IF(Data!$AM269&lt;&gt;"",Scoring!$E$44)+IF(Data!$AN269&lt;&gt;"",Scoring!$E$45)+IF(Data!$AO269&lt;&gt;"",Scoring!$E$46)+IF(Data!$AP269&lt;&gt;"",Scoring!$E$47)+IF(Data!$AQ269&lt;&gt;"",Scoring!$E$48)+IF(Data!$AR269&lt;&gt;"",Scoring!$E$49)+IF(Data!$AS269&lt;&gt;"",Scoring!$E$50)+IF(Data!$AT269&lt;&gt;"",Scoring!$E$51)+IF(Data!$AU269&lt;&gt;"",Scoring!$E$52),"")</f>
        <v/>
      </c>
      <c r="AY269" s="180" t="str">
        <f>IF(AX269&lt;&gt;"",LOOKUP(AX269,Likelihoods!$A$7:$A$107,Likelihoods!C$7:C$107),"")</f>
        <v/>
      </c>
      <c r="AZ269" s="182" t="str">
        <f>IF(AND(COUNTBLANK($B269:$O269)=13,COUNTBLANK($P269:$Q269)=1,COUNTBLANK($R269:$U269)=3,COUNTBLANK($V269:$X269)=2,COUNTBLANK($Y269:$AE269)=6,COUNTBLANK($AF269:$AJ269)=4,COUNTBLANK($AK269:AN269)=3,COUNTBLANK($AO269:$AQ269)=2,COUNTBLANK($AR269:$AS269)=1,COUNTBLANK($AT269:$AU269)=1),IF(Data!$B269&lt;&gt;"",Scoring!$F$7)+IF(Data!$C269&lt;&gt;"",Scoring!$F$8)+IF(Data!$D269&lt;&gt;"",Scoring!$F$9)+IF(Data!$E269&lt;&gt;"",Scoring!$F$10)+IF(Data!$F269&lt;&gt;"",Scoring!$F$11)+IF(Data!$G269&lt;&gt;"",Scoring!$F$12)+IF(Data!$H269&lt;&gt;"",Scoring!$F$13)+IF(Data!$I269&lt;&gt;"",Scoring!$F$14)+IF(Data!$J269&lt;&gt;"",Scoring!$F$15)+IF(Data!$K269&lt;&gt;"",Scoring!$F$16)+IF(Data!$L269&lt;&gt;"",Scoring!$F$17)+IF(Data!$M269&lt;&gt;"",Scoring!$F$18)+IF(Data!$N269&lt;&gt;"",Scoring!$F$19)+IF(Data!$O269&lt;&gt;"",Scoring!$F$20)+IF(Data!$P269&lt;&gt;"",Scoring!$F$21)+IF(Data!$Q269&lt;&gt;"",Scoring!$F$22)+IF(Data!$R269&lt;&gt;"",Scoring!$F$23)+IF(Data!$S269&lt;&gt;"",Scoring!$F$24)+IF(Data!$T269&lt;&gt;"",Scoring!$F$25)+IF(Data!$U269&lt;&gt;"",Scoring!$F$26)+IF(Data!$V269&lt;&gt;"",Scoring!$F$27)+IF(Data!$W269&lt;&gt;"",Scoring!$F$28)+IF(Data!$X269&lt;&gt;"",Scoring!$F$29)+IF(Data!$Y269&lt;&gt;"",Scoring!$F$30)+IF(Data!$Z269&lt;&gt;"",Scoring!$F$31)+IF(Data!$AA269&lt;&gt;"",Scoring!$F$32)+IF(Data!$AB269&lt;&gt;"",Scoring!$F$33)+IF(Data!$AC269&lt;&gt;"",Scoring!$F$34)+IF(Data!$AD269&lt;&gt;"",Scoring!$F$35)+IF(Data!$AE269&lt;&gt;"",Scoring!$F$36)+IF(Data!$AF269&lt;&gt;"",Scoring!$F$37)+IF(Data!$AG269&lt;&gt;"",Scoring!$F$38)+IF(Data!$AH269&lt;&gt;"",Scoring!$F$39)+IF(Data!$AI269&lt;&gt;"",Scoring!$F$40)+IF(Data!$AJ269&lt;&gt;"",Scoring!$F$41)+IF(Data!$AK269&lt;&gt;"",Scoring!$F$42)+IF(Data!$AL269&lt;&gt;"",Scoring!$F$43)+IF(Data!$AM269&lt;&gt;"",Scoring!$F$44)+IF(Data!$AN269&lt;&gt;"",Scoring!$F$45)+IF(Data!$AO269&lt;&gt;"",Scoring!$F$46)+IF(Data!$AP269&lt;&gt;"",Scoring!$F$47)+IF(Data!$AQ269&lt;&gt;"",Scoring!$F$48)+IF(Data!$AR269&lt;&gt;"",Scoring!$F$49)+IF(Data!$AS269&lt;&gt;"",Scoring!$F$50)+IF(Data!$AT269&lt;&gt;"",Scoring!$F$51)+IF(Data!$AU269&lt;&gt;"",Scoring!$F$52),"")</f>
        <v/>
      </c>
      <c r="BA269" s="183" t="str">
        <f>IF(AZ269&lt;&gt;"",LOOKUP(AZ269,Likelihoods!$A$7:$A$107,Likelihoods!D$7:D$107),"")</f>
        <v/>
      </c>
      <c r="BB269" s="181" t="str">
        <f>IF(AND(COUNTBLANK($B269:$O269)=13,COUNTBLANK($P269:$Q269)=1,COUNTBLANK($R269:$U269)=3,COUNTBLANK($V269:$X269)=2,COUNTBLANK($Y269:$AE269)=6,COUNTBLANK($AF269:$AJ269)=4,COUNTBLANK($AK269:AN269)=3,COUNTBLANK($AO269:$AQ269)=2,COUNTBLANK($AR269:$AS269)=1,COUNTBLANK($AT269:$AU269)=1),IF(Data!$B269&lt;&gt;"",Scoring!$G$7)+IF(Data!$C269&lt;&gt;"",Scoring!$G$8)+IF(Data!$D269&lt;&gt;"",Scoring!$G$9)+IF(Data!$E269&lt;&gt;"",Scoring!$G$10)+IF(Data!$F269&lt;&gt;"",Scoring!$G$11)+IF(Data!$G269&lt;&gt;"",Scoring!$G$12)+IF(Data!$H269&lt;&gt;"",Scoring!$G$13)+IF(Data!$I269&lt;&gt;"",Scoring!$G$14)+IF(Data!$J269&lt;&gt;"",Scoring!$G$15)+IF(Data!$K269&lt;&gt;"",Scoring!$G$16)+IF(Data!$L269&lt;&gt;"",Scoring!$G$17)+IF(Data!$M269&lt;&gt;"",Scoring!$G$18)+IF(Data!$N269&lt;&gt;"",Scoring!$G$19)+IF(Data!$O269&lt;&gt;"",Scoring!$G$20)+IF(Data!$P269&lt;&gt;"",Scoring!$G$21)+IF(Data!$Q269&lt;&gt;"",Scoring!$G$22)+IF(Data!$R269&lt;&gt;"",Scoring!$G$23)+IF(Data!$S269&lt;&gt;"",Scoring!$G$24)+IF(Data!$T269&lt;&gt;"",Scoring!$G$25)+IF(Data!$U269&lt;&gt;"",Scoring!$G$26)+IF(Data!$V269&lt;&gt;"",Scoring!$G$27)+IF(Data!$W269&lt;&gt;"",Scoring!$G$28)+IF(Data!$X269&lt;&gt;"",Scoring!$G$29)+IF(Data!$Y269&lt;&gt;"",Scoring!$G$30)+IF(Data!$Z269&lt;&gt;"",Scoring!$G$31)+IF(Data!$AA269&lt;&gt;"",Scoring!$G$32)+IF(Data!$AB269&lt;&gt;"",Scoring!$G$33)+IF(Data!$AC269&lt;&gt;"",Scoring!$G$34)+IF(Data!$AD269&lt;&gt;"",Scoring!$G$35)+IF(Data!$AE269&lt;&gt;"",Scoring!$G$36)+IF(Data!$AF269&lt;&gt;"",Scoring!$G$37)+IF(Data!$AG269&lt;&gt;"",Scoring!$G$38)+IF(Data!$AH269&lt;&gt;"",Scoring!$G$39)+IF(Data!$AI269&lt;&gt;"",Scoring!$G$40)+IF(Data!$AJ269&lt;&gt;"",Scoring!$G$41)+IF(Data!$AK269&lt;&gt;"",Scoring!$G$42)+IF(Data!$AL269&lt;&gt;"",Scoring!$G$43)+IF(Data!$AM269&lt;&gt;"",Scoring!$G$44)+IF(Data!$AN269&lt;&gt;"",Scoring!$G$45)+IF(Data!$AO269&lt;&gt;"",Scoring!$G$46)+IF(Data!$AP269&lt;&gt;"",Scoring!$G$47)+IF(Data!$AQ269&lt;&gt;"",Scoring!$G$48)+IF(Data!$AR269&lt;&gt;"",Scoring!$G$49)+IF(Data!$AS269&lt;&gt;"",Scoring!$G$50)+IF(Data!$AT269&lt;&gt;"",Scoring!$G$51)+IF(Data!$AU269&lt;&gt;"",Scoring!$G$52),"")</f>
        <v/>
      </c>
      <c r="BC269" s="184" t="str">
        <f>IF(BB269&lt;&gt;"",LOOKUP(BB269,Likelihoods!$A$7:$A$107,Likelihoods!E$7:E$107),"")</f>
        <v/>
      </c>
      <c r="BD269" s="185" t="str">
        <f>IF(AND(COUNTBLANK($B269:$O269)=13,COUNTBLANK($P269:$Q269)=1,COUNTBLANK($R269:$U269)=3,COUNTBLANK($V269:$X269)=2,COUNTBLANK($Y269:$AE269)=6,COUNTBLANK($AF269:$AJ269)=4,COUNTBLANK($AK269:AN269)=3,COUNTBLANK($AO269:$AQ269)=2,COUNTBLANK($AR269:$AS269)=1,COUNTBLANK($AT269:$AU269)=1),IF(Data!$B269&lt;&gt;"",Scoring!$H$7)+IF(Data!$C269&lt;&gt;"",Scoring!$H$8)+IF(Data!$D269&lt;&gt;"",Scoring!$H$9)+IF(Data!$E269&lt;&gt;"",Scoring!$H$10)+IF(Data!$F269&lt;&gt;"",Scoring!$H$11)+IF(Data!$G269&lt;&gt;"",Scoring!$H$12)+IF(Data!$H269&lt;&gt;"",Scoring!$H$13)+IF(Data!$I269&lt;&gt;"",Scoring!$H$14)+IF(Data!$J269&lt;&gt;"",Scoring!$H$15)+IF(Data!$K269&lt;&gt;"",Scoring!$H$16)+IF(Data!$L269&lt;&gt;"",Scoring!$H$17)+IF(Data!$M269&lt;&gt;"",Scoring!$H$18)+IF(Data!$N269&lt;&gt;"",Scoring!$H$19)+IF(Data!$O269&lt;&gt;"",Scoring!$H$20)+IF(Data!$P269&lt;&gt;"",Scoring!$H$21)+IF(Data!$Q269&lt;&gt;"",Scoring!$H$22)+IF(Data!$R269&lt;&gt;"",Scoring!$H$23)+IF(Data!$S269&lt;&gt;"",Scoring!$H$24)+IF(Data!$T269&lt;&gt;"",Scoring!$H$25)+IF(Data!$U269&lt;&gt;"",Scoring!$H$26)+IF(Data!$V269&lt;&gt;"",Scoring!$H$27)+IF(Data!$W269&lt;&gt;"",Scoring!$H$28)+IF(Data!$X269&lt;&gt;"",Scoring!$H$29)+IF(Data!$Y269&lt;&gt;"",Scoring!$H$30)+IF(Data!$Z269&lt;&gt;"",Scoring!$H$31)+IF(Data!$AA269&lt;&gt;"",Scoring!$H$32)+IF(Data!$AB269&lt;&gt;"",Scoring!$H$33)+IF(Data!$AC269&lt;&gt;"",Scoring!$H$34)+IF(Data!$AD269&lt;&gt;"",Scoring!$H$35)+IF(Data!$AE269&lt;&gt;"",Scoring!$H$36)+IF(Data!$AF269&lt;&gt;"",Scoring!$H$37)+IF(Data!$AG269&lt;&gt;"",Scoring!$H$38)+IF(Data!$AH269&lt;&gt;"",Scoring!$H$39)+IF(Data!$AI269&lt;&gt;"",Scoring!$H$40)+IF(Data!$AJ269&lt;&gt;"",Scoring!$H$41)+IF(Data!$AK269&lt;&gt;"",Scoring!$H$42)+IF(Data!$AL269&lt;&gt;"",Scoring!$H$43)+IF(Data!$AM269&lt;&gt;"",Scoring!$H$44)+IF(Data!$AN269&lt;&gt;"",Scoring!$H$45)+IF(Data!$AO269&lt;&gt;"",Scoring!$H$46)+IF(Data!$AP269&lt;&gt;"",Scoring!$H$47)+IF(Data!$AQ269&lt;&gt;"",Scoring!$H$48)+IF(Data!$AR269&lt;&gt;"",Scoring!$H$49)+IF(Data!$AS269&lt;&gt;"",Scoring!$H$50)+IF(Data!$AT269&lt;&gt;"",Scoring!$H$51)+IF(Data!$AU269&lt;&gt;"",Scoring!$H$52),"")</f>
        <v/>
      </c>
      <c r="BE269" s="186" t="str">
        <f>IF(BD269&lt;&gt;"",LOOKUP(BD269,Likelihoods!$A$7:$A$107,Likelihoods!F$7:F$107),"")</f>
        <v/>
      </c>
      <c r="BF269" s="181" t="str">
        <f>IF(AND(COUNTBLANK($B269:$O269)=13,COUNTBLANK($P269:$Q269)=1,COUNTBLANK($R269:$U269)=3,COUNTBLANK($V269:$X269)=2,COUNTBLANK($Y269:$AE269)=6,COUNTBLANK($AF269:$AJ269)=4,COUNTBLANK($AK269:AN269)=3,COUNTBLANK($AO269:$AQ269)=2,COUNTBLANK($AR269:$AS269)=1,COUNTBLANK($AT269:$AU269)=1),IF(Data!$B269&lt;&gt;"",Scoring!$I$7)+IF(Data!$C269&lt;&gt;"",Scoring!$I$8)+IF(Data!$D269&lt;&gt;"",Scoring!$I$9)+IF(Data!$E269&lt;&gt;"",Scoring!$I$10)+IF(Data!$F269&lt;&gt;"",Scoring!$I$11)+IF(Data!$G269&lt;&gt;"",Scoring!$I$12)+IF(Data!$H269&lt;&gt;"",Scoring!$I$13)+IF(Data!$I269&lt;&gt;"",Scoring!$I$14)+IF(Data!$J269&lt;&gt;"",Scoring!$I$15)+IF(Data!$K269&lt;&gt;"",Scoring!$I$16)+IF(Data!$L269&lt;&gt;"",Scoring!$I$17)+IF(Data!$M269&lt;&gt;"",Scoring!$I$18)+IF(Data!$N269&lt;&gt;"",Scoring!$I$19)+IF(Data!$O269&lt;&gt;"",Scoring!$I$20)+IF(Data!$P269&lt;&gt;"",Scoring!$I$21)+IF(Data!$Q269&lt;&gt;"",Scoring!$I$22)+IF(Data!$R269&lt;&gt;"",Scoring!$I$23)+IF(Data!$S269&lt;&gt;"",Scoring!$I$24)+IF(Data!$T269&lt;&gt;"",Scoring!$I$25)+IF(Data!$U269&lt;&gt;"",Scoring!$I$26)+IF(Data!$V269&lt;&gt;"",Scoring!$I$27)+IF(Data!$W269&lt;&gt;"",Scoring!$I$28)+IF(Data!$X269&lt;&gt;"",Scoring!$I$29)+IF(Data!$Y269&lt;&gt;"",Scoring!$I$30)+IF(Data!$Z269&lt;&gt;"",Scoring!$I$31)+IF(Data!$AA269&lt;&gt;"",Scoring!$I$32)+IF(Data!$AB269&lt;&gt;"",Scoring!$I$33)+IF(Data!$AC269&lt;&gt;"",Scoring!$I$34)+IF(Data!$AD269&lt;&gt;"",Scoring!$I$35)+IF(Data!$AE269&lt;&gt;"",Scoring!$I$36)+IF(Data!$AF269&lt;&gt;"",Scoring!$I$37)+IF(Data!$AG269&lt;&gt;"",Scoring!$I$38)+IF(Data!$AH269&lt;&gt;"",Scoring!$I$39)+IF(Data!$AI269&lt;&gt;"",Scoring!$I$40)+IF(Data!$AJ269&lt;&gt;"",Scoring!$I$41)+IF(Data!$AK269&lt;&gt;"",Scoring!$I$42)+IF(Data!$AL269&lt;&gt;"",Scoring!$I$43)+IF(Data!$AM269&lt;&gt;"",Scoring!$I$44)+IF(Data!$AN269&lt;&gt;"",Scoring!$I$45)+IF(Data!$AO269&lt;&gt;"",Scoring!$I$46)+IF(Data!$AP269&lt;&gt;"",Scoring!$I$47)+IF(Data!$AQ269&lt;&gt;"",Scoring!$I$48)+IF(Data!$AR269&lt;&gt;"",Scoring!$I$49)+IF(Data!$AS269&lt;&gt;"",Scoring!$I$50)+IF(Data!$AT269&lt;&gt;"",Scoring!$I$51)+IF(Data!$AU269&lt;&gt;"",Scoring!$I$52),"")</f>
        <v/>
      </c>
      <c r="BG269" s="180" t="str">
        <f>IF(BF269&lt;&gt;"",LOOKUP(BF269,Likelihoods!$A$7:$A$107,Likelihoods!G$7:G$107),"")</f>
        <v/>
      </c>
      <c r="BH269" s="187" t="str">
        <f>IF(AND(COUNTBLANK($B269:$O269)=13,COUNTBLANK($P269:$Q269)=1,COUNTBLANK($R269:$U269)=3,COUNTBLANK($V269:$X269)=2,COUNTBLANK($Y269:$AE269)=6,COUNTBLANK($AF269:$AJ269)=4,COUNTBLANK($AK269:AN269)=3,COUNTBLANK($AO269:$AQ269)=2,COUNTBLANK($AR269:$AS269)=1,COUNTBLANK($AT269:$AU269)=1),IF(Data!$B269&lt;&gt;"",Scoring!$J$7)+IF(Data!$C269&lt;&gt;"",Scoring!$J$8)+IF(Data!$D269&lt;&gt;"",Scoring!$J$9)+IF(Data!$E269&lt;&gt;"",Scoring!$J$10)+IF(Data!$F269&lt;&gt;"",Scoring!$J$11)+IF(Data!$G269&lt;&gt;"",Scoring!$J$12)+IF(Data!$H269&lt;&gt;"",Scoring!$J$13)+IF(Data!$I269&lt;&gt;"",Scoring!$J$14)+IF(Data!$J269&lt;&gt;"",Scoring!$J$15)+IF(Data!$K269&lt;&gt;"",Scoring!$J$16)+IF(Data!$L269&lt;&gt;"",Scoring!$J$17)+IF(Data!$M269&lt;&gt;"",Scoring!$J$18)+IF(Data!$N269&lt;&gt;"",Scoring!$J$19)+IF(Data!$O269&lt;&gt;"",Scoring!$J$20)+IF(Data!$P269&lt;&gt;"",Scoring!$J$21)+IF(Data!$Q269&lt;&gt;"",Scoring!$J$22)+IF(Data!$R269&lt;&gt;"",Scoring!$J$23)+IF(Data!$S269&lt;&gt;"",Scoring!$J$24)+IF(Data!$T269&lt;&gt;"",Scoring!$J$25)+IF(Data!$U269&lt;&gt;"",Scoring!$J$26)+IF(Data!$V269&lt;&gt;"",Scoring!$J$27)+IF(Data!$W269&lt;&gt;"",Scoring!$J$28)+IF(Data!$X269&lt;&gt;"",Scoring!$J$29)+IF(Data!$Y269&lt;&gt;"",Scoring!$J$30)+IF(Data!$Z269&lt;&gt;"",Scoring!$J$31)+IF(Data!$AA269&lt;&gt;"",Scoring!$J$32)+IF(Data!$AB269&lt;&gt;"",Scoring!$J$33)+IF(Data!$AC269&lt;&gt;"",Scoring!$J$34)+IF(Data!$AD269&lt;&gt;"",Scoring!$J$35)+IF(Data!$AE269&lt;&gt;"",Scoring!$J$36)+IF(Data!$AF269&lt;&gt;"",Scoring!$J$37)+IF(Data!$AG269&lt;&gt;"",Scoring!$J$38)+IF(Data!$AH269&lt;&gt;"",Scoring!$J$39)+IF(Data!$AI269&lt;&gt;"",Scoring!$J$40)+IF(Data!$AJ269&lt;&gt;"",Scoring!$J$41)+IF(Data!$AK269&lt;&gt;"",Scoring!$J$42)+IF(Data!$AL269&lt;&gt;"",Scoring!$J$43)+IF(Data!$AM269&lt;&gt;"",Scoring!$J$44)+IF(Data!$AN269&lt;&gt;"",Scoring!$J$45)+IF(Data!$AO269&lt;&gt;"",Scoring!$J$46)+IF(Data!$AP269&lt;&gt;"",Scoring!$J$47)+IF(Data!$AQ269&lt;&gt;"",Scoring!$J$48)+IF(Data!$AR269&lt;&gt;"",Scoring!$J$49)+IF(Data!$AS269&lt;&gt;"",Scoring!$J$50)+IF(Data!$AT269&lt;&gt;"",Scoring!$J$51)+IF(Data!$AU269&lt;&gt;"",Scoring!$J$52),"")</f>
        <v/>
      </c>
      <c r="BI269" s="183" t="str">
        <f>IF(BH269&lt;&gt;"",LOOKUP(BH269,Likelihoods!$A$7:$A$107,Likelihoods!H$7:H$107),"")</f>
        <v/>
      </c>
      <c r="BJ269" s="188" t="str">
        <f>IF(AND(COUNTBLANK($B269:$O269)=13,COUNTBLANK($P269:$Q269)=1,COUNTBLANK($R269:$U269)=3,COUNTBLANK($V269:$X269)=2,COUNTBLANK($Y269:$AE269)=6,COUNTBLANK($AF269:$AJ269)=4,COUNTBLANK($AK269:AN269)=3,COUNTBLANK($AO269:$AQ269)=2,COUNTBLANK($AR269:$AS269)=1,COUNTBLANK($AT269:$AU269)=1),IF(Data!$B269&lt;&gt;"",Scoring!$K$7)+IF(Data!$C269&lt;&gt;"",Scoring!$K$8)+IF(Data!$D269&lt;&gt;"",Scoring!$K$9)+IF(Data!$E269&lt;&gt;"",Scoring!$K$10)+IF(Data!$F269&lt;&gt;"",Scoring!$K$11)+IF(Data!$G269&lt;&gt;"",Scoring!$K$12)+IF(Data!$H269&lt;&gt;"",Scoring!$K$13)+IF(Data!$I269&lt;&gt;"",Scoring!$K$14)+IF(Data!$J269&lt;&gt;"",Scoring!$K$15)+IF(Data!$K269&lt;&gt;"",Scoring!$K$16)+IF(Data!$L269&lt;&gt;"",Scoring!$K$17)+IF(Data!$M269&lt;&gt;"",Scoring!$K$18)+IF(Data!$N269&lt;&gt;"",Scoring!$K$19)+IF(Data!$O269&lt;&gt;"",Scoring!$K$20)+IF(Data!$P269&lt;&gt;"",Scoring!$K$21)+IF(Data!$Q269&lt;&gt;"",Scoring!$K$22)+IF(Data!$R269&lt;&gt;"",Scoring!$K$23)+IF(Data!$S269&lt;&gt;"",Scoring!$K$24)+IF(Data!$T269&lt;&gt;"",Scoring!$K$25)+IF(Data!$U269&lt;&gt;"",Scoring!$K$26)+IF(Data!$V269&lt;&gt;"",Scoring!$K$27)+IF(Data!$W269&lt;&gt;"",Scoring!$K$28)+IF(Data!$X269&lt;&gt;"",Scoring!$K$29)+IF(Data!$Y269&lt;&gt;"",Scoring!$K$30)+IF(Data!$Z269&lt;&gt;"",Scoring!$K$31)+IF(Data!$AA269&lt;&gt;"",Scoring!$K$32)+IF(Data!$AB269&lt;&gt;"",Scoring!$K$33)+IF(Data!$AC269&lt;&gt;"",Scoring!$K$34)+IF(Data!$AD269&lt;&gt;"",Scoring!$K$35)+IF(Data!$AE269&lt;&gt;"",Scoring!$K$36)+IF(Data!$AF269&lt;&gt;"",Scoring!$K$37)+IF(Data!$AG269&lt;&gt;"",Scoring!$K$38)+IF(Data!$AH269&lt;&gt;"",Scoring!$K$39)+IF(Data!$AI269&lt;&gt;"",Scoring!$K$40)+IF(Data!$AJ269&lt;&gt;"",Scoring!$K$41)+IF(Data!$AK269&lt;&gt;"",Scoring!$K$42)+IF(Data!$AL269&lt;&gt;"",Scoring!$K$43)+IF(Data!$AM269&lt;&gt;"",Scoring!$K$44)+IF(Data!$AN269&lt;&gt;"",Scoring!$K$45)+IF(Data!$AO269&lt;&gt;"",Scoring!$K$46)+IF(Data!$AP269&lt;&gt;"",Scoring!$K$47)+IF(Data!$AQ269&lt;&gt;"",Scoring!$K$48)+IF(Data!$AR269&lt;&gt;"",Scoring!$K$49)+IF(Data!$AS269&lt;&gt;"",Scoring!$K$50)+IF(Data!$AT269&lt;&gt;"",Scoring!$K$51)+IF(Data!$AU269&lt;&gt;"",Scoring!$K$52),"")</f>
        <v/>
      </c>
      <c r="BK269" s="184" t="str">
        <f>IF(BJ269&lt;&gt;"",LOOKUP(BJ269,Likelihoods!$A$7:$A$107,Likelihoods!I$7:I$107),"")</f>
        <v/>
      </c>
      <c r="BL269" s="187" t="str">
        <f>IF(AND(COUNTBLANK($B269:$O269)=13,COUNTBLANK($P269:$Q269)=1,COUNTBLANK($R269:$U269)=3,COUNTBLANK($V269:$X269)=2,COUNTBLANK($Y269:$AE269)=6,COUNTBLANK($AF269:$AJ269)=4,COUNTBLANK($AK269:AN269)=3,COUNTBLANK($AO269:$AQ269)=2,COUNTBLANK($AR269:$AS269)=1,COUNTBLANK($AT269:$AU269)=1),IF(Data!$B269&lt;&gt;"",Scoring!$L$7)+IF(Data!$C269&lt;&gt;"",Scoring!$L$8)+IF(Data!$D269&lt;&gt;"",Scoring!$L$9)+IF(Data!$E269&lt;&gt;"",Scoring!$L$10)+IF(Data!$F269&lt;&gt;"",Scoring!$L$11)+IF(Data!$G269&lt;&gt;"",Scoring!$L$12)+IF(Data!$H269&lt;&gt;"",Scoring!$L$13)+IF(Data!$I269&lt;&gt;"",Scoring!$L$14)+IF(Data!$J269&lt;&gt;"",Scoring!$L$15)+IF(Data!$K269&lt;&gt;"",Scoring!$L$16)+IF(Data!$L269&lt;&gt;"",Scoring!$L$17)+IF(Data!$M269&lt;&gt;"",Scoring!$L$18)+IF(Data!$N269&lt;&gt;"",Scoring!$L$19)+IF(Data!$O269&lt;&gt;"",Scoring!$L$20)+IF(Data!$P269&lt;&gt;"",Scoring!$L$21)+IF(Data!$Q269&lt;&gt;"",Scoring!$L$22)+IF(Data!$R269&lt;&gt;"",Scoring!$L$23)+IF(Data!$S269&lt;&gt;"",Scoring!$L$24)+IF(Data!$T269&lt;&gt;"",Scoring!$L$25)+IF(Data!$U269&lt;&gt;"",Scoring!$L$26)+IF(Data!$V269&lt;&gt;"",Scoring!$L$27)+IF(Data!$W269&lt;&gt;"",Scoring!$L$28)+IF(Data!$X269&lt;&gt;"",Scoring!$L$29)+IF(Data!$Y269&lt;&gt;"",Scoring!$L$30)+IF(Data!$Z269&lt;&gt;"",Scoring!$L$31)+IF(Data!$AA269&lt;&gt;"",Scoring!$L$32)+IF(Data!$AB269&lt;&gt;"",Scoring!$L$33)+IF(Data!$AC269&lt;&gt;"",Scoring!$L$34)+IF(Data!$AD269&lt;&gt;"",Scoring!$L$35)+IF(Data!$AE269&lt;&gt;"",Scoring!$L$36)+IF(Data!$AF269&lt;&gt;"",Scoring!$L$37)+IF(Data!$AG269&lt;&gt;"",Scoring!$L$38)+IF(Data!$AH269&lt;&gt;"",Scoring!$L$39)+IF(Data!$AI269&lt;&gt;"",Scoring!$L$40)+IF(Data!$AJ269&lt;&gt;"",Scoring!$L$41)+IF(Data!$AK269&lt;&gt;"",Scoring!$L$42)+IF(Data!$AL269&lt;&gt;"",Scoring!$L$43)+IF(Data!$AM269&lt;&gt;"",Scoring!$L$44)+IF(Data!$AN269&lt;&gt;"",Scoring!$L$45)+IF(Data!$AO269&lt;&gt;"",Scoring!$L$46)+IF(Data!$AP269&lt;&gt;"",Scoring!$L$47)+IF(Data!$AQ269&lt;&gt;"",Scoring!$L$48)+IF(Data!$AR269&lt;&gt;"",Scoring!$L$49)+IF(Data!$AS269&lt;&gt;"",Scoring!$L$50)+IF(Data!$AT269&lt;&gt;"",Scoring!$L$51)+IF(Data!$AU269&lt;&gt;"",Scoring!$L$52),"")</f>
        <v/>
      </c>
      <c r="BM269" s="180" t="str">
        <f>IF(BL269&lt;&gt;"",LOOKUP(BL269,Likelihoods!$A$7:$A$107,Likelihoods!J$7:J$107),"")</f>
        <v/>
      </c>
      <c r="BN269" s="181" t="str">
        <f>IF(AND(COUNTBLANK($B269:$O269)=13,COUNTBLANK($P269:$Q269)=1,COUNTBLANK($R269:$U269)=3,COUNTBLANK($V269:$X269)=2,COUNTBLANK($Y269:$AE269)=6,COUNTBLANK($AF269:$AJ269)=4,COUNTBLANK($AK269:AN269)=3,COUNTBLANK($AO269:$AQ269)=2,COUNTBLANK($AR269:$AS269)=1,COUNTBLANK($AT269:$AU269)=1),IF(Data!$B269&lt;&gt;"",Scoring!$M$7)+IF(Data!$C269&lt;&gt;"",Scoring!$M$8)+IF(Data!$D269&lt;&gt;"",Scoring!$M$9)+IF(Data!$E269&lt;&gt;"",Scoring!$M$10)+IF(Data!$F269&lt;&gt;"",Scoring!$M$11)+IF(Data!$G269&lt;&gt;"",Scoring!$M$12)+IF(Data!$H269&lt;&gt;"",Scoring!$M$13)+IF(Data!$I269&lt;&gt;"",Scoring!$M$14)+IF(Data!$J269&lt;&gt;"",Scoring!$M$15)+IF(Data!$K269&lt;&gt;"",Scoring!$M$16)+IF(Data!$L269&lt;&gt;"",Scoring!$M$17)+IF(Data!$M269&lt;&gt;"",Scoring!$M$18)+IF(Data!$N269&lt;&gt;"",Scoring!$M$19)+IF(Data!$O269&lt;&gt;"",Scoring!$M$20)+IF(Data!$P269&lt;&gt;"",Scoring!$M$21)+IF(Data!$Q269&lt;&gt;"",Scoring!$M$22)+IF(Data!$R269&lt;&gt;"",Scoring!$M$23)+IF(Data!$S269&lt;&gt;"",Scoring!$M$24)+IF(Data!$T269&lt;&gt;"",Scoring!$M$25)+IF(Data!$U269&lt;&gt;"",Scoring!$M$26)+IF(Data!$V269&lt;&gt;"",Scoring!$M$27)+IF(Data!$W269&lt;&gt;"",Scoring!$M$28)+IF(Data!$X269&lt;&gt;"",Scoring!$M$29)+IF(Data!$Y269&lt;&gt;"",Scoring!$M$30)+IF(Data!$Z269&lt;&gt;"",Scoring!$M$31)+IF(Data!$AA269&lt;&gt;"",Scoring!$M$32)+IF(Data!$AB269&lt;&gt;"",Scoring!$M$33)+IF(Data!$AC269&lt;&gt;"",Scoring!$M$34)+IF(Data!$AD269&lt;&gt;"",Scoring!$M$35)+IF(Data!$AE269&lt;&gt;"",Scoring!$M$36)+IF(Data!$AF269&lt;&gt;"",Scoring!$M$37)+IF(Data!$AG269&lt;&gt;"",Scoring!$M$38)+IF(Data!$AH269&lt;&gt;"",Scoring!$M$39)+IF(Data!$AI269&lt;&gt;"",Scoring!$M$40)+IF(Data!$AJ269&lt;&gt;"",Scoring!$M$41)+IF(Data!$AK269&lt;&gt;"",Scoring!$M$42)+IF(Data!$AL269&lt;&gt;"",Scoring!$M$43)+IF(Data!$AM269&lt;&gt;"",Scoring!$M$44)+IF(Data!$AN269&lt;&gt;"",Scoring!$M$45)+IF(Data!$AO269&lt;&gt;"",Scoring!$M$46)+IF(Data!$AP269&lt;&gt;"",Scoring!$M$47)+IF(Data!$AQ269&lt;&gt;"",Scoring!$M$48)+IF(Data!$AR269&lt;&gt;"",Scoring!$M$49)+IF(Data!$AS269&lt;&gt;"",Scoring!$M$50)+IF(Data!$AT269&lt;&gt;"",Scoring!$M$51)+IF(Data!$AU269&lt;&gt;"",Scoring!$M$52),"")</f>
        <v/>
      </c>
      <c r="BO269" s="184" t="str">
        <f>IF(BN269&lt;&gt;"",LOOKUP(BN269,Likelihoods!$A$7:$A$107,Likelihoods!K$7:K$107),"")</f>
        <v/>
      </c>
      <c r="BP269" s="179" t="str">
        <f>IF(AND(COUNTBLANK($B269:$O269)=13,COUNTBLANK($P269:$Q269)=1,COUNTBLANK($R269:$U269)=3,COUNTBLANK($V269:$X269)=2,COUNTBLANK($Y269:$AE269)=6,COUNTBLANK($AF269:$AJ269)=4,COUNTBLANK($AK269:AN269)=3,COUNTBLANK($AO269:$AQ269)=2,COUNTBLANK($AR269:$AS269)=1,COUNTBLANK($AT269:$AU269)=1),IF(Data!$B269&lt;&gt;"",Scoring!$N$7)+IF(Data!$C269&lt;&gt;"",Scoring!$N$8)+IF(Data!$D269&lt;&gt;"",Scoring!$N$9)+IF(Data!$E269&lt;&gt;"",Scoring!$N$10)+IF(Data!$F269&lt;&gt;"",Scoring!$N$11)+IF(Data!$G269&lt;&gt;"",Scoring!$N$12)+IF(Data!$H269&lt;&gt;"",Scoring!$N$13)+IF(Data!$I269&lt;&gt;"",Scoring!$N$14)+IF(Data!$J269&lt;&gt;"",Scoring!$N$15)+IF(Data!$K269&lt;&gt;"",Scoring!$N$16)+IF(Data!$L269&lt;&gt;"",Scoring!$N$17)+IF(Data!$M269&lt;&gt;"",Scoring!$N$18)+IF(Data!$N269&lt;&gt;"",Scoring!$N$19)+IF(Data!$O269&lt;&gt;"",Scoring!$N$20)+IF(Data!$P269&lt;&gt;"",Scoring!$N$21)+IF(Data!$Q269&lt;&gt;"",Scoring!$N$22)+IF(Data!$R269&lt;&gt;"",Scoring!$N$23)+IF(Data!$S269&lt;&gt;"",Scoring!$N$24)+IF(Data!$T269&lt;&gt;"",Scoring!$N$25)+IF(Data!$U269&lt;&gt;"",Scoring!$N$26)+IF(Data!$V269&lt;&gt;"",Scoring!$N$27)+IF(Data!$W269&lt;&gt;"",Scoring!$N$28)+IF(Data!$X269&lt;&gt;"",Scoring!$N$29)+IF(Data!$Y269&lt;&gt;"",Scoring!$N$30)+IF(Data!$Z269&lt;&gt;"",Scoring!$N$31)+IF(Data!$AA269&lt;&gt;"",Scoring!$N$32)+IF(Data!$AB269&lt;&gt;"",Scoring!$N$33)+IF(Data!$AC269&lt;&gt;"",Scoring!$N$34)+IF(Data!$AD269&lt;&gt;"",Scoring!$N$35)+IF(Data!$AE269&lt;&gt;"",Scoring!$N$36)+IF(Data!$AF269&lt;&gt;"",Scoring!$N$37)+IF(Data!$AG269&lt;&gt;"",Scoring!$N$38)+IF(Data!$AH269&lt;&gt;"",Scoring!$N$39)+IF(Data!$AI269&lt;&gt;"",Scoring!$N$40)+IF(Data!$AJ269&lt;&gt;"",Scoring!$N$41)+IF(Data!$AK269&lt;&gt;"",Scoring!$N$42)+IF(Data!$AL269&lt;&gt;"",Scoring!$N$43)+IF(Data!$AM269&lt;&gt;"",Scoring!$N$44)+IF(Data!$AN269&lt;&gt;"",Scoring!$N$45)+IF(Data!$AO269&lt;&gt;"",Scoring!$N$46)+IF(Data!$AP269&lt;&gt;"",Scoring!$N$47)+IF(Data!$AQ269&lt;&gt;"",Scoring!$N$48)+IF(Data!$AR269&lt;&gt;"",Scoring!$N$49)+IF(Data!$AS269&lt;&gt;"",Scoring!$N$50)+IF(Data!$AT269&lt;&gt;"",Scoring!$N$51)+IF(Data!$AU269&lt;&gt;"",Scoring!$N$52),"")</f>
        <v/>
      </c>
      <c r="BQ269" s="189" t="str">
        <f>IF(BP269&lt;&gt;"",LOOKUP(BP269,Likelihoods!$A$7:$A$107,Likelihoods!L$7:L$107),"")</f>
        <v/>
      </c>
      <c r="BR269" s="181" t="str">
        <f>IF(AND(COUNTBLANK($B269:$O269)=13,COUNTBLANK($P269:$Q269)=1,COUNTBLANK($R269:$U269)=3,COUNTBLANK($V269:$X269)=2,COUNTBLANK($Y269:$AE269)=6,COUNTBLANK($AF269:$AJ269)=4,COUNTBLANK($AK269:AN269)=3,COUNTBLANK($AO269:$AQ269)=2,COUNTBLANK($AR269:$AS269)=1,COUNTBLANK($AT269:$AU269)=1),IF(Data!$B269&lt;&gt;"",Scoring!$O$7)+IF(Data!$C269&lt;&gt;"",Scoring!$O$8)+IF(Data!$D269&lt;&gt;"",Scoring!$O$9)+IF(Data!$E269&lt;&gt;"",Scoring!$O$10)+IF(Data!$F269&lt;&gt;"",Scoring!$O$11)+IF(Data!$G269&lt;&gt;"",Scoring!$O$12)+IF(Data!$H269&lt;&gt;"",Scoring!$O$13)+IF(Data!$I269&lt;&gt;"",Scoring!$O$14)+IF(Data!$J269&lt;&gt;"",Scoring!$O$15)+IF(Data!$K269&lt;&gt;"",Scoring!$O$16)+IF(Data!$L269&lt;&gt;"",Scoring!$O$17)+IF(Data!$M269&lt;&gt;"",Scoring!$O$18)+IF(Data!$N269&lt;&gt;"",Scoring!$O$19)+IF(Data!$O269&lt;&gt;"",Scoring!$O$20)+IF(Data!$P269&lt;&gt;"",Scoring!$O$21)+IF(Data!$Q269&lt;&gt;"",Scoring!$O$22)+IF(Data!$R269&lt;&gt;"",Scoring!$O$23)+IF(Data!$S269&lt;&gt;"",Scoring!$O$24)+IF(Data!$T269&lt;&gt;"",Scoring!$O$25)+IF(Data!$U269&lt;&gt;"",Scoring!$O$26)+IF(Data!$V269&lt;&gt;"",Scoring!$O$27)+IF(Data!$W269&lt;&gt;"",Scoring!$O$28)+IF(Data!$X269&lt;&gt;"",Scoring!$O$29)+IF(Data!$Y269&lt;&gt;"",Scoring!$O$30)+IF(Data!$Z269&lt;&gt;"",Scoring!$O$31)+IF(Data!$AA269&lt;&gt;"",Scoring!$O$32)+IF(Data!$AB269&lt;&gt;"",Scoring!$O$33)+IF(Data!$AC269&lt;&gt;"",Scoring!$O$34)+IF(Data!$AD269&lt;&gt;"",Scoring!$O$35)+IF(Data!$AE269&lt;&gt;"",Scoring!$O$36)+IF(Data!$AF269&lt;&gt;"",Scoring!$O$37)+IF(Data!$AG269&lt;&gt;"",Scoring!$O$38)+IF(Data!$AH269&lt;&gt;"",Scoring!$O$39)+IF(Data!$AI269&lt;&gt;"",Scoring!$O$40)+IF(Data!$AJ269&lt;&gt;"",Scoring!$O$41)+IF(Data!$AK269&lt;&gt;"",Scoring!$O$42)+IF(Data!$AL269&lt;&gt;"",Scoring!$O$43)+IF(Data!$AM269&lt;&gt;"",Scoring!$O$44)+IF(Data!$AN269&lt;&gt;"",Scoring!$O$45)+IF(Data!$AO269&lt;&gt;"",Scoring!$O$46)+IF(Data!$AP269&lt;&gt;"",Scoring!$O$47)+IF(Data!$AQ269&lt;&gt;"",Scoring!$O$48)+IF(Data!$AR269&lt;&gt;"",Scoring!$O$49)+IF(Data!$AS269&lt;&gt;"",Scoring!$O$50)+IF(Data!$AT269&lt;&gt;"",Scoring!$O$51)+IF(Data!$AU269&lt;&gt;"",Scoring!$O$52),"")</f>
        <v/>
      </c>
      <c r="BS269" s="184" t="str">
        <f>IF(BR269&lt;&gt;"",LOOKUP(BR269,Likelihoods!$A$7:$A$107,Likelihoods!M$7:M$107),"")</f>
        <v/>
      </c>
      <c r="BT269" s="181" t="str">
        <f>IF(AND(COUNTBLANK($B269:$O269)=13,COUNTBLANK($P269:$Q269)=1,COUNTBLANK($R269:$U269)=3,COUNTBLANK($V269:$X269)=2,COUNTBLANK($Y269:$AE269)=6,COUNTBLANK($AF269:$AJ269)=4,COUNTBLANK($AK269:AN269)=3,COUNTBLANK($AO269:$AQ269)=2,COUNTBLANK($AR269:$AS269)=1,COUNTBLANK($AT269:$AU269)=1),IF(Data!$B269&lt;&gt;"",Scoring!$P$7)+IF(Data!$C269&lt;&gt;"",Scoring!$P$8)+IF(Data!$D269&lt;&gt;"",Scoring!$P$9)+IF(Data!$E269&lt;&gt;"",Scoring!$P$10)+IF(Data!$F269&lt;&gt;"",Scoring!$P$11)+IF(Data!$G269&lt;&gt;"",Scoring!$P$12)+IF(Data!$H269&lt;&gt;"",Scoring!$P$13)+IF(Data!$I269&lt;&gt;"",Scoring!$P$14)+IF(Data!$J269&lt;&gt;"",Scoring!$P$15)+IF(Data!$K269&lt;&gt;"",Scoring!$P$16)+IF(Data!$L269&lt;&gt;"",Scoring!$P$17)+IF(Data!$M269&lt;&gt;"",Scoring!$P$18)+IF(Data!$N269&lt;&gt;"",Scoring!$P$19)+IF(Data!$O269&lt;&gt;"",Scoring!$P$20)+IF(Data!$P269&lt;&gt;"",Scoring!$P$21)+IF(Data!$Q269&lt;&gt;"",Scoring!$P$22)+IF(Data!$R269&lt;&gt;"",Scoring!$P$23)+IF(Data!$S269&lt;&gt;"",Scoring!$P$24)+IF(Data!$T269&lt;&gt;"",Scoring!$P$25)+IF(Data!$U269&lt;&gt;"",Scoring!$P$26)+IF(Data!$V269&lt;&gt;"",Scoring!$P$27)+IF(Data!$W269&lt;&gt;"",Scoring!$P$28)+IF(Data!$X269&lt;&gt;"",Scoring!$P$29)+IF(Data!$Y269&lt;&gt;"",Scoring!$P$30)+IF(Data!$Z269&lt;&gt;"",Scoring!$P$31)+IF(Data!$AA269&lt;&gt;"",Scoring!$P$32)+IF(Data!$AB269&lt;&gt;"",Scoring!$P$33)+IF(Data!$AC269&lt;&gt;"",Scoring!$P$34)+IF(Data!$AD269&lt;&gt;"",Scoring!$P$35)+IF(Data!$AE269&lt;&gt;"",Scoring!$P$36)+IF(Data!$AF269&lt;&gt;"",Scoring!$P$37)+IF(Data!$AG269&lt;&gt;"",Scoring!$P$38)+IF(Data!$AH269&lt;&gt;"",Scoring!$P$39)+IF(Data!$AI269&lt;&gt;"",Scoring!$P$40)+IF(Data!$AJ269&lt;&gt;"",Scoring!$P$41)+IF(Data!$AK269&lt;&gt;"",Scoring!$P$42)+IF(Data!$AL269&lt;&gt;"",Scoring!$P$43)+IF(Data!$AM269&lt;&gt;"",Scoring!$P$44)+IF(Data!$AN269&lt;&gt;"",Scoring!$P$45)+IF(Data!$AO269&lt;&gt;"",Scoring!$P$46)+IF(Data!$AP269&lt;&gt;"",Scoring!$P$47)+IF(Data!$AQ269&lt;&gt;"",Scoring!$P$48)+IF(Data!$AR269&lt;&gt;"",Scoring!$P$49)+IF(Data!$AS269&lt;&gt;"",Scoring!$P$50)+IF(Data!$AT269&lt;&gt;"",Scoring!$P$51)+IF(Data!$AU269&lt;&gt;"",Scoring!$P$52),"")</f>
        <v/>
      </c>
      <c r="BU269" s="180" t="str">
        <f>IF(BT269&lt;&gt;"",LOOKUP(BT269,Likelihoods!$A$7:$A$107,Likelihoods!N$7:N$107),"")</f>
        <v/>
      </c>
      <c r="BV269" s="181" t="str">
        <f>IF(AND(COUNTBLANK($B269:$O269)=13,COUNTBLANK($P269:$Q269)=1,COUNTBLANK($R269:$U269)=3,COUNTBLANK($V269:$X269)=2,COUNTBLANK($Y269:$AE269)=6,COUNTBLANK($AF269:$AJ269)=4,COUNTBLANK($AK269:AN269)=3,COUNTBLANK($AO269:$AQ269)=2,COUNTBLANK($AR269:$AS269)=1,COUNTBLANK($AT269:$AU269)=1),IF(Data!$B269&lt;&gt;"",Scoring!$Q$7)+IF(Data!$C269&lt;&gt;"",Scoring!$Q$8)+IF(Data!$D269&lt;&gt;"",Scoring!$Q$9)+IF(Data!$E269&lt;&gt;"",Scoring!$Q$10)+IF(Data!$F269&lt;&gt;"",Scoring!$Q$11)+IF(Data!$G269&lt;&gt;"",Scoring!$Q$12)+IF(Data!$H269&lt;&gt;"",Scoring!$Q$13)+IF(Data!$I269&lt;&gt;"",Scoring!$Q$14)+IF(Data!$J269&lt;&gt;"",Scoring!$Q$15)+IF(Data!$K269&lt;&gt;"",Scoring!$Q$16)+IF(Data!$L269&lt;&gt;"",Scoring!$Q$17)+IF(Data!$M269&lt;&gt;"",Scoring!$Q$18)+IF(Data!$N269&lt;&gt;"",Scoring!$Q$19)+IF(Data!$O269&lt;&gt;"",Scoring!$Q$20)+IF(Data!$P269&lt;&gt;"",Scoring!$Q$21)+IF(Data!$Q269&lt;&gt;"",Scoring!$Q$22)+IF(Data!$R269&lt;&gt;"",Scoring!$Q$23)+IF(Data!$S269&lt;&gt;"",Scoring!$Q$24)+IF(Data!$T269&lt;&gt;"",Scoring!$Q$25)+IF(Data!$U269&lt;&gt;"",Scoring!$Q$26)+IF(Data!$V269&lt;&gt;"",Scoring!$Q$27)+IF(Data!$W269&lt;&gt;"",Scoring!$Q$28)+IF(Data!$X269&lt;&gt;"",Scoring!$Q$29)+IF(Data!$Y269&lt;&gt;"",Scoring!$Q$30)+IF(Data!$Z269&lt;&gt;"",Scoring!$Q$31)+IF(Data!$AA269&lt;&gt;"",Scoring!$Q$32)+IF(Data!$AB269&lt;&gt;"",Scoring!$Q$33)+IF(Data!$AC269&lt;&gt;"",Scoring!$Q$34)+IF(Data!$AD269&lt;&gt;"",Scoring!$Q$35)+IF(Data!$AE269&lt;&gt;"",Scoring!$Q$36)+IF(Data!$AF269&lt;&gt;"",Scoring!$Q$37)+IF(Data!$AG269&lt;&gt;"",Scoring!$Q$38)+IF(Data!$AH269&lt;&gt;"",Scoring!$Q$39)+IF(Data!$AI269&lt;&gt;"",Scoring!$Q$40)+IF(Data!$AJ269&lt;&gt;"",Scoring!$Q$41)+IF(Data!$AK269&lt;&gt;"",Scoring!$Q$42)+IF(Data!$AL269&lt;&gt;"",Scoring!$Q$43)+IF(Data!$AM269&lt;&gt;"",Scoring!$Q$44)+IF(Data!$AN269&lt;&gt;"",Scoring!$Q$45)+IF(Data!$AO269&lt;&gt;"",Scoring!$Q$46)+IF(Data!$AP269&lt;&gt;"",Scoring!$Q$47)+IF(Data!$AQ269&lt;&gt;"",Scoring!$Q$48)+IF(Data!$AR269&lt;&gt;"",Scoring!$Q$49)+IF(Data!$AS269&lt;&gt;"",Scoring!$Q$50)+IF(Data!$AT269&lt;&gt;"",Scoring!$Q$51)+IF(Data!$AU269&lt;&gt;"",Scoring!$Q$52),"")</f>
        <v/>
      </c>
      <c r="BW269" s="183" t="str">
        <f>IF(BV269&lt;&gt;"",LOOKUP(BV269,Likelihoods!$A$7:$A$107,Likelihoods!O$7:O$107),"")</f>
        <v/>
      </c>
      <c r="BX269" s="9"/>
      <c r="BY269" s="9"/>
      <c r="BZ269" s="9"/>
      <c r="CA269" s="9"/>
      <c r="CB269" s="9"/>
      <c r="CC269" s="9"/>
      <c r="CD269" s="9"/>
      <c r="CE269" s="9"/>
      <c r="CF269" s="9"/>
      <c r="CG269" s="9"/>
      <c r="CH269" s="9"/>
      <c r="CI269" s="9"/>
      <c r="CJ269" s="9"/>
      <c r="CK269" s="9"/>
    </row>
    <row r="270" spans="1:89" ht="14.25">
      <c r="A270" s="59"/>
      <c r="B270" s="76"/>
      <c r="C270" s="77"/>
      <c r="D270" s="77"/>
      <c r="E270" s="77"/>
      <c r="F270" s="77"/>
      <c r="G270" s="77"/>
      <c r="H270" s="77"/>
      <c r="I270" s="77"/>
      <c r="J270" s="77"/>
      <c r="K270" s="77"/>
      <c r="L270" s="77"/>
      <c r="M270" s="77"/>
      <c r="N270" s="77"/>
      <c r="O270" s="77"/>
      <c r="P270" s="76"/>
      <c r="Q270" s="78"/>
      <c r="R270" s="77"/>
      <c r="S270" s="77"/>
      <c r="T270" s="77"/>
      <c r="U270" s="77"/>
      <c r="V270" s="76"/>
      <c r="W270" s="77"/>
      <c r="X270" s="78"/>
      <c r="Y270" s="77"/>
      <c r="Z270" s="77"/>
      <c r="AA270" s="77"/>
      <c r="AB270" s="77"/>
      <c r="AC270" s="77"/>
      <c r="AD270" s="77"/>
      <c r="AE270" s="77"/>
      <c r="AF270" s="76"/>
      <c r="AG270" s="77"/>
      <c r="AH270" s="77"/>
      <c r="AI270" s="77"/>
      <c r="AJ270" s="78"/>
      <c r="AK270" s="77"/>
      <c r="AL270" s="77"/>
      <c r="AM270" s="77"/>
      <c r="AN270" s="77"/>
      <c r="AO270" s="76"/>
      <c r="AP270" s="77"/>
      <c r="AQ270" s="78"/>
      <c r="AR270" s="76"/>
      <c r="AS270" s="78"/>
      <c r="AT270" s="77"/>
      <c r="AU270" s="77"/>
      <c r="AV270" s="179" t="str">
        <f>IF(AND(COUNTBLANK($B270:$O270)=13,COUNTBLANK($P270:$Q270)=1,COUNTBLANK($R270:$U270)=3,COUNTBLANK($V270:$X270)=2,COUNTBLANK($Y270:$AE270)=6,COUNTBLANK($AF270:$AJ270)=4,COUNTBLANK($AK270:AN270)=3,COUNTBLANK($AO270:$AQ270)=2,COUNTBLANK($AR270:$AS270)=1,COUNTBLANK($AT270:$AU270)=1),IF(Data!$B270&lt;&gt;"",Scoring!$D$7)+IF(Data!$C270&lt;&gt;"",Scoring!$D$8)+IF(Data!$D270&lt;&gt;"",Scoring!$D$9)+IF(Data!$E270&lt;&gt;"",Scoring!$D$10)+IF(Data!$F270&lt;&gt;"",Scoring!$D$11)+IF(Data!$G270&lt;&gt;"",Scoring!$D$12)+IF(Data!$H270&lt;&gt;"",Scoring!$D$13)+IF(Data!$I270&lt;&gt;"",Scoring!$D$14)+IF(Data!$J270&lt;&gt;"",Scoring!$D$15)+IF(Data!$K270&lt;&gt;"",Scoring!$D$16)+IF(Data!$L270&lt;&gt;"",Scoring!$D$17)+IF(Data!$M270&lt;&gt;"",Scoring!$D$18)+IF(Data!$N270&lt;&gt;"",Scoring!$D$19)+IF(Data!$O270&lt;&gt;"",Scoring!$D$20)+IF(Data!$P270&lt;&gt;"",Scoring!$D$21)+IF(Data!$Q270&lt;&gt;"",Scoring!$D$22)+IF(Data!$R270&lt;&gt;"",Scoring!$D$23)+IF(Data!$S270&lt;&gt;"",Scoring!$D$24)+IF(Data!$T270&lt;&gt;"",Scoring!$D$25)+IF(Data!$U270&lt;&gt;"",Scoring!$D$26)+IF(Data!$V270&lt;&gt;"",Scoring!$D$27)+IF(Data!$W270&lt;&gt;"",Scoring!$D$28)+IF(Data!$X270&lt;&gt;"",Scoring!$D$29)+IF(Data!$Y270&lt;&gt;"",Scoring!$D$30)+IF(Data!$Z270&lt;&gt;"",Scoring!$D$31)+IF(Data!$AA270&lt;&gt;"",Scoring!$D$32)+IF(Data!$AB270&lt;&gt;"",Scoring!$D$33)+IF(Data!$AC270&lt;&gt;"",Scoring!$D$34)+IF(Data!$AD270&lt;&gt;"",Scoring!$D$35)+IF(Data!$AE270&lt;&gt;"",Scoring!$D$36)+IF(Data!$AF270&lt;&gt;"",Scoring!$D$37)+IF(Data!$AG270&lt;&gt;"",Scoring!$D$38)+IF(Data!$AH270&lt;&gt;"",Scoring!$D$39)+IF(Data!$AI270&lt;&gt;"",Scoring!$D$40)+IF(Data!$AJ270&lt;&gt;"",Scoring!$D$41)+IF(Data!$AK270&lt;&gt;"",Scoring!$D$42)+IF(Data!$AL270&lt;&gt;"",Scoring!$D$43)+IF(Data!$AM270&lt;&gt;"",Scoring!$D$44)+IF(Data!$AN270&lt;&gt;"",Scoring!$D$45)+IF(Data!$AO270&lt;&gt;"",Scoring!$D$46)+IF(Data!$AP270&lt;&gt;"",Scoring!$D$47)+IF(Data!$AQ270&lt;&gt;"",Scoring!$D$48)+IF(Data!$AR270&lt;&gt;"",Scoring!$D$49)+IF(Data!$AS270&lt;&gt;"",Scoring!$D$50)+IF(Data!$AT270&lt;&gt;"",Scoring!$D$51)+IF(Data!$AU270&lt;&gt;"",Scoring!$D$52),"")</f>
        <v/>
      </c>
      <c r="AW270" s="180" t="str">
        <f>IF(AV270&lt;&gt;"",LOOKUP(AV270,Likelihoods!$A$7:$A$107,Likelihoods!B$7:B$107),"")</f>
        <v/>
      </c>
      <c r="AX270" s="181" t="str">
        <f>IF(AND(COUNTBLANK($B270:$O270)=13,COUNTBLANK($P270:$Q270)=1,COUNTBLANK($R270:$U270)=3,COUNTBLANK($V270:$X270)=2,COUNTBLANK($Y270:$AE270)=6,COUNTBLANK($AF270:$AJ270)=4,COUNTBLANK($AK270:AN270)=3,COUNTBLANK($AO270:$AQ270)=2,COUNTBLANK($AR270:$AS270)=1,COUNTBLANK($AT270:$AU270)=1),IF(Data!$B270&lt;&gt;"",Scoring!$E$7)+IF(Data!$C270&lt;&gt;"",Scoring!$E$8)+IF(Data!$D270&lt;&gt;"",Scoring!$E$9)+IF(Data!$E270&lt;&gt;"",Scoring!$E$10)+IF(Data!$F270&lt;&gt;"",Scoring!$E$11)+IF(Data!$G270&lt;&gt;"",Scoring!$E$12)+IF(Data!$H270&lt;&gt;"",Scoring!$E$13)+IF(Data!$I270&lt;&gt;"",Scoring!$E$14)+IF(Data!$J270&lt;&gt;"",Scoring!$E$15)+IF(Data!$K270&lt;&gt;"",Scoring!$E$16)+IF(Data!$L270&lt;&gt;"",Scoring!$E$17)+IF(Data!$M270&lt;&gt;"",Scoring!$E$18)+IF(Data!$N270&lt;&gt;"",Scoring!$E$19)+IF(Data!$O270&lt;&gt;"",Scoring!$E$20)+IF(Data!$P270&lt;&gt;"",Scoring!$E$21)+IF(Data!$Q270&lt;&gt;"",Scoring!$E$22)+IF(Data!$R270&lt;&gt;"",Scoring!$E$23)+IF(Data!$S270&lt;&gt;"",Scoring!$E$24)+IF(Data!$T270&lt;&gt;"",Scoring!$E$25)+IF(Data!$U270&lt;&gt;"",Scoring!$E$26)+IF(Data!$V270&lt;&gt;"",Scoring!$E$27)+IF(Data!$W270&lt;&gt;"",Scoring!$E$28)+IF(Data!$X270&lt;&gt;"",Scoring!$E$29)+IF(Data!$Y270&lt;&gt;"",Scoring!$E$30)+IF(Data!$Z270&lt;&gt;"",Scoring!$E$31)+IF(Data!$AA270&lt;&gt;"",Scoring!$E$32)+IF(Data!$AB270&lt;&gt;"",Scoring!$E$33)+IF(Data!$AC270&lt;&gt;"",Scoring!$E$34)+IF(Data!$AD270&lt;&gt;"",Scoring!$E$35)+IF(Data!$AE270&lt;&gt;"",Scoring!$E$36)+IF(Data!$AF270&lt;&gt;"",Scoring!$E$37)+IF(Data!$AG270&lt;&gt;"",Scoring!$E$38)+IF(Data!$AH270&lt;&gt;"",Scoring!$E$39)+IF(Data!$AI270&lt;&gt;"",Scoring!$E$40)+IF(Data!$AJ270&lt;&gt;"",Scoring!$E$41)+IF(Data!$AK270&lt;&gt;"",Scoring!$E$42)+IF(Data!$AL270&lt;&gt;"",Scoring!$E$43)+IF(Data!$AM270&lt;&gt;"",Scoring!$E$44)+IF(Data!$AN270&lt;&gt;"",Scoring!$E$45)+IF(Data!$AO270&lt;&gt;"",Scoring!$E$46)+IF(Data!$AP270&lt;&gt;"",Scoring!$E$47)+IF(Data!$AQ270&lt;&gt;"",Scoring!$E$48)+IF(Data!$AR270&lt;&gt;"",Scoring!$E$49)+IF(Data!$AS270&lt;&gt;"",Scoring!$E$50)+IF(Data!$AT270&lt;&gt;"",Scoring!$E$51)+IF(Data!$AU270&lt;&gt;"",Scoring!$E$52),"")</f>
        <v/>
      </c>
      <c r="AY270" s="180" t="str">
        <f>IF(AX270&lt;&gt;"",LOOKUP(AX270,Likelihoods!$A$7:$A$107,Likelihoods!C$7:C$107),"")</f>
        <v/>
      </c>
      <c r="AZ270" s="182" t="str">
        <f>IF(AND(COUNTBLANK($B270:$O270)=13,COUNTBLANK($P270:$Q270)=1,COUNTBLANK($R270:$U270)=3,COUNTBLANK($V270:$X270)=2,COUNTBLANK($Y270:$AE270)=6,COUNTBLANK($AF270:$AJ270)=4,COUNTBLANK($AK270:AN270)=3,COUNTBLANK($AO270:$AQ270)=2,COUNTBLANK($AR270:$AS270)=1,COUNTBLANK($AT270:$AU270)=1),IF(Data!$B270&lt;&gt;"",Scoring!$F$7)+IF(Data!$C270&lt;&gt;"",Scoring!$F$8)+IF(Data!$D270&lt;&gt;"",Scoring!$F$9)+IF(Data!$E270&lt;&gt;"",Scoring!$F$10)+IF(Data!$F270&lt;&gt;"",Scoring!$F$11)+IF(Data!$G270&lt;&gt;"",Scoring!$F$12)+IF(Data!$H270&lt;&gt;"",Scoring!$F$13)+IF(Data!$I270&lt;&gt;"",Scoring!$F$14)+IF(Data!$J270&lt;&gt;"",Scoring!$F$15)+IF(Data!$K270&lt;&gt;"",Scoring!$F$16)+IF(Data!$L270&lt;&gt;"",Scoring!$F$17)+IF(Data!$M270&lt;&gt;"",Scoring!$F$18)+IF(Data!$N270&lt;&gt;"",Scoring!$F$19)+IF(Data!$O270&lt;&gt;"",Scoring!$F$20)+IF(Data!$P270&lt;&gt;"",Scoring!$F$21)+IF(Data!$Q270&lt;&gt;"",Scoring!$F$22)+IF(Data!$R270&lt;&gt;"",Scoring!$F$23)+IF(Data!$S270&lt;&gt;"",Scoring!$F$24)+IF(Data!$T270&lt;&gt;"",Scoring!$F$25)+IF(Data!$U270&lt;&gt;"",Scoring!$F$26)+IF(Data!$V270&lt;&gt;"",Scoring!$F$27)+IF(Data!$W270&lt;&gt;"",Scoring!$F$28)+IF(Data!$X270&lt;&gt;"",Scoring!$F$29)+IF(Data!$Y270&lt;&gt;"",Scoring!$F$30)+IF(Data!$Z270&lt;&gt;"",Scoring!$F$31)+IF(Data!$AA270&lt;&gt;"",Scoring!$F$32)+IF(Data!$AB270&lt;&gt;"",Scoring!$F$33)+IF(Data!$AC270&lt;&gt;"",Scoring!$F$34)+IF(Data!$AD270&lt;&gt;"",Scoring!$F$35)+IF(Data!$AE270&lt;&gt;"",Scoring!$F$36)+IF(Data!$AF270&lt;&gt;"",Scoring!$F$37)+IF(Data!$AG270&lt;&gt;"",Scoring!$F$38)+IF(Data!$AH270&lt;&gt;"",Scoring!$F$39)+IF(Data!$AI270&lt;&gt;"",Scoring!$F$40)+IF(Data!$AJ270&lt;&gt;"",Scoring!$F$41)+IF(Data!$AK270&lt;&gt;"",Scoring!$F$42)+IF(Data!$AL270&lt;&gt;"",Scoring!$F$43)+IF(Data!$AM270&lt;&gt;"",Scoring!$F$44)+IF(Data!$AN270&lt;&gt;"",Scoring!$F$45)+IF(Data!$AO270&lt;&gt;"",Scoring!$F$46)+IF(Data!$AP270&lt;&gt;"",Scoring!$F$47)+IF(Data!$AQ270&lt;&gt;"",Scoring!$F$48)+IF(Data!$AR270&lt;&gt;"",Scoring!$F$49)+IF(Data!$AS270&lt;&gt;"",Scoring!$F$50)+IF(Data!$AT270&lt;&gt;"",Scoring!$F$51)+IF(Data!$AU270&lt;&gt;"",Scoring!$F$52),"")</f>
        <v/>
      </c>
      <c r="BA270" s="183" t="str">
        <f>IF(AZ270&lt;&gt;"",LOOKUP(AZ270,Likelihoods!$A$7:$A$107,Likelihoods!D$7:D$107),"")</f>
        <v/>
      </c>
      <c r="BB270" s="181" t="str">
        <f>IF(AND(COUNTBLANK($B270:$O270)=13,COUNTBLANK($P270:$Q270)=1,COUNTBLANK($R270:$U270)=3,COUNTBLANK($V270:$X270)=2,COUNTBLANK($Y270:$AE270)=6,COUNTBLANK($AF270:$AJ270)=4,COUNTBLANK($AK270:AN270)=3,COUNTBLANK($AO270:$AQ270)=2,COUNTBLANK($AR270:$AS270)=1,COUNTBLANK($AT270:$AU270)=1),IF(Data!$B270&lt;&gt;"",Scoring!$G$7)+IF(Data!$C270&lt;&gt;"",Scoring!$G$8)+IF(Data!$D270&lt;&gt;"",Scoring!$G$9)+IF(Data!$E270&lt;&gt;"",Scoring!$G$10)+IF(Data!$F270&lt;&gt;"",Scoring!$G$11)+IF(Data!$G270&lt;&gt;"",Scoring!$G$12)+IF(Data!$H270&lt;&gt;"",Scoring!$G$13)+IF(Data!$I270&lt;&gt;"",Scoring!$G$14)+IF(Data!$J270&lt;&gt;"",Scoring!$G$15)+IF(Data!$K270&lt;&gt;"",Scoring!$G$16)+IF(Data!$L270&lt;&gt;"",Scoring!$G$17)+IF(Data!$M270&lt;&gt;"",Scoring!$G$18)+IF(Data!$N270&lt;&gt;"",Scoring!$G$19)+IF(Data!$O270&lt;&gt;"",Scoring!$G$20)+IF(Data!$P270&lt;&gt;"",Scoring!$G$21)+IF(Data!$Q270&lt;&gt;"",Scoring!$G$22)+IF(Data!$R270&lt;&gt;"",Scoring!$G$23)+IF(Data!$S270&lt;&gt;"",Scoring!$G$24)+IF(Data!$T270&lt;&gt;"",Scoring!$G$25)+IF(Data!$U270&lt;&gt;"",Scoring!$G$26)+IF(Data!$V270&lt;&gt;"",Scoring!$G$27)+IF(Data!$W270&lt;&gt;"",Scoring!$G$28)+IF(Data!$X270&lt;&gt;"",Scoring!$G$29)+IF(Data!$Y270&lt;&gt;"",Scoring!$G$30)+IF(Data!$Z270&lt;&gt;"",Scoring!$G$31)+IF(Data!$AA270&lt;&gt;"",Scoring!$G$32)+IF(Data!$AB270&lt;&gt;"",Scoring!$G$33)+IF(Data!$AC270&lt;&gt;"",Scoring!$G$34)+IF(Data!$AD270&lt;&gt;"",Scoring!$G$35)+IF(Data!$AE270&lt;&gt;"",Scoring!$G$36)+IF(Data!$AF270&lt;&gt;"",Scoring!$G$37)+IF(Data!$AG270&lt;&gt;"",Scoring!$G$38)+IF(Data!$AH270&lt;&gt;"",Scoring!$G$39)+IF(Data!$AI270&lt;&gt;"",Scoring!$G$40)+IF(Data!$AJ270&lt;&gt;"",Scoring!$G$41)+IF(Data!$AK270&lt;&gt;"",Scoring!$G$42)+IF(Data!$AL270&lt;&gt;"",Scoring!$G$43)+IF(Data!$AM270&lt;&gt;"",Scoring!$G$44)+IF(Data!$AN270&lt;&gt;"",Scoring!$G$45)+IF(Data!$AO270&lt;&gt;"",Scoring!$G$46)+IF(Data!$AP270&lt;&gt;"",Scoring!$G$47)+IF(Data!$AQ270&lt;&gt;"",Scoring!$G$48)+IF(Data!$AR270&lt;&gt;"",Scoring!$G$49)+IF(Data!$AS270&lt;&gt;"",Scoring!$G$50)+IF(Data!$AT270&lt;&gt;"",Scoring!$G$51)+IF(Data!$AU270&lt;&gt;"",Scoring!$G$52),"")</f>
        <v/>
      </c>
      <c r="BC270" s="184" t="str">
        <f>IF(BB270&lt;&gt;"",LOOKUP(BB270,Likelihoods!$A$7:$A$107,Likelihoods!E$7:E$107),"")</f>
        <v/>
      </c>
      <c r="BD270" s="185" t="str">
        <f>IF(AND(COUNTBLANK($B270:$O270)=13,COUNTBLANK($P270:$Q270)=1,COUNTBLANK($R270:$U270)=3,COUNTBLANK($V270:$X270)=2,COUNTBLANK($Y270:$AE270)=6,COUNTBLANK($AF270:$AJ270)=4,COUNTBLANK($AK270:AN270)=3,COUNTBLANK($AO270:$AQ270)=2,COUNTBLANK($AR270:$AS270)=1,COUNTBLANK($AT270:$AU270)=1),IF(Data!$B270&lt;&gt;"",Scoring!$H$7)+IF(Data!$C270&lt;&gt;"",Scoring!$H$8)+IF(Data!$D270&lt;&gt;"",Scoring!$H$9)+IF(Data!$E270&lt;&gt;"",Scoring!$H$10)+IF(Data!$F270&lt;&gt;"",Scoring!$H$11)+IF(Data!$G270&lt;&gt;"",Scoring!$H$12)+IF(Data!$H270&lt;&gt;"",Scoring!$H$13)+IF(Data!$I270&lt;&gt;"",Scoring!$H$14)+IF(Data!$J270&lt;&gt;"",Scoring!$H$15)+IF(Data!$K270&lt;&gt;"",Scoring!$H$16)+IF(Data!$L270&lt;&gt;"",Scoring!$H$17)+IF(Data!$M270&lt;&gt;"",Scoring!$H$18)+IF(Data!$N270&lt;&gt;"",Scoring!$H$19)+IF(Data!$O270&lt;&gt;"",Scoring!$H$20)+IF(Data!$P270&lt;&gt;"",Scoring!$H$21)+IF(Data!$Q270&lt;&gt;"",Scoring!$H$22)+IF(Data!$R270&lt;&gt;"",Scoring!$H$23)+IF(Data!$S270&lt;&gt;"",Scoring!$H$24)+IF(Data!$T270&lt;&gt;"",Scoring!$H$25)+IF(Data!$U270&lt;&gt;"",Scoring!$H$26)+IF(Data!$V270&lt;&gt;"",Scoring!$H$27)+IF(Data!$W270&lt;&gt;"",Scoring!$H$28)+IF(Data!$X270&lt;&gt;"",Scoring!$H$29)+IF(Data!$Y270&lt;&gt;"",Scoring!$H$30)+IF(Data!$Z270&lt;&gt;"",Scoring!$H$31)+IF(Data!$AA270&lt;&gt;"",Scoring!$H$32)+IF(Data!$AB270&lt;&gt;"",Scoring!$H$33)+IF(Data!$AC270&lt;&gt;"",Scoring!$H$34)+IF(Data!$AD270&lt;&gt;"",Scoring!$H$35)+IF(Data!$AE270&lt;&gt;"",Scoring!$H$36)+IF(Data!$AF270&lt;&gt;"",Scoring!$H$37)+IF(Data!$AG270&lt;&gt;"",Scoring!$H$38)+IF(Data!$AH270&lt;&gt;"",Scoring!$H$39)+IF(Data!$AI270&lt;&gt;"",Scoring!$H$40)+IF(Data!$AJ270&lt;&gt;"",Scoring!$H$41)+IF(Data!$AK270&lt;&gt;"",Scoring!$H$42)+IF(Data!$AL270&lt;&gt;"",Scoring!$H$43)+IF(Data!$AM270&lt;&gt;"",Scoring!$H$44)+IF(Data!$AN270&lt;&gt;"",Scoring!$H$45)+IF(Data!$AO270&lt;&gt;"",Scoring!$H$46)+IF(Data!$AP270&lt;&gt;"",Scoring!$H$47)+IF(Data!$AQ270&lt;&gt;"",Scoring!$H$48)+IF(Data!$AR270&lt;&gt;"",Scoring!$H$49)+IF(Data!$AS270&lt;&gt;"",Scoring!$H$50)+IF(Data!$AT270&lt;&gt;"",Scoring!$H$51)+IF(Data!$AU270&lt;&gt;"",Scoring!$H$52),"")</f>
        <v/>
      </c>
      <c r="BE270" s="186" t="str">
        <f>IF(BD270&lt;&gt;"",LOOKUP(BD270,Likelihoods!$A$7:$A$107,Likelihoods!F$7:F$107),"")</f>
        <v/>
      </c>
      <c r="BF270" s="181" t="str">
        <f>IF(AND(COUNTBLANK($B270:$O270)=13,COUNTBLANK($P270:$Q270)=1,COUNTBLANK($R270:$U270)=3,COUNTBLANK($V270:$X270)=2,COUNTBLANK($Y270:$AE270)=6,COUNTBLANK($AF270:$AJ270)=4,COUNTBLANK($AK270:AN270)=3,COUNTBLANK($AO270:$AQ270)=2,COUNTBLANK($AR270:$AS270)=1,COUNTBLANK($AT270:$AU270)=1),IF(Data!$B270&lt;&gt;"",Scoring!$I$7)+IF(Data!$C270&lt;&gt;"",Scoring!$I$8)+IF(Data!$D270&lt;&gt;"",Scoring!$I$9)+IF(Data!$E270&lt;&gt;"",Scoring!$I$10)+IF(Data!$F270&lt;&gt;"",Scoring!$I$11)+IF(Data!$G270&lt;&gt;"",Scoring!$I$12)+IF(Data!$H270&lt;&gt;"",Scoring!$I$13)+IF(Data!$I270&lt;&gt;"",Scoring!$I$14)+IF(Data!$J270&lt;&gt;"",Scoring!$I$15)+IF(Data!$K270&lt;&gt;"",Scoring!$I$16)+IF(Data!$L270&lt;&gt;"",Scoring!$I$17)+IF(Data!$M270&lt;&gt;"",Scoring!$I$18)+IF(Data!$N270&lt;&gt;"",Scoring!$I$19)+IF(Data!$O270&lt;&gt;"",Scoring!$I$20)+IF(Data!$P270&lt;&gt;"",Scoring!$I$21)+IF(Data!$Q270&lt;&gt;"",Scoring!$I$22)+IF(Data!$R270&lt;&gt;"",Scoring!$I$23)+IF(Data!$S270&lt;&gt;"",Scoring!$I$24)+IF(Data!$T270&lt;&gt;"",Scoring!$I$25)+IF(Data!$U270&lt;&gt;"",Scoring!$I$26)+IF(Data!$V270&lt;&gt;"",Scoring!$I$27)+IF(Data!$W270&lt;&gt;"",Scoring!$I$28)+IF(Data!$X270&lt;&gt;"",Scoring!$I$29)+IF(Data!$Y270&lt;&gt;"",Scoring!$I$30)+IF(Data!$Z270&lt;&gt;"",Scoring!$I$31)+IF(Data!$AA270&lt;&gt;"",Scoring!$I$32)+IF(Data!$AB270&lt;&gt;"",Scoring!$I$33)+IF(Data!$AC270&lt;&gt;"",Scoring!$I$34)+IF(Data!$AD270&lt;&gt;"",Scoring!$I$35)+IF(Data!$AE270&lt;&gt;"",Scoring!$I$36)+IF(Data!$AF270&lt;&gt;"",Scoring!$I$37)+IF(Data!$AG270&lt;&gt;"",Scoring!$I$38)+IF(Data!$AH270&lt;&gt;"",Scoring!$I$39)+IF(Data!$AI270&lt;&gt;"",Scoring!$I$40)+IF(Data!$AJ270&lt;&gt;"",Scoring!$I$41)+IF(Data!$AK270&lt;&gt;"",Scoring!$I$42)+IF(Data!$AL270&lt;&gt;"",Scoring!$I$43)+IF(Data!$AM270&lt;&gt;"",Scoring!$I$44)+IF(Data!$AN270&lt;&gt;"",Scoring!$I$45)+IF(Data!$AO270&lt;&gt;"",Scoring!$I$46)+IF(Data!$AP270&lt;&gt;"",Scoring!$I$47)+IF(Data!$AQ270&lt;&gt;"",Scoring!$I$48)+IF(Data!$AR270&lt;&gt;"",Scoring!$I$49)+IF(Data!$AS270&lt;&gt;"",Scoring!$I$50)+IF(Data!$AT270&lt;&gt;"",Scoring!$I$51)+IF(Data!$AU270&lt;&gt;"",Scoring!$I$52),"")</f>
        <v/>
      </c>
      <c r="BG270" s="180" t="str">
        <f>IF(BF270&lt;&gt;"",LOOKUP(BF270,Likelihoods!$A$7:$A$107,Likelihoods!G$7:G$107),"")</f>
        <v/>
      </c>
      <c r="BH270" s="187" t="str">
        <f>IF(AND(COUNTBLANK($B270:$O270)=13,COUNTBLANK($P270:$Q270)=1,COUNTBLANK($R270:$U270)=3,COUNTBLANK($V270:$X270)=2,COUNTBLANK($Y270:$AE270)=6,COUNTBLANK($AF270:$AJ270)=4,COUNTBLANK($AK270:AN270)=3,COUNTBLANK($AO270:$AQ270)=2,COUNTBLANK($AR270:$AS270)=1,COUNTBLANK($AT270:$AU270)=1),IF(Data!$B270&lt;&gt;"",Scoring!$J$7)+IF(Data!$C270&lt;&gt;"",Scoring!$J$8)+IF(Data!$D270&lt;&gt;"",Scoring!$J$9)+IF(Data!$E270&lt;&gt;"",Scoring!$J$10)+IF(Data!$F270&lt;&gt;"",Scoring!$J$11)+IF(Data!$G270&lt;&gt;"",Scoring!$J$12)+IF(Data!$H270&lt;&gt;"",Scoring!$J$13)+IF(Data!$I270&lt;&gt;"",Scoring!$J$14)+IF(Data!$J270&lt;&gt;"",Scoring!$J$15)+IF(Data!$K270&lt;&gt;"",Scoring!$J$16)+IF(Data!$L270&lt;&gt;"",Scoring!$J$17)+IF(Data!$M270&lt;&gt;"",Scoring!$J$18)+IF(Data!$N270&lt;&gt;"",Scoring!$J$19)+IF(Data!$O270&lt;&gt;"",Scoring!$J$20)+IF(Data!$P270&lt;&gt;"",Scoring!$J$21)+IF(Data!$Q270&lt;&gt;"",Scoring!$J$22)+IF(Data!$R270&lt;&gt;"",Scoring!$J$23)+IF(Data!$S270&lt;&gt;"",Scoring!$J$24)+IF(Data!$T270&lt;&gt;"",Scoring!$J$25)+IF(Data!$U270&lt;&gt;"",Scoring!$J$26)+IF(Data!$V270&lt;&gt;"",Scoring!$J$27)+IF(Data!$W270&lt;&gt;"",Scoring!$J$28)+IF(Data!$X270&lt;&gt;"",Scoring!$J$29)+IF(Data!$Y270&lt;&gt;"",Scoring!$J$30)+IF(Data!$Z270&lt;&gt;"",Scoring!$J$31)+IF(Data!$AA270&lt;&gt;"",Scoring!$J$32)+IF(Data!$AB270&lt;&gt;"",Scoring!$J$33)+IF(Data!$AC270&lt;&gt;"",Scoring!$J$34)+IF(Data!$AD270&lt;&gt;"",Scoring!$J$35)+IF(Data!$AE270&lt;&gt;"",Scoring!$J$36)+IF(Data!$AF270&lt;&gt;"",Scoring!$J$37)+IF(Data!$AG270&lt;&gt;"",Scoring!$J$38)+IF(Data!$AH270&lt;&gt;"",Scoring!$J$39)+IF(Data!$AI270&lt;&gt;"",Scoring!$J$40)+IF(Data!$AJ270&lt;&gt;"",Scoring!$J$41)+IF(Data!$AK270&lt;&gt;"",Scoring!$J$42)+IF(Data!$AL270&lt;&gt;"",Scoring!$J$43)+IF(Data!$AM270&lt;&gt;"",Scoring!$J$44)+IF(Data!$AN270&lt;&gt;"",Scoring!$J$45)+IF(Data!$AO270&lt;&gt;"",Scoring!$J$46)+IF(Data!$AP270&lt;&gt;"",Scoring!$J$47)+IF(Data!$AQ270&lt;&gt;"",Scoring!$J$48)+IF(Data!$AR270&lt;&gt;"",Scoring!$J$49)+IF(Data!$AS270&lt;&gt;"",Scoring!$J$50)+IF(Data!$AT270&lt;&gt;"",Scoring!$J$51)+IF(Data!$AU270&lt;&gt;"",Scoring!$J$52),"")</f>
        <v/>
      </c>
      <c r="BI270" s="183" t="str">
        <f>IF(BH270&lt;&gt;"",LOOKUP(BH270,Likelihoods!$A$7:$A$107,Likelihoods!H$7:H$107),"")</f>
        <v/>
      </c>
      <c r="BJ270" s="188" t="str">
        <f>IF(AND(COUNTBLANK($B270:$O270)=13,COUNTBLANK($P270:$Q270)=1,COUNTBLANK($R270:$U270)=3,COUNTBLANK($V270:$X270)=2,COUNTBLANK($Y270:$AE270)=6,COUNTBLANK($AF270:$AJ270)=4,COUNTBLANK($AK270:AN270)=3,COUNTBLANK($AO270:$AQ270)=2,COUNTBLANK($AR270:$AS270)=1,COUNTBLANK($AT270:$AU270)=1),IF(Data!$B270&lt;&gt;"",Scoring!$K$7)+IF(Data!$C270&lt;&gt;"",Scoring!$K$8)+IF(Data!$D270&lt;&gt;"",Scoring!$K$9)+IF(Data!$E270&lt;&gt;"",Scoring!$K$10)+IF(Data!$F270&lt;&gt;"",Scoring!$K$11)+IF(Data!$G270&lt;&gt;"",Scoring!$K$12)+IF(Data!$H270&lt;&gt;"",Scoring!$K$13)+IF(Data!$I270&lt;&gt;"",Scoring!$K$14)+IF(Data!$J270&lt;&gt;"",Scoring!$K$15)+IF(Data!$K270&lt;&gt;"",Scoring!$K$16)+IF(Data!$L270&lt;&gt;"",Scoring!$K$17)+IF(Data!$M270&lt;&gt;"",Scoring!$K$18)+IF(Data!$N270&lt;&gt;"",Scoring!$K$19)+IF(Data!$O270&lt;&gt;"",Scoring!$K$20)+IF(Data!$P270&lt;&gt;"",Scoring!$K$21)+IF(Data!$Q270&lt;&gt;"",Scoring!$K$22)+IF(Data!$R270&lt;&gt;"",Scoring!$K$23)+IF(Data!$S270&lt;&gt;"",Scoring!$K$24)+IF(Data!$T270&lt;&gt;"",Scoring!$K$25)+IF(Data!$U270&lt;&gt;"",Scoring!$K$26)+IF(Data!$V270&lt;&gt;"",Scoring!$K$27)+IF(Data!$W270&lt;&gt;"",Scoring!$K$28)+IF(Data!$X270&lt;&gt;"",Scoring!$K$29)+IF(Data!$Y270&lt;&gt;"",Scoring!$K$30)+IF(Data!$Z270&lt;&gt;"",Scoring!$K$31)+IF(Data!$AA270&lt;&gt;"",Scoring!$K$32)+IF(Data!$AB270&lt;&gt;"",Scoring!$K$33)+IF(Data!$AC270&lt;&gt;"",Scoring!$K$34)+IF(Data!$AD270&lt;&gt;"",Scoring!$K$35)+IF(Data!$AE270&lt;&gt;"",Scoring!$K$36)+IF(Data!$AF270&lt;&gt;"",Scoring!$K$37)+IF(Data!$AG270&lt;&gt;"",Scoring!$K$38)+IF(Data!$AH270&lt;&gt;"",Scoring!$K$39)+IF(Data!$AI270&lt;&gt;"",Scoring!$K$40)+IF(Data!$AJ270&lt;&gt;"",Scoring!$K$41)+IF(Data!$AK270&lt;&gt;"",Scoring!$K$42)+IF(Data!$AL270&lt;&gt;"",Scoring!$K$43)+IF(Data!$AM270&lt;&gt;"",Scoring!$K$44)+IF(Data!$AN270&lt;&gt;"",Scoring!$K$45)+IF(Data!$AO270&lt;&gt;"",Scoring!$K$46)+IF(Data!$AP270&lt;&gt;"",Scoring!$K$47)+IF(Data!$AQ270&lt;&gt;"",Scoring!$K$48)+IF(Data!$AR270&lt;&gt;"",Scoring!$K$49)+IF(Data!$AS270&lt;&gt;"",Scoring!$K$50)+IF(Data!$AT270&lt;&gt;"",Scoring!$K$51)+IF(Data!$AU270&lt;&gt;"",Scoring!$K$52),"")</f>
        <v/>
      </c>
      <c r="BK270" s="184" t="str">
        <f>IF(BJ270&lt;&gt;"",LOOKUP(BJ270,Likelihoods!$A$7:$A$107,Likelihoods!I$7:I$107),"")</f>
        <v/>
      </c>
      <c r="BL270" s="187" t="str">
        <f>IF(AND(COUNTBLANK($B270:$O270)=13,COUNTBLANK($P270:$Q270)=1,COUNTBLANK($R270:$U270)=3,COUNTBLANK($V270:$X270)=2,COUNTBLANK($Y270:$AE270)=6,COUNTBLANK($AF270:$AJ270)=4,COUNTBLANK($AK270:AN270)=3,COUNTBLANK($AO270:$AQ270)=2,COUNTBLANK($AR270:$AS270)=1,COUNTBLANK($AT270:$AU270)=1),IF(Data!$B270&lt;&gt;"",Scoring!$L$7)+IF(Data!$C270&lt;&gt;"",Scoring!$L$8)+IF(Data!$D270&lt;&gt;"",Scoring!$L$9)+IF(Data!$E270&lt;&gt;"",Scoring!$L$10)+IF(Data!$F270&lt;&gt;"",Scoring!$L$11)+IF(Data!$G270&lt;&gt;"",Scoring!$L$12)+IF(Data!$H270&lt;&gt;"",Scoring!$L$13)+IF(Data!$I270&lt;&gt;"",Scoring!$L$14)+IF(Data!$J270&lt;&gt;"",Scoring!$L$15)+IF(Data!$K270&lt;&gt;"",Scoring!$L$16)+IF(Data!$L270&lt;&gt;"",Scoring!$L$17)+IF(Data!$M270&lt;&gt;"",Scoring!$L$18)+IF(Data!$N270&lt;&gt;"",Scoring!$L$19)+IF(Data!$O270&lt;&gt;"",Scoring!$L$20)+IF(Data!$P270&lt;&gt;"",Scoring!$L$21)+IF(Data!$Q270&lt;&gt;"",Scoring!$L$22)+IF(Data!$R270&lt;&gt;"",Scoring!$L$23)+IF(Data!$S270&lt;&gt;"",Scoring!$L$24)+IF(Data!$T270&lt;&gt;"",Scoring!$L$25)+IF(Data!$U270&lt;&gt;"",Scoring!$L$26)+IF(Data!$V270&lt;&gt;"",Scoring!$L$27)+IF(Data!$W270&lt;&gt;"",Scoring!$L$28)+IF(Data!$X270&lt;&gt;"",Scoring!$L$29)+IF(Data!$Y270&lt;&gt;"",Scoring!$L$30)+IF(Data!$Z270&lt;&gt;"",Scoring!$L$31)+IF(Data!$AA270&lt;&gt;"",Scoring!$L$32)+IF(Data!$AB270&lt;&gt;"",Scoring!$L$33)+IF(Data!$AC270&lt;&gt;"",Scoring!$L$34)+IF(Data!$AD270&lt;&gt;"",Scoring!$L$35)+IF(Data!$AE270&lt;&gt;"",Scoring!$L$36)+IF(Data!$AF270&lt;&gt;"",Scoring!$L$37)+IF(Data!$AG270&lt;&gt;"",Scoring!$L$38)+IF(Data!$AH270&lt;&gt;"",Scoring!$L$39)+IF(Data!$AI270&lt;&gt;"",Scoring!$L$40)+IF(Data!$AJ270&lt;&gt;"",Scoring!$L$41)+IF(Data!$AK270&lt;&gt;"",Scoring!$L$42)+IF(Data!$AL270&lt;&gt;"",Scoring!$L$43)+IF(Data!$AM270&lt;&gt;"",Scoring!$L$44)+IF(Data!$AN270&lt;&gt;"",Scoring!$L$45)+IF(Data!$AO270&lt;&gt;"",Scoring!$L$46)+IF(Data!$AP270&lt;&gt;"",Scoring!$L$47)+IF(Data!$AQ270&lt;&gt;"",Scoring!$L$48)+IF(Data!$AR270&lt;&gt;"",Scoring!$L$49)+IF(Data!$AS270&lt;&gt;"",Scoring!$L$50)+IF(Data!$AT270&lt;&gt;"",Scoring!$L$51)+IF(Data!$AU270&lt;&gt;"",Scoring!$L$52),"")</f>
        <v/>
      </c>
      <c r="BM270" s="180" t="str">
        <f>IF(BL270&lt;&gt;"",LOOKUP(BL270,Likelihoods!$A$7:$A$107,Likelihoods!J$7:J$107),"")</f>
        <v/>
      </c>
      <c r="BN270" s="181" t="str">
        <f>IF(AND(COUNTBLANK($B270:$O270)=13,COUNTBLANK($P270:$Q270)=1,COUNTBLANK($R270:$U270)=3,COUNTBLANK($V270:$X270)=2,COUNTBLANK($Y270:$AE270)=6,COUNTBLANK($AF270:$AJ270)=4,COUNTBLANK($AK270:AN270)=3,COUNTBLANK($AO270:$AQ270)=2,COUNTBLANK($AR270:$AS270)=1,COUNTBLANK($AT270:$AU270)=1),IF(Data!$B270&lt;&gt;"",Scoring!$M$7)+IF(Data!$C270&lt;&gt;"",Scoring!$M$8)+IF(Data!$D270&lt;&gt;"",Scoring!$M$9)+IF(Data!$E270&lt;&gt;"",Scoring!$M$10)+IF(Data!$F270&lt;&gt;"",Scoring!$M$11)+IF(Data!$G270&lt;&gt;"",Scoring!$M$12)+IF(Data!$H270&lt;&gt;"",Scoring!$M$13)+IF(Data!$I270&lt;&gt;"",Scoring!$M$14)+IF(Data!$J270&lt;&gt;"",Scoring!$M$15)+IF(Data!$K270&lt;&gt;"",Scoring!$M$16)+IF(Data!$L270&lt;&gt;"",Scoring!$M$17)+IF(Data!$M270&lt;&gt;"",Scoring!$M$18)+IF(Data!$N270&lt;&gt;"",Scoring!$M$19)+IF(Data!$O270&lt;&gt;"",Scoring!$M$20)+IF(Data!$P270&lt;&gt;"",Scoring!$M$21)+IF(Data!$Q270&lt;&gt;"",Scoring!$M$22)+IF(Data!$R270&lt;&gt;"",Scoring!$M$23)+IF(Data!$S270&lt;&gt;"",Scoring!$M$24)+IF(Data!$T270&lt;&gt;"",Scoring!$M$25)+IF(Data!$U270&lt;&gt;"",Scoring!$M$26)+IF(Data!$V270&lt;&gt;"",Scoring!$M$27)+IF(Data!$W270&lt;&gt;"",Scoring!$M$28)+IF(Data!$X270&lt;&gt;"",Scoring!$M$29)+IF(Data!$Y270&lt;&gt;"",Scoring!$M$30)+IF(Data!$Z270&lt;&gt;"",Scoring!$M$31)+IF(Data!$AA270&lt;&gt;"",Scoring!$M$32)+IF(Data!$AB270&lt;&gt;"",Scoring!$M$33)+IF(Data!$AC270&lt;&gt;"",Scoring!$M$34)+IF(Data!$AD270&lt;&gt;"",Scoring!$M$35)+IF(Data!$AE270&lt;&gt;"",Scoring!$M$36)+IF(Data!$AF270&lt;&gt;"",Scoring!$M$37)+IF(Data!$AG270&lt;&gt;"",Scoring!$M$38)+IF(Data!$AH270&lt;&gt;"",Scoring!$M$39)+IF(Data!$AI270&lt;&gt;"",Scoring!$M$40)+IF(Data!$AJ270&lt;&gt;"",Scoring!$M$41)+IF(Data!$AK270&lt;&gt;"",Scoring!$M$42)+IF(Data!$AL270&lt;&gt;"",Scoring!$M$43)+IF(Data!$AM270&lt;&gt;"",Scoring!$M$44)+IF(Data!$AN270&lt;&gt;"",Scoring!$M$45)+IF(Data!$AO270&lt;&gt;"",Scoring!$M$46)+IF(Data!$AP270&lt;&gt;"",Scoring!$M$47)+IF(Data!$AQ270&lt;&gt;"",Scoring!$M$48)+IF(Data!$AR270&lt;&gt;"",Scoring!$M$49)+IF(Data!$AS270&lt;&gt;"",Scoring!$M$50)+IF(Data!$AT270&lt;&gt;"",Scoring!$M$51)+IF(Data!$AU270&lt;&gt;"",Scoring!$M$52),"")</f>
        <v/>
      </c>
      <c r="BO270" s="184" t="str">
        <f>IF(BN270&lt;&gt;"",LOOKUP(BN270,Likelihoods!$A$7:$A$107,Likelihoods!K$7:K$107),"")</f>
        <v/>
      </c>
      <c r="BP270" s="179" t="str">
        <f>IF(AND(COUNTBLANK($B270:$O270)=13,COUNTBLANK($P270:$Q270)=1,COUNTBLANK($R270:$U270)=3,COUNTBLANK($V270:$X270)=2,COUNTBLANK($Y270:$AE270)=6,COUNTBLANK($AF270:$AJ270)=4,COUNTBLANK($AK270:AN270)=3,COUNTBLANK($AO270:$AQ270)=2,COUNTBLANK($AR270:$AS270)=1,COUNTBLANK($AT270:$AU270)=1),IF(Data!$B270&lt;&gt;"",Scoring!$N$7)+IF(Data!$C270&lt;&gt;"",Scoring!$N$8)+IF(Data!$D270&lt;&gt;"",Scoring!$N$9)+IF(Data!$E270&lt;&gt;"",Scoring!$N$10)+IF(Data!$F270&lt;&gt;"",Scoring!$N$11)+IF(Data!$G270&lt;&gt;"",Scoring!$N$12)+IF(Data!$H270&lt;&gt;"",Scoring!$N$13)+IF(Data!$I270&lt;&gt;"",Scoring!$N$14)+IF(Data!$J270&lt;&gt;"",Scoring!$N$15)+IF(Data!$K270&lt;&gt;"",Scoring!$N$16)+IF(Data!$L270&lt;&gt;"",Scoring!$N$17)+IF(Data!$M270&lt;&gt;"",Scoring!$N$18)+IF(Data!$N270&lt;&gt;"",Scoring!$N$19)+IF(Data!$O270&lt;&gt;"",Scoring!$N$20)+IF(Data!$P270&lt;&gt;"",Scoring!$N$21)+IF(Data!$Q270&lt;&gt;"",Scoring!$N$22)+IF(Data!$R270&lt;&gt;"",Scoring!$N$23)+IF(Data!$S270&lt;&gt;"",Scoring!$N$24)+IF(Data!$T270&lt;&gt;"",Scoring!$N$25)+IF(Data!$U270&lt;&gt;"",Scoring!$N$26)+IF(Data!$V270&lt;&gt;"",Scoring!$N$27)+IF(Data!$W270&lt;&gt;"",Scoring!$N$28)+IF(Data!$X270&lt;&gt;"",Scoring!$N$29)+IF(Data!$Y270&lt;&gt;"",Scoring!$N$30)+IF(Data!$Z270&lt;&gt;"",Scoring!$N$31)+IF(Data!$AA270&lt;&gt;"",Scoring!$N$32)+IF(Data!$AB270&lt;&gt;"",Scoring!$N$33)+IF(Data!$AC270&lt;&gt;"",Scoring!$N$34)+IF(Data!$AD270&lt;&gt;"",Scoring!$N$35)+IF(Data!$AE270&lt;&gt;"",Scoring!$N$36)+IF(Data!$AF270&lt;&gt;"",Scoring!$N$37)+IF(Data!$AG270&lt;&gt;"",Scoring!$N$38)+IF(Data!$AH270&lt;&gt;"",Scoring!$N$39)+IF(Data!$AI270&lt;&gt;"",Scoring!$N$40)+IF(Data!$AJ270&lt;&gt;"",Scoring!$N$41)+IF(Data!$AK270&lt;&gt;"",Scoring!$N$42)+IF(Data!$AL270&lt;&gt;"",Scoring!$N$43)+IF(Data!$AM270&lt;&gt;"",Scoring!$N$44)+IF(Data!$AN270&lt;&gt;"",Scoring!$N$45)+IF(Data!$AO270&lt;&gt;"",Scoring!$N$46)+IF(Data!$AP270&lt;&gt;"",Scoring!$N$47)+IF(Data!$AQ270&lt;&gt;"",Scoring!$N$48)+IF(Data!$AR270&lt;&gt;"",Scoring!$N$49)+IF(Data!$AS270&lt;&gt;"",Scoring!$N$50)+IF(Data!$AT270&lt;&gt;"",Scoring!$N$51)+IF(Data!$AU270&lt;&gt;"",Scoring!$N$52),"")</f>
        <v/>
      </c>
      <c r="BQ270" s="189" t="str">
        <f>IF(BP270&lt;&gt;"",LOOKUP(BP270,Likelihoods!$A$7:$A$107,Likelihoods!L$7:L$107),"")</f>
        <v/>
      </c>
      <c r="BR270" s="181" t="str">
        <f>IF(AND(COUNTBLANK($B270:$O270)=13,COUNTBLANK($P270:$Q270)=1,COUNTBLANK($R270:$U270)=3,COUNTBLANK($V270:$X270)=2,COUNTBLANK($Y270:$AE270)=6,COUNTBLANK($AF270:$AJ270)=4,COUNTBLANK($AK270:AN270)=3,COUNTBLANK($AO270:$AQ270)=2,COUNTBLANK($AR270:$AS270)=1,COUNTBLANK($AT270:$AU270)=1),IF(Data!$B270&lt;&gt;"",Scoring!$O$7)+IF(Data!$C270&lt;&gt;"",Scoring!$O$8)+IF(Data!$D270&lt;&gt;"",Scoring!$O$9)+IF(Data!$E270&lt;&gt;"",Scoring!$O$10)+IF(Data!$F270&lt;&gt;"",Scoring!$O$11)+IF(Data!$G270&lt;&gt;"",Scoring!$O$12)+IF(Data!$H270&lt;&gt;"",Scoring!$O$13)+IF(Data!$I270&lt;&gt;"",Scoring!$O$14)+IF(Data!$J270&lt;&gt;"",Scoring!$O$15)+IF(Data!$K270&lt;&gt;"",Scoring!$O$16)+IF(Data!$L270&lt;&gt;"",Scoring!$O$17)+IF(Data!$M270&lt;&gt;"",Scoring!$O$18)+IF(Data!$N270&lt;&gt;"",Scoring!$O$19)+IF(Data!$O270&lt;&gt;"",Scoring!$O$20)+IF(Data!$P270&lt;&gt;"",Scoring!$O$21)+IF(Data!$Q270&lt;&gt;"",Scoring!$O$22)+IF(Data!$R270&lt;&gt;"",Scoring!$O$23)+IF(Data!$S270&lt;&gt;"",Scoring!$O$24)+IF(Data!$T270&lt;&gt;"",Scoring!$O$25)+IF(Data!$U270&lt;&gt;"",Scoring!$O$26)+IF(Data!$V270&lt;&gt;"",Scoring!$O$27)+IF(Data!$W270&lt;&gt;"",Scoring!$O$28)+IF(Data!$X270&lt;&gt;"",Scoring!$O$29)+IF(Data!$Y270&lt;&gt;"",Scoring!$O$30)+IF(Data!$Z270&lt;&gt;"",Scoring!$O$31)+IF(Data!$AA270&lt;&gt;"",Scoring!$O$32)+IF(Data!$AB270&lt;&gt;"",Scoring!$O$33)+IF(Data!$AC270&lt;&gt;"",Scoring!$O$34)+IF(Data!$AD270&lt;&gt;"",Scoring!$O$35)+IF(Data!$AE270&lt;&gt;"",Scoring!$O$36)+IF(Data!$AF270&lt;&gt;"",Scoring!$O$37)+IF(Data!$AG270&lt;&gt;"",Scoring!$O$38)+IF(Data!$AH270&lt;&gt;"",Scoring!$O$39)+IF(Data!$AI270&lt;&gt;"",Scoring!$O$40)+IF(Data!$AJ270&lt;&gt;"",Scoring!$O$41)+IF(Data!$AK270&lt;&gt;"",Scoring!$O$42)+IF(Data!$AL270&lt;&gt;"",Scoring!$O$43)+IF(Data!$AM270&lt;&gt;"",Scoring!$O$44)+IF(Data!$AN270&lt;&gt;"",Scoring!$O$45)+IF(Data!$AO270&lt;&gt;"",Scoring!$O$46)+IF(Data!$AP270&lt;&gt;"",Scoring!$O$47)+IF(Data!$AQ270&lt;&gt;"",Scoring!$O$48)+IF(Data!$AR270&lt;&gt;"",Scoring!$O$49)+IF(Data!$AS270&lt;&gt;"",Scoring!$O$50)+IF(Data!$AT270&lt;&gt;"",Scoring!$O$51)+IF(Data!$AU270&lt;&gt;"",Scoring!$O$52),"")</f>
        <v/>
      </c>
      <c r="BS270" s="184" t="str">
        <f>IF(BR270&lt;&gt;"",LOOKUP(BR270,Likelihoods!$A$7:$A$107,Likelihoods!M$7:M$107),"")</f>
        <v/>
      </c>
      <c r="BT270" s="181" t="str">
        <f>IF(AND(COUNTBLANK($B270:$O270)=13,COUNTBLANK($P270:$Q270)=1,COUNTBLANK($R270:$U270)=3,COUNTBLANK($V270:$X270)=2,COUNTBLANK($Y270:$AE270)=6,COUNTBLANK($AF270:$AJ270)=4,COUNTBLANK($AK270:AN270)=3,COUNTBLANK($AO270:$AQ270)=2,COUNTBLANK($AR270:$AS270)=1,COUNTBLANK($AT270:$AU270)=1),IF(Data!$B270&lt;&gt;"",Scoring!$P$7)+IF(Data!$C270&lt;&gt;"",Scoring!$P$8)+IF(Data!$D270&lt;&gt;"",Scoring!$P$9)+IF(Data!$E270&lt;&gt;"",Scoring!$P$10)+IF(Data!$F270&lt;&gt;"",Scoring!$P$11)+IF(Data!$G270&lt;&gt;"",Scoring!$P$12)+IF(Data!$H270&lt;&gt;"",Scoring!$P$13)+IF(Data!$I270&lt;&gt;"",Scoring!$P$14)+IF(Data!$J270&lt;&gt;"",Scoring!$P$15)+IF(Data!$K270&lt;&gt;"",Scoring!$P$16)+IF(Data!$L270&lt;&gt;"",Scoring!$P$17)+IF(Data!$M270&lt;&gt;"",Scoring!$P$18)+IF(Data!$N270&lt;&gt;"",Scoring!$P$19)+IF(Data!$O270&lt;&gt;"",Scoring!$P$20)+IF(Data!$P270&lt;&gt;"",Scoring!$P$21)+IF(Data!$Q270&lt;&gt;"",Scoring!$P$22)+IF(Data!$R270&lt;&gt;"",Scoring!$P$23)+IF(Data!$S270&lt;&gt;"",Scoring!$P$24)+IF(Data!$T270&lt;&gt;"",Scoring!$P$25)+IF(Data!$U270&lt;&gt;"",Scoring!$P$26)+IF(Data!$V270&lt;&gt;"",Scoring!$P$27)+IF(Data!$W270&lt;&gt;"",Scoring!$P$28)+IF(Data!$X270&lt;&gt;"",Scoring!$P$29)+IF(Data!$Y270&lt;&gt;"",Scoring!$P$30)+IF(Data!$Z270&lt;&gt;"",Scoring!$P$31)+IF(Data!$AA270&lt;&gt;"",Scoring!$P$32)+IF(Data!$AB270&lt;&gt;"",Scoring!$P$33)+IF(Data!$AC270&lt;&gt;"",Scoring!$P$34)+IF(Data!$AD270&lt;&gt;"",Scoring!$P$35)+IF(Data!$AE270&lt;&gt;"",Scoring!$P$36)+IF(Data!$AF270&lt;&gt;"",Scoring!$P$37)+IF(Data!$AG270&lt;&gt;"",Scoring!$P$38)+IF(Data!$AH270&lt;&gt;"",Scoring!$P$39)+IF(Data!$AI270&lt;&gt;"",Scoring!$P$40)+IF(Data!$AJ270&lt;&gt;"",Scoring!$P$41)+IF(Data!$AK270&lt;&gt;"",Scoring!$P$42)+IF(Data!$AL270&lt;&gt;"",Scoring!$P$43)+IF(Data!$AM270&lt;&gt;"",Scoring!$P$44)+IF(Data!$AN270&lt;&gt;"",Scoring!$P$45)+IF(Data!$AO270&lt;&gt;"",Scoring!$P$46)+IF(Data!$AP270&lt;&gt;"",Scoring!$P$47)+IF(Data!$AQ270&lt;&gt;"",Scoring!$P$48)+IF(Data!$AR270&lt;&gt;"",Scoring!$P$49)+IF(Data!$AS270&lt;&gt;"",Scoring!$P$50)+IF(Data!$AT270&lt;&gt;"",Scoring!$P$51)+IF(Data!$AU270&lt;&gt;"",Scoring!$P$52),"")</f>
        <v/>
      </c>
      <c r="BU270" s="180" t="str">
        <f>IF(BT270&lt;&gt;"",LOOKUP(BT270,Likelihoods!$A$7:$A$107,Likelihoods!N$7:N$107),"")</f>
        <v/>
      </c>
      <c r="BV270" s="181" t="str">
        <f>IF(AND(COUNTBLANK($B270:$O270)=13,COUNTBLANK($P270:$Q270)=1,COUNTBLANK($R270:$U270)=3,COUNTBLANK($V270:$X270)=2,COUNTBLANK($Y270:$AE270)=6,COUNTBLANK($AF270:$AJ270)=4,COUNTBLANK($AK270:AN270)=3,COUNTBLANK($AO270:$AQ270)=2,COUNTBLANK($AR270:$AS270)=1,COUNTBLANK($AT270:$AU270)=1),IF(Data!$B270&lt;&gt;"",Scoring!$Q$7)+IF(Data!$C270&lt;&gt;"",Scoring!$Q$8)+IF(Data!$D270&lt;&gt;"",Scoring!$Q$9)+IF(Data!$E270&lt;&gt;"",Scoring!$Q$10)+IF(Data!$F270&lt;&gt;"",Scoring!$Q$11)+IF(Data!$G270&lt;&gt;"",Scoring!$Q$12)+IF(Data!$H270&lt;&gt;"",Scoring!$Q$13)+IF(Data!$I270&lt;&gt;"",Scoring!$Q$14)+IF(Data!$J270&lt;&gt;"",Scoring!$Q$15)+IF(Data!$K270&lt;&gt;"",Scoring!$Q$16)+IF(Data!$L270&lt;&gt;"",Scoring!$Q$17)+IF(Data!$M270&lt;&gt;"",Scoring!$Q$18)+IF(Data!$N270&lt;&gt;"",Scoring!$Q$19)+IF(Data!$O270&lt;&gt;"",Scoring!$Q$20)+IF(Data!$P270&lt;&gt;"",Scoring!$Q$21)+IF(Data!$Q270&lt;&gt;"",Scoring!$Q$22)+IF(Data!$R270&lt;&gt;"",Scoring!$Q$23)+IF(Data!$S270&lt;&gt;"",Scoring!$Q$24)+IF(Data!$T270&lt;&gt;"",Scoring!$Q$25)+IF(Data!$U270&lt;&gt;"",Scoring!$Q$26)+IF(Data!$V270&lt;&gt;"",Scoring!$Q$27)+IF(Data!$W270&lt;&gt;"",Scoring!$Q$28)+IF(Data!$X270&lt;&gt;"",Scoring!$Q$29)+IF(Data!$Y270&lt;&gt;"",Scoring!$Q$30)+IF(Data!$Z270&lt;&gt;"",Scoring!$Q$31)+IF(Data!$AA270&lt;&gt;"",Scoring!$Q$32)+IF(Data!$AB270&lt;&gt;"",Scoring!$Q$33)+IF(Data!$AC270&lt;&gt;"",Scoring!$Q$34)+IF(Data!$AD270&lt;&gt;"",Scoring!$Q$35)+IF(Data!$AE270&lt;&gt;"",Scoring!$Q$36)+IF(Data!$AF270&lt;&gt;"",Scoring!$Q$37)+IF(Data!$AG270&lt;&gt;"",Scoring!$Q$38)+IF(Data!$AH270&lt;&gt;"",Scoring!$Q$39)+IF(Data!$AI270&lt;&gt;"",Scoring!$Q$40)+IF(Data!$AJ270&lt;&gt;"",Scoring!$Q$41)+IF(Data!$AK270&lt;&gt;"",Scoring!$Q$42)+IF(Data!$AL270&lt;&gt;"",Scoring!$Q$43)+IF(Data!$AM270&lt;&gt;"",Scoring!$Q$44)+IF(Data!$AN270&lt;&gt;"",Scoring!$Q$45)+IF(Data!$AO270&lt;&gt;"",Scoring!$Q$46)+IF(Data!$AP270&lt;&gt;"",Scoring!$Q$47)+IF(Data!$AQ270&lt;&gt;"",Scoring!$Q$48)+IF(Data!$AR270&lt;&gt;"",Scoring!$Q$49)+IF(Data!$AS270&lt;&gt;"",Scoring!$Q$50)+IF(Data!$AT270&lt;&gt;"",Scoring!$Q$51)+IF(Data!$AU270&lt;&gt;"",Scoring!$Q$52),"")</f>
        <v/>
      </c>
      <c r="BW270" s="183" t="str">
        <f>IF(BV270&lt;&gt;"",LOOKUP(BV270,Likelihoods!$A$7:$A$107,Likelihoods!O$7:O$107),"")</f>
        <v/>
      </c>
      <c r="BX270" s="9"/>
      <c r="BY270" s="9"/>
      <c r="BZ270" s="9"/>
      <c r="CA270" s="9"/>
      <c r="CB270" s="9"/>
      <c r="CC270" s="9"/>
      <c r="CD270" s="9"/>
      <c r="CE270" s="9"/>
      <c r="CF270" s="9"/>
      <c r="CG270" s="9"/>
      <c r="CH270" s="9"/>
      <c r="CI270" s="9"/>
      <c r="CJ270" s="9"/>
      <c r="CK270" s="9"/>
    </row>
    <row r="271" spans="1:89" ht="14.25">
      <c r="A271" s="59"/>
      <c r="B271" s="76"/>
      <c r="C271" s="77"/>
      <c r="D271" s="77"/>
      <c r="E271" s="77"/>
      <c r="F271" s="77"/>
      <c r="G271" s="77"/>
      <c r="H271" s="77"/>
      <c r="I271" s="77"/>
      <c r="J271" s="77"/>
      <c r="K271" s="77"/>
      <c r="L271" s="77"/>
      <c r="M271" s="77"/>
      <c r="N271" s="77"/>
      <c r="O271" s="77"/>
      <c r="P271" s="76"/>
      <c r="Q271" s="78"/>
      <c r="R271" s="77"/>
      <c r="S271" s="77"/>
      <c r="T271" s="77"/>
      <c r="U271" s="77"/>
      <c r="V271" s="76"/>
      <c r="W271" s="77"/>
      <c r="X271" s="78"/>
      <c r="Y271" s="77"/>
      <c r="Z271" s="77"/>
      <c r="AA271" s="77"/>
      <c r="AB271" s="77"/>
      <c r="AC271" s="77"/>
      <c r="AD271" s="77"/>
      <c r="AE271" s="77"/>
      <c r="AF271" s="76"/>
      <c r="AG271" s="77"/>
      <c r="AH271" s="77"/>
      <c r="AI271" s="77"/>
      <c r="AJ271" s="78"/>
      <c r="AK271" s="77"/>
      <c r="AL271" s="77"/>
      <c r="AM271" s="77"/>
      <c r="AN271" s="77"/>
      <c r="AO271" s="76"/>
      <c r="AP271" s="77"/>
      <c r="AQ271" s="78"/>
      <c r="AR271" s="76"/>
      <c r="AS271" s="78"/>
      <c r="AT271" s="77"/>
      <c r="AU271" s="77"/>
      <c r="AV271" s="179" t="str">
        <f>IF(AND(COUNTBLANK($B271:$O271)=13,COUNTBLANK($P271:$Q271)=1,COUNTBLANK($R271:$U271)=3,COUNTBLANK($V271:$X271)=2,COUNTBLANK($Y271:$AE271)=6,COUNTBLANK($AF271:$AJ271)=4,COUNTBLANK($AK271:AN271)=3,COUNTBLANK($AO271:$AQ271)=2,COUNTBLANK($AR271:$AS271)=1,COUNTBLANK($AT271:$AU271)=1),IF(Data!$B271&lt;&gt;"",Scoring!$D$7)+IF(Data!$C271&lt;&gt;"",Scoring!$D$8)+IF(Data!$D271&lt;&gt;"",Scoring!$D$9)+IF(Data!$E271&lt;&gt;"",Scoring!$D$10)+IF(Data!$F271&lt;&gt;"",Scoring!$D$11)+IF(Data!$G271&lt;&gt;"",Scoring!$D$12)+IF(Data!$H271&lt;&gt;"",Scoring!$D$13)+IF(Data!$I271&lt;&gt;"",Scoring!$D$14)+IF(Data!$J271&lt;&gt;"",Scoring!$D$15)+IF(Data!$K271&lt;&gt;"",Scoring!$D$16)+IF(Data!$L271&lt;&gt;"",Scoring!$D$17)+IF(Data!$M271&lt;&gt;"",Scoring!$D$18)+IF(Data!$N271&lt;&gt;"",Scoring!$D$19)+IF(Data!$O271&lt;&gt;"",Scoring!$D$20)+IF(Data!$P271&lt;&gt;"",Scoring!$D$21)+IF(Data!$Q271&lt;&gt;"",Scoring!$D$22)+IF(Data!$R271&lt;&gt;"",Scoring!$D$23)+IF(Data!$S271&lt;&gt;"",Scoring!$D$24)+IF(Data!$T271&lt;&gt;"",Scoring!$D$25)+IF(Data!$U271&lt;&gt;"",Scoring!$D$26)+IF(Data!$V271&lt;&gt;"",Scoring!$D$27)+IF(Data!$W271&lt;&gt;"",Scoring!$D$28)+IF(Data!$X271&lt;&gt;"",Scoring!$D$29)+IF(Data!$Y271&lt;&gt;"",Scoring!$D$30)+IF(Data!$Z271&lt;&gt;"",Scoring!$D$31)+IF(Data!$AA271&lt;&gt;"",Scoring!$D$32)+IF(Data!$AB271&lt;&gt;"",Scoring!$D$33)+IF(Data!$AC271&lt;&gt;"",Scoring!$D$34)+IF(Data!$AD271&lt;&gt;"",Scoring!$D$35)+IF(Data!$AE271&lt;&gt;"",Scoring!$D$36)+IF(Data!$AF271&lt;&gt;"",Scoring!$D$37)+IF(Data!$AG271&lt;&gt;"",Scoring!$D$38)+IF(Data!$AH271&lt;&gt;"",Scoring!$D$39)+IF(Data!$AI271&lt;&gt;"",Scoring!$D$40)+IF(Data!$AJ271&lt;&gt;"",Scoring!$D$41)+IF(Data!$AK271&lt;&gt;"",Scoring!$D$42)+IF(Data!$AL271&lt;&gt;"",Scoring!$D$43)+IF(Data!$AM271&lt;&gt;"",Scoring!$D$44)+IF(Data!$AN271&lt;&gt;"",Scoring!$D$45)+IF(Data!$AO271&lt;&gt;"",Scoring!$D$46)+IF(Data!$AP271&lt;&gt;"",Scoring!$D$47)+IF(Data!$AQ271&lt;&gt;"",Scoring!$D$48)+IF(Data!$AR271&lt;&gt;"",Scoring!$D$49)+IF(Data!$AS271&lt;&gt;"",Scoring!$D$50)+IF(Data!$AT271&lt;&gt;"",Scoring!$D$51)+IF(Data!$AU271&lt;&gt;"",Scoring!$D$52),"")</f>
        <v/>
      </c>
      <c r="AW271" s="180" t="str">
        <f>IF(AV271&lt;&gt;"",LOOKUP(AV271,Likelihoods!$A$7:$A$107,Likelihoods!B$7:B$107),"")</f>
        <v/>
      </c>
      <c r="AX271" s="181" t="str">
        <f>IF(AND(COUNTBLANK($B271:$O271)=13,COUNTBLANK($P271:$Q271)=1,COUNTBLANK($R271:$U271)=3,COUNTBLANK($V271:$X271)=2,COUNTBLANK($Y271:$AE271)=6,COUNTBLANK($AF271:$AJ271)=4,COUNTBLANK($AK271:AN271)=3,COUNTBLANK($AO271:$AQ271)=2,COUNTBLANK($AR271:$AS271)=1,COUNTBLANK($AT271:$AU271)=1),IF(Data!$B271&lt;&gt;"",Scoring!$E$7)+IF(Data!$C271&lt;&gt;"",Scoring!$E$8)+IF(Data!$D271&lt;&gt;"",Scoring!$E$9)+IF(Data!$E271&lt;&gt;"",Scoring!$E$10)+IF(Data!$F271&lt;&gt;"",Scoring!$E$11)+IF(Data!$G271&lt;&gt;"",Scoring!$E$12)+IF(Data!$H271&lt;&gt;"",Scoring!$E$13)+IF(Data!$I271&lt;&gt;"",Scoring!$E$14)+IF(Data!$J271&lt;&gt;"",Scoring!$E$15)+IF(Data!$K271&lt;&gt;"",Scoring!$E$16)+IF(Data!$L271&lt;&gt;"",Scoring!$E$17)+IF(Data!$M271&lt;&gt;"",Scoring!$E$18)+IF(Data!$N271&lt;&gt;"",Scoring!$E$19)+IF(Data!$O271&lt;&gt;"",Scoring!$E$20)+IF(Data!$P271&lt;&gt;"",Scoring!$E$21)+IF(Data!$Q271&lt;&gt;"",Scoring!$E$22)+IF(Data!$R271&lt;&gt;"",Scoring!$E$23)+IF(Data!$S271&lt;&gt;"",Scoring!$E$24)+IF(Data!$T271&lt;&gt;"",Scoring!$E$25)+IF(Data!$U271&lt;&gt;"",Scoring!$E$26)+IF(Data!$V271&lt;&gt;"",Scoring!$E$27)+IF(Data!$W271&lt;&gt;"",Scoring!$E$28)+IF(Data!$X271&lt;&gt;"",Scoring!$E$29)+IF(Data!$Y271&lt;&gt;"",Scoring!$E$30)+IF(Data!$Z271&lt;&gt;"",Scoring!$E$31)+IF(Data!$AA271&lt;&gt;"",Scoring!$E$32)+IF(Data!$AB271&lt;&gt;"",Scoring!$E$33)+IF(Data!$AC271&lt;&gt;"",Scoring!$E$34)+IF(Data!$AD271&lt;&gt;"",Scoring!$E$35)+IF(Data!$AE271&lt;&gt;"",Scoring!$E$36)+IF(Data!$AF271&lt;&gt;"",Scoring!$E$37)+IF(Data!$AG271&lt;&gt;"",Scoring!$E$38)+IF(Data!$AH271&lt;&gt;"",Scoring!$E$39)+IF(Data!$AI271&lt;&gt;"",Scoring!$E$40)+IF(Data!$AJ271&lt;&gt;"",Scoring!$E$41)+IF(Data!$AK271&lt;&gt;"",Scoring!$E$42)+IF(Data!$AL271&lt;&gt;"",Scoring!$E$43)+IF(Data!$AM271&lt;&gt;"",Scoring!$E$44)+IF(Data!$AN271&lt;&gt;"",Scoring!$E$45)+IF(Data!$AO271&lt;&gt;"",Scoring!$E$46)+IF(Data!$AP271&lt;&gt;"",Scoring!$E$47)+IF(Data!$AQ271&lt;&gt;"",Scoring!$E$48)+IF(Data!$AR271&lt;&gt;"",Scoring!$E$49)+IF(Data!$AS271&lt;&gt;"",Scoring!$E$50)+IF(Data!$AT271&lt;&gt;"",Scoring!$E$51)+IF(Data!$AU271&lt;&gt;"",Scoring!$E$52),"")</f>
        <v/>
      </c>
      <c r="AY271" s="180" t="str">
        <f>IF(AX271&lt;&gt;"",LOOKUP(AX271,Likelihoods!$A$7:$A$107,Likelihoods!C$7:C$107),"")</f>
        <v/>
      </c>
      <c r="AZ271" s="182" t="str">
        <f>IF(AND(COUNTBLANK($B271:$O271)=13,COUNTBLANK($P271:$Q271)=1,COUNTBLANK($R271:$U271)=3,COUNTBLANK($V271:$X271)=2,COUNTBLANK($Y271:$AE271)=6,COUNTBLANK($AF271:$AJ271)=4,COUNTBLANK($AK271:AN271)=3,COUNTBLANK($AO271:$AQ271)=2,COUNTBLANK($AR271:$AS271)=1,COUNTBLANK($AT271:$AU271)=1),IF(Data!$B271&lt;&gt;"",Scoring!$F$7)+IF(Data!$C271&lt;&gt;"",Scoring!$F$8)+IF(Data!$D271&lt;&gt;"",Scoring!$F$9)+IF(Data!$E271&lt;&gt;"",Scoring!$F$10)+IF(Data!$F271&lt;&gt;"",Scoring!$F$11)+IF(Data!$G271&lt;&gt;"",Scoring!$F$12)+IF(Data!$H271&lt;&gt;"",Scoring!$F$13)+IF(Data!$I271&lt;&gt;"",Scoring!$F$14)+IF(Data!$J271&lt;&gt;"",Scoring!$F$15)+IF(Data!$K271&lt;&gt;"",Scoring!$F$16)+IF(Data!$L271&lt;&gt;"",Scoring!$F$17)+IF(Data!$M271&lt;&gt;"",Scoring!$F$18)+IF(Data!$N271&lt;&gt;"",Scoring!$F$19)+IF(Data!$O271&lt;&gt;"",Scoring!$F$20)+IF(Data!$P271&lt;&gt;"",Scoring!$F$21)+IF(Data!$Q271&lt;&gt;"",Scoring!$F$22)+IF(Data!$R271&lt;&gt;"",Scoring!$F$23)+IF(Data!$S271&lt;&gt;"",Scoring!$F$24)+IF(Data!$T271&lt;&gt;"",Scoring!$F$25)+IF(Data!$U271&lt;&gt;"",Scoring!$F$26)+IF(Data!$V271&lt;&gt;"",Scoring!$F$27)+IF(Data!$W271&lt;&gt;"",Scoring!$F$28)+IF(Data!$X271&lt;&gt;"",Scoring!$F$29)+IF(Data!$Y271&lt;&gt;"",Scoring!$F$30)+IF(Data!$Z271&lt;&gt;"",Scoring!$F$31)+IF(Data!$AA271&lt;&gt;"",Scoring!$F$32)+IF(Data!$AB271&lt;&gt;"",Scoring!$F$33)+IF(Data!$AC271&lt;&gt;"",Scoring!$F$34)+IF(Data!$AD271&lt;&gt;"",Scoring!$F$35)+IF(Data!$AE271&lt;&gt;"",Scoring!$F$36)+IF(Data!$AF271&lt;&gt;"",Scoring!$F$37)+IF(Data!$AG271&lt;&gt;"",Scoring!$F$38)+IF(Data!$AH271&lt;&gt;"",Scoring!$F$39)+IF(Data!$AI271&lt;&gt;"",Scoring!$F$40)+IF(Data!$AJ271&lt;&gt;"",Scoring!$F$41)+IF(Data!$AK271&lt;&gt;"",Scoring!$F$42)+IF(Data!$AL271&lt;&gt;"",Scoring!$F$43)+IF(Data!$AM271&lt;&gt;"",Scoring!$F$44)+IF(Data!$AN271&lt;&gt;"",Scoring!$F$45)+IF(Data!$AO271&lt;&gt;"",Scoring!$F$46)+IF(Data!$AP271&lt;&gt;"",Scoring!$F$47)+IF(Data!$AQ271&lt;&gt;"",Scoring!$F$48)+IF(Data!$AR271&lt;&gt;"",Scoring!$F$49)+IF(Data!$AS271&lt;&gt;"",Scoring!$F$50)+IF(Data!$AT271&lt;&gt;"",Scoring!$F$51)+IF(Data!$AU271&lt;&gt;"",Scoring!$F$52),"")</f>
        <v/>
      </c>
      <c r="BA271" s="183" t="str">
        <f>IF(AZ271&lt;&gt;"",LOOKUP(AZ271,Likelihoods!$A$7:$A$107,Likelihoods!D$7:D$107),"")</f>
        <v/>
      </c>
      <c r="BB271" s="181" t="str">
        <f>IF(AND(COUNTBLANK($B271:$O271)=13,COUNTBLANK($P271:$Q271)=1,COUNTBLANK($R271:$U271)=3,COUNTBLANK($V271:$X271)=2,COUNTBLANK($Y271:$AE271)=6,COUNTBLANK($AF271:$AJ271)=4,COUNTBLANK($AK271:AN271)=3,COUNTBLANK($AO271:$AQ271)=2,COUNTBLANK($AR271:$AS271)=1,COUNTBLANK($AT271:$AU271)=1),IF(Data!$B271&lt;&gt;"",Scoring!$G$7)+IF(Data!$C271&lt;&gt;"",Scoring!$G$8)+IF(Data!$D271&lt;&gt;"",Scoring!$G$9)+IF(Data!$E271&lt;&gt;"",Scoring!$G$10)+IF(Data!$F271&lt;&gt;"",Scoring!$G$11)+IF(Data!$G271&lt;&gt;"",Scoring!$G$12)+IF(Data!$H271&lt;&gt;"",Scoring!$G$13)+IF(Data!$I271&lt;&gt;"",Scoring!$G$14)+IF(Data!$J271&lt;&gt;"",Scoring!$G$15)+IF(Data!$K271&lt;&gt;"",Scoring!$G$16)+IF(Data!$L271&lt;&gt;"",Scoring!$G$17)+IF(Data!$M271&lt;&gt;"",Scoring!$G$18)+IF(Data!$N271&lt;&gt;"",Scoring!$G$19)+IF(Data!$O271&lt;&gt;"",Scoring!$G$20)+IF(Data!$P271&lt;&gt;"",Scoring!$G$21)+IF(Data!$Q271&lt;&gt;"",Scoring!$G$22)+IF(Data!$R271&lt;&gt;"",Scoring!$G$23)+IF(Data!$S271&lt;&gt;"",Scoring!$G$24)+IF(Data!$T271&lt;&gt;"",Scoring!$G$25)+IF(Data!$U271&lt;&gt;"",Scoring!$G$26)+IF(Data!$V271&lt;&gt;"",Scoring!$G$27)+IF(Data!$W271&lt;&gt;"",Scoring!$G$28)+IF(Data!$X271&lt;&gt;"",Scoring!$G$29)+IF(Data!$Y271&lt;&gt;"",Scoring!$G$30)+IF(Data!$Z271&lt;&gt;"",Scoring!$G$31)+IF(Data!$AA271&lt;&gt;"",Scoring!$G$32)+IF(Data!$AB271&lt;&gt;"",Scoring!$G$33)+IF(Data!$AC271&lt;&gt;"",Scoring!$G$34)+IF(Data!$AD271&lt;&gt;"",Scoring!$G$35)+IF(Data!$AE271&lt;&gt;"",Scoring!$G$36)+IF(Data!$AF271&lt;&gt;"",Scoring!$G$37)+IF(Data!$AG271&lt;&gt;"",Scoring!$G$38)+IF(Data!$AH271&lt;&gt;"",Scoring!$G$39)+IF(Data!$AI271&lt;&gt;"",Scoring!$G$40)+IF(Data!$AJ271&lt;&gt;"",Scoring!$G$41)+IF(Data!$AK271&lt;&gt;"",Scoring!$G$42)+IF(Data!$AL271&lt;&gt;"",Scoring!$G$43)+IF(Data!$AM271&lt;&gt;"",Scoring!$G$44)+IF(Data!$AN271&lt;&gt;"",Scoring!$G$45)+IF(Data!$AO271&lt;&gt;"",Scoring!$G$46)+IF(Data!$AP271&lt;&gt;"",Scoring!$G$47)+IF(Data!$AQ271&lt;&gt;"",Scoring!$G$48)+IF(Data!$AR271&lt;&gt;"",Scoring!$G$49)+IF(Data!$AS271&lt;&gt;"",Scoring!$G$50)+IF(Data!$AT271&lt;&gt;"",Scoring!$G$51)+IF(Data!$AU271&lt;&gt;"",Scoring!$G$52),"")</f>
        <v/>
      </c>
      <c r="BC271" s="184" t="str">
        <f>IF(BB271&lt;&gt;"",LOOKUP(BB271,Likelihoods!$A$7:$A$107,Likelihoods!E$7:E$107),"")</f>
        <v/>
      </c>
      <c r="BD271" s="185" t="str">
        <f>IF(AND(COUNTBLANK($B271:$O271)=13,COUNTBLANK($P271:$Q271)=1,COUNTBLANK($R271:$U271)=3,COUNTBLANK($V271:$X271)=2,COUNTBLANK($Y271:$AE271)=6,COUNTBLANK($AF271:$AJ271)=4,COUNTBLANK($AK271:AN271)=3,COUNTBLANK($AO271:$AQ271)=2,COUNTBLANK($AR271:$AS271)=1,COUNTBLANK($AT271:$AU271)=1),IF(Data!$B271&lt;&gt;"",Scoring!$H$7)+IF(Data!$C271&lt;&gt;"",Scoring!$H$8)+IF(Data!$D271&lt;&gt;"",Scoring!$H$9)+IF(Data!$E271&lt;&gt;"",Scoring!$H$10)+IF(Data!$F271&lt;&gt;"",Scoring!$H$11)+IF(Data!$G271&lt;&gt;"",Scoring!$H$12)+IF(Data!$H271&lt;&gt;"",Scoring!$H$13)+IF(Data!$I271&lt;&gt;"",Scoring!$H$14)+IF(Data!$J271&lt;&gt;"",Scoring!$H$15)+IF(Data!$K271&lt;&gt;"",Scoring!$H$16)+IF(Data!$L271&lt;&gt;"",Scoring!$H$17)+IF(Data!$M271&lt;&gt;"",Scoring!$H$18)+IF(Data!$N271&lt;&gt;"",Scoring!$H$19)+IF(Data!$O271&lt;&gt;"",Scoring!$H$20)+IF(Data!$P271&lt;&gt;"",Scoring!$H$21)+IF(Data!$Q271&lt;&gt;"",Scoring!$H$22)+IF(Data!$R271&lt;&gt;"",Scoring!$H$23)+IF(Data!$S271&lt;&gt;"",Scoring!$H$24)+IF(Data!$T271&lt;&gt;"",Scoring!$H$25)+IF(Data!$U271&lt;&gt;"",Scoring!$H$26)+IF(Data!$V271&lt;&gt;"",Scoring!$H$27)+IF(Data!$W271&lt;&gt;"",Scoring!$H$28)+IF(Data!$X271&lt;&gt;"",Scoring!$H$29)+IF(Data!$Y271&lt;&gt;"",Scoring!$H$30)+IF(Data!$Z271&lt;&gt;"",Scoring!$H$31)+IF(Data!$AA271&lt;&gt;"",Scoring!$H$32)+IF(Data!$AB271&lt;&gt;"",Scoring!$H$33)+IF(Data!$AC271&lt;&gt;"",Scoring!$H$34)+IF(Data!$AD271&lt;&gt;"",Scoring!$H$35)+IF(Data!$AE271&lt;&gt;"",Scoring!$H$36)+IF(Data!$AF271&lt;&gt;"",Scoring!$H$37)+IF(Data!$AG271&lt;&gt;"",Scoring!$H$38)+IF(Data!$AH271&lt;&gt;"",Scoring!$H$39)+IF(Data!$AI271&lt;&gt;"",Scoring!$H$40)+IF(Data!$AJ271&lt;&gt;"",Scoring!$H$41)+IF(Data!$AK271&lt;&gt;"",Scoring!$H$42)+IF(Data!$AL271&lt;&gt;"",Scoring!$H$43)+IF(Data!$AM271&lt;&gt;"",Scoring!$H$44)+IF(Data!$AN271&lt;&gt;"",Scoring!$H$45)+IF(Data!$AO271&lt;&gt;"",Scoring!$H$46)+IF(Data!$AP271&lt;&gt;"",Scoring!$H$47)+IF(Data!$AQ271&lt;&gt;"",Scoring!$H$48)+IF(Data!$AR271&lt;&gt;"",Scoring!$H$49)+IF(Data!$AS271&lt;&gt;"",Scoring!$H$50)+IF(Data!$AT271&lt;&gt;"",Scoring!$H$51)+IF(Data!$AU271&lt;&gt;"",Scoring!$H$52),"")</f>
        <v/>
      </c>
      <c r="BE271" s="186" t="str">
        <f>IF(BD271&lt;&gt;"",LOOKUP(BD271,Likelihoods!$A$7:$A$107,Likelihoods!F$7:F$107),"")</f>
        <v/>
      </c>
      <c r="BF271" s="181" t="str">
        <f>IF(AND(COUNTBLANK($B271:$O271)=13,COUNTBLANK($P271:$Q271)=1,COUNTBLANK($R271:$U271)=3,COUNTBLANK($V271:$X271)=2,COUNTBLANK($Y271:$AE271)=6,COUNTBLANK($AF271:$AJ271)=4,COUNTBLANK($AK271:AN271)=3,COUNTBLANK($AO271:$AQ271)=2,COUNTBLANK($AR271:$AS271)=1,COUNTBLANK($AT271:$AU271)=1),IF(Data!$B271&lt;&gt;"",Scoring!$I$7)+IF(Data!$C271&lt;&gt;"",Scoring!$I$8)+IF(Data!$D271&lt;&gt;"",Scoring!$I$9)+IF(Data!$E271&lt;&gt;"",Scoring!$I$10)+IF(Data!$F271&lt;&gt;"",Scoring!$I$11)+IF(Data!$G271&lt;&gt;"",Scoring!$I$12)+IF(Data!$H271&lt;&gt;"",Scoring!$I$13)+IF(Data!$I271&lt;&gt;"",Scoring!$I$14)+IF(Data!$J271&lt;&gt;"",Scoring!$I$15)+IF(Data!$K271&lt;&gt;"",Scoring!$I$16)+IF(Data!$L271&lt;&gt;"",Scoring!$I$17)+IF(Data!$M271&lt;&gt;"",Scoring!$I$18)+IF(Data!$N271&lt;&gt;"",Scoring!$I$19)+IF(Data!$O271&lt;&gt;"",Scoring!$I$20)+IF(Data!$P271&lt;&gt;"",Scoring!$I$21)+IF(Data!$Q271&lt;&gt;"",Scoring!$I$22)+IF(Data!$R271&lt;&gt;"",Scoring!$I$23)+IF(Data!$S271&lt;&gt;"",Scoring!$I$24)+IF(Data!$T271&lt;&gt;"",Scoring!$I$25)+IF(Data!$U271&lt;&gt;"",Scoring!$I$26)+IF(Data!$V271&lt;&gt;"",Scoring!$I$27)+IF(Data!$W271&lt;&gt;"",Scoring!$I$28)+IF(Data!$X271&lt;&gt;"",Scoring!$I$29)+IF(Data!$Y271&lt;&gt;"",Scoring!$I$30)+IF(Data!$Z271&lt;&gt;"",Scoring!$I$31)+IF(Data!$AA271&lt;&gt;"",Scoring!$I$32)+IF(Data!$AB271&lt;&gt;"",Scoring!$I$33)+IF(Data!$AC271&lt;&gt;"",Scoring!$I$34)+IF(Data!$AD271&lt;&gt;"",Scoring!$I$35)+IF(Data!$AE271&lt;&gt;"",Scoring!$I$36)+IF(Data!$AF271&lt;&gt;"",Scoring!$I$37)+IF(Data!$AG271&lt;&gt;"",Scoring!$I$38)+IF(Data!$AH271&lt;&gt;"",Scoring!$I$39)+IF(Data!$AI271&lt;&gt;"",Scoring!$I$40)+IF(Data!$AJ271&lt;&gt;"",Scoring!$I$41)+IF(Data!$AK271&lt;&gt;"",Scoring!$I$42)+IF(Data!$AL271&lt;&gt;"",Scoring!$I$43)+IF(Data!$AM271&lt;&gt;"",Scoring!$I$44)+IF(Data!$AN271&lt;&gt;"",Scoring!$I$45)+IF(Data!$AO271&lt;&gt;"",Scoring!$I$46)+IF(Data!$AP271&lt;&gt;"",Scoring!$I$47)+IF(Data!$AQ271&lt;&gt;"",Scoring!$I$48)+IF(Data!$AR271&lt;&gt;"",Scoring!$I$49)+IF(Data!$AS271&lt;&gt;"",Scoring!$I$50)+IF(Data!$AT271&lt;&gt;"",Scoring!$I$51)+IF(Data!$AU271&lt;&gt;"",Scoring!$I$52),"")</f>
        <v/>
      </c>
      <c r="BG271" s="180" t="str">
        <f>IF(BF271&lt;&gt;"",LOOKUP(BF271,Likelihoods!$A$7:$A$107,Likelihoods!G$7:G$107),"")</f>
        <v/>
      </c>
      <c r="BH271" s="187" t="str">
        <f>IF(AND(COUNTBLANK($B271:$O271)=13,COUNTBLANK($P271:$Q271)=1,COUNTBLANK($R271:$U271)=3,COUNTBLANK($V271:$X271)=2,COUNTBLANK($Y271:$AE271)=6,COUNTBLANK($AF271:$AJ271)=4,COUNTBLANK($AK271:AN271)=3,COUNTBLANK($AO271:$AQ271)=2,COUNTBLANK($AR271:$AS271)=1,COUNTBLANK($AT271:$AU271)=1),IF(Data!$B271&lt;&gt;"",Scoring!$J$7)+IF(Data!$C271&lt;&gt;"",Scoring!$J$8)+IF(Data!$D271&lt;&gt;"",Scoring!$J$9)+IF(Data!$E271&lt;&gt;"",Scoring!$J$10)+IF(Data!$F271&lt;&gt;"",Scoring!$J$11)+IF(Data!$G271&lt;&gt;"",Scoring!$J$12)+IF(Data!$H271&lt;&gt;"",Scoring!$J$13)+IF(Data!$I271&lt;&gt;"",Scoring!$J$14)+IF(Data!$J271&lt;&gt;"",Scoring!$J$15)+IF(Data!$K271&lt;&gt;"",Scoring!$J$16)+IF(Data!$L271&lt;&gt;"",Scoring!$J$17)+IF(Data!$M271&lt;&gt;"",Scoring!$J$18)+IF(Data!$N271&lt;&gt;"",Scoring!$J$19)+IF(Data!$O271&lt;&gt;"",Scoring!$J$20)+IF(Data!$P271&lt;&gt;"",Scoring!$J$21)+IF(Data!$Q271&lt;&gt;"",Scoring!$J$22)+IF(Data!$R271&lt;&gt;"",Scoring!$J$23)+IF(Data!$S271&lt;&gt;"",Scoring!$J$24)+IF(Data!$T271&lt;&gt;"",Scoring!$J$25)+IF(Data!$U271&lt;&gt;"",Scoring!$J$26)+IF(Data!$V271&lt;&gt;"",Scoring!$J$27)+IF(Data!$W271&lt;&gt;"",Scoring!$J$28)+IF(Data!$X271&lt;&gt;"",Scoring!$J$29)+IF(Data!$Y271&lt;&gt;"",Scoring!$J$30)+IF(Data!$Z271&lt;&gt;"",Scoring!$J$31)+IF(Data!$AA271&lt;&gt;"",Scoring!$J$32)+IF(Data!$AB271&lt;&gt;"",Scoring!$J$33)+IF(Data!$AC271&lt;&gt;"",Scoring!$J$34)+IF(Data!$AD271&lt;&gt;"",Scoring!$J$35)+IF(Data!$AE271&lt;&gt;"",Scoring!$J$36)+IF(Data!$AF271&lt;&gt;"",Scoring!$J$37)+IF(Data!$AG271&lt;&gt;"",Scoring!$J$38)+IF(Data!$AH271&lt;&gt;"",Scoring!$J$39)+IF(Data!$AI271&lt;&gt;"",Scoring!$J$40)+IF(Data!$AJ271&lt;&gt;"",Scoring!$J$41)+IF(Data!$AK271&lt;&gt;"",Scoring!$J$42)+IF(Data!$AL271&lt;&gt;"",Scoring!$J$43)+IF(Data!$AM271&lt;&gt;"",Scoring!$J$44)+IF(Data!$AN271&lt;&gt;"",Scoring!$J$45)+IF(Data!$AO271&lt;&gt;"",Scoring!$J$46)+IF(Data!$AP271&lt;&gt;"",Scoring!$J$47)+IF(Data!$AQ271&lt;&gt;"",Scoring!$J$48)+IF(Data!$AR271&lt;&gt;"",Scoring!$J$49)+IF(Data!$AS271&lt;&gt;"",Scoring!$J$50)+IF(Data!$AT271&lt;&gt;"",Scoring!$J$51)+IF(Data!$AU271&lt;&gt;"",Scoring!$J$52),"")</f>
        <v/>
      </c>
      <c r="BI271" s="183" t="str">
        <f>IF(BH271&lt;&gt;"",LOOKUP(BH271,Likelihoods!$A$7:$A$107,Likelihoods!H$7:H$107),"")</f>
        <v/>
      </c>
      <c r="BJ271" s="188" t="str">
        <f>IF(AND(COUNTBLANK($B271:$O271)=13,COUNTBLANK($P271:$Q271)=1,COUNTBLANK($R271:$U271)=3,COUNTBLANK($V271:$X271)=2,COUNTBLANK($Y271:$AE271)=6,COUNTBLANK($AF271:$AJ271)=4,COUNTBLANK($AK271:AN271)=3,COUNTBLANK($AO271:$AQ271)=2,COUNTBLANK($AR271:$AS271)=1,COUNTBLANK($AT271:$AU271)=1),IF(Data!$B271&lt;&gt;"",Scoring!$K$7)+IF(Data!$C271&lt;&gt;"",Scoring!$K$8)+IF(Data!$D271&lt;&gt;"",Scoring!$K$9)+IF(Data!$E271&lt;&gt;"",Scoring!$K$10)+IF(Data!$F271&lt;&gt;"",Scoring!$K$11)+IF(Data!$G271&lt;&gt;"",Scoring!$K$12)+IF(Data!$H271&lt;&gt;"",Scoring!$K$13)+IF(Data!$I271&lt;&gt;"",Scoring!$K$14)+IF(Data!$J271&lt;&gt;"",Scoring!$K$15)+IF(Data!$K271&lt;&gt;"",Scoring!$K$16)+IF(Data!$L271&lt;&gt;"",Scoring!$K$17)+IF(Data!$M271&lt;&gt;"",Scoring!$K$18)+IF(Data!$N271&lt;&gt;"",Scoring!$K$19)+IF(Data!$O271&lt;&gt;"",Scoring!$K$20)+IF(Data!$P271&lt;&gt;"",Scoring!$K$21)+IF(Data!$Q271&lt;&gt;"",Scoring!$K$22)+IF(Data!$R271&lt;&gt;"",Scoring!$K$23)+IF(Data!$S271&lt;&gt;"",Scoring!$K$24)+IF(Data!$T271&lt;&gt;"",Scoring!$K$25)+IF(Data!$U271&lt;&gt;"",Scoring!$K$26)+IF(Data!$V271&lt;&gt;"",Scoring!$K$27)+IF(Data!$W271&lt;&gt;"",Scoring!$K$28)+IF(Data!$X271&lt;&gt;"",Scoring!$K$29)+IF(Data!$Y271&lt;&gt;"",Scoring!$K$30)+IF(Data!$Z271&lt;&gt;"",Scoring!$K$31)+IF(Data!$AA271&lt;&gt;"",Scoring!$K$32)+IF(Data!$AB271&lt;&gt;"",Scoring!$K$33)+IF(Data!$AC271&lt;&gt;"",Scoring!$K$34)+IF(Data!$AD271&lt;&gt;"",Scoring!$K$35)+IF(Data!$AE271&lt;&gt;"",Scoring!$K$36)+IF(Data!$AF271&lt;&gt;"",Scoring!$K$37)+IF(Data!$AG271&lt;&gt;"",Scoring!$K$38)+IF(Data!$AH271&lt;&gt;"",Scoring!$K$39)+IF(Data!$AI271&lt;&gt;"",Scoring!$K$40)+IF(Data!$AJ271&lt;&gt;"",Scoring!$K$41)+IF(Data!$AK271&lt;&gt;"",Scoring!$K$42)+IF(Data!$AL271&lt;&gt;"",Scoring!$K$43)+IF(Data!$AM271&lt;&gt;"",Scoring!$K$44)+IF(Data!$AN271&lt;&gt;"",Scoring!$K$45)+IF(Data!$AO271&lt;&gt;"",Scoring!$K$46)+IF(Data!$AP271&lt;&gt;"",Scoring!$K$47)+IF(Data!$AQ271&lt;&gt;"",Scoring!$K$48)+IF(Data!$AR271&lt;&gt;"",Scoring!$K$49)+IF(Data!$AS271&lt;&gt;"",Scoring!$K$50)+IF(Data!$AT271&lt;&gt;"",Scoring!$K$51)+IF(Data!$AU271&lt;&gt;"",Scoring!$K$52),"")</f>
        <v/>
      </c>
      <c r="BK271" s="184" t="str">
        <f>IF(BJ271&lt;&gt;"",LOOKUP(BJ271,Likelihoods!$A$7:$A$107,Likelihoods!I$7:I$107),"")</f>
        <v/>
      </c>
      <c r="BL271" s="187" t="str">
        <f>IF(AND(COUNTBLANK($B271:$O271)=13,COUNTBLANK($P271:$Q271)=1,COUNTBLANK($R271:$U271)=3,COUNTBLANK($V271:$X271)=2,COUNTBLANK($Y271:$AE271)=6,COUNTBLANK($AF271:$AJ271)=4,COUNTBLANK($AK271:AN271)=3,COUNTBLANK($AO271:$AQ271)=2,COUNTBLANK($AR271:$AS271)=1,COUNTBLANK($AT271:$AU271)=1),IF(Data!$B271&lt;&gt;"",Scoring!$L$7)+IF(Data!$C271&lt;&gt;"",Scoring!$L$8)+IF(Data!$D271&lt;&gt;"",Scoring!$L$9)+IF(Data!$E271&lt;&gt;"",Scoring!$L$10)+IF(Data!$F271&lt;&gt;"",Scoring!$L$11)+IF(Data!$G271&lt;&gt;"",Scoring!$L$12)+IF(Data!$H271&lt;&gt;"",Scoring!$L$13)+IF(Data!$I271&lt;&gt;"",Scoring!$L$14)+IF(Data!$J271&lt;&gt;"",Scoring!$L$15)+IF(Data!$K271&lt;&gt;"",Scoring!$L$16)+IF(Data!$L271&lt;&gt;"",Scoring!$L$17)+IF(Data!$M271&lt;&gt;"",Scoring!$L$18)+IF(Data!$N271&lt;&gt;"",Scoring!$L$19)+IF(Data!$O271&lt;&gt;"",Scoring!$L$20)+IF(Data!$P271&lt;&gt;"",Scoring!$L$21)+IF(Data!$Q271&lt;&gt;"",Scoring!$L$22)+IF(Data!$R271&lt;&gt;"",Scoring!$L$23)+IF(Data!$S271&lt;&gt;"",Scoring!$L$24)+IF(Data!$T271&lt;&gt;"",Scoring!$L$25)+IF(Data!$U271&lt;&gt;"",Scoring!$L$26)+IF(Data!$V271&lt;&gt;"",Scoring!$L$27)+IF(Data!$W271&lt;&gt;"",Scoring!$L$28)+IF(Data!$X271&lt;&gt;"",Scoring!$L$29)+IF(Data!$Y271&lt;&gt;"",Scoring!$L$30)+IF(Data!$Z271&lt;&gt;"",Scoring!$L$31)+IF(Data!$AA271&lt;&gt;"",Scoring!$L$32)+IF(Data!$AB271&lt;&gt;"",Scoring!$L$33)+IF(Data!$AC271&lt;&gt;"",Scoring!$L$34)+IF(Data!$AD271&lt;&gt;"",Scoring!$L$35)+IF(Data!$AE271&lt;&gt;"",Scoring!$L$36)+IF(Data!$AF271&lt;&gt;"",Scoring!$L$37)+IF(Data!$AG271&lt;&gt;"",Scoring!$L$38)+IF(Data!$AH271&lt;&gt;"",Scoring!$L$39)+IF(Data!$AI271&lt;&gt;"",Scoring!$L$40)+IF(Data!$AJ271&lt;&gt;"",Scoring!$L$41)+IF(Data!$AK271&lt;&gt;"",Scoring!$L$42)+IF(Data!$AL271&lt;&gt;"",Scoring!$L$43)+IF(Data!$AM271&lt;&gt;"",Scoring!$L$44)+IF(Data!$AN271&lt;&gt;"",Scoring!$L$45)+IF(Data!$AO271&lt;&gt;"",Scoring!$L$46)+IF(Data!$AP271&lt;&gt;"",Scoring!$L$47)+IF(Data!$AQ271&lt;&gt;"",Scoring!$L$48)+IF(Data!$AR271&lt;&gt;"",Scoring!$L$49)+IF(Data!$AS271&lt;&gt;"",Scoring!$L$50)+IF(Data!$AT271&lt;&gt;"",Scoring!$L$51)+IF(Data!$AU271&lt;&gt;"",Scoring!$L$52),"")</f>
        <v/>
      </c>
      <c r="BM271" s="180" t="str">
        <f>IF(BL271&lt;&gt;"",LOOKUP(BL271,Likelihoods!$A$7:$A$107,Likelihoods!J$7:J$107),"")</f>
        <v/>
      </c>
      <c r="BN271" s="181" t="str">
        <f>IF(AND(COUNTBLANK($B271:$O271)=13,COUNTBLANK($P271:$Q271)=1,COUNTBLANK($R271:$U271)=3,COUNTBLANK($V271:$X271)=2,COUNTBLANK($Y271:$AE271)=6,COUNTBLANK($AF271:$AJ271)=4,COUNTBLANK($AK271:AN271)=3,COUNTBLANK($AO271:$AQ271)=2,COUNTBLANK($AR271:$AS271)=1,COUNTBLANK($AT271:$AU271)=1),IF(Data!$B271&lt;&gt;"",Scoring!$M$7)+IF(Data!$C271&lt;&gt;"",Scoring!$M$8)+IF(Data!$D271&lt;&gt;"",Scoring!$M$9)+IF(Data!$E271&lt;&gt;"",Scoring!$M$10)+IF(Data!$F271&lt;&gt;"",Scoring!$M$11)+IF(Data!$G271&lt;&gt;"",Scoring!$M$12)+IF(Data!$H271&lt;&gt;"",Scoring!$M$13)+IF(Data!$I271&lt;&gt;"",Scoring!$M$14)+IF(Data!$J271&lt;&gt;"",Scoring!$M$15)+IF(Data!$K271&lt;&gt;"",Scoring!$M$16)+IF(Data!$L271&lt;&gt;"",Scoring!$M$17)+IF(Data!$M271&lt;&gt;"",Scoring!$M$18)+IF(Data!$N271&lt;&gt;"",Scoring!$M$19)+IF(Data!$O271&lt;&gt;"",Scoring!$M$20)+IF(Data!$P271&lt;&gt;"",Scoring!$M$21)+IF(Data!$Q271&lt;&gt;"",Scoring!$M$22)+IF(Data!$R271&lt;&gt;"",Scoring!$M$23)+IF(Data!$S271&lt;&gt;"",Scoring!$M$24)+IF(Data!$T271&lt;&gt;"",Scoring!$M$25)+IF(Data!$U271&lt;&gt;"",Scoring!$M$26)+IF(Data!$V271&lt;&gt;"",Scoring!$M$27)+IF(Data!$W271&lt;&gt;"",Scoring!$M$28)+IF(Data!$X271&lt;&gt;"",Scoring!$M$29)+IF(Data!$Y271&lt;&gt;"",Scoring!$M$30)+IF(Data!$Z271&lt;&gt;"",Scoring!$M$31)+IF(Data!$AA271&lt;&gt;"",Scoring!$M$32)+IF(Data!$AB271&lt;&gt;"",Scoring!$M$33)+IF(Data!$AC271&lt;&gt;"",Scoring!$M$34)+IF(Data!$AD271&lt;&gt;"",Scoring!$M$35)+IF(Data!$AE271&lt;&gt;"",Scoring!$M$36)+IF(Data!$AF271&lt;&gt;"",Scoring!$M$37)+IF(Data!$AG271&lt;&gt;"",Scoring!$M$38)+IF(Data!$AH271&lt;&gt;"",Scoring!$M$39)+IF(Data!$AI271&lt;&gt;"",Scoring!$M$40)+IF(Data!$AJ271&lt;&gt;"",Scoring!$M$41)+IF(Data!$AK271&lt;&gt;"",Scoring!$M$42)+IF(Data!$AL271&lt;&gt;"",Scoring!$M$43)+IF(Data!$AM271&lt;&gt;"",Scoring!$M$44)+IF(Data!$AN271&lt;&gt;"",Scoring!$M$45)+IF(Data!$AO271&lt;&gt;"",Scoring!$M$46)+IF(Data!$AP271&lt;&gt;"",Scoring!$M$47)+IF(Data!$AQ271&lt;&gt;"",Scoring!$M$48)+IF(Data!$AR271&lt;&gt;"",Scoring!$M$49)+IF(Data!$AS271&lt;&gt;"",Scoring!$M$50)+IF(Data!$AT271&lt;&gt;"",Scoring!$M$51)+IF(Data!$AU271&lt;&gt;"",Scoring!$M$52),"")</f>
        <v/>
      </c>
      <c r="BO271" s="184" t="str">
        <f>IF(BN271&lt;&gt;"",LOOKUP(BN271,Likelihoods!$A$7:$A$107,Likelihoods!K$7:K$107),"")</f>
        <v/>
      </c>
      <c r="BP271" s="179" t="str">
        <f>IF(AND(COUNTBLANK($B271:$O271)=13,COUNTBLANK($P271:$Q271)=1,COUNTBLANK($R271:$U271)=3,COUNTBLANK($V271:$X271)=2,COUNTBLANK($Y271:$AE271)=6,COUNTBLANK($AF271:$AJ271)=4,COUNTBLANK($AK271:AN271)=3,COUNTBLANK($AO271:$AQ271)=2,COUNTBLANK($AR271:$AS271)=1,COUNTBLANK($AT271:$AU271)=1),IF(Data!$B271&lt;&gt;"",Scoring!$N$7)+IF(Data!$C271&lt;&gt;"",Scoring!$N$8)+IF(Data!$D271&lt;&gt;"",Scoring!$N$9)+IF(Data!$E271&lt;&gt;"",Scoring!$N$10)+IF(Data!$F271&lt;&gt;"",Scoring!$N$11)+IF(Data!$G271&lt;&gt;"",Scoring!$N$12)+IF(Data!$H271&lt;&gt;"",Scoring!$N$13)+IF(Data!$I271&lt;&gt;"",Scoring!$N$14)+IF(Data!$J271&lt;&gt;"",Scoring!$N$15)+IF(Data!$K271&lt;&gt;"",Scoring!$N$16)+IF(Data!$L271&lt;&gt;"",Scoring!$N$17)+IF(Data!$M271&lt;&gt;"",Scoring!$N$18)+IF(Data!$N271&lt;&gt;"",Scoring!$N$19)+IF(Data!$O271&lt;&gt;"",Scoring!$N$20)+IF(Data!$P271&lt;&gt;"",Scoring!$N$21)+IF(Data!$Q271&lt;&gt;"",Scoring!$N$22)+IF(Data!$R271&lt;&gt;"",Scoring!$N$23)+IF(Data!$S271&lt;&gt;"",Scoring!$N$24)+IF(Data!$T271&lt;&gt;"",Scoring!$N$25)+IF(Data!$U271&lt;&gt;"",Scoring!$N$26)+IF(Data!$V271&lt;&gt;"",Scoring!$N$27)+IF(Data!$W271&lt;&gt;"",Scoring!$N$28)+IF(Data!$X271&lt;&gt;"",Scoring!$N$29)+IF(Data!$Y271&lt;&gt;"",Scoring!$N$30)+IF(Data!$Z271&lt;&gt;"",Scoring!$N$31)+IF(Data!$AA271&lt;&gt;"",Scoring!$N$32)+IF(Data!$AB271&lt;&gt;"",Scoring!$N$33)+IF(Data!$AC271&lt;&gt;"",Scoring!$N$34)+IF(Data!$AD271&lt;&gt;"",Scoring!$N$35)+IF(Data!$AE271&lt;&gt;"",Scoring!$N$36)+IF(Data!$AF271&lt;&gt;"",Scoring!$N$37)+IF(Data!$AG271&lt;&gt;"",Scoring!$N$38)+IF(Data!$AH271&lt;&gt;"",Scoring!$N$39)+IF(Data!$AI271&lt;&gt;"",Scoring!$N$40)+IF(Data!$AJ271&lt;&gt;"",Scoring!$N$41)+IF(Data!$AK271&lt;&gt;"",Scoring!$N$42)+IF(Data!$AL271&lt;&gt;"",Scoring!$N$43)+IF(Data!$AM271&lt;&gt;"",Scoring!$N$44)+IF(Data!$AN271&lt;&gt;"",Scoring!$N$45)+IF(Data!$AO271&lt;&gt;"",Scoring!$N$46)+IF(Data!$AP271&lt;&gt;"",Scoring!$N$47)+IF(Data!$AQ271&lt;&gt;"",Scoring!$N$48)+IF(Data!$AR271&lt;&gt;"",Scoring!$N$49)+IF(Data!$AS271&lt;&gt;"",Scoring!$N$50)+IF(Data!$AT271&lt;&gt;"",Scoring!$N$51)+IF(Data!$AU271&lt;&gt;"",Scoring!$N$52),"")</f>
        <v/>
      </c>
      <c r="BQ271" s="189" t="str">
        <f>IF(BP271&lt;&gt;"",LOOKUP(BP271,Likelihoods!$A$7:$A$107,Likelihoods!L$7:L$107),"")</f>
        <v/>
      </c>
      <c r="BR271" s="181" t="str">
        <f>IF(AND(COUNTBLANK($B271:$O271)=13,COUNTBLANK($P271:$Q271)=1,COUNTBLANK($R271:$U271)=3,COUNTBLANK($V271:$X271)=2,COUNTBLANK($Y271:$AE271)=6,COUNTBLANK($AF271:$AJ271)=4,COUNTBLANK($AK271:AN271)=3,COUNTBLANK($AO271:$AQ271)=2,COUNTBLANK($AR271:$AS271)=1,COUNTBLANK($AT271:$AU271)=1),IF(Data!$B271&lt;&gt;"",Scoring!$O$7)+IF(Data!$C271&lt;&gt;"",Scoring!$O$8)+IF(Data!$D271&lt;&gt;"",Scoring!$O$9)+IF(Data!$E271&lt;&gt;"",Scoring!$O$10)+IF(Data!$F271&lt;&gt;"",Scoring!$O$11)+IF(Data!$G271&lt;&gt;"",Scoring!$O$12)+IF(Data!$H271&lt;&gt;"",Scoring!$O$13)+IF(Data!$I271&lt;&gt;"",Scoring!$O$14)+IF(Data!$J271&lt;&gt;"",Scoring!$O$15)+IF(Data!$K271&lt;&gt;"",Scoring!$O$16)+IF(Data!$L271&lt;&gt;"",Scoring!$O$17)+IF(Data!$M271&lt;&gt;"",Scoring!$O$18)+IF(Data!$N271&lt;&gt;"",Scoring!$O$19)+IF(Data!$O271&lt;&gt;"",Scoring!$O$20)+IF(Data!$P271&lt;&gt;"",Scoring!$O$21)+IF(Data!$Q271&lt;&gt;"",Scoring!$O$22)+IF(Data!$R271&lt;&gt;"",Scoring!$O$23)+IF(Data!$S271&lt;&gt;"",Scoring!$O$24)+IF(Data!$T271&lt;&gt;"",Scoring!$O$25)+IF(Data!$U271&lt;&gt;"",Scoring!$O$26)+IF(Data!$V271&lt;&gt;"",Scoring!$O$27)+IF(Data!$W271&lt;&gt;"",Scoring!$O$28)+IF(Data!$X271&lt;&gt;"",Scoring!$O$29)+IF(Data!$Y271&lt;&gt;"",Scoring!$O$30)+IF(Data!$Z271&lt;&gt;"",Scoring!$O$31)+IF(Data!$AA271&lt;&gt;"",Scoring!$O$32)+IF(Data!$AB271&lt;&gt;"",Scoring!$O$33)+IF(Data!$AC271&lt;&gt;"",Scoring!$O$34)+IF(Data!$AD271&lt;&gt;"",Scoring!$O$35)+IF(Data!$AE271&lt;&gt;"",Scoring!$O$36)+IF(Data!$AF271&lt;&gt;"",Scoring!$O$37)+IF(Data!$AG271&lt;&gt;"",Scoring!$O$38)+IF(Data!$AH271&lt;&gt;"",Scoring!$O$39)+IF(Data!$AI271&lt;&gt;"",Scoring!$O$40)+IF(Data!$AJ271&lt;&gt;"",Scoring!$O$41)+IF(Data!$AK271&lt;&gt;"",Scoring!$O$42)+IF(Data!$AL271&lt;&gt;"",Scoring!$O$43)+IF(Data!$AM271&lt;&gt;"",Scoring!$O$44)+IF(Data!$AN271&lt;&gt;"",Scoring!$O$45)+IF(Data!$AO271&lt;&gt;"",Scoring!$O$46)+IF(Data!$AP271&lt;&gt;"",Scoring!$O$47)+IF(Data!$AQ271&lt;&gt;"",Scoring!$O$48)+IF(Data!$AR271&lt;&gt;"",Scoring!$O$49)+IF(Data!$AS271&lt;&gt;"",Scoring!$O$50)+IF(Data!$AT271&lt;&gt;"",Scoring!$O$51)+IF(Data!$AU271&lt;&gt;"",Scoring!$O$52),"")</f>
        <v/>
      </c>
      <c r="BS271" s="184" t="str">
        <f>IF(BR271&lt;&gt;"",LOOKUP(BR271,Likelihoods!$A$7:$A$107,Likelihoods!M$7:M$107),"")</f>
        <v/>
      </c>
      <c r="BT271" s="181" t="str">
        <f>IF(AND(COUNTBLANK($B271:$O271)=13,COUNTBLANK($P271:$Q271)=1,COUNTBLANK($R271:$U271)=3,COUNTBLANK($V271:$X271)=2,COUNTBLANK($Y271:$AE271)=6,COUNTBLANK($AF271:$AJ271)=4,COUNTBLANK($AK271:AN271)=3,COUNTBLANK($AO271:$AQ271)=2,COUNTBLANK($AR271:$AS271)=1,COUNTBLANK($AT271:$AU271)=1),IF(Data!$B271&lt;&gt;"",Scoring!$P$7)+IF(Data!$C271&lt;&gt;"",Scoring!$P$8)+IF(Data!$D271&lt;&gt;"",Scoring!$P$9)+IF(Data!$E271&lt;&gt;"",Scoring!$P$10)+IF(Data!$F271&lt;&gt;"",Scoring!$P$11)+IF(Data!$G271&lt;&gt;"",Scoring!$P$12)+IF(Data!$H271&lt;&gt;"",Scoring!$P$13)+IF(Data!$I271&lt;&gt;"",Scoring!$P$14)+IF(Data!$J271&lt;&gt;"",Scoring!$P$15)+IF(Data!$K271&lt;&gt;"",Scoring!$P$16)+IF(Data!$L271&lt;&gt;"",Scoring!$P$17)+IF(Data!$M271&lt;&gt;"",Scoring!$P$18)+IF(Data!$N271&lt;&gt;"",Scoring!$P$19)+IF(Data!$O271&lt;&gt;"",Scoring!$P$20)+IF(Data!$P271&lt;&gt;"",Scoring!$P$21)+IF(Data!$Q271&lt;&gt;"",Scoring!$P$22)+IF(Data!$R271&lt;&gt;"",Scoring!$P$23)+IF(Data!$S271&lt;&gt;"",Scoring!$P$24)+IF(Data!$T271&lt;&gt;"",Scoring!$P$25)+IF(Data!$U271&lt;&gt;"",Scoring!$P$26)+IF(Data!$V271&lt;&gt;"",Scoring!$P$27)+IF(Data!$W271&lt;&gt;"",Scoring!$P$28)+IF(Data!$X271&lt;&gt;"",Scoring!$P$29)+IF(Data!$Y271&lt;&gt;"",Scoring!$P$30)+IF(Data!$Z271&lt;&gt;"",Scoring!$P$31)+IF(Data!$AA271&lt;&gt;"",Scoring!$P$32)+IF(Data!$AB271&lt;&gt;"",Scoring!$P$33)+IF(Data!$AC271&lt;&gt;"",Scoring!$P$34)+IF(Data!$AD271&lt;&gt;"",Scoring!$P$35)+IF(Data!$AE271&lt;&gt;"",Scoring!$P$36)+IF(Data!$AF271&lt;&gt;"",Scoring!$P$37)+IF(Data!$AG271&lt;&gt;"",Scoring!$P$38)+IF(Data!$AH271&lt;&gt;"",Scoring!$P$39)+IF(Data!$AI271&lt;&gt;"",Scoring!$P$40)+IF(Data!$AJ271&lt;&gt;"",Scoring!$P$41)+IF(Data!$AK271&lt;&gt;"",Scoring!$P$42)+IF(Data!$AL271&lt;&gt;"",Scoring!$P$43)+IF(Data!$AM271&lt;&gt;"",Scoring!$P$44)+IF(Data!$AN271&lt;&gt;"",Scoring!$P$45)+IF(Data!$AO271&lt;&gt;"",Scoring!$P$46)+IF(Data!$AP271&lt;&gt;"",Scoring!$P$47)+IF(Data!$AQ271&lt;&gt;"",Scoring!$P$48)+IF(Data!$AR271&lt;&gt;"",Scoring!$P$49)+IF(Data!$AS271&lt;&gt;"",Scoring!$P$50)+IF(Data!$AT271&lt;&gt;"",Scoring!$P$51)+IF(Data!$AU271&lt;&gt;"",Scoring!$P$52),"")</f>
        <v/>
      </c>
      <c r="BU271" s="180" t="str">
        <f>IF(BT271&lt;&gt;"",LOOKUP(BT271,Likelihoods!$A$7:$A$107,Likelihoods!N$7:N$107),"")</f>
        <v/>
      </c>
      <c r="BV271" s="181" t="str">
        <f>IF(AND(COUNTBLANK($B271:$O271)=13,COUNTBLANK($P271:$Q271)=1,COUNTBLANK($R271:$U271)=3,COUNTBLANK($V271:$X271)=2,COUNTBLANK($Y271:$AE271)=6,COUNTBLANK($AF271:$AJ271)=4,COUNTBLANK($AK271:AN271)=3,COUNTBLANK($AO271:$AQ271)=2,COUNTBLANK($AR271:$AS271)=1,COUNTBLANK($AT271:$AU271)=1),IF(Data!$B271&lt;&gt;"",Scoring!$Q$7)+IF(Data!$C271&lt;&gt;"",Scoring!$Q$8)+IF(Data!$D271&lt;&gt;"",Scoring!$Q$9)+IF(Data!$E271&lt;&gt;"",Scoring!$Q$10)+IF(Data!$F271&lt;&gt;"",Scoring!$Q$11)+IF(Data!$G271&lt;&gt;"",Scoring!$Q$12)+IF(Data!$H271&lt;&gt;"",Scoring!$Q$13)+IF(Data!$I271&lt;&gt;"",Scoring!$Q$14)+IF(Data!$J271&lt;&gt;"",Scoring!$Q$15)+IF(Data!$K271&lt;&gt;"",Scoring!$Q$16)+IF(Data!$L271&lt;&gt;"",Scoring!$Q$17)+IF(Data!$M271&lt;&gt;"",Scoring!$Q$18)+IF(Data!$N271&lt;&gt;"",Scoring!$Q$19)+IF(Data!$O271&lt;&gt;"",Scoring!$Q$20)+IF(Data!$P271&lt;&gt;"",Scoring!$Q$21)+IF(Data!$Q271&lt;&gt;"",Scoring!$Q$22)+IF(Data!$R271&lt;&gt;"",Scoring!$Q$23)+IF(Data!$S271&lt;&gt;"",Scoring!$Q$24)+IF(Data!$T271&lt;&gt;"",Scoring!$Q$25)+IF(Data!$U271&lt;&gt;"",Scoring!$Q$26)+IF(Data!$V271&lt;&gt;"",Scoring!$Q$27)+IF(Data!$W271&lt;&gt;"",Scoring!$Q$28)+IF(Data!$X271&lt;&gt;"",Scoring!$Q$29)+IF(Data!$Y271&lt;&gt;"",Scoring!$Q$30)+IF(Data!$Z271&lt;&gt;"",Scoring!$Q$31)+IF(Data!$AA271&lt;&gt;"",Scoring!$Q$32)+IF(Data!$AB271&lt;&gt;"",Scoring!$Q$33)+IF(Data!$AC271&lt;&gt;"",Scoring!$Q$34)+IF(Data!$AD271&lt;&gt;"",Scoring!$Q$35)+IF(Data!$AE271&lt;&gt;"",Scoring!$Q$36)+IF(Data!$AF271&lt;&gt;"",Scoring!$Q$37)+IF(Data!$AG271&lt;&gt;"",Scoring!$Q$38)+IF(Data!$AH271&lt;&gt;"",Scoring!$Q$39)+IF(Data!$AI271&lt;&gt;"",Scoring!$Q$40)+IF(Data!$AJ271&lt;&gt;"",Scoring!$Q$41)+IF(Data!$AK271&lt;&gt;"",Scoring!$Q$42)+IF(Data!$AL271&lt;&gt;"",Scoring!$Q$43)+IF(Data!$AM271&lt;&gt;"",Scoring!$Q$44)+IF(Data!$AN271&lt;&gt;"",Scoring!$Q$45)+IF(Data!$AO271&lt;&gt;"",Scoring!$Q$46)+IF(Data!$AP271&lt;&gt;"",Scoring!$Q$47)+IF(Data!$AQ271&lt;&gt;"",Scoring!$Q$48)+IF(Data!$AR271&lt;&gt;"",Scoring!$Q$49)+IF(Data!$AS271&lt;&gt;"",Scoring!$Q$50)+IF(Data!$AT271&lt;&gt;"",Scoring!$Q$51)+IF(Data!$AU271&lt;&gt;"",Scoring!$Q$52),"")</f>
        <v/>
      </c>
      <c r="BW271" s="183" t="str">
        <f>IF(BV271&lt;&gt;"",LOOKUP(BV271,Likelihoods!$A$7:$A$107,Likelihoods!O$7:O$107),"")</f>
        <v/>
      </c>
      <c r="BX271" s="9"/>
      <c r="BY271" s="9"/>
      <c r="BZ271" s="9"/>
      <c r="CA271" s="9"/>
      <c r="CB271" s="9"/>
      <c r="CC271" s="9"/>
      <c r="CD271" s="9"/>
      <c r="CE271" s="9"/>
      <c r="CF271" s="9"/>
      <c r="CG271" s="9"/>
      <c r="CH271" s="9"/>
      <c r="CI271" s="9"/>
      <c r="CJ271" s="9"/>
      <c r="CK271" s="9"/>
    </row>
    <row r="272" spans="1:89" ht="14.25">
      <c r="A272" s="59"/>
      <c r="B272" s="76"/>
      <c r="C272" s="77"/>
      <c r="D272" s="77"/>
      <c r="E272" s="77"/>
      <c r="F272" s="77"/>
      <c r="G272" s="77"/>
      <c r="H272" s="77"/>
      <c r="I272" s="77"/>
      <c r="J272" s="77"/>
      <c r="K272" s="77"/>
      <c r="L272" s="77"/>
      <c r="M272" s="77"/>
      <c r="N272" s="77"/>
      <c r="O272" s="77"/>
      <c r="P272" s="76"/>
      <c r="Q272" s="78"/>
      <c r="R272" s="77"/>
      <c r="S272" s="77"/>
      <c r="T272" s="77"/>
      <c r="U272" s="77"/>
      <c r="V272" s="76"/>
      <c r="W272" s="77"/>
      <c r="X272" s="78"/>
      <c r="Y272" s="77"/>
      <c r="Z272" s="77"/>
      <c r="AA272" s="77"/>
      <c r="AB272" s="77"/>
      <c r="AC272" s="77"/>
      <c r="AD272" s="77"/>
      <c r="AE272" s="77"/>
      <c r="AF272" s="76"/>
      <c r="AG272" s="77"/>
      <c r="AH272" s="77"/>
      <c r="AI272" s="77"/>
      <c r="AJ272" s="78"/>
      <c r="AK272" s="77"/>
      <c r="AL272" s="77"/>
      <c r="AM272" s="77"/>
      <c r="AN272" s="77"/>
      <c r="AO272" s="76"/>
      <c r="AP272" s="77"/>
      <c r="AQ272" s="78"/>
      <c r="AR272" s="76"/>
      <c r="AS272" s="78"/>
      <c r="AT272" s="77"/>
      <c r="AU272" s="77"/>
      <c r="AV272" s="179" t="str">
        <f>IF(AND(COUNTBLANK($B272:$O272)=13,COUNTBLANK($P272:$Q272)=1,COUNTBLANK($R272:$U272)=3,COUNTBLANK($V272:$X272)=2,COUNTBLANK($Y272:$AE272)=6,COUNTBLANK($AF272:$AJ272)=4,COUNTBLANK($AK272:AN272)=3,COUNTBLANK($AO272:$AQ272)=2,COUNTBLANK($AR272:$AS272)=1,COUNTBLANK($AT272:$AU272)=1),IF(Data!$B272&lt;&gt;"",Scoring!$D$7)+IF(Data!$C272&lt;&gt;"",Scoring!$D$8)+IF(Data!$D272&lt;&gt;"",Scoring!$D$9)+IF(Data!$E272&lt;&gt;"",Scoring!$D$10)+IF(Data!$F272&lt;&gt;"",Scoring!$D$11)+IF(Data!$G272&lt;&gt;"",Scoring!$D$12)+IF(Data!$H272&lt;&gt;"",Scoring!$D$13)+IF(Data!$I272&lt;&gt;"",Scoring!$D$14)+IF(Data!$J272&lt;&gt;"",Scoring!$D$15)+IF(Data!$K272&lt;&gt;"",Scoring!$D$16)+IF(Data!$L272&lt;&gt;"",Scoring!$D$17)+IF(Data!$M272&lt;&gt;"",Scoring!$D$18)+IF(Data!$N272&lt;&gt;"",Scoring!$D$19)+IF(Data!$O272&lt;&gt;"",Scoring!$D$20)+IF(Data!$P272&lt;&gt;"",Scoring!$D$21)+IF(Data!$Q272&lt;&gt;"",Scoring!$D$22)+IF(Data!$R272&lt;&gt;"",Scoring!$D$23)+IF(Data!$S272&lt;&gt;"",Scoring!$D$24)+IF(Data!$T272&lt;&gt;"",Scoring!$D$25)+IF(Data!$U272&lt;&gt;"",Scoring!$D$26)+IF(Data!$V272&lt;&gt;"",Scoring!$D$27)+IF(Data!$W272&lt;&gt;"",Scoring!$D$28)+IF(Data!$X272&lt;&gt;"",Scoring!$D$29)+IF(Data!$Y272&lt;&gt;"",Scoring!$D$30)+IF(Data!$Z272&lt;&gt;"",Scoring!$D$31)+IF(Data!$AA272&lt;&gt;"",Scoring!$D$32)+IF(Data!$AB272&lt;&gt;"",Scoring!$D$33)+IF(Data!$AC272&lt;&gt;"",Scoring!$D$34)+IF(Data!$AD272&lt;&gt;"",Scoring!$D$35)+IF(Data!$AE272&lt;&gt;"",Scoring!$D$36)+IF(Data!$AF272&lt;&gt;"",Scoring!$D$37)+IF(Data!$AG272&lt;&gt;"",Scoring!$D$38)+IF(Data!$AH272&lt;&gt;"",Scoring!$D$39)+IF(Data!$AI272&lt;&gt;"",Scoring!$D$40)+IF(Data!$AJ272&lt;&gt;"",Scoring!$D$41)+IF(Data!$AK272&lt;&gt;"",Scoring!$D$42)+IF(Data!$AL272&lt;&gt;"",Scoring!$D$43)+IF(Data!$AM272&lt;&gt;"",Scoring!$D$44)+IF(Data!$AN272&lt;&gt;"",Scoring!$D$45)+IF(Data!$AO272&lt;&gt;"",Scoring!$D$46)+IF(Data!$AP272&lt;&gt;"",Scoring!$D$47)+IF(Data!$AQ272&lt;&gt;"",Scoring!$D$48)+IF(Data!$AR272&lt;&gt;"",Scoring!$D$49)+IF(Data!$AS272&lt;&gt;"",Scoring!$D$50)+IF(Data!$AT272&lt;&gt;"",Scoring!$D$51)+IF(Data!$AU272&lt;&gt;"",Scoring!$D$52),"")</f>
        <v/>
      </c>
      <c r="AW272" s="180" t="str">
        <f>IF(AV272&lt;&gt;"",LOOKUP(AV272,Likelihoods!$A$7:$A$107,Likelihoods!B$7:B$107),"")</f>
        <v/>
      </c>
      <c r="AX272" s="181" t="str">
        <f>IF(AND(COUNTBLANK($B272:$O272)=13,COUNTBLANK($P272:$Q272)=1,COUNTBLANK($R272:$U272)=3,COUNTBLANK($V272:$X272)=2,COUNTBLANK($Y272:$AE272)=6,COUNTBLANK($AF272:$AJ272)=4,COUNTBLANK($AK272:AN272)=3,COUNTBLANK($AO272:$AQ272)=2,COUNTBLANK($AR272:$AS272)=1,COUNTBLANK($AT272:$AU272)=1),IF(Data!$B272&lt;&gt;"",Scoring!$E$7)+IF(Data!$C272&lt;&gt;"",Scoring!$E$8)+IF(Data!$D272&lt;&gt;"",Scoring!$E$9)+IF(Data!$E272&lt;&gt;"",Scoring!$E$10)+IF(Data!$F272&lt;&gt;"",Scoring!$E$11)+IF(Data!$G272&lt;&gt;"",Scoring!$E$12)+IF(Data!$H272&lt;&gt;"",Scoring!$E$13)+IF(Data!$I272&lt;&gt;"",Scoring!$E$14)+IF(Data!$J272&lt;&gt;"",Scoring!$E$15)+IF(Data!$K272&lt;&gt;"",Scoring!$E$16)+IF(Data!$L272&lt;&gt;"",Scoring!$E$17)+IF(Data!$M272&lt;&gt;"",Scoring!$E$18)+IF(Data!$N272&lt;&gt;"",Scoring!$E$19)+IF(Data!$O272&lt;&gt;"",Scoring!$E$20)+IF(Data!$P272&lt;&gt;"",Scoring!$E$21)+IF(Data!$Q272&lt;&gt;"",Scoring!$E$22)+IF(Data!$R272&lt;&gt;"",Scoring!$E$23)+IF(Data!$S272&lt;&gt;"",Scoring!$E$24)+IF(Data!$T272&lt;&gt;"",Scoring!$E$25)+IF(Data!$U272&lt;&gt;"",Scoring!$E$26)+IF(Data!$V272&lt;&gt;"",Scoring!$E$27)+IF(Data!$W272&lt;&gt;"",Scoring!$E$28)+IF(Data!$X272&lt;&gt;"",Scoring!$E$29)+IF(Data!$Y272&lt;&gt;"",Scoring!$E$30)+IF(Data!$Z272&lt;&gt;"",Scoring!$E$31)+IF(Data!$AA272&lt;&gt;"",Scoring!$E$32)+IF(Data!$AB272&lt;&gt;"",Scoring!$E$33)+IF(Data!$AC272&lt;&gt;"",Scoring!$E$34)+IF(Data!$AD272&lt;&gt;"",Scoring!$E$35)+IF(Data!$AE272&lt;&gt;"",Scoring!$E$36)+IF(Data!$AF272&lt;&gt;"",Scoring!$E$37)+IF(Data!$AG272&lt;&gt;"",Scoring!$E$38)+IF(Data!$AH272&lt;&gt;"",Scoring!$E$39)+IF(Data!$AI272&lt;&gt;"",Scoring!$E$40)+IF(Data!$AJ272&lt;&gt;"",Scoring!$E$41)+IF(Data!$AK272&lt;&gt;"",Scoring!$E$42)+IF(Data!$AL272&lt;&gt;"",Scoring!$E$43)+IF(Data!$AM272&lt;&gt;"",Scoring!$E$44)+IF(Data!$AN272&lt;&gt;"",Scoring!$E$45)+IF(Data!$AO272&lt;&gt;"",Scoring!$E$46)+IF(Data!$AP272&lt;&gt;"",Scoring!$E$47)+IF(Data!$AQ272&lt;&gt;"",Scoring!$E$48)+IF(Data!$AR272&lt;&gt;"",Scoring!$E$49)+IF(Data!$AS272&lt;&gt;"",Scoring!$E$50)+IF(Data!$AT272&lt;&gt;"",Scoring!$E$51)+IF(Data!$AU272&lt;&gt;"",Scoring!$E$52),"")</f>
        <v/>
      </c>
      <c r="AY272" s="180" t="str">
        <f>IF(AX272&lt;&gt;"",LOOKUP(AX272,Likelihoods!$A$7:$A$107,Likelihoods!C$7:C$107),"")</f>
        <v/>
      </c>
      <c r="AZ272" s="182" t="str">
        <f>IF(AND(COUNTBLANK($B272:$O272)=13,COUNTBLANK($P272:$Q272)=1,COUNTBLANK($R272:$U272)=3,COUNTBLANK($V272:$X272)=2,COUNTBLANK($Y272:$AE272)=6,COUNTBLANK($AF272:$AJ272)=4,COUNTBLANK($AK272:AN272)=3,COUNTBLANK($AO272:$AQ272)=2,COUNTBLANK($AR272:$AS272)=1,COUNTBLANK($AT272:$AU272)=1),IF(Data!$B272&lt;&gt;"",Scoring!$F$7)+IF(Data!$C272&lt;&gt;"",Scoring!$F$8)+IF(Data!$D272&lt;&gt;"",Scoring!$F$9)+IF(Data!$E272&lt;&gt;"",Scoring!$F$10)+IF(Data!$F272&lt;&gt;"",Scoring!$F$11)+IF(Data!$G272&lt;&gt;"",Scoring!$F$12)+IF(Data!$H272&lt;&gt;"",Scoring!$F$13)+IF(Data!$I272&lt;&gt;"",Scoring!$F$14)+IF(Data!$J272&lt;&gt;"",Scoring!$F$15)+IF(Data!$K272&lt;&gt;"",Scoring!$F$16)+IF(Data!$L272&lt;&gt;"",Scoring!$F$17)+IF(Data!$M272&lt;&gt;"",Scoring!$F$18)+IF(Data!$N272&lt;&gt;"",Scoring!$F$19)+IF(Data!$O272&lt;&gt;"",Scoring!$F$20)+IF(Data!$P272&lt;&gt;"",Scoring!$F$21)+IF(Data!$Q272&lt;&gt;"",Scoring!$F$22)+IF(Data!$R272&lt;&gt;"",Scoring!$F$23)+IF(Data!$S272&lt;&gt;"",Scoring!$F$24)+IF(Data!$T272&lt;&gt;"",Scoring!$F$25)+IF(Data!$U272&lt;&gt;"",Scoring!$F$26)+IF(Data!$V272&lt;&gt;"",Scoring!$F$27)+IF(Data!$W272&lt;&gt;"",Scoring!$F$28)+IF(Data!$X272&lt;&gt;"",Scoring!$F$29)+IF(Data!$Y272&lt;&gt;"",Scoring!$F$30)+IF(Data!$Z272&lt;&gt;"",Scoring!$F$31)+IF(Data!$AA272&lt;&gt;"",Scoring!$F$32)+IF(Data!$AB272&lt;&gt;"",Scoring!$F$33)+IF(Data!$AC272&lt;&gt;"",Scoring!$F$34)+IF(Data!$AD272&lt;&gt;"",Scoring!$F$35)+IF(Data!$AE272&lt;&gt;"",Scoring!$F$36)+IF(Data!$AF272&lt;&gt;"",Scoring!$F$37)+IF(Data!$AG272&lt;&gt;"",Scoring!$F$38)+IF(Data!$AH272&lt;&gt;"",Scoring!$F$39)+IF(Data!$AI272&lt;&gt;"",Scoring!$F$40)+IF(Data!$AJ272&lt;&gt;"",Scoring!$F$41)+IF(Data!$AK272&lt;&gt;"",Scoring!$F$42)+IF(Data!$AL272&lt;&gt;"",Scoring!$F$43)+IF(Data!$AM272&lt;&gt;"",Scoring!$F$44)+IF(Data!$AN272&lt;&gt;"",Scoring!$F$45)+IF(Data!$AO272&lt;&gt;"",Scoring!$F$46)+IF(Data!$AP272&lt;&gt;"",Scoring!$F$47)+IF(Data!$AQ272&lt;&gt;"",Scoring!$F$48)+IF(Data!$AR272&lt;&gt;"",Scoring!$F$49)+IF(Data!$AS272&lt;&gt;"",Scoring!$F$50)+IF(Data!$AT272&lt;&gt;"",Scoring!$F$51)+IF(Data!$AU272&lt;&gt;"",Scoring!$F$52),"")</f>
        <v/>
      </c>
      <c r="BA272" s="183" t="str">
        <f>IF(AZ272&lt;&gt;"",LOOKUP(AZ272,Likelihoods!$A$7:$A$107,Likelihoods!D$7:D$107),"")</f>
        <v/>
      </c>
      <c r="BB272" s="181" t="str">
        <f>IF(AND(COUNTBLANK($B272:$O272)=13,COUNTBLANK($P272:$Q272)=1,COUNTBLANK($R272:$U272)=3,COUNTBLANK($V272:$X272)=2,COUNTBLANK($Y272:$AE272)=6,COUNTBLANK($AF272:$AJ272)=4,COUNTBLANK($AK272:AN272)=3,COUNTBLANK($AO272:$AQ272)=2,COUNTBLANK($AR272:$AS272)=1,COUNTBLANK($AT272:$AU272)=1),IF(Data!$B272&lt;&gt;"",Scoring!$G$7)+IF(Data!$C272&lt;&gt;"",Scoring!$G$8)+IF(Data!$D272&lt;&gt;"",Scoring!$G$9)+IF(Data!$E272&lt;&gt;"",Scoring!$G$10)+IF(Data!$F272&lt;&gt;"",Scoring!$G$11)+IF(Data!$G272&lt;&gt;"",Scoring!$G$12)+IF(Data!$H272&lt;&gt;"",Scoring!$G$13)+IF(Data!$I272&lt;&gt;"",Scoring!$G$14)+IF(Data!$J272&lt;&gt;"",Scoring!$G$15)+IF(Data!$K272&lt;&gt;"",Scoring!$G$16)+IF(Data!$L272&lt;&gt;"",Scoring!$G$17)+IF(Data!$M272&lt;&gt;"",Scoring!$G$18)+IF(Data!$N272&lt;&gt;"",Scoring!$G$19)+IF(Data!$O272&lt;&gt;"",Scoring!$G$20)+IF(Data!$P272&lt;&gt;"",Scoring!$G$21)+IF(Data!$Q272&lt;&gt;"",Scoring!$G$22)+IF(Data!$R272&lt;&gt;"",Scoring!$G$23)+IF(Data!$S272&lt;&gt;"",Scoring!$G$24)+IF(Data!$T272&lt;&gt;"",Scoring!$G$25)+IF(Data!$U272&lt;&gt;"",Scoring!$G$26)+IF(Data!$V272&lt;&gt;"",Scoring!$G$27)+IF(Data!$W272&lt;&gt;"",Scoring!$G$28)+IF(Data!$X272&lt;&gt;"",Scoring!$G$29)+IF(Data!$Y272&lt;&gt;"",Scoring!$G$30)+IF(Data!$Z272&lt;&gt;"",Scoring!$G$31)+IF(Data!$AA272&lt;&gt;"",Scoring!$G$32)+IF(Data!$AB272&lt;&gt;"",Scoring!$G$33)+IF(Data!$AC272&lt;&gt;"",Scoring!$G$34)+IF(Data!$AD272&lt;&gt;"",Scoring!$G$35)+IF(Data!$AE272&lt;&gt;"",Scoring!$G$36)+IF(Data!$AF272&lt;&gt;"",Scoring!$G$37)+IF(Data!$AG272&lt;&gt;"",Scoring!$G$38)+IF(Data!$AH272&lt;&gt;"",Scoring!$G$39)+IF(Data!$AI272&lt;&gt;"",Scoring!$G$40)+IF(Data!$AJ272&lt;&gt;"",Scoring!$G$41)+IF(Data!$AK272&lt;&gt;"",Scoring!$G$42)+IF(Data!$AL272&lt;&gt;"",Scoring!$G$43)+IF(Data!$AM272&lt;&gt;"",Scoring!$G$44)+IF(Data!$AN272&lt;&gt;"",Scoring!$G$45)+IF(Data!$AO272&lt;&gt;"",Scoring!$G$46)+IF(Data!$AP272&lt;&gt;"",Scoring!$G$47)+IF(Data!$AQ272&lt;&gt;"",Scoring!$G$48)+IF(Data!$AR272&lt;&gt;"",Scoring!$G$49)+IF(Data!$AS272&lt;&gt;"",Scoring!$G$50)+IF(Data!$AT272&lt;&gt;"",Scoring!$G$51)+IF(Data!$AU272&lt;&gt;"",Scoring!$G$52),"")</f>
        <v/>
      </c>
      <c r="BC272" s="184" t="str">
        <f>IF(BB272&lt;&gt;"",LOOKUP(BB272,Likelihoods!$A$7:$A$107,Likelihoods!E$7:E$107),"")</f>
        <v/>
      </c>
      <c r="BD272" s="185" t="str">
        <f>IF(AND(COUNTBLANK($B272:$O272)=13,COUNTBLANK($P272:$Q272)=1,COUNTBLANK($R272:$U272)=3,COUNTBLANK($V272:$X272)=2,COUNTBLANK($Y272:$AE272)=6,COUNTBLANK($AF272:$AJ272)=4,COUNTBLANK($AK272:AN272)=3,COUNTBLANK($AO272:$AQ272)=2,COUNTBLANK($AR272:$AS272)=1,COUNTBLANK($AT272:$AU272)=1),IF(Data!$B272&lt;&gt;"",Scoring!$H$7)+IF(Data!$C272&lt;&gt;"",Scoring!$H$8)+IF(Data!$D272&lt;&gt;"",Scoring!$H$9)+IF(Data!$E272&lt;&gt;"",Scoring!$H$10)+IF(Data!$F272&lt;&gt;"",Scoring!$H$11)+IF(Data!$G272&lt;&gt;"",Scoring!$H$12)+IF(Data!$H272&lt;&gt;"",Scoring!$H$13)+IF(Data!$I272&lt;&gt;"",Scoring!$H$14)+IF(Data!$J272&lt;&gt;"",Scoring!$H$15)+IF(Data!$K272&lt;&gt;"",Scoring!$H$16)+IF(Data!$L272&lt;&gt;"",Scoring!$H$17)+IF(Data!$M272&lt;&gt;"",Scoring!$H$18)+IF(Data!$N272&lt;&gt;"",Scoring!$H$19)+IF(Data!$O272&lt;&gt;"",Scoring!$H$20)+IF(Data!$P272&lt;&gt;"",Scoring!$H$21)+IF(Data!$Q272&lt;&gt;"",Scoring!$H$22)+IF(Data!$R272&lt;&gt;"",Scoring!$H$23)+IF(Data!$S272&lt;&gt;"",Scoring!$H$24)+IF(Data!$T272&lt;&gt;"",Scoring!$H$25)+IF(Data!$U272&lt;&gt;"",Scoring!$H$26)+IF(Data!$V272&lt;&gt;"",Scoring!$H$27)+IF(Data!$W272&lt;&gt;"",Scoring!$H$28)+IF(Data!$X272&lt;&gt;"",Scoring!$H$29)+IF(Data!$Y272&lt;&gt;"",Scoring!$H$30)+IF(Data!$Z272&lt;&gt;"",Scoring!$H$31)+IF(Data!$AA272&lt;&gt;"",Scoring!$H$32)+IF(Data!$AB272&lt;&gt;"",Scoring!$H$33)+IF(Data!$AC272&lt;&gt;"",Scoring!$H$34)+IF(Data!$AD272&lt;&gt;"",Scoring!$H$35)+IF(Data!$AE272&lt;&gt;"",Scoring!$H$36)+IF(Data!$AF272&lt;&gt;"",Scoring!$H$37)+IF(Data!$AG272&lt;&gt;"",Scoring!$H$38)+IF(Data!$AH272&lt;&gt;"",Scoring!$H$39)+IF(Data!$AI272&lt;&gt;"",Scoring!$H$40)+IF(Data!$AJ272&lt;&gt;"",Scoring!$H$41)+IF(Data!$AK272&lt;&gt;"",Scoring!$H$42)+IF(Data!$AL272&lt;&gt;"",Scoring!$H$43)+IF(Data!$AM272&lt;&gt;"",Scoring!$H$44)+IF(Data!$AN272&lt;&gt;"",Scoring!$H$45)+IF(Data!$AO272&lt;&gt;"",Scoring!$H$46)+IF(Data!$AP272&lt;&gt;"",Scoring!$H$47)+IF(Data!$AQ272&lt;&gt;"",Scoring!$H$48)+IF(Data!$AR272&lt;&gt;"",Scoring!$H$49)+IF(Data!$AS272&lt;&gt;"",Scoring!$H$50)+IF(Data!$AT272&lt;&gt;"",Scoring!$H$51)+IF(Data!$AU272&lt;&gt;"",Scoring!$H$52),"")</f>
        <v/>
      </c>
      <c r="BE272" s="186" t="str">
        <f>IF(BD272&lt;&gt;"",LOOKUP(BD272,Likelihoods!$A$7:$A$107,Likelihoods!F$7:F$107),"")</f>
        <v/>
      </c>
      <c r="BF272" s="181" t="str">
        <f>IF(AND(COUNTBLANK($B272:$O272)=13,COUNTBLANK($P272:$Q272)=1,COUNTBLANK($R272:$U272)=3,COUNTBLANK($V272:$X272)=2,COUNTBLANK($Y272:$AE272)=6,COUNTBLANK($AF272:$AJ272)=4,COUNTBLANK($AK272:AN272)=3,COUNTBLANK($AO272:$AQ272)=2,COUNTBLANK($AR272:$AS272)=1,COUNTBLANK($AT272:$AU272)=1),IF(Data!$B272&lt;&gt;"",Scoring!$I$7)+IF(Data!$C272&lt;&gt;"",Scoring!$I$8)+IF(Data!$D272&lt;&gt;"",Scoring!$I$9)+IF(Data!$E272&lt;&gt;"",Scoring!$I$10)+IF(Data!$F272&lt;&gt;"",Scoring!$I$11)+IF(Data!$G272&lt;&gt;"",Scoring!$I$12)+IF(Data!$H272&lt;&gt;"",Scoring!$I$13)+IF(Data!$I272&lt;&gt;"",Scoring!$I$14)+IF(Data!$J272&lt;&gt;"",Scoring!$I$15)+IF(Data!$K272&lt;&gt;"",Scoring!$I$16)+IF(Data!$L272&lt;&gt;"",Scoring!$I$17)+IF(Data!$M272&lt;&gt;"",Scoring!$I$18)+IF(Data!$N272&lt;&gt;"",Scoring!$I$19)+IF(Data!$O272&lt;&gt;"",Scoring!$I$20)+IF(Data!$P272&lt;&gt;"",Scoring!$I$21)+IF(Data!$Q272&lt;&gt;"",Scoring!$I$22)+IF(Data!$R272&lt;&gt;"",Scoring!$I$23)+IF(Data!$S272&lt;&gt;"",Scoring!$I$24)+IF(Data!$T272&lt;&gt;"",Scoring!$I$25)+IF(Data!$U272&lt;&gt;"",Scoring!$I$26)+IF(Data!$V272&lt;&gt;"",Scoring!$I$27)+IF(Data!$W272&lt;&gt;"",Scoring!$I$28)+IF(Data!$X272&lt;&gt;"",Scoring!$I$29)+IF(Data!$Y272&lt;&gt;"",Scoring!$I$30)+IF(Data!$Z272&lt;&gt;"",Scoring!$I$31)+IF(Data!$AA272&lt;&gt;"",Scoring!$I$32)+IF(Data!$AB272&lt;&gt;"",Scoring!$I$33)+IF(Data!$AC272&lt;&gt;"",Scoring!$I$34)+IF(Data!$AD272&lt;&gt;"",Scoring!$I$35)+IF(Data!$AE272&lt;&gt;"",Scoring!$I$36)+IF(Data!$AF272&lt;&gt;"",Scoring!$I$37)+IF(Data!$AG272&lt;&gt;"",Scoring!$I$38)+IF(Data!$AH272&lt;&gt;"",Scoring!$I$39)+IF(Data!$AI272&lt;&gt;"",Scoring!$I$40)+IF(Data!$AJ272&lt;&gt;"",Scoring!$I$41)+IF(Data!$AK272&lt;&gt;"",Scoring!$I$42)+IF(Data!$AL272&lt;&gt;"",Scoring!$I$43)+IF(Data!$AM272&lt;&gt;"",Scoring!$I$44)+IF(Data!$AN272&lt;&gt;"",Scoring!$I$45)+IF(Data!$AO272&lt;&gt;"",Scoring!$I$46)+IF(Data!$AP272&lt;&gt;"",Scoring!$I$47)+IF(Data!$AQ272&lt;&gt;"",Scoring!$I$48)+IF(Data!$AR272&lt;&gt;"",Scoring!$I$49)+IF(Data!$AS272&lt;&gt;"",Scoring!$I$50)+IF(Data!$AT272&lt;&gt;"",Scoring!$I$51)+IF(Data!$AU272&lt;&gt;"",Scoring!$I$52),"")</f>
        <v/>
      </c>
      <c r="BG272" s="180" t="str">
        <f>IF(BF272&lt;&gt;"",LOOKUP(BF272,Likelihoods!$A$7:$A$107,Likelihoods!G$7:G$107),"")</f>
        <v/>
      </c>
      <c r="BH272" s="187" t="str">
        <f>IF(AND(COUNTBLANK($B272:$O272)=13,COUNTBLANK($P272:$Q272)=1,COUNTBLANK($R272:$U272)=3,COUNTBLANK($V272:$X272)=2,COUNTBLANK($Y272:$AE272)=6,COUNTBLANK($AF272:$AJ272)=4,COUNTBLANK($AK272:AN272)=3,COUNTBLANK($AO272:$AQ272)=2,COUNTBLANK($AR272:$AS272)=1,COUNTBLANK($AT272:$AU272)=1),IF(Data!$B272&lt;&gt;"",Scoring!$J$7)+IF(Data!$C272&lt;&gt;"",Scoring!$J$8)+IF(Data!$D272&lt;&gt;"",Scoring!$J$9)+IF(Data!$E272&lt;&gt;"",Scoring!$J$10)+IF(Data!$F272&lt;&gt;"",Scoring!$J$11)+IF(Data!$G272&lt;&gt;"",Scoring!$J$12)+IF(Data!$H272&lt;&gt;"",Scoring!$J$13)+IF(Data!$I272&lt;&gt;"",Scoring!$J$14)+IF(Data!$J272&lt;&gt;"",Scoring!$J$15)+IF(Data!$K272&lt;&gt;"",Scoring!$J$16)+IF(Data!$L272&lt;&gt;"",Scoring!$J$17)+IF(Data!$M272&lt;&gt;"",Scoring!$J$18)+IF(Data!$N272&lt;&gt;"",Scoring!$J$19)+IF(Data!$O272&lt;&gt;"",Scoring!$J$20)+IF(Data!$P272&lt;&gt;"",Scoring!$J$21)+IF(Data!$Q272&lt;&gt;"",Scoring!$J$22)+IF(Data!$R272&lt;&gt;"",Scoring!$J$23)+IF(Data!$S272&lt;&gt;"",Scoring!$J$24)+IF(Data!$T272&lt;&gt;"",Scoring!$J$25)+IF(Data!$U272&lt;&gt;"",Scoring!$J$26)+IF(Data!$V272&lt;&gt;"",Scoring!$J$27)+IF(Data!$W272&lt;&gt;"",Scoring!$J$28)+IF(Data!$X272&lt;&gt;"",Scoring!$J$29)+IF(Data!$Y272&lt;&gt;"",Scoring!$J$30)+IF(Data!$Z272&lt;&gt;"",Scoring!$J$31)+IF(Data!$AA272&lt;&gt;"",Scoring!$J$32)+IF(Data!$AB272&lt;&gt;"",Scoring!$J$33)+IF(Data!$AC272&lt;&gt;"",Scoring!$J$34)+IF(Data!$AD272&lt;&gt;"",Scoring!$J$35)+IF(Data!$AE272&lt;&gt;"",Scoring!$J$36)+IF(Data!$AF272&lt;&gt;"",Scoring!$J$37)+IF(Data!$AG272&lt;&gt;"",Scoring!$J$38)+IF(Data!$AH272&lt;&gt;"",Scoring!$J$39)+IF(Data!$AI272&lt;&gt;"",Scoring!$J$40)+IF(Data!$AJ272&lt;&gt;"",Scoring!$J$41)+IF(Data!$AK272&lt;&gt;"",Scoring!$J$42)+IF(Data!$AL272&lt;&gt;"",Scoring!$J$43)+IF(Data!$AM272&lt;&gt;"",Scoring!$J$44)+IF(Data!$AN272&lt;&gt;"",Scoring!$J$45)+IF(Data!$AO272&lt;&gt;"",Scoring!$J$46)+IF(Data!$AP272&lt;&gt;"",Scoring!$J$47)+IF(Data!$AQ272&lt;&gt;"",Scoring!$J$48)+IF(Data!$AR272&lt;&gt;"",Scoring!$J$49)+IF(Data!$AS272&lt;&gt;"",Scoring!$J$50)+IF(Data!$AT272&lt;&gt;"",Scoring!$J$51)+IF(Data!$AU272&lt;&gt;"",Scoring!$J$52),"")</f>
        <v/>
      </c>
      <c r="BI272" s="183" t="str">
        <f>IF(BH272&lt;&gt;"",LOOKUP(BH272,Likelihoods!$A$7:$A$107,Likelihoods!H$7:H$107),"")</f>
        <v/>
      </c>
      <c r="BJ272" s="188" t="str">
        <f>IF(AND(COUNTBLANK($B272:$O272)=13,COUNTBLANK($P272:$Q272)=1,COUNTBLANK($R272:$U272)=3,COUNTBLANK($V272:$X272)=2,COUNTBLANK($Y272:$AE272)=6,COUNTBLANK($AF272:$AJ272)=4,COUNTBLANK($AK272:AN272)=3,COUNTBLANK($AO272:$AQ272)=2,COUNTBLANK($AR272:$AS272)=1,COUNTBLANK($AT272:$AU272)=1),IF(Data!$B272&lt;&gt;"",Scoring!$K$7)+IF(Data!$C272&lt;&gt;"",Scoring!$K$8)+IF(Data!$D272&lt;&gt;"",Scoring!$K$9)+IF(Data!$E272&lt;&gt;"",Scoring!$K$10)+IF(Data!$F272&lt;&gt;"",Scoring!$K$11)+IF(Data!$G272&lt;&gt;"",Scoring!$K$12)+IF(Data!$H272&lt;&gt;"",Scoring!$K$13)+IF(Data!$I272&lt;&gt;"",Scoring!$K$14)+IF(Data!$J272&lt;&gt;"",Scoring!$K$15)+IF(Data!$K272&lt;&gt;"",Scoring!$K$16)+IF(Data!$L272&lt;&gt;"",Scoring!$K$17)+IF(Data!$M272&lt;&gt;"",Scoring!$K$18)+IF(Data!$N272&lt;&gt;"",Scoring!$K$19)+IF(Data!$O272&lt;&gt;"",Scoring!$K$20)+IF(Data!$P272&lt;&gt;"",Scoring!$K$21)+IF(Data!$Q272&lt;&gt;"",Scoring!$K$22)+IF(Data!$R272&lt;&gt;"",Scoring!$K$23)+IF(Data!$S272&lt;&gt;"",Scoring!$K$24)+IF(Data!$T272&lt;&gt;"",Scoring!$K$25)+IF(Data!$U272&lt;&gt;"",Scoring!$K$26)+IF(Data!$V272&lt;&gt;"",Scoring!$K$27)+IF(Data!$W272&lt;&gt;"",Scoring!$K$28)+IF(Data!$X272&lt;&gt;"",Scoring!$K$29)+IF(Data!$Y272&lt;&gt;"",Scoring!$K$30)+IF(Data!$Z272&lt;&gt;"",Scoring!$K$31)+IF(Data!$AA272&lt;&gt;"",Scoring!$K$32)+IF(Data!$AB272&lt;&gt;"",Scoring!$K$33)+IF(Data!$AC272&lt;&gt;"",Scoring!$K$34)+IF(Data!$AD272&lt;&gt;"",Scoring!$K$35)+IF(Data!$AE272&lt;&gt;"",Scoring!$K$36)+IF(Data!$AF272&lt;&gt;"",Scoring!$K$37)+IF(Data!$AG272&lt;&gt;"",Scoring!$K$38)+IF(Data!$AH272&lt;&gt;"",Scoring!$K$39)+IF(Data!$AI272&lt;&gt;"",Scoring!$K$40)+IF(Data!$AJ272&lt;&gt;"",Scoring!$K$41)+IF(Data!$AK272&lt;&gt;"",Scoring!$K$42)+IF(Data!$AL272&lt;&gt;"",Scoring!$K$43)+IF(Data!$AM272&lt;&gt;"",Scoring!$K$44)+IF(Data!$AN272&lt;&gt;"",Scoring!$K$45)+IF(Data!$AO272&lt;&gt;"",Scoring!$K$46)+IF(Data!$AP272&lt;&gt;"",Scoring!$K$47)+IF(Data!$AQ272&lt;&gt;"",Scoring!$K$48)+IF(Data!$AR272&lt;&gt;"",Scoring!$K$49)+IF(Data!$AS272&lt;&gt;"",Scoring!$K$50)+IF(Data!$AT272&lt;&gt;"",Scoring!$K$51)+IF(Data!$AU272&lt;&gt;"",Scoring!$K$52),"")</f>
        <v/>
      </c>
      <c r="BK272" s="184" t="str">
        <f>IF(BJ272&lt;&gt;"",LOOKUP(BJ272,Likelihoods!$A$7:$A$107,Likelihoods!I$7:I$107),"")</f>
        <v/>
      </c>
      <c r="BL272" s="187" t="str">
        <f>IF(AND(COUNTBLANK($B272:$O272)=13,COUNTBLANK($P272:$Q272)=1,COUNTBLANK($R272:$U272)=3,COUNTBLANK($V272:$X272)=2,COUNTBLANK($Y272:$AE272)=6,COUNTBLANK($AF272:$AJ272)=4,COUNTBLANK($AK272:AN272)=3,COUNTBLANK($AO272:$AQ272)=2,COUNTBLANK($AR272:$AS272)=1,COUNTBLANK($AT272:$AU272)=1),IF(Data!$B272&lt;&gt;"",Scoring!$L$7)+IF(Data!$C272&lt;&gt;"",Scoring!$L$8)+IF(Data!$D272&lt;&gt;"",Scoring!$L$9)+IF(Data!$E272&lt;&gt;"",Scoring!$L$10)+IF(Data!$F272&lt;&gt;"",Scoring!$L$11)+IF(Data!$G272&lt;&gt;"",Scoring!$L$12)+IF(Data!$H272&lt;&gt;"",Scoring!$L$13)+IF(Data!$I272&lt;&gt;"",Scoring!$L$14)+IF(Data!$J272&lt;&gt;"",Scoring!$L$15)+IF(Data!$K272&lt;&gt;"",Scoring!$L$16)+IF(Data!$L272&lt;&gt;"",Scoring!$L$17)+IF(Data!$M272&lt;&gt;"",Scoring!$L$18)+IF(Data!$N272&lt;&gt;"",Scoring!$L$19)+IF(Data!$O272&lt;&gt;"",Scoring!$L$20)+IF(Data!$P272&lt;&gt;"",Scoring!$L$21)+IF(Data!$Q272&lt;&gt;"",Scoring!$L$22)+IF(Data!$R272&lt;&gt;"",Scoring!$L$23)+IF(Data!$S272&lt;&gt;"",Scoring!$L$24)+IF(Data!$T272&lt;&gt;"",Scoring!$L$25)+IF(Data!$U272&lt;&gt;"",Scoring!$L$26)+IF(Data!$V272&lt;&gt;"",Scoring!$L$27)+IF(Data!$W272&lt;&gt;"",Scoring!$L$28)+IF(Data!$X272&lt;&gt;"",Scoring!$L$29)+IF(Data!$Y272&lt;&gt;"",Scoring!$L$30)+IF(Data!$Z272&lt;&gt;"",Scoring!$L$31)+IF(Data!$AA272&lt;&gt;"",Scoring!$L$32)+IF(Data!$AB272&lt;&gt;"",Scoring!$L$33)+IF(Data!$AC272&lt;&gt;"",Scoring!$L$34)+IF(Data!$AD272&lt;&gt;"",Scoring!$L$35)+IF(Data!$AE272&lt;&gt;"",Scoring!$L$36)+IF(Data!$AF272&lt;&gt;"",Scoring!$L$37)+IF(Data!$AG272&lt;&gt;"",Scoring!$L$38)+IF(Data!$AH272&lt;&gt;"",Scoring!$L$39)+IF(Data!$AI272&lt;&gt;"",Scoring!$L$40)+IF(Data!$AJ272&lt;&gt;"",Scoring!$L$41)+IF(Data!$AK272&lt;&gt;"",Scoring!$L$42)+IF(Data!$AL272&lt;&gt;"",Scoring!$L$43)+IF(Data!$AM272&lt;&gt;"",Scoring!$L$44)+IF(Data!$AN272&lt;&gt;"",Scoring!$L$45)+IF(Data!$AO272&lt;&gt;"",Scoring!$L$46)+IF(Data!$AP272&lt;&gt;"",Scoring!$L$47)+IF(Data!$AQ272&lt;&gt;"",Scoring!$L$48)+IF(Data!$AR272&lt;&gt;"",Scoring!$L$49)+IF(Data!$AS272&lt;&gt;"",Scoring!$L$50)+IF(Data!$AT272&lt;&gt;"",Scoring!$L$51)+IF(Data!$AU272&lt;&gt;"",Scoring!$L$52),"")</f>
        <v/>
      </c>
      <c r="BM272" s="180" t="str">
        <f>IF(BL272&lt;&gt;"",LOOKUP(BL272,Likelihoods!$A$7:$A$107,Likelihoods!J$7:J$107),"")</f>
        <v/>
      </c>
      <c r="BN272" s="181" t="str">
        <f>IF(AND(COUNTBLANK($B272:$O272)=13,COUNTBLANK($P272:$Q272)=1,COUNTBLANK($R272:$U272)=3,COUNTBLANK($V272:$X272)=2,COUNTBLANK($Y272:$AE272)=6,COUNTBLANK($AF272:$AJ272)=4,COUNTBLANK($AK272:AN272)=3,COUNTBLANK($AO272:$AQ272)=2,COUNTBLANK($AR272:$AS272)=1,COUNTBLANK($AT272:$AU272)=1),IF(Data!$B272&lt;&gt;"",Scoring!$M$7)+IF(Data!$C272&lt;&gt;"",Scoring!$M$8)+IF(Data!$D272&lt;&gt;"",Scoring!$M$9)+IF(Data!$E272&lt;&gt;"",Scoring!$M$10)+IF(Data!$F272&lt;&gt;"",Scoring!$M$11)+IF(Data!$G272&lt;&gt;"",Scoring!$M$12)+IF(Data!$H272&lt;&gt;"",Scoring!$M$13)+IF(Data!$I272&lt;&gt;"",Scoring!$M$14)+IF(Data!$J272&lt;&gt;"",Scoring!$M$15)+IF(Data!$K272&lt;&gt;"",Scoring!$M$16)+IF(Data!$L272&lt;&gt;"",Scoring!$M$17)+IF(Data!$M272&lt;&gt;"",Scoring!$M$18)+IF(Data!$N272&lt;&gt;"",Scoring!$M$19)+IF(Data!$O272&lt;&gt;"",Scoring!$M$20)+IF(Data!$P272&lt;&gt;"",Scoring!$M$21)+IF(Data!$Q272&lt;&gt;"",Scoring!$M$22)+IF(Data!$R272&lt;&gt;"",Scoring!$M$23)+IF(Data!$S272&lt;&gt;"",Scoring!$M$24)+IF(Data!$T272&lt;&gt;"",Scoring!$M$25)+IF(Data!$U272&lt;&gt;"",Scoring!$M$26)+IF(Data!$V272&lt;&gt;"",Scoring!$M$27)+IF(Data!$W272&lt;&gt;"",Scoring!$M$28)+IF(Data!$X272&lt;&gt;"",Scoring!$M$29)+IF(Data!$Y272&lt;&gt;"",Scoring!$M$30)+IF(Data!$Z272&lt;&gt;"",Scoring!$M$31)+IF(Data!$AA272&lt;&gt;"",Scoring!$M$32)+IF(Data!$AB272&lt;&gt;"",Scoring!$M$33)+IF(Data!$AC272&lt;&gt;"",Scoring!$M$34)+IF(Data!$AD272&lt;&gt;"",Scoring!$M$35)+IF(Data!$AE272&lt;&gt;"",Scoring!$M$36)+IF(Data!$AF272&lt;&gt;"",Scoring!$M$37)+IF(Data!$AG272&lt;&gt;"",Scoring!$M$38)+IF(Data!$AH272&lt;&gt;"",Scoring!$M$39)+IF(Data!$AI272&lt;&gt;"",Scoring!$M$40)+IF(Data!$AJ272&lt;&gt;"",Scoring!$M$41)+IF(Data!$AK272&lt;&gt;"",Scoring!$M$42)+IF(Data!$AL272&lt;&gt;"",Scoring!$M$43)+IF(Data!$AM272&lt;&gt;"",Scoring!$M$44)+IF(Data!$AN272&lt;&gt;"",Scoring!$M$45)+IF(Data!$AO272&lt;&gt;"",Scoring!$M$46)+IF(Data!$AP272&lt;&gt;"",Scoring!$M$47)+IF(Data!$AQ272&lt;&gt;"",Scoring!$M$48)+IF(Data!$AR272&lt;&gt;"",Scoring!$M$49)+IF(Data!$AS272&lt;&gt;"",Scoring!$M$50)+IF(Data!$AT272&lt;&gt;"",Scoring!$M$51)+IF(Data!$AU272&lt;&gt;"",Scoring!$M$52),"")</f>
        <v/>
      </c>
      <c r="BO272" s="184" t="str">
        <f>IF(BN272&lt;&gt;"",LOOKUP(BN272,Likelihoods!$A$7:$A$107,Likelihoods!K$7:K$107),"")</f>
        <v/>
      </c>
      <c r="BP272" s="179" t="str">
        <f>IF(AND(COUNTBLANK($B272:$O272)=13,COUNTBLANK($P272:$Q272)=1,COUNTBLANK($R272:$U272)=3,COUNTBLANK($V272:$X272)=2,COUNTBLANK($Y272:$AE272)=6,COUNTBLANK($AF272:$AJ272)=4,COUNTBLANK($AK272:AN272)=3,COUNTBLANK($AO272:$AQ272)=2,COUNTBLANK($AR272:$AS272)=1,COUNTBLANK($AT272:$AU272)=1),IF(Data!$B272&lt;&gt;"",Scoring!$N$7)+IF(Data!$C272&lt;&gt;"",Scoring!$N$8)+IF(Data!$D272&lt;&gt;"",Scoring!$N$9)+IF(Data!$E272&lt;&gt;"",Scoring!$N$10)+IF(Data!$F272&lt;&gt;"",Scoring!$N$11)+IF(Data!$G272&lt;&gt;"",Scoring!$N$12)+IF(Data!$H272&lt;&gt;"",Scoring!$N$13)+IF(Data!$I272&lt;&gt;"",Scoring!$N$14)+IF(Data!$J272&lt;&gt;"",Scoring!$N$15)+IF(Data!$K272&lt;&gt;"",Scoring!$N$16)+IF(Data!$L272&lt;&gt;"",Scoring!$N$17)+IF(Data!$M272&lt;&gt;"",Scoring!$N$18)+IF(Data!$N272&lt;&gt;"",Scoring!$N$19)+IF(Data!$O272&lt;&gt;"",Scoring!$N$20)+IF(Data!$P272&lt;&gt;"",Scoring!$N$21)+IF(Data!$Q272&lt;&gt;"",Scoring!$N$22)+IF(Data!$R272&lt;&gt;"",Scoring!$N$23)+IF(Data!$S272&lt;&gt;"",Scoring!$N$24)+IF(Data!$T272&lt;&gt;"",Scoring!$N$25)+IF(Data!$U272&lt;&gt;"",Scoring!$N$26)+IF(Data!$V272&lt;&gt;"",Scoring!$N$27)+IF(Data!$W272&lt;&gt;"",Scoring!$N$28)+IF(Data!$X272&lt;&gt;"",Scoring!$N$29)+IF(Data!$Y272&lt;&gt;"",Scoring!$N$30)+IF(Data!$Z272&lt;&gt;"",Scoring!$N$31)+IF(Data!$AA272&lt;&gt;"",Scoring!$N$32)+IF(Data!$AB272&lt;&gt;"",Scoring!$N$33)+IF(Data!$AC272&lt;&gt;"",Scoring!$N$34)+IF(Data!$AD272&lt;&gt;"",Scoring!$N$35)+IF(Data!$AE272&lt;&gt;"",Scoring!$N$36)+IF(Data!$AF272&lt;&gt;"",Scoring!$N$37)+IF(Data!$AG272&lt;&gt;"",Scoring!$N$38)+IF(Data!$AH272&lt;&gt;"",Scoring!$N$39)+IF(Data!$AI272&lt;&gt;"",Scoring!$N$40)+IF(Data!$AJ272&lt;&gt;"",Scoring!$N$41)+IF(Data!$AK272&lt;&gt;"",Scoring!$N$42)+IF(Data!$AL272&lt;&gt;"",Scoring!$N$43)+IF(Data!$AM272&lt;&gt;"",Scoring!$N$44)+IF(Data!$AN272&lt;&gt;"",Scoring!$N$45)+IF(Data!$AO272&lt;&gt;"",Scoring!$N$46)+IF(Data!$AP272&lt;&gt;"",Scoring!$N$47)+IF(Data!$AQ272&lt;&gt;"",Scoring!$N$48)+IF(Data!$AR272&lt;&gt;"",Scoring!$N$49)+IF(Data!$AS272&lt;&gt;"",Scoring!$N$50)+IF(Data!$AT272&lt;&gt;"",Scoring!$N$51)+IF(Data!$AU272&lt;&gt;"",Scoring!$N$52),"")</f>
        <v/>
      </c>
      <c r="BQ272" s="189" t="str">
        <f>IF(BP272&lt;&gt;"",LOOKUP(BP272,Likelihoods!$A$7:$A$107,Likelihoods!L$7:L$107),"")</f>
        <v/>
      </c>
      <c r="BR272" s="181" t="str">
        <f>IF(AND(COUNTBLANK($B272:$O272)=13,COUNTBLANK($P272:$Q272)=1,COUNTBLANK($R272:$U272)=3,COUNTBLANK($V272:$X272)=2,COUNTBLANK($Y272:$AE272)=6,COUNTBLANK($AF272:$AJ272)=4,COUNTBLANK($AK272:AN272)=3,COUNTBLANK($AO272:$AQ272)=2,COUNTBLANK($AR272:$AS272)=1,COUNTBLANK($AT272:$AU272)=1),IF(Data!$B272&lt;&gt;"",Scoring!$O$7)+IF(Data!$C272&lt;&gt;"",Scoring!$O$8)+IF(Data!$D272&lt;&gt;"",Scoring!$O$9)+IF(Data!$E272&lt;&gt;"",Scoring!$O$10)+IF(Data!$F272&lt;&gt;"",Scoring!$O$11)+IF(Data!$G272&lt;&gt;"",Scoring!$O$12)+IF(Data!$H272&lt;&gt;"",Scoring!$O$13)+IF(Data!$I272&lt;&gt;"",Scoring!$O$14)+IF(Data!$J272&lt;&gt;"",Scoring!$O$15)+IF(Data!$K272&lt;&gt;"",Scoring!$O$16)+IF(Data!$L272&lt;&gt;"",Scoring!$O$17)+IF(Data!$M272&lt;&gt;"",Scoring!$O$18)+IF(Data!$N272&lt;&gt;"",Scoring!$O$19)+IF(Data!$O272&lt;&gt;"",Scoring!$O$20)+IF(Data!$P272&lt;&gt;"",Scoring!$O$21)+IF(Data!$Q272&lt;&gt;"",Scoring!$O$22)+IF(Data!$R272&lt;&gt;"",Scoring!$O$23)+IF(Data!$S272&lt;&gt;"",Scoring!$O$24)+IF(Data!$T272&lt;&gt;"",Scoring!$O$25)+IF(Data!$U272&lt;&gt;"",Scoring!$O$26)+IF(Data!$V272&lt;&gt;"",Scoring!$O$27)+IF(Data!$W272&lt;&gt;"",Scoring!$O$28)+IF(Data!$X272&lt;&gt;"",Scoring!$O$29)+IF(Data!$Y272&lt;&gt;"",Scoring!$O$30)+IF(Data!$Z272&lt;&gt;"",Scoring!$O$31)+IF(Data!$AA272&lt;&gt;"",Scoring!$O$32)+IF(Data!$AB272&lt;&gt;"",Scoring!$O$33)+IF(Data!$AC272&lt;&gt;"",Scoring!$O$34)+IF(Data!$AD272&lt;&gt;"",Scoring!$O$35)+IF(Data!$AE272&lt;&gt;"",Scoring!$O$36)+IF(Data!$AF272&lt;&gt;"",Scoring!$O$37)+IF(Data!$AG272&lt;&gt;"",Scoring!$O$38)+IF(Data!$AH272&lt;&gt;"",Scoring!$O$39)+IF(Data!$AI272&lt;&gt;"",Scoring!$O$40)+IF(Data!$AJ272&lt;&gt;"",Scoring!$O$41)+IF(Data!$AK272&lt;&gt;"",Scoring!$O$42)+IF(Data!$AL272&lt;&gt;"",Scoring!$O$43)+IF(Data!$AM272&lt;&gt;"",Scoring!$O$44)+IF(Data!$AN272&lt;&gt;"",Scoring!$O$45)+IF(Data!$AO272&lt;&gt;"",Scoring!$O$46)+IF(Data!$AP272&lt;&gt;"",Scoring!$O$47)+IF(Data!$AQ272&lt;&gt;"",Scoring!$O$48)+IF(Data!$AR272&lt;&gt;"",Scoring!$O$49)+IF(Data!$AS272&lt;&gt;"",Scoring!$O$50)+IF(Data!$AT272&lt;&gt;"",Scoring!$O$51)+IF(Data!$AU272&lt;&gt;"",Scoring!$O$52),"")</f>
        <v/>
      </c>
      <c r="BS272" s="184" t="str">
        <f>IF(BR272&lt;&gt;"",LOOKUP(BR272,Likelihoods!$A$7:$A$107,Likelihoods!M$7:M$107),"")</f>
        <v/>
      </c>
      <c r="BT272" s="181" t="str">
        <f>IF(AND(COUNTBLANK($B272:$O272)=13,COUNTBLANK($P272:$Q272)=1,COUNTBLANK($R272:$U272)=3,COUNTBLANK($V272:$X272)=2,COUNTBLANK($Y272:$AE272)=6,COUNTBLANK($AF272:$AJ272)=4,COUNTBLANK($AK272:AN272)=3,COUNTBLANK($AO272:$AQ272)=2,COUNTBLANK($AR272:$AS272)=1,COUNTBLANK($AT272:$AU272)=1),IF(Data!$B272&lt;&gt;"",Scoring!$P$7)+IF(Data!$C272&lt;&gt;"",Scoring!$P$8)+IF(Data!$D272&lt;&gt;"",Scoring!$P$9)+IF(Data!$E272&lt;&gt;"",Scoring!$P$10)+IF(Data!$F272&lt;&gt;"",Scoring!$P$11)+IF(Data!$G272&lt;&gt;"",Scoring!$P$12)+IF(Data!$H272&lt;&gt;"",Scoring!$P$13)+IF(Data!$I272&lt;&gt;"",Scoring!$P$14)+IF(Data!$J272&lt;&gt;"",Scoring!$P$15)+IF(Data!$K272&lt;&gt;"",Scoring!$P$16)+IF(Data!$L272&lt;&gt;"",Scoring!$P$17)+IF(Data!$M272&lt;&gt;"",Scoring!$P$18)+IF(Data!$N272&lt;&gt;"",Scoring!$P$19)+IF(Data!$O272&lt;&gt;"",Scoring!$P$20)+IF(Data!$P272&lt;&gt;"",Scoring!$P$21)+IF(Data!$Q272&lt;&gt;"",Scoring!$P$22)+IF(Data!$R272&lt;&gt;"",Scoring!$P$23)+IF(Data!$S272&lt;&gt;"",Scoring!$P$24)+IF(Data!$T272&lt;&gt;"",Scoring!$P$25)+IF(Data!$U272&lt;&gt;"",Scoring!$P$26)+IF(Data!$V272&lt;&gt;"",Scoring!$P$27)+IF(Data!$W272&lt;&gt;"",Scoring!$P$28)+IF(Data!$X272&lt;&gt;"",Scoring!$P$29)+IF(Data!$Y272&lt;&gt;"",Scoring!$P$30)+IF(Data!$Z272&lt;&gt;"",Scoring!$P$31)+IF(Data!$AA272&lt;&gt;"",Scoring!$P$32)+IF(Data!$AB272&lt;&gt;"",Scoring!$P$33)+IF(Data!$AC272&lt;&gt;"",Scoring!$P$34)+IF(Data!$AD272&lt;&gt;"",Scoring!$P$35)+IF(Data!$AE272&lt;&gt;"",Scoring!$P$36)+IF(Data!$AF272&lt;&gt;"",Scoring!$P$37)+IF(Data!$AG272&lt;&gt;"",Scoring!$P$38)+IF(Data!$AH272&lt;&gt;"",Scoring!$P$39)+IF(Data!$AI272&lt;&gt;"",Scoring!$P$40)+IF(Data!$AJ272&lt;&gt;"",Scoring!$P$41)+IF(Data!$AK272&lt;&gt;"",Scoring!$P$42)+IF(Data!$AL272&lt;&gt;"",Scoring!$P$43)+IF(Data!$AM272&lt;&gt;"",Scoring!$P$44)+IF(Data!$AN272&lt;&gt;"",Scoring!$P$45)+IF(Data!$AO272&lt;&gt;"",Scoring!$P$46)+IF(Data!$AP272&lt;&gt;"",Scoring!$P$47)+IF(Data!$AQ272&lt;&gt;"",Scoring!$P$48)+IF(Data!$AR272&lt;&gt;"",Scoring!$P$49)+IF(Data!$AS272&lt;&gt;"",Scoring!$P$50)+IF(Data!$AT272&lt;&gt;"",Scoring!$P$51)+IF(Data!$AU272&lt;&gt;"",Scoring!$P$52),"")</f>
        <v/>
      </c>
      <c r="BU272" s="180" t="str">
        <f>IF(BT272&lt;&gt;"",LOOKUP(BT272,Likelihoods!$A$7:$A$107,Likelihoods!N$7:N$107),"")</f>
        <v/>
      </c>
      <c r="BV272" s="181" t="str">
        <f>IF(AND(COUNTBLANK($B272:$O272)=13,COUNTBLANK($P272:$Q272)=1,COUNTBLANK($R272:$U272)=3,COUNTBLANK($V272:$X272)=2,COUNTBLANK($Y272:$AE272)=6,COUNTBLANK($AF272:$AJ272)=4,COUNTBLANK($AK272:AN272)=3,COUNTBLANK($AO272:$AQ272)=2,COUNTBLANK($AR272:$AS272)=1,COUNTBLANK($AT272:$AU272)=1),IF(Data!$B272&lt;&gt;"",Scoring!$Q$7)+IF(Data!$C272&lt;&gt;"",Scoring!$Q$8)+IF(Data!$D272&lt;&gt;"",Scoring!$Q$9)+IF(Data!$E272&lt;&gt;"",Scoring!$Q$10)+IF(Data!$F272&lt;&gt;"",Scoring!$Q$11)+IF(Data!$G272&lt;&gt;"",Scoring!$Q$12)+IF(Data!$H272&lt;&gt;"",Scoring!$Q$13)+IF(Data!$I272&lt;&gt;"",Scoring!$Q$14)+IF(Data!$J272&lt;&gt;"",Scoring!$Q$15)+IF(Data!$K272&lt;&gt;"",Scoring!$Q$16)+IF(Data!$L272&lt;&gt;"",Scoring!$Q$17)+IF(Data!$M272&lt;&gt;"",Scoring!$Q$18)+IF(Data!$N272&lt;&gt;"",Scoring!$Q$19)+IF(Data!$O272&lt;&gt;"",Scoring!$Q$20)+IF(Data!$P272&lt;&gt;"",Scoring!$Q$21)+IF(Data!$Q272&lt;&gt;"",Scoring!$Q$22)+IF(Data!$R272&lt;&gt;"",Scoring!$Q$23)+IF(Data!$S272&lt;&gt;"",Scoring!$Q$24)+IF(Data!$T272&lt;&gt;"",Scoring!$Q$25)+IF(Data!$U272&lt;&gt;"",Scoring!$Q$26)+IF(Data!$V272&lt;&gt;"",Scoring!$Q$27)+IF(Data!$W272&lt;&gt;"",Scoring!$Q$28)+IF(Data!$X272&lt;&gt;"",Scoring!$Q$29)+IF(Data!$Y272&lt;&gt;"",Scoring!$Q$30)+IF(Data!$Z272&lt;&gt;"",Scoring!$Q$31)+IF(Data!$AA272&lt;&gt;"",Scoring!$Q$32)+IF(Data!$AB272&lt;&gt;"",Scoring!$Q$33)+IF(Data!$AC272&lt;&gt;"",Scoring!$Q$34)+IF(Data!$AD272&lt;&gt;"",Scoring!$Q$35)+IF(Data!$AE272&lt;&gt;"",Scoring!$Q$36)+IF(Data!$AF272&lt;&gt;"",Scoring!$Q$37)+IF(Data!$AG272&lt;&gt;"",Scoring!$Q$38)+IF(Data!$AH272&lt;&gt;"",Scoring!$Q$39)+IF(Data!$AI272&lt;&gt;"",Scoring!$Q$40)+IF(Data!$AJ272&lt;&gt;"",Scoring!$Q$41)+IF(Data!$AK272&lt;&gt;"",Scoring!$Q$42)+IF(Data!$AL272&lt;&gt;"",Scoring!$Q$43)+IF(Data!$AM272&lt;&gt;"",Scoring!$Q$44)+IF(Data!$AN272&lt;&gt;"",Scoring!$Q$45)+IF(Data!$AO272&lt;&gt;"",Scoring!$Q$46)+IF(Data!$AP272&lt;&gt;"",Scoring!$Q$47)+IF(Data!$AQ272&lt;&gt;"",Scoring!$Q$48)+IF(Data!$AR272&lt;&gt;"",Scoring!$Q$49)+IF(Data!$AS272&lt;&gt;"",Scoring!$Q$50)+IF(Data!$AT272&lt;&gt;"",Scoring!$Q$51)+IF(Data!$AU272&lt;&gt;"",Scoring!$Q$52),"")</f>
        <v/>
      </c>
      <c r="BW272" s="183" t="str">
        <f>IF(BV272&lt;&gt;"",LOOKUP(BV272,Likelihoods!$A$7:$A$107,Likelihoods!O$7:O$107),"")</f>
        <v/>
      </c>
      <c r="BX272" s="9"/>
      <c r="BY272" s="9"/>
      <c r="BZ272" s="9"/>
      <c r="CA272" s="9"/>
      <c r="CB272" s="9"/>
      <c r="CC272" s="9"/>
      <c r="CD272" s="9"/>
      <c r="CE272" s="9"/>
      <c r="CF272" s="9"/>
      <c r="CG272" s="9"/>
      <c r="CH272" s="9"/>
      <c r="CI272" s="9"/>
      <c r="CJ272" s="9"/>
      <c r="CK272" s="9"/>
    </row>
    <row r="273" spans="1:89" ht="14.25">
      <c r="A273" s="59"/>
      <c r="B273" s="76"/>
      <c r="C273" s="77"/>
      <c r="D273" s="77"/>
      <c r="E273" s="77"/>
      <c r="F273" s="77"/>
      <c r="G273" s="77"/>
      <c r="H273" s="77"/>
      <c r="I273" s="77"/>
      <c r="J273" s="77"/>
      <c r="K273" s="77"/>
      <c r="L273" s="77"/>
      <c r="M273" s="77"/>
      <c r="N273" s="77"/>
      <c r="O273" s="77"/>
      <c r="P273" s="76"/>
      <c r="Q273" s="78"/>
      <c r="R273" s="77"/>
      <c r="S273" s="77"/>
      <c r="T273" s="77"/>
      <c r="U273" s="77"/>
      <c r="V273" s="76"/>
      <c r="W273" s="77"/>
      <c r="X273" s="78"/>
      <c r="Y273" s="77"/>
      <c r="Z273" s="77"/>
      <c r="AA273" s="77"/>
      <c r="AB273" s="77"/>
      <c r="AC273" s="77"/>
      <c r="AD273" s="77"/>
      <c r="AE273" s="77"/>
      <c r="AF273" s="76"/>
      <c r="AG273" s="77"/>
      <c r="AH273" s="77"/>
      <c r="AI273" s="77"/>
      <c r="AJ273" s="78"/>
      <c r="AK273" s="77"/>
      <c r="AL273" s="77"/>
      <c r="AM273" s="77"/>
      <c r="AN273" s="77"/>
      <c r="AO273" s="76"/>
      <c r="AP273" s="77"/>
      <c r="AQ273" s="78"/>
      <c r="AR273" s="76"/>
      <c r="AS273" s="78"/>
      <c r="AT273" s="77"/>
      <c r="AU273" s="77"/>
      <c r="AV273" s="179" t="str">
        <f>IF(AND(COUNTBLANK($B273:$O273)=13,COUNTBLANK($P273:$Q273)=1,COUNTBLANK($R273:$U273)=3,COUNTBLANK($V273:$X273)=2,COUNTBLANK($Y273:$AE273)=6,COUNTBLANK($AF273:$AJ273)=4,COUNTBLANK($AK273:AN273)=3,COUNTBLANK($AO273:$AQ273)=2,COUNTBLANK($AR273:$AS273)=1,COUNTBLANK($AT273:$AU273)=1),IF(Data!$B273&lt;&gt;"",Scoring!$D$7)+IF(Data!$C273&lt;&gt;"",Scoring!$D$8)+IF(Data!$D273&lt;&gt;"",Scoring!$D$9)+IF(Data!$E273&lt;&gt;"",Scoring!$D$10)+IF(Data!$F273&lt;&gt;"",Scoring!$D$11)+IF(Data!$G273&lt;&gt;"",Scoring!$D$12)+IF(Data!$H273&lt;&gt;"",Scoring!$D$13)+IF(Data!$I273&lt;&gt;"",Scoring!$D$14)+IF(Data!$J273&lt;&gt;"",Scoring!$D$15)+IF(Data!$K273&lt;&gt;"",Scoring!$D$16)+IF(Data!$L273&lt;&gt;"",Scoring!$D$17)+IF(Data!$M273&lt;&gt;"",Scoring!$D$18)+IF(Data!$N273&lt;&gt;"",Scoring!$D$19)+IF(Data!$O273&lt;&gt;"",Scoring!$D$20)+IF(Data!$P273&lt;&gt;"",Scoring!$D$21)+IF(Data!$Q273&lt;&gt;"",Scoring!$D$22)+IF(Data!$R273&lt;&gt;"",Scoring!$D$23)+IF(Data!$S273&lt;&gt;"",Scoring!$D$24)+IF(Data!$T273&lt;&gt;"",Scoring!$D$25)+IF(Data!$U273&lt;&gt;"",Scoring!$D$26)+IF(Data!$V273&lt;&gt;"",Scoring!$D$27)+IF(Data!$W273&lt;&gt;"",Scoring!$D$28)+IF(Data!$X273&lt;&gt;"",Scoring!$D$29)+IF(Data!$Y273&lt;&gt;"",Scoring!$D$30)+IF(Data!$Z273&lt;&gt;"",Scoring!$D$31)+IF(Data!$AA273&lt;&gt;"",Scoring!$D$32)+IF(Data!$AB273&lt;&gt;"",Scoring!$D$33)+IF(Data!$AC273&lt;&gt;"",Scoring!$D$34)+IF(Data!$AD273&lt;&gt;"",Scoring!$D$35)+IF(Data!$AE273&lt;&gt;"",Scoring!$D$36)+IF(Data!$AF273&lt;&gt;"",Scoring!$D$37)+IF(Data!$AG273&lt;&gt;"",Scoring!$D$38)+IF(Data!$AH273&lt;&gt;"",Scoring!$D$39)+IF(Data!$AI273&lt;&gt;"",Scoring!$D$40)+IF(Data!$AJ273&lt;&gt;"",Scoring!$D$41)+IF(Data!$AK273&lt;&gt;"",Scoring!$D$42)+IF(Data!$AL273&lt;&gt;"",Scoring!$D$43)+IF(Data!$AM273&lt;&gt;"",Scoring!$D$44)+IF(Data!$AN273&lt;&gt;"",Scoring!$D$45)+IF(Data!$AO273&lt;&gt;"",Scoring!$D$46)+IF(Data!$AP273&lt;&gt;"",Scoring!$D$47)+IF(Data!$AQ273&lt;&gt;"",Scoring!$D$48)+IF(Data!$AR273&lt;&gt;"",Scoring!$D$49)+IF(Data!$AS273&lt;&gt;"",Scoring!$D$50)+IF(Data!$AT273&lt;&gt;"",Scoring!$D$51)+IF(Data!$AU273&lt;&gt;"",Scoring!$D$52),"")</f>
        <v/>
      </c>
      <c r="AW273" s="180" t="str">
        <f>IF(AV273&lt;&gt;"",LOOKUP(AV273,Likelihoods!$A$7:$A$107,Likelihoods!B$7:B$107),"")</f>
        <v/>
      </c>
      <c r="AX273" s="181" t="str">
        <f>IF(AND(COUNTBLANK($B273:$O273)=13,COUNTBLANK($P273:$Q273)=1,COUNTBLANK($R273:$U273)=3,COUNTBLANK($V273:$X273)=2,COUNTBLANK($Y273:$AE273)=6,COUNTBLANK($AF273:$AJ273)=4,COUNTBLANK($AK273:AN273)=3,COUNTBLANK($AO273:$AQ273)=2,COUNTBLANK($AR273:$AS273)=1,COUNTBLANK($AT273:$AU273)=1),IF(Data!$B273&lt;&gt;"",Scoring!$E$7)+IF(Data!$C273&lt;&gt;"",Scoring!$E$8)+IF(Data!$D273&lt;&gt;"",Scoring!$E$9)+IF(Data!$E273&lt;&gt;"",Scoring!$E$10)+IF(Data!$F273&lt;&gt;"",Scoring!$E$11)+IF(Data!$G273&lt;&gt;"",Scoring!$E$12)+IF(Data!$H273&lt;&gt;"",Scoring!$E$13)+IF(Data!$I273&lt;&gt;"",Scoring!$E$14)+IF(Data!$J273&lt;&gt;"",Scoring!$E$15)+IF(Data!$K273&lt;&gt;"",Scoring!$E$16)+IF(Data!$L273&lt;&gt;"",Scoring!$E$17)+IF(Data!$M273&lt;&gt;"",Scoring!$E$18)+IF(Data!$N273&lt;&gt;"",Scoring!$E$19)+IF(Data!$O273&lt;&gt;"",Scoring!$E$20)+IF(Data!$P273&lt;&gt;"",Scoring!$E$21)+IF(Data!$Q273&lt;&gt;"",Scoring!$E$22)+IF(Data!$R273&lt;&gt;"",Scoring!$E$23)+IF(Data!$S273&lt;&gt;"",Scoring!$E$24)+IF(Data!$T273&lt;&gt;"",Scoring!$E$25)+IF(Data!$U273&lt;&gt;"",Scoring!$E$26)+IF(Data!$V273&lt;&gt;"",Scoring!$E$27)+IF(Data!$W273&lt;&gt;"",Scoring!$E$28)+IF(Data!$X273&lt;&gt;"",Scoring!$E$29)+IF(Data!$Y273&lt;&gt;"",Scoring!$E$30)+IF(Data!$Z273&lt;&gt;"",Scoring!$E$31)+IF(Data!$AA273&lt;&gt;"",Scoring!$E$32)+IF(Data!$AB273&lt;&gt;"",Scoring!$E$33)+IF(Data!$AC273&lt;&gt;"",Scoring!$E$34)+IF(Data!$AD273&lt;&gt;"",Scoring!$E$35)+IF(Data!$AE273&lt;&gt;"",Scoring!$E$36)+IF(Data!$AF273&lt;&gt;"",Scoring!$E$37)+IF(Data!$AG273&lt;&gt;"",Scoring!$E$38)+IF(Data!$AH273&lt;&gt;"",Scoring!$E$39)+IF(Data!$AI273&lt;&gt;"",Scoring!$E$40)+IF(Data!$AJ273&lt;&gt;"",Scoring!$E$41)+IF(Data!$AK273&lt;&gt;"",Scoring!$E$42)+IF(Data!$AL273&lt;&gt;"",Scoring!$E$43)+IF(Data!$AM273&lt;&gt;"",Scoring!$E$44)+IF(Data!$AN273&lt;&gt;"",Scoring!$E$45)+IF(Data!$AO273&lt;&gt;"",Scoring!$E$46)+IF(Data!$AP273&lt;&gt;"",Scoring!$E$47)+IF(Data!$AQ273&lt;&gt;"",Scoring!$E$48)+IF(Data!$AR273&lt;&gt;"",Scoring!$E$49)+IF(Data!$AS273&lt;&gt;"",Scoring!$E$50)+IF(Data!$AT273&lt;&gt;"",Scoring!$E$51)+IF(Data!$AU273&lt;&gt;"",Scoring!$E$52),"")</f>
        <v/>
      </c>
      <c r="AY273" s="180" t="str">
        <f>IF(AX273&lt;&gt;"",LOOKUP(AX273,Likelihoods!$A$7:$A$107,Likelihoods!C$7:C$107),"")</f>
        <v/>
      </c>
      <c r="AZ273" s="182" t="str">
        <f>IF(AND(COUNTBLANK($B273:$O273)=13,COUNTBLANK($P273:$Q273)=1,COUNTBLANK($R273:$U273)=3,COUNTBLANK($V273:$X273)=2,COUNTBLANK($Y273:$AE273)=6,COUNTBLANK($AF273:$AJ273)=4,COUNTBLANK($AK273:AN273)=3,COUNTBLANK($AO273:$AQ273)=2,COUNTBLANK($AR273:$AS273)=1,COUNTBLANK($AT273:$AU273)=1),IF(Data!$B273&lt;&gt;"",Scoring!$F$7)+IF(Data!$C273&lt;&gt;"",Scoring!$F$8)+IF(Data!$D273&lt;&gt;"",Scoring!$F$9)+IF(Data!$E273&lt;&gt;"",Scoring!$F$10)+IF(Data!$F273&lt;&gt;"",Scoring!$F$11)+IF(Data!$G273&lt;&gt;"",Scoring!$F$12)+IF(Data!$H273&lt;&gt;"",Scoring!$F$13)+IF(Data!$I273&lt;&gt;"",Scoring!$F$14)+IF(Data!$J273&lt;&gt;"",Scoring!$F$15)+IF(Data!$K273&lt;&gt;"",Scoring!$F$16)+IF(Data!$L273&lt;&gt;"",Scoring!$F$17)+IF(Data!$M273&lt;&gt;"",Scoring!$F$18)+IF(Data!$N273&lt;&gt;"",Scoring!$F$19)+IF(Data!$O273&lt;&gt;"",Scoring!$F$20)+IF(Data!$P273&lt;&gt;"",Scoring!$F$21)+IF(Data!$Q273&lt;&gt;"",Scoring!$F$22)+IF(Data!$R273&lt;&gt;"",Scoring!$F$23)+IF(Data!$S273&lt;&gt;"",Scoring!$F$24)+IF(Data!$T273&lt;&gt;"",Scoring!$F$25)+IF(Data!$U273&lt;&gt;"",Scoring!$F$26)+IF(Data!$V273&lt;&gt;"",Scoring!$F$27)+IF(Data!$W273&lt;&gt;"",Scoring!$F$28)+IF(Data!$X273&lt;&gt;"",Scoring!$F$29)+IF(Data!$Y273&lt;&gt;"",Scoring!$F$30)+IF(Data!$Z273&lt;&gt;"",Scoring!$F$31)+IF(Data!$AA273&lt;&gt;"",Scoring!$F$32)+IF(Data!$AB273&lt;&gt;"",Scoring!$F$33)+IF(Data!$AC273&lt;&gt;"",Scoring!$F$34)+IF(Data!$AD273&lt;&gt;"",Scoring!$F$35)+IF(Data!$AE273&lt;&gt;"",Scoring!$F$36)+IF(Data!$AF273&lt;&gt;"",Scoring!$F$37)+IF(Data!$AG273&lt;&gt;"",Scoring!$F$38)+IF(Data!$AH273&lt;&gt;"",Scoring!$F$39)+IF(Data!$AI273&lt;&gt;"",Scoring!$F$40)+IF(Data!$AJ273&lt;&gt;"",Scoring!$F$41)+IF(Data!$AK273&lt;&gt;"",Scoring!$F$42)+IF(Data!$AL273&lt;&gt;"",Scoring!$F$43)+IF(Data!$AM273&lt;&gt;"",Scoring!$F$44)+IF(Data!$AN273&lt;&gt;"",Scoring!$F$45)+IF(Data!$AO273&lt;&gt;"",Scoring!$F$46)+IF(Data!$AP273&lt;&gt;"",Scoring!$F$47)+IF(Data!$AQ273&lt;&gt;"",Scoring!$F$48)+IF(Data!$AR273&lt;&gt;"",Scoring!$F$49)+IF(Data!$AS273&lt;&gt;"",Scoring!$F$50)+IF(Data!$AT273&lt;&gt;"",Scoring!$F$51)+IF(Data!$AU273&lt;&gt;"",Scoring!$F$52),"")</f>
        <v/>
      </c>
      <c r="BA273" s="183" t="str">
        <f>IF(AZ273&lt;&gt;"",LOOKUP(AZ273,Likelihoods!$A$7:$A$107,Likelihoods!D$7:D$107),"")</f>
        <v/>
      </c>
      <c r="BB273" s="181" t="str">
        <f>IF(AND(COUNTBLANK($B273:$O273)=13,COUNTBLANK($P273:$Q273)=1,COUNTBLANK($R273:$U273)=3,COUNTBLANK($V273:$X273)=2,COUNTBLANK($Y273:$AE273)=6,COUNTBLANK($AF273:$AJ273)=4,COUNTBLANK($AK273:AN273)=3,COUNTBLANK($AO273:$AQ273)=2,COUNTBLANK($AR273:$AS273)=1,COUNTBLANK($AT273:$AU273)=1),IF(Data!$B273&lt;&gt;"",Scoring!$G$7)+IF(Data!$C273&lt;&gt;"",Scoring!$G$8)+IF(Data!$D273&lt;&gt;"",Scoring!$G$9)+IF(Data!$E273&lt;&gt;"",Scoring!$G$10)+IF(Data!$F273&lt;&gt;"",Scoring!$G$11)+IF(Data!$G273&lt;&gt;"",Scoring!$G$12)+IF(Data!$H273&lt;&gt;"",Scoring!$G$13)+IF(Data!$I273&lt;&gt;"",Scoring!$G$14)+IF(Data!$J273&lt;&gt;"",Scoring!$G$15)+IF(Data!$K273&lt;&gt;"",Scoring!$G$16)+IF(Data!$L273&lt;&gt;"",Scoring!$G$17)+IF(Data!$M273&lt;&gt;"",Scoring!$G$18)+IF(Data!$N273&lt;&gt;"",Scoring!$G$19)+IF(Data!$O273&lt;&gt;"",Scoring!$G$20)+IF(Data!$P273&lt;&gt;"",Scoring!$G$21)+IF(Data!$Q273&lt;&gt;"",Scoring!$G$22)+IF(Data!$R273&lt;&gt;"",Scoring!$G$23)+IF(Data!$S273&lt;&gt;"",Scoring!$G$24)+IF(Data!$T273&lt;&gt;"",Scoring!$G$25)+IF(Data!$U273&lt;&gt;"",Scoring!$G$26)+IF(Data!$V273&lt;&gt;"",Scoring!$G$27)+IF(Data!$W273&lt;&gt;"",Scoring!$G$28)+IF(Data!$X273&lt;&gt;"",Scoring!$G$29)+IF(Data!$Y273&lt;&gt;"",Scoring!$G$30)+IF(Data!$Z273&lt;&gt;"",Scoring!$G$31)+IF(Data!$AA273&lt;&gt;"",Scoring!$G$32)+IF(Data!$AB273&lt;&gt;"",Scoring!$G$33)+IF(Data!$AC273&lt;&gt;"",Scoring!$G$34)+IF(Data!$AD273&lt;&gt;"",Scoring!$G$35)+IF(Data!$AE273&lt;&gt;"",Scoring!$G$36)+IF(Data!$AF273&lt;&gt;"",Scoring!$G$37)+IF(Data!$AG273&lt;&gt;"",Scoring!$G$38)+IF(Data!$AH273&lt;&gt;"",Scoring!$G$39)+IF(Data!$AI273&lt;&gt;"",Scoring!$G$40)+IF(Data!$AJ273&lt;&gt;"",Scoring!$G$41)+IF(Data!$AK273&lt;&gt;"",Scoring!$G$42)+IF(Data!$AL273&lt;&gt;"",Scoring!$G$43)+IF(Data!$AM273&lt;&gt;"",Scoring!$G$44)+IF(Data!$AN273&lt;&gt;"",Scoring!$G$45)+IF(Data!$AO273&lt;&gt;"",Scoring!$G$46)+IF(Data!$AP273&lt;&gt;"",Scoring!$G$47)+IF(Data!$AQ273&lt;&gt;"",Scoring!$G$48)+IF(Data!$AR273&lt;&gt;"",Scoring!$G$49)+IF(Data!$AS273&lt;&gt;"",Scoring!$G$50)+IF(Data!$AT273&lt;&gt;"",Scoring!$G$51)+IF(Data!$AU273&lt;&gt;"",Scoring!$G$52),"")</f>
        <v/>
      </c>
      <c r="BC273" s="184" t="str">
        <f>IF(BB273&lt;&gt;"",LOOKUP(BB273,Likelihoods!$A$7:$A$107,Likelihoods!E$7:E$107),"")</f>
        <v/>
      </c>
      <c r="BD273" s="185" t="str">
        <f>IF(AND(COUNTBLANK($B273:$O273)=13,COUNTBLANK($P273:$Q273)=1,COUNTBLANK($R273:$U273)=3,COUNTBLANK($V273:$X273)=2,COUNTBLANK($Y273:$AE273)=6,COUNTBLANK($AF273:$AJ273)=4,COUNTBLANK($AK273:AN273)=3,COUNTBLANK($AO273:$AQ273)=2,COUNTBLANK($AR273:$AS273)=1,COUNTBLANK($AT273:$AU273)=1),IF(Data!$B273&lt;&gt;"",Scoring!$H$7)+IF(Data!$C273&lt;&gt;"",Scoring!$H$8)+IF(Data!$D273&lt;&gt;"",Scoring!$H$9)+IF(Data!$E273&lt;&gt;"",Scoring!$H$10)+IF(Data!$F273&lt;&gt;"",Scoring!$H$11)+IF(Data!$G273&lt;&gt;"",Scoring!$H$12)+IF(Data!$H273&lt;&gt;"",Scoring!$H$13)+IF(Data!$I273&lt;&gt;"",Scoring!$H$14)+IF(Data!$J273&lt;&gt;"",Scoring!$H$15)+IF(Data!$K273&lt;&gt;"",Scoring!$H$16)+IF(Data!$L273&lt;&gt;"",Scoring!$H$17)+IF(Data!$M273&lt;&gt;"",Scoring!$H$18)+IF(Data!$N273&lt;&gt;"",Scoring!$H$19)+IF(Data!$O273&lt;&gt;"",Scoring!$H$20)+IF(Data!$P273&lt;&gt;"",Scoring!$H$21)+IF(Data!$Q273&lt;&gt;"",Scoring!$H$22)+IF(Data!$R273&lt;&gt;"",Scoring!$H$23)+IF(Data!$S273&lt;&gt;"",Scoring!$H$24)+IF(Data!$T273&lt;&gt;"",Scoring!$H$25)+IF(Data!$U273&lt;&gt;"",Scoring!$H$26)+IF(Data!$V273&lt;&gt;"",Scoring!$H$27)+IF(Data!$W273&lt;&gt;"",Scoring!$H$28)+IF(Data!$X273&lt;&gt;"",Scoring!$H$29)+IF(Data!$Y273&lt;&gt;"",Scoring!$H$30)+IF(Data!$Z273&lt;&gt;"",Scoring!$H$31)+IF(Data!$AA273&lt;&gt;"",Scoring!$H$32)+IF(Data!$AB273&lt;&gt;"",Scoring!$H$33)+IF(Data!$AC273&lt;&gt;"",Scoring!$H$34)+IF(Data!$AD273&lt;&gt;"",Scoring!$H$35)+IF(Data!$AE273&lt;&gt;"",Scoring!$H$36)+IF(Data!$AF273&lt;&gt;"",Scoring!$H$37)+IF(Data!$AG273&lt;&gt;"",Scoring!$H$38)+IF(Data!$AH273&lt;&gt;"",Scoring!$H$39)+IF(Data!$AI273&lt;&gt;"",Scoring!$H$40)+IF(Data!$AJ273&lt;&gt;"",Scoring!$H$41)+IF(Data!$AK273&lt;&gt;"",Scoring!$H$42)+IF(Data!$AL273&lt;&gt;"",Scoring!$H$43)+IF(Data!$AM273&lt;&gt;"",Scoring!$H$44)+IF(Data!$AN273&lt;&gt;"",Scoring!$H$45)+IF(Data!$AO273&lt;&gt;"",Scoring!$H$46)+IF(Data!$AP273&lt;&gt;"",Scoring!$H$47)+IF(Data!$AQ273&lt;&gt;"",Scoring!$H$48)+IF(Data!$AR273&lt;&gt;"",Scoring!$H$49)+IF(Data!$AS273&lt;&gt;"",Scoring!$H$50)+IF(Data!$AT273&lt;&gt;"",Scoring!$H$51)+IF(Data!$AU273&lt;&gt;"",Scoring!$H$52),"")</f>
        <v/>
      </c>
      <c r="BE273" s="186" t="str">
        <f>IF(BD273&lt;&gt;"",LOOKUP(BD273,Likelihoods!$A$7:$A$107,Likelihoods!F$7:F$107),"")</f>
        <v/>
      </c>
      <c r="BF273" s="181" t="str">
        <f>IF(AND(COUNTBLANK($B273:$O273)=13,COUNTBLANK($P273:$Q273)=1,COUNTBLANK($R273:$U273)=3,COUNTBLANK($V273:$X273)=2,COUNTBLANK($Y273:$AE273)=6,COUNTBLANK($AF273:$AJ273)=4,COUNTBLANK($AK273:AN273)=3,COUNTBLANK($AO273:$AQ273)=2,COUNTBLANK($AR273:$AS273)=1,COUNTBLANK($AT273:$AU273)=1),IF(Data!$B273&lt;&gt;"",Scoring!$I$7)+IF(Data!$C273&lt;&gt;"",Scoring!$I$8)+IF(Data!$D273&lt;&gt;"",Scoring!$I$9)+IF(Data!$E273&lt;&gt;"",Scoring!$I$10)+IF(Data!$F273&lt;&gt;"",Scoring!$I$11)+IF(Data!$G273&lt;&gt;"",Scoring!$I$12)+IF(Data!$H273&lt;&gt;"",Scoring!$I$13)+IF(Data!$I273&lt;&gt;"",Scoring!$I$14)+IF(Data!$J273&lt;&gt;"",Scoring!$I$15)+IF(Data!$K273&lt;&gt;"",Scoring!$I$16)+IF(Data!$L273&lt;&gt;"",Scoring!$I$17)+IF(Data!$M273&lt;&gt;"",Scoring!$I$18)+IF(Data!$N273&lt;&gt;"",Scoring!$I$19)+IF(Data!$O273&lt;&gt;"",Scoring!$I$20)+IF(Data!$P273&lt;&gt;"",Scoring!$I$21)+IF(Data!$Q273&lt;&gt;"",Scoring!$I$22)+IF(Data!$R273&lt;&gt;"",Scoring!$I$23)+IF(Data!$S273&lt;&gt;"",Scoring!$I$24)+IF(Data!$T273&lt;&gt;"",Scoring!$I$25)+IF(Data!$U273&lt;&gt;"",Scoring!$I$26)+IF(Data!$V273&lt;&gt;"",Scoring!$I$27)+IF(Data!$W273&lt;&gt;"",Scoring!$I$28)+IF(Data!$X273&lt;&gt;"",Scoring!$I$29)+IF(Data!$Y273&lt;&gt;"",Scoring!$I$30)+IF(Data!$Z273&lt;&gt;"",Scoring!$I$31)+IF(Data!$AA273&lt;&gt;"",Scoring!$I$32)+IF(Data!$AB273&lt;&gt;"",Scoring!$I$33)+IF(Data!$AC273&lt;&gt;"",Scoring!$I$34)+IF(Data!$AD273&lt;&gt;"",Scoring!$I$35)+IF(Data!$AE273&lt;&gt;"",Scoring!$I$36)+IF(Data!$AF273&lt;&gt;"",Scoring!$I$37)+IF(Data!$AG273&lt;&gt;"",Scoring!$I$38)+IF(Data!$AH273&lt;&gt;"",Scoring!$I$39)+IF(Data!$AI273&lt;&gt;"",Scoring!$I$40)+IF(Data!$AJ273&lt;&gt;"",Scoring!$I$41)+IF(Data!$AK273&lt;&gt;"",Scoring!$I$42)+IF(Data!$AL273&lt;&gt;"",Scoring!$I$43)+IF(Data!$AM273&lt;&gt;"",Scoring!$I$44)+IF(Data!$AN273&lt;&gt;"",Scoring!$I$45)+IF(Data!$AO273&lt;&gt;"",Scoring!$I$46)+IF(Data!$AP273&lt;&gt;"",Scoring!$I$47)+IF(Data!$AQ273&lt;&gt;"",Scoring!$I$48)+IF(Data!$AR273&lt;&gt;"",Scoring!$I$49)+IF(Data!$AS273&lt;&gt;"",Scoring!$I$50)+IF(Data!$AT273&lt;&gt;"",Scoring!$I$51)+IF(Data!$AU273&lt;&gt;"",Scoring!$I$52),"")</f>
        <v/>
      </c>
      <c r="BG273" s="180" t="str">
        <f>IF(BF273&lt;&gt;"",LOOKUP(BF273,Likelihoods!$A$7:$A$107,Likelihoods!G$7:G$107),"")</f>
        <v/>
      </c>
      <c r="BH273" s="187" t="str">
        <f>IF(AND(COUNTBLANK($B273:$O273)=13,COUNTBLANK($P273:$Q273)=1,COUNTBLANK($R273:$U273)=3,COUNTBLANK($V273:$X273)=2,COUNTBLANK($Y273:$AE273)=6,COUNTBLANK($AF273:$AJ273)=4,COUNTBLANK($AK273:AN273)=3,COUNTBLANK($AO273:$AQ273)=2,COUNTBLANK($AR273:$AS273)=1,COUNTBLANK($AT273:$AU273)=1),IF(Data!$B273&lt;&gt;"",Scoring!$J$7)+IF(Data!$C273&lt;&gt;"",Scoring!$J$8)+IF(Data!$D273&lt;&gt;"",Scoring!$J$9)+IF(Data!$E273&lt;&gt;"",Scoring!$J$10)+IF(Data!$F273&lt;&gt;"",Scoring!$J$11)+IF(Data!$G273&lt;&gt;"",Scoring!$J$12)+IF(Data!$H273&lt;&gt;"",Scoring!$J$13)+IF(Data!$I273&lt;&gt;"",Scoring!$J$14)+IF(Data!$J273&lt;&gt;"",Scoring!$J$15)+IF(Data!$K273&lt;&gt;"",Scoring!$J$16)+IF(Data!$L273&lt;&gt;"",Scoring!$J$17)+IF(Data!$M273&lt;&gt;"",Scoring!$J$18)+IF(Data!$N273&lt;&gt;"",Scoring!$J$19)+IF(Data!$O273&lt;&gt;"",Scoring!$J$20)+IF(Data!$P273&lt;&gt;"",Scoring!$J$21)+IF(Data!$Q273&lt;&gt;"",Scoring!$J$22)+IF(Data!$R273&lt;&gt;"",Scoring!$J$23)+IF(Data!$S273&lt;&gt;"",Scoring!$J$24)+IF(Data!$T273&lt;&gt;"",Scoring!$J$25)+IF(Data!$U273&lt;&gt;"",Scoring!$J$26)+IF(Data!$V273&lt;&gt;"",Scoring!$J$27)+IF(Data!$W273&lt;&gt;"",Scoring!$J$28)+IF(Data!$X273&lt;&gt;"",Scoring!$J$29)+IF(Data!$Y273&lt;&gt;"",Scoring!$J$30)+IF(Data!$Z273&lt;&gt;"",Scoring!$J$31)+IF(Data!$AA273&lt;&gt;"",Scoring!$J$32)+IF(Data!$AB273&lt;&gt;"",Scoring!$J$33)+IF(Data!$AC273&lt;&gt;"",Scoring!$J$34)+IF(Data!$AD273&lt;&gt;"",Scoring!$J$35)+IF(Data!$AE273&lt;&gt;"",Scoring!$J$36)+IF(Data!$AF273&lt;&gt;"",Scoring!$J$37)+IF(Data!$AG273&lt;&gt;"",Scoring!$J$38)+IF(Data!$AH273&lt;&gt;"",Scoring!$J$39)+IF(Data!$AI273&lt;&gt;"",Scoring!$J$40)+IF(Data!$AJ273&lt;&gt;"",Scoring!$J$41)+IF(Data!$AK273&lt;&gt;"",Scoring!$J$42)+IF(Data!$AL273&lt;&gt;"",Scoring!$J$43)+IF(Data!$AM273&lt;&gt;"",Scoring!$J$44)+IF(Data!$AN273&lt;&gt;"",Scoring!$J$45)+IF(Data!$AO273&lt;&gt;"",Scoring!$J$46)+IF(Data!$AP273&lt;&gt;"",Scoring!$J$47)+IF(Data!$AQ273&lt;&gt;"",Scoring!$J$48)+IF(Data!$AR273&lt;&gt;"",Scoring!$J$49)+IF(Data!$AS273&lt;&gt;"",Scoring!$J$50)+IF(Data!$AT273&lt;&gt;"",Scoring!$J$51)+IF(Data!$AU273&lt;&gt;"",Scoring!$J$52),"")</f>
        <v/>
      </c>
      <c r="BI273" s="183" t="str">
        <f>IF(BH273&lt;&gt;"",LOOKUP(BH273,Likelihoods!$A$7:$A$107,Likelihoods!H$7:H$107),"")</f>
        <v/>
      </c>
      <c r="BJ273" s="188" t="str">
        <f>IF(AND(COUNTBLANK($B273:$O273)=13,COUNTBLANK($P273:$Q273)=1,COUNTBLANK($R273:$U273)=3,COUNTBLANK($V273:$X273)=2,COUNTBLANK($Y273:$AE273)=6,COUNTBLANK($AF273:$AJ273)=4,COUNTBLANK($AK273:AN273)=3,COUNTBLANK($AO273:$AQ273)=2,COUNTBLANK($AR273:$AS273)=1,COUNTBLANK($AT273:$AU273)=1),IF(Data!$B273&lt;&gt;"",Scoring!$K$7)+IF(Data!$C273&lt;&gt;"",Scoring!$K$8)+IF(Data!$D273&lt;&gt;"",Scoring!$K$9)+IF(Data!$E273&lt;&gt;"",Scoring!$K$10)+IF(Data!$F273&lt;&gt;"",Scoring!$K$11)+IF(Data!$G273&lt;&gt;"",Scoring!$K$12)+IF(Data!$H273&lt;&gt;"",Scoring!$K$13)+IF(Data!$I273&lt;&gt;"",Scoring!$K$14)+IF(Data!$J273&lt;&gt;"",Scoring!$K$15)+IF(Data!$K273&lt;&gt;"",Scoring!$K$16)+IF(Data!$L273&lt;&gt;"",Scoring!$K$17)+IF(Data!$M273&lt;&gt;"",Scoring!$K$18)+IF(Data!$N273&lt;&gt;"",Scoring!$K$19)+IF(Data!$O273&lt;&gt;"",Scoring!$K$20)+IF(Data!$P273&lt;&gt;"",Scoring!$K$21)+IF(Data!$Q273&lt;&gt;"",Scoring!$K$22)+IF(Data!$R273&lt;&gt;"",Scoring!$K$23)+IF(Data!$S273&lt;&gt;"",Scoring!$K$24)+IF(Data!$T273&lt;&gt;"",Scoring!$K$25)+IF(Data!$U273&lt;&gt;"",Scoring!$K$26)+IF(Data!$V273&lt;&gt;"",Scoring!$K$27)+IF(Data!$W273&lt;&gt;"",Scoring!$K$28)+IF(Data!$X273&lt;&gt;"",Scoring!$K$29)+IF(Data!$Y273&lt;&gt;"",Scoring!$K$30)+IF(Data!$Z273&lt;&gt;"",Scoring!$K$31)+IF(Data!$AA273&lt;&gt;"",Scoring!$K$32)+IF(Data!$AB273&lt;&gt;"",Scoring!$K$33)+IF(Data!$AC273&lt;&gt;"",Scoring!$K$34)+IF(Data!$AD273&lt;&gt;"",Scoring!$K$35)+IF(Data!$AE273&lt;&gt;"",Scoring!$K$36)+IF(Data!$AF273&lt;&gt;"",Scoring!$K$37)+IF(Data!$AG273&lt;&gt;"",Scoring!$K$38)+IF(Data!$AH273&lt;&gt;"",Scoring!$K$39)+IF(Data!$AI273&lt;&gt;"",Scoring!$K$40)+IF(Data!$AJ273&lt;&gt;"",Scoring!$K$41)+IF(Data!$AK273&lt;&gt;"",Scoring!$K$42)+IF(Data!$AL273&lt;&gt;"",Scoring!$K$43)+IF(Data!$AM273&lt;&gt;"",Scoring!$K$44)+IF(Data!$AN273&lt;&gt;"",Scoring!$K$45)+IF(Data!$AO273&lt;&gt;"",Scoring!$K$46)+IF(Data!$AP273&lt;&gt;"",Scoring!$K$47)+IF(Data!$AQ273&lt;&gt;"",Scoring!$K$48)+IF(Data!$AR273&lt;&gt;"",Scoring!$K$49)+IF(Data!$AS273&lt;&gt;"",Scoring!$K$50)+IF(Data!$AT273&lt;&gt;"",Scoring!$K$51)+IF(Data!$AU273&lt;&gt;"",Scoring!$K$52),"")</f>
        <v/>
      </c>
      <c r="BK273" s="184" t="str">
        <f>IF(BJ273&lt;&gt;"",LOOKUP(BJ273,Likelihoods!$A$7:$A$107,Likelihoods!I$7:I$107),"")</f>
        <v/>
      </c>
      <c r="BL273" s="187" t="str">
        <f>IF(AND(COUNTBLANK($B273:$O273)=13,COUNTBLANK($P273:$Q273)=1,COUNTBLANK($R273:$U273)=3,COUNTBLANK($V273:$X273)=2,COUNTBLANK($Y273:$AE273)=6,COUNTBLANK($AF273:$AJ273)=4,COUNTBLANK($AK273:AN273)=3,COUNTBLANK($AO273:$AQ273)=2,COUNTBLANK($AR273:$AS273)=1,COUNTBLANK($AT273:$AU273)=1),IF(Data!$B273&lt;&gt;"",Scoring!$L$7)+IF(Data!$C273&lt;&gt;"",Scoring!$L$8)+IF(Data!$D273&lt;&gt;"",Scoring!$L$9)+IF(Data!$E273&lt;&gt;"",Scoring!$L$10)+IF(Data!$F273&lt;&gt;"",Scoring!$L$11)+IF(Data!$G273&lt;&gt;"",Scoring!$L$12)+IF(Data!$H273&lt;&gt;"",Scoring!$L$13)+IF(Data!$I273&lt;&gt;"",Scoring!$L$14)+IF(Data!$J273&lt;&gt;"",Scoring!$L$15)+IF(Data!$K273&lt;&gt;"",Scoring!$L$16)+IF(Data!$L273&lt;&gt;"",Scoring!$L$17)+IF(Data!$M273&lt;&gt;"",Scoring!$L$18)+IF(Data!$N273&lt;&gt;"",Scoring!$L$19)+IF(Data!$O273&lt;&gt;"",Scoring!$L$20)+IF(Data!$P273&lt;&gt;"",Scoring!$L$21)+IF(Data!$Q273&lt;&gt;"",Scoring!$L$22)+IF(Data!$R273&lt;&gt;"",Scoring!$L$23)+IF(Data!$S273&lt;&gt;"",Scoring!$L$24)+IF(Data!$T273&lt;&gt;"",Scoring!$L$25)+IF(Data!$U273&lt;&gt;"",Scoring!$L$26)+IF(Data!$V273&lt;&gt;"",Scoring!$L$27)+IF(Data!$W273&lt;&gt;"",Scoring!$L$28)+IF(Data!$X273&lt;&gt;"",Scoring!$L$29)+IF(Data!$Y273&lt;&gt;"",Scoring!$L$30)+IF(Data!$Z273&lt;&gt;"",Scoring!$L$31)+IF(Data!$AA273&lt;&gt;"",Scoring!$L$32)+IF(Data!$AB273&lt;&gt;"",Scoring!$L$33)+IF(Data!$AC273&lt;&gt;"",Scoring!$L$34)+IF(Data!$AD273&lt;&gt;"",Scoring!$L$35)+IF(Data!$AE273&lt;&gt;"",Scoring!$L$36)+IF(Data!$AF273&lt;&gt;"",Scoring!$L$37)+IF(Data!$AG273&lt;&gt;"",Scoring!$L$38)+IF(Data!$AH273&lt;&gt;"",Scoring!$L$39)+IF(Data!$AI273&lt;&gt;"",Scoring!$L$40)+IF(Data!$AJ273&lt;&gt;"",Scoring!$L$41)+IF(Data!$AK273&lt;&gt;"",Scoring!$L$42)+IF(Data!$AL273&lt;&gt;"",Scoring!$L$43)+IF(Data!$AM273&lt;&gt;"",Scoring!$L$44)+IF(Data!$AN273&lt;&gt;"",Scoring!$L$45)+IF(Data!$AO273&lt;&gt;"",Scoring!$L$46)+IF(Data!$AP273&lt;&gt;"",Scoring!$L$47)+IF(Data!$AQ273&lt;&gt;"",Scoring!$L$48)+IF(Data!$AR273&lt;&gt;"",Scoring!$L$49)+IF(Data!$AS273&lt;&gt;"",Scoring!$L$50)+IF(Data!$AT273&lt;&gt;"",Scoring!$L$51)+IF(Data!$AU273&lt;&gt;"",Scoring!$L$52),"")</f>
        <v/>
      </c>
      <c r="BM273" s="180" t="str">
        <f>IF(BL273&lt;&gt;"",LOOKUP(BL273,Likelihoods!$A$7:$A$107,Likelihoods!J$7:J$107),"")</f>
        <v/>
      </c>
      <c r="BN273" s="181" t="str">
        <f>IF(AND(COUNTBLANK($B273:$O273)=13,COUNTBLANK($P273:$Q273)=1,COUNTBLANK($R273:$U273)=3,COUNTBLANK($V273:$X273)=2,COUNTBLANK($Y273:$AE273)=6,COUNTBLANK($AF273:$AJ273)=4,COUNTBLANK($AK273:AN273)=3,COUNTBLANK($AO273:$AQ273)=2,COUNTBLANK($AR273:$AS273)=1,COUNTBLANK($AT273:$AU273)=1),IF(Data!$B273&lt;&gt;"",Scoring!$M$7)+IF(Data!$C273&lt;&gt;"",Scoring!$M$8)+IF(Data!$D273&lt;&gt;"",Scoring!$M$9)+IF(Data!$E273&lt;&gt;"",Scoring!$M$10)+IF(Data!$F273&lt;&gt;"",Scoring!$M$11)+IF(Data!$G273&lt;&gt;"",Scoring!$M$12)+IF(Data!$H273&lt;&gt;"",Scoring!$M$13)+IF(Data!$I273&lt;&gt;"",Scoring!$M$14)+IF(Data!$J273&lt;&gt;"",Scoring!$M$15)+IF(Data!$K273&lt;&gt;"",Scoring!$M$16)+IF(Data!$L273&lt;&gt;"",Scoring!$M$17)+IF(Data!$M273&lt;&gt;"",Scoring!$M$18)+IF(Data!$N273&lt;&gt;"",Scoring!$M$19)+IF(Data!$O273&lt;&gt;"",Scoring!$M$20)+IF(Data!$P273&lt;&gt;"",Scoring!$M$21)+IF(Data!$Q273&lt;&gt;"",Scoring!$M$22)+IF(Data!$R273&lt;&gt;"",Scoring!$M$23)+IF(Data!$S273&lt;&gt;"",Scoring!$M$24)+IF(Data!$T273&lt;&gt;"",Scoring!$M$25)+IF(Data!$U273&lt;&gt;"",Scoring!$M$26)+IF(Data!$V273&lt;&gt;"",Scoring!$M$27)+IF(Data!$W273&lt;&gt;"",Scoring!$M$28)+IF(Data!$X273&lt;&gt;"",Scoring!$M$29)+IF(Data!$Y273&lt;&gt;"",Scoring!$M$30)+IF(Data!$Z273&lt;&gt;"",Scoring!$M$31)+IF(Data!$AA273&lt;&gt;"",Scoring!$M$32)+IF(Data!$AB273&lt;&gt;"",Scoring!$M$33)+IF(Data!$AC273&lt;&gt;"",Scoring!$M$34)+IF(Data!$AD273&lt;&gt;"",Scoring!$M$35)+IF(Data!$AE273&lt;&gt;"",Scoring!$M$36)+IF(Data!$AF273&lt;&gt;"",Scoring!$M$37)+IF(Data!$AG273&lt;&gt;"",Scoring!$M$38)+IF(Data!$AH273&lt;&gt;"",Scoring!$M$39)+IF(Data!$AI273&lt;&gt;"",Scoring!$M$40)+IF(Data!$AJ273&lt;&gt;"",Scoring!$M$41)+IF(Data!$AK273&lt;&gt;"",Scoring!$M$42)+IF(Data!$AL273&lt;&gt;"",Scoring!$M$43)+IF(Data!$AM273&lt;&gt;"",Scoring!$M$44)+IF(Data!$AN273&lt;&gt;"",Scoring!$M$45)+IF(Data!$AO273&lt;&gt;"",Scoring!$M$46)+IF(Data!$AP273&lt;&gt;"",Scoring!$M$47)+IF(Data!$AQ273&lt;&gt;"",Scoring!$M$48)+IF(Data!$AR273&lt;&gt;"",Scoring!$M$49)+IF(Data!$AS273&lt;&gt;"",Scoring!$M$50)+IF(Data!$AT273&lt;&gt;"",Scoring!$M$51)+IF(Data!$AU273&lt;&gt;"",Scoring!$M$52),"")</f>
        <v/>
      </c>
      <c r="BO273" s="184" t="str">
        <f>IF(BN273&lt;&gt;"",LOOKUP(BN273,Likelihoods!$A$7:$A$107,Likelihoods!K$7:K$107),"")</f>
        <v/>
      </c>
      <c r="BP273" s="179" t="str">
        <f>IF(AND(COUNTBLANK($B273:$O273)=13,COUNTBLANK($P273:$Q273)=1,COUNTBLANK($R273:$U273)=3,COUNTBLANK($V273:$X273)=2,COUNTBLANK($Y273:$AE273)=6,COUNTBLANK($AF273:$AJ273)=4,COUNTBLANK($AK273:AN273)=3,COUNTBLANK($AO273:$AQ273)=2,COUNTBLANK($AR273:$AS273)=1,COUNTBLANK($AT273:$AU273)=1),IF(Data!$B273&lt;&gt;"",Scoring!$N$7)+IF(Data!$C273&lt;&gt;"",Scoring!$N$8)+IF(Data!$D273&lt;&gt;"",Scoring!$N$9)+IF(Data!$E273&lt;&gt;"",Scoring!$N$10)+IF(Data!$F273&lt;&gt;"",Scoring!$N$11)+IF(Data!$G273&lt;&gt;"",Scoring!$N$12)+IF(Data!$H273&lt;&gt;"",Scoring!$N$13)+IF(Data!$I273&lt;&gt;"",Scoring!$N$14)+IF(Data!$J273&lt;&gt;"",Scoring!$N$15)+IF(Data!$K273&lt;&gt;"",Scoring!$N$16)+IF(Data!$L273&lt;&gt;"",Scoring!$N$17)+IF(Data!$M273&lt;&gt;"",Scoring!$N$18)+IF(Data!$N273&lt;&gt;"",Scoring!$N$19)+IF(Data!$O273&lt;&gt;"",Scoring!$N$20)+IF(Data!$P273&lt;&gt;"",Scoring!$N$21)+IF(Data!$Q273&lt;&gt;"",Scoring!$N$22)+IF(Data!$R273&lt;&gt;"",Scoring!$N$23)+IF(Data!$S273&lt;&gt;"",Scoring!$N$24)+IF(Data!$T273&lt;&gt;"",Scoring!$N$25)+IF(Data!$U273&lt;&gt;"",Scoring!$N$26)+IF(Data!$V273&lt;&gt;"",Scoring!$N$27)+IF(Data!$W273&lt;&gt;"",Scoring!$N$28)+IF(Data!$X273&lt;&gt;"",Scoring!$N$29)+IF(Data!$Y273&lt;&gt;"",Scoring!$N$30)+IF(Data!$Z273&lt;&gt;"",Scoring!$N$31)+IF(Data!$AA273&lt;&gt;"",Scoring!$N$32)+IF(Data!$AB273&lt;&gt;"",Scoring!$N$33)+IF(Data!$AC273&lt;&gt;"",Scoring!$N$34)+IF(Data!$AD273&lt;&gt;"",Scoring!$N$35)+IF(Data!$AE273&lt;&gt;"",Scoring!$N$36)+IF(Data!$AF273&lt;&gt;"",Scoring!$N$37)+IF(Data!$AG273&lt;&gt;"",Scoring!$N$38)+IF(Data!$AH273&lt;&gt;"",Scoring!$N$39)+IF(Data!$AI273&lt;&gt;"",Scoring!$N$40)+IF(Data!$AJ273&lt;&gt;"",Scoring!$N$41)+IF(Data!$AK273&lt;&gt;"",Scoring!$N$42)+IF(Data!$AL273&lt;&gt;"",Scoring!$N$43)+IF(Data!$AM273&lt;&gt;"",Scoring!$N$44)+IF(Data!$AN273&lt;&gt;"",Scoring!$N$45)+IF(Data!$AO273&lt;&gt;"",Scoring!$N$46)+IF(Data!$AP273&lt;&gt;"",Scoring!$N$47)+IF(Data!$AQ273&lt;&gt;"",Scoring!$N$48)+IF(Data!$AR273&lt;&gt;"",Scoring!$N$49)+IF(Data!$AS273&lt;&gt;"",Scoring!$N$50)+IF(Data!$AT273&lt;&gt;"",Scoring!$N$51)+IF(Data!$AU273&lt;&gt;"",Scoring!$N$52),"")</f>
        <v/>
      </c>
      <c r="BQ273" s="189" t="str">
        <f>IF(BP273&lt;&gt;"",LOOKUP(BP273,Likelihoods!$A$7:$A$107,Likelihoods!L$7:L$107),"")</f>
        <v/>
      </c>
      <c r="BR273" s="181" t="str">
        <f>IF(AND(COUNTBLANK($B273:$O273)=13,COUNTBLANK($P273:$Q273)=1,COUNTBLANK($R273:$U273)=3,COUNTBLANK($V273:$X273)=2,COUNTBLANK($Y273:$AE273)=6,COUNTBLANK($AF273:$AJ273)=4,COUNTBLANK($AK273:AN273)=3,COUNTBLANK($AO273:$AQ273)=2,COUNTBLANK($AR273:$AS273)=1,COUNTBLANK($AT273:$AU273)=1),IF(Data!$B273&lt;&gt;"",Scoring!$O$7)+IF(Data!$C273&lt;&gt;"",Scoring!$O$8)+IF(Data!$D273&lt;&gt;"",Scoring!$O$9)+IF(Data!$E273&lt;&gt;"",Scoring!$O$10)+IF(Data!$F273&lt;&gt;"",Scoring!$O$11)+IF(Data!$G273&lt;&gt;"",Scoring!$O$12)+IF(Data!$H273&lt;&gt;"",Scoring!$O$13)+IF(Data!$I273&lt;&gt;"",Scoring!$O$14)+IF(Data!$J273&lt;&gt;"",Scoring!$O$15)+IF(Data!$K273&lt;&gt;"",Scoring!$O$16)+IF(Data!$L273&lt;&gt;"",Scoring!$O$17)+IF(Data!$M273&lt;&gt;"",Scoring!$O$18)+IF(Data!$N273&lt;&gt;"",Scoring!$O$19)+IF(Data!$O273&lt;&gt;"",Scoring!$O$20)+IF(Data!$P273&lt;&gt;"",Scoring!$O$21)+IF(Data!$Q273&lt;&gt;"",Scoring!$O$22)+IF(Data!$R273&lt;&gt;"",Scoring!$O$23)+IF(Data!$S273&lt;&gt;"",Scoring!$O$24)+IF(Data!$T273&lt;&gt;"",Scoring!$O$25)+IF(Data!$U273&lt;&gt;"",Scoring!$O$26)+IF(Data!$V273&lt;&gt;"",Scoring!$O$27)+IF(Data!$W273&lt;&gt;"",Scoring!$O$28)+IF(Data!$X273&lt;&gt;"",Scoring!$O$29)+IF(Data!$Y273&lt;&gt;"",Scoring!$O$30)+IF(Data!$Z273&lt;&gt;"",Scoring!$O$31)+IF(Data!$AA273&lt;&gt;"",Scoring!$O$32)+IF(Data!$AB273&lt;&gt;"",Scoring!$O$33)+IF(Data!$AC273&lt;&gt;"",Scoring!$O$34)+IF(Data!$AD273&lt;&gt;"",Scoring!$O$35)+IF(Data!$AE273&lt;&gt;"",Scoring!$O$36)+IF(Data!$AF273&lt;&gt;"",Scoring!$O$37)+IF(Data!$AG273&lt;&gt;"",Scoring!$O$38)+IF(Data!$AH273&lt;&gt;"",Scoring!$O$39)+IF(Data!$AI273&lt;&gt;"",Scoring!$O$40)+IF(Data!$AJ273&lt;&gt;"",Scoring!$O$41)+IF(Data!$AK273&lt;&gt;"",Scoring!$O$42)+IF(Data!$AL273&lt;&gt;"",Scoring!$O$43)+IF(Data!$AM273&lt;&gt;"",Scoring!$O$44)+IF(Data!$AN273&lt;&gt;"",Scoring!$O$45)+IF(Data!$AO273&lt;&gt;"",Scoring!$O$46)+IF(Data!$AP273&lt;&gt;"",Scoring!$O$47)+IF(Data!$AQ273&lt;&gt;"",Scoring!$O$48)+IF(Data!$AR273&lt;&gt;"",Scoring!$O$49)+IF(Data!$AS273&lt;&gt;"",Scoring!$O$50)+IF(Data!$AT273&lt;&gt;"",Scoring!$O$51)+IF(Data!$AU273&lt;&gt;"",Scoring!$O$52),"")</f>
        <v/>
      </c>
      <c r="BS273" s="184" t="str">
        <f>IF(BR273&lt;&gt;"",LOOKUP(BR273,Likelihoods!$A$7:$A$107,Likelihoods!M$7:M$107),"")</f>
        <v/>
      </c>
      <c r="BT273" s="181" t="str">
        <f>IF(AND(COUNTBLANK($B273:$O273)=13,COUNTBLANK($P273:$Q273)=1,COUNTBLANK($R273:$U273)=3,COUNTBLANK($V273:$X273)=2,COUNTBLANK($Y273:$AE273)=6,COUNTBLANK($AF273:$AJ273)=4,COUNTBLANK($AK273:AN273)=3,COUNTBLANK($AO273:$AQ273)=2,COUNTBLANK($AR273:$AS273)=1,COUNTBLANK($AT273:$AU273)=1),IF(Data!$B273&lt;&gt;"",Scoring!$P$7)+IF(Data!$C273&lt;&gt;"",Scoring!$P$8)+IF(Data!$D273&lt;&gt;"",Scoring!$P$9)+IF(Data!$E273&lt;&gt;"",Scoring!$P$10)+IF(Data!$F273&lt;&gt;"",Scoring!$P$11)+IF(Data!$G273&lt;&gt;"",Scoring!$P$12)+IF(Data!$H273&lt;&gt;"",Scoring!$P$13)+IF(Data!$I273&lt;&gt;"",Scoring!$P$14)+IF(Data!$J273&lt;&gt;"",Scoring!$P$15)+IF(Data!$K273&lt;&gt;"",Scoring!$P$16)+IF(Data!$L273&lt;&gt;"",Scoring!$P$17)+IF(Data!$M273&lt;&gt;"",Scoring!$P$18)+IF(Data!$N273&lt;&gt;"",Scoring!$P$19)+IF(Data!$O273&lt;&gt;"",Scoring!$P$20)+IF(Data!$P273&lt;&gt;"",Scoring!$P$21)+IF(Data!$Q273&lt;&gt;"",Scoring!$P$22)+IF(Data!$R273&lt;&gt;"",Scoring!$P$23)+IF(Data!$S273&lt;&gt;"",Scoring!$P$24)+IF(Data!$T273&lt;&gt;"",Scoring!$P$25)+IF(Data!$U273&lt;&gt;"",Scoring!$P$26)+IF(Data!$V273&lt;&gt;"",Scoring!$P$27)+IF(Data!$W273&lt;&gt;"",Scoring!$P$28)+IF(Data!$X273&lt;&gt;"",Scoring!$P$29)+IF(Data!$Y273&lt;&gt;"",Scoring!$P$30)+IF(Data!$Z273&lt;&gt;"",Scoring!$P$31)+IF(Data!$AA273&lt;&gt;"",Scoring!$P$32)+IF(Data!$AB273&lt;&gt;"",Scoring!$P$33)+IF(Data!$AC273&lt;&gt;"",Scoring!$P$34)+IF(Data!$AD273&lt;&gt;"",Scoring!$P$35)+IF(Data!$AE273&lt;&gt;"",Scoring!$P$36)+IF(Data!$AF273&lt;&gt;"",Scoring!$P$37)+IF(Data!$AG273&lt;&gt;"",Scoring!$P$38)+IF(Data!$AH273&lt;&gt;"",Scoring!$P$39)+IF(Data!$AI273&lt;&gt;"",Scoring!$P$40)+IF(Data!$AJ273&lt;&gt;"",Scoring!$P$41)+IF(Data!$AK273&lt;&gt;"",Scoring!$P$42)+IF(Data!$AL273&lt;&gt;"",Scoring!$P$43)+IF(Data!$AM273&lt;&gt;"",Scoring!$P$44)+IF(Data!$AN273&lt;&gt;"",Scoring!$P$45)+IF(Data!$AO273&lt;&gt;"",Scoring!$P$46)+IF(Data!$AP273&lt;&gt;"",Scoring!$P$47)+IF(Data!$AQ273&lt;&gt;"",Scoring!$P$48)+IF(Data!$AR273&lt;&gt;"",Scoring!$P$49)+IF(Data!$AS273&lt;&gt;"",Scoring!$P$50)+IF(Data!$AT273&lt;&gt;"",Scoring!$P$51)+IF(Data!$AU273&lt;&gt;"",Scoring!$P$52),"")</f>
        <v/>
      </c>
      <c r="BU273" s="180" t="str">
        <f>IF(BT273&lt;&gt;"",LOOKUP(BT273,Likelihoods!$A$7:$A$107,Likelihoods!N$7:N$107),"")</f>
        <v/>
      </c>
      <c r="BV273" s="181" t="str">
        <f>IF(AND(COUNTBLANK($B273:$O273)=13,COUNTBLANK($P273:$Q273)=1,COUNTBLANK($R273:$U273)=3,COUNTBLANK($V273:$X273)=2,COUNTBLANK($Y273:$AE273)=6,COUNTBLANK($AF273:$AJ273)=4,COUNTBLANK($AK273:AN273)=3,COUNTBLANK($AO273:$AQ273)=2,COUNTBLANK($AR273:$AS273)=1,COUNTBLANK($AT273:$AU273)=1),IF(Data!$B273&lt;&gt;"",Scoring!$Q$7)+IF(Data!$C273&lt;&gt;"",Scoring!$Q$8)+IF(Data!$D273&lt;&gt;"",Scoring!$Q$9)+IF(Data!$E273&lt;&gt;"",Scoring!$Q$10)+IF(Data!$F273&lt;&gt;"",Scoring!$Q$11)+IF(Data!$G273&lt;&gt;"",Scoring!$Q$12)+IF(Data!$H273&lt;&gt;"",Scoring!$Q$13)+IF(Data!$I273&lt;&gt;"",Scoring!$Q$14)+IF(Data!$J273&lt;&gt;"",Scoring!$Q$15)+IF(Data!$K273&lt;&gt;"",Scoring!$Q$16)+IF(Data!$L273&lt;&gt;"",Scoring!$Q$17)+IF(Data!$M273&lt;&gt;"",Scoring!$Q$18)+IF(Data!$N273&lt;&gt;"",Scoring!$Q$19)+IF(Data!$O273&lt;&gt;"",Scoring!$Q$20)+IF(Data!$P273&lt;&gt;"",Scoring!$Q$21)+IF(Data!$Q273&lt;&gt;"",Scoring!$Q$22)+IF(Data!$R273&lt;&gt;"",Scoring!$Q$23)+IF(Data!$S273&lt;&gt;"",Scoring!$Q$24)+IF(Data!$T273&lt;&gt;"",Scoring!$Q$25)+IF(Data!$U273&lt;&gt;"",Scoring!$Q$26)+IF(Data!$V273&lt;&gt;"",Scoring!$Q$27)+IF(Data!$W273&lt;&gt;"",Scoring!$Q$28)+IF(Data!$X273&lt;&gt;"",Scoring!$Q$29)+IF(Data!$Y273&lt;&gt;"",Scoring!$Q$30)+IF(Data!$Z273&lt;&gt;"",Scoring!$Q$31)+IF(Data!$AA273&lt;&gt;"",Scoring!$Q$32)+IF(Data!$AB273&lt;&gt;"",Scoring!$Q$33)+IF(Data!$AC273&lt;&gt;"",Scoring!$Q$34)+IF(Data!$AD273&lt;&gt;"",Scoring!$Q$35)+IF(Data!$AE273&lt;&gt;"",Scoring!$Q$36)+IF(Data!$AF273&lt;&gt;"",Scoring!$Q$37)+IF(Data!$AG273&lt;&gt;"",Scoring!$Q$38)+IF(Data!$AH273&lt;&gt;"",Scoring!$Q$39)+IF(Data!$AI273&lt;&gt;"",Scoring!$Q$40)+IF(Data!$AJ273&lt;&gt;"",Scoring!$Q$41)+IF(Data!$AK273&lt;&gt;"",Scoring!$Q$42)+IF(Data!$AL273&lt;&gt;"",Scoring!$Q$43)+IF(Data!$AM273&lt;&gt;"",Scoring!$Q$44)+IF(Data!$AN273&lt;&gt;"",Scoring!$Q$45)+IF(Data!$AO273&lt;&gt;"",Scoring!$Q$46)+IF(Data!$AP273&lt;&gt;"",Scoring!$Q$47)+IF(Data!$AQ273&lt;&gt;"",Scoring!$Q$48)+IF(Data!$AR273&lt;&gt;"",Scoring!$Q$49)+IF(Data!$AS273&lt;&gt;"",Scoring!$Q$50)+IF(Data!$AT273&lt;&gt;"",Scoring!$Q$51)+IF(Data!$AU273&lt;&gt;"",Scoring!$Q$52),"")</f>
        <v/>
      </c>
      <c r="BW273" s="183" t="str">
        <f>IF(BV273&lt;&gt;"",LOOKUP(BV273,Likelihoods!$A$7:$A$107,Likelihoods!O$7:O$107),"")</f>
        <v/>
      </c>
      <c r="BX273" s="9"/>
      <c r="BY273" s="9"/>
      <c r="BZ273" s="9"/>
      <c r="CA273" s="9"/>
      <c r="CB273" s="9"/>
      <c r="CC273" s="9"/>
      <c r="CD273" s="9"/>
      <c r="CE273" s="9"/>
      <c r="CF273" s="9"/>
      <c r="CG273" s="9"/>
      <c r="CH273" s="9"/>
      <c r="CI273" s="9"/>
      <c r="CJ273" s="9"/>
      <c r="CK273" s="9"/>
    </row>
    <row r="274" spans="1:89" ht="14.25">
      <c r="A274" s="59"/>
      <c r="B274" s="76"/>
      <c r="C274" s="77"/>
      <c r="D274" s="77"/>
      <c r="E274" s="77"/>
      <c r="F274" s="77"/>
      <c r="G274" s="77"/>
      <c r="H274" s="77"/>
      <c r="I274" s="77"/>
      <c r="J274" s="77"/>
      <c r="K274" s="77"/>
      <c r="L274" s="77"/>
      <c r="M274" s="77"/>
      <c r="N274" s="77"/>
      <c r="O274" s="77"/>
      <c r="P274" s="76"/>
      <c r="Q274" s="78"/>
      <c r="R274" s="77"/>
      <c r="S274" s="77"/>
      <c r="T274" s="77"/>
      <c r="U274" s="77"/>
      <c r="V274" s="76"/>
      <c r="W274" s="77"/>
      <c r="X274" s="78"/>
      <c r="Y274" s="77"/>
      <c r="Z274" s="77"/>
      <c r="AA274" s="77"/>
      <c r="AB274" s="77"/>
      <c r="AC274" s="77"/>
      <c r="AD274" s="77"/>
      <c r="AE274" s="77"/>
      <c r="AF274" s="76"/>
      <c r="AG274" s="77"/>
      <c r="AH274" s="77"/>
      <c r="AI274" s="77"/>
      <c r="AJ274" s="78"/>
      <c r="AK274" s="77"/>
      <c r="AL274" s="77"/>
      <c r="AM274" s="77"/>
      <c r="AN274" s="77"/>
      <c r="AO274" s="76"/>
      <c r="AP274" s="77"/>
      <c r="AQ274" s="78"/>
      <c r="AR274" s="76"/>
      <c r="AS274" s="78"/>
      <c r="AT274" s="77"/>
      <c r="AU274" s="77"/>
      <c r="AV274" s="179" t="str">
        <f>IF(AND(COUNTBLANK($B274:$O274)=13,COUNTBLANK($P274:$Q274)=1,COUNTBLANK($R274:$U274)=3,COUNTBLANK($V274:$X274)=2,COUNTBLANK($Y274:$AE274)=6,COUNTBLANK($AF274:$AJ274)=4,COUNTBLANK($AK274:AN274)=3,COUNTBLANK($AO274:$AQ274)=2,COUNTBLANK($AR274:$AS274)=1,COUNTBLANK($AT274:$AU274)=1),IF(Data!$B274&lt;&gt;"",Scoring!$D$7)+IF(Data!$C274&lt;&gt;"",Scoring!$D$8)+IF(Data!$D274&lt;&gt;"",Scoring!$D$9)+IF(Data!$E274&lt;&gt;"",Scoring!$D$10)+IF(Data!$F274&lt;&gt;"",Scoring!$D$11)+IF(Data!$G274&lt;&gt;"",Scoring!$D$12)+IF(Data!$H274&lt;&gt;"",Scoring!$D$13)+IF(Data!$I274&lt;&gt;"",Scoring!$D$14)+IF(Data!$J274&lt;&gt;"",Scoring!$D$15)+IF(Data!$K274&lt;&gt;"",Scoring!$D$16)+IF(Data!$L274&lt;&gt;"",Scoring!$D$17)+IF(Data!$M274&lt;&gt;"",Scoring!$D$18)+IF(Data!$N274&lt;&gt;"",Scoring!$D$19)+IF(Data!$O274&lt;&gt;"",Scoring!$D$20)+IF(Data!$P274&lt;&gt;"",Scoring!$D$21)+IF(Data!$Q274&lt;&gt;"",Scoring!$D$22)+IF(Data!$R274&lt;&gt;"",Scoring!$D$23)+IF(Data!$S274&lt;&gt;"",Scoring!$D$24)+IF(Data!$T274&lt;&gt;"",Scoring!$D$25)+IF(Data!$U274&lt;&gt;"",Scoring!$D$26)+IF(Data!$V274&lt;&gt;"",Scoring!$D$27)+IF(Data!$W274&lt;&gt;"",Scoring!$D$28)+IF(Data!$X274&lt;&gt;"",Scoring!$D$29)+IF(Data!$Y274&lt;&gt;"",Scoring!$D$30)+IF(Data!$Z274&lt;&gt;"",Scoring!$D$31)+IF(Data!$AA274&lt;&gt;"",Scoring!$D$32)+IF(Data!$AB274&lt;&gt;"",Scoring!$D$33)+IF(Data!$AC274&lt;&gt;"",Scoring!$D$34)+IF(Data!$AD274&lt;&gt;"",Scoring!$D$35)+IF(Data!$AE274&lt;&gt;"",Scoring!$D$36)+IF(Data!$AF274&lt;&gt;"",Scoring!$D$37)+IF(Data!$AG274&lt;&gt;"",Scoring!$D$38)+IF(Data!$AH274&lt;&gt;"",Scoring!$D$39)+IF(Data!$AI274&lt;&gt;"",Scoring!$D$40)+IF(Data!$AJ274&lt;&gt;"",Scoring!$D$41)+IF(Data!$AK274&lt;&gt;"",Scoring!$D$42)+IF(Data!$AL274&lt;&gt;"",Scoring!$D$43)+IF(Data!$AM274&lt;&gt;"",Scoring!$D$44)+IF(Data!$AN274&lt;&gt;"",Scoring!$D$45)+IF(Data!$AO274&lt;&gt;"",Scoring!$D$46)+IF(Data!$AP274&lt;&gt;"",Scoring!$D$47)+IF(Data!$AQ274&lt;&gt;"",Scoring!$D$48)+IF(Data!$AR274&lt;&gt;"",Scoring!$D$49)+IF(Data!$AS274&lt;&gt;"",Scoring!$D$50)+IF(Data!$AT274&lt;&gt;"",Scoring!$D$51)+IF(Data!$AU274&lt;&gt;"",Scoring!$D$52),"")</f>
        <v/>
      </c>
      <c r="AW274" s="180" t="str">
        <f>IF(AV274&lt;&gt;"",LOOKUP(AV274,Likelihoods!$A$7:$A$107,Likelihoods!B$7:B$107),"")</f>
        <v/>
      </c>
      <c r="AX274" s="181" t="str">
        <f>IF(AND(COUNTBLANK($B274:$O274)=13,COUNTBLANK($P274:$Q274)=1,COUNTBLANK($R274:$U274)=3,COUNTBLANK($V274:$X274)=2,COUNTBLANK($Y274:$AE274)=6,COUNTBLANK($AF274:$AJ274)=4,COUNTBLANK($AK274:AN274)=3,COUNTBLANK($AO274:$AQ274)=2,COUNTBLANK($AR274:$AS274)=1,COUNTBLANK($AT274:$AU274)=1),IF(Data!$B274&lt;&gt;"",Scoring!$E$7)+IF(Data!$C274&lt;&gt;"",Scoring!$E$8)+IF(Data!$D274&lt;&gt;"",Scoring!$E$9)+IF(Data!$E274&lt;&gt;"",Scoring!$E$10)+IF(Data!$F274&lt;&gt;"",Scoring!$E$11)+IF(Data!$G274&lt;&gt;"",Scoring!$E$12)+IF(Data!$H274&lt;&gt;"",Scoring!$E$13)+IF(Data!$I274&lt;&gt;"",Scoring!$E$14)+IF(Data!$J274&lt;&gt;"",Scoring!$E$15)+IF(Data!$K274&lt;&gt;"",Scoring!$E$16)+IF(Data!$L274&lt;&gt;"",Scoring!$E$17)+IF(Data!$M274&lt;&gt;"",Scoring!$E$18)+IF(Data!$N274&lt;&gt;"",Scoring!$E$19)+IF(Data!$O274&lt;&gt;"",Scoring!$E$20)+IF(Data!$P274&lt;&gt;"",Scoring!$E$21)+IF(Data!$Q274&lt;&gt;"",Scoring!$E$22)+IF(Data!$R274&lt;&gt;"",Scoring!$E$23)+IF(Data!$S274&lt;&gt;"",Scoring!$E$24)+IF(Data!$T274&lt;&gt;"",Scoring!$E$25)+IF(Data!$U274&lt;&gt;"",Scoring!$E$26)+IF(Data!$V274&lt;&gt;"",Scoring!$E$27)+IF(Data!$W274&lt;&gt;"",Scoring!$E$28)+IF(Data!$X274&lt;&gt;"",Scoring!$E$29)+IF(Data!$Y274&lt;&gt;"",Scoring!$E$30)+IF(Data!$Z274&lt;&gt;"",Scoring!$E$31)+IF(Data!$AA274&lt;&gt;"",Scoring!$E$32)+IF(Data!$AB274&lt;&gt;"",Scoring!$E$33)+IF(Data!$AC274&lt;&gt;"",Scoring!$E$34)+IF(Data!$AD274&lt;&gt;"",Scoring!$E$35)+IF(Data!$AE274&lt;&gt;"",Scoring!$E$36)+IF(Data!$AF274&lt;&gt;"",Scoring!$E$37)+IF(Data!$AG274&lt;&gt;"",Scoring!$E$38)+IF(Data!$AH274&lt;&gt;"",Scoring!$E$39)+IF(Data!$AI274&lt;&gt;"",Scoring!$E$40)+IF(Data!$AJ274&lt;&gt;"",Scoring!$E$41)+IF(Data!$AK274&lt;&gt;"",Scoring!$E$42)+IF(Data!$AL274&lt;&gt;"",Scoring!$E$43)+IF(Data!$AM274&lt;&gt;"",Scoring!$E$44)+IF(Data!$AN274&lt;&gt;"",Scoring!$E$45)+IF(Data!$AO274&lt;&gt;"",Scoring!$E$46)+IF(Data!$AP274&lt;&gt;"",Scoring!$E$47)+IF(Data!$AQ274&lt;&gt;"",Scoring!$E$48)+IF(Data!$AR274&lt;&gt;"",Scoring!$E$49)+IF(Data!$AS274&lt;&gt;"",Scoring!$E$50)+IF(Data!$AT274&lt;&gt;"",Scoring!$E$51)+IF(Data!$AU274&lt;&gt;"",Scoring!$E$52),"")</f>
        <v/>
      </c>
      <c r="AY274" s="180" t="str">
        <f>IF(AX274&lt;&gt;"",LOOKUP(AX274,Likelihoods!$A$7:$A$107,Likelihoods!C$7:C$107),"")</f>
        <v/>
      </c>
      <c r="AZ274" s="182" t="str">
        <f>IF(AND(COUNTBLANK($B274:$O274)=13,COUNTBLANK($P274:$Q274)=1,COUNTBLANK($R274:$U274)=3,COUNTBLANK($V274:$X274)=2,COUNTBLANK($Y274:$AE274)=6,COUNTBLANK($AF274:$AJ274)=4,COUNTBLANK($AK274:AN274)=3,COUNTBLANK($AO274:$AQ274)=2,COUNTBLANK($AR274:$AS274)=1,COUNTBLANK($AT274:$AU274)=1),IF(Data!$B274&lt;&gt;"",Scoring!$F$7)+IF(Data!$C274&lt;&gt;"",Scoring!$F$8)+IF(Data!$D274&lt;&gt;"",Scoring!$F$9)+IF(Data!$E274&lt;&gt;"",Scoring!$F$10)+IF(Data!$F274&lt;&gt;"",Scoring!$F$11)+IF(Data!$G274&lt;&gt;"",Scoring!$F$12)+IF(Data!$H274&lt;&gt;"",Scoring!$F$13)+IF(Data!$I274&lt;&gt;"",Scoring!$F$14)+IF(Data!$J274&lt;&gt;"",Scoring!$F$15)+IF(Data!$K274&lt;&gt;"",Scoring!$F$16)+IF(Data!$L274&lt;&gt;"",Scoring!$F$17)+IF(Data!$M274&lt;&gt;"",Scoring!$F$18)+IF(Data!$N274&lt;&gt;"",Scoring!$F$19)+IF(Data!$O274&lt;&gt;"",Scoring!$F$20)+IF(Data!$P274&lt;&gt;"",Scoring!$F$21)+IF(Data!$Q274&lt;&gt;"",Scoring!$F$22)+IF(Data!$R274&lt;&gt;"",Scoring!$F$23)+IF(Data!$S274&lt;&gt;"",Scoring!$F$24)+IF(Data!$T274&lt;&gt;"",Scoring!$F$25)+IF(Data!$U274&lt;&gt;"",Scoring!$F$26)+IF(Data!$V274&lt;&gt;"",Scoring!$F$27)+IF(Data!$W274&lt;&gt;"",Scoring!$F$28)+IF(Data!$X274&lt;&gt;"",Scoring!$F$29)+IF(Data!$Y274&lt;&gt;"",Scoring!$F$30)+IF(Data!$Z274&lt;&gt;"",Scoring!$F$31)+IF(Data!$AA274&lt;&gt;"",Scoring!$F$32)+IF(Data!$AB274&lt;&gt;"",Scoring!$F$33)+IF(Data!$AC274&lt;&gt;"",Scoring!$F$34)+IF(Data!$AD274&lt;&gt;"",Scoring!$F$35)+IF(Data!$AE274&lt;&gt;"",Scoring!$F$36)+IF(Data!$AF274&lt;&gt;"",Scoring!$F$37)+IF(Data!$AG274&lt;&gt;"",Scoring!$F$38)+IF(Data!$AH274&lt;&gt;"",Scoring!$F$39)+IF(Data!$AI274&lt;&gt;"",Scoring!$F$40)+IF(Data!$AJ274&lt;&gt;"",Scoring!$F$41)+IF(Data!$AK274&lt;&gt;"",Scoring!$F$42)+IF(Data!$AL274&lt;&gt;"",Scoring!$F$43)+IF(Data!$AM274&lt;&gt;"",Scoring!$F$44)+IF(Data!$AN274&lt;&gt;"",Scoring!$F$45)+IF(Data!$AO274&lt;&gt;"",Scoring!$F$46)+IF(Data!$AP274&lt;&gt;"",Scoring!$F$47)+IF(Data!$AQ274&lt;&gt;"",Scoring!$F$48)+IF(Data!$AR274&lt;&gt;"",Scoring!$F$49)+IF(Data!$AS274&lt;&gt;"",Scoring!$F$50)+IF(Data!$AT274&lt;&gt;"",Scoring!$F$51)+IF(Data!$AU274&lt;&gt;"",Scoring!$F$52),"")</f>
        <v/>
      </c>
      <c r="BA274" s="183" t="str">
        <f>IF(AZ274&lt;&gt;"",LOOKUP(AZ274,Likelihoods!$A$7:$A$107,Likelihoods!D$7:D$107),"")</f>
        <v/>
      </c>
      <c r="BB274" s="181" t="str">
        <f>IF(AND(COUNTBLANK($B274:$O274)=13,COUNTBLANK($P274:$Q274)=1,COUNTBLANK($R274:$U274)=3,COUNTBLANK($V274:$X274)=2,COUNTBLANK($Y274:$AE274)=6,COUNTBLANK($AF274:$AJ274)=4,COUNTBLANK($AK274:AN274)=3,COUNTBLANK($AO274:$AQ274)=2,COUNTBLANK($AR274:$AS274)=1,COUNTBLANK($AT274:$AU274)=1),IF(Data!$B274&lt;&gt;"",Scoring!$G$7)+IF(Data!$C274&lt;&gt;"",Scoring!$G$8)+IF(Data!$D274&lt;&gt;"",Scoring!$G$9)+IF(Data!$E274&lt;&gt;"",Scoring!$G$10)+IF(Data!$F274&lt;&gt;"",Scoring!$G$11)+IF(Data!$G274&lt;&gt;"",Scoring!$G$12)+IF(Data!$H274&lt;&gt;"",Scoring!$G$13)+IF(Data!$I274&lt;&gt;"",Scoring!$G$14)+IF(Data!$J274&lt;&gt;"",Scoring!$G$15)+IF(Data!$K274&lt;&gt;"",Scoring!$G$16)+IF(Data!$L274&lt;&gt;"",Scoring!$G$17)+IF(Data!$M274&lt;&gt;"",Scoring!$G$18)+IF(Data!$N274&lt;&gt;"",Scoring!$G$19)+IF(Data!$O274&lt;&gt;"",Scoring!$G$20)+IF(Data!$P274&lt;&gt;"",Scoring!$G$21)+IF(Data!$Q274&lt;&gt;"",Scoring!$G$22)+IF(Data!$R274&lt;&gt;"",Scoring!$G$23)+IF(Data!$S274&lt;&gt;"",Scoring!$G$24)+IF(Data!$T274&lt;&gt;"",Scoring!$G$25)+IF(Data!$U274&lt;&gt;"",Scoring!$G$26)+IF(Data!$V274&lt;&gt;"",Scoring!$G$27)+IF(Data!$W274&lt;&gt;"",Scoring!$G$28)+IF(Data!$X274&lt;&gt;"",Scoring!$G$29)+IF(Data!$Y274&lt;&gt;"",Scoring!$G$30)+IF(Data!$Z274&lt;&gt;"",Scoring!$G$31)+IF(Data!$AA274&lt;&gt;"",Scoring!$G$32)+IF(Data!$AB274&lt;&gt;"",Scoring!$G$33)+IF(Data!$AC274&lt;&gt;"",Scoring!$G$34)+IF(Data!$AD274&lt;&gt;"",Scoring!$G$35)+IF(Data!$AE274&lt;&gt;"",Scoring!$G$36)+IF(Data!$AF274&lt;&gt;"",Scoring!$G$37)+IF(Data!$AG274&lt;&gt;"",Scoring!$G$38)+IF(Data!$AH274&lt;&gt;"",Scoring!$G$39)+IF(Data!$AI274&lt;&gt;"",Scoring!$G$40)+IF(Data!$AJ274&lt;&gt;"",Scoring!$G$41)+IF(Data!$AK274&lt;&gt;"",Scoring!$G$42)+IF(Data!$AL274&lt;&gt;"",Scoring!$G$43)+IF(Data!$AM274&lt;&gt;"",Scoring!$G$44)+IF(Data!$AN274&lt;&gt;"",Scoring!$G$45)+IF(Data!$AO274&lt;&gt;"",Scoring!$G$46)+IF(Data!$AP274&lt;&gt;"",Scoring!$G$47)+IF(Data!$AQ274&lt;&gt;"",Scoring!$G$48)+IF(Data!$AR274&lt;&gt;"",Scoring!$G$49)+IF(Data!$AS274&lt;&gt;"",Scoring!$G$50)+IF(Data!$AT274&lt;&gt;"",Scoring!$G$51)+IF(Data!$AU274&lt;&gt;"",Scoring!$G$52),"")</f>
        <v/>
      </c>
      <c r="BC274" s="184" t="str">
        <f>IF(BB274&lt;&gt;"",LOOKUP(BB274,Likelihoods!$A$7:$A$107,Likelihoods!E$7:E$107),"")</f>
        <v/>
      </c>
      <c r="BD274" s="185" t="str">
        <f>IF(AND(COUNTBLANK($B274:$O274)=13,COUNTBLANK($P274:$Q274)=1,COUNTBLANK($R274:$U274)=3,COUNTBLANK($V274:$X274)=2,COUNTBLANK($Y274:$AE274)=6,COUNTBLANK($AF274:$AJ274)=4,COUNTBLANK($AK274:AN274)=3,COUNTBLANK($AO274:$AQ274)=2,COUNTBLANK($AR274:$AS274)=1,COUNTBLANK($AT274:$AU274)=1),IF(Data!$B274&lt;&gt;"",Scoring!$H$7)+IF(Data!$C274&lt;&gt;"",Scoring!$H$8)+IF(Data!$D274&lt;&gt;"",Scoring!$H$9)+IF(Data!$E274&lt;&gt;"",Scoring!$H$10)+IF(Data!$F274&lt;&gt;"",Scoring!$H$11)+IF(Data!$G274&lt;&gt;"",Scoring!$H$12)+IF(Data!$H274&lt;&gt;"",Scoring!$H$13)+IF(Data!$I274&lt;&gt;"",Scoring!$H$14)+IF(Data!$J274&lt;&gt;"",Scoring!$H$15)+IF(Data!$K274&lt;&gt;"",Scoring!$H$16)+IF(Data!$L274&lt;&gt;"",Scoring!$H$17)+IF(Data!$M274&lt;&gt;"",Scoring!$H$18)+IF(Data!$N274&lt;&gt;"",Scoring!$H$19)+IF(Data!$O274&lt;&gt;"",Scoring!$H$20)+IF(Data!$P274&lt;&gt;"",Scoring!$H$21)+IF(Data!$Q274&lt;&gt;"",Scoring!$H$22)+IF(Data!$R274&lt;&gt;"",Scoring!$H$23)+IF(Data!$S274&lt;&gt;"",Scoring!$H$24)+IF(Data!$T274&lt;&gt;"",Scoring!$H$25)+IF(Data!$U274&lt;&gt;"",Scoring!$H$26)+IF(Data!$V274&lt;&gt;"",Scoring!$H$27)+IF(Data!$W274&lt;&gt;"",Scoring!$H$28)+IF(Data!$X274&lt;&gt;"",Scoring!$H$29)+IF(Data!$Y274&lt;&gt;"",Scoring!$H$30)+IF(Data!$Z274&lt;&gt;"",Scoring!$H$31)+IF(Data!$AA274&lt;&gt;"",Scoring!$H$32)+IF(Data!$AB274&lt;&gt;"",Scoring!$H$33)+IF(Data!$AC274&lt;&gt;"",Scoring!$H$34)+IF(Data!$AD274&lt;&gt;"",Scoring!$H$35)+IF(Data!$AE274&lt;&gt;"",Scoring!$H$36)+IF(Data!$AF274&lt;&gt;"",Scoring!$H$37)+IF(Data!$AG274&lt;&gt;"",Scoring!$H$38)+IF(Data!$AH274&lt;&gt;"",Scoring!$H$39)+IF(Data!$AI274&lt;&gt;"",Scoring!$H$40)+IF(Data!$AJ274&lt;&gt;"",Scoring!$H$41)+IF(Data!$AK274&lt;&gt;"",Scoring!$H$42)+IF(Data!$AL274&lt;&gt;"",Scoring!$H$43)+IF(Data!$AM274&lt;&gt;"",Scoring!$H$44)+IF(Data!$AN274&lt;&gt;"",Scoring!$H$45)+IF(Data!$AO274&lt;&gt;"",Scoring!$H$46)+IF(Data!$AP274&lt;&gt;"",Scoring!$H$47)+IF(Data!$AQ274&lt;&gt;"",Scoring!$H$48)+IF(Data!$AR274&lt;&gt;"",Scoring!$H$49)+IF(Data!$AS274&lt;&gt;"",Scoring!$H$50)+IF(Data!$AT274&lt;&gt;"",Scoring!$H$51)+IF(Data!$AU274&lt;&gt;"",Scoring!$H$52),"")</f>
        <v/>
      </c>
      <c r="BE274" s="186" t="str">
        <f>IF(BD274&lt;&gt;"",LOOKUP(BD274,Likelihoods!$A$7:$A$107,Likelihoods!F$7:F$107),"")</f>
        <v/>
      </c>
      <c r="BF274" s="181" t="str">
        <f>IF(AND(COUNTBLANK($B274:$O274)=13,COUNTBLANK($P274:$Q274)=1,COUNTBLANK($R274:$U274)=3,COUNTBLANK($V274:$X274)=2,COUNTBLANK($Y274:$AE274)=6,COUNTBLANK($AF274:$AJ274)=4,COUNTBLANK($AK274:AN274)=3,COUNTBLANK($AO274:$AQ274)=2,COUNTBLANK($AR274:$AS274)=1,COUNTBLANK($AT274:$AU274)=1),IF(Data!$B274&lt;&gt;"",Scoring!$I$7)+IF(Data!$C274&lt;&gt;"",Scoring!$I$8)+IF(Data!$D274&lt;&gt;"",Scoring!$I$9)+IF(Data!$E274&lt;&gt;"",Scoring!$I$10)+IF(Data!$F274&lt;&gt;"",Scoring!$I$11)+IF(Data!$G274&lt;&gt;"",Scoring!$I$12)+IF(Data!$H274&lt;&gt;"",Scoring!$I$13)+IF(Data!$I274&lt;&gt;"",Scoring!$I$14)+IF(Data!$J274&lt;&gt;"",Scoring!$I$15)+IF(Data!$K274&lt;&gt;"",Scoring!$I$16)+IF(Data!$L274&lt;&gt;"",Scoring!$I$17)+IF(Data!$M274&lt;&gt;"",Scoring!$I$18)+IF(Data!$N274&lt;&gt;"",Scoring!$I$19)+IF(Data!$O274&lt;&gt;"",Scoring!$I$20)+IF(Data!$P274&lt;&gt;"",Scoring!$I$21)+IF(Data!$Q274&lt;&gt;"",Scoring!$I$22)+IF(Data!$R274&lt;&gt;"",Scoring!$I$23)+IF(Data!$S274&lt;&gt;"",Scoring!$I$24)+IF(Data!$T274&lt;&gt;"",Scoring!$I$25)+IF(Data!$U274&lt;&gt;"",Scoring!$I$26)+IF(Data!$V274&lt;&gt;"",Scoring!$I$27)+IF(Data!$W274&lt;&gt;"",Scoring!$I$28)+IF(Data!$X274&lt;&gt;"",Scoring!$I$29)+IF(Data!$Y274&lt;&gt;"",Scoring!$I$30)+IF(Data!$Z274&lt;&gt;"",Scoring!$I$31)+IF(Data!$AA274&lt;&gt;"",Scoring!$I$32)+IF(Data!$AB274&lt;&gt;"",Scoring!$I$33)+IF(Data!$AC274&lt;&gt;"",Scoring!$I$34)+IF(Data!$AD274&lt;&gt;"",Scoring!$I$35)+IF(Data!$AE274&lt;&gt;"",Scoring!$I$36)+IF(Data!$AF274&lt;&gt;"",Scoring!$I$37)+IF(Data!$AG274&lt;&gt;"",Scoring!$I$38)+IF(Data!$AH274&lt;&gt;"",Scoring!$I$39)+IF(Data!$AI274&lt;&gt;"",Scoring!$I$40)+IF(Data!$AJ274&lt;&gt;"",Scoring!$I$41)+IF(Data!$AK274&lt;&gt;"",Scoring!$I$42)+IF(Data!$AL274&lt;&gt;"",Scoring!$I$43)+IF(Data!$AM274&lt;&gt;"",Scoring!$I$44)+IF(Data!$AN274&lt;&gt;"",Scoring!$I$45)+IF(Data!$AO274&lt;&gt;"",Scoring!$I$46)+IF(Data!$AP274&lt;&gt;"",Scoring!$I$47)+IF(Data!$AQ274&lt;&gt;"",Scoring!$I$48)+IF(Data!$AR274&lt;&gt;"",Scoring!$I$49)+IF(Data!$AS274&lt;&gt;"",Scoring!$I$50)+IF(Data!$AT274&lt;&gt;"",Scoring!$I$51)+IF(Data!$AU274&lt;&gt;"",Scoring!$I$52),"")</f>
        <v/>
      </c>
      <c r="BG274" s="180" t="str">
        <f>IF(BF274&lt;&gt;"",LOOKUP(BF274,Likelihoods!$A$7:$A$107,Likelihoods!G$7:G$107),"")</f>
        <v/>
      </c>
      <c r="BH274" s="187" t="str">
        <f>IF(AND(COUNTBLANK($B274:$O274)=13,COUNTBLANK($P274:$Q274)=1,COUNTBLANK($R274:$U274)=3,COUNTBLANK($V274:$X274)=2,COUNTBLANK($Y274:$AE274)=6,COUNTBLANK($AF274:$AJ274)=4,COUNTBLANK($AK274:AN274)=3,COUNTBLANK($AO274:$AQ274)=2,COUNTBLANK($AR274:$AS274)=1,COUNTBLANK($AT274:$AU274)=1),IF(Data!$B274&lt;&gt;"",Scoring!$J$7)+IF(Data!$C274&lt;&gt;"",Scoring!$J$8)+IF(Data!$D274&lt;&gt;"",Scoring!$J$9)+IF(Data!$E274&lt;&gt;"",Scoring!$J$10)+IF(Data!$F274&lt;&gt;"",Scoring!$J$11)+IF(Data!$G274&lt;&gt;"",Scoring!$J$12)+IF(Data!$H274&lt;&gt;"",Scoring!$J$13)+IF(Data!$I274&lt;&gt;"",Scoring!$J$14)+IF(Data!$J274&lt;&gt;"",Scoring!$J$15)+IF(Data!$K274&lt;&gt;"",Scoring!$J$16)+IF(Data!$L274&lt;&gt;"",Scoring!$J$17)+IF(Data!$M274&lt;&gt;"",Scoring!$J$18)+IF(Data!$N274&lt;&gt;"",Scoring!$J$19)+IF(Data!$O274&lt;&gt;"",Scoring!$J$20)+IF(Data!$P274&lt;&gt;"",Scoring!$J$21)+IF(Data!$Q274&lt;&gt;"",Scoring!$J$22)+IF(Data!$R274&lt;&gt;"",Scoring!$J$23)+IF(Data!$S274&lt;&gt;"",Scoring!$J$24)+IF(Data!$T274&lt;&gt;"",Scoring!$J$25)+IF(Data!$U274&lt;&gt;"",Scoring!$J$26)+IF(Data!$V274&lt;&gt;"",Scoring!$J$27)+IF(Data!$W274&lt;&gt;"",Scoring!$J$28)+IF(Data!$X274&lt;&gt;"",Scoring!$J$29)+IF(Data!$Y274&lt;&gt;"",Scoring!$J$30)+IF(Data!$Z274&lt;&gt;"",Scoring!$J$31)+IF(Data!$AA274&lt;&gt;"",Scoring!$J$32)+IF(Data!$AB274&lt;&gt;"",Scoring!$J$33)+IF(Data!$AC274&lt;&gt;"",Scoring!$J$34)+IF(Data!$AD274&lt;&gt;"",Scoring!$J$35)+IF(Data!$AE274&lt;&gt;"",Scoring!$J$36)+IF(Data!$AF274&lt;&gt;"",Scoring!$J$37)+IF(Data!$AG274&lt;&gt;"",Scoring!$J$38)+IF(Data!$AH274&lt;&gt;"",Scoring!$J$39)+IF(Data!$AI274&lt;&gt;"",Scoring!$J$40)+IF(Data!$AJ274&lt;&gt;"",Scoring!$J$41)+IF(Data!$AK274&lt;&gt;"",Scoring!$J$42)+IF(Data!$AL274&lt;&gt;"",Scoring!$J$43)+IF(Data!$AM274&lt;&gt;"",Scoring!$J$44)+IF(Data!$AN274&lt;&gt;"",Scoring!$J$45)+IF(Data!$AO274&lt;&gt;"",Scoring!$J$46)+IF(Data!$AP274&lt;&gt;"",Scoring!$J$47)+IF(Data!$AQ274&lt;&gt;"",Scoring!$J$48)+IF(Data!$AR274&lt;&gt;"",Scoring!$J$49)+IF(Data!$AS274&lt;&gt;"",Scoring!$J$50)+IF(Data!$AT274&lt;&gt;"",Scoring!$J$51)+IF(Data!$AU274&lt;&gt;"",Scoring!$J$52),"")</f>
        <v/>
      </c>
      <c r="BI274" s="183" t="str">
        <f>IF(BH274&lt;&gt;"",LOOKUP(BH274,Likelihoods!$A$7:$A$107,Likelihoods!H$7:H$107),"")</f>
        <v/>
      </c>
      <c r="BJ274" s="188" t="str">
        <f>IF(AND(COUNTBLANK($B274:$O274)=13,COUNTBLANK($P274:$Q274)=1,COUNTBLANK($R274:$U274)=3,COUNTBLANK($V274:$X274)=2,COUNTBLANK($Y274:$AE274)=6,COUNTBLANK($AF274:$AJ274)=4,COUNTBLANK($AK274:AN274)=3,COUNTBLANK($AO274:$AQ274)=2,COUNTBLANK($AR274:$AS274)=1,COUNTBLANK($AT274:$AU274)=1),IF(Data!$B274&lt;&gt;"",Scoring!$K$7)+IF(Data!$C274&lt;&gt;"",Scoring!$K$8)+IF(Data!$D274&lt;&gt;"",Scoring!$K$9)+IF(Data!$E274&lt;&gt;"",Scoring!$K$10)+IF(Data!$F274&lt;&gt;"",Scoring!$K$11)+IF(Data!$G274&lt;&gt;"",Scoring!$K$12)+IF(Data!$H274&lt;&gt;"",Scoring!$K$13)+IF(Data!$I274&lt;&gt;"",Scoring!$K$14)+IF(Data!$J274&lt;&gt;"",Scoring!$K$15)+IF(Data!$K274&lt;&gt;"",Scoring!$K$16)+IF(Data!$L274&lt;&gt;"",Scoring!$K$17)+IF(Data!$M274&lt;&gt;"",Scoring!$K$18)+IF(Data!$N274&lt;&gt;"",Scoring!$K$19)+IF(Data!$O274&lt;&gt;"",Scoring!$K$20)+IF(Data!$P274&lt;&gt;"",Scoring!$K$21)+IF(Data!$Q274&lt;&gt;"",Scoring!$K$22)+IF(Data!$R274&lt;&gt;"",Scoring!$K$23)+IF(Data!$S274&lt;&gt;"",Scoring!$K$24)+IF(Data!$T274&lt;&gt;"",Scoring!$K$25)+IF(Data!$U274&lt;&gt;"",Scoring!$K$26)+IF(Data!$V274&lt;&gt;"",Scoring!$K$27)+IF(Data!$W274&lt;&gt;"",Scoring!$K$28)+IF(Data!$X274&lt;&gt;"",Scoring!$K$29)+IF(Data!$Y274&lt;&gt;"",Scoring!$K$30)+IF(Data!$Z274&lt;&gt;"",Scoring!$K$31)+IF(Data!$AA274&lt;&gt;"",Scoring!$K$32)+IF(Data!$AB274&lt;&gt;"",Scoring!$K$33)+IF(Data!$AC274&lt;&gt;"",Scoring!$K$34)+IF(Data!$AD274&lt;&gt;"",Scoring!$K$35)+IF(Data!$AE274&lt;&gt;"",Scoring!$K$36)+IF(Data!$AF274&lt;&gt;"",Scoring!$K$37)+IF(Data!$AG274&lt;&gt;"",Scoring!$K$38)+IF(Data!$AH274&lt;&gt;"",Scoring!$K$39)+IF(Data!$AI274&lt;&gt;"",Scoring!$K$40)+IF(Data!$AJ274&lt;&gt;"",Scoring!$K$41)+IF(Data!$AK274&lt;&gt;"",Scoring!$K$42)+IF(Data!$AL274&lt;&gt;"",Scoring!$K$43)+IF(Data!$AM274&lt;&gt;"",Scoring!$K$44)+IF(Data!$AN274&lt;&gt;"",Scoring!$K$45)+IF(Data!$AO274&lt;&gt;"",Scoring!$K$46)+IF(Data!$AP274&lt;&gt;"",Scoring!$K$47)+IF(Data!$AQ274&lt;&gt;"",Scoring!$K$48)+IF(Data!$AR274&lt;&gt;"",Scoring!$K$49)+IF(Data!$AS274&lt;&gt;"",Scoring!$K$50)+IF(Data!$AT274&lt;&gt;"",Scoring!$K$51)+IF(Data!$AU274&lt;&gt;"",Scoring!$K$52),"")</f>
        <v/>
      </c>
      <c r="BK274" s="184" t="str">
        <f>IF(BJ274&lt;&gt;"",LOOKUP(BJ274,Likelihoods!$A$7:$A$107,Likelihoods!I$7:I$107),"")</f>
        <v/>
      </c>
      <c r="BL274" s="187" t="str">
        <f>IF(AND(COUNTBLANK($B274:$O274)=13,COUNTBLANK($P274:$Q274)=1,COUNTBLANK($R274:$U274)=3,COUNTBLANK($V274:$X274)=2,COUNTBLANK($Y274:$AE274)=6,COUNTBLANK($AF274:$AJ274)=4,COUNTBLANK($AK274:AN274)=3,COUNTBLANK($AO274:$AQ274)=2,COUNTBLANK($AR274:$AS274)=1,COUNTBLANK($AT274:$AU274)=1),IF(Data!$B274&lt;&gt;"",Scoring!$L$7)+IF(Data!$C274&lt;&gt;"",Scoring!$L$8)+IF(Data!$D274&lt;&gt;"",Scoring!$L$9)+IF(Data!$E274&lt;&gt;"",Scoring!$L$10)+IF(Data!$F274&lt;&gt;"",Scoring!$L$11)+IF(Data!$G274&lt;&gt;"",Scoring!$L$12)+IF(Data!$H274&lt;&gt;"",Scoring!$L$13)+IF(Data!$I274&lt;&gt;"",Scoring!$L$14)+IF(Data!$J274&lt;&gt;"",Scoring!$L$15)+IF(Data!$K274&lt;&gt;"",Scoring!$L$16)+IF(Data!$L274&lt;&gt;"",Scoring!$L$17)+IF(Data!$M274&lt;&gt;"",Scoring!$L$18)+IF(Data!$N274&lt;&gt;"",Scoring!$L$19)+IF(Data!$O274&lt;&gt;"",Scoring!$L$20)+IF(Data!$P274&lt;&gt;"",Scoring!$L$21)+IF(Data!$Q274&lt;&gt;"",Scoring!$L$22)+IF(Data!$R274&lt;&gt;"",Scoring!$L$23)+IF(Data!$S274&lt;&gt;"",Scoring!$L$24)+IF(Data!$T274&lt;&gt;"",Scoring!$L$25)+IF(Data!$U274&lt;&gt;"",Scoring!$L$26)+IF(Data!$V274&lt;&gt;"",Scoring!$L$27)+IF(Data!$W274&lt;&gt;"",Scoring!$L$28)+IF(Data!$X274&lt;&gt;"",Scoring!$L$29)+IF(Data!$Y274&lt;&gt;"",Scoring!$L$30)+IF(Data!$Z274&lt;&gt;"",Scoring!$L$31)+IF(Data!$AA274&lt;&gt;"",Scoring!$L$32)+IF(Data!$AB274&lt;&gt;"",Scoring!$L$33)+IF(Data!$AC274&lt;&gt;"",Scoring!$L$34)+IF(Data!$AD274&lt;&gt;"",Scoring!$L$35)+IF(Data!$AE274&lt;&gt;"",Scoring!$L$36)+IF(Data!$AF274&lt;&gt;"",Scoring!$L$37)+IF(Data!$AG274&lt;&gt;"",Scoring!$L$38)+IF(Data!$AH274&lt;&gt;"",Scoring!$L$39)+IF(Data!$AI274&lt;&gt;"",Scoring!$L$40)+IF(Data!$AJ274&lt;&gt;"",Scoring!$L$41)+IF(Data!$AK274&lt;&gt;"",Scoring!$L$42)+IF(Data!$AL274&lt;&gt;"",Scoring!$L$43)+IF(Data!$AM274&lt;&gt;"",Scoring!$L$44)+IF(Data!$AN274&lt;&gt;"",Scoring!$L$45)+IF(Data!$AO274&lt;&gt;"",Scoring!$L$46)+IF(Data!$AP274&lt;&gt;"",Scoring!$L$47)+IF(Data!$AQ274&lt;&gt;"",Scoring!$L$48)+IF(Data!$AR274&lt;&gt;"",Scoring!$L$49)+IF(Data!$AS274&lt;&gt;"",Scoring!$L$50)+IF(Data!$AT274&lt;&gt;"",Scoring!$L$51)+IF(Data!$AU274&lt;&gt;"",Scoring!$L$52),"")</f>
        <v/>
      </c>
      <c r="BM274" s="180" t="str">
        <f>IF(BL274&lt;&gt;"",LOOKUP(BL274,Likelihoods!$A$7:$A$107,Likelihoods!J$7:J$107),"")</f>
        <v/>
      </c>
      <c r="BN274" s="181" t="str">
        <f>IF(AND(COUNTBLANK($B274:$O274)=13,COUNTBLANK($P274:$Q274)=1,COUNTBLANK($R274:$U274)=3,COUNTBLANK($V274:$X274)=2,COUNTBLANK($Y274:$AE274)=6,COUNTBLANK($AF274:$AJ274)=4,COUNTBLANK($AK274:AN274)=3,COUNTBLANK($AO274:$AQ274)=2,COUNTBLANK($AR274:$AS274)=1,COUNTBLANK($AT274:$AU274)=1),IF(Data!$B274&lt;&gt;"",Scoring!$M$7)+IF(Data!$C274&lt;&gt;"",Scoring!$M$8)+IF(Data!$D274&lt;&gt;"",Scoring!$M$9)+IF(Data!$E274&lt;&gt;"",Scoring!$M$10)+IF(Data!$F274&lt;&gt;"",Scoring!$M$11)+IF(Data!$G274&lt;&gt;"",Scoring!$M$12)+IF(Data!$H274&lt;&gt;"",Scoring!$M$13)+IF(Data!$I274&lt;&gt;"",Scoring!$M$14)+IF(Data!$J274&lt;&gt;"",Scoring!$M$15)+IF(Data!$K274&lt;&gt;"",Scoring!$M$16)+IF(Data!$L274&lt;&gt;"",Scoring!$M$17)+IF(Data!$M274&lt;&gt;"",Scoring!$M$18)+IF(Data!$N274&lt;&gt;"",Scoring!$M$19)+IF(Data!$O274&lt;&gt;"",Scoring!$M$20)+IF(Data!$P274&lt;&gt;"",Scoring!$M$21)+IF(Data!$Q274&lt;&gt;"",Scoring!$M$22)+IF(Data!$R274&lt;&gt;"",Scoring!$M$23)+IF(Data!$S274&lt;&gt;"",Scoring!$M$24)+IF(Data!$T274&lt;&gt;"",Scoring!$M$25)+IF(Data!$U274&lt;&gt;"",Scoring!$M$26)+IF(Data!$V274&lt;&gt;"",Scoring!$M$27)+IF(Data!$W274&lt;&gt;"",Scoring!$M$28)+IF(Data!$X274&lt;&gt;"",Scoring!$M$29)+IF(Data!$Y274&lt;&gt;"",Scoring!$M$30)+IF(Data!$Z274&lt;&gt;"",Scoring!$M$31)+IF(Data!$AA274&lt;&gt;"",Scoring!$M$32)+IF(Data!$AB274&lt;&gt;"",Scoring!$M$33)+IF(Data!$AC274&lt;&gt;"",Scoring!$M$34)+IF(Data!$AD274&lt;&gt;"",Scoring!$M$35)+IF(Data!$AE274&lt;&gt;"",Scoring!$M$36)+IF(Data!$AF274&lt;&gt;"",Scoring!$M$37)+IF(Data!$AG274&lt;&gt;"",Scoring!$M$38)+IF(Data!$AH274&lt;&gt;"",Scoring!$M$39)+IF(Data!$AI274&lt;&gt;"",Scoring!$M$40)+IF(Data!$AJ274&lt;&gt;"",Scoring!$M$41)+IF(Data!$AK274&lt;&gt;"",Scoring!$M$42)+IF(Data!$AL274&lt;&gt;"",Scoring!$M$43)+IF(Data!$AM274&lt;&gt;"",Scoring!$M$44)+IF(Data!$AN274&lt;&gt;"",Scoring!$M$45)+IF(Data!$AO274&lt;&gt;"",Scoring!$M$46)+IF(Data!$AP274&lt;&gt;"",Scoring!$M$47)+IF(Data!$AQ274&lt;&gt;"",Scoring!$M$48)+IF(Data!$AR274&lt;&gt;"",Scoring!$M$49)+IF(Data!$AS274&lt;&gt;"",Scoring!$M$50)+IF(Data!$AT274&lt;&gt;"",Scoring!$M$51)+IF(Data!$AU274&lt;&gt;"",Scoring!$M$52),"")</f>
        <v/>
      </c>
      <c r="BO274" s="184" t="str">
        <f>IF(BN274&lt;&gt;"",LOOKUP(BN274,Likelihoods!$A$7:$A$107,Likelihoods!K$7:K$107),"")</f>
        <v/>
      </c>
      <c r="BP274" s="179" t="str">
        <f>IF(AND(COUNTBLANK($B274:$O274)=13,COUNTBLANK($P274:$Q274)=1,COUNTBLANK($R274:$U274)=3,COUNTBLANK($V274:$X274)=2,COUNTBLANK($Y274:$AE274)=6,COUNTBLANK($AF274:$AJ274)=4,COUNTBLANK($AK274:AN274)=3,COUNTBLANK($AO274:$AQ274)=2,COUNTBLANK($AR274:$AS274)=1,COUNTBLANK($AT274:$AU274)=1),IF(Data!$B274&lt;&gt;"",Scoring!$N$7)+IF(Data!$C274&lt;&gt;"",Scoring!$N$8)+IF(Data!$D274&lt;&gt;"",Scoring!$N$9)+IF(Data!$E274&lt;&gt;"",Scoring!$N$10)+IF(Data!$F274&lt;&gt;"",Scoring!$N$11)+IF(Data!$G274&lt;&gt;"",Scoring!$N$12)+IF(Data!$H274&lt;&gt;"",Scoring!$N$13)+IF(Data!$I274&lt;&gt;"",Scoring!$N$14)+IF(Data!$J274&lt;&gt;"",Scoring!$N$15)+IF(Data!$K274&lt;&gt;"",Scoring!$N$16)+IF(Data!$L274&lt;&gt;"",Scoring!$N$17)+IF(Data!$M274&lt;&gt;"",Scoring!$N$18)+IF(Data!$N274&lt;&gt;"",Scoring!$N$19)+IF(Data!$O274&lt;&gt;"",Scoring!$N$20)+IF(Data!$P274&lt;&gt;"",Scoring!$N$21)+IF(Data!$Q274&lt;&gt;"",Scoring!$N$22)+IF(Data!$R274&lt;&gt;"",Scoring!$N$23)+IF(Data!$S274&lt;&gt;"",Scoring!$N$24)+IF(Data!$T274&lt;&gt;"",Scoring!$N$25)+IF(Data!$U274&lt;&gt;"",Scoring!$N$26)+IF(Data!$V274&lt;&gt;"",Scoring!$N$27)+IF(Data!$W274&lt;&gt;"",Scoring!$N$28)+IF(Data!$X274&lt;&gt;"",Scoring!$N$29)+IF(Data!$Y274&lt;&gt;"",Scoring!$N$30)+IF(Data!$Z274&lt;&gt;"",Scoring!$N$31)+IF(Data!$AA274&lt;&gt;"",Scoring!$N$32)+IF(Data!$AB274&lt;&gt;"",Scoring!$N$33)+IF(Data!$AC274&lt;&gt;"",Scoring!$N$34)+IF(Data!$AD274&lt;&gt;"",Scoring!$N$35)+IF(Data!$AE274&lt;&gt;"",Scoring!$N$36)+IF(Data!$AF274&lt;&gt;"",Scoring!$N$37)+IF(Data!$AG274&lt;&gt;"",Scoring!$N$38)+IF(Data!$AH274&lt;&gt;"",Scoring!$N$39)+IF(Data!$AI274&lt;&gt;"",Scoring!$N$40)+IF(Data!$AJ274&lt;&gt;"",Scoring!$N$41)+IF(Data!$AK274&lt;&gt;"",Scoring!$N$42)+IF(Data!$AL274&lt;&gt;"",Scoring!$N$43)+IF(Data!$AM274&lt;&gt;"",Scoring!$N$44)+IF(Data!$AN274&lt;&gt;"",Scoring!$N$45)+IF(Data!$AO274&lt;&gt;"",Scoring!$N$46)+IF(Data!$AP274&lt;&gt;"",Scoring!$N$47)+IF(Data!$AQ274&lt;&gt;"",Scoring!$N$48)+IF(Data!$AR274&lt;&gt;"",Scoring!$N$49)+IF(Data!$AS274&lt;&gt;"",Scoring!$N$50)+IF(Data!$AT274&lt;&gt;"",Scoring!$N$51)+IF(Data!$AU274&lt;&gt;"",Scoring!$N$52),"")</f>
        <v/>
      </c>
      <c r="BQ274" s="189" t="str">
        <f>IF(BP274&lt;&gt;"",LOOKUP(BP274,Likelihoods!$A$7:$A$107,Likelihoods!L$7:L$107),"")</f>
        <v/>
      </c>
      <c r="BR274" s="181" t="str">
        <f>IF(AND(COUNTBLANK($B274:$O274)=13,COUNTBLANK($P274:$Q274)=1,COUNTBLANK($R274:$U274)=3,COUNTBLANK($V274:$X274)=2,COUNTBLANK($Y274:$AE274)=6,COUNTBLANK($AF274:$AJ274)=4,COUNTBLANK($AK274:AN274)=3,COUNTBLANK($AO274:$AQ274)=2,COUNTBLANK($AR274:$AS274)=1,COUNTBLANK($AT274:$AU274)=1),IF(Data!$B274&lt;&gt;"",Scoring!$O$7)+IF(Data!$C274&lt;&gt;"",Scoring!$O$8)+IF(Data!$D274&lt;&gt;"",Scoring!$O$9)+IF(Data!$E274&lt;&gt;"",Scoring!$O$10)+IF(Data!$F274&lt;&gt;"",Scoring!$O$11)+IF(Data!$G274&lt;&gt;"",Scoring!$O$12)+IF(Data!$H274&lt;&gt;"",Scoring!$O$13)+IF(Data!$I274&lt;&gt;"",Scoring!$O$14)+IF(Data!$J274&lt;&gt;"",Scoring!$O$15)+IF(Data!$K274&lt;&gt;"",Scoring!$O$16)+IF(Data!$L274&lt;&gt;"",Scoring!$O$17)+IF(Data!$M274&lt;&gt;"",Scoring!$O$18)+IF(Data!$N274&lt;&gt;"",Scoring!$O$19)+IF(Data!$O274&lt;&gt;"",Scoring!$O$20)+IF(Data!$P274&lt;&gt;"",Scoring!$O$21)+IF(Data!$Q274&lt;&gt;"",Scoring!$O$22)+IF(Data!$R274&lt;&gt;"",Scoring!$O$23)+IF(Data!$S274&lt;&gt;"",Scoring!$O$24)+IF(Data!$T274&lt;&gt;"",Scoring!$O$25)+IF(Data!$U274&lt;&gt;"",Scoring!$O$26)+IF(Data!$V274&lt;&gt;"",Scoring!$O$27)+IF(Data!$W274&lt;&gt;"",Scoring!$O$28)+IF(Data!$X274&lt;&gt;"",Scoring!$O$29)+IF(Data!$Y274&lt;&gt;"",Scoring!$O$30)+IF(Data!$Z274&lt;&gt;"",Scoring!$O$31)+IF(Data!$AA274&lt;&gt;"",Scoring!$O$32)+IF(Data!$AB274&lt;&gt;"",Scoring!$O$33)+IF(Data!$AC274&lt;&gt;"",Scoring!$O$34)+IF(Data!$AD274&lt;&gt;"",Scoring!$O$35)+IF(Data!$AE274&lt;&gt;"",Scoring!$O$36)+IF(Data!$AF274&lt;&gt;"",Scoring!$O$37)+IF(Data!$AG274&lt;&gt;"",Scoring!$O$38)+IF(Data!$AH274&lt;&gt;"",Scoring!$O$39)+IF(Data!$AI274&lt;&gt;"",Scoring!$O$40)+IF(Data!$AJ274&lt;&gt;"",Scoring!$O$41)+IF(Data!$AK274&lt;&gt;"",Scoring!$O$42)+IF(Data!$AL274&lt;&gt;"",Scoring!$O$43)+IF(Data!$AM274&lt;&gt;"",Scoring!$O$44)+IF(Data!$AN274&lt;&gt;"",Scoring!$O$45)+IF(Data!$AO274&lt;&gt;"",Scoring!$O$46)+IF(Data!$AP274&lt;&gt;"",Scoring!$O$47)+IF(Data!$AQ274&lt;&gt;"",Scoring!$O$48)+IF(Data!$AR274&lt;&gt;"",Scoring!$O$49)+IF(Data!$AS274&lt;&gt;"",Scoring!$O$50)+IF(Data!$AT274&lt;&gt;"",Scoring!$O$51)+IF(Data!$AU274&lt;&gt;"",Scoring!$O$52),"")</f>
        <v/>
      </c>
      <c r="BS274" s="184" t="str">
        <f>IF(BR274&lt;&gt;"",LOOKUP(BR274,Likelihoods!$A$7:$A$107,Likelihoods!M$7:M$107),"")</f>
        <v/>
      </c>
      <c r="BT274" s="181" t="str">
        <f>IF(AND(COUNTBLANK($B274:$O274)=13,COUNTBLANK($P274:$Q274)=1,COUNTBLANK($R274:$U274)=3,COUNTBLANK($V274:$X274)=2,COUNTBLANK($Y274:$AE274)=6,COUNTBLANK($AF274:$AJ274)=4,COUNTBLANK($AK274:AN274)=3,COUNTBLANK($AO274:$AQ274)=2,COUNTBLANK($AR274:$AS274)=1,COUNTBLANK($AT274:$AU274)=1),IF(Data!$B274&lt;&gt;"",Scoring!$P$7)+IF(Data!$C274&lt;&gt;"",Scoring!$P$8)+IF(Data!$D274&lt;&gt;"",Scoring!$P$9)+IF(Data!$E274&lt;&gt;"",Scoring!$P$10)+IF(Data!$F274&lt;&gt;"",Scoring!$P$11)+IF(Data!$G274&lt;&gt;"",Scoring!$P$12)+IF(Data!$H274&lt;&gt;"",Scoring!$P$13)+IF(Data!$I274&lt;&gt;"",Scoring!$P$14)+IF(Data!$J274&lt;&gt;"",Scoring!$P$15)+IF(Data!$K274&lt;&gt;"",Scoring!$P$16)+IF(Data!$L274&lt;&gt;"",Scoring!$P$17)+IF(Data!$M274&lt;&gt;"",Scoring!$P$18)+IF(Data!$N274&lt;&gt;"",Scoring!$P$19)+IF(Data!$O274&lt;&gt;"",Scoring!$P$20)+IF(Data!$P274&lt;&gt;"",Scoring!$P$21)+IF(Data!$Q274&lt;&gt;"",Scoring!$P$22)+IF(Data!$R274&lt;&gt;"",Scoring!$P$23)+IF(Data!$S274&lt;&gt;"",Scoring!$P$24)+IF(Data!$T274&lt;&gt;"",Scoring!$P$25)+IF(Data!$U274&lt;&gt;"",Scoring!$P$26)+IF(Data!$V274&lt;&gt;"",Scoring!$P$27)+IF(Data!$W274&lt;&gt;"",Scoring!$P$28)+IF(Data!$X274&lt;&gt;"",Scoring!$P$29)+IF(Data!$Y274&lt;&gt;"",Scoring!$P$30)+IF(Data!$Z274&lt;&gt;"",Scoring!$P$31)+IF(Data!$AA274&lt;&gt;"",Scoring!$P$32)+IF(Data!$AB274&lt;&gt;"",Scoring!$P$33)+IF(Data!$AC274&lt;&gt;"",Scoring!$P$34)+IF(Data!$AD274&lt;&gt;"",Scoring!$P$35)+IF(Data!$AE274&lt;&gt;"",Scoring!$P$36)+IF(Data!$AF274&lt;&gt;"",Scoring!$P$37)+IF(Data!$AG274&lt;&gt;"",Scoring!$P$38)+IF(Data!$AH274&lt;&gt;"",Scoring!$P$39)+IF(Data!$AI274&lt;&gt;"",Scoring!$P$40)+IF(Data!$AJ274&lt;&gt;"",Scoring!$P$41)+IF(Data!$AK274&lt;&gt;"",Scoring!$P$42)+IF(Data!$AL274&lt;&gt;"",Scoring!$P$43)+IF(Data!$AM274&lt;&gt;"",Scoring!$P$44)+IF(Data!$AN274&lt;&gt;"",Scoring!$P$45)+IF(Data!$AO274&lt;&gt;"",Scoring!$P$46)+IF(Data!$AP274&lt;&gt;"",Scoring!$P$47)+IF(Data!$AQ274&lt;&gt;"",Scoring!$P$48)+IF(Data!$AR274&lt;&gt;"",Scoring!$P$49)+IF(Data!$AS274&lt;&gt;"",Scoring!$P$50)+IF(Data!$AT274&lt;&gt;"",Scoring!$P$51)+IF(Data!$AU274&lt;&gt;"",Scoring!$P$52),"")</f>
        <v/>
      </c>
      <c r="BU274" s="180" t="str">
        <f>IF(BT274&lt;&gt;"",LOOKUP(BT274,Likelihoods!$A$7:$A$107,Likelihoods!N$7:N$107),"")</f>
        <v/>
      </c>
      <c r="BV274" s="181" t="str">
        <f>IF(AND(COUNTBLANK($B274:$O274)=13,COUNTBLANK($P274:$Q274)=1,COUNTBLANK($R274:$U274)=3,COUNTBLANK($V274:$X274)=2,COUNTBLANK($Y274:$AE274)=6,COUNTBLANK($AF274:$AJ274)=4,COUNTBLANK($AK274:AN274)=3,COUNTBLANK($AO274:$AQ274)=2,COUNTBLANK($AR274:$AS274)=1,COUNTBLANK($AT274:$AU274)=1),IF(Data!$B274&lt;&gt;"",Scoring!$Q$7)+IF(Data!$C274&lt;&gt;"",Scoring!$Q$8)+IF(Data!$D274&lt;&gt;"",Scoring!$Q$9)+IF(Data!$E274&lt;&gt;"",Scoring!$Q$10)+IF(Data!$F274&lt;&gt;"",Scoring!$Q$11)+IF(Data!$G274&lt;&gt;"",Scoring!$Q$12)+IF(Data!$H274&lt;&gt;"",Scoring!$Q$13)+IF(Data!$I274&lt;&gt;"",Scoring!$Q$14)+IF(Data!$J274&lt;&gt;"",Scoring!$Q$15)+IF(Data!$K274&lt;&gt;"",Scoring!$Q$16)+IF(Data!$L274&lt;&gt;"",Scoring!$Q$17)+IF(Data!$M274&lt;&gt;"",Scoring!$Q$18)+IF(Data!$N274&lt;&gt;"",Scoring!$Q$19)+IF(Data!$O274&lt;&gt;"",Scoring!$Q$20)+IF(Data!$P274&lt;&gt;"",Scoring!$Q$21)+IF(Data!$Q274&lt;&gt;"",Scoring!$Q$22)+IF(Data!$R274&lt;&gt;"",Scoring!$Q$23)+IF(Data!$S274&lt;&gt;"",Scoring!$Q$24)+IF(Data!$T274&lt;&gt;"",Scoring!$Q$25)+IF(Data!$U274&lt;&gt;"",Scoring!$Q$26)+IF(Data!$V274&lt;&gt;"",Scoring!$Q$27)+IF(Data!$W274&lt;&gt;"",Scoring!$Q$28)+IF(Data!$X274&lt;&gt;"",Scoring!$Q$29)+IF(Data!$Y274&lt;&gt;"",Scoring!$Q$30)+IF(Data!$Z274&lt;&gt;"",Scoring!$Q$31)+IF(Data!$AA274&lt;&gt;"",Scoring!$Q$32)+IF(Data!$AB274&lt;&gt;"",Scoring!$Q$33)+IF(Data!$AC274&lt;&gt;"",Scoring!$Q$34)+IF(Data!$AD274&lt;&gt;"",Scoring!$Q$35)+IF(Data!$AE274&lt;&gt;"",Scoring!$Q$36)+IF(Data!$AF274&lt;&gt;"",Scoring!$Q$37)+IF(Data!$AG274&lt;&gt;"",Scoring!$Q$38)+IF(Data!$AH274&lt;&gt;"",Scoring!$Q$39)+IF(Data!$AI274&lt;&gt;"",Scoring!$Q$40)+IF(Data!$AJ274&lt;&gt;"",Scoring!$Q$41)+IF(Data!$AK274&lt;&gt;"",Scoring!$Q$42)+IF(Data!$AL274&lt;&gt;"",Scoring!$Q$43)+IF(Data!$AM274&lt;&gt;"",Scoring!$Q$44)+IF(Data!$AN274&lt;&gt;"",Scoring!$Q$45)+IF(Data!$AO274&lt;&gt;"",Scoring!$Q$46)+IF(Data!$AP274&lt;&gt;"",Scoring!$Q$47)+IF(Data!$AQ274&lt;&gt;"",Scoring!$Q$48)+IF(Data!$AR274&lt;&gt;"",Scoring!$Q$49)+IF(Data!$AS274&lt;&gt;"",Scoring!$Q$50)+IF(Data!$AT274&lt;&gt;"",Scoring!$Q$51)+IF(Data!$AU274&lt;&gt;"",Scoring!$Q$52),"")</f>
        <v/>
      </c>
      <c r="BW274" s="183" t="str">
        <f>IF(BV274&lt;&gt;"",LOOKUP(BV274,Likelihoods!$A$7:$A$107,Likelihoods!O$7:O$107),"")</f>
        <v/>
      </c>
      <c r="BX274" s="9"/>
      <c r="BY274" s="9"/>
      <c r="BZ274" s="9"/>
      <c r="CA274" s="9"/>
      <c r="CB274" s="9"/>
      <c r="CC274" s="9"/>
      <c r="CD274" s="9"/>
      <c r="CE274" s="9"/>
      <c r="CF274" s="9"/>
      <c r="CG274" s="9"/>
      <c r="CH274" s="9"/>
      <c r="CI274" s="9"/>
      <c r="CJ274" s="9"/>
      <c r="CK274" s="9"/>
    </row>
    <row r="275" spans="1:89" ht="14.25">
      <c r="A275" s="59"/>
      <c r="B275" s="76"/>
      <c r="C275" s="77"/>
      <c r="D275" s="77"/>
      <c r="E275" s="77"/>
      <c r="F275" s="77"/>
      <c r="G275" s="77"/>
      <c r="H275" s="77"/>
      <c r="I275" s="77"/>
      <c r="J275" s="77"/>
      <c r="K275" s="77"/>
      <c r="L275" s="77"/>
      <c r="M275" s="77"/>
      <c r="N275" s="77"/>
      <c r="O275" s="77"/>
      <c r="P275" s="76"/>
      <c r="Q275" s="78"/>
      <c r="R275" s="77"/>
      <c r="S275" s="77"/>
      <c r="T275" s="77"/>
      <c r="U275" s="77"/>
      <c r="V275" s="76"/>
      <c r="W275" s="77"/>
      <c r="X275" s="78"/>
      <c r="Y275" s="77"/>
      <c r="Z275" s="77"/>
      <c r="AA275" s="77"/>
      <c r="AB275" s="77"/>
      <c r="AC275" s="77"/>
      <c r="AD275" s="77"/>
      <c r="AE275" s="77"/>
      <c r="AF275" s="76"/>
      <c r="AG275" s="77"/>
      <c r="AH275" s="77"/>
      <c r="AI275" s="77"/>
      <c r="AJ275" s="78"/>
      <c r="AK275" s="77"/>
      <c r="AL275" s="77"/>
      <c r="AM275" s="77"/>
      <c r="AN275" s="77"/>
      <c r="AO275" s="76"/>
      <c r="AP275" s="77"/>
      <c r="AQ275" s="78"/>
      <c r="AR275" s="76"/>
      <c r="AS275" s="78"/>
      <c r="AT275" s="77"/>
      <c r="AU275" s="77"/>
      <c r="AV275" s="179" t="str">
        <f>IF(AND(COUNTBLANK($B275:$O275)=13,COUNTBLANK($P275:$Q275)=1,COUNTBLANK($R275:$U275)=3,COUNTBLANK($V275:$X275)=2,COUNTBLANK($Y275:$AE275)=6,COUNTBLANK($AF275:$AJ275)=4,COUNTBLANK($AK275:AN275)=3,COUNTBLANK($AO275:$AQ275)=2,COUNTBLANK($AR275:$AS275)=1,COUNTBLANK($AT275:$AU275)=1),IF(Data!$B275&lt;&gt;"",Scoring!$D$7)+IF(Data!$C275&lt;&gt;"",Scoring!$D$8)+IF(Data!$D275&lt;&gt;"",Scoring!$D$9)+IF(Data!$E275&lt;&gt;"",Scoring!$D$10)+IF(Data!$F275&lt;&gt;"",Scoring!$D$11)+IF(Data!$G275&lt;&gt;"",Scoring!$D$12)+IF(Data!$H275&lt;&gt;"",Scoring!$D$13)+IF(Data!$I275&lt;&gt;"",Scoring!$D$14)+IF(Data!$J275&lt;&gt;"",Scoring!$D$15)+IF(Data!$K275&lt;&gt;"",Scoring!$D$16)+IF(Data!$L275&lt;&gt;"",Scoring!$D$17)+IF(Data!$M275&lt;&gt;"",Scoring!$D$18)+IF(Data!$N275&lt;&gt;"",Scoring!$D$19)+IF(Data!$O275&lt;&gt;"",Scoring!$D$20)+IF(Data!$P275&lt;&gt;"",Scoring!$D$21)+IF(Data!$Q275&lt;&gt;"",Scoring!$D$22)+IF(Data!$R275&lt;&gt;"",Scoring!$D$23)+IF(Data!$S275&lt;&gt;"",Scoring!$D$24)+IF(Data!$T275&lt;&gt;"",Scoring!$D$25)+IF(Data!$U275&lt;&gt;"",Scoring!$D$26)+IF(Data!$V275&lt;&gt;"",Scoring!$D$27)+IF(Data!$W275&lt;&gt;"",Scoring!$D$28)+IF(Data!$X275&lt;&gt;"",Scoring!$D$29)+IF(Data!$Y275&lt;&gt;"",Scoring!$D$30)+IF(Data!$Z275&lt;&gt;"",Scoring!$D$31)+IF(Data!$AA275&lt;&gt;"",Scoring!$D$32)+IF(Data!$AB275&lt;&gt;"",Scoring!$D$33)+IF(Data!$AC275&lt;&gt;"",Scoring!$D$34)+IF(Data!$AD275&lt;&gt;"",Scoring!$D$35)+IF(Data!$AE275&lt;&gt;"",Scoring!$D$36)+IF(Data!$AF275&lt;&gt;"",Scoring!$D$37)+IF(Data!$AG275&lt;&gt;"",Scoring!$D$38)+IF(Data!$AH275&lt;&gt;"",Scoring!$D$39)+IF(Data!$AI275&lt;&gt;"",Scoring!$D$40)+IF(Data!$AJ275&lt;&gt;"",Scoring!$D$41)+IF(Data!$AK275&lt;&gt;"",Scoring!$D$42)+IF(Data!$AL275&lt;&gt;"",Scoring!$D$43)+IF(Data!$AM275&lt;&gt;"",Scoring!$D$44)+IF(Data!$AN275&lt;&gt;"",Scoring!$D$45)+IF(Data!$AO275&lt;&gt;"",Scoring!$D$46)+IF(Data!$AP275&lt;&gt;"",Scoring!$D$47)+IF(Data!$AQ275&lt;&gt;"",Scoring!$D$48)+IF(Data!$AR275&lt;&gt;"",Scoring!$D$49)+IF(Data!$AS275&lt;&gt;"",Scoring!$D$50)+IF(Data!$AT275&lt;&gt;"",Scoring!$D$51)+IF(Data!$AU275&lt;&gt;"",Scoring!$D$52),"")</f>
        <v/>
      </c>
      <c r="AW275" s="180" t="str">
        <f>IF(AV275&lt;&gt;"",LOOKUP(AV275,Likelihoods!$A$7:$A$107,Likelihoods!B$7:B$107),"")</f>
        <v/>
      </c>
      <c r="AX275" s="181" t="str">
        <f>IF(AND(COUNTBLANK($B275:$O275)=13,COUNTBLANK($P275:$Q275)=1,COUNTBLANK($R275:$U275)=3,COUNTBLANK($V275:$X275)=2,COUNTBLANK($Y275:$AE275)=6,COUNTBLANK($AF275:$AJ275)=4,COUNTBLANK($AK275:AN275)=3,COUNTBLANK($AO275:$AQ275)=2,COUNTBLANK($AR275:$AS275)=1,COUNTBLANK($AT275:$AU275)=1),IF(Data!$B275&lt;&gt;"",Scoring!$E$7)+IF(Data!$C275&lt;&gt;"",Scoring!$E$8)+IF(Data!$D275&lt;&gt;"",Scoring!$E$9)+IF(Data!$E275&lt;&gt;"",Scoring!$E$10)+IF(Data!$F275&lt;&gt;"",Scoring!$E$11)+IF(Data!$G275&lt;&gt;"",Scoring!$E$12)+IF(Data!$H275&lt;&gt;"",Scoring!$E$13)+IF(Data!$I275&lt;&gt;"",Scoring!$E$14)+IF(Data!$J275&lt;&gt;"",Scoring!$E$15)+IF(Data!$K275&lt;&gt;"",Scoring!$E$16)+IF(Data!$L275&lt;&gt;"",Scoring!$E$17)+IF(Data!$M275&lt;&gt;"",Scoring!$E$18)+IF(Data!$N275&lt;&gt;"",Scoring!$E$19)+IF(Data!$O275&lt;&gt;"",Scoring!$E$20)+IF(Data!$P275&lt;&gt;"",Scoring!$E$21)+IF(Data!$Q275&lt;&gt;"",Scoring!$E$22)+IF(Data!$R275&lt;&gt;"",Scoring!$E$23)+IF(Data!$S275&lt;&gt;"",Scoring!$E$24)+IF(Data!$T275&lt;&gt;"",Scoring!$E$25)+IF(Data!$U275&lt;&gt;"",Scoring!$E$26)+IF(Data!$V275&lt;&gt;"",Scoring!$E$27)+IF(Data!$W275&lt;&gt;"",Scoring!$E$28)+IF(Data!$X275&lt;&gt;"",Scoring!$E$29)+IF(Data!$Y275&lt;&gt;"",Scoring!$E$30)+IF(Data!$Z275&lt;&gt;"",Scoring!$E$31)+IF(Data!$AA275&lt;&gt;"",Scoring!$E$32)+IF(Data!$AB275&lt;&gt;"",Scoring!$E$33)+IF(Data!$AC275&lt;&gt;"",Scoring!$E$34)+IF(Data!$AD275&lt;&gt;"",Scoring!$E$35)+IF(Data!$AE275&lt;&gt;"",Scoring!$E$36)+IF(Data!$AF275&lt;&gt;"",Scoring!$E$37)+IF(Data!$AG275&lt;&gt;"",Scoring!$E$38)+IF(Data!$AH275&lt;&gt;"",Scoring!$E$39)+IF(Data!$AI275&lt;&gt;"",Scoring!$E$40)+IF(Data!$AJ275&lt;&gt;"",Scoring!$E$41)+IF(Data!$AK275&lt;&gt;"",Scoring!$E$42)+IF(Data!$AL275&lt;&gt;"",Scoring!$E$43)+IF(Data!$AM275&lt;&gt;"",Scoring!$E$44)+IF(Data!$AN275&lt;&gt;"",Scoring!$E$45)+IF(Data!$AO275&lt;&gt;"",Scoring!$E$46)+IF(Data!$AP275&lt;&gt;"",Scoring!$E$47)+IF(Data!$AQ275&lt;&gt;"",Scoring!$E$48)+IF(Data!$AR275&lt;&gt;"",Scoring!$E$49)+IF(Data!$AS275&lt;&gt;"",Scoring!$E$50)+IF(Data!$AT275&lt;&gt;"",Scoring!$E$51)+IF(Data!$AU275&lt;&gt;"",Scoring!$E$52),"")</f>
        <v/>
      </c>
      <c r="AY275" s="180" t="str">
        <f>IF(AX275&lt;&gt;"",LOOKUP(AX275,Likelihoods!$A$7:$A$107,Likelihoods!C$7:C$107),"")</f>
        <v/>
      </c>
      <c r="AZ275" s="182" t="str">
        <f>IF(AND(COUNTBLANK($B275:$O275)=13,COUNTBLANK($P275:$Q275)=1,COUNTBLANK($R275:$U275)=3,COUNTBLANK($V275:$X275)=2,COUNTBLANK($Y275:$AE275)=6,COUNTBLANK($AF275:$AJ275)=4,COUNTBLANK($AK275:AN275)=3,COUNTBLANK($AO275:$AQ275)=2,COUNTBLANK($AR275:$AS275)=1,COUNTBLANK($AT275:$AU275)=1),IF(Data!$B275&lt;&gt;"",Scoring!$F$7)+IF(Data!$C275&lt;&gt;"",Scoring!$F$8)+IF(Data!$D275&lt;&gt;"",Scoring!$F$9)+IF(Data!$E275&lt;&gt;"",Scoring!$F$10)+IF(Data!$F275&lt;&gt;"",Scoring!$F$11)+IF(Data!$G275&lt;&gt;"",Scoring!$F$12)+IF(Data!$H275&lt;&gt;"",Scoring!$F$13)+IF(Data!$I275&lt;&gt;"",Scoring!$F$14)+IF(Data!$J275&lt;&gt;"",Scoring!$F$15)+IF(Data!$K275&lt;&gt;"",Scoring!$F$16)+IF(Data!$L275&lt;&gt;"",Scoring!$F$17)+IF(Data!$M275&lt;&gt;"",Scoring!$F$18)+IF(Data!$N275&lt;&gt;"",Scoring!$F$19)+IF(Data!$O275&lt;&gt;"",Scoring!$F$20)+IF(Data!$P275&lt;&gt;"",Scoring!$F$21)+IF(Data!$Q275&lt;&gt;"",Scoring!$F$22)+IF(Data!$R275&lt;&gt;"",Scoring!$F$23)+IF(Data!$S275&lt;&gt;"",Scoring!$F$24)+IF(Data!$T275&lt;&gt;"",Scoring!$F$25)+IF(Data!$U275&lt;&gt;"",Scoring!$F$26)+IF(Data!$V275&lt;&gt;"",Scoring!$F$27)+IF(Data!$W275&lt;&gt;"",Scoring!$F$28)+IF(Data!$X275&lt;&gt;"",Scoring!$F$29)+IF(Data!$Y275&lt;&gt;"",Scoring!$F$30)+IF(Data!$Z275&lt;&gt;"",Scoring!$F$31)+IF(Data!$AA275&lt;&gt;"",Scoring!$F$32)+IF(Data!$AB275&lt;&gt;"",Scoring!$F$33)+IF(Data!$AC275&lt;&gt;"",Scoring!$F$34)+IF(Data!$AD275&lt;&gt;"",Scoring!$F$35)+IF(Data!$AE275&lt;&gt;"",Scoring!$F$36)+IF(Data!$AF275&lt;&gt;"",Scoring!$F$37)+IF(Data!$AG275&lt;&gt;"",Scoring!$F$38)+IF(Data!$AH275&lt;&gt;"",Scoring!$F$39)+IF(Data!$AI275&lt;&gt;"",Scoring!$F$40)+IF(Data!$AJ275&lt;&gt;"",Scoring!$F$41)+IF(Data!$AK275&lt;&gt;"",Scoring!$F$42)+IF(Data!$AL275&lt;&gt;"",Scoring!$F$43)+IF(Data!$AM275&lt;&gt;"",Scoring!$F$44)+IF(Data!$AN275&lt;&gt;"",Scoring!$F$45)+IF(Data!$AO275&lt;&gt;"",Scoring!$F$46)+IF(Data!$AP275&lt;&gt;"",Scoring!$F$47)+IF(Data!$AQ275&lt;&gt;"",Scoring!$F$48)+IF(Data!$AR275&lt;&gt;"",Scoring!$F$49)+IF(Data!$AS275&lt;&gt;"",Scoring!$F$50)+IF(Data!$AT275&lt;&gt;"",Scoring!$F$51)+IF(Data!$AU275&lt;&gt;"",Scoring!$F$52),"")</f>
        <v/>
      </c>
      <c r="BA275" s="183" t="str">
        <f>IF(AZ275&lt;&gt;"",LOOKUP(AZ275,Likelihoods!$A$7:$A$107,Likelihoods!D$7:D$107),"")</f>
        <v/>
      </c>
      <c r="BB275" s="181" t="str">
        <f>IF(AND(COUNTBLANK($B275:$O275)=13,COUNTBLANK($P275:$Q275)=1,COUNTBLANK($R275:$U275)=3,COUNTBLANK($V275:$X275)=2,COUNTBLANK($Y275:$AE275)=6,COUNTBLANK($AF275:$AJ275)=4,COUNTBLANK($AK275:AN275)=3,COUNTBLANK($AO275:$AQ275)=2,COUNTBLANK($AR275:$AS275)=1,COUNTBLANK($AT275:$AU275)=1),IF(Data!$B275&lt;&gt;"",Scoring!$G$7)+IF(Data!$C275&lt;&gt;"",Scoring!$G$8)+IF(Data!$D275&lt;&gt;"",Scoring!$G$9)+IF(Data!$E275&lt;&gt;"",Scoring!$G$10)+IF(Data!$F275&lt;&gt;"",Scoring!$G$11)+IF(Data!$G275&lt;&gt;"",Scoring!$G$12)+IF(Data!$H275&lt;&gt;"",Scoring!$G$13)+IF(Data!$I275&lt;&gt;"",Scoring!$G$14)+IF(Data!$J275&lt;&gt;"",Scoring!$G$15)+IF(Data!$K275&lt;&gt;"",Scoring!$G$16)+IF(Data!$L275&lt;&gt;"",Scoring!$G$17)+IF(Data!$M275&lt;&gt;"",Scoring!$G$18)+IF(Data!$N275&lt;&gt;"",Scoring!$G$19)+IF(Data!$O275&lt;&gt;"",Scoring!$G$20)+IF(Data!$P275&lt;&gt;"",Scoring!$G$21)+IF(Data!$Q275&lt;&gt;"",Scoring!$G$22)+IF(Data!$R275&lt;&gt;"",Scoring!$G$23)+IF(Data!$S275&lt;&gt;"",Scoring!$G$24)+IF(Data!$T275&lt;&gt;"",Scoring!$G$25)+IF(Data!$U275&lt;&gt;"",Scoring!$G$26)+IF(Data!$V275&lt;&gt;"",Scoring!$G$27)+IF(Data!$W275&lt;&gt;"",Scoring!$G$28)+IF(Data!$X275&lt;&gt;"",Scoring!$G$29)+IF(Data!$Y275&lt;&gt;"",Scoring!$G$30)+IF(Data!$Z275&lt;&gt;"",Scoring!$G$31)+IF(Data!$AA275&lt;&gt;"",Scoring!$G$32)+IF(Data!$AB275&lt;&gt;"",Scoring!$G$33)+IF(Data!$AC275&lt;&gt;"",Scoring!$G$34)+IF(Data!$AD275&lt;&gt;"",Scoring!$G$35)+IF(Data!$AE275&lt;&gt;"",Scoring!$G$36)+IF(Data!$AF275&lt;&gt;"",Scoring!$G$37)+IF(Data!$AG275&lt;&gt;"",Scoring!$G$38)+IF(Data!$AH275&lt;&gt;"",Scoring!$G$39)+IF(Data!$AI275&lt;&gt;"",Scoring!$G$40)+IF(Data!$AJ275&lt;&gt;"",Scoring!$G$41)+IF(Data!$AK275&lt;&gt;"",Scoring!$G$42)+IF(Data!$AL275&lt;&gt;"",Scoring!$G$43)+IF(Data!$AM275&lt;&gt;"",Scoring!$G$44)+IF(Data!$AN275&lt;&gt;"",Scoring!$G$45)+IF(Data!$AO275&lt;&gt;"",Scoring!$G$46)+IF(Data!$AP275&lt;&gt;"",Scoring!$G$47)+IF(Data!$AQ275&lt;&gt;"",Scoring!$G$48)+IF(Data!$AR275&lt;&gt;"",Scoring!$G$49)+IF(Data!$AS275&lt;&gt;"",Scoring!$G$50)+IF(Data!$AT275&lt;&gt;"",Scoring!$G$51)+IF(Data!$AU275&lt;&gt;"",Scoring!$G$52),"")</f>
        <v/>
      </c>
      <c r="BC275" s="184" t="str">
        <f>IF(BB275&lt;&gt;"",LOOKUP(BB275,Likelihoods!$A$7:$A$107,Likelihoods!E$7:E$107),"")</f>
        <v/>
      </c>
      <c r="BD275" s="185" t="str">
        <f>IF(AND(COUNTBLANK($B275:$O275)=13,COUNTBLANK($P275:$Q275)=1,COUNTBLANK($R275:$U275)=3,COUNTBLANK($V275:$X275)=2,COUNTBLANK($Y275:$AE275)=6,COUNTBLANK($AF275:$AJ275)=4,COUNTBLANK($AK275:AN275)=3,COUNTBLANK($AO275:$AQ275)=2,COUNTBLANK($AR275:$AS275)=1,COUNTBLANK($AT275:$AU275)=1),IF(Data!$B275&lt;&gt;"",Scoring!$H$7)+IF(Data!$C275&lt;&gt;"",Scoring!$H$8)+IF(Data!$D275&lt;&gt;"",Scoring!$H$9)+IF(Data!$E275&lt;&gt;"",Scoring!$H$10)+IF(Data!$F275&lt;&gt;"",Scoring!$H$11)+IF(Data!$G275&lt;&gt;"",Scoring!$H$12)+IF(Data!$H275&lt;&gt;"",Scoring!$H$13)+IF(Data!$I275&lt;&gt;"",Scoring!$H$14)+IF(Data!$J275&lt;&gt;"",Scoring!$H$15)+IF(Data!$K275&lt;&gt;"",Scoring!$H$16)+IF(Data!$L275&lt;&gt;"",Scoring!$H$17)+IF(Data!$M275&lt;&gt;"",Scoring!$H$18)+IF(Data!$N275&lt;&gt;"",Scoring!$H$19)+IF(Data!$O275&lt;&gt;"",Scoring!$H$20)+IF(Data!$P275&lt;&gt;"",Scoring!$H$21)+IF(Data!$Q275&lt;&gt;"",Scoring!$H$22)+IF(Data!$R275&lt;&gt;"",Scoring!$H$23)+IF(Data!$S275&lt;&gt;"",Scoring!$H$24)+IF(Data!$T275&lt;&gt;"",Scoring!$H$25)+IF(Data!$U275&lt;&gt;"",Scoring!$H$26)+IF(Data!$V275&lt;&gt;"",Scoring!$H$27)+IF(Data!$W275&lt;&gt;"",Scoring!$H$28)+IF(Data!$X275&lt;&gt;"",Scoring!$H$29)+IF(Data!$Y275&lt;&gt;"",Scoring!$H$30)+IF(Data!$Z275&lt;&gt;"",Scoring!$H$31)+IF(Data!$AA275&lt;&gt;"",Scoring!$H$32)+IF(Data!$AB275&lt;&gt;"",Scoring!$H$33)+IF(Data!$AC275&lt;&gt;"",Scoring!$H$34)+IF(Data!$AD275&lt;&gt;"",Scoring!$H$35)+IF(Data!$AE275&lt;&gt;"",Scoring!$H$36)+IF(Data!$AF275&lt;&gt;"",Scoring!$H$37)+IF(Data!$AG275&lt;&gt;"",Scoring!$H$38)+IF(Data!$AH275&lt;&gt;"",Scoring!$H$39)+IF(Data!$AI275&lt;&gt;"",Scoring!$H$40)+IF(Data!$AJ275&lt;&gt;"",Scoring!$H$41)+IF(Data!$AK275&lt;&gt;"",Scoring!$H$42)+IF(Data!$AL275&lt;&gt;"",Scoring!$H$43)+IF(Data!$AM275&lt;&gt;"",Scoring!$H$44)+IF(Data!$AN275&lt;&gt;"",Scoring!$H$45)+IF(Data!$AO275&lt;&gt;"",Scoring!$H$46)+IF(Data!$AP275&lt;&gt;"",Scoring!$H$47)+IF(Data!$AQ275&lt;&gt;"",Scoring!$H$48)+IF(Data!$AR275&lt;&gt;"",Scoring!$H$49)+IF(Data!$AS275&lt;&gt;"",Scoring!$H$50)+IF(Data!$AT275&lt;&gt;"",Scoring!$H$51)+IF(Data!$AU275&lt;&gt;"",Scoring!$H$52),"")</f>
        <v/>
      </c>
      <c r="BE275" s="186" t="str">
        <f>IF(BD275&lt;&gt;"",LOOKUP(BD275,Likelihoods!$A$7:$A$107,Likelihoods!F$7:F$107),"")</f>
        <v/>
      </c>
      <c r="BF275" s="181" t="str">
        <f>IF(AND(COUNTBLANK($B275:$O275)=13,COUNTBLANK($P275:$Q275)=1,COUNTBLANK($R275:$U275)=3,COUNTBLANK($V275:$X275)=2,COUNTBLANK($Y275:$AE275)=6,COUNTBLANK($AF275:$AJ275)=4,COUNTBLANK($AK275:AN275)=3,COUNTBLANK($AO275:$AQ275)=2,COUNTBLANK($AR275:$AS275)=1,COUNTBLANK($AT275:$AU275)=1),IF(Data!$B275&lt;&gt;"",Scoring!$I$7)+IF(Data!$C275&lt;&gt;"",Scoring!$I$8)+IF(Data!$D275&lt;&gt;"",Scoring!$I$9)+IF(Data!$E275&lt;&gt;"",Scoring!$I$10)+IF(Data!$F275&lt;&gt;"",Scoring!$I$11)+IF(Data!$G275&lt;&gt;"",Scoring!$I$12)+IF(Data!$H275&lt;&gt;"",Scoring!$I$13)+IF(Data!$I275&lt;&gt;"",Scoring!$I$14)+IF(Data!$J275&lt;&gt;"",Scoring!$I$15)+IF(Data!$K275&lt;&gt;"",Scoring!$I$16)+IF(Data!$L275&lt;&gt;"",Scoring!$I$17)+IF(Data!$M275&lt;&gt;"",Scoring!$I$18)+IF(Data!$N275&lt;&gt;"",Scoring!$I$19)+IF(Data!$O275&lt;&gt;"",Scoring!$I$20)+IF(Data!$P275&lt;&gt;"",Scoring!$I$21)+IF(Data!$Q275&lt;&gt;"",Scoring!$I$22)+IF(Data!$R275&lt;&gt;"",Scoring!$I$23)+IF(Data!$S275&lt;&gt;"",Scoring!$I$24)+IF(Data!$T275&lt;&gt;"",Scoring!$I$25)+IF(Data!$U275&lt;&gt;"",Scoring!$I$26)+IF(Data!$V275&lt;&gt;"",Scoring!$I$27)+IF(Data!$W275&lt;&gt;"",Scoring!$I$28)+IF(Data!$X275&lt;&gt;"",Scoring!$I$29)+IF(Data!$Y275&lt;&gt;"",Scoring!$I$30)+IF(Data!$Z275&lt;&gt;"",Scoring!$I$31)+IF(Data!$AA275&lt;&gt;"",Scoring!$I$32)+IF(Data!$AB275&lt;&gt;"",Scoring!$I$33)+IF(Data!$AC275&lt;&gt;"",Scoring!$I$34)+IF(Data!$AD275&lt;&gt;"",Scoring!$I$35)+IF(Data!$AE275&lt;&gt;"",Scoring!$I$36)+IF(Data!$AF275&lt;&gt;"",Scoring!$I$37)+IF(Data!$AG275&lt;&gt;"",Scoring!$I$38)+IF(Data!$AH275&lt;&gt;"",Scoring!$I$39)+IF(Data!$AI275&lt;&gt;"",Scoring!$I$40)+IF(Data!$AJ275&lt;&gt;"",Scoring!$I$41)+IF(Data!$AK275&lt;&gt;"",Scoring!$I$42)+IF(Data!$AL275&lt;&gt;"",Scoring!$I$43)+IF(Data!$AM275&lt;&gt;"",Scoring!$I$44)+IF(Data!$AN275&lt;&gt;"",Scoring!$I$45)+IF(Data!$AO275&lt;&gt;"",Scoring!$I$46)+IF(Data!$AP275&lt;&gt;"",Scoring!$I$47)+IF(Data!$AQ275&lt;&gt;"",Scoring!$I$48)+IF(Data!$AR275&lt;&gt;"",Scoring!$I$49)+IF(Data!$AS275&lt;&gt;"",Scoring!$I$50)+IF(Data!$AT275&lt;&gt;"",Scoring!$I$51)+IF(Data!$AU275&lt;&gt;"",Scoring!$I$52),"")</f>
        <v/>
      </c>
      <c r="BG275" s="180" t="str">
        <f>IF(BF275&lt;&gt;"",LOOKUP(BF275,Likelihoods!$A$7:$A$107,Likelihoods!G$7:G$107),"")</f>
        <v/>
      </c>
      <c r="BH275" s="187" t="str">
        <f>IF(AND(COUNTBLANK($B275:$O275)=13,COUNTBLANK($P275:$Q275)=1,COUNTBLANK($R275:$U275)=3,COUNTBLANK($V275:$X275)=2,COUNTBLANK($Y275:$AE275)=6,COUNTBLANK($AF275:$AJ275)=4,COUNTBLANK($AK275:AN275)=3,COUNTBLANK($AO275:$AQ275)=2,COUNTBLANK($AR275:$AS275)=1,COUNTBLANK($AT275:$AU275)=1),IF(Data!$B275&lt;&gt;"",Scoring!$J$7)+IF(Data!$C275&lt;&gt;"",Scoring!$J$8)+IF(Data!$D275&lt;&gt;"",Scoring!$J$9)+IF(Data!$E275&lt;&gt;"",Scoring!$J$10)+IF(Data!$F275&lt;&gt;"",Scoring!$J$11)+IF(Data!$G275&lt;&gt;"",Scoring!$J$12)+IF(Data!$H275&lt;&gt;"",Scoring!$J$13)+IF(Data!$I275&lt;&gt;"",Scoring!$J$14)+IF(Data!$J275&lt;&gt;"",Scoring!$J$15)+IF(Data!$K275&lt;&gt;"",Scoring!$J$16)+IF(Data!$L275&lt;&gt;"",Scoring!$J$17)+IF(Data!$M275&lt;&gt;"",Scoring!$J$18)+IF(Data!$N275&lt;&gt;"",Scoring!$J$19)+IF(Data!$O275&lt;&gt;"",Scoring!$J$20)+IF(Data!$P275&lt;&gt;"",Scoring!$J$21)+IF(Data!$Q275&lt;&gt;"",Scoring!$J$22)+IF(Data!$R275&lt;&gt;"",Scoring!$J$23)+IF(Data!$S275&lt;&gt;"",Scoring!$J$24)+IF(Data!$T275&lt;&gt;"",Scoring!$J$25)+IF(Data!$U275&lt;&gt;"",Scoring!$J$26)+IF(Data!$V275&lt;&gt;"",Scoring!$J$27)+IF(Data!$W275&lt;&gt;"",Scoring!$J$28)+IF(Data!$X275&lt;&gt;"",Scoring!$J$29)+IF(Data!$Y275&lt;&gt;"",Scoring!$J$30)+IF(Data!$Z275&lt;&gt;"",Scoring!$J$31)+IF(Data!$AA275&lt;&gt;"",Scoring!$J$32)+IF(Data!$AB275&lt;&gt;"",Scoring!$J$33)+IF(Data!$AC275&lt;&gt;"",Scoring!$J$34)+IF(Data!$AD275&lt;&gt;"",Scoring!$J$35)+IF(Data!$AE275&lt;&gt;"",Scoring!$J$36)+IF(Data!$AF275&lt;&gt;"",Scoring!$J$37)+IF(Data!$AG275&lt;&gt;"",Scoring!$J$38)+IF(Data!$AH275&lt;&gt;"",Scoring!$J$39)+IF(Data!$AI275&lt;&gt;"",Scoring!$J$40)+IF(Data!$AJ275&lt;&gt;"",Scoring!$J$41)+IF(Data!$AK275&lt;&gt;"",Scoring!$J$42)+IF(Data!$AL275&lt;&gt;"",Scoring!$J$43)+IF(Data!$AM275&lt;&gt;"",Scoring!$J$44)+IF(Data!$AN275&lt;&gt;"",Scoring!$J$45)+IF(Data!$AO275&lt;&gt;"",Scoring!$J$46)+IF(Data!$AP275&lt;&gt;"",Scoring!$J$47)+IF(Data!$AQ275&lt;&gt;"",Scoring!$J$48)+IF(Data!$AR275&lt;&gt;"",Scoring!$J$49)+IF(Data!$AS275&lt;&gt;"",Scoring!$J$50)+IF(Data!$AT275&lt;&gt;"",Scoring!$J$51)+IF(Data!$AU275&lt;&gt;"",Scoring!$J$52),"")</f>
        <v/>
      </c>
      <c r="BI275" s="183" t="str">
        <f>IF(BH275&lt;&gt;"",LOOKUP(BH275,Likelihoods!$A$7:$A$107,Likelihoods!H$7:H$107),"")</f>
        <v/>
      </c>
      <c r="BJ275" s="188" t="str">
        <f>IF(AND(COUNTBLANK($B275:$O275)=13,COUNTBLANK($P275:$Q275)=1,COUNTBLANK($R275:$U275)=3,COUNTBLANK($V275:$X275)=2,COUNTBLANK($Y275:$AE275)=6,COUNTBLANK($AF275:$AJ275)=4,COUNTBLANK($AK275:AN275)=3,COUNTBLANK($AO275:$AQ275)=2,COUNTBLANK($AR275:$AS275)=1,COUNTBLANK($AT275:$AU275)=1),IF(Data!$B275&lt;&gt;"",Scoring!$K$7)+IF(Data!$C275&lt;&gt;"",Scoring!$K$8)+IF(Data!$D275&lt;&gt;"",Scoring!$K$9)+IF(Data!$E275&lt;&gt;"",Scoring!$K$10)+IF(Data!$F275&lt;&gt;"",Scoring!$K$11)+IF(Data!$G275&lt;&gt;"",Scoring!$K$12)+IF(Data!$H275&lt;&gt;"",Scoring!$K$13)+IF(Data!$I275&lt;&gt;"",Scoring!$K$14)+IF(Data!$J275&lt;&gt;"",Scoring!$K$15)+IF(Data!$K275&lt;&gt;"",Scoring!$K$16)+IF(Data!$L275&lt;&gt;"",Scoring!$K$17)+IF(Data!$M275&lt;&gt;"",Scoring!$K$18)+IF(Data!$N275&lt;&gt;"",Scoring!$K$19)+IF(Data!$O275&lt;&gt;"",Scoring!$K$20)+IF(Data!$P275&lt;&gt;"",Scoring!$K$21)+IF(Data!$Q275&lt;&gt;"",Scoring!$K$22)+IF(Data!$R275&lt;&gt;"",Scoring!$K$23)+IF(Data!$S275&lt;&gt;"",Scoring!$K$24)+IF(Data!$T275&lt;&gt;"",Scoring!$K$25)+IF(Data!$U275&lt;&gt;"",Scoring!$K$26)+IF(Data!$V275&lt;&gt;"",Scoring!$K$27)+IF(Data!$W275&lt;&gt;"",Scoring!$K$28)+IF(Data!$X275&lt;&gt;"",Scoring!$K$29)+IF(Data!$Y275&lt;&gt;"",Scoring!$K$30)+IF(Data!$Z275&lt;&gt;"",Scoring!$K$31)+IF(Data!$AA275&lt;&gt;"",Scoring!$K$32)+IF(Data!$AB275&lt;&gt;"",Scoring!$K$33)+IF(Data!$AC275&lt;&gt;"",Scoring!$K$34)+IF(Data!$AD275&lt;&gt;"",Scoring!$K$35)+IF(Data!$AE275&lt;&gt;"",Scoring!$K$36)+IF(Data!$AF275&lt;&gt;"",Scoring!$K$37)+IF(Data!$AG275&lt;&gt;"",Scoring!$K$38)+IF(Data!$AH275&lt;&gt;"",Scoring!$K$39)+IF(Data!$AI275&lt;&gt;"",Scoring!$K$40)+IF(Data!$AJ275&lt;&gt;"",Scoring!$K$41)+IF(Data!$AK275&lt;&gt;"",Scoring!$K$42)+IF(Data!$AL275&lt;&gt;"",Scoring!$K$43)+IF(Data!$AM275&lt;&gt;"",Scoring!$K$44)+IF(Data!$AN275&lt;&gt;"",Scoring!$K$45)+IF(Data!$AO275&lt;&gt;"",Scoring!$K$46)+IF(Data!$AP275&lt;&gt;"",Scoring!$K$47)+IF(Data!$AQ275&lt;&gt;"",Scoring!$K$48)+IF(Data!$AR275&lt;&gt;"",Scoring!$K$49)+IF(Data!$AS275&lt;&gt;"",Scoring!$K$50)+IF(Data!$AT275&lt;&gt;"",Scoring!$K$51)+IF(Data!$AU275&lt;&gt;"",Scoring!$K$52),"")</f>
        <v/>
      </c>
      <c r="BK275" s="184" t="str">
        <f>IF(BJ275&lt;&gt;"",LOOKUP(BJ275,Likelihoods!$A$7:$A$107,Likelihoods!I$7:I$107),"")</f>
        <v/>
      </c>
      <c r="BL275" s="187" t="str">
        <f>IF(AND(COUNTBLANK($B275:$O275)=13,COUNTBLANK($P275:$Q275)=1,COUNTBLANK($R275:$U275)=3,COUNTBLANK($V275:$X275)=2,COUNTBLANK($Y275:$AE275)=6,COUNTBLANK($AF275:$AJ275)=4,COUNTBLANK($AK275:AN275)=3,COUNTBLANK($AO275:$AQ275)=2,COUNTBLANK($AR275:$AS275)=1,COUNTBLANK($AT275:$AU275)=1),IF(Data!$B275&lt;&gt;"",Scoring!$L$7)+IF(Data!$C275&lt;&gt;"",Scoring!$L$8)+IF(Data!$D275&lt;&gt;"",Scoring!$L$9)+IF(Data!$E275&lt;&gt;"",Scoring!$L$10)+IF(Data!$F275&lt;&gt;"",Scoring!$L$11)+IF(Data!$G275&lt;&gt;"",Scoring!$L$12)+IF(Data!$H275&lt;&gt;"",Scoring!$L$13)+IF(Data!$I275&lt;&gt;"",Scoring!$L$14)+IF(Data!$J275&lt;&gt;"",Scoring!$L$15)+IF(Data!$K275&lt;&gt;"",Scoring!$L$16)+IF(Data!$L275&lt;&gt;"",Scoring!$L$17)+IF(Data!$M275&lt;&gt;"",Scoring!$L$18)+IF(Data!$N275&lt;&gt;"",Scoring!$L$19)+IF(Data!$O275&lt;&gt;"",Scoring!$L$20)+IF(Data!$P275&lt;&gt;"",Scoring!$L$21)+IF(Data!$Q275&lt;&gt;"",Scoring!$L$22)+IF(Data!$R275&lt;&gt;"",Scoring!$L$23)+IF(Data!$S275&lt;&gt;"",Scoring!$L$24)+IF(Data!$T275&lt;&gt;"",Scoring!$L$25)+IF(Data!$U275&lt;&gt;"",Scoring!$L$26)+IF(Data!$V275&lt;&gt;"",Scoring!$L$27)+IF(Data!$W275&lt;&gt;"",Scoring!$L$28)+IF(Data!$X275&lt;&gt;"",Scoring!$L$29)+IF(Data!$Y275&lt;&gt;"",Scoring!$L$30)+IF(Data!$Z275&lt;&gt;"",Scoring!$L$31)+IF(Data!$AA275&lt;&gt;"",Scoring!$L$32)+IF(Data!$AB275&lt;&gt;"",Scoring!$L$33)+IF(Data!$AC275&lt;&gt;"",Scoring!$L$34)+IF(Data!$AD275&lt;&gt;"",Scoring!$L$35)+IF(Data!$AE275&lt;&gt;"",Scoring!$L$36)+IF(Data!$AF275&lt;&gt;"",Scoring!$L$37)+IF(Data!$AG275&lt;&gt;"",Scoring!$L$38)+IF(Data!$AH275&lt;&gt;"",Scoring!$L$39)+IF(Data!$AI275&lt;&gt;"",Scoring!$L$40)+IF(Data!$AJ275&lt;&gt;"",Scoring!$L$41)+IF(Data!$AK275&lt;&gt;"",Scoring!$L$42)+IF(Data!$AL275&lt;&gt;"",Scoring!$L$43)+IF(Data!$AM275&lt;&gt;"",Scoring!$L$44)+IF(Data!$AN275&lt;&gt;"",Scoring!$L$45)+IF(Data!$AO275&lt;&gt;"",Scoring!$L$46)+IF(Data!$AP275&lt;&gt;"",Scoring!$L$47)+IF(Data!$AQ275&lt;&gt;"",Scoring!$L$48)+IF(Data!$AR275&lt;&gt;"",Scoring!$L$49)+IF(Data!$AS275&lt;&gt;"",Scoring!$L$50)+IF(Data!$AT275&lt;&gt;"",Scoring!$L$51)+IF(Data!$AU275&lt;&gt;"",Scoring!$L$52),"")</f>
        <v/>
      </c>
      <c r="BM275" s="180" t="str">
        <f>IF(BL275&lt;&gt;"",LOOKUP(BL275,Likelihoods!$A$7:$A$107,Likelihoods!J$7:J$107),"")</f>
        <v/>
      </c>
      <c r="BN275" s="181" t="str">
        <f>IF(AND(COUNTBLANK($B275:$O275)=13,COUNTBLANK($P275:$Q275)=1,COUNTBLANK($R275:$U275)=3,COUNTBLANK($V275:$X275)=2,COUNTBLANK($Y275:$AE275)=6,COUNTBLANK($AF275:$AJ275)=4,COUNTBLANK($AK275:AN275)=3,COUNTBLANK($AO275:$AQ275)=2,COUNTBLANK($AR275:$AS275)=1,COUNTBLANK($AT275:$AU275)=1),IF(Data!$B275&lt;&gt;"",Scoring!$M$7)+IF(Data!$C275&lt;&gt;"",Scoring!$M$8)+IF(Data!$D275&lt;&gt;"",Scoring!$M$9)+IF(Data!$E275&lt;&gt;"",Scoring!$M$10)+IF(Data!$F275&lt;&gt;"",Scoring!$M$11)+IF(Data!$G275&lt;&gt;"",Scoring!$M$12)+IF(Data!$H275&lt;&gt;"",Scoring!$M$13)+IF(Data!$I275&lt;&gt;"",Scoring!$M$14)+IF(Data!$J275&lt;&gt;"",Scoring!$M$15)+IF(Data!$K275&lt;&gt;"",Scoring!$M$16)+IF(Data!$L275&lt;&gt;"",Scoring!$M$17)+IF(Data!$M275&lt;&gt;"",Scoring!$M$18)+IF(Data!$N275&lt;&gt;"",Scoring!$M$19)+IF(Data!$O275&lt;&gt;"",Scoring!$M$20)+IF(Data!$P275&lt;&gt;"",Scoring!$M$21)+IF(Data!$Q275&lt;&gt;"",Scoring!$M$22)+IF(Data!$R275&lt;&gt;"",Scoring!$M$23)+IF(Data!$S275&lt;&gt;"",Scoring!$M$24)+IF(Data!$T275&lt;&gt;"",Scoring!$M$25)+IF(Data!$U275&lt;&gt;"",Scoring!$M$26)+IF(Data!$V275&lt;&gt;"",Scoring!$M$27)+IF(Data!$W275&lt;&gt;"",Scoring!$M$28)+IF(Data!$X275&lt;&gt;"",Scoring!$M$29)+IF(Data!$Y275&lt;&gt;"",Scoring!$M$30)+IF(Data!$Z275&lt;&gt;"",Scoring!$M$31)+IF(Data!$AA275&lt;&gt;"",Scoring!$M$32)+IF(Data!$AB275&lt;&gt;"",Scoring!$M$33)+IF(Data!$AC275&lt;&gt;"",Scoring!$M$34)+IF(Data!$AD275&lt;&gt;"",Scoring!$M$35)+IF(Data!$AE275&lt;&gt;"",Scoring!$M$36)+IF(Data!$AF275&lt;&gt;"",Scoring!$M$37)+IF(Data!$AG275&lt;&gt;"",Scoring!$M$38)+IF(Data!$AH275&lt;&gt;"",Scoring!$M$39)+IF(Data!$AI275&lt;&gt;"",Scoring!$M$40)+IF(Data!$AJ275&lt;&gt;"",Scoring!$M$41)+IF(Data!$AK275&lt;&gt;"",Scoring!$M$42)+IF(Data!$AL275&lt;&gt;"",Scoring!$M$43)+IF(Data!$AM275&lt;&gt;"",Scoring!$M$44)+IF(Data!$AN275&lt;&gt;"",Scoring!$M$45)+IF(Data!$AO275&lt;&gt;"",Scoring!$M$46)+IF(Data!$AP275&lt;&gt;"",Scoring!$M$47)+IF(Data!$AQ275&lt;&gt;"",Scoring!$M$48)+IF(Data!$AR275&lt;&gt;"",Scoring!$M$49)+IF(Data!$AS275&lt;&gt;"",Scoring!$M$50)+IF(Data!$AT275&lt;&gt;"",Scoring!$M$51)+IF(Data!$AU275&lt;&gt;"",Scoring!$M$52),"")</f>
        <v/>
      </c>
      <c r="BO275" s="184" t="str">
        <f>IF(BN275&lt;&gt;"",LOOKUP(BN275,Likelihoods!$A$7:$A$107,Likelihoods!K$7:K$107),"")</f>
        <v/>
      </c>
      <c r="BP275" s="179" t="str">
        <f>IF(AND(COUNTBLANK($B275:$O275)=13,COUNTBLANK($P275:$Q275)=1,COUNTBLANK($R275:$U275)=3,COUNTBLANK($V275:$X275)=2,COUNTBLANK($Y275:$AE275)=6,COUNTBLANK($AF275:$AJ275)=4,COUNTBLANK($AK275:AN275)=3,COUNTBLANK($AO275:$AQ275)=2,COUNTBLANK($AR275:$AS275)=1,COUNTBLANK($AT275:$AU275)=1),IF(Data!$B275&lt;&gt;"",Scoring!$N$7)+IF(Data!$C275&lt;&gt;"",Scoring!$N$8)+IF(Data!$D275&lt;&gt;"",Scoring!$N$9)+IF(Data!$E275&lt;&gt;"",Scoring!$N$10)+IF(Data!$F275&lt;&gt;"",Scoring!$N$11)+IF(Data!$G275&lt;&gt;"",Scoring!$N$12)+IF(Data!$H275&lt;&gt;"",Scoring!$N$13)+IF(Data!$I275&lt;&gt;"",Scoring!$N$14)+IF(Data!$J275&lt;&gt;"",Scoring!$N$15)+IF(Data!$K275&lt;&gt;"",Scoring!$N$16)+IF(Data!$L275&lt;&gt;"",Scoring!$N$17)+IF(Data!$M275&lt;&gt;"",Scoring!$N$18)+IF(Data!$N275&lt;&gt;"",Scoring!$N$19)+IF(Data!$O275&lt;&gt;"",Scoring!$N$20)+IF(Data!$P275&lt;&gt;"",Scoring!$N$21)+IF(Data!$Q275&lt;&gt;"",Scoring!$N$22)+IF(Data!$R275&lt;&gt;"",Scoring!$N$23)+IF(Data!$S275&lt;&gt;"",Scoring!$N$24)+IF(Data!$T275&lt;&gt;"",Scoring!$N$25)+IF(Data!$U275&lt;&gt;"",Scoring!$N$26)+IF(Data!$V275&lt;&gt;"",Scoring!$N$27)+IF(Data!$W275&lt;&gt;"",Scoring!$N$28)+IF(Data!$X275&lt;&gt;"",Scoring!$N$29)+IF(Data!$Y275&lt;&gt;"",Scoring!$N$30)+IF(Data!$Z275&lt;&gt;"",Scoring!$N$31)+IF(Data!$AA275&lt;&gt;"",Scoring!$N$32)+IF(Data!$AB275&lt;&gt;"",Scoring!$N$33)+IF(Data!$AC275&lt;&gt;"",Scoring!$N$34)+IF(Data!$AD275&lt;&gt;"",Scoring!$N$35)+IF(Data!$AE275&lt;&gt;"",Scoring!$N$36)+IF(Data!$AF275&lt;&gt;"",Scoring!$N$37)+IF(Data!$AG275&lt;&gt;"",Scoring!$N$38)+IF(Data!$AH275&lt;&gt;"",Scoring!$N$39)+IF(Data!$AI275&lt;&gt;"",Scoring!$N$40)+IF(Data!$AJ275&lt;&gt;"",Scoring!$N$41)+IF(Data!$AK275&lt;&gt;"",Scoring!$N$42)+IF(Data!$AL275&lt;&gt;"",Scoring!$N$43)+IF(Data!$AM275&lt;&gt;"",Scoring!$N$44)+IF(Data!$AN275&lt;&gt;"",Scoring!$N$45)+IF(Data!$AO275&lt;&gt;"",Scoring!$N$46)+IF(Data!$AP275&lt;&gt;"",Scoring!$N$47)+IF(Data!$AQ275&lt;&gt;"",Scoring!$N$48)+IF(Data!$AR275&lt;&gt;"",Scoring!$N$49)+IF(Data!$AS275&lt;&gt;"",Scoring!$N$50)+IF(Data!$AT275&lt;&gt;"",Scoring!$N$51)+IF(Data!$AU275&lt;&gt;"",Scoring!$N$52),"")</f>
        <v/>
      </c>
      <c r="BQ275" s="189" t="str">
        <f>IF(BP275&lt;&gt;"",LOOKUP(BP275,Likelihoods!$A$7:$A$107,Likelihoods!L$7:L$107),"")</f>
        <v/>
      </c>
      <c r="BR275" s="181" t="str">
        <f>IF(AND(COUNTBLANK($B275:$O275)=13,COUNTBLANK($P275:$Q275)=1,COUNTBLANK($R275:$U275)=3,COUNTBLANK($V275:$X275)=2,COUNTBLANK($Y275:$AE275)=6,COUNTBLANK($AF275:$AJ275)=4,COUNTBLANK($AK275:AN275)=3,COUNTBLANK($AO275:$AQ275)=2,COUNTBLANK($AR275:$AS275)=1,COUNTBLANK($AT275:$AU275)=1),IF(Data!$B275&lt;&gt;"",Scoring!$O$7)+IF(Data!$C275&lt;&gt;"",Scoring!$O$8)+IF(Data!$D275&lt;&gt;"",Scoring!$O$9)+IF(Data!$E275&lt;&gt;"",Scoring!$O$10)+IF(Data!$F275&lt;&gt;"",Scoring!$O$11)+IF(Data!$G275&lt;&gt;"",Scoring!$O$12)+IF(Data!$H275&lt;&gt;"",Scoring!$O$13)+IF(Data!$I275&lt;&gt;"",Scoring!$O$14)+IF(Data!$J275&lt;&gt;"",Scoring!$O$15)+IF(Data!$K275&lt;&gt;"",Scoring!$O$16)+IF(Data!$L275&lt;&gt;"",Scoring!$O$17)+IF(Data!$M275&lt;&gt;"",Scoring!$O$18)+IF(Data!$N275&lt;&gt;"",Scoring!$O$19)+IF(Data!$O275&lt;&gt;"",Scoring!$O$20)+IF(Data!$P275&lt;&gt;"",Scoring!$O$21)+IF(Data!$Q275&lt;&gt;"",Scoring!$O$22)+IF(Data!$R275&lt;&gt;"",Scoring!$O$23)+IF(Data!$S275&lt;&gt;"",Scoring!$O$24)+IF(Data!$T275&lt;&gt;"",Scoring!$O$25)+IF(Data!$U275&lt;&gt;"",Scoring!$O$26)+IF(Data!$V275&lt;&gt;"",Scoring!$O$27)+IF(Data!$W275&lt;&gt;"",Scoring!$O$28)+IF(Data!$X275&lt;&gt;"",Scoring!$O$29)+IF(Data!$Y275&lt;&gt;"",Scoring!$O$30)+IF(Data!$Z275&lt;&gt;"",Scoring!$O$31)+IF(Data!$AA275&lt;&gt;"",Scoring!$O$32)+IF(Data!$AB275&lt;&gt;"",Scoring!$O$33)+IF(Data!$AC275&lt;&gt;"",Scoring!$O$34)+IF(Data!$AD275&lt;&gt;"",Scoring!$O$35)+IF(Data!$AE275&lt;&gt;"",Scoring!$O$36)+IF(Data!$AF275&lt;&gt;"",Scoring!$O$37)+IF(Data!$AG275&lt;&gt;"",Scoring!$O$38)+IF(Data!$AH275&lt;&gt;"",Scoring!$O$39)+IF(Data!$AI275&lt;&gt;"",Scoring!$O$40)+IF(Data!$AJ275&lt;&gt;"",Scoring!$O$41)+IF(Data!$AK275&lt;&gt;"",Scoring!$O$42)+IF(Data!$AL275&lt;&gt;"",Scoring!$O$43)+IF(Data!$AM275&lt;&gt;"",Scoring!$O$44)+IF(Data!$AN275&lt;&gt;"",Scoring!$O$45)+IF(Data!$AO275&lt;&gt;"",Scoring!$O$46)+IF(Data!$AP275&lt;&gt;"",Scoring!$O$47)+IF(Data!$AQ275&lt;&gt;"",Scoring!$O$48)+IF(Data!$AR275&lt;&gt;"",Scoring!$O$49)+IF(Data!$AS275&lt;&gt;"",Scoring!$O$50)+IF(Data!$AT275&lt;&gt;"",Scoring!$O$51)+IF(Data!$AU275&lt;&gt;"",Scoring!$O$52),"")</f>
        <v/>
      </c>
      <c r="BS275" s="184" t="str">
        <f>IF(BR275&lt;&gt;"",LOOKUP(BR275,Likelihoods!$A$7:$A$107,Likelihoods!M$7:M$107),"")</f>
        <v/>
      </c>
      <c r="BT275" s="181" t="str">
        <f>IF(AND(COUNTBLANK($B275:$O275)=13,COUNTBLANK($P275:$Q275)=1,COUNTBLANK($R275:$U275)=3,COUNTBLANK($V275:$X275)=2,COUNTBLANK($Y275:$AE275)=6,COUNTBLANK($AF275:$AJ275)=4,COUNTBLANK($AK275:AN275)=3,COUNTBLANK($AO275:$AQ275)=2,COUNTBLANK($AR275:$AS275)=1,COUNTBLANK($AT275:$AU275)=1),IF(Data!$B275&lt;&gt;"",Scoring!$P$7)+IF(Data!$C275&lt;&gt;"",Scoring!$P$8)+IF(Data!$D275&lt;&gt;"",Scoring!$P$9)+IF(Data!$E275&lt;&gt;"",Scoring!$P$10)+IF(Data!$F275&lt;&gt;"",Scoring!$P$11)+IF(Data!$G275&lt;&gt;"",Scoring!$P$12)+IF(Data!$H275&lt;&gt;"",Scoring!$P$13)+IF(Data!$I275&lt;&gt;"",Scoring!$P$14)+IF(Data!$J275&lt;&gt;"",Scoring!$P$15)+IF(Data!$K275&lt;&gt;"",Scoring!$P$16)+IF(Data!$L275&lt;&gt;"",Scoring!$P$17)+IF(Data!$M275&lt;&gt;"",Scoring!$P$18)+IF(Data!$N275&lt;&gt;"",Scoring!$P$19)+IF(Data!$O275&lt;&gt;"",Scoring!$P$20)+IF(Data!$P275&lt;&gt;"",Scoring!$P$21)+IF(Data!$Q275&lt;&gt;"",Scoring!$P$22)+IF(Data!$R275&lt;&gt;"",Scoring!$P$23)+IF(Data!$S275&lt;&gt;"",Scoring!$P$24)+IF(Data!$T275&lt;&gt;"",Scoring!$P$25)+IF(Data!$U275&lt;&gt;"",Scoring!$P$26)+IF(Data!$V275&lt;&gt;"",Scoring!$P$27)+IF(Data!$W275&lt;&gt;"",Scoring!$P$28)+IF(Data!$X275&lt;&gt;"",Scoring!$P$29)+IF(Data!$Y275&lt;&gt;"",Scoring!$P$30)+IF(Data!$Z275&lt;&gt;"",Scoring!$P$31)+IF(Data!$AA275&lt;&gt;"",Scoring!$P$32)+IF(Data!$AB275&lt;&gt;"",Scoring!$P$33)+IF(Data!$AC275&lt;&gt;"",Scoring!$P$34)+IF(Data!$AD275&lt;&gt;"",Scoring!$P$35)+IF(Data!$AE275&lt;&gt;"",Scoring!$P$36)+IF(Data!$AF275&lt;&gt;"",Scoring!$P$37)+IF(Data!$AG275&lt;&gt;"",Scoring!$P$38)+IF(Data!$AH275&lt;&gt;"",Scoring!$P$39)+IF(Data!$AI275&lt;&gt;"",Scoring!$P$40)+IF(Data!$AJ275&lt;&gt;"",Scoring!$P$41)+IF(Data!$AK275&lt;&gt;"",Scoring!$P$42)+IF(Data!$AL275&lt;&gt;"",Scoring!$P$43)+IF(Data!$AM275&lt;&gt;"",Scoring!$P$44)+IF(Data!$AN275&lt;&gt;"",Scoring!$P$45)+IF(Data!$AO275&lt;&gt;"",Scoring!$P$46)+IF(Data!$AP275&lt;&gt;"",Scoring!$P$47)+IF(Data!$AQ275&lt;&gt;"",Scoring!$P$48)+IF(Data!$AR275&lt;&gt;"",Scoring!$P$49)+IF(Data!$AS275&lt;&gt;"",Scoring!$P$50)+IF(Data!$AT275&lt;&gt;"",Scoring!$P$51)+IF(Data!$AU275&lt;&gt;"",Scoring!$P$52),"")</f>
        <v/>
      </c>
      <c r="BU275" s="180" t="str">
        <f>IF(BT275&lt;&gt;"",LOOKUP(BT275,Likelihoods!$A$7:$A$107,Likelihoods!N$7:N$107),"")</f>
        <v/>
      </c>
      <c r="BV275" s="181" t="str">
        <f>IF(AND(COUNTBLANK($B275:$O275)=13,COUNTBLANK($P275:$Q275)=1,COUNTBLANK($R275:$U275)=3,COUNTBLANK($V275:$X275)=2,COUNTBLANK($Y275:$AE275)=6,COUNTBLANK($AF275:$AJ275)=4,COUNTBLANK($AK275:AN275)=3,COUNTBLANK($AO275:$AQ275)=2,COUNTBLANK($AR275:$AS275)=1,COUNTBLANK($AT275:$AU275)=1),IF(Data!$B275&lt;&gt;"",Scoring!$Q$7)+IF(Data!$C275&lt;&gt;"",Scoring!$Q$8)+IF(Data!$D275&lt;&gt;"",Scoring!$Q$9)+IF(Data!$E275&lt;&gt;"",Scoring!$Q$10)+IF(Data!$F275&lt;&gt;"",Scoring!$Q$11)+IF(Data!$G275&lt;&gt;"",Scoring!$Q$12)+IF(Data!$H275&lt;&gt;"",Scoring!$Q$13)+IF(Data!$I275&lt;&gt;"",Scoring!$Q$14)+IF(Data!$J275&lt;&gt;"",Scoring!$Q$15)+IF(Data!$K275&lt;&gt;"",Scoring!$Q$16)+IF(Data!$L275&lt;&gt;"",Scoring!$Q$17)+IF(Data!$M275&lt;&gt;"",Scoring!$Q$18)+IF(Data!$N275&lt;&gt;"",Scoring!$Q$19)+IF(Data!$O275&lt;&gt;"",Scoring!$Q$20)+IF(Data!$P275&lt;&gt;"",Scoring!$Q$21)+IF(Data!$Q275&lt;&gt;"",Scoring!$Q$22)+IF(Data!$R275&lt;&gt;"",Scoring!$Q$23)+IF(Data!$S275&lt;&gt;"",Scoring!$Q$24)+IF(Data!$T275&lt;&gt;"",Scoring!$Q$25)+IF(Data!$U275&lt;&gt;"",Scoring!$Q$26)+IF(Data!$V275&lt;&gt;"",Scoring!$Q$27)+IF(Data!$W275&lt;&gt;"",Scoring!$Q$28)+IF(Data!$X275&lt;&gt;"",Scoring!$Q$29)+IF(Data!$Y275&lt;&gt;"",Scoring!$Q$30)+IF(Data!$Z275&lt;&gt;"",Scoring!$Q$31)+IF(Data!$AA275&lt;&gt;"",Scoring!$Q$32)+IF(Data!$AB275&lt;&gt;"",Scoring!$Q$33)+IF(Data!$AC275&lt;&gt;"",Scoring!$Q$34)+IF(Data!$AD275&lt;&gt;"",Scoring!$Q$35)+IF(Data!$AE275&lt;&gt;"",Scoring!$Q$36)+IF(Data!$AF275&lt;&gt;"",Scoring!$Q$37)+IF(Data!$AG275&lt;&gt;"",Scoring!$Q$38)+IF(Data!$AH275&lt;&gt;"",Scoring!$Q$39)+IF(Data!$AI275&lt;&gt;"",Scoring!$Q$40)+IF(Data!$AJ275&lt;&gt;"",Scoring!$Q$41)+IF(Data!$AK275&lt;&gt;"",Scoring!$Q$42)+IF(Data!$AL275&lt;&gt;"",Scoring!$Q$43)+IF(Data!$AM275&lt;&gt;"",Scoring!$Q$44)+IF(Data!$AN275&lt;&gt;"",Scoring!$Q$45)+IF(Data!$AO275&lt;&gt;"",Scoring!$Q$46)+IF(Data!$AP275&lt;&gt;"",Scoring!$Q$47)+IF(Data!$AQ275&lt;&gt;"",Scoring!$Q$48)+IF(Data!$AR275&lt;&gt;"",Scoring!$Q$49)+IF(Data!$AS275&lt;&gt;"",Scoring!$Q$50)+IF(Data!$AT275&lt;&gt;"",Scoring!$Q$51)+IF(Data!$AU275&lt;&gt;"",Scoring!$Q$52),"")</f>
        <v/>
      </c>
      <c r="BW275" s="183" t="str">
        <f>IF(BV275&lt;&gt;"",LOOKUP(BV275,Likelihoods!$A$7:$A$107,Likelihoods!O$7:O$107),"")</f>
        <v/>
      </c>
      <c r="BX275" s="9"/>
      <c r="BY275" s="9"/>
      <c r="BZ275" s="9"/>
      <c r="CA275" s="9"/>
      <c r="CB275" s="9"/>
      <c r="CC275" s="9"/>
      <c r="CD275" s="9"/>
      <c r="CE275" s="9"/>
      <c r="CF275" s="9"/>
      <c r="CG275" s="9"/>
      <c r="CH275" s="9"/>
      <c r="CI275" s="9"/>
      <c r="CJ275" s="9"/>
      <c r="CK275" s="9"/>
    </row>
    <row r="276" spans="1:89" ht="14.25">
      <c r="A276" s="59"/>
      <c r="B276" s="76"/>
      <c r="C276" s="77"/>
      <c r="D276" s="77"/>
      <c r="E276" s="77"/>
      <c r="F276" s="77"/>
      <c r="G276" s="77"/>
      <c r="H276" s="77"/>
      <c r="I276" s="77"/>
      <c r="J276" s="77"/>
      <c r="K276" s="77"/>
      <c r="L276" s="77"/>
      <c r="M276" s="77"/>
      <c r="N276" s="77"/>
      <c r="O276" s="77"/>
      <c r="P276" s="76"/>
      <c r="Q276" s="78"/>
      <c r="R276" s="77"/>
      <c r="S276" s="77"/>
      <c r="T276" s="77"/>
      <c r="U276" s="77"/>
      <c r="V276" s="76"/>
      <c r="W276" s="77"/>
      <c r="X276" s="78"/>
      <c r="Y276" s="77"/>
      <c r="Z276" s="77"/>
      <c r="AA276" s="77"/>
      <c r="AB276" s="77"/>
      <c r="AC276" s="77"/>
      <c r="AD276" s="77"/>
      <c r="AE276" s="77"/>
      <c r="AF276" s="76"/>
      <c r="AG276" s="77"/>
      <c r="AH276" s="77"/>
      <c r="AI276" s="77"/>
      <c r="AJ276" s="78"/>
      <c r="AK276" s="77"/>
      <c r="AL276" s="77"/>
      <c r="AM276" s="77"/>
      <c r="AN276" s="77"/>
      <c r="AO276" s="76"/>
      <c r="AP276" s="77"/>
      <c r="AQ276" s="78"/>
      <c r="AR276" s="76"/>
      <c r="AS276" s="78"/>
      <c r="AT276" s="77"/>
      <c r="AU276" s="77"/>
      <c r="AV276" s="179" t="str">
        <f>IF(AND(COUNTBLANK($B276:$O276)=13,COUNTBLANK($P276:$Q276)=1,COUNTBLANK($R276:$U276)=3,COUNTBLANK($V276:$X276)=2,COUNTBLANK($Y276:$AE276)=6,COUNTBLANK($AF276:$AJ276)=4,COUNTBLANK($AK276:AN276)=3,COUNTBLANK($AO276:$AQ276)=2,COUNTBLANK($AR276:$AS276)=1,COUNTBLANK($AT276:$AU276)=1),IF(Data!$B276&lt;&gt;"",Scoring!$D$7)+IF(Data!$C276&lt;&gt;"",Scoring!$D$8)+IF(Data!$D276&lt;&gt;"",Scoring!$D$9)+IF(Data!$E276&lt;&gt;"",Scoring!$D$10)+IF(Data!$F276&lt;&gt;"",Scoring!$D$11)+IF(Data!$G276&lt;&gt;"",Scoring!$D$12)+IF(Data!$H276&lt;&gt;"",Scoring!$D$13)+IF(Data!$I276&lt;&gt;"",Scoring!$D$14)+IF(Data!$J276&lt;&gt;"",Scoring!$D$15)+IF(Data!$K276&lt;&gt;"",Scoring!$D$16)+IF(Data!$L276&lt;&gt;"",Scoring!$D$17)+IF(Data!$M276&lt;&gt;"",Scoring!$D$18)+IF(Data!$N276&lt;&gt;"",Scoring!$D$19)+IF(Data!$O276&lt;&gt;"",Scoring!$D$20)+IF(Data!$P276&lt;&gt;"",Scoring!$D$21)+IF(Data!$Q276&lt;&gt;"",Scoring!$D$22)+IF(Data!$R276&lt;&gt;"",Scoring!$D$23)+IF(Data!$S276&lt;&gt;"",Scoring!$D$24)+IF(Data!$T276&lt;&gt;"",Scoring!$D$25)+IF(Data!$U276&lt;&gt;"",Scoring!$D$26)+IF(Data!$V276&lt;&gt;"",Scoring!$D$27)+IF(Data!$W276&lt;&gt;"",Scoring!$D$28)+IF(Data!$X276&lt;&gt;"",Scoring!$D$29)+IF(Data!$Y276&lt;&gt;"",Scoring!$D$30)+IF(Data!$Z276&lt;&gt;"",Scoring!$D$31)+IF(Data!$AA276&lt;&gt;"",Scoring!$D$32)+IF(Data!$AB276&lt;&gt;"",Scoring!$D$33)+IF(Data!$AC276&lt;&gt;"",Scoring!$D$34)+IF(Data!$AD276&lt;&gt;"",Scoring!$D$35)+IF(Data!$AE276&lt;&gt;"",Scoring!$D$36)+IF(Data!$AF276&lt;&gt;"",Scoring!$D$37)+IF(Data!$AG276&lt;&gt;"",Scoring!$D$38)+IF(Data!$AH276&lt;&gt;"",Scoring!$D$39)+IF(Data!$AI276&lt;&gt;"",Scoring!$D$40)+IF(Data!$AJ276&lt;&gt;"",Scoring!$D$41)+IF(Data!$AK276&lt;&gt;"",Scoring!$D$42)+IF(Data!$AL276&lt;&gt;"",Scoring!$D$43)+IF(Data!$AM276&lt;&gt;"",Scoring!$D$44)+IF(Data!$AN276&lt;&gt;"",Scoring!$D$45)+IF(Data!$AO276&lt;&gt;"",Scoring!$D$46)+IF(Data!$AP276&lt;&gt;"",Scoring!$D$47)+IF(Data!$AQ276&lt;&gt;"",Scoring!$D$48)+IF(Data!$AR276&lt;&gt;"",Scoring!$D$49)+IF(Data!$AS276&lt;&gt;"",Scoring!$D$50)+IF(Data!$AT276&lt;&gt;"",Scoring!$D$51)+IF(Data!$AU276&lt;&gt;"",Scoring!$D$52),"")</f>
        <v/>
      </c>
      <c r="AW276" s="180" t="str">
        <f>IF(AV276&lt;&gt;"",LOOKUP(AV276,Likelihoods!$A$7:$A$107,Likelihoods!B$7:B$107),"")</f>
        <v/>
      </c>
      <c r="AX276" s="181" t="str">
        <f>IF(AND(COUNTBLANK($B276:$O276)=13,COUNTBLANK($P276:$Q276)=1,COUNTBLANK($R276:$U276)=3,COUNTBLANK($V276:$X276)=2,COUNTBLANK($Y276:$AE276)=6,COUNTBLANK($AF276:$AJ276)=4,COUNTBLANK($AK276:AN276)=3,COUNTBLANK($AO276:$AQ276)=2,COUNTBLANK($AR276:$AS276)=1,COUNTBLANK($AT276:$AU276)=1),IF(Data!$B276&lt;&gt;"",Scoring!$E$7)+IF(Data!$C276&lt;&gt;"",Scoring!$E$8)+IF(Data!$D276&lt;&gt;"",Scoring!$E$9)+IF(Data!$E276&lt;&gt;"",Scoring!$E$10)+IF(Data!$F276&lt;&gt;"",Scoring!$E$11)+IF(Data!$G276&lt;&gt;"",Scoring!$E$12)+IF(Data!$H276&lt;&gt;"",Scoring!$E$13)+IF(Data!$I276&lt;&gt;"",Scoring!$E$14)+IF(Data!$J276&lt;&gt;"",Scoring!$E$15)+IF(Data!$K276&lt;&gt;"",Scoring!$E$16)+IF(Data!$L276&lt;&gt;"",Scoring!$E$17)+IF(Data!$M276&lt;&gt;"",Scoring!$E$18)+IF(Data!$N276&lt;&gt;"",Scoring!$E$19)+IF(Data!$O276&lt;&gt;"",Scoring!$E$20)+IF(Data!$P276&lt;&gt;"",Scoring!$E$21)+IF(Data!$Q276&lt;&gt;"",Scoring!$E$22)+IF(Data!$R276&lt;&gt;"",Scoring!$E$23)+IF(Data!$S276&lt;&gt;"",Scoring!$E$24)+IF(Data!$T276&lt;&gt;"",Scoring!$E$25)+IF(Data!$U276&lt;&gt;"",Scoring!$E$26)+IF(Data!$V276&lt;&gt;"",Scoring!$E$27)+IF(Data!$W276&lt;&gt;"",Scoring!$E$28)+IF(Data!$X276&lt;&gt;"",Scoring!$E$29)+IF(Data!$Y276&lt;&gt;"",Scoring!$E$30)+IF(Data!$Z276&lt;&gt;"",Scoring!$E$31)+IF(Data!$AA276&lt;&gt;"",Scoring!$E$32)+IF(Data!$AB276&lt;&gt;"",Scoring!$E$33)+IF(Data!$AC276&lt;&gt;"",Scoring!$E$34)+IF(Data!$AD276&lt;&gt;"",Scoring!$E$35)+IF(Data!$AE276&lt;&gt;"",Scoring!$E$36)+IF(Data!$AF276&lt;&gt;"",Scoring!$E$37)+IF(Data!$AG276&lt;&gt;"",Scoring!$E$38)+IF(Data!$AH276&lt;&gt;"",Scoring!$E$39)+IF(Data!$AI276&lt;&gt;"",Scoring!$E$40)+IF(Data!$AJ276&lt;&gt;"",Scoring!$E$41)+IF(Data!$AK276&lt;&gt;"",Scoring!$E$42)+IF(Data!$AL276&lt;&gt;"",Scoring!$E$43)+IF(Data!$AM276&lt;&gt;"",Scoring!$E$44)+IF(Data!$AN276&lt;&gt;"",Scoring!$E$45)+IF(Data!$AO276&lt;&gt;"",Scoring!$E$46)+IF(Data!$AP276&lt;&gt;"",Scoring!$E$47)+IF(Data!$AQ276&lt;&gt;"",Scoring!$E$48)+IF(Data!$AR276&lt;&gt;"",Scoring!$E$49)+IF(Data!$AS276&lt;&gt;"",Scoring!$E$50)+IF(Data!$AT276&lt;&gt;"",Scoring!$E$51)+IF(Data!$AU276&lt;&gt;"",Scoring!$E$52),"")</f>
        <v/>
      </c>
      <c r="AY276" s="180" t="str">
        <f>IF(AX276&lt;&gt;"",LOOKUP(AX276,Likelihoods!$A$7:$A$107,Likelihoods!C$7:C$107),"")</f>
        <v/>
      </c>
      <c r="AZ276" s="182" t="str">
        <f>IF(AND(COUNTBLANK($B276:$O276)=13,COUNTBLANK($P276:$Q276)=1,COUNTBLANK($R276:$U276)=3,COUNTBLANK($V276:$X276)=2,COUNTBLANK($Y276:$AE276)=6,COUNTBLANK($AF276:$AJ276)=4,COUNTBLANK($AK276:AN276)=3,COUNTBLANK($AO276:$AQ276)=2,COUNTBLANK($AR276:$AS276)=1,COUNTBLANK($AT276:$AU276)=1),IF(Data!$B276&lt;&gt;"",Scoring!$F$7)+IF(Data!$C276&lt;&gt;"",Scoring!$F$8)+IF(Data!$D276&lt;&gt;"",Scoring!$F$9)+IF(Data!$E276&lt;&gt;"",Scoring!$F$10)+IF(Data!$F276&lt;&gt;"",Scoring!$F$11)+IF(Data!$G276&lt;&gt;"",Scoring!$F$12)+IF(Data!$H276&lt;&gt;"",Scoring!$F$13)+IF(Data!$I276&lt;&gt;"",Scoring!$F$14)+IF(Data!$J276&lt;&gt;"",Scoring!$F$15)+IF(Data!$K276&lt;&gt;"",Scoring!$F$16)+IF(Data!$L276&lt;&gt;"",Scoring!$F$17)+IF(Data!$M276&lt;&gt;"",Scoring!$F$18)+IF(Data!$N276&lt;&gt;"",Scoring!$F$19)+IF(Data!$O276&lt;&gt;"",Scoring!$F$20)+IF(Data!$P276&lt;&gt;"",Scoring!$F$21)+IF(Data!$Q276&lt;&gt;"",Scoring!$F$22)+IF(Data!$R276&lt;&gt;"",Scoring!$F$23)+IF(Data!$S276&lt;&gt;"",Scoring!$F$24)+IF(Data!$T276&lt;&gt;"",Scoring!$F$25)+IF(Data!$U276&lt;&gt;"",Scoring!$F$26)+IF(Data!$V276&lt;&gt;"",Scoring!$F$27)+IF(Data!$W276&lt;&gt;"",Scoring!$F$28)+IF(Data!$X276&lt;&gt;"",Scoring!$F$29)+IF(Data!$Y276&lt;&gt;"",Scoring!$F$30)+IF(Data!$Z276&lt;&gt;"",Scoring!$F$31)+IF(Data!$AA276&lt;&gt;"",Scoring!$F$32)+IF(Data!$AB276&lt;&gt;"",Scoring!$F$33)+IF(Data!$AC276&lt;&gt;"",Scoring!$F$34)+IF(Data!$AD276&lt;&gt;"",Scoring!$F$35)+IF(Data!$AE276&lt;&gt;"",Scoring!$F$36)+IF(Data!$AF276&lt;&gt;"",Scoring!$F$37)+IF(Data!$AG276&lt;&gt;"",Scoring!$F$38)+IF(Data!$AH276&lt;&gt;"",Scoring!$F$39)+IF(Data!$AI276&lt;&gt;"",Scoring!$F$40)+IF(Data!$AJ276&lt;&gt;"",Scoring!$F$41)+IF(Data!$AK276&lt;&gt;"",Scoring!$F$42)+IF(Data!$AL276&lt;&gt;"",Scoring!$F$43)+IF(Data!$AM276&lt;&gt;"",Scoring!$F$44)+IF(Data!$AN276&lt;&gt;"",Scoring!$F$45)+IF(Data!$AO276&lt;&gt;"",Scoring!$F$46)+IF(Data!$AP276&lt;&gt;"",Scoring!$F$47)+IF(Data!$AQ276&lt;&gt;"",Scoring!$F$48)+IF(Data!$AR276&lt;&gt;"",Scoring!$F$49)+IF(Data!$AS276&lt;&gt;"",Scoring!$F$50)+IF(Data!$AT276&lt;&gt;"",Scoring!$F$51)+IF(Data!$AU276&lt;&gt;"",Scoring!$F$52),"")</f>
        <v/>
      </c>
      <c r="BA276" s="183" t="str">
        <f>IF(AZ276&lt;&gt;"",LOOKUP(AZ276,Likelihoods!$A$7:$A$107,Likelihoods!D$7:D$107),"")</f>
        <v/>
      </c>
      <c r="BB276" s="181" t="str">
        <f>IF(AND(COUNTBLANK($B276:$O276)=13,COUNTBLANK($P276:$Q276)=1,COUNTBLANK($R276:$U276)=3,COUNTBLANK($V276:$X276)=2,COUNTBLANK($Y276:$AE276)=6,COUNTBLANK($AF276:$AJ276)=4,COUNTBLANK($AK276:AN276)=3,COUNTBLANK($AO276:$AQ276)=2,COUNTBLANK($AR276:$AS276)=1,COUNTBLANK($AT276:$AU276)=1),IF(Data!$B276&lt;&gt;"",Scoring!$G$7)+IF(Data!$C276&lt;&gt;"",Scoring!$G$8)+IF(Data!$D276&lt;&gt;"",Scoring!$G$9)+IF(Data!$E276&lt;&gt;"",Scoring!$G$10)+IF(Data!$F276&lt;&gt;"",Scoring!$G$11)+IF(Data!$G276&lt;&gt;"",Scoring!$G$12)+IF(Data!$H276&lt;&gt;"",Scoring!$G$13)+IF(Data!$I276&lt;&gt;"",Scoring!$G$14)+IF(Data!$J276&lt;&gt;"",Scoring!$G$15)+IF(Data!$K276&lt;&gt;"",Scoring!$G$16)+IF(Data!$L276&lt;&gt;"",Scoring!$G$17)+IF(Data!$M276&lt;&gt;"",Scoring!$G$18)+IF(Data!$N276&lt;&gt;"",Scoring!$G$19)+IF(Data!$O276&lt;&gt;"",Scoring!$G$20)+IF(Data!$P276&lt;&gt;"",Scoring!$G$21)+IF(Data!$Q276&lt;&gt;"",Scoring!$G$22)+IF(Data!$R276&lt;&gt;"",Scoring!$G$23)+IF(Data!$S276&lt;&gt;"",Scoring!$G$24)+IF(Data!$T276&lt;&gt;"",Scoring!$G$25)+IF(Data!$U276&lt;&gt;"",Scoring!$G$26)+IF(Data!$V276&lt;&gt;"",Scoring!$G$27)+IF(Data!$W276&lt;&gt;"",Scoring!$G$28)+IF(Data!$X276&lt;&gt;"",Scoring!$G$29)+IF(Data!$Y276&lt;&gt;"",Scoring!$G$30)+IF(Data!$Z276&lt;&gt;"",Scoring!$G$31)+IF(Data!$AA276&lt;&gt;"",Scoring!$G$32)+IF(Data!$AB276&lt;&gt;"",Scoring!$G$33)+IF(Data!$AC276&lt;&gt;"",Scoring!$G$34)+IF(Data!$AD276&lt;&gt;"",Scoring!$G$35)+IF(Data!$AE276&lt;&gt;"",Scoring!$G$36)+IF(Data!$AF276&lt;&gt;"",Scoring!$G$37)+IF(Data!$AG276&lt;&gt;"",Scoring!$G$38)+IF(Data!$AH276&lt;&gt;"",Scoring!$G$39)+IF(Data!$AI276&lt;&gt;"",Scoring!$G$40)+IF(Data!$AJ276&lt;&gt;"",Scoring!$G$41)+IF(Data!$AK276&lt;&gt;"",Scoring!$G$42)+IF(Data!$AL276&lt;&gt;"",Scoring!$G$43)+IF(Data!$AM276&lt;&gt;"",Scoring!$G$44)+IF(Data!$AN276&lt;&gt;"",Scoring!$G$45)+IF(Data!$AO276&lt;&gt;"",Scoring!$G$46)+IF(Data!$AP276&lt;&gt;"",Scoring!$G$47)+IF(Data!$AQ276&lt;&gt;"",Scoring!$G$48)+IF(Data!$AR276&lt;&gt;"",Scoring!$G$49)+IF(Data!$AS276&lt;&gt;"",Scoring!$G$50)+IF(Data!$AT276&lt;&gt;"",Scoring!$G$51)+IF(Data!$AU276&lt;&gt;"",Scoring!$G$52),"")</f>
        <v/>
      </c>
      <c r="BC276" s="184" t="str">
        <f>IF(BB276&lt;&gt;"",LOOKUP(BB276,Likelihoods!$A$7:$A$107,Likelihoods!E$7:E$107),"")</f>
        <v/>
      </c>
      <c r="BD276" s="185" t="str">
        <f>IF(AND(COUNTBLANK($B276:$O276)=13,COUNTBLANK($P276:$Q276)=1,COUNTBLANK($R276:$U276)=3,COUNTBLANK($V276:$X276)=2,COUNTBLANK($Y276:$AE276)=6,COUNTBLANK($AF276:$AJ276)=4,COUNTBLANK($AK276:AN276)=3,COUNTBLANK($AO276:$AQ276)=2,COUNTBLANK($AR276:$AS276)=1,COUNTBLANK($AT276:$AU276)=1),IF(Data!$B276&lt;&gt;"",Scoring!$H$7)+IF(Data!$C276&lt;&gt;"",Scoring!$H$8)+IF(Data!$D276&lt;&gt;"",Scoring!$H$9)+IF(Data!$E276&lt;&gt;"",Scoring!$H$10)+IF(Data!$F276&lt;&gt;"",Scoring!$H$11)+IF(Data!$G276&lt;&gt;"",Scoring!$H$12)+IF(Data!$H276&lt;&gt;"",Scoring!$H$13)+IF(Data!$I276&lt;&gt;"",Scoring!$H$14)+IF(Data!$J276&lt;&gt;"",Scoring!$H$15)+IF(Data!$K276&lt;&gt;"",Scoring!$H$16)+IF(Data!$L276&lt;&gt;"",Scoring!$H$17)+IF(Data!$M276&lt;&gt;"",Scoring!$H$18)+IF(Data!$N276&lt;&gt;"",Scoring!$H$19)+IF(Data!$O276&lt;&gt;"",Scoring!$H$20)+IF(Data!$P276&lt;&gt;"",Scoring!$H$21)+IF(Data!$Q276&lt;&gt;"",Scoring!$H$22)+IF(Data!$R276&lt;&gt;"",Scoring!$H$23)+IF(Data!$S276&lt;&gt;"",Scoring!$H$24)+IF(Data!$T276&lt;&gt;"",Scoring!$H$25)+IF(Data!$U276&lt;&gt;"",Scoring!$H$26)+IF(Data!$V276&lt;&gt;"",Scoring!$H$27)+IF(Data!$W276&lt;&gt;"",Scoring!$H$28)+IF(Data!$X276&lt;&gt;"",Scoring!$H$29)+IF(Data!$Y276&lt;&gt;"",Scoring!$H$30)+IF(Data!$Z276&lt;&gt;"",Scoring!$H$31)+IF(Data!$AA276&lt;&gt;"",Scoring!$H$32)+IF(Data!$AB276&lt;&gt;"",Scoring!$H$33)+IF(Data!$AC276&lt;&gt;"",Scoring!$H$34)+IF(Data!$AD276&lt;&gt;"",Scoring!$H$35)+IF(Data!$AE276&lt;&gt;"",Scoring!$H$36)+IF(Data!$AF276&lt;&gt;"",Scoring!$H$37)+IF(Data!$AG276&lt;&gt;"",Scoring!$H$38)+IF(Data!$AH276&lt;&gt;"",Scoring!$H$39)+IF(Data!$AI276&lt;&gt;"",Scoring!$H$40)+IF(Data!$AJ276&lt;&gt;"",Scoring!$H$41)+IF(Data!$AK276&lt;&gt;"",Scoring!$H$42)+IF(Data!$AL276&lt;&gt;"",Scoring!$H$43)+IF(Data!$AM276&lt;&gt;"",Scoring!$H$44)+IF(Data!$AN276&lt;&gt;"",Scoring!$H$45)+IF(Data!$AO276&lt;&gt;"",Scoring!$H$46)+IF(Data!$AP276&lt;&gt;"",Scoring!$H$47)+IF(Data!$AQ276&lt;&gt;"",Scoring!$H$48)+IF(Data!$AR276&lt;&gt;"",Scoring!$H$49)+IF(Data!$AS276&lt;&gt;"",Scoring!$H$50)+IF(Data!$AT276&lt;&gt;"",Scoring!$H$51)+IF(Data!$AU276&lt;&gt;"",Scoring!$H$52),"")</f>
        <v/>
      </c>
      <c r="BE276" s="186" t="str">
        <f>IF(BD276&lt;&gt;"",LOOKUP(BD276,Likelihoods!$A$7:$A$107,Likelihoods!F$7:F$107),"")</f>
        <v/>
      </c>
      <c r="BF276" s="181" t="str">
        <f>IF(AND(COUNTBLANK($B276:$O276)=13,COUNTBLANK($P276:$Q276)=1,COUNTBLANK($R276:$U276)=3,COUNTBLANK($V276:$X276)=2,COUNTBLANK($Y276:$AE276)=6,COUNTBLANK($AF276:$AJ276)=4,COUNTBLANK($AK276:AN276)=3,COUNTBLANK($AO276:$AQ276)=2,COUNTBLANK($AR276:$AS276)=1,COUNTBLANK($AT276:$AU276)=1),IF(Data!$B276&lt;&gt;"",Scoring!$I$7)+IF(Data!$C276&lt;&gt;"",Scoring!$I$8)+IF(Data!$D276&lt;&gt;"",Scoring!$I$9)+IF(Data!$E276&lt;&gt;"",Scoring!$I$10)+IF(Data!$F276&lt;&gt;"",Scoring!$I$11)+IF(Data!$G276&lt;&gt;"",Scoring!$I$12)+IF(Data!$H276&lt;&gt;"",Scoring!$I$13)+IF(Data!$I276&lt;&gt;"",Scoring!$I$14)+IF(Data!$J276&lt;&gt;"",Scoring!$I$15)+IF(Data!$K276&lt;&gt;"",Scoring!$I$16)+IF(Data!$L276&lt;&gt;"",Scoring!$I$17)+IF(Data!$M276&lt;&gt;"",Scoring!$I$18)+IF(Data!$N276&lt;&gt;"",Scoring!$I$19)+IF(Data!$O276&lt;&gt;"",Scoring!$I$20)+IF(Data!$P276&lt;&gt;"",Scoring!$I$21)+IF(Data!$Q276&lt;&gt;"",Scoring!$I$22)+IF(Data!$R276&lt;&gt;"",Scoring!$I$23)+IF(Data!$S276&lt;&gt;"",Scoring!$I$24)+IF(Data!$T276&lt;&gt;"",Scoring!$I$25)+IF(Data!$U276&lt;&gt;"",Scoring!$I$26)+IF(Data!$V276&lt;&gt;"",Scoring!$I$27)+IF(Data!$W276&lt;&gt;"",Scoring!$I$28)+IF(Data!$X276&lt;&gt;"",Scoring!$I$29)+IF(Data!$Y276&lt;&gt;"",Scoring!$I$30)+IF(Data!$Z276&lt;&gt;"",Scoring!$I$31)+IF(Data!$AA276&lt;&gt;"",Scoring!$I$32)+IF(Data!$AB276&lt;&gt;"",Scoring!$I$33)+IF(Data!$AC276&lt;&gt;"",Scoring!$I$34)+IF(Data!$AD276&lt;&gt;"",Scoring!$I$35)+IF(Data!$AE276&lt;&gt;"",Scoring!$I$36)+IF(Data!$AF276&lt;&gt;"",Scoring!$I$37)+IF(Data!$AG276&lt;&gt;"",Scoring!$I$38)+IF(Data!$AH276&lt;&gt;"",Scoring!$I$39)+IF(Data!$AI276&lt;&gt;"",Scoring!$I$40)+IF(Data!$AJ276&lt;&gt;"",Scoring!$I$41)+IF(Data!$AK276&lt;&gt;"",Scoring!$I$42)+IF(Data!$AL276&lt;&gt;"",Scoring!$I$43)+IF(Data!$AM276&lt;&gt;"",Scoring!$I$44)+IF(Data!$AN276&lt;&gt;"",Scoring!$I$45)+IF(Data!$AO276&lt;&gt;"",Scoring!$I$46)+IF(Data!$AP276&lt;&gt;"",Scoring!$I$47)+IF(Data!$AQ276&lt;&gt;"",Scoring!$I$48)+IF(Data!$AR276&lt;&gt;"",Scoring!$I$49)+IF(Data!$AS276&lt;&gt;"",Scoring!$I$50)+IF(Data!$AT276&lt;&gt;"",Scoring!$I$51)+IF(Data!$AU276&lt;&gt;"",Scoring!$I$52),"")</f>
        <v/>
      </c>
      <c r="BG276" s="180" t="str">
        <f>IF(BF276&lt;&gt;"",LOOKUP(BF276,Likelihoods!$A$7:$A$107,Likelihoods!G$7:G$107),"")</f>
        <v/>
      </c>
      <c r="BH276" s="187" t="str">
        <f>IF(AND(COUNTBLANK($B276:$O276)=13,COUNTBLANK($P276:$Q276)=1,COUNTBLANK($R276:$U276)=3,COUNTBLANK($V276:$X276)=2,COUNTBLANK($Y276:$AE276)=6,COUNTBLANK($AF276:$AJ276)=4,COUNTBLANK($AK276:AN276)=3,COUNTBLANK($AO276:$AQ276)=2,COUNTBLANK($AR276:$AS276)=1,COUNTBLANK($AT276:$AU276)=1),IF(Data!$B276&lt;&gt;"",Scoring!$J$7)+IF(Data!$C276&lt;&gt;"",Scoring!$J$8)+IF(Data!$D276&lt;&gt;"",Scoring!$J$9)+IF(Data!$E276&lt;&gt;"",Scoring!$J$10)+IF(Data!$F276&lt;&gt;"",Scoring!$J$11)+IF(Data!$G276&lt;&gt;"",Scoring!$J$12)+IF(Data!$H276&lt;&gt;"",Scoring!$J$13)+IF(Data!$I276&lt;&gt;"",Scoring!$J$14)+IF(Data!$J276&lt;&gt;"",Scoring!$J$15)+IF(Data!$K276&lt;&gt;"",Scoring!$J$16)+IF(Data!$L276&lt;&gt;"",Scoring!$J$17)+IF(Data!$M276&lt;&gt;"",Scoring!$J$18)+IF(Data!$N276&lt;&gt;"",Scoring!$J$19)+IF(Data!$O276&lt;&gt;"",Scoring!$J$20)+IF(Data!$P276&lt;&gt;"",Scoring!$J$21)+IF(Data!$Q276&lt;&gt;"",Scoring!$J$22)+IF(Data!$R276&lt;&gt;"",Scoring!$J$23)+IF(Data!$S276&lt;&gt;"",Scoring!$J$24)+IF(Data!$T276&lt;&gt;"",Scoring!$J$25)+IF(Data!$U276&lt;&gt;"",Scoring!$J$26)+IF(Data!$V276&lt;&gt;"",Scoring!$J$27)+IF(Data!$W276&lt;&gt;"",Scoring!$J$28)+IF(Data!$X276&lt;&gt;"",Scoring!$J$29)+IF(Data!$Y276&lt;&gt;"",Scoring!$J$30)+IF(Data!$Z276&lt;&gt;"",Scoring!$J$31)+IF(Data!$AA276&lt;&gt;"",Scoring!$J$32)+IF(Data!$AB276&lt;&gt;"",Scoring!$J$33)+IF(Data!$AC276&lt;&gt;"",Scoring!$J$34)+IF(Data!$AD276&lt;&gt;"",Scoring!$J$35)+IF(Data!$AE276&lt;&gt;"",Scoring!$J$36)+IF(Data!$AF276&lt;&gt;"",Scoring!$J$37)+IF(Data!$AG276&lt;&gt;"",Scoring!$J$38)+IF(Data!$AH276&lt;&gt;"",Scoring!$J$39)+IF(Data!$AI276&lt;&gt;"",Scoring!$J$40)+IF(Data!$AJ276&lt;&gt;"",Scoring!$J$41)+IF(Data!$AK276&lt;&gt;"",Scoring!$J$42)+IF(Data!$AL276&lt;&gt;"",Scoring!$J$43)+IF(Data!$AM276&lt;&gt;"",Scoring!$J$44)+IF(Data!$AN276&lt;&gt;"",Scoring!$J$45)+IF(Data!$AO276&lt;&gt;"",Scoring!$J$46)+IF(Data!$AP276&lt;&gt;"",Scoring!$J$47)+IF(Data!$AQ276&lt;&gt;"",Scoring!$J$48)+IF(Data!$AR276&lt;&gt;"",Scoring!$J$49)+IF(Data!$AS276&lt;&gt;"",Scoring!$J$50)+IF(Data!$AT276&lt;&gt;"",Scoring!$J$51)+IF(Data!$AU276&lt;&gt;"",Scoring!$J$52),"")</f>
        <v/>
      </c>
      <c r="BI276" s="183" t="str">
        <f>IF(BH276&lt;&gt;"",LOOKUP(BH276,Likelihoods!$A$7:$A$107,Likelihoods!H$7:H$107),"")</f>
        <v/>
      </c>
      <c r="BJ276" s="188" t="str">
        <f>IF(AND(COUNTBLANK($B276:$O276)=13,COUNTBLANK($P276:$Q276)=1,COUNTBLANK($R276:$U276)=3,COUNTBLANK($V276:$X276)=2,COUNTBLANK($Y276:$AE276)=6,COUNTBLANK($AF276:$AJ276)=4,COUNTBLANK($AK276:AN276)=3,COUNTBLANK($AO276:$AQ276)=2,COUNTBLANK($AR276:$AS276)=1,COUNTBLANK($AT276:$AU276)=1),IF(Data!$B276&lt;&gt;"",Scoring!$K$7)+IF(Data!$C276&lt;&gt;"",Scoring!$K$8)+IF(Data!$D276&lt;&gt;"",Scoring!$K$9)+IF(Data!$E276&lt;&gt;"",Scoring!$K$10)+IF(Data!$F276&lt;&gt;"",Scoring!$K$11)+IF(Data!$G276&lt;&gt;"",Scoring!$K$12)+IF(Data!$H276&lt;&gt;"",Scoring!$K$13)+IF(Data!$I276&lt;&gt;"",Scoring!$K$14)+IF(Data!$J276&lt;&gt;"",Scoring!$K$15)+IF(Data!$K276&lt;&gt;"",Scoring!$K$16)+IF(Data!$L276&lt;&gt;"",Scoring!$K$17)+IF(Data!$M276&lt;&gt;"",Scoring!$K$18)+IF(Data!$N276&lt;&gt;"",Scoring!$K$19)+IF(Data!$O276&lt;&gt;"",Scoring!$K$20)+IF(Data!$P276&lt;&gt;"",Scoring!$K$21)+IF(Data!$Q276&lt;&gt;"",Scoring!$K$22)+IF(Data!$R276&lt;&gt;"",Scoring!$K$23)+IF(Data!$S276&lt;&gt;"",Scoring!$K$24)+IF(Data!$T276&lt;&gt;"",Scoring!$K$25)+IF(Data!$U276&lt;&gt;"",Scoring!$K$26)+IF(Data!$V276&lt;&gt;"",Scoring!$K$27)+IF(Data!$W276&lt;&gt;"",Scoring!$K$28)+IF(Data!$X276&lt;&gt;"",Scoring!$K$29)+IF(Data!$Y276&lt;&gt;"",Scoring!$K$30)+IF(Data!$Z276&lt;&gt;"",Scoring!$K$31)+IF(Data!$AA276&lt;&gt;"",Scoring!$K$32)+IF(Data!$AB276&lt;&gt;"",Scoring!$K$33)+IF(Data!$AC276&lt;&gt;"",Scoring!$K$34)+IF(Data!$AD276&lt;&gt;"",Scoring!$K$35)+IF(Data!$AE276&lt;&gt;"",Scoring!$K$36)+IF(Data!$AF276&lt;&gt;"",Scoring!$K$37)+IF(Data!$AG276&lt;&gt;"",Scoring!$K$38)+IF(Data!$AH276&lt;&gt;"",Scoring!$K$39)+IF(Data!$AI276&lt;&gt;"",Scoring!$K$40)+IF(Data!$AJ276&lt;&gt;"",Scoring!$K$41)+IF(Data!$AK276&lt;&gt;"",Scoring!$K$42)+IF(Data!$AL276&lt;&gt;"",Scoring!$K$43)+IF(Data!$AM276&lt;&gt;"",Scoring!$K$44)+IF(Data!$AN276&lt;&gt;"",Scoring!$K$45)+IF(Data!$AO276&lt;&gt;"",Scoring!$K$46)+IF(Data!$AP276&lt;&gt;"",Scoring!$K$47)+IF(Data!$AQ276&lt;&gt;"",Scoring!$K$48)+IF(Data!$AR276&lt;&gt;"",Scoring!$K$49)+IF(Data!$AS276&lt;&gt;"",Scoring!$K$50)+IF(Data!$AT276&lt;&gt;"",Scoring!$K$51)+IF(Data!$AU276&lt;&gt;"",Scoring!$K$52),"")</f>
        <v/>
      </c>
      <c r="BK276" s="184" t="str">
        <f>IF(BJ276&lt;&gt;"",LOOKUP(BJ276,Likelihoods!$A$7:$A$107,Likelihoods!I$7:I$107),"")</f>
        <v/>
      </c>
      <c r="BL276" s="187" t="str">
        <f>IF(AND(COUNTBLANK($B276:$O276)=13,COUNTBLANK($P276:$Q276)=1,COUNTBLANK($R276:$U276)=3,COUNTBLANK($V276:$X276)=2,COUNTBLANK($Y276:$AE276)=6,COUNTBLANK($AF276:$AJ276)=4,COUNTBLANK($AK276:AN276)=3,COUNTBLANK($AO276:$AQ276)=2,COUNTBLANK($AR276:$AS276)=1,COUNTBLANK($AT276:$AU276)=1),IF(Data!$B276&lt;&gt;"",Scoring!$L$7)+IF(Data!$C276&lt;&gt;"",Scoring!$L$8)+IF(Data!$D276&lt;&gt;"",Scoring!$L$9)+IF(Data!$E276&lt;&gt;"",Scoring!$L$10)+IF(Data!$F276&lt;&gt;"",Scoring!$L$11)+IF(Data!$G276&lt;&gt;"",Scoring!$L$12)+IF(Data!$H276&lt;&gt;"",Scoring!$L$13)+IF(Data!$I276&lt;&gt;"",Scoring!$L$14)+IF(Data!$J276&lt;&gt;"",Scoring!$L$15)+IF(Data!$K276&lt;&gt;"",Scoring!$L$16)+IF(Data!$L276&lt;&gt;"",Scoring!$L$17)+IF(Data!$M276&lt;&gt;"",Scoring!$L$18)+IF(Data!$N276&lt;&gt;"",Scoring!$L$19)+IF(Data!$O276&lt;&gt;"",Scoring!$L$20)+IF(Data!$P276&lt;&gt;"",Scoring!$L$21)+IF(Data!$Q276&lt;&gt;"",Scoring!$L$22)+IF(Data!$R276&lt;&gt;"",Scoring!$L$23)+IF(Data!$S276&lt;&gt;"",Scoring!$L$24)+IF(Data!$T276&lt;&gt;"",Scoring!$L$25)+IF(Data!$U276&lt;&gt;"",Scoring!$L$26)+IF(Data!$V276&lt;&gt;"",Scoring!$L$27)+IF(Data!$W276&lt;&gt;"",Scoring!$L$28)+IF(Data!$X276&lt;&gt;"",Scoring!$L$29)+IF(Data!$Y276&lt;&gt;"",Scoring!$L$30)+IF(Data!$Z276&lt;&gt;"",Scoring!$L$31)+IF(Data!$AA276&lt;&gt;"",Scoring!$L$32)+IF(Data!$AB276&lt;&gt;"",Scoring!$L$33)+IF(Data!$AC276&lt;&gt;"",Scoring!$L$34)+IF(Data!$AD276&lt;&gt;"",Scoring!$L$35)+IF(Data!$AE276&lt;&gt;"",Scoring!$L$36)+IF(Data!$AF276&lt;&gt;"",Scoring!$L$37)+IF(Data!$AG276&lt;&gt;"",Scoring!$L$38)+IF(Data!$AH276&lt;&gt;"",Scoring!$L$39)+IF(Data!$AI276&lt;&gt;"",Scoring!$L$40)+IF(Data!$AJ276&lt;&gt;"",Scoring!$L$41)+IF(Data!$AK276&lt;&gt;"",Scoring!$L$42)+IF(Data!$AL276&lt;&gt;"",Scoring!$L$43)+IF(Data!$AM276&lt;&gt;"",Scoring!$L$44)+IF(Data!$AN276&lt;&gt;"",Scoring!$L$45)+IF(Data!$AO276&lt;&gt;"",Scoring!$L$46)+IF(Data!$AP276&lt;&gt;"",Scoring!$L$47)+IF(Data!$AQ276&lt;&gt;"",Scoring!$L$48)+IF(Data!$AR276&lt;&gt;"",Scoring!$L$49)+IF(Data!$AS276&lt;&gt;"",Scoring!$L$50)+IF(Data!$AT276&lt;&gt;"",Scoring!$L$51)+IF(Data!$AU276&lt;&gt;"",Scoring!$L$52),"")</f>
        <v/>
      </c>
      <c r="BM276" s="180" t="str">
        <f>IF(BL276&lt;&gt;"",LOOKUP(BL276,Likelihoods!$A$7:$A$107,Likelihoods!J$7:J$107),"")</f>
        <v/>
      </c>
      <c r="BN276" s="181" t="str">
        <f>IF(AND(COUNTBLANK($B276:$O276)=13,COUNTBLANK($P276:$Q276)=1,COUNTBLANK($R276:$U276)=3,COUNTBLANK($V276:$X276)=2,COUNTBLANK($Y276:$AE276)=6,COUNTBLANK($AF276:$AJ276)=4,COUNTBLANK($AK276:AN276)=3,COUNTBLANK($AO276:$AQ276)=2,COUNTBLANK($AR276:$AS276)=1,COUNTBLANK($AT276:$AU276)=1),IF(Data!$B276&lt;&gt;"",Scoring!$M$7)+IF(Data!$C276&lt;&gt;"",Scoring!$M$8)+IF(Data!$D276&lt;&gt;"",Scoring!$M$9)+IF(Data!$E276&lt;&gt;"",Scoring!$M$10)+IF(Data!$F276&lt;&gt;"",Scoring!$M$11)+IF(Data!$G276&lt;&gt;"",Scoring!$M$12)+IF(Data!$H276&lt;&gt;"",Scoring!$M$13)+IF(Data!$I276&lt;&gt;"",Scoring!$M$14)+IF(Data!$J276&lt;&gt;"",Scoring!$M$15)+IF(Data!$K276&lt;&gt;"",Scoring!$M$16)+IF(Data!$L276&lt;&gt;"",Scoring!$M$17)+IF(Data!$M276&lt;&gt;"",Scoring!$M$18)+IF(Data!$N276&lt;&gt;"",Scoring!$M$19)+IF(Data!$O276&lt;&gt;"",Scoring!$M$20)+IF(Data!$P276&lt;&gt;"",Scoring!$M$21)+IF(Data!$Q276&lt;&gt;"",Scoring!$M$22)+IF(Data!$R276&lt;&gt;"",Scoring!$M$23)+IF(Data!$S276&lt;&gt;"",Scoring!$M$24)+IF(Data!$T276&lt;&gt;"",Scoring!$M$25)+IF(Data!$U276&lt;&gt;"",Scoring!$M$26)+IF(Data!$V276&lt;&gt;"",Scoring!$M$27)+IF(Data!$W276&lt;&gt;"",Scoring!$M$28)+IF(Data!$X276&lt;&gt;"",Scoring!$M$29)+IF(Data!$Y276&lt;&gt;"",Scoring!$M$30)+IF(Data!$Z276&lt;&gt;"",Scoring!$M$31)+IF(Data!$AA276&lt;&gt;"",Scoring!$M$32)+IF(Data!$AB276&lt;&gt;"",Scoring!$M$33)+IF(Data!$AC276&lt;&gt;"",Scoring!$M$34)+IF(Data!$AD276&lt;&gt;"",Scoring!$M$35)+IF(Data!$AE276&lt;&gt;"",Scoring!$M$36)+IF(Data!$AF276&lt;&gt;"",Scoring!$M$37)+IF(Data!$AG276&lt;&gt;"",Scoring!$M$38)+IF(Data!$AH276&lt;&gt;"",Scoring!$M$39)+IF(Data!$AI276&lt;&gt;"",Scoring!$M$40)+IF(Data!$AJ276&lt;&gt;"",Scoring!$M$41)+IF(Data!$AK276&lt;&gt;"",Scoring!$M$42)+IF(Data!$AL276&lt;&gt;"",Scoring!$M$43)+IF(Data!$AM276&lt;&gt;"",Scoring!$M$44)+IF(Data!$AN276&lt;&gt;"",Scoring!$M$45)+IF(Data!$AO276&lt;&gt;"",Scoring!$M$46)+IF(Data!$AP276&lt;&gt;"",Scoring!$M$47)+IF(Data!$AQ276&lt;&gt;"",Scoring!$M$48)+IF(Data!$AR276&lt;&gt;"",Scoring!$M$49)+IF(Data!$AS276&lt;&gt;"",Scoring!$M$50)+IF(Data!$AT276&lt;&gt;"",Scoring!$M$51)+IF(Data!$AU276&lt;&gt;"",Scoring!$M$52),"")</f>
        <v/>
      </c>
      <c r="BO276" s="184" t="str">
        <f>IF(BN276&lt;&gt;"",LOOKUP(BN276,Likelihoods!$A$7:$A$107,Likelihoods!K$7:K$107),"")</f>
        <v/>
      </c>
      <c r="BP276" s="179" t="str">
        <f>IF(AND(COUNTBLANK($B276:$O276)=13,COUNTBLANK($P276:$Q276)=1,COUNTBLANK($R276:$U276)=3,COUNTBLANK($V276:$X276)=2,COUNTBLANK($Y276:$AE276)=6,COUNTBLANK($AF276:$AJ276)=4,COUNTBLANK($AK276:AN276)=3,COUNTBLANK($AO276:$AQ276)=2,COUNTBLANK($AR276:$AS276)=1,COUNTBLANK($AT276:$AU276)=1),IF(Data!$B276&lt;&gt;"",Scoring!$N$7)+IF(Data!$C276&lt;&gt;"",Scoring!$N$8)+IF(Data!$D276&lt;&gt;"",Scoring!$N$9)+IF(Data!$E276&lt;&gt;"",Scoring!$N$10)+IF(Data!$F276&lt;&gt;"",Scoring!$N$11)+IF(Data!$G276&lt;&gt;"",Scoring!$N$12)+IF(Data!$H276&lt;&gt;"",Scoring!$N$13)+IF(Data!$I276&lt;&gt;"",Scoring!$N$14)+IF(Data!$J276&lt;&gt;"",Scoring!$N$15)+IF(Data!$K276&lt;&gt;"",Scoring!$N$16)+IF(Data!$L276&lt;&gt;"",Scoring!$N$17)+IF(Data!$M276&lt;&gt;"",Scoring!$N$18)+IF(Data!$N276&lt;&gt;"",Scoring!$N$19)+IF(Data!$O276&lt;&gt;"",Scoring!$N$20)+IF(Data!$P276&lt;&gt;"",Scoring!$N$21)+IF(Data!$Q276&lt;&gt;"",Scoring!$N$22)+IF(Data!$R276&lt;&gt;"",Scoring!$N$23)+IF(Data!$S276&lt;&gt;"",Scoring!$N$24)+IF(Data!$T276&lt;&gt;"",Scoring!$N$25)+IF(Data!$U276&lt;&gt;"",Scoring!$N$26)+IF(Data!$V276&lt;&gt;"",Scoring!$N$27)+IF(Data!$W276&lt;&gt;"",Scoring!$N$28)+IF(Data!$X276&lt;&gt;"",Scoring!$N$29)+IF(Data!$Y276&lt;&gt;"",Scoring!$N$30)+IF(Data!$Z276&lt;&gt;"",Scoring!$N$31)+IF(Data!$AA276&lt;&gt;"",Scoring!$N$32)+IF(Data!$AB276&lt;&gt;"",Scoring!$N$33)+IF(Data!$AC276&lt;&gt;"",Scoring!$N$34)+IF(Data!$AD276&lt;&gt;"",Scoring!$N$35)+IF(Data!$AE276&lt;&gt;"",Scoring!$N$36)+IF(Data!$AF276&lt;&gt;"",Scoring!$N$37)+IF(Data!$AG276&lt;&gt;"",Scoring!$N$38)+IF(Data!$AH276&lt;&gt;"",Scoring!$N$39)+IF(Data!$AI276&lt;&gt;"",Scoring!$N$40)+IF(Data!$AJ276&lt;&gt;"",Scoring!$N$41)+IF(Data!$AK276&lt;&gt;"",Scoring!$N$42)+IF(Data!$AL276&lt;&gt;"",Scoring!$N$43)+IF(Data!$AM276&lt;&gt;"",Scoring!$N$44)+IF(Data!$AN276&lt;&gt;"",Scoring!$N$45)+IF(Data!$AO276&lt;&gt;"",Scoring!$N$46)+IF(Data!$AP276&lt;&gt;"",Scoring!$N$47)+IF(Data!$AQ276&lt;&gt;"",Scoring!$N$48)+IF(Data!$AR276&lt;&gt;"",Scoring!$N$49)+IF(Data!$AS276&lt;&gt;"",Scoring!$N$50)+IF(Data!$AT276&lt;&gt;"",Scoring!$N$51)+IF(Data!$AU276&lt;&gt;"",Scoring!$N$52),"")</f>
        <v/>
      </c>
      <c r="BQ276" s="189" t="str">
        <f>IF(BP276&lt;&gt;"",LOOKUP(BP276,Likelihoods!$A$7:$A$107,Likelihoods!L$7:L$107),"")</f>
        <v/>
      </c>
      <c r="BR276" s="181" t="str">
        <f>IF(AND(COUNTBLANK($B276:$O276)=13,COUNTBLANK($P276:$Q276)=1,COUNTBLANK($R276:$U276)=3,COUNTBLANK($V276:$X276)=2,COUNTBLANK($Y276:$AE276)=6,COUNTBLANK($AF276:$AJ276)=4,COUNTBLANK($AK276:AN276)=3,COUNTBLANK($AO276:$AQ276)=2,COUNTBLANK($AR276:$AS276)=1,COUNTBLANK($AT276:$AU276)=1),IF(Data!$B276&lt;&gt;"",Scoring!$O$7)+IF(Data!$C276&lt;&gt;"",Scoring!$O$8)+IF(Data!$D276&lt;&gt;"",Scoring!$O$9)+IF(Data!$E276&lt;&gt;"",Scoring!$O$10)+IF(Data!$F276&lt;&gt;"",Scoring!$O$11)+IF(Data!$G276&lt;&gt;"",Scoring!$O$12)+IF(Data!$H276&lt;&gt;"",Scoring!$O$13)+IF(Data!$I276&lt;&gt;"",Scoring!$O$14)+IF(Data!$J276&lt;&gt;"",Scoring!$O$15)+IF(Data!$K276&lt;&gt;"",Scoring!$O$16)+IF(Data!$L276&lt;&gt;"",Scoring!$O$17)+IF(Data!$M276&lt;&gt;"",Scoring!$O$18)+IF(Data!$N276&lt;&gt;"",Scoring!$O$19)+IF(Data!$O276&lt;&gt;"",Scoring!$O$20)+IF(Data!$P276&lt;&gt;"",Scoring!$O$21)+IF(Data!$Q276&lt;&gt;"",Scoring!$O$22)+IF(Data!$R276&lt;&gt;"",Scoring!$O$23)+IF(Data!$S276&lt;&gt;"",Scoring!$O$24)+IF(Data!$T276&lt;&gt;"",Scoring!$O$25)+IF(Data!$U276&lt;&gt;"",Scoring!$O$26)+IF(Data!$V276&lt;&gt;"",Scoring!$O$27)+IF(Data!$W276&lt;&gt;"",Scoring!$O$28)+IF(Data!$X276&lt;&gt;"",Scoring!$O$29)+IF(Data!$Y276&lt;&gt;"",Scoring!$O$30)+IF(Data!$Z276&lt;&gt;"",Scoring!$O$31)+IF(Data!$AA276&lt;&gt;"",Scoring!$O$32)+IF(Data!$AB276&lt;&gt;"",Scoring!$O$33)+IF(Data!$AC276&lt;&gt;"",Scoring!$O$34)+IF(Data!$AD276&lt;&gt;"",Scoring!$O$35)+IF(Data!$AE276&lt;&gt;"",Scoring!$O$36)+IF(Data!$AF276&lt;&gt;"",Scoring!$O$37)+IF(Data!$AG276&lt;&gt;"",Scoring!$O$38)+IF(Data!$AH276&lt;&gt;"",Scoring!$O$39)+IF(Data!$AI276&lt;&gt;"",Scoring!$O$40)+IF(Data!$AJ276&lt;&gt;"",Scoring!$O$41)+IF(Data!$AK276&lt;&gt;"",Scoring!$O$42)+IF(Data!$AL276&lt;&gt;"",Scoring!$O$43)+IF(Data!$AM276&lt;&gt;"",Scoring!$O$44)+IF(Data!$AN276&lt;&gt;"",Scoring!$O$45)+IF(Data!$AO276&lt;&gt;"",Scoring!$O$46)+IF(Data!$AP276&lt;&gt;"",Scoring!$O$47)+IF(Data!$AQ276&lt;&gt;"",Scoring!$O$48)+IF(Data!$AR276&lt;&gt;"",Scoring!$O$49)+IF(Data!$AS276&lt;&gt;"",Scoring!$O$50)+IF(Data!$AT276&lt;&gt;"",Scoring!$O$51)+IF(Data!$AU276&lt;&gt;"",Scoring!$O$52),"")</f>
        <v/>
      </c>
      <c r="BS276" s="184" t="str">
        <f>IF(BR276&lt;&gt;"",LOOKUP(BR276,Likelihoods!$A$7:$A$107,Likelihoods!M$7:M$107),"")</f>
        <v/>
      </c>
      <c r="BT276" s="181" t="str">
        <f>IF(AND(COUNTBLANK($B276:$O276)=13,COUNTBLANK($P276:$Q276)=1,COUNTBLANK($R276:$U276)=3,COUNTBLANK($V276:$X276)=2,COUNTBLANK($Y276:$AE276)=6,COUNTBLANK($AF276:$AJ276)=4,COUNTBLANK($AK276:AN276)=3,COUNTBLANK($AO276:$AQ276)=2,COUNTBLANK($AR276:$AS276)=1,COUNTBLANK($AT276:$AU276)=1),IF(Data!$B276&lt;&gt;"",Scoring!$P$7)+IF(Data!$C276&lt;&gt;"",Scoring!$P$8)+IF(Data!$D276&lt;&gt;"",Scoring!$P$9)+IF(Data!$E276&lt;&gt;"",Scoring!$P$10)+IF(Data!$F276&lt;&gt;"",Scoring!$P$11)+IF(Data!$G276&lt;&gt;"",Scoring!$P$12)+IF(Data!$H276&lt;&gt;"",Scoring!$P$13)+IF(Data!$I276&lt;&gt;"",Scoring!$P$14)+IF(Data!$J276&lt;&gt;"",Scoring!$P$15)+IF(Data!$K276&lt;&gt;"",Scoring!$P$16)+IF(Data!$L276&lt;&gt;"",Scoring!$P$17)+IF(Data!$M276&lt;&gt;"",Scoring!$P$18)+IF(Data!$N276&lt;&gt;"",Scoring!$P$19)+IF(Data!$O276&lt;&gt;"",Scoring!$P$20)+IF(Data!$P276&lt;&gt;"",Scoring!$P$21)+IF(Data!$Q276&lt;&gt;"",Scoring!$P$22)+IF(Data!$R276&lt;&gt;"",Scoring!$P$23)+IF(Data!$S276&lt;&gt;"",Scoring!$P$24)+IF(Data!$T276&lt;&gt;"",Scoring!$P$25)+IF(Data!$U276&lt;&gt;"",Scoring!$P$26)+IF(Data!$V276&lt;&gt;"",Scoring!$P$27)+IF(Data!$W276&lt;&gt;"",Scoring!$P$28)+IF(Data!$X276&lt;&gt;"",Scoring!$P$29)+IF(Data!$Y276&lt;&gt;"",Scoring!$P$30)+IF(Data!$Z276&lt;&gt;"",Scoring!$P$31)+IF(Data!$AA276&lt;&gt;"",Scoring!$P$32)+IF(Data!$AB276&lt;&gt;"",Scoring!$P$33)+IF(Data!$AC276&lt;&gt;"",Scoring!$P$34)+IF(Data!$AD276&lt;&gt;"",Scoring!$P$35)+IF(Data!$AE276&lt;&gt;"",Scoring!$P$36)+IF(Data!$AF276&lt;&gt;"",Scoring!$P$37)+IF(Data!$AG276&lt;&gt;"",Scoring!$P$38)+IF(Data!$AH276&lt;&gt;"",Scoring!$P$39)+IF(Data!$AI276&lt;&gt;"",Scoring!$P$40)+IF(Data!$AJ276&lt;&gt;"",Scoring!$P$41)+IF(Data!$AK276&lt;&gt;"",Scoring!$P$42)+IF(Data!$AL276&lt;&gt;"",Scoring!$P$43)+IF(Data!$AM276&lt;&gt;"",Scoring!$P$44)+IF(Data!$AN276&lt;&gt;"",Scoring!$P$45)+IF(Data!$AO276&lt;&gt;"",Scoring!$P$46)+IF(Data!$AP276&lt;&gt;"",Scoring!$P$47)+IF(Data!$AQ276&lt;&gt;"",Scoring!$P$48)+IF(Data!$AR276&lt;&gt;"",Scoring!$P$49)+IF(Data!$AS276&lt;&gt;"",Scoring!$P$50)+IF(Data!$AT276&lt;&gt;"",Scoring!$P$51)+IF(Data!$AU276&lt;&gt;"",Scoring!$P$52),"")</f>
        <v/>
      </c>
      <c r="BU276" s="180" t="str">
        <f>IF(BT276&lt;&gt;"",LOOKUP(BT276,Likelihoods!$A$7:$A$107,Likelihoods!N$7:N$107),"")</f>
        <v/>
      </c>
      <c r="BV276" s="181" t="str">
        <f>IF(AND(COUNTBLANK($B276:$O276)=13,COUNTBLANK($P276:$Q276)=1,COUNTBLANK($R276:$U276)=3,COUNTBLANK($V276:$X276)=2,COUNTBLANK($Y276:$AE276)=6,COUNTBLANK($AF276:$AJ276)=4,COUNTBLANK($AK276:AN276)=3,COUNTBLANK($AO276:$AQ276)=2,COUNTBLANK($AR276:$AS276)=1,COUNTBLANK($AT276:$AU276)=1),IF(Data!$B276&lt;&gt;"",Scoring!$Q$7)+IF(Data!$C276&lt;&gt;"",Scoring!$Q$8)+IF(Data!$D276&lt;&gt;"",Scoring!$Q$9)+IF(Data!$E276&lt;&gt;"",Scoring!$Q$10)+IF(Data!$F276&lt;&gt;"",Scoring!$Q$11)+IF(Data!$G276&lt;&gt;"",Scoring!$Q$12)+IF(Data!$H276&lt;&gt;"",Scoring!$Q$13)+IF(Data!$I276&lt;&gt;"",Scoring!$Q$14)+IF(Data!$J276&lt;&gt;"",Scoring!$Q$15)+IF(Data!$K276&lt;&gt;"",Scoring!$Q$16)+IF(Data!$L276&lt;&gt;"",Scoring!$Q$17)+IF(Data!$M276&lt;&gt;"",Scoring!$Q$18)+IF(Data!$N276&lt;&gt;"",Scoring!$Q$19)+IF(Data!$O276&lt;&gt;"",Scoring!$Q$20)+IF(Data!$P276&lt;&gt;"",Scoring!$Q$21)+IF(Data!$Q276&lt;&gt;"",Scoring!$Q$22)+IF(Data!$R276&lt;&gt;"",Scoring!$Q$23)+IF(Data!$S276&lt;&gt;"",Scoring!$Q$24)+IF(Data!$T276&lt;&gt;"",Scoring!$Q$25)+IF(Data!$U276&lt;&gt;"",Scoring!$Q$26)+IF(Data!$V276&lt;&gt;"",Scoring!$Q$27)+IF(Data!$W276&lt;&gt;"",Scoring!$Q$28)+IF(Data!$X276&lt;&gt;"",Scoring!$Q$29)+IF(Data!$Y276&lt;&gt;"",Scoring!$Q$30)+IF(Data!$Z276&lt;&gt;"",Scoring!$Q$31)+IF(Data!$AA276&lt;&gt;"",Scoring!$Q$32)+IF(Data!$AB276&lt;&gt;"",Scoring!$Q$33)+IF(Data!$AC276&lt;&gt;"",Scoring!$Q$34)+IF(Data!$AD276&lt;&gt;"",Scoring!$Q$35)+IF(Data!$AE276&lt;&gt;"",Scoring!$Q$36)+IF(Data!$AF276&lt;&gt;"",Scoring!$Q$37)+IF(Data!$AG276&lt;&gt;"",Scoring!$Q$38)+IF(Data!$AH276&lt;&gt;"",Scoring!$Q$39)+IF(Data!$AI276&lt;&gt;"",Scoring!$Q$40)+IF(Data!$AJ276&lt;&gt;"",Scoring!$Q$41)+IF(Data!$AK276&lt;&gt;"",Scoring!$Q$42)+IF(Data!$AL276&lt;&gt;"",Scoring!$Q$43)+IF(Data!$AM276&lt;&gt;"",Scoring!$Q$44)+IF(Data!$AN276&lt;&gt;"",Scoring!$Q$45)+IF(Data!$AO276&lt;&gt;"",Scoring!$Q$46)+IF(Data!$AP276&lt;&gt;"",Scoring!$Q$47)+IF(Data!$AQ276&lt;&gt;"",Scoring!$Q$48)+IF(Data!$AR276&lt;&gt;"",Scoring!$Q$49)+IF(Data!$AS276&lt;&gt;"",Scoring!$Q$50)+IF(Data!$AT276&lt;&gt;"",Scoring!$Q$51)+IF(Data!$AU276&lt;&gt;"",Scoring!$Q$52),"")</f>
        <v/>
      </c>
      <c r="BW276" s="183" t="str">
        <f>IF(BV276&lt;&gt;"",LOOKUP(BV276,Likelihoods!$A$7:$A$107,Likelihoods!O$7:O$107),"")</f>
        <v/>
      </c>
      <c r="BX276" s="9"/>
      <c r="BY276" s="9"/>
      <c r="BZ276" s="9"/>
      <c r="CA276" s="9"/>
      <c r="CB276" s="9"/>
      <c r="CC276" s="9"/>
      <c r="CD276" s="9"/>
      <c r="CE276" s="9"/>
      <c r="CF276" s="9"/>
      <c r="CG276" s="9"/>
      <c r="CH276" s="9"/>
      <c r="CI276" s="9"/>
      <c r="CJ276" s="9"/>
      <c r="CK276" s="9"/>
    </row>
    <row r="277" spans="1:89" ht="14.25">
      <c r="A277" s="59"/>
      <c r="B277" s="76"/>
      <c r="C277" s="77"/>
      <c r="D277" s="77"/>
      <c r="E277" s="77"/>
      <c r="F277" s="77"/>
      <c r="G277" s="77"/>
      <c r="H277" s="77"/>
      <c r="I277" s="77"/>
      <c r="J277" s="77"/>
      <c r="K277" s="77"/>
      <c r="L277" s="77"/>
      <c r="M277" s="77"/>
      <c r="N277" s="77"/>
      <c r="O277" s="77"/>
      <c r="P277" s="76"/>
      <c r="Q277" s="78"/>
      <c r="R277" s="77"/>
      <c r="S277" s="77"/>
      <c r="T277" s="77"/>
      <c r="U277" s="77"/>
      <c r="V277" s="76"/>
      <c r="W277" s="77"/>
      <c r="X277" s="78"/>
      <c r="Y277" s="77"/>
      <c r="Z277" s="77"/>
      <c r="AA277" s="77"/>
      <c r="AB277" s="77"/>
      <c r="AC277" s="77"/>
      <c r="AD277" s="77"/>
      <c r="AE277" s="77"/>
      <c r="AF277" s="76"/>
      <c r="AG277" s="77"/>
      <c r="AH277" s="77"/>
      <c r="AI277" s="77"/>
      <c r="AJ277" s="78"/>
      <c r="AK277" s="77"/>
      <c r="AL277" s="77"/>
      <c r="AM277" s="77"/>
      <c r="AN277" s="77"/>
      <c r="AO277" s="76"/>
      <c r="AP277" s="77"/>
      <c r="AQ277" s="78"/>
      <c r="AR277" s="76"/>
      <c r="AS277" s="78"/>
      <c r="AT277" s="77"/>
      <c r="AU277" s="77"/>
      <c r="AV277" s="179" t="str">
        <f>IF(AND(COUNTBLANK($B277:$O277)=13,COUNTBLANK($P277:$Q277)=1,COUNTBLANK($R277:$U277)=3,COUNTBLANK($V277:$X277)=2,COUNTBLANK($Y277:$AE277)=6,COUNTBLANK($AF277:$AJ277)=4,COUNTBLANK($AK277:AN277)=3,COUNTBLANK($AO277:$AQ277)=2,COUNTBLANK($AR277:$AS277)=1,COUNTBLANK($AT277:$AU277)=1),IF(Data!$B277&lt;&gt;"",Scoring!$D$7)+IF(Data!$C277&lt;&gt;"",Scoring!$D$8)+IF(Data!$D277&lt;&gt;"",Scoring!$D$9)+IF(Data!$E277&lt;&gt;"",Scoring!$D$10)+IF(Data!$F277&lt;&gt;"",Scoring!$D$11)+IF(Data!$G277&lt;&gt;"",Scoring!$D$12)+IF(Data!$H277&lt;&gt;"",Scoring!$D$13)+IF(Data!$I277&lt;&gt;"",Scoring!$D$14)+IF(Data!$J277&lt;&gt;"",Scoring!$D$15)+IF(Data!$K277&lt;&gt;"",Scoring!$D$16)+IF(Data!$L277&lt;&gt;"",Scoring!$D$17)+IF(Data!$M277&lt;&gt;"",Scoring!$D$18)+IF(Data!$N277&lt;&gt;"",Scoring!$D$19)+IF(Data!$O277&lt;&gt;"",Scoring!$D$20)+IF(Data!$P277&lt;&gt;"",Scoring!$D$21)+IF(Data!$Q277&lt;&gt;"",Scoring!$D$22)+IF(Data!$R277&lt;&gt;"",Scoring!$D$23)+IF(Data!$S277&lt;&gt;"",Scoring!$D$24)+IF(Data!$T277&lt;&gt;"",Scoring!$D$25)+IF(Data!$U277&lt;&gt;"",Scoring!$D$26)+IF(Data!$V277&lt;&gt;"",Scoring!$D$27)+IF(Data!$W277&lt;&gt;"",Scoring!$D$28)+IF(Data!$X277&lt;&gt;"",Scoring!$D$29)+IF(Data!$Y277&lt;&gt;"",Scoring!$D$30)+IF(Data!$Z277&lt;&gt;"",Scoring!$D$31)+IF(Data!$AA277&lt;&gt;"",Scoring!$D$32)+IF(Data!$AB277&lt;&gt;"",Scoring!$D$33)+IF(Data!$AC277&lt;&gt;"",Scoring!$D$34)+IF(Data!$AD277&lt;&gt;"",Scoring!$D$35)+IF(Data!$AE277&lt;&gt;"",Scoring!$D$36)+IF(Data!$AF277&lt;&gt;"",Scoring!$D$37)+IF(Data!$AG277&lt;&gt;"",Scoring!$D$38)+IF(Data!$AH277&lt;&gt;"",Scoring!$D$39)+IF(Data!$AI277&lt;&gt;"",Scoring!$D$40)+IF(Data!$AJ277&lt;&gt;"",Scoring!$D$41)+IF(Data!$AK277&lt;&gt;"",Scoring!$D$42)+IF(Data!$AL277&lt;&gt;"",Scoring!$D$43)+IF(Data!$AM277&lt;&gt;"",Scoring!$D$44)+IF(Data!$AN277&lt;&gt;"",Scoring!$D$45)+IF(Data!$AO277&lt;&gt;"",Scoring!$D$46)+IF(Data!$AP277&lt;&gt;"",Scoring!$D$47)+IF(Data!$AQ277&lt;&gt;"",Scoring!$D$48)+IF(Data!$AR277&lt;&gt;"",Scoring!$D$49)+IF(Data!$AS277&lt;&gt;"",Scoring!$D$50)+IF(Data!$AT277&lt;&gt;"",Scoring!$D$51)+IF(Data!$AU277&lt;&gt;"",Scoring!$D$52),"")</f>
        <v/>
      </c>
      <c r="AW277" s="180" t="str">
        <f>IF(AV277&lt;&gt;"",LOOKUP(AV277,Likelihoods!$A$7:$A$107,Likelihoods!B$7:B$107),"")</f>
        <v/>
      </c>
      <c r="AX277" s="181" t="str">
        <f>IF(AND(COUNTBLANK($B277:$O277)=13,COUNTBLANK($P277:$Q277)=1,COUNTBLANK($R277:$U277)=3,COUNTBLANK($V277:$X277)=2,COUNTBLANK($Y277:$AE277)=6,COUNTBLANK($AF277:$AJ277)=4,COUNTBLANK($AK277:AN277)=3,COUNTBLANK($AO277:$AQ277)=2,COUNTBLANK($AR277:$AS277)=1,COUNTBLANK($AT277:$AU277)=1),IF(Data!$B277&lt;&gt;"",Scoring!$E$7)+IF(Data!$C277&lt;&gt;"",Scoring!$E$8)+IF(Data!$D277&lt;&gt;"",Scoring!$E$9)+IF(Data!$E277&lt;&gt;"",Scoring!$E$10)+IF(Data!$F277&lt;&gt;"",Scoring!$E$11)+IF(Data!$G277&lt;&gt;"",Scoring!$E$12)+IF(Data!$H277&lt;&gt;"",Scoring!$E$13)+IF(Data!$I277&lt;&gt;"",Scoring!$E$14)+IF(Data!$J277&lt;&gt;"",Scoring!$E$15)+IF(Data!$K277&lt;&gt;"",Scoring!$E$16)+IF(Data!$L277&lt;&gt;"",Scoring!$E$17)+IF(Data!$M277&lt;&gt;"",Scoring!$E$18)+IF(Data!$N277&lt;&gt;"",Scoring!$E$19)+IF(Data!$O277&lt;&gt;"",Scoring!$E$20)+IF(Data!$P277&lt;&gt;"",Scoring!$E$21)+IF(Data!$Q277&lt;&gt;"",Scoring!$E$22)+IF(Data!$R277&lt;&gt;"",Scoring!$E$23)+IF(Data!$S277&lt;&gt;"",Scoring!$E$24)+IF(Data!$T277&lt;&gt;"",Scoring!$E$25)+IF(Data!$U277&lt;&gt;"",Scoring!$E$26)+IF(Data!$V277&lt;&gt;"",Scoring!$E$27)+IF(Data!$W277&lt;&gt;"",Scoring!$E$28)+IF(Data!$X277&lt;&gt;"",Scoring!$E$29)+IF(Data!$Y277&lt;&gt;"",Scoring!$E$30)+IF(Data!$Z277&lt;&gt;"",Scoring!$E$31)+IF(Data!$AA277&lt;&gt;"",Scoring!$E$32)+IF(Data!$AB277&lt;&gt;"",Scoring!$E$33)+IF(Data!$AC277&lt;&gt;"",Scoring!$E$34)+IF(Data!$AD277&lt;&gt;"",Scoring!$E$35)+IF(Data!$AE277&lt;&gt;"",Scoring!$E$36)+IF(Data!$AF277&lt;&gt;"",Scoring!$E$37)+IF(Data!$AG277&lt;&gt;"",Scoring!$E$38)+IF(Data!$AH277&lt;&gt;"",Scoring!$E$39)+IF(Data!$AI277&lt;&gt;"",Scoring!$E$40)+IF(Data!$AJ277&lt;&gt;"",Scoring!$E$41)+IF(Data!$AK277&lt;&gt;"",Scoring!$E$42)+IF(Data!$AL277&lt;&gt;"",Scoring!$E$43)+IF(Data!$AM277&lt;&gt;"",Scoring!$E$44)+IF(Data!$AN277&lt;&gt;"",Scoring!$E$45)+IF(Data!$AO277&lt;&gt;"",Scoring!$E$46)+IF(Data!$AP277&lt;&gt;"",Scoring!$E$47)+IF(Data!$AQ277&lt;&gt;"",Scoring!$E$48)+IF(Data!$AR277&lt;&gt;"",Scoring!$E$49)+IF(Data!$AS277&lt;&gt;"",Scoring!$E$50)+IF(Data!$AT277&lt;&gt;"",Scoring!$E$51)+IF(Data!$AU277&lt;&gt;"",Scoring!$E$52),"")</f>
        <v/>
      </c>
      <c r="AY277" s="180" t="str">
        <f>IF(AX277&lt;&gt;"",LOOKUP(AX277,Likelihoods!$A$7:$A$107,Likelihoods!C$7:C$107),"")</f>
        <v/>
      </c>
      <c r="AZ277" s="182" t="str">
        <f>IF(AND(COUNTBLANK($B277:$O277)=13,COUNTBLANK($P277:$Q277)=1,COUNTBLANK($R277:$U277)=3,COUNTBLANK($V277:$X277)=2,COUNTBLANK($Y277:$AE277)=6,COUNTBLANK($AF277:$AJ277)=4,COUNTBLANK($AK277:AN277)=3,COUNTBLANK($AO277:$AQ277)=2,COUNTBLANK($AR277:$AS277)=1,COUNTBLANK($AT277:$AU277)=1),IF(Data!$B277&lt;&gt;"",Scoring!$F$7)+IF(Data!$C277&lt;&gt;"",Scoring!$F$8)+IF(Data!$D277&lt;&gt;"",Scoring!$F$9)+IF(Data!$E277&lt;&gt;"",Scoring!$F$10)+IF(Data!$F277&lt;&gt;"",Scoring!$F$11)+IF(Data!$G277&lt;&gt;"",Scoring!$F$12)+IF(Data!$H277&lt;&gt;"",Scoring!$F$13)+IF(Data!$I277&lt;&gt;"",Scoring!$F$14)+IF(Data!$J277&lt;&gt;"",Scoring!$F$15)+IF(Data!$K277&lt;&gt;"",Scoring!$F$16)+IF(Data!$L277&lt;&gt;"",Scoring!$F$17)+IF(Data!$M277&lt;&gt;"",Scoring!$F$18)+IF(Data!$N277&lt;&gt;"",Scoring!$F$19)+IF(Data!$O277&lt;&gt;"",Scoring!$F$20)+IF(Data!$P277&lt;&gt;"",Scoring!$F$21)+IF(Data!$Q277&lt;&gt;"",Scoring!$F$22)+IF(Data!$R277&lt;&gt;"",Scoring!$F$23)+IF(Data!$S277&lt;&gt;"",Scoring!$F$24)+IF(Data!$T277&lt;&gt;"",Scoring!$F$25)+IF(Data!$U277&lt;&gt;"",Scoring!$F$26)+IF(Data!$V277&lt;&gt;"",Scoring!$F$27)+IF(Data!$W277&lt;&gt;"",Scoring!$F$28)+IF(Data!$X277&lt;&gt;"",Scoring!$F$29)+IF(Data!$Y277&lt;&gt;"",Scoring!$F$30)+IF(Data!$Z277&lt;&gt;"",Scoring!$F$31)+IF(Data!$AA277&lt;&gt;"",Scoring!$F$32)+IF(Data!$AB277&lt;&gt;"",Scoring!$F$33)+IF(Data!$AC277&lt;&gt;"",Scoring!$F$34)+IF(Data!$AD277&lt;&gt;"",Scoring!$F$35)+IF(Data!$AE277&lt;&gt;"",Scoring!$F$36)+IF(Data!$AF277&lt;&gt;"",Scoring!$F$37)+IF(Data!$AG277&lt;&gt;"",Scoring!$F$38)+IF(Data!$AH277&lt;&gt;"",Scoring!$F$39)+IF(Data!$AI277&lt;&gt;"",Scoring!$F$40)+IF(Data!$AJ277&lt;&gt;"",Scoring!$F$41)+IF(Data!$AK277&lt;&gt;"",Scoring!$F$42)+IF(Data!$AL277&lt;&gt;"",Scoring!$F$43)+IF(Data!$AM277&lt;&gt;"",Scoring!$F$44)+IF(Data!$AN277&lt;&gt;"",Scoring!$F$45)+IF(Data!$AO277&lt;&gt;"",Scoring!$F$46)+IF(Data!$AP277&lt;&gt;"",Scoring!$F$47)+IF(Data!$AQ277&lt;&gt;"",Scoring!$F$48)+IF(Data!$AR277&lt;&gt;"",Scoring!$F$49)+IF(Data!$AS277&lt;&gt;"",Scoring!$F$50)+IF(Data!$AT277&lt;&gt;"",Scoring!$F$51)+IF(Data!$AU277&lt;&gt;"",Scoring!$F$52),"")</f>
        <v/>
      </c>
      <c r="BA277" s="183" t="str">
        <f>IF(AZ277&lt;&gt;"",LOOKUP(AZ277,Likelihoods!$A$7:$A$107,Likelihoods!D$7:D$107),"")</f>
        <v/>
      </c>
      <c r="BB277" s="181" t="str">
        <f>IF(AND(COUNTBLANK($B277:$O277)=13,COUNTBLANK($P277:$Q277)=1,COUNTBLANK($R277:$U277)=3,COUNTBLANK($V277:$X277)=2,COUNTBLANK($Y277:$AE277)=6,COUNTBLANK($AF277:$AJ277)=4,COUNTBLANK($AK277:AN277)=3,COUNTBLANK($AO277:$AQ277)=2,COUNTBLANK($AR277:$AS277)=1,COUNTBLANK($AT277:$AU277)=1),IF(Data!$B277&lt;&gt;"",Scoring!$G$7)+IF(Data!$C277&lt;&gt;"",Scoring!$G$8)+IF(Data!$D277&lt;&gt;"",Scoring!$G$9)+IF(Data!$E277&lt;&gt;"",Scoring!$G$10)+IF(Data!$F277&lt;&gt;"",Scoring!$G$11)+IF(Data!$G277&lt;&gt;"",Scoring!$G$12)+IF(Data!$H277&lt;&gt;"",Scoring!$G$13)+IF(Data!$I277&lt;&gt;"",Scoring!$G$14)+IF(Data!$J277&lt;&gt;"",Scoring!$G$15)+IF(Data!$K277&lt;&gt;"",Scoring!$G$16)+IF(Data!$L277&lt;&gt;"",Scoring!$G$17)+IF(Data!$M277&lt;&gt;"",Scoring!$G$18)+IF(Data!$N277&lt;&gt;"",Scoring!$G$19)+IF(Data!$O277&lt;&gt;"",Scoring!$G$20)+IF(Data!$P277&lt;&gt;"",Scoring!$G$21)+IF(Data!$Q277&lt;&gt;"",Scoring!$G$22)+IF(Data!$R277&lt;&gt;"",Scoring!$G$23)+IF(Data!$S277&lt;&gt;"",Scoring!$G$24)+IF(Data!$T277&lt;&gt;"",Scoring!$G$25)+IF(Data!$U277&lt;&gt;"",Scoring!$G$26)+IF(Data!$V277&lt;&gt;"",Scoring!$G$27)+IF(Data!$W277&lt;&gt;"",Scoring!$G$28)+IF(Data!$X277&lt;&gt;"",Scoring!$G$29)+IF(Data!$Y277&lt;&gt;"",Scoring!$G$30)+IF(Data!$Z277&lt;&gt;"",Scoring!$G$31)+IF(Data!$AA277&lt;&gt;"",Scoring!$G$32)+IF(Data!$AB277&lt;&gt;"",Scoring!$G$33)+IF(Data!$AC277&lt;&gt;"",Scoring!$G$34)+IF(Data!$AD277&lt;&gt;"",Scoring!$G$35)+IF(Data!$AE277&lt;&gt;"",Scoring!$G$36)+IF(Data!$AF277&lt;&gt;"",Scoring!$G$37)+IF(Data!$AG277&lt;&gt;"",Scoring!$G$38)+IF(Data!$AH277&lt;&gt;"",Scoring!$G$39)+IF(Data!$AI277&lt;&gt;"",Scoring!$G$40)+IF(Data!$AJ277&lt;&gt;"",Scoring!$G$41)+IF(Data!$AK277&lt;&gt;"",Scoring!$G$42)+IF(Data!$AL277&lt;&gt;"",Scoring!$G$43)+IF(Data!$AM277&lt;&gt;"",Scoring!$G$44)+IF(Data!$AN277&lt;&gt;"",Scoring!$G$45)+IF(Data!$AO277&lt;&gt;"",Scoring!$G$46)+IF(Data!$AP277&lt;&gt;"",Scoring!$G$47)+IF(Data!$AQ277&lt;&gt;"",Scoring!$G$48)+IF(Data!$AR277&lt;&gt;"",Scoring!$G$49)+IF(Data!$AS277&lt;&gt;"",Scoring!$G$50)+IF(Data!$AT277&lt;&gt;"",Scoring!$G$51)+IF(Data!$AU277&lt;&gt;"",Scoring!$G$52),"")</f>
        <v/>
      </c>
      <c r="BC277" s="184" t="str">
        <f>IF(BB277&lt;&gt;"",LOOKUP(BB277,Likelihoods!$A$7:$A$107,Likelihoods!E$7:E$107),"")</f>
        <v/>
      </c>
      <c r="BD277" s="185" t="str">
        <f>IF(AND(COUNTBLANK($B277:$O277)=13,COUNTBLANK($P277:$Q277)=1,COUNTBLANK($R277:$U277)=3,COUNTBLANK($V277:$X277)=2,COUNTBLANK($Y277:$AE277)=6,COUNTBLANK($AF277:$AJ277)=4,COUNTBLANK($AK277:AN277)=3,COUNTBLANK($AO277:$AQ277)=2,COUNTBLANK($AR277:$AS277)=1,COUNTBLANK($AT277:$AU277)=1),IF(Data!$B277&lt;&gt;"",Scoring!$H$7)+IF(Data!$C277&lt;&gt;"",Scoring!$H$8)+IF(Data!$D277&lt;&gt;"",Scoring!$H$9)+IF(Data!$E277&lt;&gt;"",Scoring!$H$10)+IF(Data!$F277&lt;&gt;"",Scoring!$H$11)+IF(Data!$G277&lt;&gt;"",Scoring!$H$12)+IF(Data!$H277&lt;&gt;"",Scoring!$H$13)+IF(Data!$I277&lt;&gt;"",Scoring!$H$14)+IF(Data!$J277&lt;&gt;"",Scoring!$H$15)+IF(Data!$K277&lt;&gt;"",Scoring!$H$16)+IF(Data!$L277&lt;&gt;"",Scoring!$H$17)+IF(Data!$M277&lt;&gt;"",Scoring!$H$18)+IF(Data!$N277&lt;&gt;"",Scoring!$H$19)+IF(Data!$O277&lt;&gt;"",Scoring!$H$20)+IF(Data!$P277&lt;&gt;"",Scoring!$H$21)+IF(Data!$Q277&lt;&gt;"",Scoring!$H$22)+IF(Data!$R277&lt;&gt;"",Scoring!$H$23)+IF(Data!$S277&lt;&gt;"",Scoring!$H$24)+IF(Data!$T277&lt;&gt;"",Scoring!$H$25)+IF(Data!$U277&lt;&gt;"",Scoring!$H$26)+IF(Data!$V277&lt;&gt;"",Scoring!$H$27)+IF(Data!$W277&lt;&gt;"",Scoring!$H$28)+IF(Data!$X277&lt;&gt;"",Scoring!$H$29)+IF(Data!$Y277&lt;&gt;"",Scoring!$H$30)+IF(Data!$Z277&lt;&gt;"",Scoring!$H$31)+IF(Data!$AA277&lt;&gt;"",Scoring!$H$32)+IF(Data!$AB277&lt;&gt;"",Scoring!$H$33)+IF(Data!$AC277&lt;&gt;"",Scoring!$H$34)+IF(Data!$AD277&lt;&gt;"",Scoring!$H$35)+IF(Data!$AE277&lt;&gt;"",Scoring!$H$36)+IF(Data!$AF277&lt;&gt;"",Scoring!$H$37)+IF(Data!$AG277&lt;&gt;"",Scoring!$H$38)+IF(Data!$AH277&lt;&gt;"",Scoring!$H$39)+IF(Data!$AI277&lt;&gt;"",Scoring!$H$40)+IF(Data!$AJ277&lt;&gt;"",Scoring!$H$41)+IF(Data!$AK277&lt;&gt;"",Scoring!$H$42)+IF(Data!$AL277&lt;&gt;"",Scoring!$H$43)+IF(Data!$AM277&lt;&gt;"",Scoring!$H$44)+IF(Data!$AN277&lt;&gt;"",Scoring!$H$45)+IF(Data!$AO277&lt;&gt;"",Scoring!$H$46)+IF(Data!$AP277&lt;&gt;"",Scoring!$H$47)+IF(Data!$AQ277&lt;&gt;"",Scoring!$H$48)+IF(Data!$AR277&lt;&gt;"",Scoring!$H$49)+IF(Data!$AS277&lt;&gt;"",Scoring!$H$50)+IF(Data!$AT277&lt;&gt;"",Scoring!$H$51)+IF(Data!$AU277&lt;&gt;"",Scoring!$H$52),"")</f>
        <v/>
      </c>
      <c r="BE277" s="186" t="str">
        <f>IF(BD277&lt;&gt;"",LOOKUP(BD277,Likelihoods!$A$7:$A$107,Likelihoods!F$7:F$107),"")</f>
        <v/>
      </c>
      <c r="BF277" s="181" t="str">
        <f>IF(AND(COUNTBLANK($B277:$O277)=13,COUNTBLANK($P277:$Q277)=1,COUNTBLANK($R277:$U277)=3,COUNTBLANK($V277:$X277)=2,COUNTBLANK($Y277:$AE277)=6,COUNTBLANK($AF277:$AJ277)=4,COUNTBLANK($AK277:AN277)=3,COUNTBLANK($AO277:$AQ277)=2,COUNTBLANK($AR277:$AS277)=1,COUNTBLANK($AT277:$AU277)=1),IF(Data!$B277&lt;&gt;"",Scoring!$I$7)+IF(Data!$C277&lt;&gt;"",Scoring!$I$8)+IF(Data!$D277&lt;&gt;"",Scoring!$I$9)+IF(Data!$E277&lt;&gt;"",Scoring!$I$10)+IF(Data!$F277&lt;&gt;"",Scoring!$I$11)+IF(Data!$G277&lt;&gt;"",Scoring!$I$12)+IF(Data!$H277&lt;&gt;"",Scoring!$I$13)+IF(Data!$I277&lt;&gt;"",Scoring!$I$14)+IF(Data!$J277&lt;&gt;"",Scoring!$I$15)+IF(Data!$K277&lt;&gt;"",Scoring!$I$16)+IF(Data!$L277&lt;&gt;"",Scoring!$I$17)+IF(Data!$M277&lt;&gt;"",Scoring!$I$18)+IF(Data!$N277&lt;&gt;"",Scoring!$I$19)+IF(Data!$O277&lt;&gt;"",Scoring!$I$20)+IF(Data!$P277&lt;&gt;"",Scoring!$I$21)+IF(Data!$Q277&lt;&gt;"",Scoring!$I$22)+IF(Data!$R277&lt;&gt;"",Scoring!$I$23)+IF(Data!$S277&lt;&gt;"",Scoring!$I$24)+IF(Data!$T277&lt;&gt;"",Scoring!$I$25)+IF(Data!$U277&lt;&gt;"",Scoring!$I$26)+IF(Data!$V277&lt;&gt;"",Scoring!$I$27)+IF(Data!$W277&lt;&gt;"",Scoring!$I$28)+IF(Data!$X277&lt;&gt;"",Scoring!$I$29)+IF(Data!$Y277&lt;&gt;"",Scoring!$I$30)+IF(Data!$Z277&lt;&gt;"",Scoring!$I$31)+IF(Data!$AA277&lt;&gt;"",Scoring!$I$32)+IF(Data!$AB277&lt;&gt;"",Scoring!$I$33)+IF(Data!$AC277&lt;&gt;"",Scoring!$I$34)+IF(Data!$AD277&lt;&gt;"",Scoring!$I$35)+IF(Data!$AE277&lt;&gt;"",Scoring!$I$36)+IF(Data!$AF277&lt;&gt;"",Scoring!$I$37)+IF(Data!$AG277&lt;&gt;"",Scoring!$I$38)+IF(Data!$AH277&lt;&gt;"",Scoring!$I$39)+IF(Data!$AI277&lt;&gt;"",Scoring!$I$40)+IF(Data!$AJ277&lt;&gt;"",Scoring!$I$41)+IF(Data!$AK277&lt;&gt;"",Scoring!$I$42)+IF(Data!$AL277&lt;&gt;"",Scoring!$I$43)+IF(Data!$AM277&lt;&gt;"",Scoring!$I$44)+IF(Data!$AN277&lt;&gt;"",Scoring!$I$45)+IF(Data!$AO277&lt;&gt;"",Scoring!$I$46)+IF(Data!$AP277&lt;&gt;"",Scoring!$I$47)+IF(Data!$AQ277&lt;&gt;"",Scoring!$I$48)+IF(Data!$AR277&lt;&gt;"",Scoring!$I$49)+IF(Data!$AS277&lt;&gt;"",Scoring!$I$50)+IF(Data!$AT277&lt;&gt;"",Scoring!$I$51)+IF(Data!$AU277&lt;&gt;"",Scoring!$I$52),"")</f>
        <v/>
      </c>
      <c r="BG277" s="180" t="str">
        <f>IF(BF277&lt;&gt;"",LOOKUP(BF277,Likelihoods!$A$7:$A$107,Likelihoods!G$7:G$107),"")</f>
        <v/>
      </c>
      <c r="BH277" s="187" t="str">
        <f>IF(AND(COUNTBLANK($B277:$O277)=13,COUNTBLANK($P277:$Q277)=1,COUNTBLANK($R277:$U277)=3,COUNTBLANK($V277:$X277)=2,COUNTBLANK($Y277:$AE277)=6,COUNTBLANK($AF277:$AJ277)=4,COUNTBLANK($AK277:AN277)=3,COUNTBLANK($AO277:$AQ277)=2,COUNTBLANK($AR277:$AS277)=1,COUNTBLANK($AT277:$AU277)=1),IF(Data!$B277&lt;&gt;"",Scoring!$J$7)+IF(Data!$C277&lt;&gt;"",Scoring!$J$8)+IF(Data!$D277&lt;&gt;"",Scoring!$J$9)+IF(Data!$E277&lt;&gt;"",Scoring!$J$10)+IF(Data!$F277&lt;&gt;"",Scoring!$J$11)+IF(Data!$G277&lt;&gt;"",Scoring!$J$12)+IF(Data!$H277&lt;&gt;"",Scoring!$J$13)+IF(Data!$I277&lt;&gt;"",Scoring!$J$14)+IF(Data!$J277&lt;&gt;"",Scoring!$J$15)+IF(Data!$K277&lt;&gt;"",Scoring!$J$16)+IF(Data!$L277&lt;&gt;"",Scoring!$J$17)+IF(Data!$M277&lt;&gt;"",Scoring!$J$18)+IF(Data!$N277&lt;&gt;"",Scoring!$J$19)+IF(Data!$O277&lt;&gt;"",Scoring!$J$20)+IF(Data!$P277&lt;&gt;"",Scoring!$J$21)+IF(Data!$Q277&lt;&gt;"",Scoring!$J$22)+IF(Data!$R277&lt;&gt;"",Scoring!$J$23)+IF(Data!$S277&lt;&gt;"",Scoring!$J$24)+IF(Data!$T277&lt;&gt;"",Scoring!$J$25)+IF(Data!$U277&lt;&gt;"",Scoring!$J$26)+IF(Data!$V277&lt;&gt;"",Scoring!$J$27)+IF(Data!$W277&lt;&gt;"",Scoring!$J$28)+IF(Data!$X277&lt;&gt;"",Scoring!$J$29)+IF(Data!$Y277&lt;&gt;"",Scoring!$J$30)+IF(Data!$Z277&lt;&gt;"",Scoring!$J$31)+IF(Data!$AA277&lt;&gt;"",Scoring!$J$32)+IF(Data!$AB277&lt;&gt;"",Scoring!$J$33)+IF(Data!$AC277&lt;&gt;"",Scoring!$J$34)+IF(Data!$AD277&lt;&gt;"",Scoring!$J$35)+IF(Data!$AE277&lt;&gt;"",Scoring!$J$36)+IF(Data!$AF277&lt;&gt;"",Scoring!$J$37)+IF(Data!$AG277&lt;&gt;"",Scoring!$J$38)+IF(Data!$AH277&lt;&gt;"",Scoring!$J$39)+IF(Data!$AI277&lt;&gt;"",Scoring!$J$40)+IF(Data!$AJ277&lt;&gt;"",Scoring!$J$41)+IF(Data!$AK277&lt;&gt;"",Scoring!$J$42)+IF(Data!$AL277&lt;&gt;"",Scoring!$J$43)+IF(Data!$AM277&lt;&gt;"",Scoring!$J$44)+IF(Data!$AN277&lt;&gt;"",Scoring!$J$45)+IF(Data!$AO277&lt;&gt;"",Scoring!$J$46)+IF(Data!$AP277&lt;&gt;"",Scoring!$J$47)+IF(Data!$AQ277&lt;&gt;"",Scoring!$J$48)+IF(Data!$AR277&lt;&gt;"",Scoring!$J$49)+IF(Data!$AS277&lt;&gt;"",Scoring!$J$50)+IF(Data!$AT277&lt;&gt;"",Scoring!$J$51)+IF(Data!$AU277&lt;&gt;"",Scoring!$J$52),"")</f>
        <v/>
      </c>
      <c r="BI277" s="183" t="str">
        <f>IF(BH277&lt;&gt;"",LOOKUP(BH277,Likelihoods!$A$7:$A$107,Likelihoods!H$7:H$107),"")</f>
        <v/>
      </c>
      <c r="BJ277" s="188" t="str">
        <f>IF(AND(COUNTBLANK($B277:$O277)=13,COUNTBLANK($P277:$Q277)=1,COUNTBLANK($R277:$U277)=3,COUNTBLANK($V277:$X277)=2,COUNTBLANK($Y277:$AE277)=6,COUNTBLANK($AF277:$AJ277)=4,COUNTBLANK($AK277:AN277)=3,COUNTBLANK($AO277:$AQ277)=2,COUNTBLANK($AR277:$AS277)=1,COUNTBLANK($AT277:$AU277)=1),IF(Data!$B277&lt;&gt;"",Scoring!$K$7)+IF(Data!$C277&lt;&gt;"",Scoring!$K$8)+IF(Data!$D277&lt;&gt;"",Scoring!$K$9)+IF(Data!$E277&lt;&gt;"",Scoring!$K$10)+IF(Data!$F277&lt;&gt;"",Scoring!$K$11)+IF(Data!$G277&lt;&gt;"",Scoring!$K$12)+IF(Data!$H277&lt;&gt;"",Scoring!$K$13)+IF(Data!$I277&lt;&gt;"",Scoring!$K$14)+IF(Data!$J277&lt;&gt;"",Scoring!$K$15)+IF(Data!$K277&lt;&gt;"",Scoring!$K$16)+IF(Data!$L277&lt;&gt;"",Scoring!$K$17)+IF(Data!$M277&lt;&gt;"",Scoring!$K$18)+IF(Data!$N277&lt;&gt;"",Scoring!$K$19)+IF(Data!$O277&lt;&gt;"",Scoring!$K$20)+IF(Data!$P277&lt;&gt;"",Scoring!$K$21)+IF(Data!$Q277&lt;&gt;"",Scoring!$K$22)+IF(Data!$R277&lt;&gt;"",Scoring!$K$23)+IF(Data!$S277&lt;&gt;"",Scoring!$K$24)+IF(Data!$T277&lt;&gt;"",Scoring!$K$25)+IF(Data!$U277&lt;&gt;"",Scoring!$K$26)+IF(Data!$V277&lt;&gt;"",Scoring!$K$27)+IF(Data!$W277&lt;&gt;"",Scoring!$K$28)+IF(Data!$X277&lt;&gt;"",Scoring!$K$29)+IF(Data!$Y277&lt;&gt;"",Scoring!$K$30)+IF(Data!$Z277&lt;&gt;"",Scoring!$K$31)+IF(Data!$AA277&lt;&gt;"",Scoring!$K$32)+IF(Data!$AB277&lt;&gt;"",Scoring!$K$33)+IF(Data!$AC277&lt;&gt;"",Scoring!$K$34)+IF(Data!$AD277&lt;&gt;"",Scoring!$K$35)+IF(Data!$AE277&lt;&gt;"",Scoring!$K$36)+IF(Data!$AF277&lt;&gt;"",Scoring!$K$37)+IF(Data!$AG277&lt;&gt;"",Scoring!$K$38)+IF(Data!$AH277&lt;&gt;"",Scoring!$K$39)+IF(Data!$AI277&lt;&gt;"",Scoring!$K$40)+IF(Data!$AJ277&lt;&gt;"",Scoring!$K$41)+IF(Data!$AK277&lt;&gt;"",Scoring!$K$42)+IF(Data!$AL277&lt;&gt;"",Scoring!$K$43)+IF(Data!$AM277&lt;&gt;"",Scoring!$K$44)+IF(Data!$AN277&lt;&gt;"",Scoring!$K$45)+IF(Data!$AO277&lt;&gt;"",Scoring!$K$46)+IF(Data!$AP277&lt;&gt;"",Scoring!$K$47)+IF(Data!$AQ277&lt;&gt;"",Scoring!$K$48)+IF(Data!$AR277&lt;&gt;"",Scoring!$K$49)+IF(Data!$AS277&lt;&gt;"",Scoring!$K$50)+IF(Data!$AT277&lt;&gt;"",Scoring!$K$51)+IF(Data!$AU277&lt;&gt;"",Scoring!$K$52),"")</f>
        <v/>
      </c>
      <c r="BK277" s="184" t="str">
        <f>IF(BJ277&lt;&gt;"",LOOKUP(BJ277,Likelihoods!$A$7:$A$107,Likelihoods!I$7:I$107),"")</f>
        <v/>
      </c>
      <c r="BL277" s="187" t="str">
        <f>IF(AND(COUNTBLANK($B277:$O277)=13,COUNTBLANK($P277:$Q277)=1,COUNTBLANK($R277:$U277)=3,COUNTBLANK($V277:$X277)=2,COUNTBLANK($Y277:$AE277)=6,COUNTBLANK($AF277:$AJ277)=4,COUNTBLANK($AK277:AN277)=3,COUNTBLANK($AO277:$AQ277)=2,COUNTBLANK($AR277:$AS277)=1,COUNTBLANK($AT277:$AU277)=1),IF(Data!$B277&lt;&gt;"",Scoring!$L$7)+IF(Data!$C277&lt;&gt;"",Scoring!$L$8)+IF(Data!$D277&lt;&gt;"",Scoring!$L$9)+IF(Data!$E277&lt;&gt;"",Scoring!$L$10)+IF(Data!$F277&lt;&gt;"",Scoring!$L$11)+IF(Data!$G277&lt;&gt;"",Scoring!$L$12)+IF(Data!$H277&lt;&gt;"",Scoring!$L$13)+IF(Data!$I277&lt;&gt;"",Scoring!$L$14)+IF(Data!$J277&lt;&gt;"",Scoring!$L$15)+IF(Data!$K277&lt;&gt;"",Scoring!$L$16)+IF(Data!$L277&lt;&gt;"",Scoring!$L$17)+IF(Data!$M277&lt;&gt;"",Scoring!$L$18)+IF(Data!$N277&lt;&gt;"",Scoring!$L$19)+IF(Data!$O277&lt;&gt;"",Scoring!$L$20)+IF(Data!$P277&lt;&gt;"",Scoring!$L$21)+IF(Data!$Q277&lt;&gt;"",Scoring!$L$22)+IF(Data!$R277&lt;&gt;"",Scoring!$L$23)+IF(Data!$S277&lt;&gt;"",Scoring!$L$24)+IF(Data!$T277&lt;&gt;"",Scoring!$L$25)+IF(Data!$U277&lt;&gt;"",Scoring!$L$26)+IF(Data!$V277&lt;&gt;"",Scoring!$L$27)+IF(Data!$W277&lt;&gt;"",Scoring!$L$28)+IF(Data!$X277&lt;&gt;"",Scoring!$L$29)+IF(Data!$Y277&lt;&gt;"",Scoring!$L$30)+IF(Data!$Z277&lt;&gt;"",Scoring!$L$31)+IF(Data!$AA277&lt;&gt;"",Scoring!$L$32)+IF(Data!$AB277&lt;&gt;"",Scoring!$L$33)+IF(Data!$AC277&lt;&gt;"",Scoring!$L$34)+IF(Data!$AD277&lt;&gt;"",Scoring!$L$35)+IF(Data!$AE277&lt;&gt;"",Scoring!$L$36)+IF(Data!$AF277&lt;&gt;"",Scoring!$L$37)+IF(Data!$AG277&lt;&gt;"",Scoring!$L$38)+IF(Data!$AH277&lt;&gt;"",Scoring!$L$39)+IF(Data!$AI277&lt;&gt;"",Scoring!$L$40)+IF(Data!$AJ277&lt;&gt;"",Scoring!$L$41)+IF(Data!$AK277&lt;&gt;"",Scoring!$L$42)+IF(Data!$AL277&lt;&gt;"",Scoring!$L$43)+IF(Data!$AM277&lt;&gt;"",Scoring!$L$44)+IF(Data!$AN277&lt;&gt;"",Scoring!$L$45)+IF(Data!$AO277&lt;&gt;"",Scoring!$L$46)+IF(Data!$AP277&lt;&gt;"",Scoring!$L$47)+IF(Data!$AQ277&lt;&gt;"",Scoring!$L$48)+IF(Data!$AR277&lt;&gt;"",Scoring!$L$49)+IF(Data!$AS277&lt;&gt;"",Scoring!$L$50)+IF(Data!$AT277&lt;&gt;"",Scoring!$L$51)+IF(Data!$AU277&lt;&gt;"",Scoring!$L$52),"")</f>
        <v/>
      </c>
      <c r="BM277" s="180" t="str">
        <f>IF(BL277&lt;&gt;"",LOOKUP(BL277,Likelihoods!$A$7:$A$107,Likelihoods!J$7:J$107),"")</f>
        <v/>
      </c>
      <c r="BN277" s="181" t="str">
        <f>IF(AND(COUNTBLANK($B277:$O277)=13,COUNTBLANK($P277:$Q277)=1,COUNTBLANK($R277:$U277)=3,COUNTBLANK($V277:$X277)=2,COUNTBLANK($Y277:$AE277)=6,COUNTBLANK($AF277:$AJ277)=4,COUNTBLANK($AK277:AN277)=3,COUNTBLANK($AO277:$AQ277)=2,COUNTBLANK($AR277:$AS277)=1,COUNTBLANK($AT277:$AU277)=1),IF(Data!$B277&lt;&gt;"",Scoring!$M$7)+IF(Data!$C277&lt;&gt;"",Scoring!$M$8)+IF(Data!$D277&lt;&gt;"",Scoring!$M$9)+IF(Data!$E277&lt;&gt;"",Scoring!$M$10)+IF(Data!$F277&lt;&gt;"",Scoring!$M$11)+IF(Data!$G277&lt;&gt;"",Scoring!$M$12)+IF(Data!$H277&lt;&gt;"",Scoring!$M$13)+IF(Data!$I277&lt;&gt;"",Scoring!$M$14)+IF(Data!$J277&lt;&gt;"",Scoring!$M$15)+IF(Data!$K277&lt;&gt;"",Scoring!$M$16)+IF(Data!$L277&lt;&gt;"",Scoring!$M$17)+IF(Data!$M277&lt;&gt;"",Scoring!$M$18)+IF(Data!$N277&lt;&gt;"",Scoring!$M$19)+IF(Data!$O277&lt;&gt;"",Scoring!$M$20)+IF(Data!$P277&lt;&gt;"",Scoring!$M$21)+IF(Data!$Q277&lt;&gt;"",Scoring!$M$22)+IF(Data!$R277&lt;&gt;"",Scoring!$M$23)+IF(Data!$S277&lt;&gt;"",Scoring!$M$24)+IF(Data!$T277&lt;&gt;"",Scoring!$M$25)+IF(Data!$U277&lt;&gt;"",Scoring!$M$26)+IF(Data!$V277&lt;&gt;"",Scoring!$M$27)+IF(Data!$W277&lt;&gt;"",Scoring!$M$28)+IF(Data!$X277&lt;&gt;"",Scoring!$M$29)+IF(Data!$Y277&lt;&gt;"",Scoring!$M$30)+IF(Data!$Z277&lt;&gt;"",Scoring!$M$31)+IF(Data!$AA277&lt;&gt;"",Scoring!$M$32)+IF(Data!$AB277&lt;&gt;"",Scoring!$M$33)+IF(Data!$AC277&lt;&gt;"",Scoring!$M$34)+IF(Data!$AD277&lt;&gt;"",Scoring!$M$35)+IF(Data!$AE277&lt;&gt;"",Scoring!$M$36)+IF(Data!$AF277&lt;&gt;"",Scoring!$M$37)+IF(Data!$AG277&lt;&gt;"",Scoring!$M$38)+IF(Data!$AH277&lt;&gt;"",Scoring!$M$39)+IF(Data!$AI277&lt;&gt;"",Scoring!$M$40)+IF(Data!$AJ277&lt;&gt;"",Scoring!$M$41)+IF(Data!$AK277&lt;&gt;"",Scoring!$M$42)+IF(Data!$AL277&lt;&gt;"",Scoring!$M$43)+IF(Data!$AM277&lt;&gt;"",Scoring!$M$44)+IF(Data!$AN277&lt;&gt;"",Scoring!$M$45)+IF(Data!$AO277&lt;&gt;"",Scoring!$M$46)+IF(Data!$AP277&lt;&gt;"",Scoring!$M$47)+IF(Data!$AQ277&lt;&gt;"",Scoring!$M$48)+IF(Data!$AR277&lt;&gt;"",Scoring!$M$49)+IF(Data!$AS277&lt;&gt;"",Scoring!$M$50)+IF(Data!$AT277&lt;&gt;"",Scoring!$M$51)+IF(Data!$AU277&lt;&gt;"",Scoring!$M$52),"")</f>
        <v/>
      </c>
      <c r="BO277" s="184" t="str">
        <f>IF(BN277&lt;&gt;"",LOOKUP(BN277,Likelihoods!$A$7:$A$107,Likelihoods!K$7:K$107),"")</f>
        <v/>
      </c>
      <c r="BP277" s="179" t="str">
        <f>IF(AND(COUNTBLANK($B277:$O277)=13,COUNTBLANK($P277:$Q277)=1,COUNTBLANK($R277:$U277)=3,COUNTBLANK($V277:$X277)=2,COUNTBLANK($Y277:$AE277)=6,COUNTBLANK($AF277:$AJ277)=4,COUNTBLANK($AK277:AN277)=3,COUNTBLANK($AO277:$AQ277)=2,COUNTBLANK($AR277:$AS277)=1,COUNTBLANK($AT277:$AU277)=1),IF(Data!$B277&lt;&gt;"",Scoring!$N$7)+IF(Data!$C277&lt;&gt;"",Scoring!$N$8)+IF(Data!$D277&lt;&gt;"",Scoring!$N$9)+IF(Data!$E277&lt;&gt;"",Scoring!$N$10)+IF(Data!$F277&lt;&gt;"",Scoring!$N$11)+IF(Data!$G277&lt;&gt;"",Scoring!$N$12)+IF(Data!$H277&lt;&gt;"",Scoring!$N$13)+IF(Data!$I277&lt;&gt;"",Scoring!$N$14)+IF(Data!$J277&lt;&gt;"",Scoring!$N$15)+IF(Data!$K277&lt;&gt;"",Scoring!$N$16)+IF(Data!$L277&lt;&gt;"",Scoring!$N$17)+IF(Data!$M277&lt;&gt;"",Scoring!$N$18)+IF(Data!$N277&lt;&gt;"",Scoring!$N$19)+IF(Data!$O277&lt;&gt;"",Scoring!$N$20)+IF(Data!$P277&lt;&gt;"",Scoring!$N$21)+IF(Data!$Q277&lt;&gt;"",Scoring!$N$22)+IF(Data!$R277&lt;&gt;"",Scoring!$N$23)+IF(Data!$S277&lt;&gt;"",Scoring!$N$24)+IF(Data!$T277&lt;&gt;"",Scoring!$N$25)+IF(Data!$U277&lt;&gt;"",Scoring!$N$26)+IF(Data!$V277&lt;&gt;"",Scoring!$N$27)+IF(Data!$W277&lt;&gt;"",Scoring!$N$28)+IF(Data!$X277&lt;&gt;"",Scoring!$N$29)+IF(Data!$Y277&lt;&gt;"",Scoring!$N$30)+IF(Data!$Z277&lt;&gt;"",Scoring!$N$31)+IF(Data!$AA277&lt;&gt;"",Scoring!$N$32)+IF(Data!$AB277&lt;&gt;"",Scoring!$N$33)+IF(Data!$AC277&lt;&gt;"",Scoring!$N$34)+IF(Data!$AD277&lt;&gt;"",Scoring!$N$35)+IF(Data!$AE277&lt;&gt;"",Scoring!$N$36)+IF(Data!$AF277&lt;&gt;"",Scoring!$N$37)+IF(Data!$AG277&lt;&gt;"",Scoring!$N$38)+IF(Data!$AH277&lt;&gt;"",Scoring!$N$39)+IF(Data!$AI277&lt;&gt;"",Scoring!$N$40)+IF(Data!$AJ277&lt;&gt;"",Scoring!$N$41)+IF(Data!$AK277&lt;&gt;"",Scoring!$N$42)+IF(Data!$AL277&lt;&gt;"",Scoring!$N$43)+IF(Data!$AM277&lt;&gt;"",Scoring!$N$44)+IF(Data!$AN277&lt;&gt;"",Scoring!$N$45)+IF(Data!$AO277&lt;&gt;"",Scoring!$N$46)+IF(Data!$AP277&lt;&gt;"",Scoring!$N$47)+IF(Data!$AQ277&lt;&gt;"",Scoring!$N$48)+IF(Data!$AR277&lt;&gt;"",Scoring!$N$49)+IF(Data!$AS277&lt;&gt;"",Scoring!$N$50)+IF(Data!$AT277&lt;&gt;"",Scoring!$N$51)+IF(Data!$AU277&lt;&gt;"",Scoring!$N$52),"")</f>
        <v/>
      </c>
      <c r="BQ277" s="189" t="str">
        <f>IF(BP277&lt;&gt;"",LOOKUP(BP277,Likelihoods!$A$7:$A$107,Likelihoods!L$7:L$107),"")</f>
        <v/>
      </c>
      <c r="BR277" s="181" t="str">
        <f>IF(AND(COUNTBLANK($B277:$O277)=13,COUNTBLANK($P277:$Q277)=1,COUNTBLANK($R277:$U277)=3,COUNTBLANK($V277:$X277)=2,COUNTBLANK($Y277:$AE277)=6,COUNTBLANK($AF277:$AJ277)=4,COUNTBLANK($AK277:AN277)=3,COUNTBLANK($AO277:$AQ277)=2,COUNTBLANK($AR277:$AS277)=1,COUNTBLANK($AT277:$AU277)=1),IF(Data!$B277&lt;&gt;"",Scoring!$O$7)+IF(Data!$C277&lt;&gt;"",Scoring!$O$8)+IF(Data!$D277&lt;&gt;"",Scoring!$O$9)+IF(Data!$E277&lt;&gt;"",Scoring!$O$10)+IF(Data!$F277&lt;&gt;"",Scoring!$O$11)+IF(Data!$G277&lt;&gt;"",Scoring!$O$12)+IF(Data!$H277&lt;&gt;"",Scoring!$O$13)+IF(Data!$I277&lt;&gt;"",Scoring!$O$14)+IF(Data!$J277&lt;&gt;"",Scoring!$O$15)+IF(Data!$K277&lt;&gt;"",Scoring!$O$16)+IF(Data!$L277&lt;&gt;"",Scoring!$O$17)+IF(Data!$M277&lt;&gt;"",Scoring!$O$18)+IF(Data!$N277&lt;&gt;"",Scoring!$O$19)+IF(Data!$O277&lt;&gt;"",Scoring!$O$20)+IF(Data!$P277&lt;&gt;"",Scoring!$O$21)+IF(Data!$Q277&lt;&gt;"",Scoring!$O$22)+IF(Data!$R277&lt;&gt;"",Scoring!$O$23)+IF(Data!$S277&lt;&gt;"",Scoring!$O$24)+IF(Data!$T277&lt;&gt;"",Scoring!$O$25)+IF(Data!$U277&lt;&gt;"",Scoring!$O$26)+IF(Data!$V277&lt;&gt;"",Scoring!$O$27)+IF(Data!$W277&lt;&gt;"",Scoring!$O$28)+IF(Data!$X277&lt;&gt;"",Scoring!$O$29)+IF(Data!$Y277&lt;&gt;"",Scoring!$O$30)+IF(Data!$Z277&lt;&gt;"",Scoring!$O$31)+IF(Data!$AA277&lt;&gt;"",Scoring!$O$32)+IF(Data!$AB277&lt;&gt;"",Scoring!$O$33)+IF(Data!$AC277&lt;&gt;"",Scoring!$O$34)+IF(Data!$AD277&lt;&gt;"",Scoring!$O$35)+IF(Data!$AE277&lt;&gt;"",Scoring!$O$36)+IF(Data!$AF277&lt;&gt;"",Scoring!$O$37)+IF(Data!$AG277&lt;&gt;"",Scoring!$O$38)+IF(Data!$AH277&lt;&gt;"",Scoring!$O$39)+IF(Data!$AI277&lt;&gt;"",Scoring!$O$40)+IF(Data!$AJ277&lt;&gt;"",Scoring!$O$41)+IF(Data!$AK277&lt;&gt;"",Scoring!$O$42)+IF(Data!$AL277&lt;&gt;"",Scoring!$O$43)+IF(Data!$AM277&lt;&gt;"",Scoring!$O$44)+IF(Data!$AN277&lt;&gt;"",Scoring!$O$45)+IF(Data!$AO277&lt;&gt;"",Scoring!$O$46)+IF(Data!$AP277&lt;&gt;"",Scoring!$O$47)+IF(Data!$AQ277&lt;&gt;"",Scoring!$O$48)+IF(Data!$AR277&lt;&gt;"",Scoring!$O$49)+IF(Data!$AS277&lt;&gt;"",Scoring!$O$50)+IF(Data!$AT277&lt;&gt;"",Scoring!$O$51)+IF(Data!$AU277&lt;&gt;"",Scoring!$O$52),"")</f>
        <v/>
      </c>
      <c r="BS277" s="184" t="str">
        <f>IF(BR277&lt;&gt;"",LOOKUP(BR277,Likelihoods!$A$7:$A$107,Likelihoods!M$7:M$107),"")</f>
        <v/>
      </c>
      <c r="BT277" s="181" t="str">
        <f>IF(AND(COUNTBLANK($B277:$O277)=13,COUNTBLANK($P277:$Q277)=1,COUNTBLANK($R277:$U277)=3,COUNTBLANK($V277:$X277)=2,COUNTBLANK($Y277:$AE277)=6,COUNTBLANK($AF277:$AJ277)=4,COUNTBLANK($AK277:AN277)=3,COUNTBLANK($AO277:$AQ277)=2,COUNTBLANK($AR277:$AS277)=1,COUNTBLANK($AT277:$AU277)=1),IF(Data!$B277&lt;&gt;"",Scoring!$P$7)+IF(Data!$C277&lt;&gt;"",Scoring!$P$8)+IF(Data!$D277&lt;&gt;"",Scoring!$P$9)+IF(Data!$E277&lt;&gt;"",Scoring!$P$10)+IF(Data!$F277&lt;&gt;"",Scoring!$P$11)+IF(Data!$G277&lt;&gt;"",Scoring!$P$12)+IF(Data!$H277&lt;&gt;"",Scoring!$P$13)+IF(Data!$I277&lt;&gt;"",Scoring!$P$14)+IF(Data!$J277&lt;&gt;"",Scoring!$P$15)+IF(Data!$K277&lt;&gt;"",Scoring!$P$16)+IF(Data!$L277&lt;&gt;"",Scoring!$P$17)+IF(Data!$M277&lt;&gt;"",Scoring!$P$18)+IF(Data!$N277&lt;&gt;"",Scoring!$P$19)+IF(Data!$O277&lt;&gt;"",Scoring!$P$20)+IF(Data!$P277&lt;&gt;"",Scoring!$P$21)+IF(Data!$Q277&lt;&gt;"",Scoring!$P$22)+IF(Data!$R277&lt;&gt;"",Scoring!$P$23)+IF(Data!$S277&lt;&gt;"",Scoring!$P$24)+IF(Data!$T277&lt;&gt;"",Scoring!$P$25)+IF(Data!$U277&lt;&gt;"",Scoring!$P$26)+IF(Data!$V277&lt;&gt;"",Scoring!$P$27)+IF(Data!$W277&lt;&gt;"",Scoring!$P$28)+IF(Data!$X277&lt;&gt;"",Scoring!$P$29)+IF(Data!$Y277&lt;&gt;"",Scoring!$P$30)+IF(Data!$Z277&lt;&gt;"",Scoring!$P$31)+IF(Data!$AA277&lt;&gt;"",Scoring!$P$32)+IF(Data!$AB277&lt;&gt;"",Scoring!$P$33)+IF(Data!$AC277&lt;&gt;"",Scoring!$P$34)+IF(Data!$AD277&lt;&gt;"",Scoring!$P$35)+IF(Data!$AE277&lt;&gt;"",Scoring!$P$36)+IF(Data!$AF277&lt;&gt;"",Scoring!$P$37)+IF(Data!$AG277&lt;&gt;"",Scoring!$P$38)+IF(Data!$AH277&lt;&gt;"",Scoring!$P$39)+IF(Data!$AI277&lt;&gt;"",Scoring!$P$40)+IF(Data!$AJ277&lt;&gt;"",Scoring!$P$41)+IF(Data!$AK277&lt;&gt;"",Scoring!$P$42)+IF(Data!$AL277&lt;&gt;"",Scoring!$P$43)+IF(Data!$AM277&lt;&gt;"",Scoring!$P$44)+IF(Data!$AN277&lt;&gt;"",Scoring!$P$45)+IF(Data!$AO277&lt;&gt;"",Scoring!$P$46)+IF(Data!$AP277&lt;&gt;"",Scoring!$P$47)+IF(Data!$AQ277&lt;&gt;"",Scoring!$P$48)+IF(Data!$AR277&lt;&gt;"",Scoring!$P$49)+IF(Data!$AS277&lt;&gt;"",Scoring!$P$50)+IF(Data!$AT277&lt;&gt;"",Scoring!$P$51)+IF(Data!$AU277&lt;&gt;"",Scoring!$P$52),"")</f>
        <v/>
      </c>
      <c r="BU277" s="180" t="str">
        <f>IF(BT277&lt;&gt;"",LOOKUP(BT277,Likelihoods!$A$7:$A$107,Likelihoods!N$7:N$107),"")</f>
        <v/>
      </c>
      <c r="BV277" s="181" t="str">
        <f>IF(AND(COUNTBLANK($B277:$O277)=13,COUNTBLANK($P277:$Q277)=1,COUNTBLANK($R277:$U277)=3,COUNTBLANK($V277:$X277)=2,COUNTBLANK($Y277:$AE277)=6,COUNTBLANK($AF277:$AJ277)=4,COUNTBLANK($AK277:AN277)=3,COUNTBLANK($AO277:$AQ277)=2,COUNTBLANK($AR277:$AS277)=1,COUNTBLANK($AT277:$AU277)=1),IF(Data!$B277&lt;&gt;"",Scoring!$Q$7)+IF(Data!$C277&lt;&gt;"",Scoring!$Q$8)+IF(Data!$D277&lt;&gt;"",Scoring!$Q$9)+IF(Data!$E277&lt;&gt;"",Scoring!$Q$10)+IF(Data!$F277&lt;&gt;"",Scoring!$Q$11)+IF(Data!$G277&lt;&gt;"",Scoring!$Q$12)+IF(Data!$H277&lt;&gt;"",Scoring!$Q$13)+IF(Data!$I277&lt;&gt;"",Scoring!$Q$14)+IF(Data!$J277&lt;&gt;"",Scoring!$Q$15)+IF(Data!$K277&lt;&gt;"",Scoring!$Q$16)+IF(Data!$L277&lt;&gt;"",Scoring!$Q$17)+IF(Data!$M277&lt;&gt;"",Scoring!$Q$18)+IF(Data!$N277&lt;&gt;"",Scoring!$Q$19)+IF(Data!$O277&lt;&gt;"",Scoring!$Q$20)+IF(Data!$P277&lt;&gt;"",Scoring!$Q$21)+IF(Data!$Q277&lt;&gt;"",Scoring!$Q$22)+IF(Data!$R277&lt;&gt;"",Scoring!$Q$23)+IF(Data!$S277&lt;&gt;"",Scoring!$Q$24)+IF(Data!$T277&lt;&gt;"",Scoring!$Q$25)+IF(Data!$U277&lt;&gt;"",Scoring!$Q$26)+IF(Data!$V277&lt;&gt;"",Scoring!$Q$27)+IF(Data!$W277&lt;&gt;"",Scoring!$Q$28)+IF(Data!$X277&lt;&gt;"",Scoring!$Q$29)+IF(Data!$Y277&lt;&gt;"",Scoring!$Q$30)+IF(Data!$Z277&lt;&gt;"",Scoring!$Q$31)+IF(Data!$AA277&lt;&gt;"",Scoring!$Q$32)+IF(Data!$AB277&lt;&gt;"",Scoring!$Q$33)+IF(Data!$AC277&lt;&gt;"",Scoring!$Q$34)+IF(Data!$AD277&lt;&gt;"",Scoring!$Q$35)+IF(Data!$AE277&lt;&gt;"",Scoring!$Q$36)+IF(Data!$AF277&lt;&gt;"",Scoring!$Q$37)+IF(Data!$AG277&lt;&gt;"",Scoring!$Q$38)+IF(Data!$AH277&lt;&gt;"",Scoring!$Q$39)+IF(Data!$AI277&lt;&gt;"",Scoring!$Q$40)+IF(Data!$AJ277&lt;&gt;"",Scoring!$Q$41)+IF(Data!$AK277&lt;&gt;"",Scoring!$Q$42)+IF(Data!$AL277&lt;&gt;"",Scoring!$Q$43)+IF(Data!$AM277&lt;&gt;"",Scoring!$Q$44)+IF(Data!$AN277&lt;&gt;"",Scoring!$Q$45)+IF(Data!$AO277&lt;&gt;"",Scoring!$Q$46)+IF(Data!$AP277&lt;&gt;"",Scoring!$Q$47)+IF(Data!$AQ277&lt;&gt;"",Scoring!$Q$48)+IF(Data!$AR277&lt;&gt;"",Scoring!$Q$49)+IF(Data!$AS277&lt;&gt;"",Scoring!$Q$50)+IF(Data!$AT277&lt;&gt;"",Scoring!$Q$51)+IF(Data!$AU277&lt;&gt;"",Scoring!$Q$52),"")</f>
        <v/>
      </c>
      <c r="BW277" s="183" t="str">
        <f>IF(BV277&lt;&gt;"",LOOKUP(BV277,Likelihoods!$A$7:$A$107,Likelihoods!O$7:O$107),"")</f>
        <v/>
      </c>
      <c r="BX277" s="9"/>
      <c r="BY277" s="9"/>
      <c r="BZ277" s="9"/>
      <c r="CA277" s="9"/>
      <c r="CB277" s="9"/>
      <c r="CC277" s="9"/>
      <c r="CD277" s="9"/>
      <c r="CE277" s="9"/>
      <c r="CF277" s="9"/>
      <c r="CG277" s="9"/>
      <c r="CH277" s="9"/>
      <c r="CI277" s="9"/>
      <c r="CJ277" s="9"/>
      <c r="CK277" s="9"/>
    </row>
    <row r="278" spans="1:89" ht="14.25">
      <c r="A278" s="59"/>
      <c r="B278" s="76"/>
      <c r="C278" s="77"/>
      <c r="D278" s="77"/>
      <c r="E278" s="77"/>
      <c r="F278" s="77"/>
      <c r="G278" s="77"/>
      <c r="H278" s="77"/>
      <c r="I278" s="77"/>
      <c r="J278" s="77"/>
      <c r="K278" s="77"/>
      <c r="L278" s="77"/>
      <c r="M278" s="77"/>
      <c r="N278" s="77"/>
      <c r="O278" s="77"/>
      <c r="P278" s="76"/>
      <c r="Q278" s="78"/>
      <c r="R278" s="77"/>
      <c r="S278" s="77"/>
      <c r="T278" s="77"/>
      <c r="U278" s="77"/>
      <c r="V278" s="76"/>
      <c r="W278" s="77"/>
      <c r="X278" s="78"/>
      <c r="Y278" s="77"/>
      <c r="Z278" s="77"/>
      <c r="AA278" s="77"/>
      <c r="AB278" s="77"/>
      <c r="AC278" s="77"/>
      <c r="AD278" s="77"/>
      <c r="AE278" s="77"/>
      <c r="AF278" s="76"/>
      <c r="AG278" s="77"/>
      <c r="AH278" s="77"/>
      <c r="AI278" s="77"/>
      <c r="AJ278" s="78"/>
      <c r="AK278" s="77"/>
      <c r="AL278" s="77"/>
      <c r="AM278" s="77"/>
      <c r="AN278" s="77"/>
      <c r="AO278" s="76"/>
      <c r="AP278" s="77"/>
      <c r="AQ278" s="78"/>
      <c r="AR278" s="76"/>
      <c r="AS278" s="78"/>
      <c r="AT278" s="77"/>
      <c r="AU278" s="77"/>
      <c r="AV278" s="179" t="str">
        <f>IF(AND(COUNTBLANK($B278:$O278)=13,COUNTBLANK($P278:$Q278)=1,COUNTBLANK($R278:$U278)=3,COUNTBLANK($V278:$X278)=2,COUNTBLANK($Y278:$AE278)=6,COUNTBLANK($AF278:$AJ278)=4,COUNTBLANK($AK278:AN278)=3,COUNTBLANK($AO278:$AQ278)=2,COUNTBLANK($AR278:$AS278)=1,COUNTBLANK($AT278:$AU278)=1),IF(Data!$B278&lt;&gt;"",Scoring!$D$7)+IF(Data!$C278&lt;&gt;"",Scoring!$D$8)+IF(Data!$D278&lt;&gt;"",Scoring!$D$9)+IF(Data!$E278&lt;&gt;"",Scoring!$D$10)+IF(Data!$F278&lt;&gt;"",Scoring!$D$11)+IF(Data!$G278&lt;&gt;"",Scoring!$D$12)+IF(Data!$H278&lt;&gt;"",Scoring!$D$13)+IF(Data!$I278&lt;&gt;"",Scoring!$D$14)+IF(Data!$J278&lt;&gt;"",Scoring!$D$15)+IF(Data!$K278&lt;&gt;"",Scoring!$D$16)+IF(Data!$L278&lt;&gt;"",Scoring!$D$17)+IF(Data!$M278&lt;&gt;"",Scoring!$D$18)+IF(Data!$N278&lt;&gt;"",Scoring!$D$19)+IF(Data!$O278&lt;&gt;"",Scoring!$D$20)+IF(Data!$P278&lt;&gt;"",Scoring!$D$21)+IF(Data!$Q278&lt;&gt;"",Scoring!$D$22)+IF(Data!$R278&lt;&gt;"",Scoring!$D$23)+IF(Data!$S278&lt;&gt;"",Scoring!$D$24)+IF(Data!$T278&lt;&gt;"",Scoring!$D$25)+IF(Data!$U278&lt;&gt;"",Scoring!$D$26)+IF(Data!$V278&lt;&gt;"",Scoring!$D$27)+IF(Data!$W278&lt;&gt;"",Scoring!$D$28)+IF(Data!$X278&lt;&gt;"",Scoring!$D$29)+IF(Data!$Y278&lt;&gt;"",Scoring!$D$30)+IF(Data!$Z278&lt;&gt;"",Scoring!$D$31)+IF(Data!$AA278&lt;&gt;"",Scoring!$D$32)+IF(Data!$AB278&lt;&gt;"",Scoring!$D$33)+IF(Data!$AC278&lt;&gt;"",Scoring!$D$34)+IF(Data!$AD278&lt;&gt;"",Scoring!$D$35)+IF(Data!$AE278&lt;&gt;"",Scoring!$D$36)+IF(Data!$AF278&lt;&gt;"",Scoring!$D$37)+IF(Data!$AG278&lt;&gt;"",Scoring!$D$38)+IF(Data!$AH278&lt;&gt;"",Scoring!$D$39)+IF(Data!$AI278&lt;&gt;"",Scoring!$D$40)+IF(Data!$AJ278&lt;&gt;"",Scoring!$D$41)+IF(Data!$AK278&lt;&gt;"",Scoring!$D$42)+IF(Data!$AL278&lt;&gt;"",Scoring!$D$43)+IF(Data!$AM278&lt;&gt;"",Scoring!$D$44)+IF(Data!$AN278&lt;&gt;"",Scoring!$D$45)+IF(Data!$AO278&lt;&gt;"",Scoring!$D$46)+IF(Data!$AP278&lt;&gt;"",Scoring!$D$47)+IF(Data!$AQ278&lt;&gt;"",Scoring!$D$48)+IF(Data!$AR278&lt;&gt;"",Scoring!$D$49)+IF(Data!$AS278&lt;&gt;"",Scoring!$D$50)+IF(Data!$AT278&lt;&gt;"",Scoring!$D$51)+IF(Data!$AU278&lt;&gt;"",Scoring!$D$52),"")</f>
        <v/>
      </c>
      <c r="AW278" s="180" t="str">
        <f>IF(AV278&lt;&gt;"",LOOKUP(AV278,Likelihoods!$A$7:$A$107,Likelihoods!B$7:B$107),"")</f>
        <v/>
      </c>
      <c r="AX278" s="181" t="str">
        <f>IF(AND(COUNTBLANK($B278:$O278)=13,COUNTBLANK($P278:$Q278)=1,COUNTBLANK($R278:$U278)=3,COUNTBLANK($V278:$X278)=2,COUNTBLANK($Y278:$AE278)=6,COUNTBLANK($AF278:$AJ278)=4,COUNTBLANK($AK278:AN278)=3,COUNTBLANK($AO278:$AQ278)=2,COUNTBLANK($AR278:$AS278)=1,COUNTBLANK($AT278:$AU278)=1),IF(Data!$B278&lt;&gt;"",Scoring!$E$7)+IF(Data!$C278&lt;&gt;"",Scoring!$E$8)+IF(Data!$D278&lt;&gt;"",Scoring!$E$9)+IF(Data!$E278&lt;&gt;"",Scoring!$E$10)+IF(Data!$F278&lt;&gt;"",Scoring!$E$11)+IF(Data!$G278&lt;&gt;"",Scoring!$E$12)+IF(Data!$H278&lt;&gt;"",Scoring!$E$13)+IF(Data!$I278&lt;&gt;"",Scoring!$E$14)+IF(Data!$J278&lt;&gt;"",Scoring!$E$15)+IF(Data!$K278&lt;&gt;"",Scoring!$E$16)+IF(Data!$L278&lt;&gt;"",Scoring!$E$17)+IF(Data!$M278&lt;&gt;"",Scoring!$E$18)+IF(Data!$N278&lt;&gt;"",Scoring!$E$19)+IF(Data!$O278&lt;&gt;"",Scoring!$E$20)+IF(Data!$P278&lt;&gt;"",Scoring!$E$21)+IF(Data!$Q278&lt;&gt;"",Scoring!$E$22)+IF(Data!$R278&lt;&gt;"",Scoring!$E$23)+IF(Data!$S278&lt;&gt;"",Scoring!$E$24)+IF(Data!$T278&lt;&gt;"",Scoring!$E$25)+IF(Data!$U278&lt;&gt;"",Scoring!$E$26)+IF(Data!$V278&lt;&gt;"",Scoring!$E$27)+IF(Data!$W278&lt;&gt;"",Scoring!$E$28)+IF(Data!$X278&lt;&gt;"",Scoring!$E$29)+IF(Data!$Y278&lt;&gt;"",Scoring!$E$30)+IF(Data!$Z278&lt;&gt;"",Scoring!$E$31)+IF(Data!$AA278&lt;&gt;"",Scoring!$E$32)+IF(Data!$AB278&lt;&gt;"",Scoring!$E$33)+IF(Data!$AC278&lt;&gt;"",Scoring!$E$34)+IF(Data!$AD278&lt;&gt;"",Scoring!$E$35)+IF(Data!$AE278&lt;&gt;"",Scoring!$E$36)+IF(Data!$AF278&lt;&gt;"",Scoring!$E$37)+IF(Data!$AG278&lt;&gt;"",Scoring!$E$38)+IF(Data!$AH278&lt;&gt;"",Scoring!$E$39)+IF(Data!$AI278&lt;&gt;"",Scoring!$E$40)+IF(Data!$AJ278&lt;&gt;"",Scoring!$E$41)+IF(Data!$AK278&lt;&gt;"",Scoring!$E$42)+IF(Data!$AL278&lt;&gt;"",Scoring!$E$43)+IF(Data!$AM278&lt;&gt;"",Scoring!$E$44)+IF(Data!$AN278&lt;&gt;"",Scoring!$E$45)+IF(Data!$AO278&lt;&gt;"",Scoring!$E$46)+IF(Data!$AP278&lt;&gt;"",Scoring!$E$47)+IF(Data!$AQ278&lt;&gt;"",Scoring!$E$48)+IF(Data!$AR278&lt;&gt;"",Scoring!$E$49)+IF(Data!$AS278&lt;&gt;"",Scoring!$E$50)+IF(Data!$AT278&lt;&gt;"",Scoring!$E$51)+IF(Data!$AU278&lt;&gt;"",Scoring!$E$52),"")</f>
        <v/>
      </c>
      <c r="AY278" s="180" t="str">
        <f>IF(AX278&lt;&gt;"",LOOKUP(AX278,Likelihoods!$A$7:$A$107,Likelihoods!C$7:C$107),"")</f>
        <v/>
      </c>
      <c r="AZ278" s="182" t="str">
        <f>IF(AND(COUNTBLANK($B278:$O278)=13,COUNTBLANK($P278:$Q278)=1,COUNTBLANK($R278:$U278)=3,COUNTBLANK($V278:$X278)=2,COUNTBLANK($Y278:$AE278)=6,COUNTBLANK($AF278:$AJ278)=4,COUNTBLANK($AK278:AN278)=3,COUNTBLANK($AO278:$AQ278)=2,COUNTBLANK($AR278:$AS278)=1,COUNTBLANK($AT278:$AU278)=1),IF(Data!$B278&lt;&gt;"",Scoring!$F$7)+IF(Data!$C278&lt;&gt;"",Scoring!$F$8)+IF(Data!$D278&lt;&gt;"",Scoring!$F$9)+IF(Data!$E278&lt;&gt;"",Scoring!$F$10)+IF(Data!$F278&lt;&gt;"",Scoring!$F$11)+IF(Data!$G278&lt;&gt;"",Scoring!$F$12)+IF(Data!$H278&lt;&gt;"",Scoring!$F$13)+IF(Data!$I278&lt;&gt;"",Scoring!$F$14)+IF(Data!$J278&lt;&gt;"",Scoring!$F$15)+IF(Data!$K278&lt;&gt;"",Scoring!$F$16)+IF(Data!$L278&lt;&gt;"",Scoring!$F$17)+IF(Data!$M278&lt;&gt;"",Scoring!$F$18)+IF(Data!$N278&lt;&gt;"",Scoring!$F$19)+IF(Data!$O278&lt;&gt;"",Scoring!$F$20)+IF(Data!$P278&lt;&gt;"",Scoring!$F$21)+IF(Data!$Q278&lt;&gt;"",Scoring!$F$22)+IF(Data!$R278&lt;&gt;"",Scoring!$F$23)+IF(Data!$S278&lt;&gt;"",Scoring!$F$24)+IF(Data!$T278&lt;&gt;"",Scoring!$F$25)+IF(Data!$U278&lt;&gt;"",Scoring!$F$26)+IF(Data!$V278&lt;&gt;"",Scoring!$F$27)+IF(Data!$W278&lt;&gt;"",Scoring!$F$28)+IF(Data!$X278&lt;&gt;"",Scoring!$F$29)+IF(Data!$Y278&lt;&gt;"",Scoring!$F$30)+IF(Data!$Z278&lt;&gt;"",Scoring!$F$31)+IF(Data!$AA278&lt;&gt;"",Scoring!$F$32)+IF(Data!$AB278&lt;&gt;"",Scoring!$F$33)+IF(Data!$AC278&lt;&gt;"",Scoring!$F$34)+IF(Data!$AD278&lt;&gt;"",Scoring!$F$35)+IF(Data!$AE278&lt;&gt;"",Scoring!$F$36)+IF(Data!$AF278&lt;&gt;"",Scoring!$F$37)+IF(Data!$AG278&lt;&gt;"",Scoring!$F$38)+IF(Data!$AH278&lt;&gt;"",Scoring!$F$39)+IF(Data!$AI278&lt;&gt;"",Scoring!$F$40)+IF(Data!$AJ278&lt;&gt;"",Scoring!$F$41)+IF(Data!$AK278&lt;&gt;"",Scoring!$F$42)+IF(Data!$AL278&lt;&gt;"",Scoring!$F$43)+IF(Data!$AM278&lt;&gt;"",Scoring!$F$44)+IF(Data!$AN278&lt;&gt;"",Scoring!$F$45)+IF(Data!$AO278&lt;&gt;"",Scoring!$F$46)+IF(Data!$AP278&lt;&gt;"",Scoring!$F$47)+IF(Data!$AQ278&lt;&gt;"",Scoring!$F$48)+IF(Data!$AR278&lt;&gt;"",Scoring!$F$49)+IF(Data!$AS278&lt;&gt;"",Scoring!$F$50)+IF(Data!$AT278&lt;&gt;"",Scoring!$F$51)+IF(Data!$AU278&lt;&gt;"",Scoring!$F$52),"")</f>
        <v/>
      </c>
      <c r="BA278" s="183" t="str">
        <f>IF(AZ278&lt;&gt;"",LOOKUP(AZ278,Likelihoods!$A$7:$A$107,Likelihoods!D$7:D$107),"")</f>
        <v/>
      </c>
      <c r="BB278" s="181" t="str">
        <f>IF(AND(COUNTBLANK($B278:$O278)=13,COUNTBLANK($P278:$Q278)=1,COUNTBLANK($R278:$U278)=3,COUNTBLANK($V278:$X278)=2,COUNTBLANK($Y278:$AE278)=6,COUNTBLANK($AF278:$AJ278)=4,COUNTBLANK($AK278:AN278)=3,COUNTBLANK($AO278:$AQ278)=2,COUNTBLANK($AR278:$AS278)=1,COUNTBLANK($AT278:$AU278)=1),IF(Data!$B278&lt;&gt;"",Scoring!$G$7)+IF(Data!$C278&lt;&gt;"",Scoring!$G$8)+IF(Data!$D278&lt;&gt;"",Scoring!$G$9)+IF(Data!$E278&lt;&gt;"",Scoring!$G$10)+IF(Data!$F278&lt;&gt;"",Scoring!$G$11)+IF(Data!$G278&lt;&gt;"",Scoring!$G$12)+IF(Data!$H278&lt;&gt;"",Scoring!$G$13)+IF(Data!$I278&lt;&gt;"",Scoring!$G$14)+IF(Data!$J278&lt;&gt;"",Scoring!$G$15)+IF(Data!$K278&lt;&gt;"",Scoring!$G$16)+IF(Data!$L278&lt;&gt;"",Scoring!$G$17)+IF(Data!$M278&lt;&gt;"",Scoring!$G$18)+IF(Data!$N278&lt;&gt;"",Scoring!$G$19)+IF(Data!$O278&lt;&gt;"",Scoring!$G$20)+IF(Data!$P278&lt;&gt;"",Scoring!$G$21)+IF(Data!$Q278&lt;&gt;"",Scoring!$G$22)+IF(Data!$R278&lt;&gt;"",Scoring!$G$23)+IF(Data!$S278&lt;&gt;"",Scoring!$G$24)+IF(Data!$T278&lt;&gt;"",Scoring!$G$25)+IF(Data!$U278&lt;&gt;"",Scoring!$G$26)+IF(Data!$V278&lt;&gt;"",Scoring!$G$27)+IF(Data!$W278&lt;&gt;"",Scoring!$G$28)+IF(Data!$X278&lt;&gt;"",Scoring!$G$29)+IF(Data!$Y278&lt;&gt;"",Scoring!$G$30)+IF(Data!$Z278&lt;&gt;"",Scoring!$G$31)+IF(Data!$AA278&lt;&gt;"",Scoring!$G$32)+IF(Data!$AB278&lt;&gt;"",Scoring!$G$33)+IF(Data!$AC278&lt;&gt;"",Scoring!$G$34)+IF(Data!$AD278&lt;&gt;"",Scoring!$G$35)+IF(Data!$AE278&lt;&gt;"",Scoring!$G$36)+IF(Data!$AF278&lt;&gt;"",Scoring!$G$37)+IF(Data!$AG278&lt;&gt;"",Scoring!$G$38)+IF(Data!$AH278&lt;&gt;"",Scoring!$G$39)+IF(Data!$AI278&lt;&gt;"",Scoring!$G$40)+IF(Data!$AJ278&lt;&gt;"",Scoring!$G$41)+IF(Data!$AK278&lt;&gt;"",Scoring!$G$42)+IF(Data!$AL278&lt;&gt;"",Scoring!$G$43)+IF(Data!$AM278&lt;&gt;"",Scoring!$G$44)+IF(Data!$AN278&lt;&gt;"",Scoring!$G$45)+IF(Data!$AO278&lt;&gt;"",Scoring!$G$46)+IF(Data!$AP278&lt;&gt;"",Scoring!$G$47)+IF(Data!$AQ278&lt;&gt;"",Scoring!$G$48)+IF(Data!$AR278&lt;&gt;"",Scoring!$G$49)+IF(Data!$AS278&lt;&gt;"",Scoring!$G$50)+IF(Data!$AT278&lt;&gt;"",Scoring!$G$51)+IF(Data!$AU278&lt;&gt;"",Scoring!$G$52),"")</f>
        <v/>
      </c>
      <c r="BC278" s="184" t="str">
        <f>IF(BB278&lt;&gt;"",LOOKUP(BB278,Likelihoods!$A$7:$A$107,Likelihoods!E$7:E$107),"")</f>
        <v/>
      </c>
      <c r="BD278" s="185" t="str">
        <f>IF(AND(COUNTBLANK($B278:$O278)=13,COUNTBLANK($P278:$Q278)=1,COUNTBLANK($R278:$U278)=3,COUNTBLANK($V278:$X278)=2,COUNTBLANK($Y278:$AE278)=6,COUNTBLANK($AF278:$AJ278)=4,COUNTBLANK($AK278:AN278)=3,COUNTBLANK($AO278:$AQ278)=2,COUNTBLANK($AR278:$AS278)=1,COUNTBLANK($AT278:$AU278)=1),IF(Data!$B278&lt;&gt;"",Scoring!$H$7)+IF(Data!$C278&lt;&gt;"",Scoring!$H$8)+IF(Data!$D278&lt;&gt;"",Scoring!$H$9)+IF(Data!$E278&lt;&gt;"",Scoring!$H$10)+IF(Data!$F278&lt;&gt;"",Scoring!$H$11)+IF(Data!$G278&lt;&gt;"",Scoring!$H$12)+IF(Data!$H278&lt;&gt;"",Scoring!$H$13)+IF(Data!$I278&lt;&gt;"",Scoring!$H$14)+IF(Data!$J278&lt;&gt;"",Scoring!$H$15)+IF(Data!$K278&lt;&gt;"",Scoring!$H$16)+IF(Data!$L278&lt;&gt;"",Scoring!$H$17)+IF(Data!$M278&lt;&gt;"",Scoring!$H$18)+IF(Data!$N278&lt;&gt;"",Scoring!$H$19)+IF(Data!$O278&lt;&gt;"",Scoring!$H$20)+IF(Data!$P278&lt;&gt;"",Scoring!$H$21)+IF(Data!$Q278&lt;&gt;"",Scoring!$H$22)+IF(Data!$R278&lt;&gt;"",Scoring!$H$23)+IF(Data!$S278&lt;&gt;"",Scoring!$H$24)+IF(Data!$T278&lt;&gt;"",Scoring!$H$25)+IF(Data!$U278&lt;&gt;"",Scoring!$H$26)+IF(Data!$V278&lt;&gt;"",Scoring!$H$27)+IF(Data!$W278&lt;&gt;"",Scoring!$H$28)+IF(Data!$X278&lt;&gt;"",Scoring!$H$29)+IF(Data!$Y278&lt;&gt;"",Scoring!$H$30)+IF(Data!$Z278&lt;&gt;"",Scoring!$H$31)+IF(Data!$AA278&lt;&gt;"",Scoring!$H$32)+IF(Data!$AB278&lt;&gt;"",Scoring!$H$33)+IF(Data!$AC278&lt;&gt;"",Scoring!$H$34)+IF(Data!$AD278&lt;&gt;"",Scoring!$H$35)+IF(Data!$AE278&lt;&gt;"",Scoring!$H$36)+IF(Data!$AF278&lt;&gt;"",Scoring!$H$37)+IF(Data!$AG278&lt;&gt;"",Scoring!$H$38)+IF(Data!$AH278&lt;&gt;"",Scoring!$H$39)+IF(Data!$AI278&lt;&gt;"",Scoring!$H$40)+IF(Data!$AJ278&lt;&gt;"",Scoring!$H$41)+IF(Data!$AK278&lt;&gt;"",Scoring!$H$42)+IF(Data!$AL278&lt;&gt;"",Scoring!$H$43)+IF(Data!$AM278&lt;&gt;"",Scoring!$H$44)+IF(Data!$AN278&lt;&gt;"",Scoring!$H$45)+IF(Data!$AO278&lt;&gt;"",Scoring!$H$46)+IF(Data!$AP278&lt;&gt;"",Scoring!$H$47)+IF(Data!$AQ278&lt;&gt;"",Scoring!$H$48)+IF(Data!$AR278&lt;&gt;"",Scoring!$H$49)+IF(Data!$AS278&lt;&gt;"",Scoring!$H$50)+IF(Data!$AT278&lt;&gt;"",Scoring!$H$51)+IF(Data!$AU278&lt;&gt;"",Scoring!$H$52),"")</f>
        <v/>
      </c>
      <c r="BE278" s="186" t="str">
        <f>IF(BD278&lt;&gt;"",LOOKUP(BD278,Likelihoods!$A$7:$A$107,Likelihoods!F$7:F$107),"")</f>
        <v/>
      </c>
      <c r="BF278" s="181" t="str">
        <f>IF(AND(COUNTBLANK($B278:$O278)=13,COUNTBLANK($P278:$Q278)=1,COUNTBLANK($R278:$U278)=3,COUNTBLANK($V278:$X278)=2,COUNTBLANK($Y278:$AE278)=6,COUNTBLANK($AF278:$AJ278)=4,COUNTBLANK($AK278:AN278)=3,COUNTBLANK($AO278:$AQ278)=2,COUNTBLANK($AR278:$AS278)=1,COUNTBLANK($AT278:$AU278)=1),IF(Data!$B278&lt;&gt;"",Scoring!$I$7)+IF(Data!$C278&lt;&gt;"",Scoring!$I$8)+IF(Data!$D278&lt;&gt;"",Scoring!$I$9)+IF(Data!$E278&lt;&gt;"",Scoring!$I$10)+IF(Data!$F278&lt;&gt;"",Scoring!$I$11)+IF(Data!$G278&lt;&gt;"",Scoring!$I$12)+IF(Data!$H278&lt;&gt;"",Scoring!$I$13)+IF(Data!$I278&lt;&gt;"",Scoring!$I$14)+IF(Data!$J278&lt;&gt;"",Scoring!$I$15)+IF(Data!$K278&lt;&gt;"",Scoring!$I$16)+IF(Data!$L278&lt;&gt;"",Scoring!$I$17)+IF(Data!$M278&lt;&gt;"",Scoring!$I$18)+IF(Data!$N278&lt;&gt;"",Scoring!$I$19)+IF(Data!$O278&lt;&gt;"",Scoring!$I$20)+IF(Data!$P278&lt;&gt;"",Scoring!$I$21)+IF(Data!$Q278&lt;&gt;"",Scoring!$I$22)+IF(Data!$R278&lt;&gt;"",Scoring!$I$23)+IF(Data!$S278&lt;&gt;"",Scoring!$I$24)+IF(Data!$T278&lt;&gt;"",Scoring!$I$25)+IF(Data!$U278&lt;&gt;"",Scoring!$I$26)+IF(Data!$V278&lt;&gt;"",Scoring!$I$27)+IF(Data!$W278&lt;&gt;"",Scoring!$I$28)+IF(Data!$X278&lt;&gt;"",Scoring!$I$29)+IF(Data!$Y278&lt;&gt;"",Scoring!$I$30)+IF(Data!$Z278&lt;&gt;"",Scoring!$I$31)+IF(Data!$AA278&lt;&gt;"",Scoring!$I$32)+IF(Data!$AB278&lt;&gt;"",Scoring!$I$33)+IF(Data!$AC278&lt;&gt;"",Scoring!$I$34)+IF(Data!$AD278&lt;&gt;"",Scoring!$I$35)+IF(Data!$AE278&lt;&gt;"",Scoring!$I$36)+IF(Data!$AF278&lt;&gt;"",Scoring!$I$37)+IF(Data!$AG278&lt;&gt;"",Scoring!$I$38)+IF(Data!$AH278&lt;&gt;"",Scoring!$I$39)+IF(Data!$AI278&lt;&gt;"",Scoring!$I$40)+IF(Data!$AJ278&lt;&gt;"",Scoring!$I$41)+IF(Data!$AK278&lt;&gt;"",Scoring!$I$42)+IF(Data!$AL278&lt;&gt;"",Scoring!$I$43)+IF(Data!$AM278&lt;&gt;"",Scoring!$I$44)+IF(Data!$AN278&lt;&gt;"",Scoring!$I$45)+IF(Data!$AO278&lt;&gt;"",Scoring!$I$46)+IF(Data!$AP278&lt;&gt;"",Scoring!$I$47)+IF(Data!$AQ278&lt;&gt;"",Scoring!$I$48)+IF(Data!$AR278&lt;&gt;"",Scoring!$I$49)+IF(Data!$AS278&lt;&gt;"",Scoring!$I$50)+IF(Data!$AT278&lt;&gt;"",Scoring!$I$51)+IF(Data!$AU278&lt;&gt;"",Scoring!$I$52),"")</f>
        <v/>
      </c>
      <c r="BG278" s="180" t="str">
        <f>IF(BF278&lt;&gt;"",LOOKUP(BF278,Likelihoods!$A$7:$A$107,Likelihoods!G$7:G$107),"")</f>
        <v/>
      </c>
      <c r="BH278" s="187" t="str">
        <f>IF(AND(COUNTBLANK($B278:$O278)=13,COUNTBLANK($P278:$Q278)=1,COUNTBLANK($R278:$U278)=3,COUNTBLANK($V278:$X278)=2,COUNTBLANK($Y278:$AE278)=6,COUNTBLANK($AF278:$AJ278)=4,COUNTBLANK($AK278:AN278)=3,COUNTBLANK($AO278:$AQ278)=2,COUNTBLANK($AR278:$AS278)=1,COUNTBLANK($AT278:$AU278)=1),IF(Data!$B278&lt;&gt;"",Scoring!$J$7)+IF(Data!$C278&lt;&gt;"",Scoring!$J$8)+IF(Data!$D278&lt;&gt;"",Scoring!$J$9)+IF(Data!$E278&lt;&gt;"",Scoring!$J$10)+IF(Data!$F278&lt;&gt;"",Scoring!$J$11)+IF(Data!$G278&lt;&gt;"",Scoring!$J$12)+IF(Data!$H278&lt;&gt;"",Scoring!$J$13)+IF(Data!$I278&lt;&gt;"",Scoring!$J$14)+IF(Data!$J278&lt;&gt;"",Scoring!$J$15)+IF(Data!$K278&lt;&gt;"",Scoring!$J$16)+IF(Data!$L278&lt;&gt;"",Scoring!$J$17)+IF(Data!$M278&lt;&gt;"",Scoring!$J$18)+IF(Data!$N278&lt;&gt;"",Scoring!$J$19)+IF(Data!$O278&lt;&gt;"",Scoring!$J$20)+IF(Data!$P278&lt;&gt;"",Scoring!$J$21)+IF(Data!$Q278&lt;&gt;"",Scoring!$J$22)+IF(Data!$R278&lt;&gt;"",Scoring!$J$23)+IF(Data!$S278&lt;&gt;"",Scoring!$J$24)+IF(Data!$T278&lt;&gt;"",Scoring!$J$25)+IF(Data!$U278&lt;&gt;"",Scoring!$J$26)+IF(Data!$V278&lt;&gt;"",Scoring!$J$27)+IF(Data!$W278&lt;&gt;"",Scoring!$J$28)+IF(Data!$X278&lt;&gt;"",Scoring!$J$29)+IF(Data!$Y278&lt;&gt;"",Scoring!$J$30)+IF(Data!$Z278&lt;&gt;"",Scoring!$J$31)+IF(Data!$AA278&lt;&gt;"",Scoring!$J$32)+IF(Data!$AB278&lt;&gt;"",Scoring!$J$33)+IF(Data!$AC278&lt;&gt;"",Scoring!$J$34)+IF(Data!$AD278&lt;&gt;"",Scoring!$J$35)+IF(Data!$AE278&lt;&gt;"",Scoring!$J$36)+IF(Data!$AF278&lt;&gt;"",Scoring!$J$37)+IF(Data!$AG278&lt;&gt;"",Scoring!$J$38)+IF(Data!$AH278&lt;&gt;"",Scoring!$J$39)+IF(Data!$AI278&lt;&gt;"",Scoring!$J$40)+IF(Data!$AJ278&lt;&gt;"",Scoring!$J$41)+IF(Data!$AK278&lt;&gt;"",Scoring!$J$42)+IF(Data!$AL278&lt;&gt;"",Scoring!$J$43)+IF(Data!$AM278&lt;&gt;"",Scoring!$J$44)+IF(Data!$AN278&lt;&gt;"",Scoring!$J$45)+IF(Data!$AO278&lt;&gt;"",Scoring!$J$46)+IF(Data!$AP278&lt;&gt;"",Scoring!$J$47)+IF(Data!$AQ278&lt;&gt;"",Scoring!$J$48)+IF(Data!$AR278&lt;&gt;"",Scoring!$J$49)+IF(Data!$AS278&lt;&gt;"",Scoring!$J$50)+IF(Data!$AT278&lt;&gt;"",Scoring!$J$51)+IF(Data!$AU278&lt;&gt;"",Scoring!$J$52),"")</f>
        <v/>
      </c>
      <c r="BI278" s="183" t="str">
        <f>IF(BH278&lt;&gt;"",LOOKUP(BH278,Likelihoods!$A$7:$A$107,Likelihoods!H$7:H$107),"")</f>
        <v/>
      </c>
      <c r="BJ278" s="188" t="str">
        <f>IF(AND(COUNTBLANK($B278:$O278)=13,COUNTBLANK($P278:$Q278)=1,COUNTBLANK($R278:$U278)=3,COUNTBLANK($V278:$X278)=2,COUNTBLANK($Y278:$AE278)=6,COUNTBLANK($AF278:$AJ278)=4,COUNTBLANK($AK278:AN278)=3,COUNTBLANK($AO278:$AQ278)=2,COUNTBLANK($AR278:$AS278)=1,COUNTBLANK($AT278:$AU278)=1),IF(Data!$B278&lt;&gt;"",Scoring!$K$7)+IF(Data!$C278&lt;&gt;"",Scoring!$K$8)+IF(Data!$D278&lt;&gt;"",Scoring!$K$9)+IF(Data!$E278&lt;&gt;"",Scoring!$K$10)+IF(Data!$F278&lt;&gt;"",Scoring!$K$11)+IF(Data!$G278&lt;&gt;"",Scoring!$K$12)+IF(Data!$H278&lt;&gt;"",Scoring!$K$13)+IF(Data!$I278&lt;&gt;"",Scoring!$K$14)+IF(Data!$J278&lt;&gt;"",Scoring!$K$15)+IF(Data!$K278&lt;&gt;"",Scoring!$K$16)+IF(Data!$L278&lt;&gt;"",Scoring!$K$17)+IF(Data!$M278&lt;&gt;"",Scoring!$K$18)+IF(Data!$N278&lt;&gt;"",Scoring!$K$19)+IF(Data!$O278&lt;&gt;"",Scoring!$K$20)+IF(Data!$P278&lt;&gt;"",Scoring!$K$21)+IF(Data!$Q278&lt;&gt;"",Scoring!$K$22)+IF(Data!$R278&lt;&gt;"",Scoring!$K$23)+IF(Data!$S278&lt;&gt;"",Scoring!$K$24)+IF(Data!$T278&lt;&gt;"",Scoring!$K$25)+IF(Data!$U278&lt;&gt;"",Scoring!$K$26)+IF(Data!$V278&lt;&gt;"",Scoring!$K$27)+IF(Data!$W278&lt;&gt;"",Scoring!$K$28)+IF(Data!$X278&lt;&gt;"",Scoring!$K$29)+IF(Data!$Y278&lt;&gt;"",Scoring!$K$30)+IF(Data!$Z278&lt;&gt;"",Scoring!$K$31)+IF(Data!$AA278&lt;&gt;"",Scoring!$K$32)+IF(Data!$AB278&lt;&gt;"",Scoring!$K$33)+IF(Data!$AC278&lt;&gt;"",Scoring!$K$34)+IF(Data!$AD278&lt;&gt;"",Scoring!$K$35)+IF(Data!$AE278&lt;&gt;"",Scoring!$K$36)+IF(Data!$AF278&lt;&gt;"",Scoring!$K$37)+IF(Data!$AG278&lt;&gt;"",Scoring!$K$38)+IF(Data!$AH278&lt;&gt;"",Scoring!$K$39)+IF(Data!$AI278&lt;&gt;"",Scoring!$K$40)+IF(Data!$AJ278&lt;&gt;"",Scoring!$K$41)+IF(Data!$AK278&lt;&gt;"",Scoring!$K$42)+IF(Data!$AL278&lt;&gt;"",Scoring!$K$43)+IF(Data!$AM278&lt;&gt;"",Scoring!$K$44)+IF(Data!$AN278&lt;&gt;"",Scoring!$K$45)+IF(Data!$AO278&lt;&gt;"",Scoring!$K$46)+IF(Data!$AP278&lt;&gt;"",Scoring!$K$47)+IF(Data!$AQ278&lt;&gt;"",Scoring!$K$48)+IF(Data!$AR278&lt;&gt;"",Scoring!$K$49)+IF(Data!$AS278&lt;&gt;"",Scoring!$K$50)+IF(Data!$AT278&lt;&gt;"",Scoring!$K$51)+IF(Data!$AU278&lt;&gt;"",Scoring!$K$52),"")</f>
        <v/>
      </c>
      <c r="BK278" s="184" t="str">
        <f>IF(BJ278&lt;&gt;"",LOOKUP(BJ278,Likelihoods!$A$7:$A$107,Likelihoods!I$7:I$107),"")</f>
        <v/>
      </c>
      <c r="BL278" s="187" t="str">
        <f>IF(AND(COUNTBLANK($B278:$O278)=13,COUNTBLANK($P278:$Q278)=1,COUNTBLANK($R278:$U278)=3,COUNTBLANK($V278:$X278)=2,COUNTBLANK($Y278:$AE278)=6,COUNTBLANK($AF278:$AJ278)=4,COUNTBLANK($AK278:AN278)=3,COUNTBLANK($AO278:$AQ278)=2,COUNTBLANK($AR278:$AS278)=1,COUNTBLANK($AT278:$AU278)=1),IF(Data!$B278&lt;&gt;"",Scoring!$L$7)+IF(Data!$C278&lt;&gt;"",Scoring!$L$8)+IF(Data!$D278&lt;&gt;"",Scoring!$L$9)+IF(Data!$E278&lt;&gt;"",Scoring!$L$10)+IF(Data!$F278&lt;&gt;"",Scoring!$L$11)+IF(Data!$G278&lt;&gt;"",Scoring!$L$12)+IF(Data!$H278&lt;&gt;"",Scoring!$L$13)+IF(Data!$I278&lt;&gt;"",Scoring!$L$14)+IF(Data!$J278&lt;&gt;"",Scoring!$L$15)+IF(Data!$K278&lt;&gt;"",Scoring!$L$16)+IF(Data!$L278&lt;&gt;"",Scoring!$L$17)+IF(Data!$M278&lt;&gt;"",Scoring!$L$18)+IF(Data!$N278&lt;&gt;"",Scoring!$L$19)+IF(Data!$O278&lt;&gt;"",Scoring!$L$20)+IF(Data!$P278&lt;&gt;"",Scoring!$L$21)+IF(Data!$Q278&lt;&gt;"",Scoring!$L$22)+IF(Data!$R278&lt;&gt;"",Scoring!$L$23)+IF(Data!$S278&lt;&gt;"",Scoring!$L$24)+IF(Data!$T278&lt;&gt;"",Scoring!$L$25)+IF(Data!$U278&lt;&gt;"",Scoring!$L$26)+IF(Data!$V278&lt;&gt;"",Scoring!$L$27)+IF(Data!$W278&lt;&gt;"",Scoring!$L$28)+IF(Data!$X278&lt;&gt;"",Scoring!$L$29)+IF(Data!$Y278&lt;&gt;"",Scoring!$L$30)+IF(Data!$Z278&lt;&gt;"",Scoring!$L$31)+IF(Data!$AA278&lt;&gt;"",Scoring!$L$32)+IF(Data!$AB278&lt;&gt;"",Scoring!$L$33)+IF(Data!$AC278&lt;&gt;"",Scoring!$L$34)+IF(Data!$AD278&lt;&gt;"",Scoring!$L$35)+IF(Data!$AE278&lt;&gt;"",Scoring!$L$36)+IF(Data!$AF278&lt;&gt;"",Scoring!$L$37)+IF(Data!$AG278&lt;&gt;"",Scoring!$L$38)+IF(Data!$AH278&lt;&gt;"",Scoring!$L$39)+IF(Data!$AI278&lt;&gt;"",Scoring!$L$40)+IF(Data!$AJ278&lt;&gt;"",Scoring!$L$41)+IF(Data!$AK278&lt;&gt;"",Scoring!$L$42)+IF(Data!$AL278&lt;&gt;"",Scoring!$L$43)+IF(Data!$AM278&lt;&gt;"",Scoring!$L$44)+IF(Data!$AN278&lt;&gt;"",Scoring!$L$45)+IF(Data!$AO278&lt;&gt;"",Scoring!$L$46)+IF(Data!$AP278&lt;&gt;"",Scoring!$L$47)+IF(Data!$AQ278&lt;&gt;"",Scoring!$L$48)+IF(Data!$AR278&lt;&gt;"",Scoring!$L$49)+IF(Data!$AS278&lt;&gt;"",Scoring!$L$50)+IF(Data!$AT278&lt;&gt;"",Scoring!$L$51)+IF(Data!$AU278&lt;&gt;"",Scoring!$L$52),"")</f>
        <v/>
      </c>
      <c r="BM278" s="180" t="str">
        <f>IF(BL278&lt;&gt;"",LOOKUP(BL278,Likelihoods!$A$7:$A$107,Likelihoods!J$7:J$107),"")</f>
        <v/>
      </c>
      <c r="BN278" s="181" t="str">
        <f>IF(AND(COUNTBLANK($B278:$O278)=13,COUNTBLANK($P278:$Q278)=1,COUNTBLANK($R278:$U278)=3,COUNTBLANK($V278:$X278)=2,COUNTBLANK($Y278:$AE278)=6,COUNTBLANK($AF278:$AJ278)=4,COUNTBLANK($AK278:AN278)=3,COUNTBLANK($AO278:$AQ278)=2,COUNTBLANK($AR278:$AS278)=1,COUNTBLANK($AT278:$AU278)=1),IF(Data!$B278&lt;&gt;"",Scoring!$M$7)+IF(Data!$C278&lt;&gt;"",Scoring!$M$8)+IF(Data!$D278&lt;&gt;"",Scoring!$M$9)+IF(Data!$E278&lt;&gt;"",Scoring!$M$10)+IF(Data!$F278&lt;&gt;"",Scoring!$M$11)+IF(Data!$G278&lt;&gt;"",Scoring!$M$12)+IF(Data!$H278&lt;&gt;"",Scoring!$M$13)+IF(Data!$I278&lt;&gt;"",Scoring!$M$14)+IF(Data!$J278&lt;&gt;"",Scoring!$M$15)+IF(Data!$K278&lt;&gt;"",Scoring!$M$16)+IF(Data!$L278&lt;&gt;"",Scoring!$M$17)+IF(Data!$M278&lt;&gt;"",Scoring!$M$18)+IF(Data!$N278&lt;&gt;"",Scoring!$M$19)+IF(Data!$O278&lt;&gt;"",Scoring!$M$20)+IF(Data!$P278&lt;&gt;"",Scoring!$M$21)+IF(Data!$Q278&lt;&gt;"",Scoring!$M$22)+IF(Data!$R278&lt;&gt;"",Scoring!$M$23)+IF(Data!$S278&lt;&gt;"",Scoring!$M$24)+IF(Data!$T278&lt;&gt;"",Scoring!$M$25)+IF(Data!$U278&lt;&gt;"",Scoring!$M$26)+IF(Data!$V278&lt;&gt;"",Scoring!$M$27)+IF(Data!$W278&lt;&gt;"",Scoring!$M$28)+IF(Data!$X278&lt;&gt;"",Scoring!$M$29)+IF(Data!$Y278&lt;&gt;"",Scoring!$M$30)+IF(Data!$Z278&lt;&gt;"",Scoring!$M$31)+IF(Data!$AA278&lt;&gt;"",Scoring!$M$32)+IF(Data!$AB278&lt;&gt;"",Scoring!$M$33)+IF(Data!$AC278&lt;&gt;"",Scoring!$M$34)+IF(Data!$AD278&lt;&gt;"",Scoring!$M$35)+IF(Data!$AE278&lt;&gt;"",Scoring!$M$36)+IF(Data!$AF278&lt;&gt;"",Scoring!$M$37)+IF(Data!$AG278&lt;&gt;"",Scoring!$M$38)+IF(Data!$AH278&lt;&gt;"",Scoring!$M$39)+IF(Data!$AI278&lt;&gt;"",Scoring!$M$40)+IF(Data!$AJ278&lt;&gt;"",Scoring!$M$41)+IF(Data!$AK278&lt;&gt;"",Scoring!$M$42)+IF(Data!$AL278&lt;&gt;"",Scoring!$M$43)+IF(Data!$AM278&lt;&gt;"",Scoring!$M$44)+IF(Data!$AN278&lt;&gt;"",Scoring!$M$45)+IF(Data!$AO278&lt;&gt;"",Scoring!$M$46)+IF(Data!$AP278&lt;&gt;"",Scoring!$M$47)+IF(Data!$AQ278&lt;&gt;"",Scoring!$M$48)+IF(Data!$AR278&lt;&gt;"",Scoring!$M$49)+IF(Data!$AS278&lt;&gt;"",Scoring!$M$50)+IF(Data!$AT278&lt;&gt;"",Scoring!$M$51)+IF(Data!$AU278&lt;&gt;"",Scoring!$M$52),"")</f>
        <v/>
      </c>
      <c r="BO278" s="184" t="str">
        <f>IF(BN278&lt;&gt;"",LOOKUP(BN278,Likelihoods!$A$7:$A$107,Likelihoods!K$7:K$107),"")</f>
        <v/>
      </c>
      <c r="BP278" s="179" t="str">
        <f>IF(AND(COUNTBLANK($B278:$O278)=13,COUNTBLANK($P278:$Q278)=1,COUNTBLANK($R278:$U278)=3,COUNTBLANK($V278:$X278)=2,COUNTBLANK($Y278:$AE278)=6,COUNTBLANK($AF278:$AJ278)=4,COUNTBLANK($AK278:AN278)=3,COUNTBLANK($AO278:$AQ278)=2,COUNTBLANK($AR278:$AS278)=1,COUNTBLANK($AT278:$AU278)=1),IF(Data!$B278&lt;&gt;"",Scoring!$N$7)+IF(Data!$C278&lt;&gt;"",Scoring!$N$8)+IF(Data!$D278&lt;&gt;"",Scoring!$N$9)+IF(Data!$E278&lt;&gt;"",Scoring!$N$10)+IF(Data!$F278&lt;&gt;"",Scoring!$N$11)+IF(Data!$G278&lt;&gt;"",Scoring!$N$12)+IF(Data!$H278&lt;&gt;"",Scoring!$N$13)+IF(Data!$I278&lt;&gt;"",Scoring!$N$14)+IF(Data!$J278&lt;&gt;"",Scoring!$N$15)+IF(Data!$K278&lt;&gt;"",Scoring!$N$16)+IF(Data!$L278&lt;&gt;"",Scoring!$N$17)+IF(Data!$M278&lt;&gt;"",Scoring!$N$18)+IF(Data!$N278&lt;&gt;"",Scoring!$N$19)+IF(Data!$O278&lt;&gt;"",Scoring!$N$20)+IF(Data!$P278&lt;&gt;"",Scoring!$N$21)+IF(Data!$Q278&lt;&gt;"",Scoring!$N$22)+IF(Data!$R278&lt;&gt;"",Scoring!$N$23)+IF(Data!$S278&lt;&gt;"",Scoring!$N$24)+IF(Data!$T278&lt;&gt;"",Scoring!$N$25)+IF(Data!$U278&lt;&gt;"",Scoring!$N$26)+IF(Data!$V278&lt;&gt;"",Scoring!$N$27)+IF(Data!$W278&lt;&gt;"",Scoring!$N$28)+IF(Data!$X278&lt;&gt;"",Scoring!$N$29)+IF(Data!$Y278&lt;&gt;"",Scoring!$N$30)+IF(Data!$Z278&lt;&gt;"",Scoring!$N$31)+IF(Data!$AA278&lt;&gt;"",Scoring!$N$32)+IF(Data!$AB278&lt;&gt;"",Scoring!$N$33)+IF(Data!$AC278&lt;&gt;"",Scoring!$N$34)+IF(Data!$AD278&lt;&gt;"",Scoring!$N$35)+IF(Data!$AE278&lt;&gt;"",Scoring!$N$36)+IF(Data!$AF278&lt;&gt;"",Scoring!$N$37)+IF(Data!$AG278&lt;&gt;"",Scoring!$N$38)+IF(Data!$AH278&lt;&gt;"",Scoring!$N$39)+IF(Data!$AI278&lt;&gt;"",Scoring!$N$40)+IF(Data!$AJ278&lt;&gt;"",Scoring!$N$41)+IF(Data!$AK278&lt;&gt;"",Scoring!$N$42)+IF(Data!$AL278&lt;&gt;"",Scoring!$N$43)+IF(Data!$AM278&lt;&gt;"",Scoring!$N$44)+IF(Data!$AN278&lt;&gt;"",Scoring!$N$45)+IF(Data!$AO278&lt;&gt;"",Scoring!$N$46)+IF(Data!$AP278&lt;&gt;"",Scoring!$N$47)+IF(Data!$AQ278&lt;&gt;"",Scoring!$N$48)+IF(Data!$AR278&lt;&gt;"",Scoring!$N$49)+IF(Data!$AS278&lt;&gt;"",Scoring!$N$50)+IF(Data!$AT278&lt;&gt;"",Scoring!$N$51)+IF(Data!$AU278&lt;&gt;"",Scoring!$N$52),"")</f>
        <v/>
      </c>
      <c r="BQ278" s="189" t="str">
        <f>IF(BP278&lt;&gt;"",LOOKUP(BP278,Likelihoods!$A$7:$A$107,Likelihoods!L$7:L$107),"")</f>
        <v/>
      </c>
      <c r="BR278" s="181" t="str">
        <f>IF(AND(COUNTBLANK($B278:$O278)=13,COUNTBLANK($P278:$Q278)=1,COUNTBLANK($R278:$U278)=3,COUNTBLANK($V278:$X278)=2,COUNTBLANK($Y278:$AE278)=6,COUNTBLANK($AF278:$AJ278)=4,COUNTBLANK($AK278:AN278)=3,COUNTBLANK($AO278:$AQ278)=2,COUNTBLANK($AR278:$AS278)=1,COUNTBLANK($AT278:$AU278)=1),IF(Data!$B278&lt;&gt;"",Scoring!$O$7)+IF(Data!$C278&lt;&gt;"",Scoring!$O$8)+IF(Data!$D278&lt;&gt;"",Scoring!$O$9)+IF(Data!$E278&lt;&gt;"",Scoring!$O$10)+IF(Data!$F278&lt;&gt;"",Scoring!$O$11)+IF(Data!$G278&lt;&gt;"",Scoring!$O$12)+IF(Data!$H278&lt;&gt;"",Scoring!$O$13)+IF(Data!$I278&lt;&gt;"",Scoring!$O$14)+IF(Data!$J278&lt;&gt;"",Scoring!$O$15)+IF(Data!$K278&lt;&gt;"",Scoring!$O$16)+IF(Data!$L278&lt;&gt;"",Scoring!$O$17)+IF(Data!$M278&lt;&gt;"",Scoring!$O$18)+IF(Data!$N278&lt;&gt;"",Scoring!$O$19)+IF(Data!$O278&lt;&gt;"",Scoring!$O$20)+IF(Data!$P278&lt;&gt;"",Scoring!$O$21)+IF(Data!$Q278&lt;&gt;"",Scoring!$O$22)+IF(Data!$R278&lt;&gt;"",Scoring!$O$23)+IF(Data!$S278&lt;&gt;"",Scoring!$O$24)+IF(Data!$T278&lt;&gt;"",Scoring!$O$25)+IF(Data!$U278&lt;&gt;"",Scoring!$O$26)+IF(Data!$V278&lt;&gt;"",Scoring!$O$27)+IF(Data!$W278&lt;&gt;"",Scoring!$O$28)+IF(Data!$X278&lt;&gt;"",Scoring!$O$29)+IF(Data!$Y278&lt;&gt;"",Scoring!$O$30)+IF(Data!$Z278&lt;&gt;"",Scoring!$O$31)+IF(Data!$AA278&lt;&gt;"",Scoring!$O$32)+IF(Data!$AB278&lt;&gt;"",Scoring!$O$33)+IF(Data!$AC278&lt;&gt;"",Scoring!$O$34)+IF(Data!$AD278&lt;&gt;"",Scoring!$O$35)+IF(Data!$AE278&lt;&gt;"",Scoring!$O$36)+IF(Data!$AF278&lt;&gt;"",Scoring!$O$37)+IF(Data!$AG278&lt;&gt;"",Scoring!$O$38)+IF(Data!$AH278&lt;&gt;"",Scoring!$O$39)+IF(Data!$AI278&lt;&gt;"",Scoring!$O$40)+IF(Data!$AJ278&lt;&gt;"",Scoring!$O$41)+IF(Data!$AK278&lt;&gt;"",Scoring!$O$42)+IF(Data!$AL278&lt;&gt;"",Scoring!$O$43)+IF(Data!$AM278&lt;&gt;"",Scoring!$O$44)+IF(Data!$AN278&lt;&gt;"",Scoring!$O$45)+IF(Data!$AO278&lt;&gt;"",Scoring!$O$46)+IF(Data!$AP278&lt;&gt;"",Scoring!$O$47)+IF(Data!$AQ278&lt;&gt;"",Scoring!$O$48)+IF(Data!$AR278&lt;&gt;"",Scoring!$O$49)+IF(Data!$AS278&lt;&gt;"",Scoring!$O$50)+IF(Data!$AT278&lt;&gt;"",Scoring!$O$51)+IF(Data!$AU278&lt;&gt;"",Scoring!$O$52),"")</f>
        <v/>
      </c>
      <c r="BS278" s="184" t="str">
        <f>IF(BR278&lt;&gt;"",LOOKUP(BR278,Likelihoods!$A$7:$A$107,Likelihoods!M$7:M$107),"")</f>
        <v/>
      </c>
      <c r="BT278" s="181" t="str">
        <f>IF(AND(COUNTBLANK($B278:$O278)=13,COUNTBLANK($P278:$Q278)=1,COUNTBLANK($R278:$U278)=3,COUNTBLANK($V278:$X278)=2,COUNTBLANK($Y278:$AE278)=6,COUNTBLANK($AF278:$AJ278)=4,COUNTBLANK($AK278:AN278)=3,COUNTBLANK($AO278:$AQ278)=2,COUNTBLANK($AR278:$AS278)=1,COUNTBLANK($AT278:$AU278)=1),IF(Data!$B278&lt;&gt;"",Scoring!$P$7)+IF(Data!$C278&lt;&gt;"",Scoring!$P$8)+IF(Data!$D278&lt;&gt;"",Scoring!$P$9)+IF(Data!$E278&lt;&gt;"",Scoring!$P$10)+IF(Data!$F278&lt;&gt;"",Scoring!$P$11)+IF(Data!$G278&lt;&gt;"",Scoring!$P$12)+IF(Data!$H278&lt;&gt;"",Scoring!$P$13)+IF(Data!$I278&lt;&gt;"",Scoring!$P$14)+IF(Data!$J278&lt;&gt;"",Scoring!$P$15)+IF(Data!$K278&lt;&gt;"",Scoring!$P$16)+IF(Data!$L278&lt;&gt;"",Scoring!$P$17)+IF(Data!$M278&lt;&gt;"",Scoring!$P$18)+IF(Data!$N278&lt;&gt;"",Scoring!$P$19)+IF(Data!$O278&lt;&gt;"",Scoring!$P$20)+IF(Data!$P278&lt;&gt;"",Scoring!$P$21)+IF(Data!$Q278&lt;&gt;"",Scoring!$P$22)+IF(Data!$R278&lt;&gt;"",Scoring!$P$23)+IF(Data!$S278&lt;&gt;"",Scoring!$P$24)+IF(Data!$T278&lt;&gt;"",Scoring!$P$25)+IF(Data!$U278&lt;&gt;"",Scoring!$P$26)+IF(Data!$V278&lt;&gt;"",Scoring!$P$27)+IF(Data!$W278&lt;&gt;"",Scoring!$P$28)+IF(Data!$X278&lt;&gt;"",Scoring!$P$29)+IF(Data!$Y278&lt;&gt;"",Scoring!$P$30)+IF(Data!$Z278&lt;&gt;"",Scoring!$P$31)+IF(Data!$AA278&lt;&gt;"",Scoring!$P$32)+IF(Data!$AB278&lt;&gt;"",Scoring!$P$33)+IF(Data!$AC278&lt;&gt;"",Scoring!$P$34)+IF(Data!$AD278&lt;&gt;"",Scoring!$P$35)+IF(Data!$AE278&lt;&gt;"",Scoring!$P$36)+IF(Data!$AF278&lt;&gt;"",Scoring!$P$37)+IF(Data!$AG278&lt;&gt;"",Scoring!$P$38)+IF(Data!$AH278&lt;&gt;"",Scoring!$P$39)+IF(Data!$AI278&lt;&gt;"",Scoring!$P$40)+IF(Data!$AJ278&lt;&gt;"",Scoring!$P$41)+IF(Data!$AK278&lt;&gt;"",Scoring!$P$42)+IF(Data!$AL278&lt;&gt;"",Scoring!$P$43)+IF(Data!$AM278&lt;&gt;"",Scoring!$P$44)+IF(Data!$AN278&lt;&gt;"",Scoring!$P$45)+IF(Data!$AO278&lt;&gt;"",Scoring!$P$46)+IF(Data!$AP278&lt;&gt;"",Scoring!$P$47)+IF(Data!$AQ278&lt;&gt;"",Scoring!$P$48)+IF(Data!$AR278&lt;&gt;"",Scoring!$P$49)+IF(Data!$AS278&lt;&gt;"",Scoring!$P$50)+IF(Data!$AT278&lt;&gt;"",Scoring!$P$51)+IF(Data!$AU278&lt;&gt;"",Scoring!$P$52),"")</f>
        <v/>
      </c>
      <c r="BU278" s="180" t="str">
        <f>IF(BT278&lt;&gt;"",LOOKUP(BT278,Likelihoods!$A$7:$A$107,Likelihoods!N$7:N$107),"")</f>
        <v/>
      </c>
      <c r="BV278" s="181" t="str">
        <f>IF(AND(COUNTBLANK($B278:$O278)=13,COUNTBLANK($P278:$Q278)=1,COUNTBLANK($R278:$U278)=3,COUNTBLANK($V278:$X278)=2,COUNTBLANK($Y278:$AE278)=6,COUNTBLANK($AF278:$AJ278)=4,COUNTBLANK($AK278:AN278)=3,COUNTBLANK($AO278:$AQ278)=2,COUNTBLANK($AR278:$AS278)=1,COUNTBLANK($AT278:$AU278)=1),IF(Data!$B278&lt;&gt;"",Scoring!$Q$7)+IF(Data!$C278&lt;&gt;"",Scoring!$Q$8)+IF(Data!$D278&lt;&gt;"",Scoring!$Q$9)+IF(Data!$E278&lt;&gt;"",Scoring!$Q$10)+IF(Data!$F278&lt;&gt;"",Scoring!$Q$11)+IF(Data!$G278&lt;&gt;"",Scoring!$Q$12)+IF(Data!$H278&lt;&gt;"",Scoring!$Q$13)+IF(Data!$I278&lt;&gt;"",Scoring!$Q$14)+IF(Data!$J278&lt;&gt;"",Scoring!$Q$15)+IF(Data!$K278&lt;&gt;"",Scoring!$Q$16)+IF(Data!$L278&lt;&gt;"",Scoring!$Q$17)+IF(Data!$M278&lt;&gt;"",Scoring!$Q$18)+IF(Data!$N278&lt;&gt;"",Scoring!$Q$19)+IF(Data!$O278&lt;&gt;"",Scoring!$Q$20)+IF(Data!$P278&lt;&gt;"",Scoring!$Q$21)+IF(Data!$Q278&lt;&gt;"",Scoring!$Q$22)+IF(Data!$R278&lt;&gt;"",Scoring!$Q$23)+IF(Data!$S278&lt;&gt;"",Scoring!$Q$24)+IF(Data!$T278&lt;&gt;"",Scoring!$Q$25)+IF(Data!$U278&lt;&gt;"",Scoring!$Q$26)+IF(Data!$V278&lt;&gt;"",Scoring!$Q$27)+IF(Data!$W278&lt;&gt;"",Scoring!$Q$28)+IF(Data!$X278&lt;&gt;"",Scoring!$Q$29)+IF(Data!$Y278&lt;&gt;"",Scoring!$Q$30)+IF(Data!$Z278&lt;&gt;"",Scoring!$Q$31)+IF(Data!$AA278&lt;&gt;"",Scoring!$Q$32)+IF(Data!$AB278&lt;&gt;"",Scoring!$Q$33)+IF(Data!$AC278&lt;&gt;"",Scoring!$Q$34)+IF(Data!$AD278&lt;&gt;"",Scoring!$Q$35)+IF(Data!$AE278&lt;&gt;"",Scoring!$Q$36)+IF(Data!$AF278&lt;&gt;"",Scoring!$Q$37)+IF(Data!$AG278&lt;&gt;"",Scoring!$Q$38)+IF(Data!$AH278&lt;&gt;"",Scoring!$Q$39)+IF(Data!$AI278&lt;&gt;"",Scoring!$Q$40)+IF(Data!$AJ278&lt;&gt;"",Scoring!$Q$41)+IF(Data!$AK278&lt;&gt;"",Scoring!$Q$42)+IF(Data!$AL278&lt;&gt;"",Scoring!$Q$43)+IF(Data!$AM278&lt;&gt;"",Scoring!$Q$44)+IF(Data!$AN278&lt;&gt;"",Scoring!$Q$45)+IF(Data!$AO278&lt;&gt;"",Scoring!$Q$46)+IF(Data!$AP278&lt;&gt;"",Scoring!$Q$47)+IF(Data!$AQ278&lt;&gt;"",Scoring!$Q$48)+IF(Data!$AR278&lt;&gt;"",Scoring!$Q$49)+IF(Data!$AS278&lt;&gt;"",Scoring!$Q$50)+IF(Data!$AT278&lt;&gt;"",Scoring!$Q$51)+IF(Data!$AU278&lt;&gt;"",Scoring!$Q$52),"")</f>
        <v/>
      </c>
      <c r="BW278" s="183" t="str">
        <f>IF(BV278&lt;&gt;"",LOOKUP(BV278,Likelihoods!$A$7:$A$107,Likelihoods!O$7:O$107),"")</f>
        <v/>
      </c>
      <c r="BX278" s="9"/>
      <c r="BY278" s="9"/>
      <c r="BZ278" s="9"/>
      <c r="CA278" s="9"/>
      <c r="CB278" s="9"/>
      <c r="CC278" s="9"/>
      <c r="CD278" s="9"/>
      <c r="CE278" s="9"/>
      <c r="CF278" s="9"/>
      <c r="CG278" s="9"/>
      <c r="CH278" s="9"/>
      <c r="CI278" s="9"/>
      <c r="CJ278" s="9"/>
      <c r="CK278" s="9"/>
    </row>
    <row r="279" spans="1:89" ht="14.25">
      <c r="A279" s="59"/>
      <c r="B279" s="76"/>
      <c r="C279" s="77"/>
      <c r="D279" s="77"/>
      <c r="E279" s="77"/>
      <c r="F279" s="77"/>
      <c r="G279" s="77"/>
      <c r="H279" s="77"/>
      <c r="I279" s="77"/>
      <c r="J279" s="77"/>
      <c r="K279" s="77"/>
      <c r="L279" s="77"/>
      <c r="M279" s="77"/>
      <c r="N279" s="77"/>
      <c r="O279" s="77"/>
      <c r="P279" s="76"/>
      <c r="Q279" s="78"/>
      <c r="R279" s="77"/>
      <c r="S279" s="77"/>
      <c r="T279" s="77"/>
      <c r="U279" s="77"/>
      <c r="V279" s="76"/>
      <c r="W279" s="77"/>
      <c r="X279" s="78"/>
      <c r="Y279" s="77"/>
      <c r="Z279" s="77"/>
      <c r="AA279" s="77"/>
      <c r="AB279" s="77"/>
      <c r="AC279" s="77"/>
      <c r="AD279" s="77"/>
      <c r="AE279" s="77"/>
      <c r="AF279" s="76"/>
      <c r="AG279" s="77"/>
      <c r="AH279" s="77"/>
      <c r="AI279" s="77"/>
      <c r="AJ279" s="78"/>
      <c r="AK279" s="77"/>
      <c r="AL279" s="77"/>
      <c r="AM279" s="77"/>
      <c r="AN279" s="77"/>
      <c r="AO279" s="76"/>
      <c r="AP279" s="77"/>
      <c r="AQ279" s="78"/>
      <c r="AR279" s="76"/>
      <c r="AS279" s="78"/>
      <c r="AT279" s="77"/>
      <c r="AU279" s="77"/>
      <c r="AV279" s="179" t="str">
        <f>IF(AND(COUNTBLANK($B279:$O279)=13,COUNTBLANK($P279:$Q279)=1,COUNTBLANK($R279:$U279)=3,COUNTBLANK($V279:$X279)=2,COUNTBLANK($Y279:$AE279)=6,COUNTBLANK($AF279:$AJ279)=4,COUNTBLANK($AK279:AN279)=3,COUNTBLANK($AO279:$AQ279)=2,COUNTBLANK($AR279:$AS279)=1,COUNTBLANK($AT279:$AU279)=1),IF(Data!$B279&lt;&gt;"",Scoring!$D$7)+IF(Data!$C279&lt;&gt;"",Scoring!$D$8)+IF(Data!$D279&lt;&gt;"",Scoring!$D$9)+IF(Data!$E279&lt;&gt;"",Scoring!$D$10)+IF(Data!$F279&lt;&gt;"",Scoring!$D$11)+IF(Data!$G279&lt;&gt;"",Scoring!$D$12)+IF(Data!$H279&lt;&gt;"",Scoring!$D$13)+IF(Data!$I279&lt;&gt;"",Scoring!$D$14)+IF(Data!$J279&lt;&gt;"",Scoring!$D$15)+IF(Data!$K279&lt;&gt;"",Scoring!$D$16)+IF(Data!$L279&lt;&gt;"",Scoring!$D$17)+IF(Data!$M279&lt;&gt;"",Scoring!$D$18)+IF(Data!$N279&lt;&gt;"",Scoring!$D$19)+IF(Data!$O279&lt;&gt;"",Scoring!$D$20)+IF(Data!$P279&lt;&gt;"",Scoring!$D$21)+IF(Data!$Q279&lt;&gt;"",Scoring!$D$22)+IF(Data!$R279&lt;&gt;"",Scoring!$D$23)+IF(Data!$S279&lt;&gt;"",Scoring!$D$24)+IF(Data!$T279&lt;&gt;"",Scoring!$D$25)+IF(Data!$U279&lt;&gt;"",Scoring!$D$26)+IF(Data!$V279&lt;&gt;"",Scoring!$D$27)+IF(Data!$W279&lt;&gt;"",Scoring!$D$28)+IF(Data!$X279&lt;&gt;"",Scoring!$D$29)+IF(Data!$Y279&lt;&gt;"",Scoring!$D$30)+IF(Data!$Z279&lt;&gt;"",Scoring!$D$31)+IF(Data!$AA279&lt;&gt;"",Scoring!$D$32)+IF(Data!$AB279&lt;&gt;"",Scoring!$D$33)+IF(Data!$AC279&lt;&gt;"",Scoring!$D$34)+IF(Data!$AD279&lt;&gt;"",Scoring!$D$35)+IF(Data!$AE279&lt;&gt;"",Scoring!$D$36)+IF(Data!$AF279&lt;&gt;"",Scoring!$D$37)+IF(Data!$AG279&lt;&gt;"",Scoring!$D$38)+IF(Data!$AH279&lt;&gt;"",Scoring!$D$39)+IF(Data!$AI279&lt;&gt;"",Scoring!$D$40)+IF(Data!$AJ279&lt;&gt;"",Scoring!$D$41)+IF(Data!$AK279&lt;&gt;"",Scoring!$D$42)+IF(Data!$AL279&lt;&gt;"",Scoring!$D$43)+IF(Data!$AM279&lt;&gt;"",Scoring!$D$44)+IF(Data!$AN279&lt;&gt;"",Scoring!$D$45)+IF(Data!$AO279&lt;&gt;"",Scoring!$D$46)+IF(Data!$AP279&lt;&gt;"",Scoring!$D$47)+IF(Data!$AQ279&lt;&gt;"",Scoring!$D$48)+IF(Data!$AR279&lt;&gt;"",Scoring!$D$49)+IF(Data!$AS279&lt;&gt;"",Scoring!$D$50)+IF(Data!$AT279&lt;&gt;"",Scoring!$D$51)+IF(Data!$AU279&lt;&gt;"",Scoring!$D$52),"")</f>
        <v/>
      </c>
      <c r="AW279" s="180" t="str">
        <f>IF(AV279&lt;&gt;"",LOOKUP(AV279,Likelihoods!$A$7:$A$107,Likelihoods!B$7:B$107),"")</f>
        <v/>
      </c>
      <c r="AX279" s="181" t="str">
        <f>IF(AND(COUNTBLANK($B279:$O279)=13,COUNTBLANK($P279:$Q279)=1,COUNTBLANK($R279:$U279)=3,COUNTBLANK($V279:$X279)=2,COUNTBLANK($Y279:$AE279)=6,COUNTBLANK($AF279:$AJ279)=4,COUNTBLANK($AK279:AN279)=3,COUNTBLANK($AO279:$AQ279)=2,COUNTBLANK($AR279:$AS279)=1,COUNTBLANK($AT279:$AU279)=1),IF(Data!$B279&lt;&gt;"",Scoring!$E$7)+IF(Data!$C279&lt;&gt;"",Scoring!$E$8)+IF(Data!$D279&lt;&gt;"",Scoring!$E$9)+IF(Data!$E279&lt;&gt;"",Scoring!$E$10)+IF(Data!$F279&lt;&gt;"",Scoring!$E$11)+IF(Data!$G279&lt;&gt;"",Scoring!$E$12)+IF(Data!$H279&lt;&gt;"",Scoring!$E$13)+IF(Data!$I279&lt;&gt;"",Scoring!$E$14)+IF(Data!$J279&lt;&gt;"",Scoring!$E$15)+IF(Data!$K279&lt;&gt;"",Scoring!$E$16)+IF(Data!$L279&lt;&gt;"",Scoring!$E$17)+IF(Data!$M279&lt;&gt;"",Scoring!$E$18)+IF(Data!$N279&lt;&gt;"",Scoring!$E$19)+IF(Data!$O279&lt;&gt;"",Scoring!$E$20)+IF(Data!$P279&lt;&gt;"",Scoring!$E$21)+IF(Data!$Q279&lt;&gt;"",Scoring!$E$22)+IF(Data!$R279&lt;&gt;"",Scoring!$E$23)+IF(Data!$S279&lt;&gt;"",Scoring!$E$24)+IF(Data!$T279&lt;&gt;"",Scoring!$E$25)+IF(Data!$U279&lt;&gt;"",Scoring!$E$26)+IF(Data!$V279&lt;&gt;"",Scoring!$E$27)+IF(Data!$W279&lt;&gt;"",Scoring!$E$28)+IF(Data!$X279&lt;&gt;"",Scoring!$E$29)+IF(Data!$Y279&lt;&gt;"",Scoring!$E$30)+IF(Data!$Z279&lt;&gt;"",Scoring!$E$31)+IF(Data!$AA279&lt;&gt;"",Scoring!$E$32)+IF(Data!$AB279&lt;&gt;"",Scoring!$E$33)+IF(Data!$AC279&lt;&gt;"",Scoring!$E$34)+IF(Data!$AD279&lt;&gt;"",Scoring!$E$35)+IF(Data!$AE279&lt;&gt;"",Scoring!$E$36)+IF(Data!$AF279&lt;&gt;"",Scoring!$E$37)+IF(Data!$AG279&lt;&gt;"",Scoring!$E$38)+IF(Data!$AH279&lt;&gt;"",Scoring!$E$39)+IF(Data!$AI279&lt;&gt;"",Scoring!$E$40)+IF(Data!$AJ279&lt;&gt;"",Scoring!$E$41)+IF(Data!$AK279&lt;&gt;"",Scoring!$E$42)+IF(Data!$AL279&lt;&gt;"",Scoring!$E$43)+IF(Data!$AM279&lt;&gt;"",Scoring!$E$44)+IF(Data!$AN279&lt;&gt;"",Scoring!$E$45)+IF(Data!$AO279&lt;&gt;"",Scoring!$E$46)+IF(Data!$AP279&lt;&gt;"",Scoring!$E$47)+IF(Data!$AQ279&lt;&gt;"",Scoring!$E$48)+IF(Data!$AR279&lt;&gt;"",Scoring!$E$49)+IF(Data!$AS279&lt;&gt;"",Scoring!$E$50)+IF(Data!$AT279&lt;&gt;"",Scoring!$E$51)+IF(Data!$AU279&lt;&gt;"",Scoring!$E$52),"")</f>
        <v/>
      </c>
      <c r="AY279" s="180" t="str">
        <f>IF(AX279&lt;&gt;"",LOOKUP(AX279,Likelihoods!$A$7:$A$107,Likelihoods!C$7:C$107),"")</f>
        <v/>
      </c>
      <c r="AZ279" s="182" t="str">
        <f>IF(AND(COUNTBLANK($B279:$O279)=13,COUNTBLANK($P279:$Q279)=1,COUNTBLANK($R279:$U279)=3,COUNTBLANK($V279:$X279)=2,COUNTBLANK($Y279:$AE279)=6,COUNTBLANK($AF279:$AJ279)=4,COUNTBLANK($AK279:AN279)=3,COUNTBLANK($AO279:$AQ279)=2,COUNTBLANK($AR279:$AS279)=1,COUNTBLANK($AT279:$AU279)=1),IF(Data!$B279&lt;&gt;"",Scoring!$F$7)+IF(Data!$C279&lt;&gt;"",Scoring!$F$8)+IF(Data!$D279&lt;&gt;"",Scoring!$F$9)+IF(Data!$E279&lt;&gt;"",Scoring!$F$10)+IF(Data!$F279&lt;&gt;"",Scoring!$F$11)+IF(Data!$G279&lt;&gt;"",Scoring!$F$12)+IF(Data!$H279&lt;&gt;"",Scoring!$F$13)+IF(Data!$I279&lt;&gt;"",Scoring!$F$14)+IF(Data!$J279&lt;&gt;"",Scoring!$F$15)+IF(Data!$K279&lt;&gt;"",Scoring!$F$16)+IF(Data!$L279&lt;&gt;"",Scoring!$F$17)+IF(Data!$M279&lt;&gt;"",Scoring!$F$18)+IF(Data!$N279&lt;&gt;"",Scoring!$F$19)+IF(Data!$O279&lt;&gt;"",Scoring!$F$20)+IF(Data!$P279&lt;&gt;"",Scoring!$F$21)+IF(Data!$Q279&lt;&gt;"",Scoring!$F$22)+IF(Data!$R279&lt;&gt;"",Scoring!$F$23)+IF(Data!$S279&lt;&gt;"",Scoring!$F$24)+IF(Data!$T279&lt;&gt;"",Scoring!$F$25)+IF(Data!$U279&lt;&gt;"",Scoring!$F$26)+IF(Data!$V279&lt;&gt;"",Scoring!$F$27)+IF(Data!$W279&lt;&gt;"",Scoring!$F$28)+IF(Data!$X279&lt;&gt;"",Scoring!$F$29)+IF(Data!$Y279&lt;&gt;"",Scoring!$F$30)+IF(Data!$Z279&lt;&gt;"",Scoring!$F$31)+IF(Data!$AA279&lt;&gt;"",Scoring!$F$32)+IF(Data!$AB279&lt;&gt;"",Scoring!$F$33)+IF(Data!$AC279&lt;&gt;"",Scoring!$F$34)+IF(Data!$AD279&lt;&gt;"",Scoring!$F$35)+IF(Data!$AE279&lt;&gt;"",Scoring!$F$36)+IF(Data!$AF279&lt;&gt;"",Scoring!$F$37)+IF(Data!$AG279&lt;&gt;"",Scoring!$F$38)+IF(Data!$AH279&lt;&gt;"",Scoring!$F$39)+IF(Data!$AI279&lt;&gt;"",Scoring!$F$40)+IF(Data!$AJ279&lt;&gt;"",Scoring!$F$41)+IF(Data!$AK279&lt;&gt;"",Scoring!$F$42)+IF(Data!$AL279&lt;&gt;"",Scoring!$F$43)+IF(Data!$AM279&lt;&gt;"",Scoring!$F$44)+IF(Data!$AN279&lt;&gt;"",Scoring!$F$45)+IF(Data!$AO279&lt;&gt;"",Scoring!$F$46)+IF(Data!$AP279&lt;&gt;"",Scoring!$F$47)+IF(Data!$AQ279&lt;&gt;"",Scoring!$F$48)+IF(Data!$AR279&lt;&gt;"",Scoring!$F$49)+IF(Data!$AS279&lt;&gt;"",Scoring!$F$50)+IF(Data!$AT279&lt;&gt;"",Scoring!$F$51)+IF(Data!$AU279&lt;&gt;"",Scoring!$F$52),"")</f>
        <v/>
      </c>
      <c r="BA279" s="183" t="str">
        <f>IF(AZ279&lt;&gt;"",LOOKUP(AZ279,Likelihoods!$A$7:$A$107,Likelihoods!D$7:D$107),"")</f>
        <v/>
      </c>
      <c r="BB279" s="181" t="str">
        <f>IF(AND(COUNTBLANK($B279:$O279)=13,COUNTBLANK($P279:$Q279)=1,COUNTBLANK($R279:$U279)=3,COUNTBLANK($V279:$X279)=2,COUNTBLANK($Y279:$AE279)=6,COUNTBLANK($AF279:$AJ279)=4,COUNTBLANK($AK279:AN279)=3,COUNTBLANK($AO279:$AQ279)=2,COUNTBLANK($AR279:$AS279)=1,COUNTBLANK($AT279:$AU279)=1),IF(Data!$B279&lt;&gt;"",Scoring!$G$7)+IF(Data!$C279&lt;&gt;"",Scoring!$G$8)+IF(Data!$D279&lt;&gt;"",Scoring!$G$9)+IF(Data!$E279&lt;&gt;"",Scoring!$G$10)+IF(Data!$F279&lt;&gt;"",Scoring!$G$11)+IF(Data!$G279&lt;&gt;"",Scoring!$G$12)+IF(Data!$H279&lt;&gt;"",Scoring!$G$13)+IF(Data!$I279&lt;&gt;"",Scoring!$G$14)+IF(Data!$J279&lt;&gt;"",Scoring!$G$15)+IF(Data!$K279&lt;&gt;"",Scoring!$G$16)+IF(Data!$L279&lt;&gt;"",Scoring!$G$17)+IF(Data!$M279&lt;&gt;"",Scoring!$G$18)+IF(Data!$N279&lt;&gt;"",Scoring!$G$19)+IF(Data!$O279&lt;&gt;"",Scoring!$G$20)+IF(Data!$P279&lt;&gt;"",Scoring!$G$21)+IF(Data!$Q279&lt;&gt;"",Scoring!$G$22)+IF(Data!$R279&lt;&gt;"",Scoring!$G$23)+IF(Data!$S279&lt;&gt;"",Scoring!$G$24)+IF(Data!$T279&lt;&gt;"",Scoring!$G$25)+IF(Data!$U279&lt;&gt;"",Scoring!$G$26)+IF(Data!$V279&lt;&gt;"",Scoring!$G$27)+IF(Data!$W279&lt;&gt;"",Scoring!$G$28)+IF(Data!$X279&lt;&gt;"",Scoring!$G$29)+IF(Data!$Y279&lt;&gt;"",Scoring!$G$30)+IF(Data!$Z279&lt;&gt;"",Scoring!$G$31)+IF(Data!$AA279&lt;&gt;"",Scoring!$G$32)+IF(Data!$AB279&lt;&gt;"",Scoring!$G$33)+IF(Data!$AC279&lt;&gt;"",Scoring!$G$34)+IF(Data!$AD279&lt;&gt;"",Scoring!$G$35)+IF(Data!$AE279&lt;&gt;"",Scoring!$G$36)+IF(Data!$AF279&lt;&gt;"",Scoring!$G$37)+IF(Data!$AG279&lt;&gt;"",Scoring!$G$38)+IF(Data!$AH279&lt;&gt;"",Scoring!$G$39)+IF(Data!$AI279&lt;&gt;"",Scoring!$G$40)+IF(Data!$AJ279&lt;&gt;"",Scoring!$G$41)+IF(Data!$AK279&lt;&gt;"",Scoring!$G$42)+IF(Data!$AL279&lt;&gt;"",Scoring!$G$43)+IF(Data!$AM279&lt;&gt;"",Scoring!$G$44)+IF(Data!$AN279&lt;&gt;"",Scoring!$G$45)+IF(Data!$AO279&lt;&gt;"",Scoring!$G$46)+IF(Data!$AP279&lt;&gt;"",Scoring!$G$47)+IF(Data!$AQ279&lt;&gt;"",Scoring!$G$48)+IF(Data!$AR279&lt;&gt;"",Scoring!$G$49)+IF(Data!$AS279&lt;&gt;"",Scoring!$G$50)+IF(Data!$AT279&lt;&gt;"",Scoring!$G$51)+IF(Data!$AU279&lt;&gt;"",Scoring!$G$52),"")</f>
        <v/>
      </c>
      <c r="BC279" s="184" t="str">
        <f>IF(BB279&lt;&gt;"",LOOKUP(BB279,Likelihoods!$A$7:$A$107,Likelihoods!E$7:E$107),"")</f>
        <v/>
      </c>
      <c r="BD279" s="185" t="str">
        <f>IF(AND(COUNTBLANK($B279:$O279)=13,COUNTBLANK($P279:$Q279)=1,COUNTBLANK($R279:$U279)=3,COUNTBLANK($V279:$X279)=2,COUNTBLANK($Y279:$AE279)=6,COUNTBLANK($AF279:$AJ279)=4,COUNTBLANK($AK279:AN279)=3,COUNTBLANK($AO279:$AQ279)=2,COUNTBLANK($AR279:$AS279)=1,COUNTBLANK($AT279:$AU279)=1),IF(Data!$B279&lt;&gt;"",Scoring!$H$7)+IF(Data!$C279&lt;&gt;"",Scoring!$H$8)+IF(Data!$D279&lt;&gt;"",Scoring!$H$9)+IF(Data!$E279&lt;&gt;"",Scoring!$H$10)+IF(Data!$F279&lt;&gt;"",Scoring!$H$11)+IF(Data!$G279&lt;&gt;"",Scoring!$H$12)+IF(Data!$H279&lt;&gt;"",Scoring!$H$13)+IF(Data!$I279&lt;&gt;"",Scoring!$H$14)+IF(Data!$J279&lt;&gt;"",Scoring!$H$15)+IF(Data!$K279&lt;&gt;"",Scoring!$H$16)+IF(Data!$L279&lt;&gt;"",Scoring!$H$17)+IF(Data!$M279&lt;&gt;"",Scoring!$H$18)+IF(Data!$N279&lt;&gt;"",Scoring!$H$19)+IF(Data!$O279&lt;&gt;"",Scoring!$H$20)+IF(Data!$P279&lt;&gt;"",Scoring!$H$21)+IF(Data!$Q279&lt;&gt;"",Scoring!$H$22)+IF(Data!$R279&lt;&gt;"",Scoring!$H$23)+IF(Data!$S279&lt;&gt;"",Scoring!$H$24)+IF(Data!$T279&lt;&gt;"",Scoring!$H$25)+IF(Data!$U279&lt;&gt;"",Scoring!$H$26)+IF(Data!$V279&lt;&gt;"",Scoring!$H$27)+IF(Data!$W279&lt;&gt;"",Scoring!$H$28)+IF(Data!$X279&lt;&gt;"",Scoring!$H$29)+IF(Data!$Y279&lt;&gt;"",Scoring!$H$30)+IF(Data!$Z279&lt;&gt;"",Scoring!$H$31)+IF(Data!$AA279&lt;&gt;"",Scoring!$H$32)+IF(Data!$AB279&lt;&gt;"",Scoring!$H$33)+IF(Data!$AC279&lt;&gt;"",Scoring!$H$34)+IF(Data!$AD279&lt;&gt;"",Scoring!$H$35)+IF(Data!$AE279&lt;&gt;"",Scoring!$H$36)+IF(Data!$AF279&lt;&gt;"",Scoring!$H$37)+IF(Data!$AG279&lt;&gt;"",Scoring!$H$38)+IF(Data!$AH279&lt;&gt;"",Scoring!$H$39)+IF(Data!$AI279&lt;&gt;"",Scoring!$H$40)+IF(Data!$AJ279&lt;&gt;"",Scoring!$H$41)+IF(Data!$AK279&lt;&gt;"",Scoring!$H$42)+IF(Data!$AL279&lt;&gt;"",Scoring!$H$43)+IF(Data!$AM279&lt;&gt;"",Scoring!$H$44)+IF(Data!$AN279&lt;&gt;"",Scoring!$H$45)+IF(Data!$AO279&lt;&gt;"",Scoring!$H$46)+IF(Data!$AP279&lt;&gt;"",Scoring!$H$47)+IF(Data!$AQ279&lt;&gt;"",Scoring!$H$48)+IF(Data!$AR279&lt;&gt;"",Scoring!$H$49)+IF(Data!$AS279&lt;&gt;"",Scoring!$H$50)+IF(Data!$AT279&lt;&gt;"",Scoring!$H$51)+IF(Data!$AU279&lt;&gt;"",Scoring!$H$52),"")</f>
        <v/>
      </c>
      <c r="BE279" s="186" t="str">
        <f>IF(BD279&lt;&gt;"",LOOKUP(BD279,Likelihoods!$A$7:$A$107,Likelihoods!F$7:F$107),"")</f>
        <v/>
      </c>
      <c r="BF279" s="181" t="str">
        <f>IF(AND(COUNTBLANK($B279:$O279)=13,COUNTBLANK($P279:$Q279)=1,COUNTBLANK($R279:$U279)=3,COUNTBLANK($V279:$X279)=2,COUNTBLANK($Y279:$AE279)=6,COUNTBLANK($AF279:$AJ279)=4,COUNTBLANK($AK279:AN279)=3,COUNTBLANK($AO279:$AQ279)=2,COUNTBLANK($AR279:$AS279)=1,COUNTBLANK($AT279:$AU279)=1),IF(Data!$B279&lt;&gt;"",Scoring!$I$7)+IF(Data!$C279&lt;&gt;"",Scoring!$I$8)+IF(Data!$D279&lt;&gt;"",Scoring!$I$9)+IF(Data!$E279&lt;&gt;"",Scoring!$I$10)+IF(Data!$F279&lt;&gt;"",Scoring!$I$11)+IF(Data!$G279&lt;&gt;"",Scoring!$I$12)+IF(Data!$H279&lt;&gt;"",Scoring!$I$13)+IF(Data!$I279&lt;&gt;"",Scoring!$I$14)+IF(Data!$J279&lt;&gt;"",Scoring!$I$15)+IF(Data!$K279&lt;&gt;"",Scoring!$I$16)+IF(Data!$L279&lt;&gt;"",Scoring!$I$17)+IF(Data!$M279&lt;&gt;"",Scoring!$I$18)+IF(Data!$N279&lt;&gt;"",Scoring!$I$19)+IF(Data!$O279&lt;&gt;"",Scoring!$I$20)+IF(Data!$P279&lt;&gt;"",Scoring!$I$21)+IF(Data!$Q279&lt;&gt;"",Scoring!$I$22)+IF(Data!$R279&lt;&gt;"",Scoring!$I$23)+IF(Data!$S279&lt;&gt;"",Scoring!$I$24)+IF(Data!$T279&lt;&gt;"",Scoring!$I$25)+IF(Data!$U279&lt;&gt;"",Scoring!$I$26)+IF(Data!$V279&lt;&gt;"",Scoring!$I$27)+IF(Data!$W279&lt;&gt;"",Scoring!$I$28)+IF(Data!$X279&lt;&gt;"",Scoring!$I$29)+IF(Data!$Y279&lt;&gt;"",Scoring!$I$30)+IF(Data!$Z279&lt;&gt;"",Scoring!$I$31)+IF(Data!$AA279&lt;&gt;"",Scoring!$I$32)+IF(Data!$AB279&lt;&gt;"",Scoring!$I$33)+IF(Data!$AC279&lt;&gt;"",Scoring!$I$34)+IF(Data!$AD279&lt;&gt;"",Scoring!$I$35)+IF(Data!$AE279&lt;&gt;"",Scoring!$I$36)+IF(Data!$AF279&lt;&gt;"",Scoring!$I$37)+IF(Data!$AG279&lt;&gt;"",Scoring!$I$38)+IF(Data!$AH279&lt;&gt;"",Scoring!$I$39)+IF(Data!$AI279&lt;&gt;"",Scoring!$I$40)+IF(Data!$AJ279&lt;&gt;"",Scoring!$I$41)+IF(Data!$AK279&lt;&gt;"",Scoring!$I$42)+IF(Data!$AL279&lt;&gt;"",Scoring!$I$43)+IF(Data!$AM279&lt;&gt;"",Scoring!$I$44)+IF(Data!$AN279&lt;&gt;"",Scoring!$I$45)+IF(Data!$AO279&lt;&gt;"",Scoring!$I$46)+IF(Data!$AP279&lt;&gt;"",Scoring!$I$47)+IF(Data!$AQ279&lt;&gt;"",Scoring!$I$48)+IF(Data!$AR279&lt;&gt;"",Scoring!$I$49)+IF(Data!$AS279&lt;&gt;"",Scoring!$I$50)+IF(Data!$AT279&lt;&gt;"",Scoring!$I$51)+IF(Data!$AU279&lt;&gt;"",Scoring!$I$52),"")</f>
        <v/>
      </c>
      <c r="BG279" s="180" t="str">
        <f>IF(BF279&lt;&gt;"",LOOKUP(BF279,Likelihoods!$A$7:$A$107,Likelihoods!G$7:G$107),"")</f>
        <v/>
      </c>
      <c r="BH279" s="187" t="str">
        <f>IF(AND(COUNTBLANK($B279:$O279)=13,COUNTBLANK($P279:$Q279)=1,COUNTBLANK($R279:$U279)=3,COUNTBLANK($V279:$X279)=2,COUNTBLANK($Y279:$AE279)=6,COUNTBLANK($AF279:$AJ279)=4,COUNTBLANK($AK279:AN279)=3,COUNTBLANK($AO279:$AQ279)=2,COUNTBLANK($AR279:$AS279)=1,COUNTBLANK($AT279:$AU279)=1),IF(Data!$B279&lt;&gt;"",Scoring!$J$7)+IF(Data!$C279&lt;&gt;"",Scoring!$J$8)+IF(Data!$D279&lt;&gt;"",Scoring!$J$9)+IF(Data!$E279&lt;&gt;"",Scoring!$J$10)+IF(Data!$F279&lt;&gt;"",Scoring!$J$11)+IF(Data!$G279&lt;&gt;"",Scoring!$J$12)+IF(Data!$H279&lt;&gt;"",Scoring!$J$13)+IF(Data!$I279&lt;&gt;"",Scoring!$J$14)+IF(Data!$J279&lt;&gt;"",Scoring!$J$15)+IF(Data!$K279&lt;&gt;"",Scoring!$J$16)+IF(Data!$L279&lt;&gt;"",Scoring!$J$17)+IF(Data!$M279&lt;&gt;"",Scoring!$J$18)+IF(Data!$N279&lt;&gt;"",Scoring!$J$19)+IF(Data!$O279&lt;&gt;"",Scoring!$J$20)+IF(Data!$P279&lt;&gt;"",Scoring!$J$21)+IF(Data!$Q279&lt;&gt;"",Scoring!$J$22)+IF(Data!$R279&lt;&gt;"",Scoring!$J$23)+IF(Data!$S279&lt;&gt;"",Scoring!$J$24)+IF(Data!$T279&lt;&gt;"",Scoring!$J$25)+IF(Data!$U279&lt;&gt;"",Scoring!$J$26)+IF(Data!$V279&lt;&gt;"",Scoring!$J$27)+IF(Data!$W279&lt;&gt;"",Scoring!$J$28)+IF(Data!$X279&lt;&gt;"",Scoring!$J$29)+IF(Data!$Y279&lt;&gt;"",Scoring!$J$30)+IF(Data!$Z279&lt;&gt;"",Scoring!$J$31)+IF(Data!$AA279&lt;&gt;"",Scoring!$J$32)+IF(Data!$AB279&lt;&gt;"",Scoring!$J$33)+IF(Data!$AC279&lt;&gt;"",Scoring!$J$34)+IF(Data!$AD279&lt;&gt;"",Scoring!$J$35)+IF(Data!$AE279&lt;&gt;"",Scoring!$J$36)+IF(Data!$AF279&lt;&gt;"",Scoring!$J$37)+IF(Data!$AG279&lt;&gt;"",Scoring!$J$38)+IF(Data!$AH279&lt;&gt;"",Scoring!$J$39)+IF(Data!$AI279&lt;&gt;"",Scoring!$J$40)+IF(Data!$AJ279&lt;&gt;"",Scoring!$J$41)+IF(Data!$AK279&lt;&gt;"",Scoring!$J$42)+IF(Data!$AL279&lt;&gt;"",Scoring!$J$43)+IF(Data!$AM279&lt;&gt;"",Scoring!$J$44)+IF(Data!$AN279&lt;&gt;"",Scoring!$J$45)+IF(Data!$AO279&lt;&gt;"",Scoring!$J$46)+IF(Data!$AP279&lt;&gt;"",Scoring!$J$47)+IF(Data!$AQ279&lt;&gt;"",Scoring!$J$48)+IF(Data!$AR279&lt;&gt;"",Scoring!$J$49)+IF(Data!$AS279&lt;&gt;"",Scoring!$J$50)+IF(Data!$AT279&lt;&gt;"",Scoring!$J$51)+IF(Data!$AU279&lt;&gt;"",Scoring!$J$52),"")</f>
        <v/>
      </c>
      <c r="BI279" s="183" t="str">
        <f>IF(BH279&lt;&gt;"",LOOKUP(BH279,Likelihoods!$A$7:$A$107,Likelihoods!H$7:H$107),"")</f>
        <v/>
      </c>
      <c r="BJ279" s="188" t="str">
        <f>IF(AND(COUNTBLANK($B279:$O279)=13,COUNTBLANK($P279:$Q279)=1,COUNTBLANK($R279:$U279)=3,COUNTBLANK($V279:$X279)=2,COUNTBLANK($Y279:$AE279)=6,COUNTBLANK($AF279:$AJ279)=4,COUNTBLANK($AK279:AN279)=3,COUNTBLANK($AO279:$AQ279)=2,COUNTBLANK($AR279:$AS279)=1,COUNTBLANK($AT279:$AU279)=1),IF(Data!$B279&lt;&gt;"",Scoring!$K$7)+IF(Data!$C279&lt;&gt;"",Scoring!$K$8)+IF(Data!$D279&lt;&gt;"",Scoring!$K$9)+IF(Data!$E279&lt;&gt;"",Scoring!$K$10)+IF(Data!$F279&lt;&gt;"",Scoring!$K$11)+IF(Data!$G279&lt;&gt;"",Scoring!$K$12)+IF(Data!$H279&lt;&gt;"",Scoring!$K$13)+IF(Data!$I279&lt;&gt;"",Scoring!$K$14)+IF(Data!$J279&lt;&gt;"",Scoring!$K$15)+IF(Data!$K279&lt;&gt;"",Scoring!$K$16)+IF(Data!$L279&lt;&gt;"",Scoring!$K$17)+IF(Data!$M279&lt;&gt;"",Scoring!$K$18)+IF(Data!$N279&lt;&gt;"",Scoring!$K$19)+IF(Data!$O279&lt;&gt;"",Scoring!$K$20)+IF(Data!$P279&lt;&gt;"",Scoring!$K$21)+IF(Data!$Q279&lt;&gt;"",Scoring!$K$22)+IF(Data!$R279&lt;&gt;"",Scoring!$K$23)+IF(Data!$S279&lt;&gt;"",Scoring!$K$24)+IF(Data!$T279&lt;&gt;"",Scoring!$K$25)+IF(Data!$U279&lt;&gt;"",Scoring!$K$26)+IF(Data!$V279&lt;&gt;"",Scoring!$K$27)+IF(Data!$W279&lt;&gt;"",Scoring!$K$28)+IF(Data!$X279&lt;&gt;"",Scoring!$K$29)+IF(Data!$Y279&lt;&gt;"",Scoring!$K$30)+IF(Data!$Z279&lt;&gt;"",Scoring!$K$31)+IF(Data!$AA279&lt;&gt;"",Scoring!$K$32)+IF(Data!$AB279&lt;&gt;"",Scoring!$K$33)+IF(Data!$AC279&lt;&gt;"",Scoring!$K$34)+IF(Data!$AD279&lt;&gt;"",Scoring!$K$35)+IF(Data!$AE279&lt;&gt;"",Scoring!$K$36)+IF(Data!$AF279&lt;&gt;"",Scoring!$K$37)+IF(Data!$AG279&lt;&gt;"",Scoring!$K$38)+IF(Data!$AH279&lt;&gt;"",Scoring!$K$39)+IF(Data!$AI279&lt;&gt;"",Scoring!$K$40)+IF(Data!$AJ279&lt;&gt;"",Scoring!$K$41)+IF(Data!$AK279&lt;&gt;"",Scoring!$K$42)+IF(Data!$AL279&lt;&gt;"",Scoring!$K$43)+IF(Data!$AM279&lt;&gt;"",Scoring!$K$44)+IF(Data!$AN279&lt;&gt;"",Scoring!$K$45)+IF(Data!$AO279&lt;&gt;"",Scoring!$K$46)+IF(Data!$AP279&lt;&gt;"",Scoring!$K$47)+IF(Data!$AQ279&lt;&gt;"",Scoring!$K$48)+IF(Data!$AR279&lt;&gt;"",Scoring!$K$49)+IF(Data!$AS279&lt;&gt;"",Scoring!$K$50)+IF(Data!$AT279&lt;&gt;"",Scoring!$K$51)+IF(Data!$AU279&lt;&gt;"",Scoring!$K$52),"")</f>
        <v/>
      </c>
      <c r="BK279" s="184" t="str">
        <f>IF(BJ279&lt;&gt;"",LOOKUP(BJ279,Likelihoods!$A$7:$A$107,Likelihoods!I$7:I$107),"")</f>
        <v/>
      </c>
      <c r="BL279" s="187" t="str">
        <f>IF(AND(COUNTBLANK($B279:$O279)=13,COUNTBLANK($P279:$Q279)=1,COUNTBLANK($R279:$U279)=3,COUNTBLANK($V279:$X279)=2,COUNTBLANK($Y279:$AE279)=6,COUNTBLANK($AF279:$AJ279)=4,COUNTBLANK($AK279:AN279)=3,COUNTBLANK($AO279:$AQ279)=2,COUNTBLANK($AR279:$AS279)=1,COUNTBLANK($AT279:$AU279)=1),IF(Data!$B279&lt;&gt;"",Scoring!$L$7)+IF(Data!$C279&lt;&gt;"",Scoring!$L$8)+IF(Data!$D279&lt;&gt;"",Scoring!$L$9)+IF(Data!$E279&lt;&gt;"",Scoring!$L$10)+IF(Data!$F279&lt;&gt;"",Scoring!$L$11)+IF(Data!$G279&lt;&gt;"",Scoring!$L$12)+IF(Data!$H279&lt;&gt;"",Scoring!$L$13)+IF(Data!$I279&lt;&gt;"",Scoring!$L$14)+IF(Data!$J279&lt;&gt;"",Scoring!$L$15)+IF(Data!$K279&lt;&gt;"",Scoring!$L$16)+IF(Data!$L279&lt;&gt;"",Scoring!$L$17)+IF(Data!$M279&lt;&gt;"",Scoring!$L$18)+IF(Data!$N279&lt;&gt;"",Scoring!$L$19)+IF(Data!$O279&lt;&gt;"",Scoring!$L$20)+IF(Data!$P279&lt;&gt;"",Scoring!$L$21)+IF(Data!$Q279&lt;&gt;"",Scoring!$L$22)+IF(Data!$R279&lt;&gt;"",Scoring!$L$23)+IF(Data!$S279&lt;&gt;"",Scoring!$L$24)+IF(Data!$T279&lt;&gt;"",Scoring!$L$25)+IF(Data!$U279&lt;&gt;"",Scoring!$L$26)+IF(Data!$V279&lt;&gt;"",Scoring!$L$27)+IF(Data!$W279&lt;&gt;"",Scoring!$L$28)+IF(Data!$X279&lt;&gt;"",Scoring!$L$29)+IF(Data!$Y279&lt;&gt;"",Scoring!$L$30)+IF(Data!$Z279&lt;&gt;"",Scoring!$L$31)+IF(Data!$AA279&lt;&gt;"",Scoring!$L$32)+IF(Data!$AB279&lt;&gt;"",Scoring!$L$33)+IF(Data!$AC279&lt;&gt;"",Scoring!$L$34)+IF(Data!$AD279&lt;&gt;"",Scoring!$L$35)+IF(Data!$AE279&lt;&gt;"",Scoring!$L$36)+IF(Data!$AF279&lt;&gt;"",Scoring!$L$37)+IF(Data!$AG279&lt;&gt;"",Scoring!$L$38)+IF(Data!$AH279&lt;&gt;"",Scoring!$L$39)+IF(Data!$AI279&lt;&gt;"",Scoring!$L$40)+IF(Data!$AJ279&lt;&gt;"",Scoring!$L$41)+IF(Data!$AK279&lt;&gt;"",Scoring!$L$42)+IF(Data!$AL279&lt;&gt;"",Scoring!$L$43)+IF(Data!$AM279&lt;&gt;"",Scoring!$L$44)+IF(Data!$AN279&lt;&gt;"",Scoring!$L$45)+IF(Data!$AO279&lt;&gt;"",Scoring!$L$46)+IF(Data!$AP279&lt;&gt;"",Scoring!$L$47)+IF(Data!$AQ279&lt;&gt;"",Scoring!$L$48)+IF(Data!$AR279&lt;&gt;"",Scoring!$L$49)+IF(Data!$AS279&lt;&gt;"",Scoring!$L$50)+IF(Data!$AT279&lt;&gt;"",Scoring!$L$51)+IF(Data!$AU279&lt;&gt;"",Scoring!$L$52),"")</f>
        <v/>
      </c>
      <c r="BM279" s="180" t="str">
        <f>IF(BL279&lt;&gt;"",LOOKUP(BL279,Likelihoods!$A$7:$A$107,Likelihoods!J$7:J$107),"")</f>
        <v/>
      </c>
      <c r="BN279" s="181" t="str">
        <f>IF(AND(COUNTBLANK($B279:$O279)=13,COUNTBLANK($P279:$Q279)=1,COUNTBLANK($R279:$U279)=3,COUNTBLANK($V279:$X279)=2,COUNTBLANK($Y279:$AE279)=6,COUNTBLANK($AF279:$AJ279)=4,COUNTBLANK($AK279:AN279)=3,COUNTBLANK($AO279:$AQ279)=2,COUNTBLANK($AR279:$AS279)=1,COUNTBLANK($AT279:$AU279)=1),IF(Data!$B279&lt;&gt;"",Scoring!$M$7)+IF(Data!$C279&lt;&gt;"",Scoring!$M$8)+IF(Data!$D279&lt;&gt;"",Scoring!$M$9)+IF(Data!$E279&lt;&gt;"",Scoring!$M$10)+IF(Data!$F279&lt;&gt;"",Scoring!$M$11)+IF(Data!$G279&lt;&gt;"",Scoring!$M$12)+IF(Data!$H279&lt;&gt;"",Scoring!$M$13)+IF(Data!$I279&lt;&gt;"",Scoring!$M$14)+IF(Data!$J279&lt;&gt;"",Scoring!$M$15)+IF(Data!$K279&lt;&gt;"",Scoring!$M$16)+IF(Data!$L279&lt;&gt;"",Scoring!$M$17)+IF(Data!$M279&lt;&gt;"",Scoring!$M$18)+IF(Data!$N279&lt;&gt;"",Scoring!$M$19)+IF(Data!$O279&lt;&gt;"",Scoring!$M$20)+IF(Data!$P279&lt;&gt;"",Scoring!$M$21)+IF(Data!$Q279&lt;&gt;"",Scoring!$M$22)+IF(Data!$R279&lt;&gt;"",Scoring!$M$23)+IF(Data!$S279&lt;&gt;"",Scoring!$M$24)+IF(Data!$T279&lt;&gt;"",Scoring!$M$25)+IF(Data!$U279&lt;&gt;"",Scoring!$M$26)+IF(Data!$V279&lt;&gt;"",Scoring!$M$27)+IF(Data!$W279&lt;&gt;"",Scoring!$M$28)+IF(Data!$X279&lt;&gt;"",Scoring!$M$29)+IF(Data!$Y279&lt;&gt;"",Scoring!$M$30)+IF(Data!$Z279&lt;&gt;"",Scoring!$M$31)+IF(Data!$AA279&lt;&gt;"",Scoring!$M$32)+IF(Data!$AB279&lt;&gt;"",Scoring!$M$33)+IF(Data!$AC279&lt;&gt;"",Scoring!$M$34)+IF(Data!$AD279&lt;&gt;"",Scoring!$M$35)+IF(Data!$AE279&lt;&gt;"",Scoring!$M$36)+IF(Data!$AF279&lt;&gt;"",Scoring!$M$37)+IF(Data!$AG279&lt;&gt;"",Scoring!$M$38)+IF(Data!$AH279&lt;&gt;"",Scoring!$M$39)+IF(Data!$AI279&lt;&gt;"",Scoring!$M$40)+IF(Data!$AJ279&lt;&gt;"",Scoring!$M$41)+IF(Data!$AK279&lt;&gt;"",Scoring!$M$42)+IF(Data!$AL279&lt;&gt;"",Scoring!$M$43)+IF(Data!$AM279&lt;&gt;"",Scoring!$M$44)+IF(Data!$AN279&lt;&gt;"",Scoring!$M$45)+IF(Data!$AO279&lt;&gt;"",Scoring!$M$46)+IF(Data!$AP279&lt;&gt;"",Scoring!$M$47)+IF(Data!$AQ279&lt;&gt;"",Scoring!$M$48)+IF(Data!$AR279&lt;&gt;"",Scoring!$M$49)+IF(Data!$AS279&lt;&gt;"",Scoring!$M$50)+IF(Data!$AT279&lt;&gt;"",Scoring!$M$51)+IF(Data!$AU279&lt;&gt;"",Scoring!$M$52),"")</f>
        <v/>
      </c>
      <c r="BO279" s="184" t="str">
        <f>IF(BN279&lt;&gt;"",LOOKUP(BN279,Likelihoods!$A$7:$A$107,Likelihoods!K$7:K$107),"")</f>
        <v/>
      </c>
      <c r="BP279" s="179" t="str">
        <f>IF(AND(COUNTBLANK($B279:$O279)=13,COUNTBLANK($P279:$Q279)=1,COUNTBLANK($R279:$U279)=3,COUNTBLANK($V279:$X279)=2,COUNTBLANK($Y279:$AE279)=6,COUNTBLANK($AF279:$AJ279)=4,COUNTBLANK($AK279:AN279)=3,COUNTBLANK($AO279:$AQ279)=2,COUNTBLANK($AR279:$AS279)=1,COUNTBLANK($AT279:$AU279)=1),IF(Data!$B279&lt;&gt;"",Scoring!$N$7)+IF(Data!$C279&lt;&gt;"",Scoring!$N$8)+IF(Data!$D279&lt;&gt;"",Scoring!$N$9)+IF(Data!$E279&lt;&gt;"",Scoring!$N$10)+IF(Data!$F279&lt;&gt;"",Scoring!$N$11)+IF(Data!$G279&lt;&gt;"",Scoring!$N$12)+IF(Data!$H279&lt;&gt;"",Scoring!$N$13)+IF(Data!$I279&lt;&gt;"",Scoring!$N$14)+IF(Data!$J279&lt;&gt;"",Scoring!$N$15)+IF(Data!$K279&lt;&gt;"",Scoring!$N$16)+IF(Data!$L279&lt;&gt;"",Scoring!$N$17)+IF(Data!$M279&lt;&gt;"",Scoring!$N$18)+IF(Data!$N279&lt;&gt;"",Scoring!$N$19)+IF(Data!$O279&lt;&gt;"",Scoring!$N$20)+IF(Data!$P279&lt;&gt;"",Scoring!$N$21)+IF(Data!$Q279&lt;&gt;"",Scoring!$N$22)+IF(Data!$R279&lt;&gt;"",Scoring!$N$23)+IF(Data!$S279&lt;&gt;"",Scoring!$N$24)+IF(Data!$T279&lt;&gt;"",Scoring!$N$25)+IF(Data!$U279&lt;&gt;"",Scoring!$N$26)+IF(Data!$V279&lt;&gt;"",Scoring!$N$27)+IF(Data!$W279&lt;&gt;"",Scoring!$N$28)+IF(Data!$X279&lt;&gt;"",Scoring!$N$29)+IF(Data!$Y279&lt;&gt;"",Scoring!$N$30)+IF(Data!$Z279&lt;&gt;"",Scoring!$N$31)+IF(Data!$AA279&lt;&gt;"",Scoring!$N$32)+IF(Data!$AB279&lt;&gt;"",Scoring!$N$33)+IF(Data!$AC279&lt;&gt;"",Scoring!$N$34)+IF(Data!$AD279&lt;&gt;"",Scoring!$N$35)+IF(Data!$AE279&lt;&gt;"",Scoring!$N$36)+IF(Data!$AF279&lt;&gt;"",Scoring!$N$37)+IF(Data!$AG279&lt;&gt;"",Scoring!$N$38)+IF(Data!$AH279&lt;&gt;"",Scoring!$N$39)+IF(Data!$AI279&lt;&gt;"",Scoring!$N$40)+IF(Data!$AJ279&lt;&gt;"",Scoring!$N$41)+IF(Data!$AK279&lt;&gt;"",Scoring!$N$42)+IF(Data!$AL279&lt;&gt;"",Scoring!$N$43)+IF(Data!$AM279&lt;&gt;"",Scoring!$N$44)+IF(Data!$AN279&lt;&gt;"",Scoring!$N$45)+IF(Data!$AO279&lt;&gt;"",Scoring!$N$46)+IF(Data!$AP279&lt;&gt;"",Scoring!$N$47)+IF(Data!$AQ279&lt;&gt;"",Scoring!$N$48)+IF(Data!$AR279&lt;&gt;"",Scoring!$N$49)+IF(Data!$AS279&lt;&gt;"",Scoring!$N$50)+IF(Data!$AT279&lt;&gt;"",Scoring!$N$51)+IF(Data!$AU279&lt;&gt;"",Scoring!$N$52),"")</f>
        <v/>
      </c>
      <c r="BQ279" s="189" t="str">
        <f>IF(BP279&lt;&gt;"",LOOKUP(BP279,Likelihoods!$A$7:$A$107,Likelihoods!L$7:L$107),"")</f>
        <v/>
      </c>
      <c r="BR279" s="181" t="str">
        <f>IF(AND(COUNTBLANK($B279:$O279)=13,COUNTBLANK($P279:$Q279)=1,COUNTBLANK($R279:$U279)=3,COUNTBLANK($V279:$X279)=2,COUNTBLANK($Y279:$AE279)=6,COUNTBLANK($AF279:$AJ279)=4,COUNTBLANK($AK279:AN279)=3,COUNTBLANK($AO279:$AQ279)=2,COUNTBLANK($AR279:$AS279)=1,COUNTBLANK($AT279:$AU279)=1),IF(Data!$B279&lt;&gt;"",Scoring!$O$7)+IF(Data!$C279&lt;&gt;"",Scoring!$O$8)+IF(Data!$D279&lt;&gt;"",Scoring!$O$9)+IF(Data!$E279&lt;&gt;"",Scoring!$O$10)+IF(Data!$F279&lt;&gt;"",Scoring!$O$11)+IF(Data!$G279&lt;&gt;"",Scoring!$O$12)+IF(Data!$H279&lt;&gt;"",Scoring!$O$13)+IF(Data!$I279&lt;&gt;"",Scoring!$O$14)+IF(Data!$J279&lt;&gt;"",Scoring!$O$15)+IF(Data!$K279&lt;&gt;"",Scoring!$O$16)+IF(Data!$L279&lt;&gt;"",Scoring!$O$17)+IF(Data!$M279&lt;&gt;"",Scoring!$O$18)+IF(Data!$N279&lt;&gt;"",Scoring!$O$19)+IF(Data!$O279&lt;&gt;"",Scoring!$O$20)+IF(Data!$P279&lt;&gt;"",Scoring!$O$21)+IF(Data!$Q279&lt;&gt;"",Scoring!$O$22)+IF(Data!$R279&lt;&gt;"",Scoring!$O$23)+IF(Data!$S279&lt;&gt;"",Scoring!$O$24)+IF(Data!$T279&lt;&gt;"",Scoring!$O$25)+IF(Data!$U279&lt;&gt;"",Scoring!$O$26)+IF(Data!$V279&lt;&gt;"",Scoring!$O$27)+IF(Data!$W279&lt;&gt;"",Scoring!$O$28)+IF(Data!$X279&lt;&gt;"",Scoring!$O$29)+IF(Data!$Y279&lt;&gt;"",Scoring!$O$30)+IF(Data!$Z279&lt;&gt;"",Scoring!$O$31)+IF(Data!$AA279&lt;&gt;"",Scoring!$O$32)+IF(Data!$AB279&lt;&gt;"",Scoring!$O$33)+IF(Data!$AC279&lt;&gt;"",Scoring!$O$34)+IF(Data!$AD279&lt;&gt;"",Scoring!$O$35)+IF(Data!$AE279&lt;&gt;"",Scoring!$O$36)+IF(Data!$AF279&lt;&gt;"",Scoring!$O$37)+IF(Data!$AG279&lt;&gt;"",Scoring!$O$38)+IF(Data!$AH279&lt;&gt;"",Scoring!$O$39)+IF(Data!$AI279&lt;&gt;"",Scoring!$O$40)+IF(Data!$AJ279&lt;&gt;"",Scoring!$O$41)+IF(Data!$AK279&lt;&gt;"",Scoring!$O$42)+IF(Data!$AL279&lt;&gt;"",Scoring!$O$43)+IF(Data!$AM279&lt;&gt;"",Scoring!$O$44)+IF(Data!$AN279&lt;&gt;"",Scoring!$O$45)+IF(Data!$AO279&lt;&gt;"",Scoring!$O$46)+IF(Data!$AP279&lt;&gt;"",Scoring!$O$47)+IF(Data!$AQ279&lt;&gt;"",Scoring!$O$48)+IF(Data!$AR279&lt;&gt;"",Scoring!$O$49)+IF(Data!$AS279&lt;&gt;"",Scoring!$O$50)+IF(Data!$AT279&lt;&gt;"",Scoring!$O$51)+IF(Data!$AU279&lt;&gt;"",Scoring!$O$52),"")</f>
        <v/>
      </c>
      <c r="BS279" s="184" t="str">
        <f>IF(BR279&lt;&gt;"",LOOKUP(BR279,Likelihoods!$A$7:$A$107,Likelihoods!M$7:M$107),"")</f>
        <v/>
      </c>
      <c r="BT279" s="181" t="str">
        <f>IF(AND(COUNTBLANK($B279:$O279)=13,COUNTBLANK($P279:$Q279)=1,COUNTBLANK($R279:$U279)=3,COUNTBLANK($V279:$X279)=2,COUNTBLANK($Y279:$AE279)=6,COUNTBLANK($AF279:$AJ279)=4,COUNTBLANK($AK279:AN279)=3,COUNTBLANK($AO279:$AQ279)=2,COUNTBLANK($AR279:$AS279)=1,COUNTBLANK($AT279:$AU279)=1),IF(Data!$B279&lt;&gt;"",Scoring!$P$7)+IF(Data!$C279&lt;&gt;"",Scoring!$P$8)+IF(Data!$D279&lt;&gt;"",Scoring!$P$9)+IF(Data!$E279&lt;&gt;"",Scoring!$P$10)+IF(Data!$F279&lt;&gt;"",Scoring!$P$11)+IF(Data!$G279&lt;&gt;"",Scoring!$P$12)+IF(Data!$H279&lt;&gt;"",Scoring!$P$13)+IF(Data!$I279&lt;&gt;"",Scoring!$P$14)+IF(Data!$J279&lt;&gt;"",Scoring!$P$15)+IF(Data!$K279&lt;&gt;"",Scoring!$P$16)+IF(Data!$L279&lt;&gt;"",Scoring!$P$17)+IF(Data!$M279&lt;&gt;"",Scoring!$P$18)+IF(Data!$N279&lt;&gt;"",Scoring!$P$19)+IF(Data!$O279&lt;&gt;"",Scoring!$P$20)+IF(Data!$P279&lt;&gt;"",Scoring!$P$21)+IF(Data!$Q279&lt;&gt;"",Scoring!$P$22)+IF(Data!$R279&lt;&gt;"",Scoring!$P$23)+IF(Data!$S279&lt;&gt;"",Scoring!$P$24)+IF(Data!$T279&lt;&gt;"",Scoring!$P$25)+IF(Data!$U279&lt;&gt;"",Scoring!$P$26)+IF(Data!$V279&lt;&gt;"",Scoring!$P$27)+IF(Data!$W279&lt;&gt;"",Scoring!$P$28)+IF(Data!$X279&lt;&gt;"",Scoring!$P$29)+IF(Data!$Y279&lt;&gt;"",Scoring!$P$30)+IF(Data!$Z279&lt;&gt;"",Scoring!$P$31)+IF(Data!$AA279&lt;&gt;"",Scoring!$P$32)+IF(Data!$AB279&lt;&gt;"",Scoring!$P$33)+IF(Data!$AC279&lt;&gt;"",Scoring!$P$34)+IF(Data!$AD279&lt;&gt;"",Scoring!$P$35)+IF(Data!$AE279&lt;&gt;"",Scoring!$P$36)+IF(Data!$AF279&lt;&gt;"",Scoring!$P$37)+IF(Data!$AG279&lt;&gt;"",Scoring!$P$38)+IF(Data!$AH279&lt;&gt;"",Scoring!$P$39)+IF(Data!$AI279&lt;&gt;"",Scoring!$P$40)+IF(Data!$AJ279&lt;&gt;"",Scoring!$P$41)+IF(Data!$AK279&lt;&gt;"",Scoring!$P$42)+IF(Data!$AL279&lt;&gt;"",Scoring!$P$43)+IF(Data!$AM279&lt;&gt;"",Scoring!$P$44)+IF(Data!$AN279&lt;&gt;"",Scoring!$P$45)+IF(Data!$AO279&lt;&gt;"",Scoring!$P$46)+IF(Data!$AP279&lt;&gt;"",Scoring!$P$47)+IF(Data!$AQ279&lt;&gt;"",Scoring!$P$48)+IF(Data!$AR279&lt;&gt;"",Scoring!$P$49)+IF(Data!$AS279&lt;&gt;"",Scoring!$P$50)+IF(Data!$AT279&lt;&gt;"",Scoring!$P$51)+IF(Data!$AU279&lt;&gt;"",Scoring!$P$52),"")</f>
        <v/>
      </c>
      <c r="BU279" s="180" t="str">
        <f>IF(BT279&lt;&gt;"",LOOKUP(BT279,Likelihoods!$A$7:$A$107,Likelihoods!N$7:N$107),"")</f>
        <v/>
      </c>
      <c r="BV279" s="181" t="str">
        <f>IF(AND(COUNTBLANK($B279:$O279)=13,COUNTBLANK($P279:$Q279)=1,COUNTBLANK($R279:$U279)=3,COUNTBLANK($V279:$X279)=2,COUNTBLANK($Y279:$AE279)=6,COUNTBLANK($AF279:$AJ279)=4,COUNTBLANK($AK279:AN279)=3,COUNTBLANK($AO279:$AQ279)=2,COUNTBLANK($AR279:$AS279)=1,COUNTBLANK($AT279:$AU279)=1),IF(Data!$B279&lt;&gt;"",Scoring!$Q$7)+IF(Data!$C279&lt;&gt;"",Scoring!$Q$8)+IF(Data!$D279&lt;&gt;"",Scoring!$Q$9)+IF(Data!$E279&lt;&gt;"",Scoring!$Q$10)+IF(Data!$F279&lt;&gt;"",Scoring!$Q$11)+IF(Data!$G279&lt;&gt;"",Scoring!$Q$12)+IF(Data!$H279&lt;&gt;"",Scoring!$Q$13)+IF(Data!$I279&lt;&gt;"",Scoring!$Q$14)+IF(Data!$J279&lt;&gt;"",Scoring!$Q$15)+IF(Data!$K279&lt;&gt;"",Scoring!$Q$16)+IF(Data!$L279&lt;&gt;"",Scoring!$Q$17)+IF(Data!$M279&lt;&gt;"",Scoring!$Q$18)+IF(Data!$N279&lt;&gt;"",Scoring!$Q$19)+IF(Data!$O279&lt;&gt;"",Scoring!$Q$20)+IF(Data!$P279&lt;&gt;"",Scoring!$Q$21)+IF(Data!$Q279&lt;&gt;"",Scoring!$Q$22)+IF(Data!$R279&lt;&gt;"",Scoring!$Q$23)+IF(Data!$S279&lt;&gt;"",Scoring!$Q$24)+IF(Data!$T279&lt;&gt;"",Scoring!$Q$25)+IF(Data!$U279&lt;&gt;"",Scoring!$Q$26)+IF(Data!$V279&lt;&gt;"",Scoring!$Q$27)+IF(Data!$W279&lt;&gt;"",Scoring!$Q$28)+IF(Data!$X279&lt;&gt;"",Scoring!$Q$29)+IF(Data!$Y279&lt;&gt;"",Scoring!$Q$30)+IF(Data!$Z279&lt;&gt;"",Scoring!$Q$31)+IF(Data!$AA279&lt;&gt;"",Scoring!$Q$32)+IF(Data!$AB279&lt;&gt;"",Scoring!$Q$33)+IF(Data!$AC279&lt;&gt;"",Scoring!$Q$34)+IF(Data!$AD279&lt;&gt;"",Scoring!$Q$35)+IF(Data!$AE279&lt;&gt;"",Scoring!$Q$36)+IF(Data!$AF279&lt;&gt;"",Scoring!$Q$37)+IF(Data!$AG279&lt;&gt;"",Scoring!$Q$38)+IF(Data!$AH279&lt;&gt;"",Scoring!$Q$39)+IF(Data!$AI279&lt;&gt;"",Scoring!$Q$40)+IF(Data!$AJ279&lt;&gt;"",Scoring!$Q$41)+IF(Data!$AK279&lt;&gt;"",Scoring!$Q$42)+IF(Data!$AL279&lt;&gt;"",Scoring!$Q$43)+IF(Data!$AM279&lt;&gt;"",Scoring!$Q$44)+IF(Data!$AN279&lt;&gt;"",Scoring!$Q$45)+IF(Data!$AO279&lt;&gt;"",Scoring!$Q$46)+IF(Data!$AP279&lt;&gt;"",Scoring!$Q$47)+IF(Data!$AQ279&lt;&gt;"",Scoring!$Q$48)+IF(Data!$AR279&lt;&gt;"",Scoring!$Q$49)+IF(Data!$AS279&lt;&gt;"",Scoring!$Q$50)+IF(Data!$AT279&lt;&gt;"",Scoring!$Q$51)+IF(Data!$AU279&lt;&gt;"",Scoring!$Q$52),"")</f>
        <v/>
      </c>
      <c r="BW279" s="183" t="str">
        <f>IF(BV279&lt;&gt;"",LOOKUP(BV279,Likelihoods!$A$7:$A$107,Likelihoods!O$7:O$107),"")</f>
        <v/>
      </c>
      <c r="BX279" s="9"/>
      <c r="BY279" s="9"/>
      <c r="BZ279" s="9"/>
      <c r="CA279" s="9"/>
      <c r="CB279" s="9"/>
      <c r="CC279" s="9"/>
      <c r="CD279" s="9"/>
      <c r="CE279" s="9"/>
      <c r="CF279" s="9"/>
      <c r="CG279" s="9"/>
      <c r="CH279" s="9"/>
      <c r="CI279" s="9"/>
      <c r="CJ279" s="9"/>
      <c r="CK279" s="9"/>
    </row>
    <row r="280" spans="1:89" ht="14.25">
      <c r="A280" s="59"/>
      <c r="B280" s="76"/>
      <c r="C280" s="77"/>
      <c r="D280" s="77"/>
      <c r="E280" s="77"/>
      <c r="F280" s="77"/>
      <c r="G280" s="77"/>
      <c r="H280" s="77"/>
      <c r="I280" s="77"/>
      <c r="J280" s="77"/>
      <c r="K280" s="77"/>
      <c r="L280" s="77"/>
      <c r="M280" s="77"/>
      <c r="N280" s="77"/>
      <c r="O280" s="77"/>
      <c r="P280" s="76"/>
      <c r="Q280" s="78"/>
      <c r="R280" s="77"/>
      <c r="S280" s="77"/>
      <c r="T280" s="77"/>
      <c r="U280" s="77"/>
      <c r="V280" s="76"/>
      <c r="W280" s="77"/>
      <c r="X280" s="78"/>
      <c r="Y280" s="77"/>
      <c r="Z280" s="77"/>
      <c r="AA280" s="77"/>
      <c r="AB280" s="77"/>
      <c r="AC280" s="77"/>
      <c r="AD280" s="77"/>
      <c r="AE280" s="77"/>
      <c r="AF280" s="76"/>
      <c r="AG280" s="77"/>
      <c r="AH280" s="77"/>
      <c r="AI280" s="77"/>
      <c r="AJ280" s="78"/>
      <c r="AK280" s="77"/>
      <c r="AL280" s="77"/>
      <c r="AM280" s="77"/>
      <c r="AN280" s="77"/>
      <c r="AO280" s="76"/>
      <c r="AP280" s="77"/>
      <c r="AQ280" s="78"/>
      <c r="AR280" s="76"/>
      <c r="AS280" s="78"/>
      <c r="AT280" s="77"/>
      <c r="AU280" s="77"/>
      <c r="AV280" s="179" t="str">
        <f>IF(AND(COUNTBLANK($B280:$O280)=13,COUNTBLANK($P280:$Q280)=1,COUNTBLANK($R280:$U280)=3,COUNTBLANK($V280:$X280)=2,COUNTBLANK($Y280:$AE280)=6,COUNTBLANK($AF280:$AJ280)=4,COUNTBLANK($AK280:AN280)=3,COUNTBLANK($AO280:$AQ280)=2,COUNTBLANK($AR280:$AS280)=1,COUNTBLANK($AT280:$AU280)=1),IF(Data!$B280&lt;&gt;"",Scoring!$D$7)+IF(Data!$C280&lt;&gt;"",Scoring!$D$8)+IF(Data!$D280&lt;&gt;"",Scoring!$D$9)+IF(Data!$E280&lt;&gt;"",Scoring!$D$10)+IF(Data!$F280&lt;&gt;"",Scoring!$D$11)+IF(Data!$G280&lt;&gt;"",Scoring!$D$12)+IF(Data!$H280&lt;&gt;"",Scoring!$D$13)+IF(Data!$I280&lt;&gt;"",Scoring!$D$14)+IF(Data!$J280&lt;&gt;"",Scoring!$D$15)+IF(Data!$K280&lt;&gt;"",Scoring!$D$16)+IF(Data!$L280&lt;&gt;"",Scoring!$D$17)+IF(Data!$M280&lt;&gt;"",Scoring!$D$18)+IF(Data!$N280&lt;&gt;"",Scoring!$D$19)+IF(Data!$O280&lt;&gt;"",Scoring!$D$20)+IF(Data!$P280&lt;&gt;"",Scoring!$D$21)+IF(Data!$Q280&lt;&gt;"",Scoring!$D$22)+IF(Data!$R280&lt;&gt;"",Scoring!$D$23)+IF(Data!$S280&lt;&gt;"",Scoring!$D$24)+IF(Data!$T280&lt;&gt;"",Scoring!$D$25)+IF(Data!$U280&lt;&gt;"",Scoring!$D$26)+IF(Data!$V280&lt;&gt;"",Scoring!$D$27)+IF(Data!$W280&lt;&gt;"",Scoring!$D$28)+IF(Data!$X280&lt;&gt;"",Scoring!$D$29)+IF(Data!$Y280&lt;&gt;"",Scoring!$D$30)+IF(Data!$Z280&lt;&gt;"",Scoring!$D$31)+IF(Data!$AA280&lt;&gt;"",Scoring!$D$32)+IF(Data!$AB280&lt;&gt;"",Scoring!$D$33)+IF(Data!$AC280&lt;&gt;"",Scoring!$D$34)+IF(Data!$AD280&lt;&gt;"",Scoring!$D$35)+IF(Data!$AE280&lt;&gt;"",Scoring!$D$36)+IF(Data!$AF280&lt;&gt;"",Scoring!$D$37)+IF(Data!$AG280&lt;&gt;"",Scoring!$D$38)+IF(Data!$AH280&lt;&gt;"",Scoring!$D$39)+IF(Data!$AI280&lt;&gt;"",Scoring!$D$40)+IF(Data!$AJ280&lt;&gt;"",Scoring!$D$41)+IF(Data!$AK280&lt;&gt;"",Scoring!$D$42)+IF(Data!$AL280&lt;&gt;"",Scoring!$D$43)+IF(Data!$AM280&lt;&gt;"",Scoring!$D$44)+IF(Data!$AN280&lt;&gt;"",Scoring!$D$45)+IF(Data!$AO280&lt;&gt;"",Scoring!$D$46)+IF(Data!$AP280&lt;&gt;"",Scoring!$D$47)+IF(Data!$AQ280&lt;&gt;"",Scoring!$D$48)+IF(Data!$AR280&lt;&gt;"",Scoring!$D$49)+IF(Data!$AS280&lt;&gt;"",Scoring!$D$50)+IF(Data!$AT280&lt;&gt;"",Scoring!$D$51)+IF(Data!$AU280&lt;&gt;"",Scoring!$D$52),"")</f>
        <v/>
      </c>
      <c r="AW280" s="180" t="str">
        <f>IF(AV280&lt;&gt;"",LOOKUP(AV280,Likelihoods!$A$7:$A$107,Likelihoods!B$7:B$107),"")</f>
        <v/>
      </c>
      <c r="AX280" s="181" t="str">
        <f>IF(AND(COUNTBLANK($B280:$O280)=13,COUNTBLANK($P280:$Q280)=1,COUNTBLANK($R280:$U280)=3,COUNTBLANK($V280:$X280)=2,COUNTBLANK($Y280:$AE280)=6,COUNTBLANK($AF280:$AJ280)=4,COUNTBLANK($AK280:AN280)=3,COUNTBLANK($AO280:$AQ280)=2,COUNTBLANK($AR280:$AS280)=1,COUNTBLANK($AT280:$AU280)=1),IF(Data!$B280&lt;&gt;"",Scoring!$E$7)+IF(Data!$C280&lt;&gt;"",Scoring!$E$8)+IF(Data!$D280&lt;&gt;"",Scoring!$E$9)+IF(Data!$E280&lt;&gt;"",Scoring!$E$10)+IF(Data!$F280&lt;&gt;"",Scoring!$E$11)+IF(Data!$G280&lt;&gt;"",Scoring!$E$12)+IF(Data!$H280&lt;&gt;"",Scoring!$E$13)+IF(Data!$I280&lt;&gt;"",Scoring!$E$14)+IF(Data!$J280&lt;&gt;"",Scoring!$E$15)+IF(Data!$K280&lt;&gt;"",Scoring!$E$16)+IF(Data!$L280&lt;&gt;"",Scoring!$E$17)+IF(Data!$M280&lt;&gt;"",Scoring!$E$18)+IF(Data!$N280&lt;&gt;"",Scoring!$E$19)+IF(Data!$O280&lt;&gt;"",Scoring!$E$20)+IF(Data!$P280&lt;&gt;"",Scoring!$E$21)+IF(Data!$Q280&lt;&gt;"",Scoring!$E$22)+IF(Data!$R280&lt;&gt;"",Scoring!$E$23)+IF(Data!$S280&lt;&gt;"",Scoring!$E$24)+IF(Data!$T280&lt;&gt;"",Scoring!$E$25)+IF(Data!$U280&lt;&gt;"",Scoring!$E$26)+IF(Data!$V280&lt;&gt;"",Scoring!$E$27)+IF(Data!$W280&lt;&gt;"",Scoring!$E$28)+IF(Data!$X280&lt;&gt;"",Scoring!$E$29)+IF(Data!$Y280&lt;&gt;"",Scoring!$E$30)+IF(Data!$Z280&lt;&gt;"",Scoring!$E$31)+IF(Data!$AA280&lt;&gt;"",Scoring!$E$32)+IF(Data!$AB280&lt;&gt;"",Scoring!$E$33)+IF(Data!$AC280&lt;&gt;"",Scoring!$E$34)+IF(Data!$AD280&lt;&gt;"",Scoring!$E$35)+IF(Data!$AE280&lt;&gt;"",Scoring!$E$36)+IF(Data!$AF280&lt;&gt;"",Scoring!$E$37)+IF(Data!$AG280&lt;&gt;"",Scoring!$E$38)+IF(Data!$AH280&lt;&gt;"",Scoring!$E$39)+IF(Data!$AI280&lt;&gt;"",Scoring!$E$40)+IF(Data!$AJ280&lt;&gt;"",Scoring!$E$41)+IF(Data!$AK280&lt;&gt;"",Scoring!$E$42)+IF(Data!$AL280&lt;&gt;"",Scoring!$E$43)+IF(Data!$AM280&lt;&gt;"",Scoring!$E$44)+IF(Data!$AN280&lt;&gt;"",Scoring!$E$45)+IF(Data!$AO280&lt;&gt;"",Scoring!$E$46)+IF(Data!$AP280&lt;&gt;"",Scoring!$E$47)+IF(Data!$AQ280&lt;&gt;"",Scoring!$E$48)+IF(Data!$AR280&lt;&gt;"",Scoring!$E$49)+IF(Data!$AS280&lt;&gt;"",Scoring!$E$50)+IF(Data!$AT280&lt;&gt;"",Scoring!$E$51)+IF(Data!$AU280&lt;&gt;"",Scoring!$E$52),"")</f>
        <v/>
      </c>
      <c r="AY280" s="180" t="str">
        <f>IF(AX280&lt;&gt;"",LOOKUP(AX280,Likelihoods!$A$7:$A$107,Likelihoods!C$7:C$107),"")</f>
        <v/>
      </c>
      <c r="AZ280" s="182" t="str">
        <f>IF(AND(COUNTBLANK($B280:$O280)=13,COUNTBLANK($P280:$Q280)=1,COUNTBLANK($R280:$U280)=3,COUNTBLANK($V280:$X280)=2,COUNTBLANK($Y280:$AE280)=6,COUNTBLANK($AF280:$AJ280)=4,COUNTBLANK($AK280:AN280)=3,COUNTBLANK($AO280:$AQ280)=2,COUNTBLANK($AR280:$AS280)=1,COUNTBLANK($AT280:$AU280)=1),IF(Data!$B280&lt;&gt;"",Scoring!$F$7)+IF(Data!$C280&lt;&gt;"",Scoring!$F$8)+IF(Data!$D280&lt;&gt;"",Scoring!$F$9)+IF(Data!$E280&lt;&gt;"",Scoring!$F$10)+IF(Data!$F280&lt;&gt;"",Scoring!$F$11)+IF(Data!$G280&lt;&gt;"",Scoring!$F$12)+IF(Data!$H280&lt;&gt;"",Scoring!$F$13)+IF(Data!$I280&lt;&gt;"",Scoring!$F$14)+IF(Data!$J280&lt;&gt;"",Scoring!$F$15)+IF(Data!$K280&lt;&gt;"",Scoring!$F$16)+IF(Data!$L280&lt;&gt;"",Scoring!$F$17)+IF(Data!$M280&lt;&gt;"",Scoring!$F$18)+IF(Data!$N280&lt;&gt;"",Scoring!$F$19)+IF(Data!$O280&lt;&gt;"",Scoring!$F$20)+IF(Data!$P280&lt;&gt;"",Scoring!$F$21)+IF(Data!$Q280&lt;&gt;"",Scoring!$F$22)+IF(Data!$R280&lt;&gt;"",Scoring!$F$23)+IF(Data!$S280&lt;&gt;"",Scoring!$F$24)+IF(Data!$T280&lt;&gt;"",Scoring!$F$25)+IF(Data!$U280&lt;&gt;"",Scoring!$F$26)+IF(Data!$V280&lt;&gt;"",Scoring!$F$27)+IF(Data!$W280&lt;&gt;"",Scoring!$F$28)+IF(Data!$X280&lt;&gt;"",Scoring!$F$29)+IF(Data!$Y280&lt;&gt;"",Scoring!$F$30)+IF(Data!$Z280&lt;&gt;"",Scoring!$F$31)+IF(Data!$AA280&lt;&gt;"",Scoring!$F$32)+IF(Data!$AB280&lt;&gt;"",Scoring!$F$33)+IF(Data!$AC280&lt;&gt;"",Scoring!$F$34)+IF(Data!$AD280&lt;&gt;"",Scoring!$F$35)+IF(Data!$AE280&lt;&gt;"",Scoring!$F$36)+IF(Data!$AF280&lt;&gt;"",Scoring!$F$37)+IF(Data!$AG280&lt;&gt;"",Scoring!$F$38)+IF(Data!$AH280&lt;&gt;"",Scoring!$F$39)+IF(Data!$AI280&lt;&gt;"",Scoring!$F$40)+IF(Data!$AJ280&lt;&gt;"",Scoring!$F$41)+IF(Data!$AK280&lt;&gt;"",Scoring!$F$42)+IF(Data!$AL280&lt;&gt;"",Scoring!$F$43)+IF(Data!$AM280&lt;&gt;"",Scoring!$F$44)+IF(Data!$AN280&lt;&gt;"",Scoring!$F$45)+IF(Data!$AO280&lt;&gt;"",Scoring!$F$46)+IF(Data!$AP280&lt;&gt;"",Scoring!$F$47)+IF(Data!$AQ280&lt;&gt;"",Scoring!$F$48)+IF(Data!$AR280&lt;&gt;"",Scoring!$F$49)+IF(Data!$AS280&lt;&gt;"",Scoring!$F$50)+IF(Data!$AT280&lt;&gt;"",Scoring!$F$51)+IF(Data!$AU280&lt;&gt;"",Scoring!$F$52),"")</f>
        <v/>
      </c>
      <c r="BA280" s="183" t="str">
        <f>IF(AZ280&lt;&gt;"",LOOKUP(AZ280,Likelihoods!$A$7:$A$107,Likelihoods!D$7:D$107),"")</f>
        <v/>
      </c>
      <c r="BB280" s="181" t="str">
        <f>IF(AND(COUNTBLANK($B280:$O280)=13,COUNTBLANK($P280:$Q280)=1,COUNTBLANK($R280:$U280)=3,COUNTBLANK($V280:$X280)=2,COUNTBLANK($Y280:$AE280)=6,COUNTBLANK($AF280:$AJ280)=4,COUNTBLANK($AK280:AN280)=3,COUNTBLANK($AO280:$AQ280)=2,COUNTBLANK($AR280:$AS280)=1,COUNTBLANK($AT280:$AU280)=1),IF(Data!$B280&lt;&gt;"",Scoring!$G$7)+IF(Data!$C280&lt;&gt;"",Scoring!$G$8)+IF(Data!$D280&lt;&gt;"",Scoring!$G$9)+IF(Data!$E280&lt;&gt;"",Scoring!$G$10)+IF(Data!$F280&lt;&gt;"",Scoring!$G$11)+IF(Data!$G280&lt;&gt;"",Scoring!$G$12)+IF(Data!$H280&lt;&gt;"",Scoring!$G$13)+IF(Data!$I280&lt;&gt;"",Scoring!$G$14)+IF(Data!$J280&lt;&gt;"",Scoring!$G$15)+IF(Data!$K280&lt;&gt;"",Scoring!$G$16)+IF(Data!$L280&lt;&gt;"",Scoring!$G$17)+IF(Data!$M280&lt;&gt;"",Scoring!$G$18)+IF(Data!$N280&lt;&gt;"",Scoring!$G$19)+IF(Data!$O280&lt;&gt;"",Scoring!$G$20)+IF(Data!$P280&lt;&gt;"",Scoring!$G$21)+IF(Data!$Q280&lt;&gt;"",Scoring!$G$22)+IF(Data!$R280&lt;&gt;"",Scoring!$G$23)+IF(Data!$S280&lt;&gt;"",Scoring!$G$24)+IF(Data!$T280&lt;&gt;"",Scoring!$G$25)+IF(Data!$U280&lt;&gt;"",Scoring!$G$26)+IF(Data!$V280&lt;&gt;"",Scoring!$G$27)+IF(Data!$W280&lt;&gt;"",Scoring!$G$28)+IF(Data!$X280&lt;&gt;"",Scoring!$G$29)+IF(Data!$Y280&lt;&gt;"",Scoring!$G$30)+IF(Data!$Z280&lt;&gt;"",Scoring!$G$31)+IF(Data!$AA280&lt;&gt;"",Scoring!$G$32)+IF(Data!$AB280&lt;&gt;"",Scoring!$G$33)+IF(Data!$AC280&lt;&gt;"",Scoring!$G$34)+IF(Data!$AD280&lt;&gt;"",Scoring!$G$35)+IF(Data!$AE280&lt;&gt;"",Scoring!$G$36)+IF(Data!$AF280&lt;&gt;"",Scoring!$G$37)+IF(Data!$AG280&lt;&gt;"",Scoring!$G$38)+IF(Data!$AH280&lt;&gt;"",Scoring!$G$39)+IF(Data!$AI280&lt;&gt;"",Scoring!$G$40)+IF(Data!$AJ280&lt;&gt;"",Scoring!$G$41)+IF(Data!$AK280&lt;&gt;"",Scoring!$G$42)+IF(Data!$AL280&lt;&gt;"",Scoring!$G$43)+IF(Data!$AM280&lt;&gt;"",Scoring!$G$44)+IF(Data!$AN280&lt;&gt;"",Scoring!$G$45)+IF(Data!$AO280&lt;&gt;"",Scoring!$G$46)+IF(Data!$AP280&lt;&gt;"",Scoring!$G$47)+IF(Data!$AQ280&lt;&gt;"",Scoring!$G$48)+IF(Data!$AR280&lt;&gt;"",Scoring!$G$49)+IF(Data!$AS280&lt;&gt;"",Scoring!$G$50)+IF(Data!$AT280&lt;&gt;"",Scoring!$G$51)+IF(Data!$AU280&lt;&gt;"",Scoring!$G$52),"")</f>
        <v/>
      </c>
      <c r="BC280" s="184" t="str">
        <f>IF(BB280&lt;&gt;"",LOOKUP(BB280,Likelihoods!$A$7:$A$107,Likelihoods!E$7:E$107),"")</f>
        <v/>
      </c>
      <c r="BD280" s="185" t="str">
        <f>IF(AND(COUNTBLANK($B280:$O280)=13,COUNTBLANK($P280:$Q280)=1,COUNTBLANK($R280:$U280)=3,COUNTBLANK($V280:$X280)=2,COUNTBLANK($Y280:$AE280)=6,COUNTBLANK($AF280:$AJ280)=4,COUNTBLANK($AK280:AN280)=3,COUNTBLANK($AO280:$AQ280)=2,COUNTBLANK($AR280:$AS280)=1,COUNTBLANK($AT280:$AU280)=1),IF(Data!$B280&lt;&gt;"",Scoring!$H$7)+IF(Data!$C280&lt;&gt;"",Scoring!$H$8)+IF(Data!$D280&lt;&gt;"",Scoring!$H$9)+IF(Data!$E280&lt;&gt;"",Scoring!$H$10)+IF(Data!$F280&lt;&gt;"",Scoring!$H$11)+IF(Data!$G280&lt;&gt;"",Scoring!$H$12)+IF(Data!$H280&lt;&gt;"",Scoring!$H$13)+IF(Data!$I280&lt;&gt;"",Scoring!$H$14)+IF(Data!$J280&lt;&gt;"",Scoring!$H$15)+IF(Data!$K280&lt;&gt;"",Scoring!$H$16)+IF(Data!$L280&lt;&gt;"",Scoring!$H$17)+IF(Data!$M280&lt;&gt;"",Scoring!$H$18)+IF(Data!$N280&lt;&gt;"",Scoring!$H$19)+IF(Data!$O280&lt;&gt;"",Scoring!$H$20)+IF(Data!$P280&lt;&gt;"",Scoring!$H$21)+IF(Data!$Q280&lt;&gt;"",Scoring!$H$22)+IF(Data!$R280&lt;&gt;"",Scoring!$H$23)+IF(Data!$S280&lt;&gt;"",Scoring!$H$24)+IF(Data!$T280&lt;&gt;"",Scoring!$H$25)+IF(Data!$U280&lt;&gt;"",Scoring!$H$26)+IF(Data!$V280&lt;&gt;"",Scoring!$H$27)+IF(Data!$W280&lt;&gt;"",Scoring!$H$28)+IF(Data!$X280&lt;&gt;"",Scoring!$H$29)+IF(Data!$Y280&lt;&gt;"",Scoring!$H$30)+IF(Data!$Z280&lt;&gt;"",Scoring!$H$31)+IF(Data!$AA280&lt;&gt;"",Scoring!$H$32)+IF(Data!$AB280&lt;&gt;"",Scoring!$H$33)+IF(Data!$AC280&lt;&gt;"",Scoring!$H$34)+IF(Data!$AD280&lt;&gt;"",Scoring!$H$35)+IF(Data!$AE280&lt;&gt;"",Scoring!$H$36)+IF(Data!$AF280&lt;&gt;"",Scoring!$H$37)+IF(Data!$AG280&lt;&gt;"",Scoring!$H$38)+IF(Data!$AH280&lt;&gt;"",Scoring!$H$39)+IF(Data!$AI280&lt;&gt;"",Scoring!$H$40)+IF(Data!$AJ280&lt;&gt;"",Scoring!$H$41)+IF(Data!$AK280&lt;&gt;"",Scoring!$H$42)+IF(Data!$AL280&lt;&gt;"",Scoring!$H$43)+IF(Data!$AM280&lt;&gt;"",Scoring!$H$44)+IF(Data!$AN280&lt;&gt;"",Scoring!$H$45)+IF(Data!$AO280&lt;&gt;"",Scoring!$H$46)+IF(Data!$AP280&lt;&gt;"",Scoring!$H$47)+IF(Data!$AQ280&lt;&gt;"",Scoring!$H$48)+IF(Data!$AR280&lt;&gt;"",Scoring!$H$49)+IF(Data!$AS280&lt;&gt;"",Scoring!$H$50)+IF(Data!$AT280&lt;&gt;"",Scoring!$H$51)+IF(Data!$AU280&lt;&gt;"",Scoring!$H$52),"")</f>
        <v/>
      </c>
      <c r="BE280" s="186" t="str">
        <f>IF(BD280&lt;&gt;"",LOOKUP(BD280,Likelihoods!$A$7:$A$107,Likelihoods!F$7:F$107),"")</f>
        <v/>
      </c>
      <c r="BF280" s="181" t="str">
        <f>IF(AND(COUNTBLANK($B280:$O280)=13,COUNTBLANK($P280:$Q280)=1,COUNTBLANK($R280:$U280)=3,COUNTBLANK($V280:$X280)=2,COUNTBLANK($Y280:$AE280)=6,COUNTBLANK($AF280:$AJ280)=4,COUNTBLANK($AK280:AN280)=3,COUNTBLANK($AO280:$AQ280)=2,COUNTBLANK($AR280:$AS280)=1,COUNTBLANK($AT280:$AU280)=1),IF(Data!$B280&lt;&gt;"",Scoring!$I$7)+IF(Data!$C280&lt;&gt;"",Scoring!$I$8)+IF(Data!$D280&lt;&gt;"",Scoring!$I$9)+IF(Data!$E280&lt;&gt;"",Scoring!$I$10)+IF(Data!$F280&lt;&gt;"",Scoring!$I$11)+IF(Data!$G280&lt;&gt;"",Scoring!$I$12)+IF(Data!$H280&lt;&gt;"",Scoring!$I$13)+IF(Data!$I280&lt;&gt;"",Scoring!$I$14)+IF(Data!$J280&lt;&gt;"",Scoring!$I$15)+IF(Data!$K280&lt;&gt;"",Scoring!$I$16)+IF(Data!$L280&lt;&gt;"",Scoring!$I$17)+IF(Data!$M280&lt;&gt;"",Scoring!$I$18)+IF(Data!$N280&lt;&gt;"",Scoring!$I$19)+IF(Data!$O280&lt;&gt;"",Scoring!$I$20)+IF(Data!$P280&lt;&gt;"",Scoring!$I$21)+IF(Data!$Q280&lt;&gt;"",Scoring!$I$22)+IF(Data!$R280&lt;&gt;"",Scoring!$I$23)+IF(Data!$S280&lt;&gt;"",Scoring!$I$24)+IF(Data!$T280&lt;&gt;"",Scoring!$I$25)+IF(Data!$U280&lt;&gt;"",Scoring!$I$26)+IF(Data!$V280&lt;&gt;"",Scoring!$I$27)+IF(Data!$W280&lt;&gt;"",Scoring!$I$28)+IF(Data!$X280&lt;&gt;"",Scoring!$I$29)+IF(Data!$Y280&lt;&gt;"",Scoring!$I$30)+IF(Data!$Z280&lt;&gt;"",Scoring!$I$31)+IF(Data!$AA280&lt;&gt;"",Scoring!$I$32)+IF(Data!$AB280&lt;&gt;"",Scoring!$I$33)+IF(Data!$AC280&lt;&gt;"",Scoring!$I$34)+IF(Data!$AD280&lt;&gt;"",Scoring!$I$35)+IF(Data!$AE280&lt;&gt;"",Scoring!$I$36)+IF(Data!$AF280&lt;&gt;"",Scoring!$I$37)+IF(Data!$AG280&lt;&gt;"",Scoring!$I$38)+IF(Data!$AH280&lt;&gt;"",Scoring!$I$39)+IF(Data!$AI280&lt;&gt;"",Scoring!$I$40)+IF(Data!$AJ280&lt;&gt;"",Scoring!$I$41)+IF(Data!$AK280&lt;&gt;"",Scoring!$I$42)+IF(Data!$AL280&lt;&gt;"",Scoring!$I$43)+IF(Data!$AM280&lt;&gt;"",Scoring!$I$44)+IF(Data!$AN280&lt;&gt;"",Scoring!$I$45)+IF(Data!$AO280&lt;&gt;"",Scoring!$I$46)+IF(Data!$AP280&lt;&gt;"",Scoring!$I$47)+IF(Data!$AQ280&lt;&gt;"",Scoring!$I$48)+IF(Data!$AR280&lt;&gt;"",Scoring!$I$49)+IF(Data!$AS280&lt;&gt;"",Scoring!$I$50)+IF(Data!$AT280&lt;&gt;"",Scoring!$I$51)+IF(Data!$AU280&lt;&gt;"",Scoring!$I$52),"")</f>
        <v/>
      </c>
      <c r="BG280" s="180" t="str">
        <f>IF(BF280&lt;&gt;"",LOOKUP(BF280,Likelihoods!$A$7:$A$107,Likelihoods!G$7:G$107),"")</f>
        <v/>
      </c>
      <c r="BH280" s="187" t="str">
        <f>IF(AND(COUNTBLANK($B280:$O280)=13,COUNTBLANK($P280:$Q280)=1,COUNTBLANK($R280:$U280)=3,COUNTBLANK($V280:$X280)=2,COUNTBLANK($Y280:$AE280)=6,COUNTBLANK($AF280:$AJ280)=4,COUNTBLANK($AK280:AN280)=3,COUNTBLANK($AO280:$AQ280)=2,COUNTBLANK($AR280:$AS280)=1,COUNTBLANK($AT280:$AU280)=1),IF(Data!$B280&lt;&gt;"",Scoring!$J$7)+IF(Data!$C280&lt;&gt;"",Scoring!$J$8)+IF(Data!$D280&lt;&gt;"",Scoring!$J$9)+IF(Data!$E280&lt;&gt;"",Scoring!$J$10)+IF(Data!$F280&lt;&gt;"",Scoring!$J$11)+IF(Data!$G280&lt;&gt;"",Scoring!$J$12)+IF(Data!$H280&lt;&gt;"",Scoring!$J$13)+IF(Data!$I280&lt;&gt;"",Scoring!$J$14)+IF(Data!$J280&lt;&gt;"",Scoring!$J$15)+IF(Data!$K280&lt;&gt;"",Scoring!$J$16)+IF(Data!$L280&lt;&gt;"",Scoring!$J$17)+IF(Data!$M280&lt;&gt;"",Scoring!$J$18)+IF(Data!$N280&lt;&gt;"",Scoring!$J$19)+IF(Data!$O280&lt;&gt;"",Scoring!$J$20)+IF(Data!$P280&lt;&gt;"",Scoring!$J$21)+IF(Data!$Q280&lt;&gt;"",Scoring!$J$22)+IF(Data!$R280&lt;&gt;"",Scoring!$J$23)+IF(Data!$S280&lt;&gt;"",Scoring!$J$24)+IF(Data!$T280&lt;&gt;"",Scoring!$J$25)+IF(Data!$U280&lt;&gt;"",Scoring!$J$26)+IF(Data!$V280&lt;&gt;"",Scoring!$J$27)+IF(Data!$W280&lt;&gt;"",Scoring!$J$28)+IF(Data!$X280&lt;&gt;"",Scoring!$J$29)+IF(Data!$Y280&lt;&gt;"",Scoring!$J$30)+IF(Data!$Z280&lt;&gt;"",Scoring!$J$31)+IF(Data!$AA280&lt;&gt;"",Scoring!$J$32)+IF(Data!$AB280&lt;&gt;"",Scoring!$J$33)+IF(Data!$AC280&lt;&gt;"",Scoring!$J$34)+IF(Data!$AD280&lt;&gt;"",Scoring!$J$35)+IF(Data!$AE280&lt;&gt;"",Scoring!$J$36)+IF(Data!$AF280&lt;&gt;"",Scoring!$J$37)+IF(Data!$AG280&lt;&gt;"",Scoring!$J$38)+IF(Data!$AH280&lt;&gt;"",Scoring!$J$39)+IF(Data!$AI280&lt;&gt;"",Scoring!$J$40)+IF(Data!$AJ280&lt;&gt;"",Scoring!$J$41)+IF(Data!$AK280&lt;&gt;"",Scoring!$J$42)+IF(Data!$AL280&lt;&gt;"",Scoring!$J$43)+IF(Data!$AM280&lt;&gt;"",Scoring!$J$44)+IF(Data!$AN280&lt;&gt;"",Scoring!$J$45)+IF(Data!$AO280&lt;&gt;"",Scoring!$J$46)+IF(Data!$AP280&lt;&gt;"",Scoring!$J$47)+IF(Data!$AQ280&lt;&gt;"",Scoring!$J$48)+IF(Data!$AR280&lt;&gt;"",Scoring!$J$49)+IF(Data!$AS280&lt;&gt;"",Scoring!$J$50)+IF(Data!$AT280&lt;&gt;"",Scoring!$J$51)+IF(Data!$AU280&lt;&gt;"",Scoring!$J$52),"")</f>
        <v/>
      </c>
      <c r="BI280" s="183" t="str">
        <f>IF(BH280&lt;&gt;"",LOOKUP(BH280,Likelihoods!$A$7:$A$107,Likelihoods!H$7:H$107),"")</f>
        <v/>
      </c>
      <c r="BJ280" s="188" t="str">
        <f>IF(AND(COUNTBLANK($B280:$O280)=13,COUNTBLANK($P280:$Q280)=1,COUNTBLANK($R280:$U280)=3,COUNTBLANK($V280:$X280)=2,COUNTBLANK($Y280:$AE280)=6,COUNTBLANK($AF280:$AJ280)=4,COUNTBLANK($AK280:AN280)=3,COUNTBLANK($AO280:$AQ280)=2,COUNTBLANK($AR280:$AS280)=1,COUNTBLANK($AT280:$AU280)=1),IF(Data!$B280&lt;&gt;"",Scoring!$K$7)+IF(Data!$C280&lt;&gt;"",Scoring!$K$8)+IF(Data!$D280&lt;&gt;"",Scoring!$K$9)+IF(Data!$E280&lt;&gt;"",Scoring!$K$10)+IF(Data!$F280&lt;&gt;"",Scoring!$K$11)+IF(Data!$G280&lt;&gt;"",Scoring!$K$12)+IF(Data!$H280&lt;&gt;"",Scoring!$K$13)+IF(Data!$I280&lt;&gt;"",Scoring!$K$14)+IF(Data!$J280&lt;&gt;"",Scoring!$K$15)+IF(Data!$K280&lt;&gt;"",Scoring!$K$16)+IF(Data!$L280&lt;&gt;"",Scoring!$K$17)+IF(Data!$M280&lt;&gt;"",Scoring!$K$18)+IF(Data!$N280&lt;&gt;"",Scoring!$K$19)+IF(Data!$O280&lt;&gt;"",Scoring!$K$20)+IF(Data!$P280&lt;&gt;"",Scoring!$K$21)+IF(Data!$Q280&lt;&gt;"",Scoring!$K$22)+IF(Data!$R280&lt;&gt;"",Scoring!$K$23)+IF(Data!$S280&lt;&gt;"",Scoring!$K$24)+IF(Data!$T280&lt;&gt;"",Scoring!$K$25)+IF(Data!$U280&lt;&gt;"",Scoring!$K$26)+IF(Data!$V280&lt;&gt;"",Scoring!$K$27)+IF(Data!$W280&lt;&gt;"",Scoring!$K$28)+IF(Data!$X280&lt;&gt;"",Scoring!$K$29)+IF(Data!$Y280&lt;&gt;"",Scoring!$K$30)+IF(Data!$Z280&lt;&gt;"",Scoring!$K$31)+IF(Data!$AA280&lt;&gt;"",Scoring!$K$32)+IF(Data!$AB280&lt;&gt;"",Scoring!$K$33)+IF(Data!$AC280&lt;&gt;"",Scoring!$K$34)+IF(Data!$AD280&lt;&gt;"",Scoring!$K$35)+IF(Data!$AE280&lt;&gt;"",Scoring!$K$36)+IF(Data!$AF280&lt;&gt;"",Scoring!$K$37)+IF(Data!$AG280&lt;&gt;"",Scoring!$K$38)+IF(Data!$AH280&lt;&gt;"",Scoring!$K$39)+IF(Data!$AI280&lt;&gt;"",Scoring!$K$40)+IF(Data!$AJ280&lt;&gt;"",Scoring!$K$41)+IF(Data!$AK280&lt;&gt;"",Scoring!$K$42)+IF(Data!$AL280&lt;&gt;"",Scoring!$K$43)+IF(Data!$AM280&lt;&gt;"",Scoring!$K$44)+IF(Data!$AN280&lt;&gt;"",Scoring!$K$45)+IF(Data!$AO280&lt;&gt;"",Scoring!$K$46)+IF(Data!$AP280&lt;&gt;"",Scoring!$K$47)+IF(Data!$AQ280&lt;&gt;"",Scoring!$K$48)+IF(Data!$AR280&lt;&gt;"",Scoring!$K$49)+IF(Data!$AS280&lt;&gt;"",Scoring!$K$50)+IF(Data!$AT280&lt;&gt;"",Scoring!$K$51)+IF(Data!$AU280&lt;&gt;"",Scoring!$K$52),"")</f>
        <v/>
      </c>
      <c r="BK280" s="184" t="str">
        <f>IF(BJ280&lt;&gt;"",LOOKUP(BJ280,Likelihoods!$A$7:$A$107,Likelihoods!I$7:I$107),"")</f>
        <v/>
      </c>
      <c r="BL280" s="187" t="str">
        <f>IF(AND(COUNTBLANK($B280:$O280)=13,COUNTBLANK($P280:$Q280)=1,COUNTBLANK($R280:$U280)=3,COUNTBLANK($V280:$X280)=2,COUNTBLANK($Y280:$AE280)=6,COUNTBLANK($AF280:$AJ280)=4,COUNTBLANK($AK280:AN280)=3,COUNTBLANK($AO280:$AQ280)=2,COUNTBLANK($AR280:$AS280)=1,COUNTBLANK($AT280:$AU280)=1),IF(Data!$B280&lt;&gt;"",Scoring!$L$7)+IF(Data!$C280&lt;&gt;"",Scoring!$L$8)+IF(Data!$D280&lt;&gt;"",Scoring!$L$9)+IF(Data!$E280&lt;&gt;"",Scoring!$L$10)+IF(Data!$F280&lt;&gt;"",Scoring!$L$11)+IF(Data!$G280&lt;&gt;"",Scoring!$L$12)+IF(Data!$H280&lt;&gt;"",Scoring!$L$13)+IF(Data!$I280&lt;&gt;"",Scoring!$L$14)+IF(Data!$J280&lt;&gt;"",Scoring!$L$15)+IF(Data!$K280&lt;&gt;"",Scoring!$L$16)+IF(Data!$L280&lt;&gt;"",Scoring!$L$17)+IF(Data!$M280&lt;&gt;"",Scoring!$L$18)+IF(Data!$N280&lt;&gt;"",Scoring!$L$19)+IF(Data!$O280&lt;&gt;"",Scoring!$L$20)+IF(Data!$P280&lt;&gt;"",Scoring!$L$21)+IF(Data!$Q280&lt;&gt;"",Scoring!$L$22)+IF(Data!$R280&lt;&gt;"",Scoring!$L$23)+IF(Data!$S280&lt;&gt;"",Scoring!$L$24)+IF(Data!$T280&lt;&gt;"",Scoring!$L$25)+IF(Data!$U280&lt;&gt;"",Scoring!$L$26)+IF(Data!$V280&lt;&gt;"",Scoring!$L$27)+IF(Data!$W280&lt;&gt;"",Scoring!$L$28)+IF(Data!$X280&lt;&gt;"",Scoring!$L$29)+IF(Data!$Y280&lt;&gt;"",Scoring!$L$30)+IF(Data!$Z280&lt;&gt;"",Scoring!$L$31)+IF(Data!$AA280&lt;&gt;"",Scoring!$L$32)+IF(Data!$AB280&lt;&gt;"",Scoring!$L$33)+IF(Data!$AC280&lt;&gt;"",Scoring!$L$34)+IF(Data!$AD280&lt;&gt;"",Scoring!$L$35)+IF(Data!$AE280&lt;&gt;"",Scoring!$L$36)+IF(Data!$AF280&lt;&gt;"",Scoring!$L$37)+IF(Data!$AG280&lt;&gt;"",Scoring!$L$38)+IF(Data!$AH280&lt;&gt;"",Scoring!$L$39)+IF(Data!$AI280&lt;&gt;"",Scoring!$L$40)+IF(Data!$AJ280&lt;&gt;"",Scoring!$L$41)+IF(Data!$AK280&lt;&gt;"",Scoring!$L$42)+IF(Data!$AL280&lt;&gt;"",Scoring!$L$43)+IF(Data!$AM280&lt;&gt;"",Scoring!$L$44)+IF(Data!$AN280&lt;&gt;"",Scoring!$L$45)+IF(Data!$AO280&lt;&gt;"",Scoring!$L$46)+IF(Data!$AP280&lt;&gt;"",Scoring!$L$47)+IF(Data!$AQ280&lt;&gt;"",Scoring!$L$48)+IF(Data!$AR280&lt;&gt;"",Scoring!$L$49)+IF(Data!$AS280&lt;&gt;"",Scoring!$L$50)+IF(Data!$AT280&lt;&gt;"",Scoring!$L$51)+IF(Data!$AU280&lt;&gt;"",Scoring!$L$52),"")</f>
        <v/>
      </c>
      <c r="BM280" s="180" t="str">
        <f>IF(BL280&lt;&gt;"",LOOKUP(BL280,Likelihoods!$A$7:$A$107,Likelihoods!J$7:J$107),"")</f>
        <v/>
      </c>
      <c r="BN280" s="181" t="str">
        <f>IF(AND(COUNTBLANK($B280:$O280)=13,COUNTBLANK($P280:$Q280)=1,COUNTBLANK($R280:$U280)=3,COUNTBLANK($V280:$X280)=2,COUNTBLANK($Y280:$AE280)=6,COUNTBLANK($AF280:$AJ280)=4,COUNTBLANK($AK280:AN280)=3,COUNTBLANK($AO280:$AQ280)=2,COUNTBLANK($AR280:$AS280)=1,COUNTBLANK($AT280:$AU280)=1),IF(Data!$B280&lt;&gt;"",Scoring!$M$7)+IF(Data!$C280&lt;&gt;"",Scoring!$M$8)+IF(Data!$D280&lt;&gt;"",Scoring!$M$9)+IF(Data!$E280&lt;&gt;"",Scoring!$M$10)+IF(Data!$F280&lt;&gt;"",Scoring!$M$11)+IF(Data!$G280&lt;&gt;"",Scoring!$M$12)+IF(Data!$H280&lt;&gt;"",Scoring!$M$13)+IF(Data!$I280&lt;&gt;"",Scoring!$M$14)+IF(Data!$J280&lt;&gt;"",Scoring!$M$15)+IF(Data!$K280&lt;&gt;"",Scoring!$M$16)+IF(Data!$L280&lt;&gt;"",Scoring!$M$17)+IF(Data!$M280&lt;&gt;"",Scoring!$M$18)+IF(Data!$N280&lt;&gt;"",Scoring!$M$19)+IF(Data!$O280&lt;&gt;"",Scoring!$M$20)+IF(Data!$P280&lt;&gt;"",Scoring!$M$21)+IF(Data!$Q280&lt;&gt;"",Scoring!$M$22)+IF(Data!$R280&lt;&gt;"",Scoring!$M$23)+IF(Data!$S280&lt;&gt;"",Scoring!$M$24)+IF(Data!$T280&lt;&gt;"",Scoring!$M$25)+IF(Data!$U280&lt;&gt;"",Scoring!$M$26)+IF(Data!$V280&lt;&gt;"",Scoring!$M$27)+IF(Data!$W280&lt;&gt;"",Scoring!$M$28)+IF(Data!$X280&lt;&gt;"",Scoring!$M$29)+IF(Data!$Y280&lt;&gt;"",Scoring!$M$30)+IF(Data!$Z280&lt;&gt;"",Scoring!$M$31)+IF(Data!$AA280&lt;&gt;"",Scoring!$M$32)+IF(Data!$AB280&lt;&gt;"",Scoring!$M$33)+IF(Data!$AC280&lt;&gt;"",Scoring!$M$34)+IF(Data!$AD280&lt;&gt;"",Scoring!$M$35)+IF(Data!$AE280&lt;&gt;"",Scoring!$M$36)+IF(Data!$AF280&lt;&gt;"",Scoring!$M$37)+IF(Data!$AG280&lt;&gt;"",Scoring!$M$38)+IF(Data!$AH280&lt;&gt;"",Scoring!$M$39)+IF(Data!$AI280&lt;&gt;"",Scoring!$M$40)+IF(Data!$AJ280&lt;&gt;"",Scoring!$M$41)+IF(Data!$AK280&lt;&gt;"",Scoring!$M$42)+IF(Data!$AL280&lt;&gt;"",Scoring!$M$43)+IF(Data!$AM280&lt;&gt;"",Scoring!$M$44)+IF(Data!$AN280&lt;&gt;"",Scoring!$M$45)+IF(Data!$AO280&lt;&gt;"",Scoring!$M$46)+IF(Data!$AP280&lt;&gt;"",Scoring!$M$47)+IF(Data!$AQ280&lt;&gt;"",Scoring!$M$48)+IF(Data!$AR280&lt;&gt;"",Scoring!$M$49)+IF(Data!$AS280&lt;&gt;"",Scoring!$M$50)+IF(Data!$AT280&lt;&gt;"",Scoring!$M$51)+IF(Data!$AU280&lt;&gt;"",Scoring!$M$52),"")</f>
        <v/>
      </c>
      <c r="BO280" s="184" t="str">
        <f>IF(BN280&lt;&gt;"",LOOKUP(BN280,Likelihoods!$A$7:$A$107,Likelihoods!K$7:K$107),"")</f>
        <v/>
      </c>
      <c r="BP280" s="179" t="str">
        <f>IF(AND(COUNTBLANK($B280:$O280)=13,COUNTBLANK($P280:$Q280)=1,COUNTBLANK($R280:$U280)=3,COUNTBLANK($V280:$X280)=2,COUNTBLANK($Y280:$AE280)=6,COUNTBLANK($AF280:$AJ280)=4,COUNTBLANK($AK280:AN280)=3,COUNTBLANK($AO280:$AQ280)=2,COUNTBLANK($AR280:$AS280)=1,COUNTBLANK($AT280:$AU280)=1),IF(Data!$B280&lt;&gt;"",Scoring!$N$7)+IF(Data!$C280&lt;&gt;"",Scoring!$N$8)+IF(Data!$D280&lt;&gt;"",Scoring!$N$9)+IF(Data!$E280&lt;&gt;"",Scoring!$N$10)+IF(Data!$F280&lt;&gt;"",Scoring!$N$11)+IF(Data!$G280&lt;&gt;"",Scoring!$N$12)+IF(Data!$H280&lt;&gt;"",Scoring!$N$13)+IF(Data!$I280&lt;&gt;"",Scoring!$N$14)+IF(Data!$J280&lt;&gt;"",Scoring!$N$15)+IF(Data!$K280&lt;&gt;"",Scoring!$N$16)+IF(Data!$L280&lt;&gt;"",Scoring!$N$17)+IF(Data!$M280&lt;&gt;"",Scoring!$N$18)+IF(Data!$N280&lt;&gt;"",Scoring!$N$19)+IF(Data!$O280&lt;&gt;"",Scoring!$N$20)+IF(Data!$P280&lt;&gt;"",Scoring!$N$21)+IF(Data!$Q280&lt;&gt;"",Scoring!$N$22)+IF(Data!$R280&lt;&gt;"",Scoring!$N$23)+IF(Data!$S280&lt;&gt;"",Scoring!$N$24)+IF(Data!$T280&lt;&gt;"",Scoring!$N$25)+IF(Data!$U280&lt;&gt;"",Scoring!$N$26)+IF(Data!$V280&lt;&gt;"",Scoring!$N$27)+IF(Data!$W280&lt;&gt;"",Scoring!$N$28)+IF(Data!$X280&lt;&gt;"",Scoring!$N$29)+IF(Data!$Y280&lt;&gt;"",Scoring!$N$30)+IF(Data!$Z280&lt;&gt;"",Scoring!$N$31)+IF(Data!$AA280&lt;&gt;"",Scoring!$N$32)+IF(Data!$AB280&lt;&gt;"",Scoring!$N$33)+IF(Data!$AC280&lt;&gt;"",Scoring!$N$34)+IF(Data!$AD280&lt;&gt;"",Scoring!$N$35)+IF(Data!$AE280&lt;&gt;"",Scoring!$N$36)+IF(Data!$AF280&lt;&gt;"",Scoring!$N$37)+IF(Data!$AG280&lt;&gt;"",Scoring!$N$38)+IF(Data!$AH280&lt;&gt;"",Scoring!$N$39)+IF(Data!$AI280&lt;&gt;"",Scoring!$N$40)+IF(Data!$AJ280&lt;&gt;"",Scoring!$N$41)+IF(Data!$AK280&lt;&gt;"",Scoring!$N$42)+IF(Data!$AL280&lt;&gt;"",Scoring!$N$43)+IF(Data!$AM280&lt;&gt;"",Scoring!$N$44)+IF(Data!$AN280&lt;&gt;"",Scoring!$N$45)+IF(Data!$AO280&lt;&gt;"",Scoring!$N$46)+IF(Data!$AP280&lt;&gt;"",Scoring!$N$47)+IF(Data!$AQ280&lt;&gt;"",Scoring!$N$48)+IF(Data!$AR280&lt;&gt;"",Scoring!$N$49)+IF(Data!$AS280&lt;&gt;"",Scoring!$N$50)+IF(Data!$AT280&lt;&gt;"",Scoring!$N$51)+IF(Data!$AU280&lt;&gt;"",Scoring!$N$52),"")</f>
        <v/>
      </c>
      <c r="BQ280" s="189" t="str">
        <f>IF(BP280&lt;&gt;"",LOOKUP(BP280,Likelihoods!$A$7:$A$107,Likelihoods!L$7:L$107),"")</f>
        <v/>
      </c>
      <c r="BR280" s="181" t="str">
        <f>IF(AND(COUNTBLANK($B280:$O280)=13,COUNTBLANK($P280:$Q280)=1,COUNTBLANK($R280:$U280)=3,COUNTBLANK($V280:$X280)=2,COUNTBLANK($Y280:$AE280)=6,COUNTBLANK($AF280:$AJ280)=4,COUNTBLANK($AK280:AN280)=3,COUNTBLANK($AO280:$AQ280)=2,COUNTBLANK($AR280:$AS280)=1,COUNTBLANK($AT280:$AU280)=1),IF(Data!$B280&lt;&gt;"",Scoring!$O$7)+IF(Data!$C280&lt;&gt;"",Scoring!$O$8)+IF(Data!$D280&lt;&gt;"",Scoring!$O$9)+IF(Data!$E280&lt;&gt;"",Scoring!$O$10)+IF(Data!$F280&lt;&gt;"",Scoring!$O$11)+IF(Data!$G280&lt;&gt;"",Scoring!$O$12)+IF(Data!$H280&lt;&gt;"",Scoring!$O$13)+IF(Data!$I280&lt;&gt;"",Scoring!$O$14)+IF(Data!$J280&lt;&gt;"",Scoring!$O$15)+IF(Data!$K280&lt;&gt;"",Scoring!$O$16)+IF(Data!$L280&lt;&gt;"",Scoring!$O$17)+IF(Data!$M280&lt;&gt;"",Scoring!$O$18)+IF(Data!$N280&lt;&gt;"",Scoring!$O$19)+IF(Data!$O280&lt;&gt;"",Scoring!$O$20)+IF(Data!$P280&lt;&gt;"",Scoring!$O$21)+IF(Data!$Q280&lt;&gt;"",Scoring!$O$22)+IF(Data!$R280&lt;&gt;"",Scoring!$O$23)+IF(Data!$S280&lt;&gt;"",Scoring!$O$24)+IF(Data!$T280&lt;&gt;"",Scoring!$O$25)+IF(Data!$U280&lt;&gt;"",Scoring!$O$26)+IF(Data!$V280&lt;&gt;"",Scoring!$O$27)+IF(Data!$W280&lt;&gt;"",Scoring!$O$28)+IF(Data!$X280&lt;&gt;"",Scoring!$O$29)+IF(Data!$Y280&lt;&gt;"",Scoring!$O$30)+IF(Data!$Z280&lt;&gt;"",Scoring!$O$31)+IF(Data!$AA280&lt;&gt;"",Scoring!$O$32)+IF(Data!$AB280&lt;&gt;"",Scoring!$O$33)+IF(Data!$AC280&lt;&gt;"",Scoring!$O$34)+IF(Data!$AD280&lt;&gt;"",Scoring!$O$35)+IF(Data!$AE280&lt;&gt;"",Scoring!$O$36)+IF(Data!$AF280&lt;&gt;"",Scoring!$O$37)+IF(Data!$AG280&lt;&gt;"",Scoring!$O$38)+IF(Data!$AH280&lt;&gt;"",Scoring!$O$39)+IF(Data!$AI280&lt;&gt;"",Scoring!$O$40)+IF(Data!$AJ280&lt;&gt;"",Scoring!$O$41)+IF(Data!$AK280&lt;&gt;"",Scoring!$O$42)+IF(Data!$AL280&lt;&gt;"",Scoring!$O$43)+IF(Data!$AM280&lt;&gt;"",Scoring!$O$44)+IF(Data!$AN280&lt;&gt;"",Scoring!$O$45)+IF(Data!$AO280&lt;&gt;"",Scoring!$O$46)+IF(Data!$AP280&lt;&gt;"",Scoring!$O$47)+IF(Data!$AQ280&lt;&gt;"",Scoring!$O$48)+IF(Data!$AR280&lt;&gt;"",Scoring!$O$49)+IF(Data!$AS280&lt;&gt;"",Scoring!$O$50)+IF(Data!$AT280&lt;&gt;"",Scoring!$O$51)+IF(Data!$AU280&lt;&gt;"",Scoring!$O$52),"")</f>
        <v/>
      </c>
      <c r="BS280" s="184" t="str">
        <f>IF(BR280&lt;&gt;"",LOOKUP(BR280,Likelihoods!$A$7:$A$107,Likelihoods!M$7:M$107),"")</f>
        <v/>
      </c>
      <c r="BT280" s="181" t="str">
        <f>IF(AND(COUNTBLANK($B280:$O280)=13,COUNTBLANK($P280:$Q280)=1,COUNTBLANK($R280:$U280)=3,COUNTBLANK($V280:$X280)=2,COUNTBLANK($Y280:$AE280)=6,COUNTBLANK($AF280:$AJ280)=4,COUNTBLANK($AK280:AN280)=3,COUNTBLANK($AO280:$AQ280)=2,COUNTBLANK($AR280:$AS280)=1,COUNTBLANK($AT280:$AU280)=1),IF(Data!$B280&lt;&gt;"",Scoring!$P$7)+IF(Data!$C280&lt;&gt;"",Scoring!$P$8)+IF(Data!$D280&lt;&gt;"",Scoring!$P$9)+IF(Data!$E280&lt;&gt;"",Scoring!$P$10)+IF(Data!$F280&lt;&gt;"",Scoring!$P$11)+IF(Data!$G280&lt;&gt;"",Scoring!$P$12)+IF(Data!$H280&lt;&gt;"",Scoring!$P$13)+IF(Data!$I280&lt;&gt;"",Scoring!$P$14)+IF(Data!$J280&lt;&gt;"",Scoring!$P$15)+IF(Data!$K280&lt;&gt;"",Scoring!$P$16)+IF(Data!$L280&lt;&gt;"",Scoring!$P$17)+IF(Data!$M280&lt;&gt;"",Scoring!$P$18)+IF(Data!$N280&lt;&gt;"",Scoring!$P$19)+IF(Data!$O280&lt;&gt;"",Scoring!$P$20)+IF(Data!$P280&lt;&gt;"",Scoring!$P$21)+IF(Data!$Q280&lt;&gt;"",Scoring!$P$22)+IF(Data!$R280&lt;&gt;"",Scoring!$P$23)+IF(Data!$S280&lt;&gt;"",Scoring!$P$24)+IF(Data!$T280&lt;&gt;"",Scoring!$P$25)+IF(Data!$U280&lt;&gt;"",Scoring!$P$26)+IF(Data!$V280&lt;&gt;"",Scoring!$P$27)+IF(Data!$W280&lt;&gt;"",Scoring!$P$28)+IF(Data!$X280&lt;&gt;"",Scoring!$P$29)+IF(Data!$Y280&lt;&gt;"",Scoring!$P$30)+IF(Data!$Z280&lt;&gt;"",Scoring!$P$31)+IF(Data!$AA280&lt;&gt;"",Scoring!$P$32)+IF(Data!$AB280&lt;&gt;"",Scoring!$P$33)+IF(Data!$AC280&lt;&gt;"",Scoring!$P$34)+IF(Data!$AD280&lt;&gt;"",Scoring!$P$35)+IF(Data!$AE280&lt;&gt;"",Scoring!$P$36)+IF(Data!$AF280&lt;&gt;"",Scoring!$P$37)+IF(Data!$AG280&lt;&gt;"",Scoring!$P$38)+IF(Data!$AH280&lt;&gt;"",Scoring!$P$39)+IF(Data!$AI280&lt;&gt;"",Scoring!$P$40)+IF(Data!$AJ280&lt;&gt;"",Scoring!$P$41)+IF(Data!$AK280&lt;&gt;"",Scoring!$P$42)+IF(Data!$AL280&lt;&gt;"",Scoring!$P$43)+IF(Data!$AM280&lt;&gt;"",Scoring!$P$44)+IF(Data!$AN280&lt;&gt;"",Scoring!$P$45)+IF(Data!$AO280&lt;&gt;"",Scoring!$P$46)+IF(Data!$AP280&lt;&gt;"",Scoring!$P$47)+IF(Data!$AQ280&lt;&gt;"",Scoring!$P$48)+IF(Data!$AR280&lt;&gt;"",Scoring!$P$49)+IF(Data!$AS280&lt;&gt;"",Scoring!$P$50)+IF(Data!$AT280&lt;&gt;"",Scoring!$P$51)+IF(Data!$AU280&lt;&gt;"",Scoring!$P$52),"")</f>
        <v/>
      </c>
      <c r="BU280" s="180" t="str">
        <f>IF(BT280&lt;&gt;"",LOOKUP(BT280,Likelihoods!$A$7:$A$107,Likelihoods!N$7:N$107),"")</f>
        <v/>
      </c>
      <c r="BV280" s="181" t="str">
        <f>IF(AND(COUNTBLANK($B280:$O280)=13,COUNTBLANK($P280:$Q280)=1,COUNTBLANK($R280:$U280)=3,COUNTBLANK($V280:$X280)=2,COUNTBLANK($Y280:$AE280)=6,COUNTBLANK($AF280:$AJ280)=4,COUNTBLANK($AK280:AN280)=3,COUNTBLANK($AO280:$AQ280)=2,COUNTBLANK($AR280:$AS280)=1,COUNTBLANK($AT280:$AU280)=1),IF(Data!$B280&lt;&gt;"",Scoring!$Q$7)+IF(Data!$C280&lt;&gt;"",Scoring!$Q$8)+IF(Data!$D280&lt;&gt;"",Scoring!$Q$9)+IF(Data!$E280&lt;&gt;"",Scoring!$Q$10)+IF(Data!$F280&lt;&gt;"",Scoring!$Q$11)+IF(Data!$G280&lt;&gt;"",Scoring!$Q$12)+IF(Data!$H280&lt;&gt;"",Scoring!$Q$13)+IF(Data!$I280&lt;&gt;"",Scoring!$Q$14)+IF(Data!$J280&lt;&gt;"",Scoring!$Q$15)+IF(Data!$K280&lt;&gt;"",Scoring!$Q$16)+IF(Data!$L280&lt;&gt;"",Scoring!$Q$17)+IF(Data!$M280&lt;&gt;"",Scoring!$Q$18)+IF(Data!$N280&lt;&gt;"",Scoring!$Q$19)+IF(Data!$O280&lt;&gt;"",Scoring!$Q$20)+IF(Data!$P280&lt;&gt;"",Scoring!$Q$21)+IF(Data!$Q280&lt;&gt;"",Scoring!$Q$22)+IF(Data!$R280&lt;&gt;"",Scoring!$Q$23)+IF(Data!$S280&lt;&gt;"",Scoring!$Q$24)+IF(Data!$T280&lt;&gt;"",Scoring!$Q$25)+IF(Data!$U280&lt;&gt;"",Scoring!$Q$26)+IF(Data!$V280&lt;&gt;"",Scoring!$Q$27)+IF(Data!$W280&lt;&gt;"",Scoring!$Q$28)+IF(Data!$X280&lt;&gt;"",Scoring!$Q$29)+IF(Data!$Y280&lt;&gt;"",Scoring!$Q$30)+IF(Data!$Z280&lt;&gt;"",Scoring!$Q$31)+IF(Data!$AA280&lt;&gt;"",Scoring!$Q$32)+IF(Data!$AB280&lt;&gt;"",Scoring!$Q$33)+IF(Data!$AC280&lt;&gt;"",Scoring!$Q$34)+IF(Data!$AD280&lt;&gt;"",Scoring!$Q$35)+IF(Data!$AE280&lt;&gt;"",Scoring!$Q$36)+IF(Data!$AF280&lt;&gt;"",Scoring!$Q$37)+IF(Data!$AG280&lt;&gt;"",Scoring!$Q$38)+IF(Data!$AH280&lt;&gt;"",Scoring!$Q$39)+IF(Data!$AI280&lt;&gt;"",Scoring!$Q$40)+IF(Data!$AJ280&lt;&gt;"",Scoring!$Q$41)+IF(Data!$AK280&lt;&gt;"",Scoring!$Q$42)+IF(Data!$AL280&lt;&gt;"",Scoring!$Q$43)+IF(Data!$AM280&lt;&gt;"",Scoring!$Q$44)+IF(Data!$AN280&lt;&gt;"",Scoring!$Q$45)+IF(Data!$AO280&lt;&gt;"",Scoring!$Q$46)+IF(Data!$AP280&lt;&gt;"",Scoring!$Q$47)+IF(Data!$AQ280&lt;&gt;"",Scoring!$Q$48)+IF(Data!$AR280&lt;&gt;"",Scoring!$Q$49)+IF(Data!$AS280&lt;&gt;"",Scoring!$Q$50)+IF(Data!$AT280&lt;&gt;"",Scoring!$Q$51)+IF(Data!$AU280&lt;&gt;"",Scoring!$Q$52),"")</f>
        <v/>
      </c>
      <c r="BW280" s="183" t="str">
        <f>IF(BV280&lt;&gt;"",LOOKUP(BV280,Likelihoods!$A$7:$A$107,Likelihoods!O$7:O$107),"")</f>
        <v/>
      </c>
      <c r="BX280" s="9"/>
      <c r="BY280" s="9"/>
      <c r="BZ280" s="9"/>
      <c r="CA280" s="9"/>
      <c r="CB280" s="9"/>
      <c r="CC280" s="9"/>
      <c r="CD280" s="9"/>
      <c r="CE280" s="9"/>
      <c r="CF280" s="9"/>
      <c r="CG280" s="9"/>
      <c r="CH280" s="9"/>
      <c r="CI280" s="9"/>
      <c r="CJ280" s="9"/>
      <c r="CK280" s="9"/>
    </row>
    <row r="281" spans="1:89" ht="14.25">
      <c r="A281" s="59"/>
      <c r="B281" s="76"/>
      <c r="C281" s="77"/>
      <c r="D281" s="77"/>
      <c r="E281" s="77"/>
      <c r="F281" s="77"/>
      <c r="G281" s="77"/>
      <c r="H281" s="77"/>
      <c r="I281" s="77"/>
      <c r="J281" s="77"/>
      <c r="K281" s="77"/>
      <c r="L281" s="77"/>
      <c r="M281" s="77"/>
      <c r="N281" s="77"/>
      <c r="O281" s="77"/>
      <c r="P281" s="76"/>
      <c r="Q281" s="78"/>
      <c r="R281" s="77"/>
      <c r="S281" s="77"/>
      <c r="T281" s="77"/>
      <c r="U281" s="77"/>
      <c r="V281" s="76"/>
      <c r="W281" s="77"/>
      <c r="X281" s="78"/>
      <c r="Y281" s="77"/>
      <c r="Z281" s="77"/>
      <c r="AA281" s="77"/>
      <c r="AB281" s="77"/>
      <c r="AC281" s="77"/>
      <c r="AD281" s="77"/>
      <c r="AE281" s="77"/>
      <c r="AF281" s="76"/>
      <c r="AG281" s="77"/>
      <c r="AH281" s="77"/>
      <c r="AI281" s="77"/>
      <c r="AJ281" s="78"/>
      <c r="AK281" s="77"/>
      <c r="AL281" s="77"/>
      <c r="AM281" s="77"/>
      <c r="AN281" s="77"/>
      <c r="AO281" s="76"/>
      <c r="AP281" s="77"/>
      <c r="AQ281" s="78"/>
      <c r="AR281" s="76"/>
      <c r="AS281" s="78"/>
      <c r="AT281" s="77"/>
      <c r="AU281" s="77"/>
      <c r="AV281" s="179" t="str">
        <f>IF(AND(COUNTBLANK($B281:$O281)=13,COUNTBLANK($P281:$Q281)=1,COUNTBLANK($R281:$U281)=3,COUNTBLANK($V281:$X281)=2,COUNTBLANK($Y281:$AE281)=6,COUNTBLANK($AF281:$AJ281)=4,COUNTBLANK($AK281:AN281)=3,COUNTBLANK($AO281:$AQ281)=2,COUNTBLANK($AR281:$AS281)=1,COUNTBLANK($AT281:$AU281)=1),IF(Data!$B281&lt;&gt;"",Scoring!$D$7)+IF(Data!$C281&lt;&gt;"",Scoring!$D$8)+IF(Data!$D281&lt;&gt;"",Scoring!$D$9)+IF(Data!$E281&lt;&gt;"",Scoring!$D$10)+IF(Data!$F281&lt;&gt;"",Scoring!$D$11)+IF(Data!$G281&lt;&gt;"",Scoring!$D$12)+IF(Data!$H281&lt;&gt;"",Scoring!$D$13)+IF(Data!$I281&lt;&gt;"",Scoring!$D$14)+IF(Data!$J281&lt;&gt;"",Scoring!$D$15)+IF(Data!$K281&lt;&gt;"",Scoring!$D$16)+IF(Data!$L281&lt;&gt;"",Scoring!$D$17)+IF(Data!$M281&lt;&gt;"",Scoring!$D$18)+IF(Data!$N281&lt;&gt;"",Scoring!$D$19)+IF(Data!$O281&lt;&gt;"",Scoring!$D$20)+IF(Data!$P281&lt;&gt;"",Scoring!$D$21)+IF(Data!$Q281&lt;&gt;"",Scoring!$D$22)+IF(Data!$R281&lt;&gt;"",Scoring!$D$23)+IF(Data!$S281&lt;&gt;"",Scoring!$D$24)+IF(Data!$T281&lt;&gt;"",Scoring!$D$25)+IF(Data!$U281&lt;&gt;"",Scoring!$D$26)+IF(Data!$V281&lt;&gt;"",Scoring!$D$27)+IF(Data!$W281&lt;&gt;"",Scoring!$D$28)+IF(Data!$X281&lt;&gt;"",Scoring!$D$29)+IF(Data!$Y281&lt;&gt;"",Scoring!$D$30)+IF(Data!$Z281&lt;&gt;"",Scoring!$D$31)+IF(Data!$AA281&lt;&gt;"",Scoring!$D$32)+IF(Data!$AB281&lt;&gt;"",Scoring!$D$33)+IF(Data!$AC281&lt;&gt;"",Scoring!$D$34)+IF(Data!$AD281&lt;&gt;"",Scoring!$D$35)+IF(Data!$AE281&lt;&gt;"",Scoring!$D$36)+IF(Data!$AF281&lt;&gt;"",Scoring!$D$37)+IF(Data!$AG281&lt;&gt;"",Scoring!$D$38)+IF(Data!$AH281&lt;&gt;"",Scoring!$D$39)+IF(Data!$AI281&lt;&gt;"",Scoring!$D$40)+IF(Data!$AJ281&lt;&gt;"",Scoring!$D$41)+IF(Data!$AK281&lt;&gt;"",Scoring!$D$42)+IF(Data!$AL281&lt;&gt;"",Scoring!$D$43)+IF(Data!$AM281&lt;&gt;"",Scoring!$D$44)+IF(Data!$AN281&lt;&gt;"",Scoring!$D$45)+IF(Data!$AO281&lt;&gt;"",Scoring!$D$46)+IF(Data!$AP281&lt;&gt;"",Scoring!$D$47)+IF(Data!$AQ281&lt;&gt;"",Scoring!$D$48)+IF(Data!$AR281&lt;&gt;"",Scoring!$D$49)+IF(Data!$AS281&lt;&gt;"",Scoring!$D$50)+IF(Data!$AT281&lt;&gt;"",Scoring!$D$51)+IF(Data!$AU281&lt;&gt;"",Scoring!$D$52),"")</f>
        <v/>
      </c>
      <c r="AW281" s="180" t="str">
        <f>IF(AV281&lt;&gt;"",LOOKUP(AV281,Likelihoods!$A$7:$A$107,Likelihoods!B$7:B$107),"")</f>
        <v/>
      </c>
      <c r="AX281" s="181" t="str">
        <f>IF(AND(COUNTBLANK($B281:$O281)=13,COUNTBLANK($P281:$Q281)=1,COUNTBLANK($R281:$U281)=3,COUNTBLANK($V281:$X281)=2,COUNTBLANK($Y281:$AE281)=6,COUNTBLANK($AF281:$AJ281)=4,COUNTBLANK($AK281:AN281)=3,COUNTBLANK($AO281:$AQ281)=2,COUNTBLANK($AR281:$AS281)=1,COUNTBLANK($AT281:$AU281)=1),IF(Data!$B281&lt;&gt;"",Scoring!$E$7)+IF(Data!$C281&lt;&gt;"",Scoring!$E$8)+IF(Data!$D281&lt;&gt;"",Scoring!$E$9)+IF(Data!$E281&lt;&gt;"",Scoring!$E$10)+IF(Data!$F281&lt;&gt;"",Scoring!$E$11)+IF(Data!$G281&lt;&gt;"",Scoring!$E$12)+IF(Data!$H281&lt;&gt;"",Scoring!$E$13)+IF(Data!$I281&lt;&gt;"",Scoring!$E$14)+IF(Data!$J281&lt;&gt;"",Scoring!$E$15)+IF(Data!$K281&lt;&gt;"",Scoring!$E$16)+IF(Data!$L281&lt;&gt;"",Scoring!$E$17)+IF(Data!$M281&lt;&gt;"",Scoring!$E$18)+IF(Data!$N281&lt;&gt;"",Scoring!$E$19)+IF(Data!$O281&lt;&gt;"",Scoring!$E$20)+IF(Data!$P281&lt;&gt;"",Scoring!$E$21)+IF(Data!$Q281&lt;&gt;"",Scoring!$E$22)+IF(Data!$R281&lt;&gt;"",Scoring!$E$23)+IF(Data!$S281&lt;&gt;"",Scoring!$E$24)+IF(Data!$T281&lt;&gt;"",Scoring!$E$25)+IF(Data!$U281&lt;&gt;"",Scoring!$E$26)+IF(Data!$V281&lt;&gt;"",Scoring!$E$27)+IF(Data!$W281&lt;&gt;"",Scoring!$E$28)+IF(Data!$X281&lt;&gt;"",Scoring!$E$29)+IF(Data!$Y281&lt;&gt;"",Scoring!$E$30)+IF(Data!$Z281&lt;&gt;"",Scoring!$E$31)+IF(Data!$AA281&lt;&gt;"",Scoring!$E$32)+IF(Data!$AB281&lt;&gt;"",Scoring!$E$33)+IF(Data!$AC281&lt;&gt;"",Scoring!$E$34)+IF(Data!$AD281&lt;&gt;"",Scoring!$E$35)+IF(Data!$AE281&lt;&gt;"",Scoring!$E$36)+IF(Data!$AF281&lt;&gt;"",Scoring!$E$37)+IF(Data!$AG281&lt;&gt;"",Scoring!$E$38)+IF(Data!$AH281&lt;&gt;"",Scoring!$E$39)+IF(Data!$AI281&lt;&gt;"",Scoring!$E$40)+IF(Data!$AJ281&lt;&gt;"",Scoring!$E$41)+IF(Data!$AK281&lt;&gt;"",Scoring!$E$42)+IF(Data!$AL281&lt;&gt;"",Scoring!$E$43)+IF(Data!$AM281&lt;&gt;"",Scoring!$E$44)+IF(Data!$AN281&lt;&gt;"",Scoring!$E$45)+IF(Data!$AO281&lt;&gt;"",Scoring!$E$46)+IF(Data!$AP281&lt;&gt;"",Scoring!$E$47)+IF(Data!$AQ281&lt;&gt;"",Scoring!$E$48)+IF(Data!$AR281&lt;&gt;"",Scoring!$E$49)+IF(Data!$AS281&lt;&gt;"",Scoring!$E$50)+IF(Data!$AT281&lt;&gt;"",Scoring!$E$51)+IF(Data!$AU281&lt;&gt;"",Scoring!$E$52),"")</f>
        <v/>
      </c>
      <c r="AY281" s="180" t="str">
        <f>IF(AX281&lt;&gt;"",LOOKUP(AX281,Likelihoods!$A$7:$A$107,Likelihoods!C$7:C$107),"")</f>
        <v/>
      </c>
      <c r="AZ281" s="182" t="str">
        <f>IF(AND(COUNTBLANK($B281:$O281)=13,COUNTBLANK($P281:$Q281)=1,COUNTBLANK($R281:$U281)=3,COUNTBLANK($V281:$X281)=2,COUNTBLANK($Y281:$AE281)=6,COUNTBLANK($AF281:$AJ281)=4,COUNTBLANK($AK281:AN281)=3,COUNTBLANK($AO281:$AQ281)=2,COUNTBLANK($AR281:$AS281)=1,COUNTBLANK($AT281:$AU281)=1),IF(Data!$B281&lt;&gt;"",Scoring!$F$7)+IF(Data!$C281&lt;&gt;"",Scoring!$F$8)+IF(Data!$D281&lt;&gt;"",Scoring!$F$9)+IF(Data!$E281&lt;&gt;"",Scoring!$F$10)+IF(Data!$F281&lt;&gt;"",Scoring!$F$11)+IF(Data!$G281&lt;&gt;"",Scoring!$F$12)+IF(Data!$H281&lt;&gt;"",Scoring!$F$13)+IF(Data!$I281&lt;&gt;"",Scoring!$F$14)+IF(Data!$J281&lt;&gt;"",Scoring!$F$15)+IF(Data!$K281&lt;&gt;"",Scoring!$F$16)+IF(Data!$L281&lt;&gt;"",Scoring!$F$17)+IF(Data!$M281&lt;&gt;"",Scoring!$F$18)+IF(Data!$N281&lt;&gt;"",Scoring!$F$19)+IF(Data!$O281&lt;&gt;"",Scoring!$F$20)+IF(Data!$P281&lt;&gt;"",Scoring!$F$21)+IF(Data!$Q281&lt;&gt;"",Scoring!$F$22)+IF(Data!$R281&lt;&gt;"",Scoring!$F$23)+IF(Data!$S281&lt;&gt;"",Scoring!$F$24)+IF(Data!$T281&lt;&gt;"",Scoring!$F$25)+IF(Data!$U281&lt;&gt;"",Scoring!$F$26)+IF(Data!$V281&lt;&gt;"",Scoring!$F$27)+IF(Data!$W281&lt;&gt;"",Scoring!$F$28)+IF(Data!$X281&lt;&gt;"",Scoring!$F$29)+IF(Data!$Y281&lt;&gt;"",Scoring!$F$30)+IF(Data!$Z281&lt;&gt;"",Scoring!$F$31)+IF(Data!$AA281&lt;&gt;"",Scoring!$F$32)+IF(Data!$AB281&lt;&gt;"",Scoring!$F$33)+IF(Data!$AC281&lt;&gt;"",Scoring!$F$34)+IF(Data!$AD281&lt;&gt;"",Scoring!$F$35)+IF(Data!$AE281&lt;&gt;"",Scoring!$F$36)+IF(Data!$AF281&lt;&gt;"",Scoring!$F$37)+IF(Data!$AG281&lt;&gt;"",Scoring!$F$38)+IF(Data!$AH281&lt;&gt;"",Scoring!$F$39)+IF(Data!$AI281&lt;&gt;"",Scoring!$F$40)+IF(Data!$AJ281&lt;&gt;"",Scoring!$F$41)+IF(Data!$AK281&lt;&gt;"",Scoring!$F$42)+IF(Data!$AL281&lt;&gt;"",Scoring!$F$43)+IF(Data!$AM281&lt;&gt;"",Scoring!$F$44)+IF(Data!$AN281&lt;&gt;"",Scoring!$F$45)+IF(Data!$AO281&lt;&gt;"",Scoring!$F$46)+IF(Data!$AP281&lt;&gt;"",Scoring!$F$47)+IF(Data!$AQ281&lt;&gt;"",Scoring!$F$48)+IF(Data!$AR281&lt;&gt;"",Scoring!$F$49)+IF(Data!$AS281&lt;&gt;"",Scoring!$F$50)+IF(Data!$AT281&lt;&gt;"",Scoring!$F$51)+IF(Data!$AU281&lt;&gt;"",Scoring!$F$52),"")</f>
        <v/>
      </c>
      <c r="BA281" s="183" t="str">
        <f>IF(AZ281&lt;&gt;"",LOOKUP(AZ281,Likelihoods!$A$7:$A$107,Likelihoods!D$7:D$107),"")</f>
        <v/>
      </c>
      <c r="BB281" s="181" t="str">
        <f>IF(AND(COUNTBLANK($B281:$O281)=13,COUNTBLANK($P281:$Q281)=1,COUNTBLANK($R281:$U281)=3,COUNTBLANK($V281:$X281)=2,COUNTBLANK($Y281:$AE281)=6,COUNTBLANK($AF281:$AJ281)=4,COUNTBLANK($AK281:AN281)=3,COUNTBLANK($AO281:$AQ281)=2,COUNTBLANK($AR281:$AS281)=1,COUNTBLANK($AT281:$AU281)=1),IF(Data!$B281&lt;&gt;"",Scoring!$G$7)+IF(Data!$C281&lt;&gt;"",Scoring!$G$8)+IF(Data!$D281&lt;&gt;"",Scoring!$G$9)+IF(Data!$E281&lt;&gt;"",Scoring!$G$10)+IF(Data!$F281&lt;&gt;"",Scoring!$G$11)+IF(Data!$G281&lt;&gt;"",Scoring!$G$12)+IF(Data!$H281&lt;&gt;"",Scoring!$G$13)+IF(Data!$I281&lt;&gt;"",Scoring!$G$14)+IF(Data!$J281&lt;&gt;"",Scoring!$G$15)+IF(Data!$K281&lt;&gt;"",Scoring!$G$16)+IF(Data!$L281&lt;&gt;"",Scoring!$G$17)+IF(Data!$M281&lt;&gt;"",Scoring!$G$18)+IF(Data!$N281&lt;&gt;"",Scoring!$G$19)+IF(Data!$O281&lt;&gt;"",Scoring!$G$20)+IF(Data!$P281&lt;&gt;"",Scoring!$G$21)+IF(Data!$Q281&lt;&gt;"",Scoring!$G$22)+IF(Data!$R281&lt;&gt;"",Scoring!$G$23)+IF(Data!$S281&lt;&gt;"",Scoring!$G$24)+IF(Data!$T281&lt;&gt;"",Scoring!$G$25)+IF(Data!$U281&lt;&gt;"",Scoring!$G$26)+IF(Data!$V281&lt;&gt;"",Scoring!$G$27)+IF(Data!$W281&lt;&gt;"",Scoring!$G$28)+IF(Data!$X281&lt;&gt;"",Scoring!$G$29)+IF(Data!$Y281&lt;&gt;"",Scoring!$G$30)+IF(Data!$Z281&lt;&gt;"",Scoring!$G$31)+IF(Data!$AA281&lt;&gt;"",Scoring!$G$32)+IF(Data!$AB281&lt;&gt;"",Scoring!$G$33)+IF(Data!$AC281&lt;&gt;"",Scoring!$G$34)+IF(Data!$AD281&lt;&gt;"",Scoring!$G$35)+IF(Data!$AE281&lt;&gt;"",Scoring!$G$36)+IF(Data!$AF281&lt;&gt;"",Scoring!$G$37)+IF(Data!$AG281&lt;&gt;"",Scoring!$G$38)+IF(Data!$AH281&lt;&gt;"",Scoring!$G$39)+IF(Data!$AI281&lt;&gt;"",Scoring!$G$40)+IF(Data!$AJ281&lt;&gt;"",Scoring!$G$41)+IF(Data!$AK281&lt;&gt;"",Scoring!$G$42)+IF(Data!$AL281&lt;&gt;"",Scoring!$G$43)+IF(Data!$AM281&lt;&gt;"",Scoring!$G$44)+IF(Data!$AN281&lt;&gt;"",Scoring!$G$45)+IF(Data!$AO281&lt;&gt;"",Scoring!$G$46)+IF(Data!$AP281&lt;&gt;"",Scoring!$G$47)+IF(Data!$AQ281&lt;&gt;"",Scoring!$G$48)+IF(Data!$AR281&lt;&gt;"",Scoring!$G$49)+IF(Data!$AS281&lt;&gt;"",Scoring!$G$50)+IF(Data!$AT281&lt;&gt;"",Scoring!$G$51)+IF(Data!$AU281&lt;&gt;"",Scoring!$G$52),"")</f>
        <v/>
      </c>
      <c r="BC281" s="184" t="str">
        <f>IF(BB281&lt;&gt;"",LOOKUP(BB281,Likelihoods!$A$7:$A$107,Likelihoods!E$7:E$107),"")</f>
        <v/>
      </c>
      <c r="BD281" s="185" t="str">
        <f>IF(AND(COUNTBLANK($B281:$O281)=13,COUNTBLANK($P281:$Q281)=1,COUNTBLANK($R281:$U281)=3,COUNTBLANK($V281:$X281)=2,COUNTBLANK($Y281:$AE281)=6,COUNTBLANK($AF281:$AJ281)=4,COUNTBLANK($AK281:AN281)=3,COUNTBLANK($AO281:$AQ281)=2,COUNTBLANK($AR281:$AS281)=1,COUNTBLANK($AT281:$AU281)=1),IF(Data!$B281&lt;&gt;"",Scoring!$H$7)+IF(Data!$C281&lt;&gt;"",Scoring!$H$8)+IF(Data!$D281&lt;&gt;"",Scoring!$H$9)+IF(Data!$E281&lt;&gt;"",Scoring!$H$10)+IF(Data!$F281&lt;&gt;"",Scoring!$H$11)+IF(Data!$G281&lt;&gt;"",Scoring!$H$12)+IF(Data!$H281&lt;&gt;"",Scoring!$H$13)+IF(Data!$I281&lt;&gt;"",Scoring!$H$14)+IF(Data!$J281&lt;&gt;"",Scoring!$H$15)+IF(Data!$K281&lt;&gt;"",Scoring!$H$16)+IF(Data!$L281&lt;&gt;"",Scoring!$H$17)+IF(Data!$M281&lt;&gt;"",Scoring!$H$18)+IF(Data!$N281&lt;&gt;"",Scoring!$H$19)+IF(Data!$O281&lt;&gt;"",Scoring!$H$20)+IF(Data!$P281&lt;&gt;"",Scoring!$H$21)+IF(Data!$Q281&lt;&gt;"",Scoring!$H$22)+IF(Data!$R281&lt;&gt;"",Scoring!$H$23)+IF(Data!$S281&lt;&gt;"",Scoring!$H$24)+IF(Data!$T281&lt;&gt;"",Scoring!$H$25)+IF(Data!$U281&lt;&gt;"",Scoring!$H$26)+IF(Data!$V281&lt;&gt;"",Scoring!$H$27)+IF(Data!$W281&lt;&gt;"",Scoring!$H$28)+IF(Data!$X281&lt;&gt;"",Scoring!$H$29)+IF(Data!$Y281&lt;&gt;"",Scoring!$H$30)+IF(Data!$Z281&lt;&gt;"",Scoring!$H$31)+IF(Data!$AA281&lt;&gt;"",Scoring!$H$32)+IF(Data!$AB281&lt;&gt;"",Scoring!$H$33)+IF(Data!$AC281&lt;&gt;"",Scoring!$H$34)+IF(Data!$AD281&lt;&gt;"",Scoring!$H$35)+IF(Data!$AE281&lt;&gt;"",Scoring!$H$36)+IF(Data!$AF281&lt;&gt;"",Scoring!$H$37)+IF(Data!$AG281&lt;&gt;"",Scoring!$H$38)+IF(Data!$AH281&lt;&gt;"",Scoring!$H$39)+IF(Data!$AI281&lt;&gt;"",Scoring!$H$40)+IF(Data!$AJ281&lt;&gt;"",Scoring!$H$41)+IF(Data!$AK281&lt;&gt;"",Scoring!$H$42)+IF(Data!$AL281&lt;&gt;"",Scoring!$H$43)+IF(Data!$AM281&lt;&gt;"",Scoring!$H$44)+IF(Data!$AN281&lt;&gt;"",Scoring!$H$45)+IF(Data!$AO281&lt;&gt;"",Scoring!$H$46)+IF(Data!$AP281&lt;&gt;"",Scoring!$H$47)+IF(Data!$AQ281&lt;&gt;"",Scoring!$H$48)+IF(Data!$AR281&lt;&gt;"",Scoring!$H$49)+IF(Data!$AS281&lt;&gt;"",Scoring!$H$50)+IF(Data!$AT281&lt;&gt;"",Scoring!$H$51)+IF(Data!$AU281&lt;&gt;"",Scoring!$H$52),"")</f>
        <v/>
      </c>
      <c r="BE281" s="186" t="str">
        <f>IF(BD281&lt;&gt;"",LOOKUP(BD281,Likelihoods!$A$7:$A$107,Likelihoods!F$7:F$107),"")</f>
        <v/>
      </c>
      <c r="BF281" s="181" t="str">
        <f>IF(AND(COUNTBLANK($B281:$O281)=13,COUNTBLANK($P281:$Q281)=1,COUNTBLANK($R281:$U281)=3,COUNTBLANK($V281:$X281)=2,COUNTBLANK($Y281:$AE281)=6,COUNTBLANK($AF281:$AJ281)=4,COUNTBLANK($AK281:AN281)=3,COUNTBLANK($AO281:$AQ281)=2,COUNTBLANK($AR281:$AS281)=1,COUNTBLANK($AT281:$AU281)=1),IF(Data!$B281&lt;&gt;"",Scoring!$I$7)+IF(Data!$C281&lt;&gt;"",Scoring!$I$8)+IF(Data!$D281&lt;&gt;"",Scoring!$I$9)+IF(Data!$E281&lt;&gt;"",Scoring!$I$10)+IF(Data!$F281&lt;&gt;"",Scoring!$I$11)+IF(Data!$G281&lt;&gt;"",Scoring!$I$12)+IF(Data!$H281&lt;&gt;"",Scoring!$I$13)+IF(Data!$I281&lt;&gt;"",Scoring!$I$14)+IF(Data!$J281&lt;&gt;"",Scoring!$I$15)+IF(Data!$K281&lt;&gt;"",Scoring!$I$16)+IF(Data!$L281&lt;&gt;"",Scoring!$I$17)+IF(Data!$M281&lt;&gt;"",Scoring!$I$18)+IF(Data!$N281&lt;&gt;"",Scoring!$I$19)+IF(Data!$O281&lt;&gt;"",Scoring!$I$20)+IF(Data!$P281&lt;&gt;"",Scoring!$I$21)+IF(Data!$Q281&lt;&gt;"",Scoring!$I$22)+IF(Data!$R281&lt;&gt;"",Scoring!$I$23)+IF(Data!$S281&lt;&gt;"",Scoring!$I$24)+IF(Data!$T281&lt;&gt;"",Scoring!$I$25)+IF(Data!$U281&lt;&gt;"",Scoring!$I$26)+IF(Data!$V281&lt;&gt;"",Scoring!$I$27)+IF(Data!$W281&lt;&gt;"",Scoring!$I$28)+IF(Data!$X281&lt;&gt;"",Scoring!$I$29)+IF(Data!$Y281&lt;&gt;"",Scoring!$I$30)+IF(Data!$Z281&lt;&gt;"",Scoring!$I$31)+IF(Data!$AA281&lt;&gt;"",Scoring!$I$32)+IF(Data!$AB281&lt;&gt;"",Scoring!$I$33)+IF(Data!$AC281&lt;&gt;"",Scoring!$I$34)+IF(Data!$AD281&lt;&gt;"",Scoring!$I$35)+IF(Data!$AE281&lt;&gt;"",Scoring!$I$36)+IF(Data!$AF281&lt;&gt;"",Scoring!$I$37)+IF(Data!$AG281&lt;&gt;"",Scoring!$I$38)+IF(Data!$AH281&lt;&gt;"",Scoring!$I$39)+IF(Data!$AI281&lt;&gt;"",Scoring!$I$40)+IF(Data!$AJ281&lt;&gt;"",Scoring!$I$41)+IF(Data!$AK281&lt;&gt;"",Scoring!$I$42)+IF(Data!$AL281&lt;&gt;"",Scoring!$I$43)+IF(Data!$AM281&lt;&gt;"",Scoring!$I$44)+IF(Data!$AN281&lt;&gt;"",Scoring!$I$45)+IF(Data!$AO281&lt;&gt;"",Scoring!$I$46)+IF(Data!$AP281&lt;&gt;"",Scoring!$I$47)+IF(Data!$AQ281&lt;&gt;"",Scoring!$I$48)+IF(Data!$AR281&lt;&gt;"",Scoring!$I$49)+IF(Data!$AS281&lt;&gt;"",Scoring!$I$50)+IF(Data!$AT281&lt;&gt;"",Scoring!$I$51)+IF(Data!$AU281&lt;&gt;"",Scoring!$I$52),"")</f>
        <v/>
      </c>
      <c r="BG281" s="180" t="str">
        <f>IF(BF281&lt;&gt;"",LOOKUP(BF281,Likelihoods!$A$7:$A$107,Likelihoods!G$7:G$107),"")</f>
        <v/>
      </c>
      <c r="BH281" s="187" t="str">
        <f>IF(AND(COUNTBLANK($B281:$O281)=13,COUNTBLANK($P281:$Q281)=1,COUNTBLANK($R281:$U281)=3,COUNTBLANK($V281:$X281)=2,COUNTBLANK($Y281:$AE281)=6,COUNTBLANK($AF281:$AJ281)=4,COUNTBLANK($AK281:AN281)=3,COUNTBLANK($AO281:$AQ281)=2,COUNTBLANK($AR281:$AS281)=1,COUNTBLANK($AT281:$AU281)=1),IF(Data!$B281&lt;&gt;"",Scoring!$J$7)+IF(Data!$C281&lt;&gt;"",Scoring!$J$8)+IF(Data!$D281&lt;&gt;"",Scoring!$J$9)+IF(Data!$E281&lt;&gt;"",Scoring!$J$10)+IF(Data!$F281&lt;&gt;"",Scoring!$J$11)+IF(Data!$G281&lt;&gt;"",Scoring!$J$12)+IF(Data!$H281&lt;&gt;"",Scoring!$J$13)+IF(Data!$I281&lt;&gt;"",Scoring!$J$14)+IF(Data!$J281&lt;&gt;"",Scoring!$J$15)+IF(Data!$K281&lt;&gt;"",Scoring!$J$16)+IF(Data!$L281&lt;&gt;"",Scoring!$J$17)+IF(Data!$M281&lt;&gt;"",Scoring!$J$18)+IF(Data!$N281&lt;&gt;"",Scoring!$J$19)+IF(Data!$O281&lt;&gt;"",Scoring!$J$20)+IF(Data!$P281&lt;&gt;"",Scoring!$J$21)+IF(Data!$Q281&lt;&gt;"",Scoring!$J$22)+IF(Data!$R281&lt;&gt;"",Scoring!$J$23)+IF(Data!$S281&lt;&gt;"",Scoring!$J$24)+IF(Data!$T281&lt;&gt;"",Scoring!$J$25)+IF(Data!$U281&lt;&gt;"",Scoring!$J$26)+IF(Data!$V281&lt;&gt;"",Scoring!$J$27)+IF(Data!$W281&lt;&gt;"",Scoring!$J$28)+IF(Data!$X281&lt;&gt;"",Scoring!$J$29)+IF(Data!$Y281&lt;&gt;"",Scoring!$J$30)+IF(Data!$Z281&lt;&gt;"",Scoring!$J$31)+IF(Data!$AA281&lt;&gt;"",Scoring!$J$32)+IF(Data!$AB281&lt;&gt;"",Scoring!$J$33)+IF(Data!$AC281&lt;&gt;"",Scoring!$J$34)+IF(Data!$AD281&lt;&gt;"",Scoring!$J$35)+IF(Data!$AE281&lt;&gt;"",Scoring!$J$36)+IF(Data!$AF281&lt;&gt;"",Scoring!$J$37)+IF(Data!$AG281&lt;&gt;"",Scoring!$J$38)+IF(Data!$AH281&lt;&gt;"",Scoring!$J$39)+IF(Data!$AI281&lt;&gt;"",Scoring!$J$40)+IF(Data!$AJ281&lt;&gt;"",Scoring!$J$41)+IF(Data!$AK281&lt;&gt;"",Scoring!$J$42)+IF(Data!$AL281&lt;&gt;"",Scoring!$J$43)+IF(Data!$AM281&lt;&gt;"",Scoring!$J$44)+IF(Data!$AN281&lt;&gt;"",Scoring!$J$45)+IF(Data!$AO281&lt;&gt;"",Scoring!$J$46)+IF(Data!$AP281&lt;&gt;"",Scoring!$J$47)+IF(Data!$AQ281&lt;&gt;"",Scoring!$J$48)+IF(Data!$AR281&lt;&gt;"",Scoring!$J$49)+IF(Data!$AS281&lt;&gt;"",Scoring!$J$50)+IF(Data!$AT281&lt;&gt;"",Scoring!$J$51)+IF(Data!$AU281&lt;&gt;"",Scoring!$J$52),"")</f>
        <v/>
      </c>
      <c r="BI281" s="183" t="str">
        <f>IF(BH281&lt;&gt;"",LOOKUP(BH281,Likelihoods!$A$7:$A$107,Likelihoods!H$7:H$107),"")</f>
        <v/>
      </c>
      <c r="BJ281" s="188" t="str">
        <f>IF(AND(COUNTBLANK($B281:$O281)=13,COUNTBLANK($P281:$Q281)=1,COUNTBLANK($R281:$U281)=3,COUNTBLANK($V281:$X281)=2,COUNTBLANK($Y281:$AE281)=6,COUNTBLANK($AF281:$AJ281)=4,COUNTBLANK($AK281:AN281)=3,COUNTBLANK($AO281:$AQ281)=2,COUNTBLANK($AR281:$AS281)=1,COUNTBLANK($AT281:$AU281)=1),IF(Data!$B281&lt;&gt;"",Scoring!$K$7)+IF(Data!$C281&lt;&gt;"",Scoring!$K$8)+IF(Data!$D281&lt;&gt;"",Scoring!$K$9)+IF(Data!$E281&lt;&gt;"",Scoring!$K$10)+IF(Data!$F281&lt;&gt;"",Scoring!$K$11)+IF(Data!$G281&lt;&gt;"",Scoring!$K$12)+IF(Data!$H281&lt;&gt;"",Scoring!$K$13)+IF(Data!$I281&lt;&gt;"",Scoring!$K$14)+IF(Data!$J281&lt;&gt;"",Scoring!$K$15)+IF(Data!$K281&lt;&gt;"",Scoring!$K$16)+IF(Data!$L281&lt;&gt;"",Scoring!$K$17)+IF(Data!$M281&lt;&gt;"",Scoring!$K$18)+IF(Data!$N281&lt;&gt;"",Scoring!$K$19)+IF(Data!$O281&lt;&gt;"",Scoring!$K$20)+IF(Data!$P281&lt;&gt;"",Scoring!$K$21)+IF(Data!$Q281&lt;&gt;"",Scoring!$K$22)+IF(Data!$R281&lt;&gt;"",Scoring!$K$23)+IF(Data!$S281&lt;&gt;"",Scoring!$K$24)+IF(Data!$T281&lt;&gt;"",Scoring!$K$25)+IF(Data!$U281&lt;&gt;"",Scoring!$K$26)+IF(Data!$V281&lt;&gt;"",Scoring!$K$27)+IF(Data!$W281&lt;&gt;"",Scoring!$K$28)+IF(Data!$X281&lt;&gt;"",Scoring!$K$29)+IF(Data!$Y281&lt;&gt;"",Scoring!$K$30)+IF(Data!$Z281&lt;&gt;"",Scoring!$K$31)+IF(Data!$AA281&lt;&gt;"",Scoring!$K$32)+IF(Data!$AB281&lt;&gt;"",Scoring!$K$33)+IF(Data!$AC281&lt;&gt;"",Scoring!$K$34)+IF(Data!$AD281&lt;&gt;"",Scoring!$K$35)+IF(Data!$AE281&lt;&gt;"",Scoring!$K$36)+IF(Data!$AF281&lt;&gt;"",Scoring!$K$37)+IF(Data!$AG281&lt;&gt;"",Scoring!$K$38)+IF(Data!$AH281&lt;&gt;"",Scoring!$K$39)+IF(Data!$AI281&lt;&gt;"",Scoring!$K$40)+IF(Data!$AJ281&lt;&gt;"",Scoring!$K$41)+IF(Data!$AK281&lt;&gt;"",Scoring!$K$42)+IF(Data!$AL281&lt;&gt;"",Scoring!$K$43)+IF(Data!$AM281&lt;&gt;"",Scoring!$K$44)+IF(Data!$AN281&lt;&gt;"",Scoring!$K$45)+IF(Data!$AO281&lt;&gt;"",Scoring!$K$46)+IF(Data!$AP281&lt;&gt;"",Scoring!$K$47)+IF(Data!$AQ281&lt;&gt;"",Scoring!$K$48)+IF(Data!$AR281&lt;&gt;"",Scoring!$K$49)+IF(Data!$AS281&lt;&gt;"",Scoring!$K$50)+IF(Data!$AT281&lt;&gt;"",Scoring!$K$51)+IF(Data!$AU281&lt;&gt;"",Scoring!$K$52),"")</f>
        <v/>
      </c>
      <c r="BK281" s="184" t="str">
        <f>IF(BJ281&lt;&gt;"",LOOKUP(BJ281,Likelihoods!$A$7:$A$107,Likelihoods!I$7:I$107),"")</f>
        <v/>
      </c>
      <c r="BL281" s="187" t="str">
        <f>IF(AND(COUNTBLANK($B281:$O281)=13,COUNTBLANK($P281:$Q281)=1,COUNTBLANK($R281:$U281)=3,COUNTBLANK($V281:$X281)=2,COUNTBLANK($Y281:$AE281)=6,COUNTBLANK($AF281:$AJ281)=4,COUNTBLANK($AK281:AN281)=3,COUNTBLANK($AO281:$AQ281)=2,COUNTBLANK($AR281:$AS281)=1,COUNTBLANK($AT281:$AU281)=1),IF(Data!$B281&lt;&gt;"",Scoring!$L$7)+IF(Data!$C281&lt;&gt;"",Scoring!$L$8)+IF(Data!$D281&lt;&gt;"",Scoring!$L$9)+IF(Data!$E281&lt;&gt;"",Scoring!$L$10)+IF(Data!$F281&lt;&gt;"",Scoring!$L$11)+IF(Data!$G281&lt;&gt;"",Scoring!$L$12)+IF(Data!$H281&lt;&gt;"",Scoring!$L$13)+IF(Data!$I281&lt;&gt;"",Scoring!$L$14)+IF(Data!$J281&lt;&gt;"",Scoring!$L$15)+IF(Data!$K281&lt;&gt;"",Scoring!$L$16)+IF(Data!$L281&lt;&gt;"",Scoring!$L$17)+IF(Data!$M281&lt;&gt;"",Scoring!$L$18)+IF(Data!$N281&lt;&gt;"",Scoring!$L$19)+IF(Data!$O281&lt;&gt;"",Scoring!$L$20)+IF(Data!$P281&lt;&gt;"",Scoring!$L$21)+IF(Data!$Q281&lt;&gt;"",Scoring!$L$22)+IF(Data!$R281&lt;&gt;"",Scoring!$L$23)+IF(Data!$S281&lt;&gt;"",Scoring!$L$24)+IF(Data!$T281&lt;&gt;"",Scoring!$L$25)+IF(Data!$U281&lt;&gt;"",Scoring!$L$26)+IF(Data!$V281&lt;&gt;"",Scoring!$L$27)+IF(Data!$W281&lt;&gt;"",Scoring!$L$28)+IF(Data!$X281&lt;&gt;"",Scoring!$L$29)+IF(Data!$Y281&lt;&gt;"",Scoring!$L$30)+IF(Data!$Z281&lt;&gt;"",Scoring!$L$31)+IF(Data!$AA281&lt;&gt;"",Scoring!$L$32)+IF(Data!$AB281&lt;&gt;"",Scoring!$L$33)+IF(Data!$AC281&lt;&gt;"",Scoring!$L$34)+IF(Data!$AD281&lt;&gt;"",Scoring!$L$35)+IF(Data!$AE281&lt;&gt;"",Scoring!$L$36)+IF(Data!$AF281&lt;&gt;"",Scoring!$L$37)+IF(Data!$AG281&lt;&gt;"",Scoring!$L$38)+IF(Data!$AH281&lt;&gt;"",Scoring!$L$39)+IF(Data!$AI281&lt;&gt;"",Scoring!$L$40)+IF(Data!$AJ281&lt;&gt;"",Scoring!$L$41)+IF(Data!$AK281&lt;&gt;"",Scoring!$L$42)+IF(Data!$AL281&lt;&gt;"",Scoring!$L$43)+IF(Data!$AM281&lt;&gt;"",Scoring!$L$44)+IF(Data!$AN281&lt;&gt;"",Scoring!$L$45)+IF(Data!$AO281&lt;&gt;"",Scoring!$L$46)+IF(Data!$AP281&lt;&gt;"",Scoring!$L$47)+IF(Data!$AQ281&lt;&gt;"",Scoring!$L$48)+IF(Data!$AR281&lt;&gt;"",Scoring!$L$49)+IF(Data!$AS281&lt;&gt;"",Scoring!$L$50)+IF(Data!$AT281&lt;&gt;"",Scoring!$L$51)+IF(Data!$AU281&lt;&gt;"",Scoring!$L$52),"")</f>
        <v/>
      </c>
      <c r="BM281" s="180" t="str">
        <f>IF(BL281&lt;&gt;"",LOOKUP(BL281,Likelihoods!$A$7:$A$107,Likelihoods!J$7:J$107),"")</f>
        <v/>
      </c>
      <c r="BN281" s="181" t="str">
        <f>IF(AND(COUNTBLANK($B281:$O281)=13,COUNTBLANK($P281:$Q281)=1,COUNTBLANK($R281:$U281)=3,COUNTBLANK($V281:$X281)=2,COUNTBLANK($Y281:$AE281)=6,COUNTBLANK($AF281:$AJ281)=4,COUNTBLANK($AK281:AN281)=3,COUNTBLANK($AO281:$AQ281)=2,COUNTBLANK($AR281:$AS281)=1,COUNTBLANK($AT281:$AU281)=1),IF(Data!$B281&lt;&gt;"",Scoring!$M$7)+IF(Data!$C281&lt;&gt;"",Scoring!$M$8)+IF(Data!$D281&lt;&gt;"",Scoring!$M$9)+IF(Data!$E281&lt;&gt;"",Scoring!$M$10)+IF(Data!$F281&lt;&gt;"",Scoring!$M$11)+IF(Data!$G281&lt;&gt;"",Scoring!$M$12)+IF(Data!$H281&lt;&gt;"",Scoring!$M$13)+IF(Data!$I281&lt;&gt;"",Scoring!$M$14)+IF(Data!$J281&lt;&gt;"",Scoring!$M$15)+IF(Data!$K281&lt;&gt;"",Scoring!$M$16)+IF(Data!$L281&lt;&gt;"",Scoring!$M$17)+IF(Data!$M281&lt;&gt;"",Scoring!$M$18)+IF(Data!$N281&lt;&gt;"",Scoring!$M$19)+IF(Data!$O281&lt;&gt;"",Scoring!$M$20)+IF(Data!$P281&lt;&gt;"",Scoring!$M$21)+IF(Data!$Q281&lt;&gt;"",Scoring!$M$22)+IF(Data!$R281&lt;&gt;"",Scoring!$M$23)+IF(Data!$S281&lt;&gt;"",Scoring!$M$24)+IF(Data!$T281&lt;&gt;"",Scoring!$M$25)+IF(Data!$U281&lt;&gt;"",Scoring!$M$26)+IF(Data!$V281&lt;&gt;"",Scoring!$M$27)+IF(Data!$W281&lt;&gt;"",Scoring!$M$28)+IF(Data!$X281&lt;&gt;"",Scoring!$M$29)+IF(Data!$Y281&lt;&gt;"",Scoring!$M$30)+IF(Data!$Z281&lt;&gt;"",Scoring!$M$31)+IF(Data!$AA281&lt;&gt;"",Scoring!$M$32)+IF(Data!$AB281&lt;&gt;"",Scoring!$M$33)+IF(Data!$AC281&lt;&gt;"",Scoring!$M$34)+IF(Data!$AD281&lt;&gt;"",Scoring!$M$35)+IF(Data!$AE281&lt;&gt;"",Scoring!$M$36)+IF(Data!$AF281&lt;&gt;"",Scoring!$M$37)+IF(Data!$AG281&lt;&gt;"",Scoring!$M$38)+IF(Data!$AH281&lt;&gt;"",Scoring!$M$39)+IF(Data!$AI281&lt;&gt;"",Scoring!$M$40)+IF(Data!$AJ281&lt;&gt;"",Scoring!$M$41)+IF(Data!$AK281&lt;&gt;"",Scoring!$M$42)+IF(Data!$AL281&lt;&gt;"",Scoring!$M$43)+IF(Data!$AM281&lt;&gt;"",Scoring!$M$44)+IF(Data!$AN281&lt;&gt;"",Scoring!$M$45)+IF(Data!$AO281&lt;&gt;"",Scoring!$M$46)+IF(Data!$AP281&lt;&gt;"",Scoring!$M$47)+IF(Data!$AQ281&lt;&gt;"",Scoring!$M$48)+IF(Data!$AR281&lt;&gt;"",Scoring!$M$49)+IF(Data!$AS281&lt;&gt;"",Scoring!$M$50)+IF(Data!$AT281&lt;&gt;"",Scoring!$M$51)+IF(Data!$AU281&lt;&gt;"",Scoring!$M$52),"")</f>
        <v/>
      </c>
      <c r="BO281" s="184" t="str">
        <f>IF(BN281&lt;&gt;"",LOOKUP(BN281,Likelihoods!$A$7:$A$107,Likelihoods!K$7:K$107),"")</f>
        <v/>
      </c>
      <c r="BP281" s="179" t="str">
        <f>IF(AND(COUNTBLANK($B281:$O281)=13,COUNTBLANK($P281:$Q281)=1,COUNTBLANK($R281:$U281)=3,COUNTBLANK($V281:$X281)=2,COUNTBLANK($Y281:$AE281)=6,COUNTBLANK($AF281:$AJ281)=4,COUNTBLANK($AK281:AN281)=3,COUNTBLANK($AO281:$AQ281)=2,COUNTBLANK($AR281:$AS281)=1,COUNTBLANK($AT281:$AU281)=1),IF(Data!$B281&lt;&gt;"",Scoring!$N$7)+IF(Data!$C281&lt;&gt;"",Scoring!$N$8)+IF(Data!$D281&lt;&gt;"",Scoring!$N$9)+IF(Data!$E281&lt;&gt;"",Scoring!$N$10)+IF(Data!$F281&lt;&gt;"",Scoring!$N$11)+IF(Data!$G281&lt;&gt;"",Scoring!$N$12)+IF(Data!$H281&lt;&gt;"",Scoring!$N$13)+IF(Data!$I281&lt;&gt;"",Scoring!$N$14)+IF(Data!$J281&lt;&gt;"",Scoring!$N$15)+IF(Data!$K281&lt;&gt;"",Scoring!$N$16)+IF(Data!$L281&lt;&gt;"",Scoring!$N$17)+IF(Data!$M281&lt;&gt;"",Scoring!$N$18)+IF(Data!$N281&lt;&gt;"",Scoring!$N$19)+IF(Data!$O281&lt;&gt;"",Scoring!$N$20)+IF(Data!$P281&lt;&gt;"",Scoring!$N$21)+IF(Data!$Q281&lt;&gt;"",Scoring!$N$22)+IF(Data!$R281&lt;&gt;"",Scoring!$N$23)+IF(Data!$S281&lt;&gt;"",Scoring!$N$24)+IF(Data!$T281&lt;&gt;"",Scoring!$N$25)+IF(Data!$U281&lt;&gt;"",Scoring!$N$26)+IF(Data!$V281&lt;&gt;"",Scoring!$N$27)+IF(Data!$W281&lt;&gt;"",Scoring!$N$28)+IF(Data!$X281&lt;&gt;"",Scoring!$N$29)+IF(Data!$Y281&lt;&gt;"",Scoring!$N$30)+IF(Data!$Z281&lt;&gt;"",Scoring!$N$31)+IF(Data!$AA281&lt;&gt;"",Scoring!$N$32)+IF(Data!$AB281&lt;&gt;"",Scoring!$N$33)+IF(Data!$AC281&lt;&gt;"",Scoring!$N$34)+IF(Data!$AD281&lt;&gt;"",Scoring!$N$35)+IF(Data!$AE281&lt;&gt;"",Scoring!$N$36)+IF(Data!$AF281&lt;&gt;"",Scoring!$N$37)+IF(Data!$AG281&lt;&gt;"",Scoring!$N$38)+IF(Data!$AH281&lt;&gt;"",Scoring!$N$39)+IF(Data!$AI281&lt;&gt;"",Scoring!$N$40)+IF(Data!$AJ281&lt;&gt;"",Scoring!$N$41)+IF(Data!$AK281&lt;&gt;"",Scoring!$N$42)+IF(Data!$AL281&lt;&gt;"",Scoring!$N$43)+IF(Data!$AM281&lt;&gt;"",Scoring!$N$44)+IF(Data!$AN281&lt;&gt;"",Scoring!$N$45)+IF(Data!$AO281&lt;&gt;"",Scoring!$N$46)+IF(Data!$AP281&lt;&gt;"",Scoring!$N$47)+IF(Data!$AQ281&lt;&gt;"",Scoring!$N$48)+IF(Data!$AR281&lt;&gt;"",Scoring!$N$49)+IF(Data!$AS281&lt;&gt;"",Scoring!$N$50)+IF(Data!$AT281&lt;&gt;"",Scoring!$N$51)+IF(Data!$AU281&lt;&gt;"",Scoring!$N$52),"")</f>
        <v/>
      </c>
      <c r="BQ281" s="189" t="str">
        <f>IF(BP281&lt;&gt;"",LOOKUP(BP281,Likelihoods!$A$7:$A$107,Likelihoods!L$7:L$107),"")</f>
        <v/>
      </c>
      <c r="BR281" s="181" t="str">
        <f>IF(AND(COUNTBLANK($B281:$O281)=13,COUNTBLANK($P281:$Q281)=1,COUNTBLANK($R281:$U281)=3,COUNTBLANK($V281:$X281)=2,COUNTBLANK($Y281:$AE281)=6,COUNTBLANK($AF281:$AJ281)=4,COUNTBLANK($AK281:AN281)=3,COUNTBLANK($AO281:$AQ281)=2,COUNTBLANK($AR281:$AS281)=1,COUNTBLANK($AT281:$AU281)=1),IF(Data!$B281&lt;&gt;"",Scoring!$O$7)+IF(Data!$C281&lt;&gt;"",Scoring!$O$8)+IF(Data!$D281&lt;&gt;"",Scoring!$O$9)+IF(Data!$E281&lt;&gt;"",Scoring!$O$10)+IF(Data!$F281&lt;&gt;"",Scoring!$O$11)+IF(Data!$G281&lt;&gt;"",Scoring!$O$12)+IF(Data!$H281&lt;&gt;"",Scoring!$O$13)+IF(Data!$I281&lt;&gt;"",Scoring!$O$14)+IF(Data!$J281&lt;&gt;"",Scoring!$O$15)+IF(Data!$K281&lt;&gt;"",Scoring!$O$16)+IF(Data!$L281&lt;&gt;"",Scoring!$O$17)+IF(Data!$M281&lt;&gt;"",Scoring!$O$18)+IF(Data!$N281&lt;&gt;"",Scoring!$O$19)+IF(Data!$O281&lt;&gt;"",Scoring!$O$20)+IF(Data!$P281&lt;&gt;"",Scoring!$O$21)+IF(Data!$Q281&lt;&gt;"",Scoring!$O$22)+IF(Data!$R281&lt;&gt;"",Scoring!$O$23)+IF(Data!$S281&lt;&gt;"",Scoring!$O$24)+IF(Data!$T281&lt;&gt;"",Scoring!$O$25)+IF(Data!$U281&lt;&gt;"",Scoring!$O$26)+IF(Data!$V281&lt;&gt;"",Scoring!$O$27)+IF(Data!$W281&lt;&gt;"",Scoring!$O$28)+IF(Data!$X281&lt;&gt;"",Scoring!$O$29)+IF(Data!$Y281&lt;&gt;"",Scoring!$O$30)+IF(Data!$Z281&lt;&gt;"",Scoring!$O$31)+IF(Data!$AA281&lt;&gt;"",Scoring!$O$32)+IF(Data!$AB281&lt;&gt;"",Scoring!$O$33)+IF(Data!$AC281&lt;&gt;"",Scoring!$O$34)+IF(Data!$AD281&lt;&gt;"",Scoring!$O$35)+IF(Data!$AE281&lt;&gt;"",Scoring!$O$36)+IF(Data!$AF281&lt;&gt;"",Scoring!$O$37)+IF(Data!$AG281&lt;&gt;"",Scoring!$O$38)+IF(Data!$AH281&lt;&gt;"",Scoring!$O$39)+IF(Data!$AI281&lt;&gt;"",Scoring!$O$40)+IF(Data!$AJ281&lt;&gt;"",Scoring!$O$41)+IF(Data!$AK281&lt;&gt;"",Scoring!$O$42)+IF(Data!$AL281&lt;&gt;"",Scoring!$O$43)+IF(Data!$AM281&lt;&gt;"",Scoring!$O$44)+IF(Data!$AN281&lt;&gt;"",Scoring!$O$45)+IF(Data!$AO281&lt;&gt;"",Scoring!$O$46)+IF(Data!$AP281&lt;&gt;"",Scoring!$O$47)+IF(Data!$AQ281&lt;&gt;"",Scoring!$O$48)+IF(Data!$AR281&lt;&gt;"",Scoring!$O$49)+IF(Data!$AS281&lt;&gt;"",Scoring!$O$50)+IF(Data!$AT281&lt;&gt;"",Scoring!$O$51)+IF(Data!$AU281&lt;&gt;"",Scoring!$O$52),"")</f>
        <v/>
      </c>
      <c r="BS281" s="184" t="str">
        <f>IF(BR281&lt;&gt;"",LOOKUP(BR281,Likelihoods!$A$7:$A$107,Likelihoods!M$7:M$107),"")</f>
        <v/>
      </c>
      <c r="BT281" s="181" t="str">
        <f>IF(AND(COUNTBLANK($B281:$O281)=13,COUNTBLANK($P281:$Q281)=1,COUNTBLANK($R281:$U281)=3,COUNTBLANK($V281:$X281)=2,COUNTBLANK($Y281:$AE281)=6,COUNTBLANK($AF281:$AJ281)=4,COUNTBLANK($AK281:AN281)=3,COUNTBLANK($AO281:$AQ281)=2,COUNTBLANK($AR281:$AS281)=1,COUNTBLANK($AT281:$AU281)=1),IF(Data!$B281&lt;&gt;"",Scoring!$P$7)+IF(Data!$C281&lt;&gt;"",Scoring!$P$8)+IF(Data!$D281&lt;&gt;"",Scoring!$P$9)+IF(Data!$E281&lt;&gt;"",Scoring!$P$10)+IF(Data!$F281&lt;&gt;"",Scoring!$P$11)+IF(Data!$G281&lt;&gt;"",Scoring!$P$12)+IF(Data!$H281&lt;&gt;"",Scoring!$P$13)+IF(Data!$I281&lt;&gt;"",Scoring!$P$14)+IF(Data!$J281&lt;&gt;"",Scoring!$P$15)+IF(Data!$K281&lt;&gt;"",Scoring!$P$16)+IF(Data!$L281&lt;&gt;"",Scoring!$P$17)+IF(Data!$M281&lt;&gt;"",Scoring!$P$18)+IF(Data!$N281&lt;&gt;"",Scoring!$P$19)+IF(Data!$O281&lt;&gt;"",Scoring!$P$20)+IF(Data!$P281&lt;&gt;"",Scoring!$P$21)+IF(Data!$Q281&lt;&gt;"",Scoring!$P$22)+IF(Data!$R281&lt;&gt;"",Scoring!$P$23)+IF(Data!$S281&lt;&gt;"",Scoring!$P$24)+IF(Data!$T281&lt;&gt;"",Scoring!$P$25)+IF(Data!$U281&lt;&gt;"",Scoring!$P$26)+IF(Data!$V281&lt;&gt;"",Scoring!$P$27)+IF(Data!$W281&lt;&gt;"",Scoring!$P$28)+IF(Data!$X281&lt;&gt;"",Scoring!$P$29)+IF(Data!$Y281&lt;&gt;"",Scoring!$P$30)+IF(Data!$Z281&lt;&gt;"",Scoring!$P$31)+IF(Data!$AA281&lt;&gt;"",Scoring!$P$32)+IF(Data!$AB281&lt;&gt;"",Scoring!$P$33)+IF(Data!$AC281&lt;&gt;"",Scoring!$P$34)+IF(Data!$AD281&lt;&gt;"",Scoring!$P$35)+IF(Data!$AE281&lt;&gt;"",Scoring!$P$36)+IF(Data!$AF281&lt;&gt;"",Scoring!$P$37)+IF(Data!$AG281&lt;&gt;"",Scoring!$P$38)+IF(Data!$AH281&lt;&gt;"",Scoring!$P$39)+IF(Data!$AI281&lt;&gt;"",Scoring!$P$40)+IF(Data!$AJ281&lt;&gt;"",Scoring!$P$41)+IF(Data!$AK281&lt;&gt;"",Scoring!$P$42)+IF(Data!$AL281&lt;&gt;"",Scoring!$P$43)+IF(Data!$AM281&lt;&gt;"",Scoring!$P$44)+IF(Data!$AN281&lt;&gt;"",Scoring!$P$45)+IF(Data!$AO281&lt;&gt;"",Scoring!$P$46)+IF(Data!$AP281&lt;&gt;"",Scoring!$P$47)+IF(Data!$AQ281&lt;&gt;"",Scoring!$P$48)+IF(Data!$AR281&lt;&gt;"",Scoring!$P$49)+IF(Data!$AS281&lt;&gt;"",Scoring!$P$50)+IF(Data!$AT281&lt;&gt;"",Scoring!$P$51)+IF(Data!$AU281&lt;&gt;"",Scoring!$P$52),"")</f>
        <v/>
      </c>
      <c r="BU281" s="180" t="str">
        <f>IF(BT281&lt;&gt;"",LOOKUP(BT281,Likelihoods!$A$7:$A$107,Likelihoods!N$7:N$107),"")</f>
        <v/>
      </c>
      <c r="BV281" s="181" t="str">
        <f>IF(AND(COUNTBLANK($B281:$O281)=13,COUNTBLANK($P281:$Q281)=1,COUNTBLANK($R281:$U281)=3,COUNTBLANK($V281:$X281)=2,COUNTBLANK($Y281:$AE281)=6,COUNTBLANK($AF281:$AJ281)=4,COUNTBLANK($AK281:AN281)=3,COUNTBLANK($AO281:$AQ281)=2,COUNTBLANK($AR281:$AS281)=1,COUNTBLANK($AT281:$AU281)=1),IF(Data!$B281&lt;&gt;"",Scoring!$Q$7)+IF(Data!$C281&lt;&gt;"",Scoring!$Q$8)+IF(Data!$D281&lt;&gt;"",Scoring!$Q$9)+IF(Data!$E281&lt;&gt;"",Scoring!$Q$10)+IF(Data!$F281&lt;&gt;"",Scoring!$Q$11)+IF(Data!$G281&lt;&gt;"",Scoring!$Q$12)+IF(Data!$H281&lt;&gt;"",Scoring!$Q$13)+IF(Data!$I281&lt;&gt;"",Scoring!$Q$14)+IF(Data!$J281&lt;&gt;"",Scoring!$Q$15)+IF(Data!$K281&lt;&gt;"",Scoring!$Q$16)+IF(Data!$L281&lt;&gt;"",Scoring!$Q$17)+IF(Data!$M281&lt;&gt;"",Scoring!$Q$18)+IF(Data!$N281&lt;&gt;"",Scoring!$Q$19)+IF(Data!$O281&lt;&gt;"",Scoring!$Q$20)+IF(Data!$P281&lt;&gt;"",Scoring!$Q$21)+IF(Data!$Q281&lt;&gt;"",Scoring!$Q$22)+IF(Data!$R281&lt;&gt;"",Scoring!$Q$23)+IF(Data!$S281&lt;&gt;"",Scoring!$Q$24)+IF(Data!$T281&lt;&gt;"",Scoring!$Q$25)+IF(Data!$U281&lt;&gt;"",Scoring!$Q$26)+IF(Data!$V281&lt;&gt;"",Scoring!$Q$27)+IF(Data!$W281&lt;&gt;"",Scoring!$Q$28)+IF(Data!$X281&lt;&gt;"",Scoring!$Q$29)+IF(Data!$Y281&lt;&gt;"",Scoring!$Q$30)+IF(Data!$Z281&lt;&gt;"",Scoring!$Q$31)+IF(Data!$AA281&lt;&gt;"",Scoring!$Q$32)+IF(Data!$AB281&lt;&gt;"",Scoring!$Q$33)+IF(Data!$AC281&lt;&gt;"",Scoring!$Q$34)+IF(Data!$AD281&lt;&gt;"",Scoring!$Q$35)+IF(Data!$AE281&lt;&gt;"",Scoring!$Q$36)+IF(Data!$AF281&lt;&gt;"",Scoring!$Q$37)+IF(Data!$AG281&lt;&gt;"",Scoring!$Q$38)+IF(Data!$AH281&lt;&gt;"",Scoring!$Q$39)+IF(Data!$AI281&lt;&gt;"",Scoring!$Q$40)+IF(Data!$AJ281&lt;&gt;"",Scoring!$Q$41)+IF(Data!$AK281&lt;&gt;"",Scoring!$Q$42)+IF(Data!$AL281&lt;&gt;"",Scoring!$Q$43)+IF(Data!$AM281&lt;&gt;"",Scoring!$Q$44)+IF(Data!$AN281&lt;&gt;"",Scoring!$Q$45)+IF(Data!$AO281&lt;&gt;"",Scoring!$Q$46)+IF(Data!$AP281&lt;&gt;"",Scoring!$Q$47)+IF(Data!$AQ281&lt;&gt;"",Scoring!$Q$48)+IF(Data!$AR281&lt;&gt;"",Scoring!$Q$49)+IF(Data!$AS281&lt;&gt;"",Scoring!$Q$50)+IF(Data!$AT281&lt;&gt;"",Scoring!$Q$51)+IF(Data!$AU281&lt;&gt;"",Scoring!$Q$52),"")</f>
        <v/>
      </c>
      <c r="BW281" s="183" t="str">
        <f>IF(BV281&lt;&gt;"",LOOKUP(BV281,Likelihoods!$A$7:$A$107,Likelihoods!O$7:O$107),"")</f>
        <v/>
      </c>
      <c r="BX281" s="9"/>
      <c r="BY281" s="9"/>
      <c r="BZ281" s="9"/>
      <c r="CA281" s="9"/>
      <c r="CB281" s="9"/>
      <c r="CC281" s="9"/>
      <c r="CD281" s="9"/>
      <c r="CE281" s="9"/>
      <c r="CF281" s="9"/>
      <c r="CG281" s="9"/>
      <c r="CH281" s="9"/>
      <c r="CI281" s="9"/>
      <c r="CJ281" s="9"/>
      <c r="CK281" s="9"/>
    </row>
    <row r="282" spans="1:89" ht="14.25">
      <c r="A282" s="59"/>
      <c r="B282" s="76"/>
      <c r="C282" s="77"/>
      <c r="D282" s="77"/>
      <c r="E282" s="77"/>
      <c r="F282" s="77"/>
      <c r="G282" s="77"/>
      <c r="H282" s="77"/>
      <c r="I282" s="77"/>
      <c r="J282" s="77"/>
      <c r="K282" s="77"/>
      <c r="L282" s="77"/>
      <c r="M282" s="77"/>
      <c r="N282" s="77"/>
      <c r="O282" s="77"/>
      <c r="P282" s="76"/>
      <c r="Q282" s="78"/>
      <c r="R282" s="77"/>
      <c r="S282" s="77"/>
      <c r="T282" s="77"/>
      <c r="U282" s="77"/>
      <c r="V282" s="76"/>
      <c r="W282" s="77"/>
      <c r="X282" s="78"/>
      <c r="Y282" s="77"/>
      <c r="Z282" s="77"/>
      <c r="AA282" s="77"/>
      <c r="AB282" s="77"/>
      <c r="AC282" s="77"/>
      <c r="AD282" s="77"/>
      <c r="AE282" s="77"/>
      <c r="AF282" s="76"/>
      <c r="AG282" s="77"/>
      <c r="AH282" s="77"/>
      <c r="AI282" s="77"/>
      <c r="AJ282" s="78"/>
      <c r="AK282" s="77"/>
      <c r="AL282" s="77"/>
      <c r="AM282" s="77"/>
      <c r="AN282" s="77"/>
      <c r="AO282" s="76"/>
      <c r="AP282" s="77"/>
      <c r="AQ282" s="78"/>
      <c r="AR282" s="76"/>
      <c r="AS282" s="78"/>
      <c r="AT282" s="77"/>
      <c r="AU282" s="77"/>
      <c r="AV282" s="179" t="str">
        <f>IF(AND(COUNTBLANK($B282:$O282)=13,COUNTBLANK($P282:$Q282)=1,COUNTBLANK($R282:$U282)=3,COUNTBLANK($V282:$X282)=2,COUNTBLANK($Y282:$AE282)=6,COUNTBLANK($AF282:$AJ282)=4,COUNTBLANK($AK282:AN282)=3,COUNTBLANK($AO282:$AQ282)=2,COUNTBLANK($AR282:$AS282)=1,COUNTBLANK($AT282:$AU282)=1),IF(Data!$B282&lt;&gt;"",Scoring!$D$7)+IF(Data!$C282&lt;&gt;"",Scoring!$D$8)+IF(Data!$D282&lt;&gt;"",Scoring!$D$9)+IF(Data!$E282&lt;&gt;"",Scoring!$D$10)+IF(Data!$F282&lt;&gt;"",Scoring!$D$11)+IF(Data!$G282&lt;&gt;"",Scoring!$D$12)+IF(Data!$H282&lt;&gt;"",Scoring!$D$13)+IF(Data!$I282&lt;&gt;"",Scoring!$D$14)+IF(Data!$J282&lt;&gt;"",Scoring!$D$15)+IF(Data!$K282&lt;&gt;"",Scoring!$D$16)+IF(Data!$L282&lt;&gt;"",Scoring!$D$17)+IF(Data!$M282&lt;&gt;"",Scoring!$D$18)+IF(Data!$N282&lt;&gt;"",Scoring!$D$19)+IF(Data!$O282&lt;&gt;"",Scoring!$D$20)+IF(Data!$P282&lt;&gt;"",Scoring!$D$21)+IF(Data!$Q282&lt;&gt;"",Scoring!$D$22)+IF(Data!$R282&lt;&gt;"",Scoring!$D$23)+IF(Data!$S282&lt;&gt;"",Scoring!$D$24)+IF(Data!$T282&lt;&gt;"",Scoring!$D$25)+IF(Data!$U282&lt;&gt;"",Scoring!$D$26)+IF(Data!$V282&lt;&gt;"",Scoring!$D$27)+IF(Data!$W282&lt;&gt;"",Scoring!$D$28)+IF(Data!$X282&lt;&gt;"",Scoring!$D$29)+IF(Data!$Y282&lt;&gt;"",Scoring!$D$30)+IF(Data!$Z282&lt;&gt;"",Scoring!$D$31)+IF(Data!$AA282&lt;&gt;"",Scoring!$D$32)+IF(Data!$AB282&lt;&gt;"",Scoring!$D$33)+IF(Data!$AC282&lt;&gt;"",Scoring!$D$34)+IF(Data!$AD282&lt;&gt;"",Scoring!$D$35)+IF(Data!$AE282&lt;&gt;"",Scoring!$D$36)+IF(Data!$AF282&lt;&gt;"",Scoring!$D$37)+IF(Data!$AG282&lt;&gt;"",Scoring!$D$38)+IF(Data!$AH282&lt;&gt;"",Scoring!$D$39)+IF(Data!$AI282&lt;&gt;"",Scoring!$D$40)+IF(Data!$AJ282&lt;&gt;"",Scoring!$D$41)+IF(Data!$AK282&lt;&gt;"",Scoring!$D$42)+IF(Data!$AL282&lt;&gt;"",Scoring!$D$43)+IF(Data!$AM282&lt;&gt;"",Scoring!$D$44)+IF(Data!$AN282&lt;&gt;"",Scoring!$D$45)+IF(Data!$AO282&lt;&gt;"",Scoring!$D$46)+IF(Data!$AP282&lt;&gt;"",Scoring!$D$47)+IF(Data!$AQ282&lt;&gt;"",Scoring!$D$48)+IF(Data!$AR282&lt;&gt;"",Scoring!$D$49)+IF(Data!$AS282&lt;&gt;"",Scoring!$D$50)+IF(Data!$AT282&lt;&gt;"",Scoring!$D$51)+IF(Data!$AU282&lt;&gt;"",Scoring!$D$52),"")</f>
        <v/>
      </c>
      <c r="AW282" s="180" t="str">
        <f>IF(AV282&lt;&gt;"",LOOKUP(AV282,Likelihoods!$A$7:$A$107,Likelihoods!B$7:B$107),"")</f>
        <v/>
      </c>
      <c r="AX282" s="181" t="str">
        <f>IF(AND(COUNTBLANK($B282:$O282)=13,COUNTBLANK($P282:$Q282)=1,COUNTBLANK($R282:$U282)=3,COUNTBLANK($V282:$X282)=2,COUNTBLANK($Y282:$AE282)=6,COUNTBLANK($AF282:$AJ282)=4,COUNTBLANK($AK282:AN282)=3,COUNTBLANK($AO282:$AQ282)=2,COUNTBLANK($AR282:$AS282)=1,COUNTBLANK($AT282:$AU282)=1),IF(Data!$B282&lt;&gt;"",Scoring!$E$7)+IF(Data!$C282&lt;&gt;"",Scoring!$E$8)+IF(Data!$D282&lt;&gt;"",Scoring!$E$9)+IF(Data!$E282&lt;&gt;"",Scoring!$E$10)+IF(Data!$F282&lt;&gt;"",Scoring!$E$11)+IF(Data!$G282&lt;&gt;"",Scoring!$E$12)+IF(Data!$H282&lt;&gt;"",Scoring!$E$13)+IF(Data!$I282&lt;&gt;"",Scoring!$E$14)+IF(Data!$J282&lt;&gt;"",Scoring!$E$15)+IF(Data!$K282&lt;&gt;"",Scoring!$E$16)+IF(Data!$L282&lt;&gt;"",Scoring!$E$17)+IF(Data!$M282&lt;&gt;"",Scoring!$E$18)+IF(Data!$N282&lt;&gt;"",Scoring!$E$19)+IF(Data!$O282&lt;&gt;"",Scoring!$E$20)+IF(Data!$P282&lt;&gt;"",Scoring!$E$21)+IF(Data!$Q282&lt;&gt;"",Scoring!$E$22)+IF(Data!$R282&lt;&gt;"",Scoring!$E$23)+IF(Data!$S282&lt;&gt;"",Scoring!$E$24)+IF(Data!$T282&lt;&gt;"",Scoring!$E$25)+IF(Data!$U282&lt;&gt;"",Scoring!$E$26)+IF(Data!$V282&lt;&gt;"",Scoring!$E$27)+IF(Data!$W282&lt;&gt;"",Scoring!$E$28)+IF(Data!$X282&lt;&gt;"",Scoring!$E$29)+IF(Data!$Y282&lt;&gt;"",Scoring!$E$30)+IF(Data!$Z282&lt;&gt;"",Scoring!$E$31)+IF(Data!$AA282&lt;&gt;"",Scoring!$E$32)+IF(Data!$AB282&lt;&gt;"",Scoring!$E$33)+IF(Data!$AC282&lt;&gt;"",Scoring!$E$34)+IF(Data!$AD282&lt;&gt;"",Scoring!$E$35)+IF(Data!$AE282&lt;&gt;"",Scoring!$E$36)+IF(Data!$AF282&lt;&gt;"",Scoring!$E$37)+IF(Data!$AG282&lt;&gt;"",Scoring!$E$38)+IF(Data!$AH282&lt;&gt;"",Scoring!$E$39)+IF(Data!$AI282&lt;&gt;"",Scoring!$E$40)+IF(Data!$AJ282&lt;&gt;"",Scoring!$E$41)+IF(Data!$AK282&lt;&gt;"",Scoring!$E$42)+IF(Data!$AL282&lt;&gt;"",Scoring!$E$43)+IF(Data!$AM282&lt;&gt;"",Scoring!$E$44)+IF(Data!$AN282&lt;&gt;"",Scoring!$E$45)+IF(Data!$AO282&lt;&gt;"",Scoring!$E$46)+IF(Data!$AP282&lt;&gt;"",Scoring!$E$47)+IF(Data!$AQ282&lt;&gt;"",Scoring!$E$48)+IF(Data!$AR282&lt;&gt;"",Scoring!$E$49)+IF(Data!$AS282&lt;&gt;"",Scoring!$E$50)+IF(Data!$AT282&lt;&gt;"",Scoring!$E$51)+IF(Data!$AU282&lt;&gt;"",Scoring!$E$52),"")</f>
        <v/>
      </c>
      <c r="AY282" s="180" t="str">
        <f>IF(AX282&lt;&gt;"",LOOKUP(AX282,Likelihoods!$A$7:$A$107,Likelihoods!C$7:C$107),"")</f>
        <v/>
      </c>
      <c r="AZ282" s="182" t="str">
        <f>IF(AND(COUNTBLANK($B282:$O282)=13,COUNTBLANK($P282:$Q282)=1,COUNTBLANK($R282:$U282)=3,COUNTBLANK($V282:$X282)=2,COUNTBLANK($Y282:$AE282)=6,COUNTBLANK($AF282:$AJ282)=4,COUNTBLANK($AK282:AN282)=3,COUNTBLANK($AO282:$AQ282)=2,COUNTBLANK($AR282:$AS282)=1,COUNTBLANK($AT282:$AU282)=1),IF(Data!$B282&lt;&gt;"",Scoring!$F$7)+IF(Data!$C282&lt;&gt;"",Scoring!$F$8)+IF(Data!$D282&lt;&gt;"",Scoring!$F$9)+IF(Data!$E282&lt;&gt;"",Scoring!$F$10)+IF(Data!$F282&lt;&gt;"",Scoring!$F$11)+IF(Data!$G282&lt;&gt;"",Scoring!$F$12)+IF(Data!$H282&lt;&gt;"",Scoring!$F$13)+IF(Data!$I282&lt;&gt;"",Scoring!$F$14)+IF(Data!$J282&lt;&gt;"",Scoring!$F$15)+IF(Data!$K282&lt;&gt;"",Scoring!$F$16)+IF(Data!$L282&lt;&gt;"",Scoring!$F$17)+IF(Data!$M282&lt;&gt;"",Scoring!$F$18)+IF(Data!$N282&lt;&gt;"",Scoring!$F$19)+IF(Data!$O282&lt;&gt;"",Scoring!$F$20)+IF(Data!$P282&lt;&gt;"",Scoring!$F$21)+IF(Data!$Q282&lt;&gt;"",Scoring!$F$22)+IF(Data!$R282&lt;&gt;"",Scoring!$F$23)+IF(Data!$S282&lt;&gt;"",Scoring!$F$24)+IF(Data!$T282&lt;&gt;"",Scoring!$F$25)+IF(Data!$U282&lt;&gt;"",Scoring!$F$26)+IF(Data!$V282&lt;&gt;"",Scoring!$F$27)+IF(Data!$W282&lt;&gt;"",Scoring!$F$28)+IF(Data!$X282&lt;&gt;"",Scoring!$F$29)+IF(Data!$Y282&lt;&gt;"",Scoring!$F$30)+IF(Data!$Z282&lt;&gt;"",Scoring!$F$31)+IF(Data!$AA282&lt;&gt;"",Scoring!$F$32)+IF(Data!$AB282&lt;&gt;"",Scoring!$F$33)+IF(Data!$AC282&lt;&gt;"",Scoring!$F$34)+IF(Data!$AD282&lt;&gt;"",Scoring!$F$35)+IF(Data!$AE282&lt;&gt;"",Scoring!$F$36)+IF(Data!$AF282&lt;&gt;"",Scoring!$F$37)+IF(Data!$AG282&lt;&gt;"",Scoring!$F$38)+IF(Data!$AH282&lt;&gt;"",Scoring!$F$39)+IF(Data!$AI282&lt;&gt;"",Scoring!$F$40)+IF(Data!$AJ282&lt;&gt;"",Scoring!$F$41)+IF(Data!$AK282&lt;&gt;"",Scoring!$F$42)+IF(Data!$AL282&lt;&gt;"",Scoring!$F$43)+IF(Data!$AM282&lt;&gt;"",Scoring!$F$44)+IF(Data!$AN282&lt;&gt;"",Scoring!$F$45)+IF(Data!$AO282&lt;&gt;"",Scoring!$F$46)+IF(Data!$AP282&lt;&gt;"",Scoring!$F$47)+IF(Data!$AQ282&lt;&gt;"",Scoring!$F$48)+IF(Data!$AR282&lt;&gt;"",Scoring!$F$49)+IF(Data!$AS282&lt;&gt;"",Scoring!$F$50)+IF(Data!$AT282&lt;&gt;"",Scoring!$F$51)+IF(Data!$AU282&lt;&gt;"",Scoring!$F$52),"")</f>
        <v/>
      </c>
      <c r="BA282" s="183" t="str">
        <f>IF(AZ282&lt;&gt;"",LOOKUP(AZ282,Likelihoods!$A$7:$A$107,Likelihoods!D$7:D$107),"")</f>
        <v/>
      </c>
      <c r="BB282" s="181" t="str">
        <f>IF(AND(COUNTBLANK($B282:$O282)=13,COUNTBLANK($P282:$Q282)=1,COUNTBLANK($R282:$U282)=3,COUNTBLANK($V282:$X282)=2,COUNTBLANK($Y282:$AE282)=6,COUNTBLANK($AF282:$AJ282)=4,COUNTBLANK($AK282:AN282)=3,COUNTBLANK($AO282:$AQ282)=2,COUNTBLANK($AR282:$AS282)=1,COUNTBLANK($AT282:$AU282)=1),IF(Data!$B282&lt;&gt;"",Scoring!$G$7)+IF(Data!$C282&lt;&gt;"",Scoring!$G$8)+IF(Data!$D282&lt;&gt;"",Scoring!$G$9)+IF(Data!$E282&lt;&gt;"",Scoring!$G$10)+IF(Data!$F282&lt;&gt;"",Scoring!$G$11)+IF(Data!$G282&lt;&gt;"",Scoring!$G$12)+IF(Data!$H282&lt;&gt;"",Scoring!$G$13)+IF(Data!$I282&lt;&gt;"",Scoring!$G$14)+IF(Data!$J282&lt;&gt;"",Scoring!$G$15)+IF(Data!$K282&lt;&gt;"",Scoring!$G$16)+IF(Data!$L282&lt;&gt;"",Scoring!$G$17)+IF(Data!$M282&lt;&gt;"",Scoring!$G$18)+IF(Data!$N282&lt;&gt;"",Scoring!$G$19)+IF(Data!$O282&lt;&gt;"",Scoring!$G$20)+IF(Data!$P282&lt;&gt;"",Scoring!$G$21)+IF(Data!$Q282&lt;&gt;"",Scoring!$G$22)+IF(Data!$R282&lt;&gt;"",Scoring!$G$23)+IF(Data!$S282&lt;&gt;"",Scoring!$G$24)+IF(Data!$T282&lt;&gt;"",Scoring!$G$25)+IF(Data!$U282&lt;&gt;"",Scoring!$G$26)+IF(Data!$V282&lt;&gt;"",Scoring!$G$27)+IF(Data!$W282&lt;&gt;"",Scoring!$G$28)+IF(Data!$X282&lt;&gt;"",Scoring!$G$29)+IF(Data!$Y282&lt;&gt;"",Scoring!$G$30)+IF(Data!$Z282&lt;&gt;"",Scoring!$G$31)+IF(Data!$AA282&lt;&gt;"",Scoring!$G$32)+IF(Data!$AB282&lt;&gt;"",Scoring!$G$33)+IF(Data!$AC282&lt;&gt;"",Scoring!$G$34)+IF(Data!$AD282&lt;&gt;"",Scoring!$G$35)+IF(Data!$AE282&lt;&gt;"",Scoring!$G$36)+IF(Data!$AF282&lt;&gt;"",Scoring!$G$37)+IF(Data!$AG282&lt;&gt;"",Scoring!$G$38)+IF(Data!$AH282&lt;&gt;"",Scoring!$G$39)+IF(Data!$AI282&lt;&gt;"",Scoring!$G$40)+IF(Data!$AJ282&lt;&gt;"",Scoring!$G$41)+IF(Data!$AK282&lt;&gt;"",Scoring!$G$42)+IF(Data!$AL282&lt;&gt;"",Scoring!$G$43)+IF(Data!$AM282&lt;&gt;"",Scoring!$G$44)+IF(Data!$AN282&lt;&gt;"",Scoring!$G$45)+IF(Data!$AO282&lt;&gt;"",Scoring!$G$46)+IF(Data!$AP282&lt;&gt;"",Scoring!$G$47)+IF(Data!$AQ282&lt;&gt;"",Scoring!$G$48)+IF(Data!$AR282&lt;&gt;"",Scoring!$G$49)+IF(Data!$AS282&lt;&gt;"",Scoring!$G$50)+IF(Data!$AT282&lt;&gt;"",Scoring!$G$51)+IF(Data!$AU282&lt;&gt;"",Scoring!$G$52),"")</f>
        <v/>
      </c>
      <c r="BC282" s="184" t="str">
        <f>IF(BB282&lt;&gt;"",LOOKUP(BB282,Likelihoods!$A$7:$A$107,Likelihoods!E$7:E$107),"")</f>
        <v/>
      </c>
      <c r="BD282" s="185" t="str">
        <f>IF(AND(COUNTBLANK($B282:$O282)=13,COUNTBLANK($P282:$Q282)=1,COUNTBLANK($R282:$U282)=3,COUNTBLANK($V282:$X282)=2,COUNTBLANK($Y282:$AE282)=6,COUNTBLANK($AF282:$AJ282)=4,COUNTBLANK($AK282:AN282)=3,COUNTBLANK($AO282:$AQ282)=2,COUNTBLANK($AR282:$AS282)=1,COUNTBLANK($AT282:$AU282)=1),IF(Data!$B282&lt;&gt;"",Scoring!$H$7)+IF(Data!$C282&lt;&gt;"",Scoring!$H$8)+IF(Data!$D282&lt;&gt;"",Scoring!$H$9)+IF(Data!$E282&lt;&gt;"",Scoring!$H$10)+IF(Data!$F282&lt;&gt;"",Scoring!$H$11)+IF(Data!$G282&lt;&gt;"",Scoring!$H$12)+IF(Data!$H282&lt;&gt;"",Scoring!$H$13)+IF(Data!$I282&lt;&gt;"",Scoring!$H$14)+IF(Data!$J282&lt;&gt;"",Scoring!$H$15)+IF(Data!$K282&lt;&gt;"",Scoring!$H$16)+IF(Data!$L282&lt;&gt;"",Scoring!$H$17)+IF(Data!$M282&lt;&gt;"",Scoring!$H$18)+IF(Data!$N282&lt;&gt;"",Scoring!$H$19)+IF(Data!$O282&lt;&gt;"",Scoring!$H$20)+IF(Data!$P282&lt;&gt;"",Scoring!$H$21)+IF(Data!$Q282&lt;&gt;"",Scoring!$H$22)+IF(Data!$R282&lt;&gt;"",Scoring!$H$23)+IF(Data!$S282&lt;&gt;"",Scoring!$H$24)+IF(Data!$T282&lt;&gt;"",Scoring!$H$25)+IF(Data!$U282&lt;&gt;"",Scoring!$H$26)+IF(Data!$V282&lt;&gt;"",Scoring!$H$27)+IF(Data!$W282&lt;&gt;"",Scoring!$H$28)+IF(Data!$X282&lt;&gt;"",Scoring!$H$29)+IF(Data!$Y282&lt;&gt;"",Scoring!$H$30)+IF(Data!$Z282&lt;&gt;"",Scoring!$H$31)+IF(Data!$AA282&lt;&gt;"",Scoring!$H$32)+IF(Data!$AB282&lt;&gt;"",Scoring!$H$33)+IF(Data!$AC282&lt;&gt;"",Scoring!$H$34)+IF(Data!$AD282&lt;&gt;"",Scoring!$H$35)+IF(Data!$AE282&lt;&gt;"",Scoring!$H$36)+IF(Data!$AF282&lt;&gt;"",Scoring!$H$37)+IF(Data!$AG282&lt;&gt;"",Scoring!$H$38)+IF(Data!$AH282&lt;&gt;"",Scoring!$H$39)+IF(Data!$AI282&lt;&gt;"",Scoring!$H$40)+IF(Data!$AJ282&lt;&gt;"",Scoring!$H$41)+IF(Data!$AK282&lt;&gt;"",Scoring!$H$42)+IF(Data!$AL282&lt;&gt;"",Scoring!$H$43)+IF(Data!$AM282&lt;&gt;"",Scoring!$H$44)+IF(Data!$AN282&lt;&gt;"",Scoring!$H$45)+IF(Data!$AO282&lt;&gt;"",Scoring!$H$46)+IF(Data!$AP282&lt;&gt;"",Scoring!$H$47)+IF(Data!$AQ282&lt;&gt;"",Scoring!$H$48)+IF(Data!$AR282&lt;&gt;"",Scoring!$H$49)+IF(Data!$AS282&lt;&gt;"",Scoring!$H$50)+IF(Data!$AT282&lt;&gt;"",Scoring!$H$51)+IF(Data!$AU282&lt;&gt;"",Scoring!$H$52),"")</f>
        <v/>
      </c>
      <c r="BE282" s="186" t="str">
        <f>IF(BD282&lt;&gt;"",LOOKUP(BD282,Likelihoods!$A$7:$A$107,Likelihoods!F$7:F$107),"")</f>
        <v/>
      </c>
      <c r="BF282" s="181" t="str">
        <f>IF(AND(COUNTBLANK($B282:$O282)=13,COUNTBLANK($P282:$Q282)=1,COUNTBLANK($R282:$U282)=3,COUNTBLANK($V282:$X282)=2,COUNTBLANK($Y282:$AE282)=6,COUNTBLANK($AF282:$AJ282)=4,COUNTBLANK($AK282:AN282)=3,COUNTBLANK($AO282:$AQ282)=2,COUNTBLANK($AR282:$AS282)=1,COUNTBLANK($AT282:$AU282)=1),IF(Data!$B282&lt;&gt;"",Scoring!$I$7)+IF(Data!$C282&lt;&gt;"",Scoring!$I$8)+IF(Data!$D282&lt;&gt;"",Scoring!$I$9)+IF(Data!$E282&lt;&gt;"",Scoring!$I$10)+IF(Data!$F282&lt;&gt;"",Scoring!$I$11)+IF(Data!$G282&lt;&gt;"",Scoring!$I$12)+IF(Data!$H282&lt;&gt;"",Scoring!$I$13)+IF(Data!$I282&lt;&gt;"",Scoring!$I$14)+IF(Data!$J282&lt;&gt;"",Scoring!$I$15)+IF(Data!$K282&lt;&gt;"",Scoring!$I$16)+IF(Data!$L282&lt;&gt;"",Scoring!$I$17)+IF(Data!$M282&lt;&gt;"",Scoring!$I$18)+IF(Data!$N282&lt;&gt;"",Scoring!$I$19)+IF(Data!$O282&lt;&gt;"",Scoring!$I$20)+IF(Data!$P282&lt;&gt;"",Scoring!$I$21)+IF(Data!$Q282&lt;&gt;"",Scoring!$I$22)+IF(Data!$R282&lt;&gt;"",Scoring!$I$23)+IF(Data!$S282&lt;&gt;"",Scoring!$I$24)+IF(Data!$T282&lt;&gt;"",Scoring!$I$25)+IF(Data!$U282&lt;&gt;"",Scoring!$I$26)+IF(Data!$V282&lt;&gt;"",Scoring!$I$27)+IF(Data!$W282&lt;&gt;"",Scoring!$I$28)+IF(Data!$X282&lt;&gt;"",Scoring!$I$29)+IF(Data!$Y282&lt;&gt;"",Scoring!$I$30)+IF(Data!$Z282&lt;&gt;"",Scoring!$I$31)+IF(Data!$AA282&lt;&gt;"",Scoring!$I$32)+IF(Data!$AB282&lt;&gt;"",Scoring!$I$33)+IF(Data!$AC282&lt;&gt;"",Scoring!$I$34)+IF(Data!$AD282&lt;&gt;"",Scoring!$I$35)+IF(Data!$AE282&lt;&gt;"",Scoring!$I$36)+IF(Data!$AF282&lt;&gt;"",Scoring!$I$37)+IF(Data!$AG282&lt;&gt;"",Scoring!$I$38)+IF(Data!$AH282&lt;&gt;"",Scoring!$I$39)+IF(Data!$AI282&lt;&gt;"",Scoring!$I$40)+IF(Data!$AJ282&lt;&gt;"",Scoring!$I$41)+IF(Data!$AK282&lt;&gt;"",Scoring!$I$42)+IF(Data!$AL282&lt;&gt;"",Scoring!$I$43)+IF(Data!$AM282&lt;&gt;"",Scoring!$I$44)+IF(Data!$AN282&lt;&gt;"",Scoring!$I$45)+IF(Data!$AO282&lt;&gt;"",Scoring!$I$46)+IF(Data!$AP282&lt;&gt;"",Scoring!$I$47)+IF(Data!$AQ282&lt;&gt;"",Scoring!$I$48)+IF(Data!$AR282&lt;&gt;"",Scoring!$I$49)+IF(Data!$AS282&lt;&gt;"",Scoring!$I$50)+IF(Data!$AT282&lt;&gt;"",Scoring!$I$51)+IF(Data!$AU282&lt;&gt;"",Scoring!$I$52),"")</f>
        <v/>
      </c>
      <c r="BG282" s="180" t="str">
        <f>IF(BF282&lt;&gt;"",LOOKUP(BF282,Likelihoods!$A$7:$A$107,Likelihoods!G$7:G$107),"")</f>
        <v/>
      </c>
      <c r="BH282" s="187" t="str">
        <f>IF(AND(COUNTBLANK($B282:$O282)=13,COUNTBLANK($P282:$Q282)=1,COUNTBLANK($R282:$U282)=3,COUNTBLANK($V282:$X282)=2,COUNTBLANK($Y282:$AE282)=6,COUNTBLANK($AF282:$AJ282)=4,COUNTBLANK($AK282:AN282)=3,COUNTBLANK($AO282:$AQ282)=2,COUNTBLANK($AR282:$AS282)=1,COUNTBLANK($AT282:$AU282)=1),IF(Data!$B282&lt;&gt;"",Scoring!$J$7)+IF(Data!$C282&lt;&gt;"",Scoring!$J$8)+IF(Data!$D282&lt;&gt;"",Scoring!$J$9)+IF(Data!$E282&lt;&gt;"",Scoring!$J$10)+IF(Data!$F282&lt;&gt;"",Scoring!$J$11)+IF(Data!$G282&lt;&gt;"",Scoring!$J$12)+IF(Data!$H282&lt;&gt;"",Scoring!$J$13)+IF(Data!$I282&lt;&gt;"",Scoring!$J$14)+IF(Data!$J282&lt;&gt;"",Scoring!$J$15)+IF(Data!$K282&lt;&gt;"",Scoring!$J$16)+IF(Data!$L282&lt;&gt;"",Scoring!$J$17)+IF(Data!$M282&lt;&gt;"",Scoring!$J$18)+IF(Data!$N282&lt;&gt;"",Scoring!$J$19)+IF(Data!$O282&lt;&gt;"",Scoring!$J$20)+IF(Data!$P282&lt;&gt;"",Scoring!$J$21)+IF(Data!$Q282&lt;&gt;"",Scoring!$J$22)+IF(Data!$R282&lt;&gt;"",Scoring!$J$23)+IF(Data!$S282&lt;&gt;"",Scoring!$J$24)+IF(Data!$T282&lt;&gt;"",Scoring!$J$25)+IF(Data!$U282&lt;&gt;"",Scoring!$J$26)+IF(Data!$V282&lt;&gt;"",Scoring!$J$27)+IF(Data!$W282&lt;&gt;"",Scoring!$J$28)+IF(Data!$X282&lt;&gt;"",Scoring!$J$29)+IF(Data!$Y282&lt;&gt;"",Scoring!$J$30)+IF(Data!$Z282&lt;&gt;"",Scoring!$J$31)+IF(Data!$AA282&lt;&gt;"",Scoring!$J$32)+IF(Data!$AB282&lt;&gt;"",Scoring!$J$33)+IF(Data!$AC282&lt;&gt;"",Scoring!$J$34)+IF(Data!$AD282&lt;&gt;"",Scoring!$J$35)+IF(Data!$AE282&lt;&gt;"",Scoring!$J$36)+IF(Data!$AF282&lt;&gt;"",Scoring!$J$37)+IF(Data!$AG282&lt;&gt;"",Scoring!$J$38)+IF(Data!$AH282&lt;&gt;"",Scoring!$J$39)+IF(Data!$AI282&lt;&gt;"",Scoring!$J$40)+IF(Data!$AJ282&lt;&gt;"",Scoring!$J$41)+IF(Data!$AK282&lt;&gt;"",Scoring!$J$42)+IF(Data!$AL282&lt;&gt;"",Scoring!$J$43)+IF(Data!$AM282&lt;&gt;"",Scoring!$J$44)+IF(Data!$AN282&lt;&gt;"",Scoring!$J$45)+IF(Data!$AO282&lt;&gt;"",Scoring!$J$46)+IF(Data!$AP282&lt;&gt;"",Scoring!$J$47)+IF(Data!$AQ282&lt;&gt;"",Scoring!$J$48)+IF(Data!$AR282&lt;&gt;"",Scoring!$J$49)+IF(Data!$AS282&lt;&gt;"",Scoring!$J$50)+IF(Data!$AT282&lt;&gt;"",Scoring!$J$51)+IF(Data!$AU282&lt;&gt;"",Scoring!$J$52),"")</f>
        <v/>
      </c>
      <c r="BI282" s="183" t="str">
        <f>IF(BH282&lt;&gt;"",LOOKUP(BH282,Likelihoods!$A$7:$A$107,Likelihoods!H$7:H$107),"")</f>
        <v/>
      </c>
      <c r="BJ282" s="188" t="str">
        <f>IF(AND(COUNTBLANK($B282:$O282)=13,COUNTBLANK($P282:$Q282)=1,COUNTBLANK($R282:$U282)=3,COUNTBLANK($V282:$X282)=2,COUNTBLANK($Y282:$AE282)=6,COUNTBLANK($AF282:$AJ282)=4,COUNTBLANK($AK282:AN282)=3,COUNTBLANK($AO282:$AQ282)=2,COUNTBLANK($AR282:$AS282)=1,COUNTBLANK($AT282:$AU282)=1),IF(Data!$B282&lt;&gt;"",Scoring!$K$7)+IF(Data!$C282&lt;&gt;"",Scoring!$K$8)+IF(Data!$D282&lt;&gt;"",Scoring!$K$9)+IF(Data!$E282&lt;&gt;"",Scoring!$K$10)+IF(Data!$F282&lt;&gt;"",Scoring!$K$11)+IF(Data!$G282&lt;&gt;"",Scoring!$K$12)+IF(Data!$H282&lt;&gt;"",Scoring!$K$13)+IF(Data!$I282&lt;&gt;"",Scoring!$K$14)+IF(Data!$J282&lt;&gt;"",Scoring!$K$15)+IF(Data!$K282&lt;&gt;"",Scoring!$K$16)+IF(Data!$L282&lt;&gt;"",Scoring!$K$17)+IF(Data!$M282&lt;&gt;"",Scoring!$K$18)+IF(Data!$N282&lt;&gt;"",Scoring!$K$19)+IF(Data!$O282&lt;&gt;"",Scoring!$K$20)+IF(Data!$P282&lt;&gt;"",Scoring!$K$21)+IF(Data!$Q282&lt;&gt;"",Scoring!$K$22)+IF(Data!$R282&lt;&gt;"",Scoring!$K$23)+IF(Data!$S282&lt;&gt;"",Scoring!$K$24)+IF(Data!$T282&lt;&gt;"",Scoring!$K$25)+IF(Data!$U282&lt;&gt;"",Scoring!$K$26)+IF(Data!$V282&lt;&gt;"",Scoring!$K$27)+IF(Data!$W282&lt;&gt;"",Scoring!$K$28)+IF(Data!$X282&lt;&gt;"",Scoring!$K$29)+IF(Data!$Y282&lt;&gt;"",Scoring!$K$30)+IF(Data!$Z282&lt;&gt;"",Scoring!$K$31)+IF(Data!$AA282&lt;&gt;"",Scoring!$K$32)+IF(Data!$AB282&lt;&gt;"",Scoring!$K$33)+IF(Data!$AC282&lt;&gt;"",Scoring!$K$34)+IF(Data!$AD282&lt;&gt;"",Scoring!$K$35)+IF(Data!$AE282&lt;&gt;"",Scoring!$K$36)+IF(Data!$AF282&lt;&gt;"",Scoring!$K$37)+IF(Data!$AG282&lt;&gt;"",Scoring!$K$38)+IF(Data!$AH282&lt;&gt;"",Scoring!$K$39)+IF(Data!$AI282&lt;&gt;"",Scoring!$K$40)+IF(Data!$AJ282&lt;&gt;"",Scoring!$K$41)+IF(Data!$AK282&lt;&gt;"",Scoring!$K$42)+IF(Data!$AL282&lt;&gt;"",Scoring!$K$43)+IF(Data!$AM282&lt;&gt;"",Scoring!$K$44)+IF(Data!$AN282&lt;&gt;"",Scoring!$K$45)+IF(Data!$AO282&lt;&gt;"",Scoring!$K$46)+IF(Data!$AP282&lt;&gt;"",Scoring!$K$47)+IF(Data!$AQ282&lt;&gt;"",Scoring!$K$48)+IF(Data!$AR282&lt;&gt;"",Scoring!$K$49)+IF(Data!$AS282&lt;&gt;"",Scoring!$K$50)+IF(Data!$AT282&lt;&gt;"",Scoring!$K$51)+IF(Data!$AU282&lt;&gt;"",Scoring!$K$52),"")</f>
        <v/>
      </c>
      <c r="BK282" s="184" t="str">
        <f>IF(BJ282&lt;&gt;"",LOOKUP(BJ282,Likelihoods!$A$7:$A$107,Likelihoods!I$7:I$107),"")</f>
        <v/>
      </c>
      <c r="BL282" s="187" t="str">
        <f>IF(AND(COUNTBLANK($B282:$O282)=13,COUNTBLANK($P282:$Q282)=1,COUNTBLANK($R282:$U282)=3,COUNTBLANK($V282:$X282)=2,COUNTBLANK($Y282:$AE282)=6,COUNTBLANK($AF282:$AJ282)=4,COUNTBLANK($AK282:AN282)=3,COUNTBLANK($AO282:$AQ282)=2,COUNTBLANK($AR282:$AS282)=1,COUNTBLANK($AT282:$AU282)=1),IF(Data!$B282&lt;&gt;"",Scoring!$L$7)+IF(Data!$C282&lt;&gt;"",Scoring!$L$8)+IF(Data!$D282&lt;&gt;"",Scoring!$L$9)+IF(Data!$E282&lt;&gt;"",Scoring!$L$10)+IF(Data!$F282&lt;&gt;"",Scoring!$L$11)+IF(Data!$G282&lt;&gt;"",Scoring!$L$12)+IF(Data!$H282&lt;&gt;"",Scoring!$L$13)+IF(Data!$I282&lt;&gt;"",Scoring!$L$14)+IF(Data!$J282&lt;&gt;"",Scoring!$L$15)+IF(Data!$K282&lt;&gt;"",Scoring!$L$16)+IF(Data!$L282&lt;&gt;"",Scoring!$L$17)+IF(Data!$M282&lt;&gt;"",Scoring!$L$18)+IF(Data!$N282&lt;&gt;"",Scoring!$L$19)+IF(Data!$O282&lt;&gt;"",Scoring!$L$20)+IF(Data!$P282&lt;&gt;"",Scoring!$L$21)+IF(Data!$Q282&lt;&gt;"",Scoring!$L$22)+IF(Data!$R282&lt;&gt;"",Scoring!$L$23)+IF(Data!$S282&lt;&gt;"",Scoring!$L$24)+IF(Data!$T282&lt;&gt;"",Scoring!$L$25)+IF(Data!$U282&lt;&gt;"",Scoring!$L$26)+IF(Data!$V282&lt;&gt;"",Scoring!$L$27)+IF(Data!$W282&lt;&gt;"",Scoring!$L$28)+IF(Data!$X282&lt;&gt;"",Scoring!$L$29)+IF(Data!$Y282&lt;&gt;"",Scoring!$L$30)+IF(Data!$Z282&lt;&gt;"",Scoring!$L$31)+IF(Data!$AA282&lt;&gt;"",Scoring!$L$32)+IF(Data!$AB282&lt;&gt;"",Scoring!$L$33)+IF(Data!$AC282&lt;&gt;"",Scoring!$L$34)+IF(Data!$AD282&lt;&gt;"",Scoring!$L$35)+IF(Data!$AE282&lt;&gt;"",Scoring!$L$36)+IF(Data!$AF282&lt;&gt;"",Scoring!$L$37)+IF(Data!$AG282&lt;&gt;"",Scoring!$L$38)+IF(Data!$AH282&lt;&gt;"",Scoring!$L$39)+IF(Data!$AI282&lt;&gt;"",Scoring!$L$40)+IF(Data!$AJ282&lt;&gt;"",Scoring!$L$41)+IF(Data!$AK282&lt;&gt;"",Scoring!$L$42)+IF(Data!$AL282&lt;&gt;"",Scoring!$L$43)+IF(Data!$AM282&lt;&gt;"",Scoring!$L$44)+IF(Data!$AN282&lt;&gt;"",Scoring!$L$45)+IF(Data!$AO282&lt;&gt;"",Scoring!$L$46)+IF(Data!$AP282&lt;&gt;"",Scoring!$L$47)+IF(Data!$AQ282&lt;&gt;"",Scoring!$L$48)+IF(Data!$AR282&lt;&gt;"",Scoring!$L$49)+IF(Data!$AS282&lt;&gt;"",Scoring!$L$50)+IF(Data!$AT282&lt;&gt;"",Scoring!$L$51)+IF(Data!$AU282&lt;&gt;"",Scoring!$L$52),"")</f>
        <v/>
      </c>
      <c r="BM282" s="180" t="str">
        <f>IF(BL282&lt;&gt;"",LOOKUP(BL282,Likelihoods!$A$7:$A$107,Likelihoods!J$7:J$107),"")</f>
        <v/>
      </c>
      <c r="BN282" s="181" t="str">
        <f>IF(AND(COUNTBLANK($B282:$O282)=13,COUNTBLANK($P282:$Q282)=1,COUNTBLANK($R282:$U282)=3,COUNTBLANK($V282:$X282)=2,COUNTBLANK($Y282:$AE282)=6,COUNTBLANK($AF282:$AJ282)=4,COUNTBLANK($AK282:AN282)=3,COUNTBLANK($AO282:$AQ282)=2,COUNTBLANK($AR282:$AS282)=1,COUNTBLANK($AT282:$AU282)=1),IF(Data!$B282&lt;&gt;"",Scoring!$M$7)+IF(Data!$C282&lt;&gt;"",Scoring!$M$8)+IF(Data!$D282&lt;&gt;"",Scoring!$M$9)+IF(Data!$E282&lt;&gt;"",Scoring!$M$10)+IF(Data!$F282&lt;&gt;"",Scoring!$M$11)+IF(Data!$G282&lt;&gt;"",Scoring!$M$12)+IF(Data!$H282&lt;&gt;"",Scoring!$M$13)+IF(Data!$I282&lt;&gt;"",Scoring!$M$14)+IF(Data!$J282&lt;&gt;"",Scoring!$M$15)+IF(Data!$K282&lt;&gt;"",Scoring!$M$16)+IF(Data!$L282&lt;&gt;"",Scoring!$M$17)+IF(Data!$M282&lt;&gt;"",Scoring!$M$18)+IF(Data!$N282&lt;&gt;"",Scoring!$M$19)+IF(Data!$O282&lt;&gt;"",Scoring!$M$20)+IF(Data!$P282&lt;&gt;"",Scoring!$M$21)+IF(Data!$Q282&lt;&gt;"",Scoring!$M$22)+IF(Data!$R282&lt;&gt;"",Scoring!$M$23)+IF(Data!$S282&lt;&gt;"",Scoring!$M$24)+IF(Data!$T282&lt;&gt;"",Scoring!$M$25)+IF(Data!$U282&lt;&gt;"",Scoring!$M$26)+IF(Data!$V282&lt;&gt;"",Scoring!$M$27)+IF(Data!$W282&lt;&gt;"",Scoring!$M$28)+IF(Data!$X282&lt;&gt;"",Scoring!$M$29)+IF(Data!$Y282&lt;&gt;"",Scoring!$M$30)+IF(Data!$Z282&lt;&gt;"",Scoring!$M$31)+IF(Data!$AA282&lt;&gt;"",Scoring!$M$32)+IF(Data!$AB282&lt;&gt;"",Scoring!$M$33)+IF(Data!$AC282&lt;&gt;"",Scoring!$M$34)+IF(Data!$AD282&lt;&gt;"",Scoring!$M$35)+IF(Data!$AE282&lt;&gt;"",Scoring!$M$36)+IF(Data!$AF282&lt;&gt;"",Scoring!$M$37)+IF(Data!$AG282&lt;&gt;"",Scoring!$M$38)+IF(Data!$AH282&lt;&gt;"",Scoring!$M$39)+IF(Data!$AI282&lt;&gt;"",Scoring!$M$40)+IF(Data!$AJ282&lt;&gt;"",Scoring!$M$41)+IF(Data!$AK282&lt;&gt;"",Scoring!$M$42)+IF(Data!$AL282&lt;&gt;"",Scoring!$M$43)+IF(Data!$AM282&lt;&gt;"",Scoring!$M$44)+IF(Data!$AN282&lt;&gt;"",Scoring!$M$45)+IF(Data!$AO282&lt;&gt;"",Scoring!$M$46)+IF(Data!$AP282&lt;&gt;"",Scoring!$M$47)+IF(Data!$AQ282&lt;&gt;"",Scoring!$M$48)+IF(Data!$AR282&lt;&gt;"",Scoring!$M$49)+IF(Data!$AS282&lt;&gt;"",Scoring!$M$50)+IF(Data!$AT282&lt;&gt;"",Scoring!$M$51)+IF(Data!$AU282&lt;&gt;"",Scoring!$M$52),"")</f>
        <v/>
      </c>
      <c r="BO282" s="184" t="str">
        <f>IF(BN282&lt;&gt;"",LOOKUP(BN282,Likelihoods!$A$7:$A$107,Likelihoods!K$7:K$107),"")</f>
        <v/>
      </c>
      <c r="BP282" s="179" t="str">
        <f>IF(AND(COUNTBLANK($B282:$O282)=13,COUNTBLANK($P282:$Q282)=1,COUNTBLANK($R282:$U282)=3,COUNTBLANK($V282:$X282)=2,COUNTBLANK($Y282:$AE282)=6,COUNTBLANK($AF282:$AJ282)=4,COUNTBLANK($AK282:AN282)=3,COUNTBLANK($AO282:$AQ282)=2,COUNTBLANK($AR282:$AS282)=1,COUNTBLANK($AT282:$AU282)=1),IF(Data!$B282&lt;&gt;"",Scoring!$N$7)+IF(Data!$C282&lt;&gt;"",Scoring!$N$8)+IF(Data!$D282&lt;&gt;"",Scoring!$N$9)+IF(Data!$E282&lt;&gt;"",Scoring!$N$10)+IF(Data!$F282&lt;&gt;"",Scoring!$N$11)+IF(Data!$G282&lt;&gt;"",Scoring!$N$12)+IF(Data!$H282&lt;&gt;"",Scoring!$N$13)+IF(Data!$I282&lt;&gt;"",Scoring!$N$14)+IF(Data!$J282&lt;&gt;"",Scoring!$N$15)+IF(Data!$K282&lt;&gt;"",Scoring!$N$16)+IF(Data!$L282&lt;&gt;"",Scoring!$N$17)+IF(Data!$M282&lt;&gt;"",Scoring!$N$18)+IF(Data!$N282&lt;&gt;"",Scoring!$N$19)+IF(Data!$O282&lt;&gt;"",Scoring!$N$20)+IF(Data!$P282&lt;&gt;"",Scoring!$N$21)+IF(Data!$Q282&lt;&gt;"",Scoring!$N$22)+IF(Data!$R282&lt;&gt;"",Scoring!$N$23)+IF(Data!$S282&lt;&gt;"",Scoring!$N$24)+IF(Data!$T282&lt;&gt;"",Scoring!$N$25)+IF(Data!$U282&lt;&gt;"",Scoring!$N$26)+IF(Data!$V282&lt;&gt;"",Scoring!$N$27)+IF(Data!$W282&lt;&gt;"",Scoring!$N$28)+IF(Data!$X282&lt;&gt;"",Scoring!$N$29)+IF(Data!$Y282&lt;&gt;"",Scoring!$N$30)+IF(Data!$Z282&lt;&gt;"",Scoring!$N$31)+IF(Data!$AA282&lt;&gt;"",Scoring!$N$32)+IF(Data!$AB282&lt;&gt;"",Scoring!$N$33)+IF(Data!$AC282&lt;&gt;"",Scoring!$N$34)+IF(Data!$AD282&lt;&gt;"",Scoring!$N$35)+IF(Data!$AE282&lt;&gt;"",Scoring!$N$36)+IF(Data!$AF282&lt;&gt;"",Scoring!$N$37)+IF(Data!$AG282&lt;&gt;"",Scoring!$N$38)+IF(Data!$AH282&lt;&gt;"",Scoring!$N$39)+IF(Data!$AI282&lt;&gt;"",Scoring!$N$40)+IF(Data!$AJ282&lt;&gt;"",Scoring!$N$41)+IF(Data!$AK282&lt;&gt;"",Scoring!$N$42)+IF(Data!$AL282&lt;&gt;"",Scoring!$N$43)+IF(Data!$AM282&lt;&gt;"",Scoring!$N$44)+IF(Data!$AN282&lt;&gt;"",Scoring!$N$45)+IF(Data!$AO282&lt;&gt;"",Scoring!$N$46)+IF(Data!$AP282&lt;&gt;"",Scoring!$N$47)+IF(Data!$AQ282&lt;&gt;"",Scoring!$N$48)+IF(Data!$AR282&lt;&gt;"",Scoring!$N$49)+IF(Data!$AS282&lt;&gt;"",Scoring!$N$50)+IF(Data!$AT282&lt;&gt;"",Scoring!$N$51)+IF(Data!$AU282&lt;&gt;"",Scoring!$N$52),"")</f>
        <v/>
      </c>
      <c r="BQ282" s="189" t="str">
        <f>IF(BP282&lt;&gt;"",LOOKUP(BP282,Likelihoods!$A$7:$A$107,Likelihoods!L$7:L$107),"")</f>
        <v/>
      </c>
      <c r="BR282" s="181" t="str">
        <f>IF(AND(COUNTBLANK($B282:$O282)=13,COUNTBLANK($P282:$Q282)=1,COUNTBLANK($R282:$U282)=3,COUNTBLANK($V282:$X282)=2,COUNTBLANK($Y282:$AE282)=6,COUNTBLANK($AF282:$AJ282)=4,COUNTBLANK($AK282:AN282)=3,COUNTBLANK($AO282:$AQ282)=2,COUNTBLANK($AR282:$AS282)=1,COUNTBLANK($AT282:$AU282)=1),IF(Data!$B282&lt;&gt;"",Scoring!$O$7)+IF(Data!$C282&lt;&gt;"",Scoring!$O$8)+IF(Data!$D282&lt;&gt;"",Scoring!$O$9)+IF(Data!$E282&lt;&gt;"",Scoring!$O$10)+IF(Data!$F282&lt;&gt;"",Scoring!$O$11)+IF(Data!$G282&lt;&gt;"",Scoring!$O$12)+IF(Data!$H282&lt;&gt;"",Scoring!$O$13)+IF(Data!$I282&lt;&gt;"",Scoring!$O$14)+IF(Data!$J282&lt;&gt;"",Scoring!$O$15)+IF(Data!$K282&lt;&gt;"",Scoring!$O$16)+IF(Data!$L282&lt;&gt;"",Scoring!$O$17)+IF(Data!$M282&lt;&gt;"",Scoring!$O$18)+IF(Data!$N282&lt;&gt;"",Scoring!$O$19)+IF(Data!$O282&lt;&gt;"",Scoring!$O$20)+IF(Data!$P282&lt;&gt;"",Scoring!$O$21)+IF(Data!$Q282&lt;&gt;"",Scoring!$O$22)+IF(Data!$R282&lt;&gt;"",Scoring!$O$23)+IF(Data!$S282&lt;&gt;"",Scoring!$O$24)+IF(Data!$T282&lt;&gt;"",Scoring!$O$25)+IF(Data!$U282&lt;&gt;"",Scoring!$O$26)+IF(Data!$V282&lt;&gt;"",Scoring!$O$27)+IF(Data!$W282&lt;&gt;"",Scoring!$O$28)+IF(Data!$X282&lt;&gt;"",Scoring!$O$29)+IF(Data!$Y282&lt;&gt;"",Scoring!$O$30)+IF(Data!$Z282&lt;&gt;"",Scoring!$O$31)+IF(Data!$AA282&lt;&gt;"",Scoring!$O$32)+IF(Data!$AB282&lt;&gt;"",Scoring!$O$33)+IF(Data!$AC282&lt;&gt;"",Scoring!$O$34)+IF(Data!$AD282&lt;&gt;"",Scoring!$O$35)+IF(Data!$AE282&lt;&gt;"",Scoring!$O$36)+IF(Data!$AF282&lt;&gt;"",Scoring!$O$37)+IF(Data!$AG282&lt;&gt;"",Scoring!$O$38)+IF(Data!$AH282&lt;&gt;"",Scoring!$O$39)+IF(Data!$AI282&lt;&gt;"",Scoring!$O$40)+IF(Data!$AJ282&lt;&gt;"",Scoring!$O$41)+IF(Data!$AK282&lt;&gt;"",Scoring!$O$42)+IF(Data!$AL282&lt;&gt;"",Scoring!$O$43)+IF(Data!$AM282&lt;&gt;"",Scoring!$O$44)+IF(Data!$AN282&lt;&gt;"",Scoring!$O$45)+IF(Data!$AO282&lt;&gt;"",Scoring!$O$46)+IF(Data!$AP282&lt;&gt;"",Scoring!$O$47)+IF(Data!$AQ282&lt;&gt;"",Scoring!$O$48)+IF(Data!$AR282&lt;&gt;"",Scoring!$O$49)+IF(Data!$AS282&lt;&gt;"",Scoring!$O$50)+IF(Data!$AT282&lt;&gt;"",Scoring!$O$51)+IF(Data!$AU282&lt;&gt;"",Scoring!$O$52),"")</f>
        <v/>
      </c>
      <c r="BS282" s="184" t="str">
        <f>IF(BR282&lt;&gt;"",LOOKUP(BR282,Likelihoods!$A$7:$A$107,Likelihoods!M$7:M$107),"")</f>
        <v/>
      </c>
      <c r="BT282" s="181" t="str">
        <f>IF(AND(COUNTBLANK($B282:$O282)=13,COUNTBLANK($P282:$Q282)=1,COUNTBLANK($R282:$U282)=3,COUNTBLANK($V282:$X282)=2,COUNTBLANK($Y282:$AE282)=6,COUNTBLANK($AF282:$AJ282)=4,COUNTBLANK($AK282:AN282)=3,COUNTBLANK($AO282:$AQ282)=2,COUNTBLANK($AR282:$AS282)=1,COUNTBLANK($AT282:$AU282)=1),IF(Data!$B282&lt;&gt;"",Scoring!$P$7)+IF(Data!$C282&lt;&gt;"",Scoring!$P$8)+IF(Data!$D282&lt;&gt;"",Scoring!$P$9)+IF(Data!$E282&lt;&gt;"",Scoring!$P$10)+IF(Data!$F282&lt;&gt;"",Scoring!$P$11)+IF(Data!$G282&lt;&gt;"",Scoring!$P$12)+IF(Data!$H282&lt;&gt;"",Scoring!$P$13)+IF(Data!$I282&lt;&gt;"",Scoring!$P$14)+IF(Data!$J282&lt;&gt;"",Scoring!$P$15)+IF(Data!$K282&lt;&gt;"",Scoring!$P$16)+IF(Data!$L282&lt;&gt;"",Scoring!$P$17)+IF(Data!$M282&lt;&gt;"",Scoring!$P$18)+IF(Data!$N282&lt;&gt;"",Scoring!$P$19)+IF(Data!$O282&lt;&gt;"",Scoring!$P$20)+IF(Data!$P282&lt;&gt;"",Scoring!$P$21)+IF(Data!$Q282&lt;&gt;"",Scoring!$P$22)+IF(Data!$R282&lt;&gt;"",Scoring!$P$23)+IF(Data!$S282&lt;&gt;"",Scoring!$P$24)+IF(Data!$T282&lt;&gt;"",Scoring!$P$25)+IF(Data!$U282&lt;&gt;"",Scoring!$P$26)+IF(Data!$V282&lt;&gt;"",Scoring!$P$27)+IF(Data!$W282&lt;&gt;"",Scoring!$P$28)+IF(Data!$X282&lt;&gt;"",Scoring!$P$29)+IF(Data!$Y282&lt;&gt;"",Scoring!$P$30)+IF(Data!$Z282&lt;&gt;"",Scoring!$P$31)+IF(Data!$AA282&lt;&gt;"",Scoring!$P$32)+IF(Data!$AB282&lt;&gt;"",Scoring!$P$33)+IF(Data!$AC282&lt;&gt;"",Scoring!$P$34)+IF(Data!$AD282&lt;&gt;"",Scoring!$P$35)+IF(Data!$AE282&lt;&gt;"",Scoring!$P$36)+IF(Data!$AF282&lt;&gt;"",Scoring!$P$37)+IF(Data!$AG282&lt;&gt;"",Scoring!$P$38)+IF(Data!$AH282&lt;&gt;"",Scoring!$P$39)+IF(Data!$AI282&lt;&gt;"",Scoring!$P$40)+IF(Data!$AJ282&lt;&gt;"",Scoring!$P$41)+IF(Data!$AK282&lt;&gt;"",Scoring!$P$42)+IF(Data!$AL282&lt;&gt;"",Scoring!$P$43)+IF(Data!$AM282&lt;&gt;"",Scoring!$P$44)+IF(Data!$AN282&lt;&gt;"",Scoring!$P$45)+IF(Data!$AO282&lt;&gt;"",Scoring!$P$46)+IF(Data!$AP282&lt;&gt;"",Scoring!$P$47)+IF(Data!$AQ282&lt;&gt;"",Scoring!$P$48)+IF(Data!$AR282&lt;&gt;"",Scoring!$P$49)+IF(Data!$AS282&lt;&gt;"",Scoring!$P$50)+IF(Data!$AT282&lt;&gt;"",Scoring!$P$51)+IF(Data!$AU282&lt;&gt;"",Scoring!$P$52),"")</f>
        <v/>
      </c>
      <c r="BU282" s="180" t="str">
        <f>IF(BT282&lt;&gt;"",LOOKUP(BT282,Likelihoods!$A$7:$A$107,Likelihoods!N$7:N$107),"")</f>
        <v/>
      </c>
      <c r="BV282" s="181" t="str">
        <f>IF(AND(COUNTBLANK($B282:$O282)=13,COUNTBLANK($P282:$Q282)=1,COUNTBLANK($R282:$U282)=3,COUNTBLANK($V282:$X282)=2,COUNTBLANK($Y282:$AE282)=6,COUNTBLANK($AF282:$AJ282)=4,COUNTBLANK($AK282:AN282)=3,COUNTBLANK($AO282:$AQ282)=2,COUNTBLANK($AR282:$AS282)=1,COUNTBLANK($AT282:$AU282)=1),IF(Data!$B282&lt;&gt;"",Scoring!$Q$7)+IF(Data!$C282&lt;&gt;"",Scoring!$Q$8)+IF(Data!$D282&lt;&gt;"",Scoring!$Q$9)+IF(Data!$E282&lt;&gt;"",Scoring!$Q$10)+IF(Data!$F282&lt;&gt;"",Scoring!$Q$11)+IF(Data!$G282&lt;&gt;"",Scoring!$Q$12)+IF(Data!$H282&lt;&gt;"",Scoring!$Q$13)+IF(Data!$I282&lt;&gt;"",Scoring!$Q$14)+IF(Data!$J282&lt;&gt;"",Scoring!$Q$15)+IF(Data!$K282&lt;&gt;"",Scoring!$Q$16)+IF(Data!$L282&lt;&gt;"",Scoring!$Q$17)+IF(Data!$M282&lt;&gt;"",Scoring!$Q$18)+IF(Data!$N282&lt;&gt;"",Scoring!$Q$19)+IF(Data!$O282&lt;&gt;"",Scoring!$Q$20)+IF(Data!$P282&lt;&gt;"",Scoring!$Q$21)+IF(Data!$Q282&lt;&gt;"",Scoring!$Q$22)+IF(Data!$R282&lt;&gt;"",Scoring!$Q$23)+IF(Data!$S282&lt;&gt;"",Scoring!$Q$24)+IF(Data!$T282&lt;&gt;"",Scoring!$Q$25)+IF(Data!$U282&lt;&gt;"",Scoring!$Q$26)+IF(Data!$V282&lt;&gt;"",Scoring!$Q$27)+IF(Data!$W282&lt;&gt;"",Scoring!$Q$28)+IF(Data!$X282&lt;&gt;"",Scoring!$Q$29)+IF(Data!$Y282&lt;&gt;"",Scoring!$Q$30)+IF(Data!$Z282&lt;&gt;"",Scoring!$Q$31)+IF(Data!$AA282&lt;&gt;"",Scoring!$Q$32)+IF(Data!$AB282&lt;&gt;"",Scoring!$Q$33)+IF(Data!$AC282&lt;&gt;"",Scoring!$Q$34)+IF(Data!$AD282&lt;&gt;"",Scoring!$Q$35)+IF(Data!$AE282&lt;&gt;"",Scoring!$Q$36)+IF(Data!$AF282&lt;&gt;"",Scoring!$Q$37)+IF(Data!$AG282&lt;&gt;"",Scoring!$Q$38)+IF(Data!$AH282&lt;&gt;"",Scoring!$Q$39)+IF(Data!$AI282&lt;&gt;"",Scoring!$Q$40)+IF(Data!$AJ282&lt;&gt;"",Scoring!$Q$41)+IF(Data!$AK282&lt;&gt;"",Scoring!$Q$42)+IF(Data!$AL282&lt;&gt;"",Scoring!$Q$43)+IF(Data!$AM282&lt;&gt;"",Scoring!$Q$44)+IF(Data!$AN282&lt;&gt;"",Scoring!$Q$45)+IF(Data!$AO282&lt;&gt;"",Scoring!$Q$46)+IF(Data!$AP282&lt;&gt;"",Scoring!$Q$47)+IF(Data!$AQ282&lt;&gt;"",Scoring!$Q$48)+IF(Data!$AR282&lt;&gt;"",Scoring!$Q$49)+IF(Data!$AS282&lt;&gt;"",Scoring!$Q$50)+IF(Data!$AT282&lt;&gt;"",Scoring!$Q$51)+IF(Data!$AU282&lt;&gt;"",Scoring!$Q$52),"")</f>
        <v/>
      </c>
      <c r="BW282" s="183" t="str">
        <f>IF(BV282&lt;&gt;"",LOOKUP(BV282,Likelihoods!$A$7:$A$107,Likelihoods!O$7:O$107),"")</f>
        <v/>
      </c>
      <c r="BX282" s="9"/>
      <c r="BY282" s="9"/>
      <c r="BZ282" s="9"/>
      <c r="CA282" s="9"/>
      <c r="CB282" s="9"/>
      <c r="CC282" s="9"/>
      <c r="CD282" s="9"/>
      <c r="CE282" s="9"/>
      <c r="CF282" s="9"/>
      <c r="CG282" s="9"/>
      <c r="CH282" s="9"/>
      <c r="CI282" s="9"/>
      <c r="CJ282" s="9"/>
      <c r="CK282" s="9"/>
    </row>
    <row r="283" spans="1:89" ht="14.25">
      <c r="A283" s="59"/>
      <c r="B283" s="76"/>
      <c r="C283" s="77"/>
      <c r="D283" s="77"/>
      <c r="E283" s="77"/>
      <c r="F283" s="77"/>
      <c r="G283" s="77"/>
      <c r="H283" s="77"/>
      <c r="I283" s="77"/>
      <c r="J283" s="77"/>
      <c r="K283" s="77"/>
      <c r="L283" s="77"/>
      <c r="M283" s="77"/>
      <c r="N283" s="77"/>
      <c r="O283" s="77"/>
      <c r="P283" s="76"/>
      <c r="Q283" s="78"/>
      <c r="R283" s="77"/>
      <c r="S283" s="77"/>
      <c r="T283" s="77"/>
      <c r="U283" s="77"/>
      <c r="V283" s="76"/>
      <c r="W283" s="77"/>
      <c r="X283" s="78"/>
      <c r="Y283" s="77"/>
      <c r="Z283" s="77"/>
      <c r="AA283" s="77"/>
      <c r="AB283" s="77"/>
      <c r="AC283" s="77"/>
      <c r="AD283" s="77"/>
      <c r="AE283" s="77"/>
      <c r="AF283" s="76"/>
      <c r="AG283" s="77"/>
      <c r="AH283" s="77"/>
      <c r="AI283" s="77"/>
      <c r="AJ283" s="78"/>
      <c r="AK283" s="77"/>
      <c r="AL283" s="77"/>
      <c r="AM283" s="77"/>
      <c r="AN283" s="77"/>
      <c r="AO283" s="76"/>
      <c r="AP283" s="77"/>
      <c r="AQ283" s="78"/>
      <c r="AR283" s="76"/>
      <c r="AS283" s="78"/>
      <c r="AT283" s="77"/>
      <c r="AU283" s="77"/>
      <c r="AV283" s="179" t="str">
        <f>IF(AND(COUNTBLANK($B283:$O283)=13,COUNTBLANK($P283:$Q283)=1,COUNTBLANK($R283:$U283)=3,COUNTBLANK($V283:$X283)=2,COUNTBLANK($Y283:$AE283)=6,COUNTBLANK($AF283:$AJ283)=4,COUNTBLANK($AK283:AN283)=3,COUNTBLANK($AO283:$AQ283)=2,COUNTBLANK($AR283:$AS283)=1,COUNTBLANK($AT283:$AU283)=1),IF(Data!$B283&lt;&gt;"",Scoring!$D$7)+IF(Data!$C283&lt;&gt;"",Scoring!$D$8)+IF(Data!$D283&lt;&gt;"",Scoring!$D$9)+IF(Data!$E283&lt;&gt;"",Scoring!$D$10)+IF(Data!$F283&lt;&gt;"",Scoring!$D$11)+IF(Data!$G283&lt;&gt;"",Scoring!$D$12)+IF(Data!$H283&lt;&gt;"",Scoring!$D$13)+IF(Data!$I283&lt;&gt;"",Scoring!$D$14)+IF(Data!$J283&lt;&gt;"",Scoring!$D$15)+IF(Data!$K283&lt;&gt;"",Scoring!$D$16)+IF(Data!$L283&lt;&gt;"",Scoring!$D$17)+IF(Data!$M283&lt;&gt;"",Scoring!$D$18)+IF(Data!$N283&lt;&gt;"",Scoring!$D$19)+IF(Data!$O283&lt;&gt;"",Scoring!$D$20)+IF(Data!$P283&lt;&gt;"",Scoring!$D$21)+IF(Data!$Q283&lt;&gt;"",Scoring!$D$22)+IF(Data!$R283&lt;&gt;"",Scoring!$D$23)+IF(Data!$S283&lt;&gt;"",Scoring!$D$24)+IF(Data!$T283&lt;&gt;"",Scoring!$D$25)+IF(Data!$U283&lt;&gt;"",Scoring!$D$26)+IF(Data!$V283&lt;&gt;"",Scoring!$D$27)+IF(Data!$W283&lt;&gt;"",Scoring!$D$28)+IF(Data!$X283&lt;&gt;"",Scoring!$D$29)+IF(Data!$Y283&lt;&gt;"",Scoring!$D$30)+IF(Data!$Z283&lt;&gt;"",Scoring!$D$31)+IF(Data!$AA283&lt;&gt;"",Scoring!$D$32)+IF(Data!$AB283&lt;&gt;"",Scoring!$D$33)+IF(Data!$AC283&lt;&gt;"",Scoring!$D$34)+IF(Data!$AD283&lt;&gt;"",Scoring!$D$35)+IF(Data!$AE283&lt;&gt;"",Scoring!$D$36)+IF(Data!$AF283&lt;&gt;"",Scoring!$D$37)+IF(Data!$AG283&lt;&gt;"",Scoring!$D$38)+IF(Data!$AH283&lt;&gt;"",Scoring!$D$39)+IF(Data!$AI283&lt;&gt;"",Scoring!$D$40)+IF(Data!$AJ283&lt;&gt;"",Scoring!$D$41)+IF(Data!$AK283&lt;&gt;"",Scoring!$D$42)+IF(Data!$AL283&lt;&gt;"",Scoring!$D$43)+IF(Data!$AM283&lt;&gt;"",Scoring!$D$44)+IF(Data!$AN283&lt;&gt;"",Scoring!$D$45)+IF(Data!$AO283&lt;&gt;"",Scoring!$D$46)+IF(Data!$AP283&lt;&gt;"",Scoring!$D$47)+IF(Data!$AQ283&lt;&gt;"",Scoring!$D$48)+IF(Data!$AR283&lt;&gt;"",Scoring!$D$49)+IF(Data!$AS283&lt;&gt;"",Scoring!$D$50)+IF(Data!$AT283&lt;&gt;"",Scoring!$D$51)+IF(Data!$AU283&lt;&gt;"",Scoring!$D$52),"")</f>
        <v/>
      </c>
      <c r="AW283" s="180" t="str">
        <f>IF(AV283&lt;&gt;"",LOOKUP(AV283,Likelihoods!$A$7:$A$107,Likelihoods!B$7:B$107),"")</f>
        <v/>
      </c>
      <c r="AX283" s="181" t="str">
        <f>IF(AND(COUNTBLANK($B283:$O283)=13,COUNTBLANK($P283:$Q283)=1,COUNTBLANK($R283:$U283)=3,COUNTBLANK($V283:$X283)=2,COUNTBLANK($Y283:$AE283)=6,COUNTBLANK($AF283:$AJ283)=4,COUNTBLANK($AK283:AN283)=3,COUNTBLANK($AO283:$AQ283)=2,COUNTBLANK($AR283:$AS283)=1,COUNTBLANK($AT283:$AU283)=1),IF(Data!$B283&lt;&gt;"",Scoring!$E$7)+IF(Data!$C283&lt;&gt;"",Scoring!$E$8)+IF(Data!$D283&lt;&gt;"",Scoring!$E$9)+IF(Data!$E283&lt;&gt;"",Scoring!$E$10)+IF(Data!$F283&lt;&gt;"",Scoring!$E$11)+IF(Data!$G283&lt;&gt;"",Scoring!$E$12)+IF(Data!$H283&lt;&gt;"",Scoring!$E$13)+IF(Data!$I283&lt;&gt;"",Scoring!$E$14)+IF(Data!$J283&lt;&gt;"",Scoring!$E$15)+IF(Data!$K283&lt;&gt;"",Scoring!$E$16)+IF(Data!$L283&lt;&gt;"",Scoring!$E$17)+IF(Data!$M283&lt;&gt;"",Scoring!$E$18)+IF(Data!$N283&lt;&gt;"",Scoring!$E$19)+IF(Data!$O283&lt;&gt;"",Scoring!$E$20)+IF(Data!$P283&lt;&gt;"",Scoring!$E$21)+IF(Data!$Q283&lt;&gt;"",Scoring!$E$22)+IF(Data!$R283&lt;&gt;"",Scoring!$E$23)+IF(Data!$S283&lt;&gt;"",Scoring!$E$24)+IF(Data!$T283&lt;&gt;"",Scoring!$E$25)+IF(Data!$U283&lt;&gt;"",Scoring!$E$26)+IF(Data!$V283&lt;&gt;"",Scoring!$E$27)+IF(Data!$W283&lt;&gt;"",Scoring!$E$28)+IF(Data!$X283&lt;&gt;"",Scoring!$E$29)+IF(Data!$Y283&lt;&gt;"",Scoring!$E$30)+IF(Data!$Z283&lt;&gt;"",Scoring!$E$31)+IF(Data!$AA283&lt;&gt;"",Scoring!$E$32)+IF(Data!$AB283&lt;&gt;"",Scoring!$E$33)+IF(Data!$AC283&lt;&gt;"",Scoring!$E$34)+IF(Data!$AD283&lt;&gt;"",Scoring!$E$35)+IF(Data!$AE283&lt;&gt;"",Scoring!$E$36)+IF(Data!$AF283&lt;&gt;"",Scoring!$E$37)+IF(Data!$AG283&lt;&gt;"",Scoring!$E$38)+IF(Data!$AH283&lt;&gt;"",Scoring!$E$39)+IF(Data!$AI283&lt;&gt;"",Scoring!$E$40)+IF(Data!$AJ283&lt;&gt;"",Scoring!$E$41)+IF(Data!$AK283&lt;&gt;"",Scoring!$E$42)+IF(Data!$AL283&lt;&gt;"",Scoring!$E$43)+IF(Data!$AM283&lt;&gt;"",Scoring!$E$44)+IF(Data!$AN283&lt;&gt;"",Scoring!$E$45)+IF(Data!$AO283&lt;&gt;"",Scoring!$E$46)+IF(Data!$AP283&lt;&gt;"",Scoring!$E$47)+IF(Data!$AQ283&lt;&gt;"",Scoring!$E$48)+IF(Data!$AR283&lt;&gt;"",Scoring!$E$49)+IF(Data!$AS283&lt;&gt;"",Scoring!$E$50)+IF(Data!$AT283&lt;&gt;"",Scoring!$E$51)+IF(Data!$AU283&lt;&gt;"",Scoring!$E$52),"")</f>
        <v/>
      </c>
      <c r="AY283" s="180" t="str">
        <f>IF(AX283&lt;&gt;"",LOOKUP(AX283,Likelihoods!$A$7:$A$107,Likelihoods!C$7:C$107),"")</f>
        <v/>
      </c>
      <c r="AZ283" s="182" t="str">
        <f>IF(AND(COUNTBLANK($B283:$O283)=13,COUNTBLANK($P283:$Q283)=1,COUNTBLANK($R283:$U283)=3,COUNTBLANK($V283:$X283)=2,COUNTBLANK($Y283:$AE283)=6,COUNTBLANK($AF283:$AJ283)=4,COUNTBLANK($AK283:AN283)=3,COUNTBLANK($AO283:$AQ283)=2,COUNTBLANK($AR283:$AS283)=1,COUNTBLANK($AT283:$AU283)=1),IF(Data!$B283&lt;&gt;"",Scoring!$F$7)+IF(Data!$C283&lt;&gt;"",Scoring!$F$8)+IF(Data!$D283&lt;&gt;"",Scoring!$F$9)+IF(Data!$E283&lt;&gt;"",Scoring!$F$10)+IF(Data!$F283&lt;&gt;"",Scoring!$F$11)+IF(Data!$G283&lt;&gt;"",Scoring!$F$12)+IF(Data!$H283&lt;&gt;"",Scoring!$F$13)+IF(Data!$I283&lt;&gt;"",Scoring!$F$14)+IF(Data!$J283&lt;&gt;"",Scoring!$F$15)+IF(Data!$K283&lt;&gt;"",Scoring!$F$16)+IF(Data!$L283&lt;&gt;"",Scoring!$F$17)+IF(Data!$M283&lt;&gt;"",Scoring!$F$18)+IF(Data!$N283&lt;&gt;"",Scoring!$F$19)+IF(Data!$O283&lt;&gt;"",Scoring!$F$20)+IF(Data!$P283&lt;&gt;"",Scoring!$F$21)+IF(Data!$Q283&lt;&gt;"",Scoring!$F$22)+IF(Data!$R283&lt;&gt;"",Scoring!$F$23)+IF(Data!$S283&lt;&gt;"",Scoring!$F$24)+IF(Data!$T283&lt;&gt;"",Scoring!$F$25)+IF(Data!$U283&lt;&gt;"",Scoring!$F$26)+IF(Data!$V283&lt;&gt;"",Scoring!$F$27)+IF(Data!$W283&lt;&gt;"",Scoring!$F$28)+IF(Data!$X283&lt;&gt;"",Scoring!$F$29)+IF(Data!$Y283&lt;&gt;"",Scoring!$F$30)+IF(Data!$Z283&lt;&gt;"",Scoring!$F$31)+IF(Data!$AA283&lt;&gt;"",Scoring!$F$32)+IF(Data!$AB283&lt;&gt;"",Scoring!$F$33)+IF(Data!$AC283&lt;&gt;"",Scoring!$F$34)+IF(Data!$AD283&lt;&gt;"",Scoring!$F$35)+IF(Data!$AE283&lt;&gt;"",Scoring!$F$36)+IF(Data!$AF283&lt;&gt;"",Scoring!$F$37)+IF(Data!$AG283&lt;&gt;"",Scoring!$F$38)+IF(Data!$AH283&lt;&gt;"",Scoring!$F$39)+IF(Data!$AI283&lt;&gt;"",Scoring!$F$40)+IF(Data!$AJ283&lt;&gt;"",Scoring!$F$41)+IF(Data!$AK283&lt;&gt;"",Scoring!$F$42)+IF(Data!$AL283&lt;&gt;"",Scoring!$F$43)+IF(Data!$AM283&lt;&gt;"",Scoring!$F$44)+IF(Data!$AN283&lt;&gt;"",Scoring!$F$45)+IF(Data!$AO283&lt;&gt;"",Scoring!$F$46)+IF(Data!$AP283&lt;&gt;"",Scoring!$F$47)+IF(Data!$AQ283&lt;&gt;"",Scoring!$F$48)+IF(Data!$AR283&lt;&gt;"",Scoring!$F$49)+IF(Data!$AS283&lt;&gt;"",Scoring!$F$50)+IF(Data!$AT283&lt;&gt;"",Scoring!$F$51)+IF(Data!$AU283&lt;&gt;"",Scoring!$F$52),"")</f>
        <v/>
      </c>
      <c r="BA283" s="183" t="str">
        <f>IF(AZ283&lt;&gt;"",LOOKUP(AZ283,Likelihoods!$A$7:$A$107,Likelihoods!D$7:D$107),"")</f>
        <v/>
      </c>
      <c r="BB283" s="181" t="str">
        <f>IF(AND(COUNTBLANK($B283:$O283)=13,COUNTBLANK($P283:$Q283)=1,COUNTBLANK($R283:$U283)=3,COUNTBLANK($V283:$X283)=2,COUNTBLANK($Y283:$AE283)=6,COUNTBLANK($AF283:$AJ283)=4,COUNTBLANK($AK283:AN283)=3,COUNTBLANK($AO283:$AQ283)=2,COUNTBLANK($AR283:$AS283)=1,COUNTBLANK($AT283:$AU283)=1),IF(Data!$B283&lt;&gt;"",Scoring!$G$7)+IF(Data!$C283&lt;&gt;"",Scoring!$G$8)+IF(Data!$D283&lt;&gt;"",Scoring!$G$9)+IF(Data!$E283&lt;&gt;"",Scoring!$G$10)+IF(Data!$F283&lt;&gt;"",Scoring!$G$11)+IF(Data!$G283&lt;&gt;"",Scoring!$G$12)+IF(Data!$H283&lt;&gt;"",Scoring!$G$13)+IF(Data!$I283&lt;&gt;"",Scoring!$G$14)+IF(Data!$J283&lt;&gt;"",Scoring!$G$15)+IF(Data!$K283&lt;&gt;"",Scoring!$G$16)+IF(Data!$L283&lt;&gt;"",Scoring!$G$17)+IF(Data!$M283&lt;&gt;"",Scoring!$G$18)+IF(Data!$N283&lt;&gt;"",Scoring!$G$19)+IF(Data!$O283&lt;&gt;"",Scoring!$G$20)+IF(Data!$P283&lt;&gt;"",Scoring!$G$21)+IF(Data!$Q283&lt;&gt;"",Scoring!$G$22)+IF(Data!$R283&lt;&gt;"",Scoring!$G$23)+IF(Data!$S283&lt;&gt;"",Scoring!$G$24)+IF(Data!$T283&lt;&gt;"",Scoring!$G$25)+IF(Data!$U283&lt;&gt;"",Scoring!$G$26)+IF(Data!$V283&lt;&gt;"",Scoring!$G$27)+IF(Data!$W283&lt;&gt;"",Scoring!$G$28)+IF(Data!$X283&lt;&gt;"",Scoring!$G$29)+IF(Data!$Y283&lt;&gt;"",Scoring!$G$30)+IF(Data!$Z283&lt;&gt;"",Scoring!$G$31)+IF(Data!$AA283&lt;&gt;"",Scoring!$G$32)+IF(Data!$AB283&lt;&gt;"",Scoring!$G$33)+IF(Data!$AC283&lt;&gt;"",Scoring!$G$34)+IF(Data!$AD283&lt;&gt;"",Scoring!$G$35)+IF(Data!$AE283&lt;&gt;"",Scoring!$G$36)+IF(Data!$AF283&lt;&gt;"",Scoring!$G$37)+IF(Data!$AG283&lt;&gt;"",Scoring!$G$38)+IF(Data!$AH283&lt;&gt;"",Scoring!$G$39)+IF(Data!$AI283&lt;&gt;"",Scoring!$G$40)+IF(Data!$AJ283&lt;&gt;"",Scoring!$G$41)+IF(Data!$AK283&lt;&gt;"",Scoring!$G$42)+IF(Data!$AL283&lt;&gt;"",Scoring!$G$43)+IF(Data!$AM283&lt;&gt;"",Scoring!$G$44)+IF(Data!$AN283&lt;&gt;"",Scoring!$G$45)+IF(Data!$AO283&lt;&gt;"",Scoring!$G$46)+IF(Data!$AP283&lt;&gt;"",Scoring!$G$47)+IF(Data!$AQ283&lt;&gt;"",Scoring!$G$48)+IF(Data!$AR283&lt;&gt;"",Scoring!$G$49)+IF(Data!$AS283&lt;&gt;"",Scoring!$G$50)+IF(Data!$AT283&lt;&gt;"",Scoring!$G$51)+IF(Data!$AU283&lt;&gt;"",Scoring!$G$52),"")</f>
        <v/>
      </c>
      <c r="BC283" s="184" t="str">
        <f>IF(BB283&lt;&gt;"",LOOKUP(BB283,Likelihoods!$A$7:$A$107,Likelihoods!E$7:E$107),"")</f>
        <v/>
      </c>
      <c r="BD283" s="185" t="str">
        <f>IF(AND(COUNTBLANK($B283:$O283)=13,COUNTBLANK($P283:$Q283)=1,COUNTBLANK($R283:$U283)=3,COUNTBLANK($V283:$X283)=2,COUNTBLANK($Y283:$AE283)=6,COUNTBLANK($AF283:$AJ283)=4,COUNTBLANK($AK283:AN283)=3,COUNTBLANK($AO283:$AQ283)=2,COUNTBLANK($AR283:$AS283)=1,COUNTBLANK($AT283:$AU283)=1),IF(Data!$B283&lt;&gt;"",Scoring!$H$7)+IF(Data!$C283&lt;&gt;"",Scoring!$H$8)+IF(Data!$D283&lt;&gt;"",Scoring!$H$9)+IF(Data!$E283&lt;&gt;"",Scoring!$H$10)+IF(Data!$F283&lt;&gt;"",Scoring!$H$11)+IF(Data!$G283&lt;&gt;"",Scoring!$H$12)+IF(Data!$H283&lt;&gt;"",Scoring!$H$13)+IF(Data!$I283&lt;&gt;"",Scoring!$H$14)+IF(Data!$J283&lt;&gt;"",Scoring!$H$15)+IF(Data!$K283&lt;&gt;"",Scoring!$H$16)+IF(Data!$L283&lt;&gt;"",Scoring!$H$17)+IF(Data!$M283&lt;&gt;"",Scoring!$H$18)+IF(Data!$N283&lt;&gt;"",Scoring!$H$19)+IF(Data!$O283&lt;&gt;"",Scoring!$H$20)+IF(Data!$P283&lt;&gt;"",Scoring!$H$21)+IF(Data!$Q283&lt;&gt;"",Scoring!$H$22)+IF(Data!$R283&lt;&gt;"",Scoring!$H$23)+IF(Data!$S283&lt;&gt;"",Scoring!$H$24)+IF(Data!$T283&lt;&gt;"",Scoring!$H$25)+IF(Data!$U283&lt;&gt;"",Scoring!$H$26)+IF(Data!$V283&lt;&gt;"",Scoring!$H$27)+IF(Data!$W283&lt;&gt;"",Scoring!$H$28)+IF(Data!$X283&lt;&gt;"",Scoring!$H$29)+IF(Data!$Y283&lt;&gt;"",Scoring!$H$30)+IF(Data!$Z283&lt;&gt;"",Scoring!$H$31)+IF(Data!$AA283&lt;&gt;"",Scoring!$H$32)+IF(Data!$AB283&lt;&gt;"",Scoring!$H$33)+IF(Data!$AC283&lt;&gt;"",Scoring!$H$34)+IF(Data!$AD283&lt;&gt;"",Scoring!$H$35)+IF(Data!$AE283&lt;&gt;"",Scoring!$H$36)+IF(Data!$AF283&lt;&gt;"",Scoring!$H$37)+IF(Data!$AG283&lt;&gt;"",Scoring!$H$38)+IF(Data!$AH283&lt;&gt;"",Scoring!$H$39)+IF(Data!$AI283&lt;&gt;"",Scoring!$H$40)+IF(Data!$AJ283&lt;&gt;"",Scoring!$H$41)+IF(Data!$AK283&lt;&gt;"",Scoring!$H$42)+IF(Data!$AL283&lt;&gt;"",Scoring!$H$43)+IF(Data!$AM283&lt;&gt;"",Scoring!$H$44)+IF(Data!$AN283&lt;&gt;"",Scoring!$H$45)+IF(Data!$AO283&lt;&gt;"",Scoring!$H$46)+IF(Data!$AP283&lt;&gt;"",Scoring!$H$47)+IF(Data!$AQ283&lt;&gt;"",Scoring!$H$48)+IF(Data!$AR283&lt;&gt;"",Scoring!$H$49)+IF(Data!$AS283&lt;&gt;"",Scoring!$H$50)+IF(Data!$AT283&lt;&gt;"",Scoring!$H$51)+IF(Data!$AU283&lt;&gt;"",Scoring!$H$52),"")</f>
        <v/>
      </c>
      <c r="BE283" s="186" t="str">
        <f>IF(BD283&lt;&gt;"",LOOKUP(BD283,Likelihoods!$A$7:$A$107,Likelihoods!F$7:F$107),"")</f>
        <v/>
      </c>
      <c r="BF283" s="181" t="str">
        <f>IF(AND(COUNTBLANK($B283:$O283)=13,COUNTBLANK($P283:$Q283)=1,COUNTBLANK($R283:$U283)=3,COUNTBLANK($V283:$X283)=2,COUNTBLANK($Y283:$AE283)=6,COUNTBLANK($AF283:$AJ283)=4,COUNTBLANK($AK283:AN283)=3,COUNTBLANK($AO283:$AQ283)=2,COUNTBLANK($AR283:$AS283)=1,COUNTBLANK($AT283:$AU283)=1),IF(Data!$B283&lt;&gt;"",Scoring!$I$7)+IF(Data!$C283&lt;&gt;"",Scoring!$I$8)+IF(Data!$D283&lt;&gt;"",Scoring!$I$9)+IF(Data!$E283&lt;&gt;"",Scoring!$I$10)+IF(Data!$F283&lt;&gt;"",Scoring!$I$11)+IF(Data!$G283&lt;&gt;"",Scoring!$I$12)+IF(Data!$H283&lt;&gt;"",Scoring!$I$13)+IF(Data!$I283&lt;&gt;"",Scoring!$I$14)+IF(Data!$J283&lt;&gt;"",Scoring!$I$15)+IF(Data!$K283&lt;&gt;"",Scoring!$I$16)+IF(Data!$L283&lt;&gt;"",Scoring!$I$17)+IF(Data!$M283&lt;&gt;"",Scoring!$I$18)+IF(Data!$N283&lt;&gt;"",Scoring!$I$19)+IF(Data!$O283&lt;&gt;"",Scoring!$I$20)+IF(Data!$P283&lt;&gt;"",Scoring!$I$21)+IF(Data!$Q283&lt;&gt;"",Scoring!$I$22)+IF(Data!$R283&lt;&gt;"",Scoring!$I$23)+IF(Data!$S283&lt;&gt;"",Scoring!$I$24)+IF(Data!$T283&lt;&gt;"",Scoring!$I$25)+IF(Data!$U283&lt;&gt;"",Scoring!$I$26)+IF(Data!$V283&lt;&gt;"",Scoring!$I$27)+IF(Data!$W283&lt;&gt;"",Scoring!$I$28)+IF(Data!$X283&lt;&gt;"",Scoring!$I$29)+IF(Data!$Y283&lt;&gt;"",Scoring!$I$30)+IF(Data!$Z283&lt;&gt;"",Scoring!$I$31)+IF(Data!$AA283&lt;&gt;"",Scoring!$I$32)+IF(Data!$AB283&lt;&gt;"",Scoring!$I$33)+IF(Data!$AC283&lt;&gt;"",Scoring!$I$34)+IF(Data!$AD283&lt;&gt;"",Scoring!$I$35)+IF(Data!$AE283&lt;&gt;"",Scoring!$I$36)+IF(Data!$AF283&lt;&gt;"",Scoring!$I$37)+IF(Data!$AG283&lt;&gt;"",Scoring!$I$38)+IF(Data!$AH283&lt;&gt;"",Scoring!$I$39)+IF(Data!$AI283&lt;&gt;"",Scoring!$I$40)+IF(Data!$AJ283&lt;&gt;"",Scoring!$I$41)+IF(Data!$AK283&lt;&gt;"",Scoring!$I$42)+IF(Data!$AL283&lt;&gt;"",Scoring!$I$43)+IF(Data!$AM283&lt;&gt;"",Scoring!$I$44)+IF(Data!$AN283&lt;&gt;"",Scoring!$I$45)+IF(Data!$AO283&lt;&gt;"",Scoring!$I$46)+IF(Data!$AP283&lt;&gt;"",Scoring!$I$47)+IF(Data!$AQ283&lt;&gt;"",Scoring!$I$48)+IF(Data!$AR283&lt;&gt;"",Scoring!$I$49)+IF(Data!$AS283&lt;&gt;"",Scoring!$I$50)+IF(Data!$AT283&lt;&gt;"",Scoring!$I$51)+IF(Data!$AU283&lt;&gt;"",Scoring!$I$52),"")</f>
        <v/>
      </c>
      <c r="BG283" s="180" t="str">
        <f>IF(BF283&lt;&gt;"",LOOKUP(BF283,Likelihoods!$A$7:$A$107,Likelihoods!G$7:G$107),"")</f>
        <v/>
      </c>
      <c r="BH283" s="187" t="str">
        <f>IF(AND(COUNTBLANK($B283:$O283)=13,COUNTBLANK($P283:$Q283)=1,COUNTBLANK($R283:$U283)=3,COUNTBLANK($V283:$X283)=2,COUNTBLANK($Y283:$AE283)=6,COUNTBLANK($AF283:$AJ283)=4,COUNTBLANK($AK283:AN283)=3,COUNTBLANK($AO283:$AQ283)=2,COUNTBLANK($AR283:$AS283)=1,COUNTBLANK($AT283:$AU283)=1),IF(Data!$B283&lt;&gt;"",Scoring!$J$7)+IF(Data!$C283&lt;&gt;"",Scoring!$J$8)+IF(Data!$D283&lt;&gt;"",Scoring!$J$9)+IF(Data!$E283&lt;&gt;"",Scoring!$J$10)+IF(Data!$F283&lt;&gt;"",Scoring!$J$11)+IF(Data!$G283&lt;&gt;"",Scoring!$J$12)+IF(Data!$H283&lt;&gt;"",Scoring!$J$13)+IF(Data!$I283&lt;&gt;"",Scoring!$J$14)+IF(Data!$J283&lt;&gt;"",Scoring!$J$15)+IF(Data!$K283&lt;&gt;"",Scoring!$J$16)+IF(Data!$L283&lt;&gt;"",Scoring!$J$17)+IF(Data!$M283&lt;&gt;"",Scoring!$J$18)+IF(Data!$N283&lt;&gt;"",Scoring!$J$19)+IF(Data!$O283&lt;&gt;"",Scoring!$J$20)+IF(Data!$P283&lt;&gt;"",Scoring!$J$21)+IF(Data!$Q283&lt;&gt;"",Scoring!$J$22)+IF(Data!$R283&lt;&gt;"",Scoring!$J$23)+IF(Data!$S283&lt;&gt;"",Scoring!$J$24)+IF(Data!$T283&lt;&gt;"",Scoring!$J$25)+IF(Data!$U283&lt;&gt;"",Scoring!$J$26)+IF(Data!$V283&lt;&gt;"",Scoring!$J$27)+IF(Data!$W283&lt;&gt;"",Scoring!$J$28)+IF(Data!$X283&lt;&gt;"",Scoring!$J$29)+IF(Data!$Y283&lt;&gt;"",Scoring!$J$30)+IF(Data!$Z283&lt;&gt;"",Scoring!$J$31)+IF(Data!$AA283&lt;&gt;"",Scoring!$J$32)+IF(Data!$AB283&lt;&gt;"",Scoring!$J$33)+IF(Data!$AC283&lt;&gt;"",Scoring!$J$34)+IF(Data!$AD283&lt;&gt;"",Scoring!$J$35)+IF(Data!$AE283&lt;&gt;"",Scoring!$J$36)+IF(Data!$AF283&lt;&gt;"",Scoring!$J$37)+IF(Data!$AG283&lt;&gt;"",Scoring!$J$38)+IF(Data!$AH283&lt;&gt;"",Scoring!$J$39)+IF(Data!$AI283&lt;&gt;"",Scoring!$J$40)+IF(Data!$AJ283&lt;&gt;"",Scoring!$J$41)+IF(Data!$AK283&lt;&gt;"",Scoring!$J$42)+IF(Data!$AL283&lt;&gt;"",Scoring!$J$43)+IF(Data!$AM283&lt;&gt;"",Scoring!$J$44)+IF(Data!$AN283&lt;&gt;"",Scoring!$J$45)+IF(Data!$AO283&lt;&gt;"",Scoring!$J$46)+IF(Data!$AP283&lt;&gt;"",Scoring!$J$47)+IF(Data!$AQ283&lt;&gt;"",Scoring!$J$48)+IF(Data!$AR283&lt;&gt;"",Scoring!$J$49)+IF(Data!$AS283&lt;&gt;"",Scoring!$J$50)+IF(Data!$AT283&lt;&gt;"",Scoring!$J$51)+IF(Data!$AU283&lt;&gt;"",Scoring!$J$52),"")</f>
        <v/>
      </c>
      <c r="BI283" s="183" t="str">
        <f>IF(BH283&lt;&gt;"",LOOKUP(BH283,Likelihoods!$A$7:$A$107,Likelihoods!H$7:H$107),"")</f>
        <v/>
      </c>
      <c r="BJ283" s="188" t="str">
        <f>IF(AND(COUNTBLANK($B283:$O283)=13,COUNTBLANK($P283:$Q283)=1,COUNTBLANK($R283:$U283)=3,COUNTBLANK($V283:$X283)=2,COUNTBLANK($Y283:$AE283)=6,COUNTBLANK($AF283:$AJ283)=4,COUNTBLANK($AK283:AN283)=3,COUNTBLANK($AO283:$AQ283)=2,COUNTBLANK($AR283:$AS283)=1,COUNTBLANK($AT283:$AU283)=1),IF(Data!$B283&lt;&gt;"",Scoring!$K$7)+IF(Data!$C283&lt;&gt;"",Scoring!$K$8)+IF(Data!$D283&lt;&gt;"",Scoring!$K$9)+IF(Data!$E283&lt;&gt;"",Scoring!$K$10)+IF(Data!$F283&lt;&gt;"",Scoring!$K$11)+IF(Data!$G283&lt;&gt;"",Scoring!$K$12)+IF(Data!$H283&lt;&gt;"",Scoring!$K$13)+IF(Data!$I283&lt;&gt;"",Scoring!$K$14)+IF(Data!$J283&lt;&gt;"",Scoring!$K$15)+IF(Data!$K283&lt;&gt;"",Scoring!$K$16)+IF(Data!$L283&lt;&gt;"",Scoring!$K$17)+IF(Data!$M283&lt;&gt;"",Scoring!$K$18)+IF(Data!$N283&lt;&gt;"",Scoring!$K$19)+IF(Data!$O283&lt;&gt;"",Scoring!$K$20)+IF(Data!$P283&lt;&gt;"",Scoring!$K$21)+IF(Data!$Q283&lt;&gt;"",Scoring!$K$22)+IF(Data!$R283&lt;&gt;"",Scoring!$K$23)+IF(Data!$S283&lt;&gt;"",Scoring!$K$24)+IF(Data!$T283&lt;&gt;"",Scoring!$K$25)+IF(Data!$U283&lt;&gt;"",Scoring!$K$26)+IF(Data!$V283&lt;&gt;"",Scoring!$K$27)+IF(Data!$W283&lt;&gt;"",Scoring!$K$28)+IF(Data!$X283&lt;&gt;"",Scoring!$K$29)+IF(Data!$Y283&lt;&gt;"",Scoring!$K$30)+IF(Data!$Z283&lt;&gt;"",Scoring!$K$31)+IF(Data!$AA283&lt;&gt;"",Scoring!$K$32)+IF(Data!$AB283&lt;&gt;"",Scoring!$K$33)+IF(Data!$AC283&lt;&gt;"",Scoring!$K$34)+IF(Data!$AD283&lt;&gt;"",Scoring!$K$35)+IF(Data!$AE283&lt;&gt;"",Scoring!$K$36)+IF(Data!$AF283&lt;&gt;"",Scoring!$K$37)+IF(Data!$AG283&lt;&gt;"",Scoring!$K$38)+IF(Data!$AH283&lt;&gt;"",Scoring!$K$39)+IF(Data!$AI283&lt;&gt;"",Scoring!$K$40)+IF(Data!$AJ283&lt;&gt;"",Scoring!$K$41)+IF(Data!$AK283&lt;&gt;"",Scoring!$K$42)+IF(Data!$AL283&lt;&gt;"",Scoring!$K$43)+IF(Data!$AM283&lt;&gt;"",Scoring!$K$44)+IF(Data!$AN283&lt;&gt;"",Scoring!$K$45)+IF(Data!$AO283&lt;&gt;"",Scoring!$K$46)+IF(Data!$AP283&lt;&gt;"",Scoring!$K$47)+IF(Data!$AQ283&lt;&gt;"",Scoring!$K$48)+IF(Data!$AR283&lt;&gt;"",Scoring!$K$49)+IF(Data!$AS283&lt;&gt;"",Scoring!$K$50)+IF(Data!$AT283&lt;&gt;"",Scoring!$K$51)+IF(Data!$AU283&lt;&gt;"",Scoring!$K$52),"")</f>
        <v/>
      </c>
      <c r="BK283" s="184" t="str">
        <f>IF(BJ283&lt;&gt;"",LOOKUP(BJ283,Likelihoods!$A$7:$A$107,Likelihoods!I$7:I$107),"")</f>
        <v/>
      </c>
      <c r="BL283" s="187" t="str">
        <f>IF(AND(COUNTBLANK($B283:$O283)=13,COUNTBLANK($P283:$Q283)=1,COUNTBLANK($R283:$U283)=3,COUNTBLANK($V283:$X283)=2,COUNTBLANK($Y283:$AE283)=6,COUNTBLANK($AF283:$AJ283)=4,COUNTBLANK($AK283:AN283)=3,COUNTBLANK($AO283:$AQ283)=2,COUNTBLANK($AR283:$AS283)=1,COUNTBLANK($AT283:$AU283)=1),IF(Data!$B283&lt;&gt;"",Scoring!$L$7)+IF(Data!$C283&lt;&gt;"",Scoring!$L$8)+IF(Data!$D283&lt;&gt;"",Scoring!$L$9)+IF(Data!$E283&lt;&gt;"",Scoring!$L$10)+IF(Data!$F283&lt;&gt;"",Scoring!$L$11)+IF(Data!$G283&lt;&gt;"",Scoring!$L$12)+IF(Data!$H283&lt;&gt;"",Scoring!$L$13)+IF(Data!$I283&lt;&gt;"",Scoring!$L$14)+IF(Data!$J283&lt;&gt;"",Scoring!$L$15)+IF(Data!$K283&lt;&gt;"",Scoring!$L$16)+IF(Data!$L283&lt;&gt;"",Scoring!$L$17)+IF(Data!$M283&lt;&gt;"",Scoring!$L$18)+IF(Data!$N283&lt;&gt;"",Scoring!$L$19)+IF(Data!$O283&lt;&gt;"",Scoring!$L$20)+IF(Data!$P283&lt;&gt;"",Scoring!$L$21)+IF(Data!$Q283&lt;&gt;"",Scoring!$L$22)+IF(Data!$R283&lt;&gt;"",Scoring!$L$23)+IF(Data!$S283&lt;&gt;"",Scoring!$L$24)+IF(Data!$T283&lt;&gt;"",Scoring!$L$25)+IF(Data!$U283&lt;&gt;"",Scoring!$L$26)+IF(Data!$V283&lt;&gt;"",Scoring!$L$27)+IF(Data!$W283&lt;&gt;"",Scoring!$L$28)+IF(Data!$X283&lt;&gt;"",Scoring!$L$29)+IF(Data!$Y283&lt;&gt;"",Scoring!$L$30)+IF(Data!$Z283&lt;&gt;"",Scoring!$L$31)+IF(Data!$AA283&lt;&gt;"",Scoring!$L$32)+IF(Data!$AB283&lt;&gt;"",Scoring!$L$33)+IF(Data!$AC283&lt;&gt;"",Scoring!$L$34)+IF(Data!$AD283&lt;&gt;"",Scoring!$L$35)+IF(Data!$AE283&lt;&gt;"",Scoring!$L$36)+IF(Data!$AF283&lt;&gt;"",Scoring!$L$37)+IF(Data!$AG283&lt;&gt;"",Scoring!$L$38)+IF(Data!$AH283&lt;&gt;"",Scoring!$L$39)+IF(Data!$AI283&lt;&gt;"",Scoring!$L$40)+IF(Data!$AJ283&lt;&gt;"",Scoring!$L$41)+IF(Data!$AK283&lt;&gt;"",Scoring!$L$42)+IF(Data!$AL283&lt;&gt;"",Scoring!$L$43)+IF(Data!$AM283&lt;&gt;"",Scoring!$L$44)+IF(Data!$AN283&lt;&gt;"",Scoring!$L$45)+IF(Data!$AO283&lt;&gt;"",Scoring!$L$46)+IF(Data!$AP283&lt;&gt;"",Scoring!$L$47)+IF(Data!$AQ283&lt;&gt;"",Scoring!$L$48)+IF(Data!$AR283&lt;&gt;"",Scoring!$L$49)+IF(Data!$AS283&lt;&gt;"",Scoring!$L$50)+IF(Data!$AT283&lt;&gt;"",Scoring!$L$51)+IF(Data!$AU283&lt;&gt;"",Scoring!$L$52),"")</f>
        <v/>
      </c>
      <c r="BM283" s="180" t="str">
        <f>IF(BL283&lt;&gt;"",LOOKUP(BL283,Likelihoods!$A$7:$A$107,Likelihoods!J$7:J$107),"")</f>
        <v/>
      </c>
      <c r="BN283" s="181" t="str">
        <f>IF(AND(COUNTBLANK($B283:$O283)=13,COUNTBLANK($P283:$Q283)=1,COUNTBLANK($R283:$U283)=3,COUNTBLANK($V283:$X283)=2,COUNTBLANK($Y283:$AE283)=6,COUNTBLANK($AF283:$AJ283)=4,COUNTBLANK($AK283:AN283)=3,COUNTBLANK($AO283:$AQ283)=2,COUNTBLANK($AR283:$AS283)=1,COUNTBLANK($AT283:$AU283)=1),IF(Data!$B283&lt;&gt;"",Scoring!$M$7)+IF(Data!$C283&lt;&gt;"",Scoring!$M$8)+IF(Data!$D283&lt;&gt;"",Scoring!$M$9)+IF(Data!$E283&lt;&gt;"",Scoring!$M$10)+IF(Data!$F283&lt;&gt;"",Scoring!$M$11)+IF(Data!$G283&lt;&gt;"",Scoring!$M$12)+IF(Data!$H283&lt;&gt;"",Scoring!$M$13)+IF(Data!$I283&lt;&gt;"",Scoring!$M$14)+IF(Data!$J283&lt;&gt;"",Scoring!$M$15)+IF(Data!$K283&lt;&gt;"",Scoring!$M$16)+IF(Data!$L283&lt;&gt;"",Scoring!$M$17)+IF(Data!$M283&lt;&gt;"",Scoring!$M$18)+IF(Data!$N283&lt;&gt;"",Scoring!$M$19)+IF(Data!$O283&lt;&gt;"",Scoring!$M$20)+IF(Data!$P283&lt;&gt;"",Scoring!$M$21)+IF(Data!$Q283&lt;&gt;"",Scoring!$M$22)+IF(Data!$R283&lt;&gt;"",Scoring!$M$23)+IF(Data!$S283&lt;&gt;"",Scoring!$M$24)+IF(Data!$T283&lt;&gt;"",Scoring!$M$25)+IF(Data!$U283&lt;&gt;"",Scoring!$M$26)+IF(Data!$V283&lt;&gt;"",Scoring!$M$27)+IF(Data!$W283&lt;&gt;"",Scoring!$M$28)+IF(Data!$X283&lt;&gt;"",Scoring!$M$29)+IF(Data!$Y283&lt;&gt;"",Scoring!$M$30)+IF(Data!$Z283&lt;&gt;"",Scoring!$M$31)+IF(Data!$AA283&lt;&gt;"",Scoring!$M$32)+IF(Data!$AB283&lt;&gt;"",Scoring!$M$33)+IF(Data!$AC283&lt;&gt;"",Scoring!$M$34)+IF(Data!$AD283&lt;&gt;"",Scoring!$M$35)+IF(Data!$AE283&lt;&gt;"",Scoring!$M$36)+IF(Data!$AF283&lt;&gt;"",Scoring!$M$37)+IF(Data!$AG283&lt;&gt;"",Scoring!$M$38)+IF(Data!$AH283&lt;&gt;"",Scoring!$M$39)+IF(Data!$AI283&lt;&gt;"",Scoring!$M$40)+IF(Data!$AJ283&lt;&gt;"",Scoring!$M$41)+IF(Data!$AK283&lt;&gt;"",Scoring!$M$42)+IF(Data!$AL283&lt;&gt;"",Scoring!$M$43)+IF(Data!$AM283&lt;&gt;"",Scoring!$M$44)+IF(Data!$AN283&lt;&gt;"",Scoring!$M$45)+IF(Data!$AO283&lt;&gt;"",Scoring!$M$46)+IF(Data!$AP283&lt;&gt;"",Scoring!$M$47)+IF(Data!$AQ283&lt;&gt;"",Scoring!$M$48)+IF(Data!$AR283&lt;&gt;"",Scoring!$M$49)+IF(Data!$AS283&lt;&gt;"",Scoring!$M$50)+IF(Data!$AT283&lt;&gt;"",Scoring!$M$51)+IF(Data!$AU283&lt;&gt;"",Scoring!$M$52),"")</f>
        <v/>
      </c>
      <c r="BO283" s="184" t="str">
        <f>IF(BN283&lt;&gt;"",LOOKUP(BN283,Likelihoods!$A$7:$A$107,Likelihoods!K$7:K$107),"")</f>
        <v/>
      </c>
      <c r="BP283" s="179" t="str">
        <f>IF(AND(COUNTBLANK($B283:$O283)=13,COUNTBLANK($P283:$Q283)=1,COUNTBLANK($R283:$U283)=3,COUNTBLANK($V283:$X283)=2,COUNTBLANK($Y283:$AE283)=6,COUNTBLANK($AF283:$AJ283)=4,COUNTBLANK($AK283:AN283)=3,COUNTBLANK($AO283:$AQ283)=2,COUNTBLANK($AR283:$AS283)=1,COUNTBLANK($AT283:$AU283)=1),IF(Data!$B283&lt;&gt;"",Scoring!$N$7)+IF(Data!$C283&lt;&gt;"",Scoring!$N$8)+IF(Data!$D283&lt;&gt;"",Scoring!$N$9)+IF(Data!$E283&lt;&gt;"",Scoring!$N$10)+IF(Data!$F283&lt;&gt;"",Scoring!$N$11)+IF(Data!$G283&lt;&gt;"",Scoring!$N$12)+IF(Data!$H283&lt;&gt;"",Scoring!$N$13)+IF(Data!$I283&lt;&gt;"",Scoring!$N$14)+IF(Data!$J283&lt;&gt;"",Scoring!$N$15)+IF(Data!$K283&lt;&gt;"",Scoring!$N$16)+IF(Data!$L283&lt;&gt;"",Scoring!$N$17)+IF(Data!$M283&lt;&gt;"",Scoring!$N$18)+IF(Data!$N283&lt;&gt;"",Scoring!$N$19)+IF(Data!$O283&lt;&gt;"",Scoring!$N$20)+IF(Data!$P283&lt;&gt;"",Scoring!$N$21)+IF(Data!$Q283&lt;&gt;"",Scoring!$N$22)+IF(Data!$R283&lt;&gt;"",Scoring!$N$23)+IF(Data!$S283&lt;&gt;"",Scoring!$N$24)+IF(Data!$T283&lt;&gt;"",Scoring!$N$25)+IF(Data!$U283&lt;&gt;"",Scoring!$N$26)+IF(Data!$V283&lt;&gt;"",Scoring!$N$27)+IF(Data!$W283&lt;&gt;"",Scoring!$N$28)+IF(Data!$X283&lt;&gt;"",Scoring!$N$29)+IF(Data!$Y283&lt;&gt;"",Scoring!$N$30)+IF(Data!$Z283&lt;&gt;"",Scoring!$N$31)+IF(Data!$AA283&lt;&gt;"",Scoring!$N$32)+IF(Data!$AB283&lt;&gt;"",Scoring!$N$33)+IF(Data!$AC283&lt;&gt;"",Scoring!$N$34)+IF(Data!$AD283&lt;&gt;"",Scoring!$N$35)+IF(Data!$AE283&lt;&gt;"",Scoring!$N$36)+IF(Data!$AF283&lt;&gt;"",Scoring!$N$37)+IF(Data!$AG283&lt;&gt;"",Scoring!$N$38)+IF(Data!$AH283&lt;&gt;"",Scoring!$N$39)+IF(Data!$AI283&lt;&gt;"",Scoring!$N$40)+IF(Data!$AJ283&lt;&gt;"",Scoring!$N$41)+IF(Data!$AK283&lt;&gt;"",Scoring!$N$42)+IF(Data!$AL283&lt;&gt;"",Scoring!$N$43)+IF(Data!$AM283&lt;&gt;"",Scoring!$N$44)+IF(Data!$AN283&lt;&gt;"",Scoring!$N$45)+IF(Data!$AO283&lt;&gt;"",Scoring!$N$46)+IF(Data!$AP283&lt;&gt;"",Scoring!$N$47)+IF(Data!$AQ283&lt;&gt;"",Scoring!$N$48)+IF(Data!$AR283&lt;&gt;"",Scoring!$N$49)+IF(Data!$AS283&lt;&gt;"",Scoring!$N$50)+IF(Data!$AT283&lt;&gt;"",Scoring!$N$51)+IF(Data!$AU283&lt;&gt;"",Scoring!$N$52),"")</f>
        <v/>
      </c>
      <c r="BQ283" s="189" t="str">
        <f>IF(BP283&lt;&gt;"",LOOKUP(BP283,Likelihoods!$A$7:$A$107,Likelihoods!L$7:L$107),"")</f>
        <v/>
      </c>
      <c r="BR283" s="181" t="str">
        <f>IF(AND(COUNTBLANK($B283:$O283)=13,COUNTBLANK($P283:$Q283)=1,COUNTBLANK($R283:$U283)=3,COUNTBLANK($V283:$X283)=2,COUNTBLANK($Y283:$AE283)=6,COUNTBLANK($AF283:$AJ283)=4,COUNTBLANK($AK283:AN283)=3,COUNTBLANK($AO283:$AQ283)=2,COUNTBLANK($AR283:$AS283)=1,COUNTBLANK($AT283:$AU283)=1),IF(Data!$B283&lt;&gt;"",Scoring!$O$7)+IF(Data!$C283&lt;&gt;"",Scoring!$O$8)+IF(Data!$D283&lt;&gt;"",Scoring!$O$9)+IF(Data!$E283&lt;&gt;"",Scoring!$O$10)+IF(Data!$F283&lt;&gt;"",Scoring!$O$11)+IF(Data!$G283&lt;&gt;"",Scoring!$O$12)+IF(Data!$H283&lt;&gt;"",Scoring!$O$13)+IF(Data!$I283&lt;&gt;"",Scoring!$O$14)+IF(Data!$J283&lt;&gt;"",Scoring!$O$15)+IF(Data!$K283&lt;&gt;"",Scoring!$O$16)+IF(Data!$L283&lt;&gt;"",Scoring!$O$17)+IF(Data!$M283&lt;&gt;"",Scoring!$O$18)+IF(Data!$N283&lt;&gt;"",Scoring!$O$19)+IF(Data!$O283&lt;&gt;"",Scoring!$O$20)+IF(Data!$P283&lt;&gt;"",Scoring!$O$21)+IF(Data!$Q283&lt;&gt;"",Scoring!$O$22)+IF(Data!$R283&lt;&gt;"",Scoring!$O$23)+IF(Data!$S283&lt;&gt;"",Scoring!$O$24)+IF(Data!$T283&lt;&gt;"",Scoring!$O$25)+IF(Data!$U283&lt;&gt;"",Scoring!$O$26)+IF(Data!$V283&lt;&gt;"",Scoring!$O$27)+IF(Data!$W283&lt;&gt;"",Scoring!$O$28)+IF(Data!$X283&lt;&gt;"",Scoring!$O$29)+IF(Data!$Y283&lt;&gt;"",Scoring!$O$30)+IF(Data!$Z283&lt;&gt;"",Scoring!$O$31)+IF(Data!$AA283&lt;&gt;"",Scoring!$O$32)+IF(Data!$AB283&lt;&gt;"",Scoring!$O$33)+IF(Data!$AC283&lt;&gt;"",Scoring!$O$34)+IF(Data!$AD283&lt;&gt;"",Scoring!$O$35)+IF(Data!$AE283&lt;&gt;"",Scoring!$O$36)+IF(Data!$AF283&lt;&gt;"",Scoring!$O$37)+IF(Data!$AG283&lt;&gt;"",Scoring!$O$38)+IF(Data!$AH283&lt;&gt;"",Scoring!$O$39)+IF(Data!$AI283&lt;&gt;"",Scoring!$O$40)+IF(Data!$AJ283&lt;&gt;"",Scoring!$O$41)+IF(Data!$AK283&lt;&gt;"",Scoring!$O$42)+IF(Data!$AL283&lt;&gt;"",Scoring!$O$43)+IF(Data!$AM283&lt;&gt;"",Scoring!$O$44)+IF(Data!$AN283&lt;&gt;"",Scoring!$O$45)+IF(Data!$AO283&lt;&gt;"",Scoring!$O$46)+IF(Data!$AP283&lt;&gt;"",Scoring!$O$47)+IF(Data!$AQ283&lt;&gt;"",Scoring!$O$48)+IF(Data!$AR283&lt;&gt;"",Scoring!$O$49)+IF(Data!$AS283&lt;&gt;"",Scoring!$O$50)+IF(Data!$AT283&lt;&gt;"",Scoring!$O$51)+IF(Data!$AU283&lt;&gt;"",Scoring!$O$52),"")</f>
        <v/>
      </c>
      <c r="BS283" s="184" t="str">
        <f>IF(BR283&lt;&gt;"",LOOKUP(BR283,Likelihoods!$A$7:$A$107,Likelihoods!M$7:M$107),"")</f>
        <v/>
      </c>
      <c r="BT283" s="181" t="str">
        <f>IF(AND(COUNTBLANK($B283:$O283)=13,COUNTBLANK($P283:$Q283)=1,COUNTBLANK($R283:$U283)=3,COUNTBLANK($V283:$X283)=2,COUNTBLANK($Y283:$AE283)=6,COUNTBLANK($AF283:$AJ283)=4,COUNTBLANK($AK283:AN283)=3,COUNTBLANK($AO283:$AQ283)=2,COUNTBLANK($AR283:$AS283)=1,COUNTBLANK($AT283:$AU283)=1),IF(Data!$B283&lt;&gt;"",Scoring!$P$7)+IF(Data!$C283&lt;&gt;"",Scoring!$P$8)+IF(Data!$D283&lt;&gt;"",Scoring!$P$9)+IF(Data!$E283&lt;&gt;"",Scoring!$P$10)+IF(Data!$F283&lt;&gt;"",Scoring!$P$11)+IF(Data!$G283&lt;&gt;"",Scoring!$P$12)+IF(Data!$H283&lt;&gt;"",Scoring!$P$13)+IF(Data!$I283&lt;&gt;"",Scoring!$P$14)+IF(Data!$J283&lt;&gt;"",Scoring!$P$15)+IF(Data!$K283&lt;&gt;"",Scoring!$P$16)+IF(Data!$L283&lt;&gt;"",Scoring!$P$17)+IF(Data!$M283&lt;&gt;"",Scoring!$P$18)+IF(Data!$N283&lt;&gt;"",Scoring!$P$19)+IF(Data!$O283&lt;&gt;"",Scoring!$P$20)+IF(Data!$P283&lt;&gt;"",Scoring!$P$21)+IF(Data!$Q283&lt;&gt;"",Scoring!$P$22)+IF(Data!$R283&lt;&gt;"",Scoring!$P$23)+IF(Data!$S283&lt;&gt;"",Scoring!$P$24)+IF(Data!$T283&lt;&gt;"",Scoring!$P$25)+IF(Data!$U283&lt;&gt;"",Scoring!$P$26)+IF(Data!$V283&lt;&gt;"",Scoring!$P$27)+IF(Data!$W283&lt;&gt;"",Scoring!$P$28)+IF(Data!$X283&lt;&gt;"",Scoring!$P$29)+IF(Data!$Y283&lt;&gt;"",Scoring!$P$30)+IF(Data!$Z283&lt;&gt;"",Scoring!$P$31)+IF(Data!$AA283&lt;&gt;"",Scoring!$P$32)+IF(Data!$AB283&lt;&gt;"",Scoring!$P$33)+IF(Data!$AC283&lt;&gt;"",Scoring!$P$34)+IF(Data!$AD283&lt;&gt;"",Scoring!$P$35)+IF(Data!$AE283&lt;&gt;"",Scoring!$P$36)+IF(Data!$AF283&lt;&gt;"",Scoring!$P$37)+IF(Data!$AG283&lt;&gt;"",Scoring!$P$38)+IF(Data!$AH283&lt;&gt;"",Scoring!$P$39)+IF(Data!$AI283&lt;&gt;"",Scoring!$P$40)+IF(Data!$AJ283&lt;&gt;"",Scoring!$P$41)+IF(Data!$AK283&lt;&gt;"",Scoring!$P$42)+IF(Data!$AL283&lt;&gt;"",Scoring!$P$43)+IF(Data!$AM283&lt;&gt;"",Scoring!$P$44)+IF(Data!$AN283&lt;&gt;"",Scoring!$P$45)+IF(Data!$AO283&lt;&gt;"",Scoring!$P$46)+IF(Data!$AP283&lt;&gt;"",Scoring!$P$47)+IF(Data!$AQ283&lt;&gt;"",Scoring!$P$48)+IF(Data!$AR283&lt;&gt;"",Scoring!$P$49)+IF(Data!$AS283&lt;&gt;"",Scoring!$P$50)+IF(Data!$AT283&lt;&gt;"",Scoring!$P$51)+IF(Data!$AU283&lt;&gt;"",Scoring!$P$52),"")</f>
        <v/>
      </c>
      <c r="BU283" s="180" t="str">
        <f>IF(BT283&lt;&gt;"",LOOKUP(BT283,Likelihoods!$A$7:$A$107,Likelihoods!N$7:N$107),"")</f>
        <v/>
      </c>
      <c r="BV283" s="181" t="str">
        <f>IF(AND(COUNTBLANK($B283:$O283)=13,COUNTBLANK($P283:$Q283)=1,COUNTBLANK($R283:$U283)=3,COUNTBLANK($V283:$X283)=2,COUNTBLANK($Y283:$AE283)=6,COUNTBLANK($AF283:$AJ283)=4,COUNTBLANK($AK283:AN283)=3,COUNTBLANK($AO283:$AQ283)=2,COUNTBLANK($AR283:$AS283)=1,COUNTBLANK($AT283:$AU283)=1),IF(Data!$B283&lt;&gt;"",Scoring!$Q$7)+IF(Data!$C283&lt;&gt;"",Scoring!$Q$8)+IF(Data!$D283&lt;&gt;"",Scoring!$Q$9)+IF(Data!$E283&lt;&gt;"",Scoring!$Q$10)+IF(Data!$F283&lt;&gt;"",Scoring!$Q$11)+IF(Data!$G283&lt;&gt;"",Scoring!$Q$12)+IF(Data!$H283&lt;&gt;"",Scoring!$Q$13)+IF(Data!$I283&lt;&gt;"",Scoring!$Q$14)+IF(Data!$J283&lt;&gt;"",Scoring!$Q$15)+IF(Data!$K283&lt;&gt;"",Scoring!$Q$16)+IF(Data!$L283&lt;&gt;"",Scoring!$Q$17)+IF(Data!$M283&lt;&gt;"",Scoring!$Q$18)+IF(Data!$N283&lt;&gt;"",Scoring!$Q$19)+IF(Data!$O283&lt;&gt;"",Scoring!$Q$20)+IF(Data!$P283&lt;&gt;"",Scoring!$Q$21)+IF(Data!$Q283&lt;&gt;"",Scoring!$Q$22)+IF(Data!$R283&lt;&gt;"",Scoring!$Q$23)+IF(Data!$S283&lt;&gt;"",Scoring!$Q$24)+IF(Data!$T283&lt;&gt;"",Scoring!$Q$25)+IF(Data!$U283&lt;&gt;"",Scoring!$Q$26)+IF(Data!$V283&lt;&gt;"",Scoring!$Q$27)+IF(Data!$W283&lt;&gt;"",Scoring!$Q$28)+IF(Data!$X283&lt;&gt;"",Scoring!$Q$29)+IF(Data!$Y283&lt;&gt;"",Scoring!$Q$30)+IF(Data!$Z283&lt;&gt;"",Scoring!$Q$31)+IF(Data!$AA283&lt;&gt;"",Scoring!$Q$32)+IF(Data!$AB283&lt;&gt;"",Scoring!$Q$33)+IF(Data!$AC283&lt;&gt;"",Scoring!$Q$34)+IF(Data!$AD283&lt;&gt;"",Scoring!$Q$35)+IF(Data!$AE283&lt;&gt;"",Scoring!$Q$36)+IF(Data!$AF283&lt;&gt;"",Scoring!$Q$37)+IF(Data!$AG283&lt;&gt;"",Scoring!$Q$38)+IF(Data!$AH283&lt;&gt;"",Scoring!$Q$39)+IF(Data!$AI283&lt;&gt;"",Scoring!$Q$40)+IF(Data!$AJ283&lt;&gt;"",Scoring!$Q$41)+IF(Data!$AK283&lt;&gt;"",Scoring!$Q$42)+IF(Data!$AL283&lt;&gt;"",Scoring!$Q$43)+IF(Data!$AM283&lt;&gt;"",Scoring!$Q$44)+IF(Data!$AN283&lt;&gt;"",Scoring!$Q$45)+IF(Data!$AO283&lt;&gt;"",Scoring!$Q$46)+IF(Data!$AP283&lt;&gt;"",Scoring!$Q$47)+IF(Data!$AQ283&lt;&gt;"",Scoring!$Q$48)+IF(Data!$AR283&lt;&gt;"",Scoring!$Q$49)+IF(Data!$AS283&lt;&gt;"",Scoring!$Q$50)+IF(Data!$AT283&lt;&gt;"",Scoring!$Q$51)+IF(Data!$AU283&lt;&gt;"",Scoring!$Q$52),"")</f>
        <v/>
      </c>
      <c r="BW283" s="183" t="str">
        <f>IF(BV283&lt;&gt;"",LOOKUP(BV283,Likelihoods!$A$7:$A$107,Likelihoods!O$7:O$107),"")</f>
        <v/>
      </c>
      <c r="BX283" s="9"/>
      <c r="BY283" s="9"/>
      <c r="BZ283" s="9"/>
      <c r="CA283" s="9"/>
      <c r="CB283" s="9"/>
      <c r="CC283" s="9"/>
      <c r="CD283" s="9"/>
      <c r="CE283" s="9"/>
      <c r="CF283" s="9"/>
      <c r="CG283" s="9"/>
      <c r="CH283" s="9"/>
      <c r="CI283" s="9"/>
      <c r="CJ283" s="9"/>
      <c r="CK283" s="9"/>
    </row>
    <row r="284" spans="1:89" ht="14.25">
      <c r="A284" s="59"/>
      <c r="B284" s="76"/>
      <c r="C284" s="77"/>
      <c r="D284" s="77"/>
      <c r="E284" s="77"/>
      <c r="F284" s="77"/>
      <c r="G284" s="77"/>
      <c r="H284" s="77"/>
      <c r="I284" s="77"/>
      <c r="J284" s="77"/>
      <c r="K284" s="77"/>
      <c r="L284" s="77"/>
      <c r="M284" s="77"/>
      <c r="N284" s="77"/>
      <c r="O284" s="77"/>
      <c r="P284" s="76"/>
      <c r="Q284" s="78"/>
      <c r="R284" s="77"/>
      <c r="S284" s="77"/>
      <c r="T284" s="77"/>
      <c r="U284" s="77"/>
      <c r="V284" s="76"/>
      <c r="W284" s="77"/>
      <c r="X284" s="78"/>
      <c r="Y284" s="77"/>
      <c r="Z284" s="77"/>
      <c r="AA284" s="77"/>
      <c r="AB284" s="77"/>
      <c r="AC284" s="77"/>
      <c r="AD284" s="77"/>
      <c r="AE284" s="77"/>
      <c r="AF284" s="76"/>
      <c r="AG284" s="77"/>
      <c r="AH284" s="77"/>
      <c r="AI284" s="77"/>
      <c r="AJ284" s="78"/>
      <c r="AK284" s="77"/>
      <c r="AL284" s="77"/>
      <c r="AM284" s="77"/>
      <c r="AN284" s="77"/>
      <c r="AO284" s="76"/>
      <c r="AP284" s="77"/>
      <c r="AQ284" s="78"/>
      <c r="AR284" s="76"/>
      <c r="AS284" s="78"/>
      <c r="AT284" s="77"/>
      <c r="AU284" s="77"/>
      <c r="AV284" s="179" t="str">
        <f>IF(AND(COUNTBLANK($B284:$O284)=13,COUNTBLANK($P284:$Q284)=1,COUNTBLANK($R284:$U284)=3,COUNTBLANK($V284:$X284)=2,COUNTBLANK($Y284:$AE284)=6,COUNTBLANK($AF284:$AJ284)=4,COUNTBLANK($AK284:AN284)=3,COUNTBLANK($AO284:$AQ284)=2,COUNTBLANK($AR284:$AS284)=1,COUNTBLANK($AT284:$AU284)=1),IF(Data!$B284&lt;&gt;"",Scoring!$D$7)+IF(Data!$C284&lt;&gt;"",Scoring!$D$8)+IF(Data!$D284&lt;&gt;"",Scoring!$D$9)+IF(Data!$E284&lt;&gt;"",Scoring!$D$10)+IF(Data!$F284&lt;&gt;"",Scoring!$D$11)+IF(Data!$G284&lt;&gt;"",Scoring!$D$12)+IF(Data!$H284&lt;&gt;"",Scoring!$D$13)+IF(Data!$I284&lt;&gt;"",Scoring!$D$14)+IF(Data!$J284&lt;&gt;"",Scoring!$D$15)+IF(Data!$K284&lt;&gt;"",Scoring!$D$16)+IF(Data!$L284&lt;&gt;"",Scoring!$D$17)+IF(Data!$M284&lt;&gt;"",Scoring!$D$18)+IF(Data!$N284&lt;&gt;"",Scoring!$D$19)+IF(Data!$O284&lt;&gt;"",Scoring!$D$20)+IF(Data!$P284&lt;&gt;"",Scoring!$D$21)+IF(Data!$Q284&lt;&gt;"",Scoring!$D$22)+IF(Data!$R284&lt;&gt;"",Scoring!$D$23)+IF(Data!$S284&lt;&gt;"",Scoring!$D$24)+IF(Data!$T284&lt;&gt;"",Scoring!$D$25)+IF(Data!$U284&lt;&gt;"",Scoring!$D$26)+IF(Data!$V284&lt;&gt;"",Scoring!$D$27)+IF(Data!$W284&lt;&gt;"",Scoring!$D$28)+IF(Data!$X284&lt;&gt;"",Scoring!$D$29)+IF(Data!$Y284&lt;&gt;"",Scoring!$D$30)+IF(Data!$Z284&lt;&gt;"",Scoring!$D$31)+IF(Data!$AA284&lt;&gt;"",Scoring!$D$32)+IF(Data!$AB284&lt;&gt;"",Scoring!$D$33)+IF(Data!$AC284&lt;&gt;"",Scoring!$D$34)+IF(Data!$AD284&lt;&gt;"",Scoring!$D$35)+IF(Data!$AE284&lt;&gt;"",Scoring!$D$36)+IF(Data!$AF284&lt;&gt;"",Scoring!$D$37)+IF(Data!$AG284&lt;&gt;"",Scoring!$D$38)+IF(Data!$AH284&lt;&gt;"",Scoring!$D$39)+IF(Data!$AI284&lt;&gt;"",Scoring!$D$40)+IF(Data!$AJ284&lt;&gt;"",Scoring!$D$41)+IF(Data!$AK284&lt;&gt;"",Scoring!$D$42)+IF(Data!$AL284&lt;&gt;"",Scoring!$D$43)+IF(Data!$AM284&lt;&gt;"",Scoring!$D$44)+IF(Data!$AN284&lt;&gt;"",Scoring!$D$45)+IF(Data!$AO284&lt;&gt;"",Scoring!$D$46)+IF(Data!$AP284&lt;&gt;"",Scoring!$D$47)+IF(Data!$AQ284&lt;&gt;"",Scoring!$D$48)+IF(Data!$AR284&lt;&gt;"",Scoring!$D$49)+IF(Data!$AS284&lt;&gt;"",Scoring!$D$50)+IF(Data!$AT284&lt;&gt;"",Scoring!$D$51)+IF(Data!$AU284&lt;&gt;"",Scoring!$D$52),"")</f>
        <v/>
      </c>
      <c r="AW284" s="180" t="str">
        <f>IF(AV284&lt;&gt;"",LOOKUP(AV284,Likelihoods!$A$7:$A$107,Likelihoods!B$7:B$107),"")</f>
        <v/>
      </c>
      <c r="AX284" s="181" t="str">
        <f>IF(AND(COUNTBLANK($B284:$O284)=13,COUNTBLANK($P284:$Q284)=1,COUNTBLANK($R284:$U284)=3,COUNTBLANK($V284:$X284)=2,COUNTBLANK($Y284:$AE284)=6,COUNTBLANK($AF284:$AJ284)=4,COUNTBLANK($AK284:AN284)=3,COUNTBLANK($AO284:$AQ284)=2,COUNTBLANK($AR284:$AS284)=1,COUNTBLANK($AT284:$AU284)=1),IF(Data!$B284&lt;&gt;"",Scoring!$E$7)+IF(Data!$C284&lt;&gt;"",Scoring!$E$8)+IF(Data!$D284&lt;&gt;"",Scoring!$E$9)+IF(Data!$E284&lt;&gt;"",Scoring!$E$10)+IF(Data!$F284&lt;&gt;"",Scoring!$E$11)+IF(Data!$G284&lt;&gt;"",Scoring!$E$12)+IF(Data!$H284&lt;&gt;"",Scoring!$E$13)+IF(Data!$I284&lt;&gt;"",Scoring!$E$14)+IF(Data!$J284&lt;&gt;"",Scoring!$E$15)+IF(Data!$K284&lt;&gt;"",Scoring!$E$16)+IF(Data!$L284&lt;&gt;"",Scoring!$E$17)+IF(Data!$M284&lt;&gt;"",Scoring!$E$18)+IF(Data!$N284&lt;&gt;"",Scoring!$E$19)+IF(Data!$O284&lt;&gt;"",Scoring!$E$20)+IF(Data!$P284&lt;&gt;"",Scoring!$E$21)+IF(Data!$Q284&lt;&gt;"",Scoring!$E$22)+IF(Data!$R284&lt;&gt;"",Scoring!$E$23)+IF(Data!$S284&lt;&gt;"",Scoring!$E$24)+IF(Data!$T284&lt;&gt;"",Scoring!$E$25)+IF(Data!$U284&lt;&gt;"",Scoring!$E$26)+IF(Data!$V284&lt;&gt;"",Scoring!$E$27)+IF(Data!$W284&lt;&gt;"",Scoring!$E$28)+IF(Data!$X284&lt;&gt;"",Scoring!$E$29)+IF(Data!$Y284&lt;&gt;"",Scoring!$E$30)+IF(Data!$Z284&lt;&gt;"",Scoring!$E$31)+IF(Data!$AA284&lt;&gt;"",Scoring!$E$32)+IF(Data!$AB284&lt;&gt;"",Scoring!$E$33)+IF(Data!$AC284&lt;&gt;"",Scoring!$E$34)+IF(Data!$AD284&lt;&gt;"",Scoring!$E$35)+IF(Data!$AE284&lt;&gt;"",Scoring!$E$36)+IF(Data!$AF284&lt;&gt;"",Scoring!$E$37)+IF(Data!$AG284&lt;&gt;"",Scoring!$E$38)+IF(Data!$AH284&lt;&gt;"",Scoring!$E$39)+IF(Data!$AI284&lt;&gt;"",Scoring!$E$40)+IF(Data!$AJ284&lt;&gt;"",Scoring!$E$41)+IF(Data!$AK284&lt;&gt;"",Scoring!$E$42)+IF(Data!$AL284&lt;&gt;"",Scoring!$E$43)+IF(Data!$AM284&lt;&gt;"",Scoring!$E$44)+IF(Data!$AN284&lt;&gt;"",Scoring!$E$45)+IF(Data!$AO284&lt;&gt;"",Scoring!$E$46)+IF(Data!$AP284&lt;&gt;"",Scoring!$E$47)+IF(Data!$AQ284&lt;&gt;"",Scoring!$E$48)+IF(Data!$AR284&lt;&gt;"",Scoring!$E$49)+IF(Data!$AS284&lt;&gt;"",Scoring!$E$50)+IF(Data!$AT284&lt;&gt;"",Scoring!$E$51)+IF(Data!$AU284&lt;&gt;"",Scoring!$E$52),"")</f>
        <v/>
      </c>
      <c r="AY284" s="180" t="str">
        <f>IF(AX284&lt;&gt;"",LOOKUP(AX284,Likelihoods!$A$7:$A$107,Likelihoods!C$7:C$107),"")</f>
        <v/>
      </c>
      <c r="AZ284" s="182" t="str">
        <f>IF(AND(COUNTBLANK($B284:$O284)=13,COUNTBLANK($P284:$Q284)=1,COUNTBLANK($R284:$U284)=3,COUNTBLANK($V284:$X284)=2,COUNTBLANK($Y284:$AE284)=6,COUNTBLANK($AF284:$AJ284)=4,COUNTBLANK($AK284:AN284)=3,COUNTBLANK($AO284:$AQ284)=2,COUNTBLANK($AR284:$AS284)=1,COUNTBLANK($AT284:$AU284)=1),IF(Data!$B284&lt;&gt;"",Scoring!$F$7)+IF(Data!$C284&lt;&gt;"",Scoring!$F$8)+IF(Data!$D284&lt;&gt;"",Scoring!$F$9)+IF(Data!$E284&lt;&gt;"",Scoring!$F$10)+IF(Data!$F284&lt;&gt;"",Scoring!$F$11)+IF(Data!$G284&lt;&gt;"",Scoring!$F$12)+IF(Data!$H284&lt;&gt;"",Scoring!$F$13)+IF(Data!$I284&lt;&gt;"",Scoring!$F$14)+IF(Data!$J284&lt;&gt;"",Scoring!$F$15)+IF(Data!$K284&lt;&gt;"",Scoring!$F$16)+IF(Data!$L284&lt;&gt;"",Scoring!$F$17)+IF(Data!$M284&lt;&gt;"",Scoring!$F$18)+IF(Data!$N284&lt;&gt;"",Scoring!$F$19)+IF(Data!$O284&lt;&gt;"",Scoring!$F$20)+IF(Data!$P284&lt;&gt;"",Scoring!$F$21)+IF(Data!$Q284&lt;&gt;"",Scoring!$F$22)+IF(Data!$R284&lt;&gt;"",Scoring!$F$23)+IF(Data!$S284&lt;&gt;"",Scoring!$F$24)+IF(Data!$T284&lt;&gt;"",Scoring!$F$25)+IF(Data!$U284&lt;&gt;"",Scoring!$F$26)+IF(Data!$V284&lt;&gt;"",Scoring!$F$27)+IF(Data!$W284&lt;&gt;"",Scoring!$F$28)+IF(Data!$X284&lt;&gt;"",Scoring!$F$29)+IF(Data!$Y284&lt;&gt;"",Scoring!$F$30)+IF(Data!$Z284&lt;&gt;"",Scoring!$F$31)+IF(Data!$AA284&lt;&gt;"",Scoring!$F$32)+IF(Data!$AB284&lt;&gt;"",Scoring!$F$33)+IF(Data!$AC284&lt;&gt;"",Scoring!$F$34)+IF(Data!$AD284&lt;&gt;"",Scoring!$F$35)+IF(Data!$AE284&lt;&gt;"",Scoring!$F$36)+IF(Data!$AF284&lt;&gt;"",Scoring!$F$37)+IF(Data!$AG284&lt;&gt;"",Scoring!$F$38)+IF(Data!$AH284&lt;&gt;"",Scoring!$F$39)+IF(Data!$AI284&lt;&gt;"",Scoring!$F$40)+IF(Data!$AJ284&lt;&gt;"",Scoring!$F$41)+IF(Data!$AK284&lt;&gt;"",Scoring!$F$42)+IF(Data!$AL284&lt;&gt;"",Scoring!$F$43)+IF(Data!$AM284&lt;&gt;"",Scoring!$F$44)+IF(Data!$AN284&lt;&gt;"",Scoring!$F$45)+IF(Data!$AO284&lt;&gt;"",Scoring!$F$46)+IF(Data!$AP284&lt;&gt;"",Scoring!$F$47)+IF(Data!$AQ284&lt;&gt;"",Scoring!$F$48)+IF(Data!$AR284&lt;&gt;"",Scoring!$F$49)+IF(Data!$AS284&lt;&gt;"",Scoring!$F$50)+IF(Data!$AT284&lt;&gt;"",Scoring!$F$51)+IF(Data!$AU284&lt;&gt;"",Scoring!$F$52),"")</f>
        <v/>
      </c>
      <c r="BA284" s="183" t="str">
        <f>IF(AZ284&lt;&gt;"",LOOKUP(AZ284,Likelihoods!$A$7:$A$107,Likelihoods!D$7:D$107),"")</f>
        <v/>
      </c>
      <c r="BB284" s="181" t="str">
        <f>IF(AND(COUNTBLANK($B284:$O284)=13,COUNTBLANK($P284:$Q284)=1,COUNTBLANK($R284:$U284)=3,COUNTBLANK($V284:$X284)=2,COUNTBLANK($Y284:$AE284)=6,COUNTBLANK($AF284:$AJ284)=4,COUNTBLANK($AK284:AN284)=3,COUNTBLANK($AO284:$AQ284)=2,COUNTBLANK($AR284:$AS284)=1,COUNTBLANK($AT284:$AU284)=1),IF(Data!$B284&lt;&gt;"",Scoring!$G$7)+IF(Data!$C284&lt;&gt;"",Scoring!$G$8)+IF(Data!$D284&lt;&gt;"",Scoring!$G$9)+IF(Data!$E284&lt;&gt;"",Scoring!$G$10)+IF(Data!$F284&lt;&gt;"",Scoring!$G$11)+IF(Data!$G284&lt;&gt;"",Scoring!$G$12)+IF(Data!$H284&lt;&gt;"",Scoring!$G$13)+IF(Data!$I284&lt;&gt;"",Scoring!$G$14)+IF(Data!$J284&lt;&gt;"",Scoring!$G$15)+IF(Data!$K284&lt;&gt;"",Scoring!$G$16)+IF(Data!$L284&lt;&gt;"",Scoring!$G$17)+IF(Data!$M284&lt;&gt;"",Scoring!$G$18)+IF(Data!$N284&lt;&gt;"",Scoring!$G$19)+IF(Data!$O284&lt;&gt;"",Scoring!$G$20)+IF(Data!$P284&lt;&gt;"",Scoring!$G$21)+IF(Data!$Q284&lt;&gt;"",Scoring!$G$22)+IF(Data!$R284&lt;&gt;"",Scoring!$G$23)+IF(Data!$S284&lt;&gt;"",Scoring!$G$24)+IF(Data!$T284&lt;&gt;"",Scoring!$G$25)+IF(Data!$U284&lt;&gt;"",Scoring!$G$26)+IF(Data!$V284&lt;&gt;"",Scoring!$G$27)+IF(Data!$W284&lt;&gt;"",Scoring!$G$28)+IF(Data!$X284&lt;&gt;"",Scoring!$G$29)+IF(Data!$Y284&lt;&gt;"",Scoring!$G$30)+IF(Data!$Z284&lt;&gt;"",Scoring!$G$31)+IF(Data!$AA284&lt;&gt;"",Scoring!$G$32)+IF(Data!$AB284&lt;&gt;"",Scoring!$G$33)+IF(Data!$AC284&lt;&gt;"",Scoring!$G$34)+IF(Data!$AD284&lt;&gt;"",Scoring!$G$35)+IF(Data!$AE284&lt;&gt;"",Scoring!$G$36)+IF(Data!$AF284&lt;&gt;"",Scoring!$G$37)+IF(Data!$AG284&lt;&gt;"",Scoring!$G$38)+IF(Data!$AH284&lt;&gt;"",Scoring!$G$39)+IF(Data!$AI284&lt;&gt;"",Scoring!$G$40)+IF(Data!$AJ284&lt;&gt;"",Scoring!$G$41)+IF(Data!$AK284&lt;&gt;"",Scoring!$G$42)+IF(Data!$AL284&lt;&gt;"",Scoring!$G$43)+IF(Data!$AM284&lt;&gt;"",Scoring!$G$44)+IF(Data!$AN284&lt;&gt;"",Scoring!$G$45)+IF(Data!$AO284&lt;&gt;"",Scoring!$G$46)+IF(Data!$AP284&lt;&gt;"",Scoring!$G$47)+IF(Data!$AQ284&lt;&gt;"",Scoring!$G$48)+IF(Data!$AR284&lt;&gt;"",Scoring!$G$49)+IF(Data!$AS284&lt;&gt;"",Scoring!$G$50)+IF(Data!$AT284&lt;&gt;"",Scoring!$G$51)+IF(Data!$AU284&lt;&gt;"",Scoring!$G$52),"")</f>
        <v/>
      </c>
      <c r="BC284" s="184" t="str">
        <f>IF(BB284&lt;&gt;"",LOOKUP(BB284,Likelihoods!$A$7:$A$107,Likelihoods!E$7:E$107),"")</f>
        <v/>
      </c>
      <c r="BD284" s="185" t="str">
        <f>IF(AND(COUNTBLANK($B284:$O284)=13,COUNTBLANK($P284:$Q284)=1,COUNTBLANK($R284:$U284)=3,COUNTBLANK($V284:$X284)=2,COUNTBLANK($Y284:$AE284)=6,COUNTBLANK($AF284:$AJ284)=4,COUNTBLANK($AK284:AN284)=3,COUNTBLANK($AO284:$AQ284)=2,COUNTBLANK($AR284:$AS284)=1,COUNTBLANK($AT284:$AU284)=1),IF(Data!$B284&lt;&gt;"",Scoring!$H$7)+IF(Data!$C284&lt;&gt;"",Scoring!$H$8)+IF(Data!$D284&lt;&gt;"",Scoring!$H$9)+IF(Data!$E284&lt;&gt;"",Scoring!$H$10)+IF(Data!$F284&lt;&gt;"",Scoring!$H$11)+IF(Data!$G284&lt;&gt;"",Scoring!$H$12)+IF(Data!$H284&lt;&gt;"",Scoring!$H$13)+IF(Data!$I284&lt;&gt;"",Scoring!$H$14)+IF(Data!$J284&lt;&gt;"",Scoring!$H$15)+IF(Data!$K284&lt;&gt;"",Scoring!$H$16)+IF(Data!$L284&lt;&gt;"",Scoring!$H$17)+IF(Data!$M284&lt;&gt;"",Scoring!$H$18)+IF(Data!$N284&lt;&gt;"",Scoring!$H$19)+IF(Data!$O284&lt;&gt;"",Scoring!$H$20)+IF(Data!$P284&lt;&gt;"",Scoring!$H$21)+IF(Data!$Q284&lt;&gt;"",Scoring!$H$22)+IF(Data!$R284&lt;&gt;"",Scoring!$H$23)+IF(Data!$S284&lt;&gt;"",Scoring!$H$24)+IF(Data!$T284&lt;&gt;"",Scoring!$H$25)+IF(Data!$U284&lt;&gt;"",Scoring!$H$26)+IF(Data!$V284&lt;&gt;"",Scoring!$H$27)+IF(Data!$W284&lt;&gt;"",Scoring!$H$28)+IF(Data!$X284&lt;&gt;"",Scoring!$H$29)+IF(Data!$Y284&lt;&gt;"",Scoring!$H$30)+IF(Data!$Z284&lt;&gt;"",Scoring!$H$31)+IF(Data!$AA284&lt;&gt;"",Scoring!$H$32)+IF(Data!$AB284&lt;&gt;"",Scoring!$H$33)+IF(Data!$AC284&lt;&gt;"",Scoring!$H$34)+IF(Data!$AD284&lt;&gt;"",Scoring!$H$35)+IF(Data!$AE284&lt;&gt;"",Scoring!$H$36)+IF(Data!$AF284&lt;&gt;"",Scoring!$H$37)+IF(Data!$AG284&lt;&gt;"",Scoring!$H$38)+IF(Data!$AH284&lt;&gt;"",Scoring!$H$39)+IF(Data!$AI284&lt;&gt;"",Scoring!$H$40)+IF(Data!$AJ284&lt;&gt;"",Scoring!$H$41)+IF(Data!$AK284&lt;&gt;"",Scoring!$H$42)+IF(Data!$AL284&lt;&gt;"",Scoring!$H$43)+IF(Data!$AM284&lt;&gt;"",Scoring!$H$44)+IF(Data!$AN284&lt;&gt;"",Scoring!$H$45)+IF(Data!$AO284&lt;&gt;"",Scoring!$H$46)+IF(Data!$AP284&lt;&gt;"",Scoring!$H$47)+IF(Data!$AQ284&lt;&gt;"",Scoring!$H$48)+IF(Data!$AR284&lt;&gt;"",Scoring!$H$49)+IF(Data!$AS284&lt;&gt;"",Scoring!$H$50)+IF(Data!$AT284&lt;&gt;"",Scoring!$H$51)+IF(Data!$AU284&lt;&gt;"",Scoring!$H$52),"")</f>
        <v/>
      </c>
      <c r="BE284" s="186" t="str">
        <f>IF(BD284&lt;&gt;"",LOOKUP(BD284,Likelihoods!$A$7:$A$107,Likelihoods!F$7:F$107),"")</f>
        <v/>
      </c>
      <c r="BF284" s="181" t="str">
        <f>IF(AND(COUNTBLANK($B284:$O284)=13,COUNTBLANK($P284:$Q284)=1,COUNTBLANK($R284:$U284)=3,COUNTBLANK($V284:$X284)=2,COUNTBLANK($Y284:$AE284)=6,COUNTBLANK($AF284:$AJ284)=4,COUNTBLANK($AK284:AN284)=3,COUNTBLANK($AO284:$AQ284)=2,COUNTBLANK($AR284:$AS284)=1,COUNTBLANK($AT284:$AU284)=1),IF(Data!$B284&lt;&gt;"",Scoring!$I$7)+IF(Data!$C284&lt;&gt;"",Scoring!$I$8)+IF(Data!$D284&lt;&gt;"",Scoring!$I$9)+IF(Data!$E284&lt;&gt;"",Scoring!$I$10)+IF(Data!$F284&lt;&gt;"",Scoring!$I$11)+IF(Data!$G284&lt;&gt;"",Scoring!$I$12)+IF(Data!$H284&lt;&gt;"",Scoring!$I$13)+IF(Data!$I284&lt;&gt;"",Scoring!$I$14)+IF(Data!$J284&lt;&gt;"",Scoring!$I$15)+IF(Data!$K284&lt;&gt;"",Scoring!$I$16)+IF(Data!$L284&lt;&gt;"",Scoring!$I$17)+IF(Data!$M284&lt;&gt;"",Scoring!$I$18)+IF(Data!$N284&lt;&gt;"",Scoring!$I$19)+IF(Data!$O284&lt;&gt;"",Scoring!$I$20)+IF(Data!$P284&lt;&gt;"",Scoring!$I$21)+IF(Data!$Q284&lt;&gt;"",Scoring!$I$22)+IF(Data!$R284&lt;&gt;"",Scoring!$I$23)+IF(Data!$S284&lt;&gt;"",Scoring!$I$24)+IF(Data!$T284&lt;&gt;"",Scoring!$I$25)+IF(Data!$U284&lt;&gt;"",Scoring!$I$26)+IF(Data!$V284&lt;&gt;"",Scoring!$I$27)+IF(Data!$W284&lt;&gt;"",Scoring!$I$28)+IF(Data!$X284&lt;&gt;"",Scoring!$I$29)+IF(Data!$Y284&lt;&gt;"",Scoring!$I$30)+IF(Data!$Z284&lt;&gt;"",Scoring!$I$31)+IF(Data!$AA284&lt;&gt;"",Scoring!$I$32)+IF(Data!$AB284&lt;&gt;"",Scoring!$I$33)+IF(Data!$AC284&lt;&gt;"",Scoring!$I$34)+IF(Data!$AD284&lt;&gt;"",Scoring!$I$35)+IF(Data!$AE284&lt;&gt;"",Scoring!$I$36)+IF(Data!$AF284&lt;&gt;"",Scoring!$I$37)+IF(Data!$AG284&lt;&gt;"",Scoring!$I$38)+IF(Data!$AH284&lt;&gt;"",Scoring!$I$39)+IF(Data!$AI284&lt;&gt;"",Scoring!$I$40)+IF(Data!$AJ284&lt;&gt;"",Scoring!$I$41)+IF(Data!$AK284&lt;&gt;"",Scoring!$I$42)+IF(Data!$AL284&lt;&gt;"",Scoring!$I$43)+IF(Data!$AM284&lt;&gt;"",Scoring!$I$44)+IF(Data!$AN284&lt;&gt;"",Scoring!$I$45)+IF(Data!$AO284&lt;&gt;"",Scoring!$I$46)+IF(Data!$AP284&lt;&gt;"",Scoring!$I$47)+IF(Data!$AQ284&lt;&gt;"",Scoring!$I$48)+IF(Data!$AR284&lt;&gt;"",Scoring!$I$49)+IF(Data!$AS284&lt;&gt;"",Scoring!$I$50)+IF(Data!$AT284&lt;&gt;"",Scoring!$I$51)+IF(Data!$AU284&lt;&gt;"",Scoring!$I$52),"")</f>
        <v/>
      </c>
      <c r="BG284" s="180" t="str">
        <f>IF(BF284&lt;&gt;"",LOOKUP(BF284,Likelihoods!$A$7:$A$107,Likelihoods!G$7:G$107),"")</f>
        <v/>
      </c>
      <c r="BH284" s="187" t="str">
        <f>IF(AND(COUNTBLANK($B284:$O284)=13,COUNTBLANK($P284:$Q284)=1,COUNTBLANK($R284:$U284)=3,COUNTBLANK($V284:$X284)=2,COUNTBLANK($Y284:$AE284)=6,COUNTBLANK($AF284:$AJ284)=4,COUNTBLANK($AK284:AN284)=3,COUNTBLANK($AO284:$AQ284)=2,COUNTBLANK($AR284:$AS284)=1,COUNTBLANK($AT284:$AU284)=1),IF(Data!$B284&lt;&gt;"",Scoring!$J$7)+IF(Data!$C284&lt;&gt;"",Scoring!$J$8)+IF(Data!$D284&lt;&gt;"",Scoring!$J$9)+IF(Data!$E284&lt;&gt;"",Scoring!$J$10)+IF(Data!$F284&lt;&gt;"",Scoring!$J$11)+IF(Data!$G284&lt;&gt;"",Scoring!$J$12)+IF(Data!$H284&lt;&gt;"",Scoring!$J$13)+IF(Data!$I284&lt;&gt;"",Scoring!$J$14)+IF(Data!$J284&lt;&gt;"",Scoring!$J$15)+IF(Data!$K284&lt;&gt;"",Scoring!$J$16)+IF(Data!$L284&lt;&gt;"",Scoring!$J$17)+IF(Data!$M284&lt;&gt;"",Scoring!$J$18)+IF(Data!$N284&lt;&gt;"",Scoring!$J$19)+IF(Data!$O284&lt;&gt;"",Scoring!$J$20)+IF(Data!$P284&lt;&gt;"",Scoring!$J$21)+IF(Data!$Q284&lt;&gt;"",Scoring!$J$22)+IF(Data!$R284&lt;&gt;"",Scoring!$J$23)+IF(Data!$S284&lt;&gt;"",Scoring!$J$24)+IF(Data!$T284&lt;&gt;"",Scoring!$J$25)+IF(Data!$U284&lt;&gt;"",Scoring!$J$26)+IF(Data!$V284&lt;&gt;"",Scoring!$J$27)+IF(Data!$W284&lt;&gt;"",Scoring!$J$28)+IF(Data!$X284&lt;&gt;"",Scoring!$J$29)+IF(Data!$Y284&lt;&gt;"",Scoring!$J$30)+IF(Data!$Z284&lt;&gt;"",Scoring!$J$31)+IF(Data!$AA284&lt;&gt;"",Scoring!$J$32)+IF(Data!$AB284&lt;&gt;"",Scoring!$J$33)+IF(Data!$AC284&lt;&gt;"",Scoring!$J$34)+IF(Data!$AD284&lt;&gt;"",Scoring!$J$35)+IF(Data!$AE284&lt;&gt;"",Scoring!$J$36)+IF(Data!$AF284&lt;&gt;"",Scoring!$J$37)+IF(Data!$AG284&lt;&gt;"",Scoring!$J$38)+IF(Data!$AH284&lt;&gt;"",Scoring!$J$39)+IF(Data!$AI284&lt;&gt;"",Scoring!$J$40)+IF(Data!$AJ284&lt;&gt;"",Scoring!$J$41)+IF(Data!$AK284&lt;&gt;"",Scoring!$J$42)+IF(Data!$AL284&lt;&gt;"",Scoring!$J$43)+IF(Data!$AM284&lt;&gt;"",Scoring!$J$44)+IF(Data!$AN284&lt;&gt;"",Scoring!$J$45)+IF(Data!$AO284&lt;&gt;"",Scoring!$J$46)+IF(Data!$AP284&lt;&gt;"",Scoring!$J$47)+IF(Data!$AQ284&lt;&gt;"",Scoring!$J$48)+IF(Data!$AR284&lt;&gt;"",Scoring!$J$49)+IF(Data!$AS284&lt;&gt;"",Scoring!$J$50)+IF(Data!$AT284&lt;&gt;"",Scoring!$J$51)+IF(Data!$AU284&lt;&gt;"",Scoring!$J$52),"")</f>
        <v/>
      </c>
      <c r="BI284" s="183" t="str">
        <f>IF(BH284&lt;&gt;"",LOOKUP(BH284,Likelihoods!$A$7:$A$107,Likelihoods!H$7:H$107),"")</f>
        <v/>
      </c>
      <c r="BJ284" s="188" t="str">
        <f>IF(AND(COUNTBLANK($B284:$O284)=13,COUNTBLANK($P284:$Q284)=1,COUNTBLANK($R284:$U284)=3,COUNTBLANK($V284:$X284)=2,COUNTBLANK($Y284:$AE284)=6,COUNTBLANK($AF284:$AJ284)=4,COUNTBLANK($AK284:AN284)=3,COUNTBLANK($AO284:$AQ284)=2,COUNTBLANK($AR284:$AS284)=1,COUNTBLANK($AT284:$AU284)=1),IF(Data!$B284&lt;&gt;"",Scoring!$K$7)+IF(Data!$C284&lt;&gt;"",Scoring!$K$8)+IF(Data!$D284&lt;&gt;"",Scoring!$K$9)+IF(Data!$E284&lt;&gt;"",Scoring!$K$10)+IF(Data!$F284&lt;&gt;"",Scoring!$K$11)+IF(Data!$G284&lt;&gt;"",Scoring!$K$12)+IF(Data!$H284&lt;&gt;"",Scoring!$K$13)+IF(Data!$I284&lt;&gt;"",Scoring!$K$14)+IF(Data!$J284&lt;&gt;"",Scoring!$K$15)+IF(Data!$K284&lt;&gt;"",Scoring!$K$16)+IF(Data!$L284&lt;&gt;"",Scoring!$K$17)+IF(Data!$M284&lt;&gt;"",Scoring!$K$18)+IF(Data!$N284&lt;&gt;"",Scoring!$K$19)+IF(Data!$O284&lt;&gt;"",Scoring!$K$20)+IF(Data!$P284&lt;&gt;"",Scoring!$K$21)+IF(Data!$Q284&lt;&gt;"",Scoring!$K$22)+IF(Data!$R284&lt;&gt;"",Scoring!$K$23)+IF(Data!$S284&lt;&gt;"",Scoring!$K$24)+IF(Data!$T284&lt;&gt;"",Scoring!$K$25)+IF(Data!$U284&lt;&gt;"",Scoring!$K$26)+IF(Data!$V284&lt;&gt;"",Scoring!$K$27)+IF(Data!$W284&lt;&gt;"",Scoring!$K$28)+IF(Data!$X284&lt;&gt;"",Scoring!$K$29)+IF(Data!$Y284&lt;&gt;"",Scoring!$K$30)+IF(Data!$Z284&lt;&gt;"",Scoring!$K$31)+IF(Data!$AA284&lt;&gt;"",Scoring!$K$32)+IF(Data!$AB284&lt;&gt;"",Scoring!$K$33)+IF(Data!$AC284&lt;&gt;"",Scoring!$K$34)+IF(Data!$AD284&lt;&gt;"",Scoring!$K$35)+IF(Data!$AE284&lt;&gt;"",Scoring!$K$36)+IF(Data!$AF284&lt;&gt;"",Scoring!$K$37)+IF(Data!$AG284&lt;&gt;"",Scoring!$K$38)+IF(Data!$AH284&lt;&gt;"",Scoring!$K$39)+IF(Data!$AI284&lt;&gt;"",Scoring!$K$40)+IF(Data!$AJ284&lt;&gt;"",Scoring!$K$41)+IF(Data!$AK284&lt;&gt;"",Scoring!$K$42)+IF(Data!$AL284&lt;&gt;"",Scoring!$K$43)+IF(Data!$AM284&lt;&gt;"",Scoring!$K$44)+IF(Data!$AN284&lt;&gt;"",Scoring!$K$45)+IF(Data!$AO284&lt;&gt;"",Scoring!$K$46)+IF(Data!$AP284&lt;&gt;"",Scoring!$K$47)+IF(Data!$AQ284&lt;&gt;"",Scoring!$K$48)+IF(Data!$AR284&lt;&gt;"",Scoring!$K$49)+IF(Data!$AS284&lt;&gt;"",Scoring!$K$50)+IF(Data!$AT284&lt;&gt;"",Scoring!$K$51)+IF(Data!$AU284&lt;&gt;"",Scoring!$K$52),"")</f>
        <v/>
      </c>
      <c r="BK284" s="184" t="str">
        <f>IF(BJ284&lt;&gt;"",LOOKUP(BJ284,Likelihoods!$A$7:$A$107,Likelihoods!I$7:I$107),"")</f>
        <v/>
      </c>
      <c r="BL284" s="187" t="str">
        <f>IF(AND(COUNTBLANK($B284:$O284)=13,COUNTBLANK($P284:$Q284)=1,COUNTBLANK($R284:$U284)=3,COUNTBLANK($V284:$X284)=2,COUNTBLANK($Y284:$AE284)=6,COUNTBLANK($AF284:$AJ284)=4,COUNTBLANK($AK284:AN284)=3,COUNTBLANK($AO284:$AQ284)=2,COUNTBLANK($AR284:$AS284)=1,COUNTBLANK($AT284:$AU284)=1),IF(Data!$B284&lt;&gt;"",Scoring!$L$7)+IF(Data!$C284&lt;&gt;"",Scoring!$L$8)+IF(Data!$D284&lt;&gt;"",Scoring!$L$9)+IF(Data!$E284&lt;&gt;"",Scoring!$L$10)+IF(Data!$F284&lt;&gt;"",Scoring!$L$11)+IF(Data!$G284&lt;&gt;"",Scoring!$L$12)+IF(Data!$H284&lt;&gt;"",Scoring!$L$13)+IF(Data!$I284&lt;&gt;"",Scoring!$L$14)+IF(Data!$J284&lt;&gt;"",Scoring!$L$15)+IF(Data!$K284&lt;&gt;"",Scoring!$L$16)+IF(Data!$L284&lt;&gt;"",Scoring!$L$17)+IF(Data!$M284&lt;&gt;"",Scoring!$L$18)+IF(Data!$N284&lt;&gt;"",Scoring!$L$19)+IF(Data!$O284&lt;&gt;"",Scoring!$L$20)+IF(Data!$P284&lt;&gt;"",Scoring!$L$21)+IF(Data!$Q284&lt;&gt;"",Scoring!$L$22)+IF(Data!$R284&lt;&gt;"",Scoring!$L$23)+IF(Data!$S284&lt;&gt;"",Scoring!$L$24)+IF(Data!$T284&lt;&gt;"",Scoring!$L$25)+IF(Data!$U284&lt;&gt;"",Scoring!$L$26)+IF(Data!$V284&lt;&gt;"",Scoring!$L$27)+IF(Data!$W284&lt;&gt;"",Scoring!$L$28)+IF(Data!$X284&lt;&gt;"",Scoring!$L$29)+IF(Data!$Y284&lt;&gt;"",Scoring!$L$30)+IF(Data!$Z284&lt;&gt;"",Scoring!$L$31)+IF(Data!$AA284&lt;&gt;"",Scoring!$L$32)+IF(Data!$AB284&lt;&gt;"",Scoring!$L$33)+IF(Data!$AC284&lt;&gt;"",Scoring!$L$34)+IF(Data!$AD284&lt;&gt;"",Scoring!$L$35)+IF(Data!$AE284&lt;&gt;"",Scoring!$L$36)+IF(Data!$AF284&lt;&gt;"",Scoring!$L$37)+IF(Data!$AG284&lt;&gt;"",Scoring!$L$38)+IF(Data!$AH284&lt;&gt;"",Scoring!$L$39)+IF(Data!$AI284&lt;&gt;"",Scoring!$L$40)+IF(Data!$AJ284&lt;&gt;"",Scoring!$L$41)+IF(Data!$AK284&lt;&gt;"",Scoring!$L$42)+IF(Data!$AL284&lt;&gt;"",Scoring!$L$43)+IF(Data!$AM284&lt;&gt;"",Scoring!$L$44)+IF(Data!$AN284&lt;&gt;"",Scoring!$L$45)+IF(Data!$AO284&lt;&gt;"",Scoring!$L$46)+IF(Data!$AP284&lt;&gt;"",Scoring!$L$47)+IF(Data!$AQ284&lt;&gt;"",Scoring!$L$48)+IF(Data!$AR284&lt;&gt;"",Scoring!$L$49)+IF(Data!$AS284&lt;&gt;"",Scoring!$L$50)+IF(Data!$AT284&lt;&gt;"",Scoring!$L$51)+IF(Data!$AU284&lt;&gt;"",Scoring!$L$52),"")</f>
        <v/>
      </c>
      <c r="BM284" s="180" t="str">
        <f>IF(BL284&lt;&gt;"",LOOKUP(BL284,Likelihoods!$A$7:$A$107,Likelihoods!J$7:J$107),"")</f>
        <v/>
      </c>
      <c r="BN284" s="181" t="str">
        <f>IF(AND(COUNTBLANK($B284:$O284)=13,COUNTBLANK($P284:$Q284)=1,COUNTBLANK($R284:$U284)=3,COUNTBLANK($V284:$X284)=2,COUNTBLANK($Y284:$AE284)=6,COUNTBLANK($AF284:$AJ284)=4,COUNTBLANK($AK284:AN284)=3,COUNTBLANK($AO284:$AQ284)=2,COUNTBLANK($AR284:$AS284)=1,COUNTBLANK($AT284:$AU284)=1),IF(Data!$B284&lt;&gt;"",Scoring!$M$7)+IF(Data!$C284&lt;&gt;"",Scoring!$M$8)+IF(Data!$D284&lt;&gt;"",Scoring!$M$9)+IF(Data!$E284&lt;&gt;"",Scoring!$M$10)+IF(Data!$F284&lt;&gt;"",Scoring!$M$11)+IF(Data!$G284&lt;&gt;"",Scoring!$M$12)+IF(Data!$H284&lt;&gt;"",Scoring!$M$13)+IF(Data!$I284&lt;&gt;"",Scoring!$M$14)+IF(Data!$J284&lt;&gt;"",Scoring!$M$15)+IF(Data!$K284&lt;&gt;"",Scoring!$M$16)+IF(Data!$L284&lt;&gt;"",Scoring!$M$17)+IF(Data!$M284&lt;&gt;"",Scoring!$M$18)+IF(Data!$N284&lt;&gt;"",Scoring!$M$19)+IF(Data!$O284&lt;&gt;"",Scoring!$M$20)+IF(Data!$P284&lt;&gt;"",Scoring!$M$21)+IF(Data!$Q284&lt;&gt;"",Scoring!$M$22)+IF(Data!$R284&lt;&gt;"",Scoring!$M$23)+IF(Data!$S284&lt;&gt;"",Scoring!$M$24)+IF(Data!$T284&lt;&gt;"",Scoring!$M$25)+IF(Data!$U284&lt;&gt;"",Scoring!$M$26)+IF(Data!$V284&lt;&gt;"",Scoring!$M$27)+IF(Data!$W284&lt;&gt;"",Scoring!$M$28)+IF(Data!$X284&lt;&gt;"",Scoring!$M$29)+IF(Data!$Y284&lt;&gt;"",Scoring!$M$30)+IF(Data!$Z284&lt;&gt;"",Scoring!$M$31)+IF(Data!$AA284&lt;&gt;"",Scoring!$M$32)+IF(Data!$AB284&lt;&gt;"",Scoring!$M$33)+IF(Data!$AC284&lt;&gt;"",Scoring!$M$34)+IF(Data!$AD284&lt;&gt;"",Scoring!$M$35)+IF(Data!$AE284&lt;&gt;"",Scoring!$M$36)+IF(Data!$AF284&lt;&gt;"",Scoring!$M$37)+IF(Data!$AG284&lt;&gt;"",Scoring!$M$38)+IF(Data!$AH284&lt;&gt;"",Scoring!$M$39)+IF(Data!$AI284&lt;&gt;"",Scoring!$M$40)+IF(Data!$AJ284&lt;&gt;"",Scoring!$M$41)+IF(Data!$AK284&lt;&gt;"",Scoring!$M$42)+IF(Data!$AL284&lt;&gt;"",Scoring!$M$43)+IF(Data!$AM284&lt;&gt;"",Scoring!$M$44)+IF(Data!$AN284&lt;&gt;"",Scoring!$M$45)+IF(Data!$AO284&lt;&gt;"",Scoring!$M$46)+IF(Data!$AP284&lt;&gt;"",Scoring!$M$47)+IF(Data!$AQ284&lt;&gt;"",Scoring!$M$48)+IF(Data!$AR284&lt;&gt;"",Scoring!$M$49)+IF(Data!$AS284&lt;&gt;"",Scoring!$M$50)+IF(Data!$AT284&lt;&gt;"",Scoring!$M$51)+IF(Data!$AU284&lt;&gt;"",Scoring!$M$52),"")</f>
        <v/>
      </c>
      <c r="BO284" s="184" t="str">
        <f>IF(BN284&lt;&gt;"",LOOKUP(BN284,Likelihoods!$A$7:$A$107,Likelihoods!K$7:K$107),"")</f>
        <v/>
      </c>
      <c r="BP284" s="179" t="str">
        <f>IF(AND(COUNTBLANK($B284:$O284)=13,COUNTBLANK($P284:$Q284)=1,COUNTBLANK($R284:$U284)=3,COUNTBLANK($V284:$X284)=2,COUNTBLANK($Y284:$AE284)=6,COUNTBLANK($AF284:$AJ284)=4,COUNTBLANK($AK284:AN284)=3,COUNTBLANK($AO284:$AQ284)=2,COUNTBLANK($AR284:$AS284)=1,COUNTBLANK($AT284:$AU284)=1),IF(Data!$B284&lt;&gt;"",Scoring!$N$7)+IF(Data!$C284&lt;&gt;"",Scoring!$N$8)+IF(Data!$D284&lt;&gt;"",Scoring!$N$9)+IF(Data!$E284&lt;&gt;"",Scoring!$N$10)+IF(Data!$F284&lt;&gt;"",Scoring!$N$11)+IF(Data!$G284&lt;&gt;"",Scoring!$N$12)+IF(Data!$H284&lt;&gt;"",Scoring!$N$13)+IF(Data!$I284&lt;&gt;"",Scoring!$N$14)+IF(Data!$J284&lt;&gt;"",Scoring!$N$15)+IF(Data!$K284&lt;&gt;"",Scoring!$N$16)+IF(Data!$L284&lt;&gt;"",Scoring!$N$17)+IF(Data!$M284&lt;&gt;"",Scoring!$N$18)+IF(Data!$N284&lt;&gt;"",Scoring!$N$19)+IF(Data!$O284&lt;&gt;"",Scoring!$N$20)+IF(Data!$P284&lt;&gt;"",Scoring!$N$21)+IF(Data!$Q284&lt;&gt;"",Scoring!$N$22)+IF(Data!$R284&lt;&gt;"",Scoring!$N$23)+IF(Data!$S284&lt;&gt;"",Scoring!$N$24)+IF(Data!$T284&lt;&gt;"",Scoring!$N$25)+IF(Data!$U284&lt;&gt;"",Scoring!$N$26)+IF(Data!$V284&lt;&gt;"",Scoring!$N$27)+IF(Data!$W284&lt;&gt;"",Scoring!$N$28)+IF(Data!$X284&lt;&gt;"",Scoring!$N$29)+IF(Data!$Y284&lt;&gt;"",Scoring!$N$30)+IF(Data!$Z284&lt;&gt;"",Scoring!$N$31)+IF(Data!$AA284&lt;&gt;"",Scoring!$N$32)+IF(Data!$AB284&lt;&gt;"",Scoring!$N$33)+IF(Data!$AC284&lt;&gt;"",Scoring!$N$34)+IF(Data!$AD284&lt;&gt;"",Scoring!$N$35)+IF(Data!$AE284&lt;&gt;"",Scoring!$N$36)+IF(Data!$AF284&lt;&gt;"",Scoring!$N$37)+IF(Data!$AG284&lt;&gt;"",Scoring!$N$38)+IF(Data!$AH284&lt;&gt;"",Scoring!$N$39)+IF(Data!$AI284&lt;&gt;"",Scoring!$N$40)+IF(Data!$AJ284&lt;&gt;"",Scoring!$N$41)+IF(Data!$AK284&lt;&gt;"",Scoring!$N$42)+IF(Data!$AL284&lt;&gt;"",Scoring!$N$43)+IF(Data!$AM284&lt;&gt;"",Scoring!$N$44)+IF(Data!$AN284&lt;&gt;"",Scoring!$N$45)+IF(Data!$AO284&lt;&gt;"",Scoring!$N$46)+IF(Data!$AP284&lt;&gt;"",Scoring!$N$47)+IF(Data!$AQ284&lt;&gt;"",Scoring!$N$48)+IF(Data!$AR284&lt;&gt;"",Scoring!$N$49)+IF(Data!$AS284&lt;&gt;"",Scoring!$N$50)+IF(Data!$AT284&lt;&gt;"",Scoring!$N$51)+IF(Data!$AU284&lt;&gt;"",Scoring!$N$52),"")</f>
        <v/>
      </c>
      <c r="BQ284" s="189" t="str">
        <f>IF(BP284&lt;&gt;"",LOOKUP(BP284,Likelihoods!$A$7:$A$107,Likelihoods!L$7:L$107),"")</f>
        <v/>
      </c>
      <c r="BR284" s="181" t="str">
        <f>IF(AND(COUNTBLANK($B284:$O284)=13,COUNTBLANK($P284:$Q284)=1,COUNTBLANK($R284:$U284)=3,COUNTBLANK($V284:$X284)=2,COUNTBLANK($Y284:$AE284)=6,COUNTBLANK($AF284:$AJ284)=4,COUNTBLANK($AK284:AN284)=3,COUNTBLANK($AO284:$AQ284)=2,COUNTBLANK($AR284:$AS284)=1,COUNTBLANK($AT284:$AU284)=1),IF(Data!$B284&lt;&gt;"",Scoring!$O$7)+IF(Data!$C284&lt;&gt;"",Scoring!$O$8)+IF(Data!$D284&lt;&gt;"",Scoring!$O$9)+IF(Data!$E284&lt;&gt;"",Scoring!$O$10)+IF(Data!$F284&lt;&gt;"",Scoring!$O$11)+IF(Data!$G284&lt;&gt;"",Scoring!$O$12)+IF(Data!$H284&lt;&gt;"",Scoring!$O$13)+IF(Data!$I284&lt;&gt;"",Scoring!$O$14)+IF(Data!$J284&lt;&gt;"",Scoring!$O$15)+IF(Data!$K284&lt;&gt;"",Scoring!$O$16)+IF(Data!$L284&lt;&gt;"",Scoring!$O$17)+IF(Data!$M284&lt;&gt;"",Scoring!$O$18)+IF(Data!$N284&lt;&gt;"",Scoring!$O$19)+IF(Data!$O284&lt;&gt;"",Scoring!$O$20)+IF(Data!$P284&lt;&gt;"",Scoring!$O$21)+IF(Data!$Q284&lt;&gt;"",Scoring!$O$22)+IF(Data!$R284&lt;&gt;"",Scoring!$O$23)+IF(Data!$S284&lt;&gt;"",Scoring!$O$24)+IF(Data!$T284&lt;&gt;"",Scoring!$O$25)+IF(Data!$U284&lt;&gt;"",Scoring!$O$26)+IF(Data!$V284&lt;&gt;"",Scoring!$O$27)+IF(Data!$W284&lt;&gt;"",Scoring!$O$28)+IF(Data!$X284&lt;&gt;"",Scoring!$O$29)+IF(Data!$Y284&lt;&gt;"",Scoring!$O$30)+IF(Data!$Z284&lt;&gt;"",Scoring!$O$31)+IF(Data!$AA284&lt;&gt;"",Scoring!$O$32)+IF(Data!$AB284&lt;&gt;"",Scoring!$O$33)+IF(Data!$AC284&lt;&gt;"",Scoring!$O$34)+IF(Data!$AD284&lt;&gt;"",Scoring!$O$35)+IF(Data!$AE284&lt;&gt;"",Scoring!$O$36)+IF(Data!$AF284&lt;&gt;"",Scoring!$O$37)+IF(Data!$AG284&lt;&gt;"",Scoring!$O$38)+IF(Data!$AH284&lt;&gt;"",Scoring!$O$39)+IF(Data!$AI284&lt;&gt;"",Scoring!$O$40)+IF(Data!$AJ284&lt;&gt;"",Scoring!$O$41)+IF(Data!$AK284&lt;&gt;"",Scoring!$O$42)+IF(Data!$AL284&lt;&gt;"",Scoring!$O$43)+IF(Data!$AM284&lt;&gt;"",Scoring!$O$44)+IF(Data!$AN284&lt;&gt;"",Scoring!$O$45)+IF(Data!$AO284&lt;&gt;"",Scoring!$O$46)+IF(Data!$AP284&lt;&gt;"",Scoring!$O$47)+IF(Data!$AQ284&lt;&gt;"",Scoring!$O$48)+IF(Data!$AR284&lt;&gt;"",Scoring!$O$49)+IF(Data!$AS284&lt;&gt;"",Scoring!$O$50)+IF(Data!$AT284&lt;&gt;"",Scoring!$O$51)+IF(Data!$AU284&lt;&gt;"",Scoring!$O$52),"")</f>
        <v/>
      </c>
      <c r="BS284" s="184" t="str">
        <f>IF(BR284&lt;&gt;"",LOOKUP(BR284,Likelihoods!$A$7:$A$107,Likelihoods!M$7:M$107),"")</f>
        <v/>
      </c>
      <c r="BT284" s="181" t="str">
        <f>IF(AND(COUNTBLANK($B284:$O284)=13,COUNTBLANK($P284:$Q284)=1,COUNTBLANK($R284:$U284)=3,COUNTBLANK($V284:$X284)=2,COUNTBLANK($Y284:$AE284)=6,COUNTBLANK($AF284:$AJ284)=4,COUNTBLANK($AK284:AN284)=3,COUNTBLANK($AO284:$AQ284)=2,COUNTBLANK($AR284:$AS284)=1,COUNTBLANK($AT284:$AU284)=1),IF(Data!$B284&lt;&gt;"",Scoring!$P$7)+IF(Data!$C284&lt;&gt;"",Scoring!$P$8)+IF(Data!$D284&lt;&gt;"",Scoring!$P$9)+IF(Data!$E284&lt;&gt;"",Scoring!$P$10)+IF(Data!$F284&lt;&gt;"",Scoring!$P$11)+IF(Data!$G284&lt;&gt;"",Scoring!$P$12)+IF(Data!$H284&lt;&gt;"",Scoring!$P$13)+IF(Data!$I284&lt;&gt;"",Scoring!$P$14)+IF(Data!$J284&lt;&gt;"",Scoring!$P$15)+IF(Data!$K284&lt;&gt;"",Scoring!$P$16)+IF(Data!$L284&lt;&gt;"",Scoring!$P$17)+IF(Data!$M284&lt;&gt;"",Scoring!$P$18)+IF(Data!$N284&lt;&gt;"",Scoring!$P$19)+IF(Data!$O284&lt;&gt;"",Scoring!$P$20)+IF(Data!$P284&lt;&gt;"",Scoring!$P$21)+IF(Data!$Q284&lt;&gt;"",Scoring!$P$22)+IF(Data!$R284&lt;&gt;"",Scoring!$P$23)+IF(Data!$S284&lt;&gt;"",Scoring!$P$24)+IF(Data!$T284&lt;&gt;"",Scoring!$P$25)+IF(Data!$U284&lt;&gt;"",Scoring!$P$26)+IF(Data!$V284&lt;&gt;"",Scoring!$P$27)+IF(Data!$W284&lt;&gt;"",Scoring!$P$28)+IF(Data!$X284&lt;&gt;"",Scoring!$P$29)+IF(Data!$Y284&lt;&gt;"",Scoring!$P$30)+IF(Data!$Z284&lt;&gt;"",Scoring!$P$31)+IF(Data!$AA284&lt;&gt;"",Scoring!$P$32)+IF(Data!$AB284&lt;&gt;"",Scoring!$P$33)+IF(Data!$AC284&lt;&gt;"",Scoring!$P$34)+IF(Data!$AD284&lt;&gt;"",Scoring!$P$35)+IF(Data!$AE284&lt;&gt;"",Scoring!$P$36)+IF(Data!$AF284&lt;&gt;"",Scoring!$P$37)+IF(Data!$AG284&lt;&gt;"",Scoring!$P$38)+IF(Data!$AH284&lt;&gt;"",Scoring!$P$39)+IF(Data!$AI284&lt;&gt;"",Scoring!$P$40)+IF(Data!$AJ284&lt;&gt;"",Scoring!$P$41)+IF(Data!$AK284&lt;&gt;"",Scoring!$P$42)+IF(Data!$AL284&lt;&gt;"",Scoring!$P$43)+IF(Data!$AM284&lt;&gt;"",Scoring!$P$44)+IF(Data!$AN284&lt;&gt;"",Scoring!$P$45)+IF(Data!$AO284&lt;&gt;"",Scoring!$P$46)+IF(Data!$AP284&lt;&gt;"",Scoring!$P$47)+IF(Data!$AQ284&lt;&gt;"",Scoring!$P$48)+IF(Data!$AR284&lt;&gt;"",Scoring!$P$49)+IF(Data!$AS284&lt;&gt;"",Scoring!$P$50)+IF(Data!$AT284&lt;&gt;"",Scoring!$P$51)+IF(Data!$AU284&lt;&gt;"",Scoring!$P$52),"")</f>
        <v/>
      </c>
      <c r="BU284" s="180" t="str">
        <f>IF(BT284&lt;&gt;"",LOOKUP(BT284,Likelihoods!$A$7:$A$107,Likelihoods!N$7:N$107),"")</f>
        <v/>
      </c>
      <c r="BV284" s="181" t="str">
        <f>IF(AND(COUNTBLANK($B284:$O284)=13,COUNTBLANK($P284:$Q284)=1,COUNTBLANK($R284:$U284)=3,COUNTBLANK($V284:$X284)=2,COUNTBLANK($Y284:$AE284)=6,COUNTBLANK($AF284:$AJ284)=4,COUNTBLANK($AK284:AN284)=3,COUNTBLANK($AO284:$AQ284)=2,COUNTBLANK($AR284:$AS284)=1,COUNTBLANK($AT284:$AU284)=1),IF(Data!$B284&lt;&gt;"",Scoring!$Q$7)+IF(Data!$C284&lt;&gt;"",Scoring!$Q$8)+IF(Data!$D284&lt;&gt;"",Scoring!$Q$9)+IF(Data!$E284&lt;&gt;"",Scoring!$Q$10)+IF(Data!$F284&lt;&gt;"",Scoring!$Q$11)+IF(Data!$G284&lt;&gt;"",Scoring!$Q$12)+IF(Data!$H284&lt;&gt;"",Scoring!$Q$13)+IF(Data!$I284&lt;&gt;"",Scoring!$Q$14)+IF(Data!$J284&lt;&gt;"",Scoring!$Q$15)+IF(Data!$K284&lt;&gt;"",Scoring!$Q$16)+IF(Data!$L284&lt;&gt;"",Scoring!$Q$17)+IF(Data!$M284&lt;&gt;"",Scoring!$Q$18)+IF(Data!$N284&lt;&gt;"",Scoring!$Q$19)+IF(Data!$O284&lt;&gt;"",Scoring!$Q$20)+IF(Data!$P284&lt;&gt;"",Scoring!$Q$21)+IF(Data!$Q284&lt;&gt;"",Scoring!$Q$22)+IF(Data!$R284&lt;&gt;"",Scoring!$Q$23)+IF(Data!$S284&lt;&gt;"",Scoring!$Q$24)+IF(Data!$T284&lt;&gt;"",Scoring!$Q$25)+IF(Data!$U284&lt;&gt;"",Scoring!$Q$26)+IF(Data!$V284&lt;&gt;"",Scoring!$Q$27)+IF(Data!$W284&lt;&gt;"",Scoring!$Q$28)+IF(Data!$X284&lt;&gt;"",Scoring!$Q$29)+IF(Data!$Y284&lt;&gt;"",Scoring!$Q$30)+IF(Data!$Z284&lt;&gt;"",Scoring!$Q$31)+IF(Data!$AA284&lt;&gt;"",Scoring!$Q$32)+IF(Data!$AB284&lt;&gt;"",Scoring!$Q$33)+IF(Data!$AC284&lt;&gt;"",Scoring!$Q$34)+IF(Data!$AD284&lt;&gt;"",Scoring!$Q$35)+IF(Data!$AE284&lt;&gt;"",Scoring!$Q$36)+IF(Data!$AF284&lt;&gt;"",Scoring!$Q$37)+IF(Data!$AG284&lt;&gt;"",Scoring!$Q$38)+IF(Data!$AH284&lt;&gt;"",Scoring!$Q$39)+IF(Data!$AI284&lt;&gt;"",Scoring!$Q$40)+IF(Data!$AJ284&lt;&gt;"",Scoring!$Q$41)+IF(Data!$AK284&lt;&gt;"",Scoring!$Q$42)+IF(Data!$AL284&lt;&gt;"",Scoring!$Q$43)+IF(Data!$AM284&lt;&gt;"",Scoring!$Q$44)+IF(Data!$AN284&lt;&gt;"",Scoring!$Q$45)+IF(Data!$AO284&lt;&gt;"",Scoring!$Q$46)+IF(Data!$AP284&lt;&gt;"",Scoring!$Q$47)+IF(Data!$AQ284&lt;&gt;"",Scoring!$Q$48)+IF(Data!$AR284&lt;&gt;"",Scoring!$Q$49)+IF(Data!$AS284&lt;&gt;"",Scoring!$Q$50)+IF(Data!$AT284&lt;&gt;"",Scoring!$Q$51)+IF(Data!$AU284&lt;&gt;"",Scoring!$Q$52),"")</f>
        <v/>
      </c>
      <c r="BW284" s="183" t="str">
        <f>IF(BV284&lt;&gt;"",LOOKUP(BV284,Likelihoods!$A$7:$A$107,Likelihoods!O$7:O$107),"")</f>
        <v/>
      </c>
      <c r="BX284" s="9"/>
      <c r="BY284" s="9"/>
      <c r="BZ284" s="9"/>
      <c r="CA284" s="9"/>
      <c r="CB284" s="9"/>
      <c r="CC284" s="9"/>
      <c r="CD284" s="9"/>
      <c r="CE284" s="9"/>
      <c r="CF284" s="9"/>
      <c r="CG284" s="9"/>
      <c r="CH284" s="9"/>
      <c r="CI284" s="9"/>
      <c r="CJ284" s="9"/>
      <c r="CK284" s="9"/>
    </row>
    <row r="285" spans="1:89" ht="14.25">
      <c r="A285" s="59"/>
      <c r="B285" s="76"/>
      <c r="C285" s="77"/>
      <c r="D285" s="77"/>
      <c r="E285" s="77"/>
      <c r="F285" s="77"/>
      <c r="G285" s="77"/>
      <c r="H285" s="77"/>
      <c r="I285" s="77"/>
      <c r="J285" s="77"/>
      <c r="K285" s="77"/>
      <c r="L285" s="77"/>
      <c r="M285" s="77"/>
      <c r="N285" s="77"/>
      <c r="O285" s="77"/>
      <c r="P285" s="76"/>
      <c r="Q285" s="78"/>
      <c r="R285" s="77"/>
      <c r="S285" s="77"/>
      <c r="T285" s="77"/>
      <c r="U285" s="77"/>
      <c r="V285" s="76"/>
      <c r="W285" s="77"/>
      <c r="X285" s="78"/>
      <c r="Y285" s="77"/>
      <c r="Z285" s="77"/>
      <c r="AA285" s="77"/>
      <c r="AB285" s="77"/>
      <c r="AC285" s="77"/>
      <c r="AD285" s="77"/>
      <c r="AE285" s="77"/>
      <c r="AF285" s="76"/>
      <c r="AG285" s="77"/>
      <c r="AH285" s="77"/>
      <c r="AI285" s="77"/>
      <c r="AJ285" s="78"/>
      <c r="AK285" s="77"/>
      <c r="AL285" s="77"/>
      <c r="AM285" s="77"/>
      <c r="AN285" s="77"/>
      <c r="AO285" s="76"/>
      <c r="AP285" s="77"/>
      <c r="AQ285" s="78"/>
      <c r="AR285" s="76"/>
      <c r="AS285" s="78"/>
      <c r="AT285" s="77"/>
      <c r="AU285" s="77"/>
      <c r="AV285" s="179" t="str">
        <f>IF(AND(COUNTBLANK($B285:$O285)=13,COUNTBLANK($P285:$Q285)=1,COUNTBLANK($R285:$U285)=3,COUNTBLANK($V285:$X285)=2,COUNTBLANK($Y285:$AE285)=6,COUNTBLANK($AF285:$AJ285)=4,COUNTBLANK($AK285:AN285)=3,COUNTBLANK($AO285:$AQ285)=2,COUNTBLANK($AR285:$AS285)=1,COUNTBLANK($AT285:$AU285)=1),IF(Data!$B285&lt;&gt;"",Scoring!$D$7)+IF(Data!$C285&lt;&gt;"",Scoring!$D$8)+IF(Data!$D285&lt;&gt;"",Scoring!$D$9)+IF(Data!$E285&lt;&gt;"",Scoring!$D$10)+IF(Data!$F285&lt;&gt;"",Scoring!$D$11)+IF(Data!$G285&lt;&gt;"",Scoring!$D$12)+IF(Data!$H285&lt;&gt;"",Scoring!$D$13)+IF(Data!$I285&lt;&gt;"",Scoring!$D$14)+IF(Data!$J285&lt;&gt;"",Scoring!$D$15)+IF(Data!$K285&lt;&gt;"",Scoring!$D$16)+IF(Data!$L285&lt;&gt;"",Scoring!$D$17)+IF(Data!$M285&lt;&gt;"",Scoring!$D$18)+IF(Data!$N285&lt;&gt;"",Scoring!$D$19)+IF(Data!$O285&lt;&gt;"",Scoring!$D$20)+IF(Data!$P285&lt;&gt;"",Scoring!$D$21)+IF(Data!$Q285&lt;&gt;"",Scoring!$D$22)+IF(Data!$R285&lt;&gt;"",Scoring!$D$23)+IF(Data!$S285&lt;&gt;"",Scoring!$D$24)+IF(Data!$T285&lt;&gt;"",Scoring!$D$25)+IF(Data!$U285&lt;&gt;"",Scoring!$D$26)+IF(Data!$V285&lt;&gt;"",Scoring!$D$27)+IF(Data!$W285&lt;&gt;"",Scoring!$D$28)+IF(Data!$X285&lt;&gt;"",Scoring!$D$29)+IF(Data!$Y285&lt;&gt;"",Scoring!$D$30)+IF(Data!$Z285&lt;&gt;"",Scoring!$D$31)+IF(Data!$AA285&lt;&gt;"",Scoring!$D$32)+IF(Data!$AB285&lt;&gt;"",Scoring!$D$33)+IF(Data!$AC285&lt;&gt;"",Scoring!$D$34)+IF(Data!$AD285&lt;&gt;"",Scoring!$D$35)+IF(Data!$AE285&lt;&gt;"",Scoring!$D$36)+IF(Data!$AF285&lt;&gt;"",Scoring!$D$37)+IF(Data!$AG285&lt;&gt;"",Scoring!$D$38)+IF(Data!$AH285&lt;&gt;"",Scoring!$D$39)+IF(Data!$AI285&lt;&gt;"",Scoring!$D$40)+IF(Data!$AJ285&lt;&gt;"",Scoring!$D$41)+IF(Data!$AK285&lt;&gt;"",Scoring!$D$42)+IF(Data!$AL285&lt;&gt;"",Scoring!$D$43)+IF(Data!$AM285&lt;&gt;"",Scoring!$D$44)+IF(Data!$AN285&lt;&gt;"",Scoring!$D$45)+IF(Data!$AO285&lt;&gt;"",Scoring!$D$46)+IF(Data!$AP285&lt;&gt;"",Scoring!$D$47)+IF(Data!$AQ285&lt;&gt;"",Scoring!$D$48)+IF(Data!$AR285&lt;&gt;"",Scoring!$D$49)+IF(Data!$AS285&lt;&gt;"",Scoring!$D$50)+IF(Data!$AT285&lt;&gt;"",Scoring!$D$51)+IF(Data!$AU285&lt;&gt;"",Scoring!$D$52),"")</f>
        <v/>
      </c>
      <c r="AW285" s="180" t="str">
        <f>IF(AV285&lt;&gt;"",LOOKUP(AV285,Likelihoods!$A$7:$A$107,Likelihoods!B$7:B$107),"")</f>
        <v/>
      </c>
      <c r="AX285" s="181" t="str">
        <f>IF(AND(COUNTBLANK($B285:$O285)=13,COUNTBLANK($P285:$Q285)=1,COUNTBLANK($R285:$U285)=3,COUNTBLANK($V285:$X285)=2,COUNTBLANK($Y285:$AE285)=6,COUNTBLANK($AF285:$AJ285)=4,COUNTBLANK($AK285:AN285)=3,COUNTBLANK($AO285:$AQ285)=2,COUNTBLANK($AR285:$AS285)=1,COUNTBLANK($AT285:$AU285)=1),IF(Data!$B285&lt;&gt;"",Scoring!$E$7)+IF(Data!$C285&lt;&gt;"",Scoring!$E$8)+IF(Data!$D285&lt;&gt;"",Scoring!$E$9)+IF(Data!$E285&lt;&gt;"",Scoring!$E$10)+IF(Data!$F285&lt;&gt;"",Scoring!$E$11)+IF(Data!$G285&lt;&gt;"",Scoring!$E$12)+IF(Data!$H285&lt;&gt;"",Scoring!$E$13)+IF(Data!$I285&lt;&gt;"",Scoring!$E$14)+IF(Data!$J285&lt;&gt;"",Scoring!$E$15)+IF(Data!$K285&lt;&gt;"",Scoring!$E$16)+IF(Data!$L285&lt;&gt;"",Scoring!$E$17)+IF(Data!$M285&lt;&gt;"",Scoring!$E$18)+IF(Data!$N285&lt;&gt;"",Scoring!$E$19)+IF(Data!$O285&lt;&gt;"",Scoring!$E$20)+IF(Data!$P285&lt;&gt;"",Scoring!$E$21)+IF(Data!$Q285&lt;&gt;"",Scoring!$E$22)+IF(Data!$R285&lt;&gt;"",Scoring!$E$23)+IF(Data!$S285&lt;&gt;"",Scoring!$E$24)+IF(Data!$T285&lt;&gt;"",Scoring!$E$25)+IF(Data!$U285&lt;&gt;"",Scoring!$E$26)+IF(Data!$V285&lt;&gt;"",Scoring!$E$27)+IF(Data!$W285&lt;&gt;"",Scoring!$E$28)+IF(Data!$X285&lt;&gt;"",Scoring!$E$29)+IF(Data!$Y285&lt;&gt;"",Scoring!$E$30)+IF(Data!$Z285&lt;&gt;"",Scoring!$E$31)+IF(Data!$AA285&lt;&gt;"",Scoring!$E$32)+IF(Data!$AB285&lt;&gt;"",Scoring!$E$33)+IF(Data!$AC285&lt;&gt;"",Scoring!$E$34)+IF(Data!$AD285&lt;&gt;"",Scoring!$E$35)+IF(Data!$AE285&lt;&gt;"",Scoring!$E$36)+IF(Data!$AF285&lt;&gt;"",Scoring!$E$37)+IF(Data!$AG285&lt;&gt;"",Scoring!$E$38)+IF(Data!$AH285&lt;&gt;"",Scoring!$E$39)+IF(Data!$AI285&lt;&gt;"",Scoring!$E$40)+IF(Data!$AJ285&lt;&gt;"",Scoring!$E$41)+IF(Data!$AK285&lt;&gt;"",Scoring!$E$42)+IF(Data!$AL285&lt;&gt;"",Scoring!$E$43)+IF(Data!$AM285&lt;&gt;"",Scoring!$E$44)+IF(Data!$AN285&lt;&gt;"",Scoring!$E$45)+IF(Data!$AO285&lt;&gt;"",Scoring!$E$46)+IF(Data!$AP285&lt;&gt;"",Scoring!$E$47)+IF(Data!$AQ285&lt;&gt;"",Scoring!$E$48)+IF(Data!$AR285&lt;&gt;"",Scoring!$E$49)+IF(Data!$AS285&lt;&gt;"",Scoring!$E$50)+IF(Data!$AT285&lt;&gt;"",Scoring!$E$51)+IF(Data!$AU285&lt;&gt;"",Scoring!$E$52),"")</f>
        <v/>
      </c>
      <c r="AY285" s="180" t="str">
        <f>IF(AX285&lt;&gt;"",LOOKUP(AX285,Likelihoods!$A$7:$A$107,Likelihoods!C$7:C$107),"")</f>
        <v/>
      </c>
      <c r="AZ285" s="182" t="str">
        <f>IF(AND(COUNTBLANK($B285:$O285)=13,COUNTBLANK($P285:$Q285)=1,COUNTBLANK($R285:$U285)=3,COUNTBLANK($V285:$X285)=2,COUNTBLANK($Y285:$AE285)=6,COUNTBLANK($AF285:$AJ285)=4,COUNTBLANK($AK285:AN285)=3,COUNTBLANK($AO285:$AQ285)=2,COUNTBLANK($AR285:$AS285)=1,COUNTBLANK($AT285:$AU285)=1),IF(Data!$B285&lt;&gt;"",Scoring!$F$7)+IF(Data!$C285&lt;&gt;"",Scoring!$F$8)+IF(Data!$D285&lt;&gt;"",Scoring!$F$9)+IF(Data!$E285&lt;&gt;"",Scoring!$F$10)+IF(Data!$F285&lt;&gt;"",Scoring!$F$11)+IF(Data!$G285&lt;&gt;"",Scoring!$F$12)+IF(Data!$H285&lt;&gt;"",Scoring!$F$13)+IF(Data!$I285&lt;&gt;"",Scoring!$F$14)+IF(Data!$J285&lt;&gt;"",Scoring!$F$15)+IF(Data!$K285&lt;&gt;"",Scoring!$F$16)+IF(Data!$L285&lt;&gt;"",Scoring!$F$17)+IF(Data!$M285&lt;&gt;"",Scoring!$F$18)+IF(Data!$N285&lt;&gt;"",Scoring!$F$19)+IF(Data!$O285&lt;&gt;"",Scoring!$F$20)+IF(Data!$P285&lt;&gt;"",Scoring!$F$21)+IF(Data!$Q285&lt;&gt;"",Scoring!$F$22)+IF(Data!$R285&lt;&gt;"",Scoring!$F$23)+IF(Data!$S285&lt;&gt;"",Scoring!$F$24)+IF(Data!$T285&lt;&gt;"",Scoring!$F$25)+IF(Data!$U285&lt;&gt;"",Scoring!$F$26)+IF(Data!$V285&lt;&gt;"",Scoring!$F$27)+IF(Data!$W285&lt;&gt;"",Scoring!$F$28)+IF(Data!$X285&lt;&gt;"",Scoring!$F$29)+IF(Data!$Y285&lt;&gt;"",Scoring!$F$30)+IF(Data!$Z285&lt;&gt;"",Scoring!$F$31)+IF(Data!$AA285&lt;&gt;"",Scoring!$F$32)+IF(Data!$AB285&lt;&gt;"",Scoring!$F$33)+IF(Data!$AC285&lt;&gt;"",Scoring!$F$34)+IF(Data!$AD285&lt;&gt;"",Scoring!$F$35)+IF(Data!$AE285&lt;&gt;"",Scoring!$F$36)+IF(Data!$AF285&lt;&gt;"",Scoring!$F$37)+IF(Data!$AG285&lt;&gt;"",Scoring!$F$38)+IF(Data!$AH285&lt;&gt;"",Scoring!$F$39)+IF(Data!$AI285&lt;&gt;"",Scoring!$F$40)+IF(Data!$AJ285&lt;&gt;"",Scoring!$F$41)+IF(Data!$AK285&lt;&gt;"",Scoring!$F$42)+IF(Data!$AL285&lt;&gt;"",Scoring!$F$43)+IF(Data!$AM285&lt;&gt;"",Scoring!$F$44)+IF(Data!$AN285&lt;&gt;"",Scoring!$F$45)+IF(Data!$AO285&lt;&gt;"",Scoring!$F$46)+IF(Data!$AP285&lt;&gt;"",Scoring!$F$47)+IF(Data!$AQ285&lt;&gt;"",Scoring!$F$48)+IF(Data!$AR285&lt;&gt;"",Scoring!$F$49)+IF(Data!$AS285&lt;&gt;"",Scoring!$F$50)+IF(Data!$AT285&lt;&gt;"",Scoring!$F$51)+IF(Data!$AU285&lt;&gt;"",Scoring!$F$52),"")</f>
        <v/>
      </c>
      <c r="BA285" s="183" t="str">
        <f>IF(AZ285&lt;&gt;"",LOOKUP(AZ285,Likelihoods!$A$7:$A$107,Likelihoods!D$7:D$107),"")</f>
        <v/>
      </c>
      <c r="BB285" s="181" t="str">
        <f>IF(AND(COUNTBLANK($B285:$O285)=13,COUNTBLANK($P285:$Q285)=1,COUNTBLANK($R285:$U285)=3,COUNTBLANK($V285:$X285)=2,COUNTBLANK($Y285:$AE285)=6,COUNTBLANK($AF285:$AJ285)=4,COUNTBLANK($AK285:AN285)=3,COUNTBLANK($AO285:$AQ285)=2,COUNTBLANK($AR285:$AS285)=1,COUNTBLANK($AT285:$AU285)=1),IF(Data!$B285&lt;&gt;"",Scoring!$G$7)+IF(Data!$C285&lt;&gt;"",Scoring!$G$8)+IF(Data!$D285&lt;&gt;"",Scoring!$G$9)+IF(Data!$E285&lt;&gt;"",Scoring!$G$10)+IF(Data!$F285&lt;&gt;"",Scoring!$G$11)+IF(Data!$G285&lt;&gt;"",Scoring!$G$12)+IF(Data!$H285&lt;&gt;"",Scoring!$G$13)+IF(Data!$I285&lt;&gt;"",Scoring!$G$14)+IF(Data!$J285&lt;&gt;"",Scoring!$G$15)+IF(Data!$K285&lt;&gt;"",Scoring!$G$16)+IF(Data!$L285&lt;&gt;"",Scoring!$G$17)+IF(Data!$M285&lt;&gt;"",Scoring!$G$18)+IF(Data!$N285&lt;&gt;"",Scoring!$G$19)+IF(Data!$O285&lt;&gt;"",Scoring!$G$20)+IF(Data!$P285&lt;&gt;"",Scoring!$G$21)+IF(Data!$Q285&lt;&gt;"",Scoring!$G$22)+IF(Data!$R285&lt;&gt;"",Scoring!$G$23)+IF(Data!$S285&lt;&gt;"",Scoring!$G$24)+IF(Data!$T285&lt;&gt;"",Scoring!$G$25)+IF(Data!$U285&lt;&gt;"",Scoring!$G$26)+IF(Data!$V285&lt;&gt;"",Scoring!$G$27)+IF(Data!$W285&lt;&gt;"",Scoring!$G$28)+IF(Data!$X285&lt;&gt;"",Scoring!$G$29)+IF(Data!$Y285&lt;&gt;"",Scoring!$G$30)+IF(Data!$Z285&lt;&gt;"",Scoring!$G$31)+IF(Data!$AA285&lt;&gt;"",Scoring!$G$32)+IF(Data!$AB285&lt;&gt;"",Scoring!$G$33)+IF(Data!$AC285&lt;&gt;"",Scoring!$G$34)+IF(Data!$AD285&lt;&gt;"",Scoring!$G$35)+IF(Data!$AE285&lt;&gt;"",Scoring!$G$36)+IF(Data!$AF285&lt;&gt;"",Scoring!$G$37)+IF(Data!$AG285&lt;&gt;"",Scoring!$G$38)+IF(Data!$AH285&lt;&gt;"",Scoring!$G$39)+IF(Data!$AI285&lt;&gt;"",Scoring!$G$40)+IF(Data!$AJ285&lt;&gt;"",Scoring!$G$41)+IF(Data!$AK285&lt;&gt;"",Scoring!$G$42)+IF(Data!$AL285&lt;&gt;"",Scoring!$G$43)+IF(Data!$AM285&lt;&gt;"",Scoring!$G$44)+IF(Data!$AN285&lt;&gt;"",Scoring!$G$45)+IF(Data!$AO285&lt;&gt;"",Scoring!$G$46)+IF(Data!$AP285&lt;&gt;"",Scoring!$G$47)+IF(Data!$AQ285&lt;&gt;"",Scoring!$G$48)+IF(Data!$AR285&lt;&gt;"",Scoring!$G$49)+IF(Data!$AS285&lt;&gt;"",Scoring!$G$50)+IF(Data!$AT285&lt;&gt;"",Scoring!$G$51)+IF(Data!$AU285&lt;&gt;"",Scoring!$G$52),"")</f>
        <v/>
      </c>
      <c r="BC285" s="184" t="str">
        <f>IF(BB285&lt;&gt;"",LOOKUP(BB285,Likelihoods!$A$7:$A$107,Likelihoods!E$7:E$107),"")</f>
        <v/>
      </c>
      <c r="BD285" s="185" t="str">
        <f>IF(AND(COUNTBLANK($B285:$O285)=13,COUNTBLANK($P285:$Q285)=1,COUNTBLANK($R285:$U285)=3,COUNTBLANK($V285:$X285)=2,COUNTBLANK($Y285:$AE285)=6,COUNTBLANK($AF285:$AJ285)=4,COUNTBLANK($AK285:AN285)=3,COUNTBLANK($AO285:$AQ285)=2,COUNTBLANK($AR285:$AS285)=1,COUNTBLANK($AT285:$AU285)=1),IF(Data!$B285&lt;&gt;"",Scoring!$H$7)+IF(Data!$C285&lt;&gt;"",Scoring!$H$8)+IF(Data!$D285&lt;&gt;"",Scoring!$H$9)+IF(Data!$E285&lt;&gt;"",Scoring!$H$10)+IF(Data!$F285&lt;&gt;"",Scoring!$H$11)+IF(Data!$G285&lt;&gt;"",Scoring!$H$12)+IF(Data!$H285&lt;&gt;"",Scoring!$H$13)+IF(Data!$I285&lt;&gt;"",Scoring!$H$14)+IF(Data!$J285&lt;&gt;"",Scoring!$H$15)+IF(Data!$K285&lt;&gt;"",Scoring!$H$16)+IF(Data!$L285&lt;&gt;"",Scoring!$H$17)+IF(Data!$M285&lt;&gt;"",Scoring!$H$18)+IF(Data!$N285&lt;&gt;"",Scoring!$H$19)+IF(Data!$O285&lt;&gt;"",Scoring!$H$20)+IF(Data!$P285&lt;&gt;"",Scoring!$H$21)+IF(Data!$Q285&lt;&gt;"",Scoring!$H$22)+IF(Data!$R285&lt;&gt;"",Scoring!$H$23)+IF(Data!$S285&lt;&gt;"",Scoring!$H$24)+IF(Data!$T285&lt;&gt;"",Scoring!$H$25)+IF(Data!$U285&lt;&gt;"",Scoring!$H$26)+IF(Data!$V285&lt;&gt;"",Scoring!$H$27)+IF(Data!$W285&lt;&gt;"",Scoring!$H$28)+IF(Data!$X285&lt;&gt;"",Scoring!$H$29)+IF(Data!$Y285&lt;&gt;"",Scoring!$H$30)+IF(Data!$Z285&lt;&gt;"",Scoring!$H$31)+IF(Data!$AA285&lt;&gt;"",Scoring!$H$32)+IF(Data!$AB285&lt;&gt;"",Scoring!$H$33)+IF(Data!$AC285&lt;&gt;"",Scoring!$H$34)+IF(Data!$AD285&lt;&gt;"",Scoring!$H$35)+IF(Data!$AE285&lt;&gt;"",Scoring!$H$36)+IF(Data!$AF285&lt;&gt;"",Scoring!$H$37)+IF(Data!$AG285&lt;&gt;"",Scoring!$H$38)+IF(Data!$AH285&lt;&gt;"",Scoring!$H$39)+IF(Data!$AI285&lt;&gt;"",Scoring!$H$40)+IF(Data!$AJ285&lt;&gt;"",Scoring!$H$41)+IF(Data!$AK285&lt;&gt;"",Scoring!$H$42)+IF(Data!$AL285&lt;&gt;"",Scoring!$H$43)+IF(Data!$AM285&lt;&gt;"",Scoring!$H$44)+IF(Data!$AN285&lt;&gt;"",Scoring!$H$45)+IF(Data!$AO285&lt;&gt;"",Scoring!$H$46)+IF(Data!$AP285&lt;&gt;"",Scoring!$H$47)+IF(Data!$AQ285&lt;&gt;"",Scoring!$H$48)+IF(Data!$AR285&lt;&gt;"",Scoring!$H$49)+IF(Data!$AS285&lt;&gt;"",Scoring!$H$50)+IF(Data!$AT285&lt;&gt;"",Scoring!$H$51)+IF(Data!$AU285&lt;&gt;"",Scoring!$H$52),"")</f>
        <v/>
      </c>
      <c r="BE285" s="186" t="str">
        <f>IF(BD285&lt;&gt;"",LOOKUP(BD285,Likelihoods!$A$7:$A$107,Likelihoods!F$7:F$107),"")</f>
        <v/>
      </c>
      <c r="BF285" s="181" t="str">
        <f>IF(AND(COUNTBLANK($B285:$O285)=13,COUNTBLANK($P285:$Q285)=1,COUNTBLANK($R285:$U285)=3,COUNTBLANK($V285:$X285)=2,COUNTBLANK($Y285:$AE285)=6,COUNTBLANK($AF285:$AJ285)=4,COUNTBLANK($AK285:AN285)=3,COUNTBLANK($AO285:$AQ285)=2,COUNTBLANK($AR285:$AS285)=1,COUNTBLANK($AT285:$AU285)=1),IF(Data!$B285&lt;&gt;"",Scoring!$I$7)+IF(Data!$C285&lt;&gt;"",Scoring!$I$8)+IF(Data!$D285&lt;&gt;"",Scoring!$I$9)+IF(Data!$E285&lt;&gt;"",Scoring!$I$10)+IF(Data!$F285&lt;&gt;"",Scoring!$I$11)+IF(Data!$G285&lt;&gt;"",Scoring!$I$12)+IF(Data!$H285&lt;&gt;"",Scoring!$I$13)+IF(Data!$I285&lt;&gt;"",Scoring!$I$14)+IF(Data!$J285&lt;&gt;"",Scoring!$I$15)+IF(Data!$K285&lt;&gt;"",Scoring!$I$16)+IF(Data!$L285&lt;&gt;"",Scoring!$I$17)+IF(Data!$M285&lt;&gt;"",Scoring!$I$18)+IF(Data!$N285&lt;&gt;"",Scoring!$I$19)+IF(Data!$O285&lt;&gt;"",Scoring!$I$20)+IF(Data!$P285&lt;&gt;"",Scoring!$I$21)+IF(Data!$Q285&lt;&gt;"",Scoring!$I$22)+IF(Data!$R285&lt;&gt;"",Scoring!$I$23)+IF(Data!$S285&lt;&gt;"",Scoring!$I$24)+IF(Data!$T285&lt;&gt;"",Scoring!$I$25)+IF(Data!$U285&lt;&gt;"",Scoring!$I$26)+IF(Data!$V285&lt;&gt;"",Scoring!$I$27)+IF(Data!$W285&lt;&gt;"",Scoring!$I$28)+IF(Data!$X285&lt;&gt;"",Scoring!$I$29)+IF(Data!$Y285&lt;&gt;"",Scoring!$I$30)+IF(Data!$Z285&lt;&gt;"",Scoring!$I$31)+IF(Data!$AA285&lt;&gt;"",Scoring!$I$32)+IF(Data!$AB285&lt;&gt;"",Scoring!$I$33)+IF(Data!$AC285&lt;&gt;"",Scoring!$I$34)+IF(Data!$AD285&lt;&gt;"",Scoring!$I$35)+IF(Data!$AE285&lt;&gt;"",Scoring!$I$36)+IF(Data!$AF285&lt;&gt;"",Scoring!$I$37)+IF(Data!$AG285&lt;&gt;"",Scoring!$I$38)+IF(Data!$AH285&lt;&gt;"",Scoring!$I$39)+IF(Data!$AI285&lt;&gt;"",Scoring!$I$40)+IF(Data!$AJ285&lt;&gt;"",Scoring!$I$41)+IF(Data!$AK285&lt;&gt;"",Scoring!$I$42)+IF(Data!$AL285&lt;&gt;"",Scoring!$I$43)+IF(Data!$AM285&lt;&gt;"",Scoring!$I$44)+IF(Data!$AN285&lt;&gt;"",Scoring!$I$45)+IF(Data!$AO285&lt;&gt;"",Scoring!$I$46)+IF(Data!$AP285&lt;&gt;"",Scoring!$I$47)+IF(Data!$AQ285&lt;&gt;"",Scoring!$I$48)+IF(Data!$AR285&lt;&gt;"",Scoring!$I$49)+IF(Data!$AS285&lt;&gt;"",Scoring!$I$50)+IF(Data!$AT285&lt;&gt;"",Scoring!$I$51)+IF(Data!$AU285&lt;&gt;"",Scoring!$I$52),"")</f>
        <v/>
      </c>
      <c r="BG285" s="180" t="str">
        <f>IF(BF285&lt;&gt;"",LOOKUP(BF285,Likelihoods!$A$7:$A$107,Likelihoods!G$7:G$107),"")</f>
        <v/>
      </c>
      <c r="BH285" s="187" t="str">
        <f>IF(AND(COUNTBLANK($B285:$O285)=13,COUNTBLANK($P285:$Q285)=1,COUNTBLANK($R285:$U285)=3,COUNTBLANK($V285:$X285)=2,COUNTBLANK($Y285:$AE285)=6,COUNTBLANK($AF285:$AJ285)=4,COUNTBLANK($AK285:AN285)=3,COUNTBLANK($AO285:$AQ285)=2,COUNTBLANK($AR285:$AS285)=1,COUNTBLANK($AT285:$AU285)=1),IF(Data!$B285&lt;&gt;"",Scoring!$J$7)+IF(Data!$C285&lt;&gt;"",Scoring!$J$8)+IF(Data!$D285&lt;&gt;"",Scoring!$J$9)+IF(Data!$E285&lt;&gt;"",Scoring!$J$10)+IF(Data!$F285&lt;&gt;"",Scoring!$J$11)+IF(Data!$G285&lt;&gt;"",Scoring!$J$12)+IF(Data!$H285&lt;&gt;"",Scoring!$J$13)+IF(Data!$I285&lt;&gt;"",Scoring!$J$14)+IF(Data!$J285&lt;&gt;"",Scoring!$J$15)+IF(Data!$K285&lt;&gt;"",Scoring!$J$16)+IF(Data!$L285&lt;&gt;"",Scoring!$J$17)+IF(Data!$M285&lt;&gt;"",Scoring!$J$18)+IF(Data!$N285&lt;&gt;"",Scoring!$J$19)+IF(Data!$O285&lt;&gt;"",Scoring!$J$20)+IF(Data!$P285&lt;&gt;"",Scoring!$J$21)+IF(Data!$Q285&lt;&gt;"",Scoring!$J$22)+IF(Data!$R285&lt;&gt;"",Scoring!$J$23)+IF(Data!$S285&lt;&gt;"",Scoring!$J$24)+IF(Data!$T285&lt;&gt;"",Scoring!$J$25)+IF(Data!$U285&lt;&gt;"",Scoring!$J$26)+IF(Data!$V285&lt;&gt;"",Scoring!$J$27)+IF(Data!$W285&lt;&gt;"",Scoring!$J$28)+IF(Data!$X285&lt;&gt;"",Scoring!$J$29)+IF(Data!$Y285&lt;&gt;"",Scoring!$J$30)+IF(Data!$Z285&lt;&gt;"",Scoring!$J$31)+IF(Data!$AA285&lt;&gt;"",Scoring!$J$32)+IF(Data!$AB285&lt;&gt;"",Scoring!$J$33)+IF(Data!$AC285&lt;&gt;"",Scoring!$J$34)+IF(Data!$AD285&lt;&gt;"",Scoring!$J$35)+IF(Data!$AE285&lt;&gt;"",Scoring!$J$36)+IF(Data!$AF285&lt;&gt;"",Scoring!$J$37)+IF(Data!$AG285&lt;&gt;"",Scoring!$J$38)+IF(Data!$AH285&lt;&gt;"",Scoring!$J$39)+IF(Data!$AI285&lt;&gt;"",Scoring!$J$40)+IF(Data!$AJ285&lt;&gt;"",Scoring!$J$41)+IF(Data!$AK285&lt;&gt;"",Scoring!$J$42)+IF(Data!$AL285&lt;&gt;"",Scoring!$J$43)+IF(Data!$AM285&lt;&gt;"",Scoring!$J$44)+IF(Data!$AN285&lt;&gt;"",Scoring!$J$45)+IF(Data!$AO285&lt;&gt;"",Scoring!$J$46)+IF(Data!$AP285&lt;&gt;"",Scoring!$J$47)+IF(Data!$AQ285&lt;&gt;"",Scoring!$J$48)+IF(Data!$AR285&lt;&gt;"",Scoring!$J$49)+IF(Data!$AS285&lt;&gt;"",Scoring!$J$50)+IF(Data!$AT285&lt;&gt;"",Scoring!$J$51)+IF(Data!$AU285&lt;&gt;"",Scoring!$J$52),"")</f>
        <v/>
      </c>
      <c r="BI285" s="183" t="str">
        <f>IF(BH285&lt;&gt;"",LOOKUP(BH285,Likelihoods!$A$7:$A$107,Likelihoods!H$7:H$107),"")</f>
        <v/>
      </c>
      <c r="BJ285" s="188" t="str">
        <f>IF(AND(COUNTBLANK($B285:$O285)=13,COUNTBLANK($P285:$Q285)=1,COUNTBLANK($R285:$U285)=3,COUNTBLANK($V285:$X285)=2,COUNTBLANK($Y285:$AE285)=6,COUNTBLANK($AF285:$AJ285)=4,COUNTBLANK($AK285:AN285)=3,COUNTBLANK($AO285:$AQ285)=2,COUNTBLANK($AR285:$AS285)=1,COUNTBLANK($AT285:$AU285)=1),IF(Data!$B285&lt;&gt;"",Scoring!$K$7)+IF(Data!$C285&lt;&gt;"",Scoring!$K$8)+IF(Data!$D285&lt;&gt;"",Scoring!$K$9)+IF(Data!$E285&lt;&gt;"",Scoring!$K$10)+IF(Data!$F285&lt;&gt;"",Scoring!$K$11)+IF(Data!$G285&lt;&gt;"",Scoring!$K$12)+IF(Data!$H285&lt;&gt;"",Scoring!$K$13)+IF(Data!$I285&lt;&gt;"",Scoring!$K$14)+IF(Data!$J285&lt;&gt;"",Scoring!$K$15)+IF(Data!$K285&lt;&gt;"",Scoring!$K$16)+IF(Data!$L285&lt;&gt;"",Scoring!$K$17)+IF(Data!$M285&lt;&gt;"",Scoring!$K$18)+IF(Data!$N285&lt;&gt;"",Scoring!$K$19)+IF(Data!$O285&lt;&gt;"",Scoring!$K$20)+IF(Data!$P285&lt;&gt;"",Scoring!$K$21)+IF(Data!$Q285&lt;&gt;"",Scoring!$K$22)+IF(Data!$R285&lt;&gt;"",Scoring!$K$23)+IF(Data!$S285&lt;&gt;"",Scoring!$K$24)+IF(Data!$T285&lt;&gt;"",Scoring!$K$25)+IF(Data!$U285&lt;&gt;"",Scoring!$K$26)+IF(Data!$V285&lt;&gt;"",Scoring!$K$27)+IF(Data!$W285&lt;&gt;"",Scoring!$K$28)+IF(Data!$X285&lt;&gt;"",Scoring!$K$29)+IF(Data!$Y285&lt;&gt;"",Scoring!$K$30)+IF(Data!$Z285&lt;&gt;"",Scoring!$K$31)+IF(Data!$AA285&lt;&gt;"",Scoring!$K$32)+IF(Data!$AB285&lt;&gt;"",Scoring!$K$33)+IF(Data!$AC285&lt;&gt;"",Scoring!$K$34)+IF(Data!$AD285&lt;&gt;"",Scoring!$K$35)+IF(Data!$AE285&lt;&gt;"",Scoring!$K$36)+IF(Data!$AF285&lt;&gt;"",Scoring!$K$37)+IF(Data!$AG285&lt;&gt;"",Scoring!$K$38)+IF(Data!$AH285&lt;&gt;"",Scoring!$K$39)+IF(Data!$AI285&lt;&gt;"",Scoring!$K$40)+IF(Data!$AJ285&lt;&gt;"",Scoring!$K$41)+IF(Data!$AK285&lt;&gt;"",Scoring!$K$42)+IF(Data!$AL285&lt;&gt;"",Scoring!$K$43)+IF(Data!$AM285&lt;&gt;"",Scoring!$K$44)+IF(Data!$AN285&lt;&gt;"",Scoring!$K$45)+IF(Data!$AO285&lt;&gt;"",Scoring!$K$46)+IF(Data!$AP285&lt;&gt;"",Scoring!$K$47)+IF(Data!$AQ285&lt;&gt;"",Scoring!$K$48)+IF(Data!$AR285&lt;&gt;"",Scoring!$K$49)+IF(Data!$AS285&lt;&gt;"",Scoring!$K$50)+IF(Data!$AT285&lt;&gt;"",Scoring!$K$51)+IF(Data!$AU285&lt;&gt;"",Scoring!$K$52),"")</f>
        <v/>
      </c>
      <c r="BK285" s="184" t="str">
        <f>IF(BJ285&lt;&gt;"",LOOKUP(BJ285,Likelihoods!$A$7:$A$107,Likelihoods!I$7:I$107),"")</f>
        <v/>
      </c>
      <c r="BL285" s="187" t="str">
        <f>IF(AND(COUNTBLANK($B285:$O285)=13,COUNTBLANK($P285:$Q285)=1,COUNTBLANK($R285:$U285)=3,COUNTBLANK($V285:$X285)=2,COUNTBLANK($Y285:$AE285)=6,COUNTBLANK($AF285:$AJ285)=4,COUNTBLANK($AK285:AN285)=3,COUNTBLANK($AO285:$AQ285)=2,COUNTBLANK($AR285:$AS285)=1,COUNTBLANK($AT285:$AU285)=1),IF(Data!$B285&lt;&gt;"",Scoring!$L$7)+IF(Data!$C285&lt;&gt;"",Scoring!$L$8)+IF(Data!$D285&lt;&gt;"",Scoring!$L$9)+IF(Data!$E285&lt;&gt;"",Scoring!$L$10)+IF(Data!$F285&lt;&gt;"",Scoring!$L$11)+IF(Data!$G285&lt;&gt;"",Scoring!$L$12)+IF(Data!$H285&lt;&gt;"",Scoring!$L$13)+IF(Data!$I285&lt;&gt;"",Scoring!$L$14)+IF(Data!$J285&lt;&gt;"",Scoring!$L$15)+IF(Data!$K285&lt;&gt;"",Scoring!$L$16)+IF(Data!$L285&lt;&gt;"",Scoring!$L$17)+IF(Data!$M285&lt;&gt;"",Scoring!$L$18)+IF(Data!$N285&lt;&gt;"",Scoring!$L$19)+IF(Data!$O285&lt;&gt;"",Scoring!$L$20)+IF(Data!$P285&lt;&gt;"",Scoring!$L$21)+IF(Data!$Q285&lt;&gt;"",Scoring!$L$22)+IF(Data!$R285&lt;&gt;"",Scoring!$L$23)+IF(Data!$S285&lt;&gt;"",Scoring!$L$24)+IF(Data!$T285&lt;&gt;"",Scoring!$L$25)+IF(Data!$U285&lt;&gt;"",Scoring!$L$26)+IF(Data!$V285&lt;&gt;"",Scoring!$L$27)+IF(Data!$W285&lt;&gt;"",Scoring!$L$28)+IF(Data!$X285&lt;&gt;"",Scoring!$L$29)+IF(Data!$Y285&lt;&gt;"",Scoring!$L$30)+IF(Data!$Z285&lt;&gt;"",Scoring!$L$31)+IF(Data!$AA285&lt;&gt;"",Scoring!$L$32)+IF(Data!$AB285&lt;&gt;"",Scoring!$L$33)+IF(Data!$AC285&lt;&gt;"",Scoring!$L$34)+IF(Data!$AD285&lt;&gt;"",Scoring!$L$35)+IF(Data!$AE285&lt;&gt;"",Scoring!$L$36)+IF(Data!$AF285&lt;&gt;"",Scoring!$L$37)+IF(Data!$AG285&lt;&gt;"",Scoring!$L$38)+IF(Data!$AH285&lt;&gt;"",Scoring!$L$39)+IF(Data!$AI285&lt;&gt;"",Scoring!$L$40)+IF(Data!$AJ285&lt;&gt;"",Scoring!$L$41)+IF(Data!$AK285&lt;&gt;"",Scoring!$L$42)+IF(Data!$AL285&lt;&gt;"",Scoring!$L$43)+IF(Data!$AM285&lt;&gt;"",Scoring!$L$44)+IF(Data!$AN285&lt;&gt;"",Scoring!$L$45)+IF(Data!$AO285&lt;&gt;"",Scoring!$L$46)+IF(Data!$AP285&lt;&gt;"",Scoring!$L$47)+IF(Data!$AQ285&lt;&gt;"",Scoring!$L$48)+IF(Data!$AR285&lt;&gt;"",Scoring!$L$49)+IF(Data!$AS285&lt;&gt;"",Scoring!$L$50)+IF(Data!$AT285&lt;&gt;"",Scoring!$L$51)+IF(Data!$AU285&lt;&gt;"",Scoring!$L$52),"")</f>
        <v/>
      </c>
      <c r="BM285" s="180" t="str">
        <f>IF(BL285&lt;&gt;"",LOOKUP(BL285,Likelihoods!$A$7:$A$107,Likelihoods!J$7:J$107),"")</f>
        <v/>
      </c>
      <c r="BN285" s="181" t="str">
        <f>IF(AND(COUNTBLANK($B285:$O285)=13,COUNTBLANK($P285:$Q285)=1,COUNTBLANK($R285:$U285)=3,COUNTBLANK($V285:$X285)=2,COUNTBLANK($Y285:$AE285)=6,COUNTBLANK($AF285:$AJ285)=4,COUNTBLANK($AK285:AN285)=3,COUNTBLANK($AO285:$AQ285)=2,COUNTBLANK($AR285:$AS285)=1,COUNTBLANK($AT285:$AU285)=1),IF(Data!$B285&lt;&gt;"",Scoring!$M$7)+IF(Data!$C285&lt;&gt;"",Scoring!$M$8)+IF(Data!$D285&lt;&gt;"",Scoring!$M$9)+IF(Data!$E285&lt;&gt;"",Scoring!$M$10)+IF(Data!$F285&lt;&gt;"",Scoring!$M$11)+IF(Data!$G285&lt;&gt;"",Scoring!$M$12)+IF(Data!$H285&lt;&gt;"",Scoring!$M$13)+IF(Data!$I285&lt;&gt;"",Scoring!$M$14)+IF(Data!$J285&lt;&gt;"",Scoring!$M$15)+IF(Data!$K285&lt;&gt;"",Scoring!$M$16)+IF(Data!$L285&lt;&gt;"",Scoring!$M$17)+IF(Data!$M285&lt;&gt;"",Scoring!$M$18)+IF(Data!$N285&lt;&gt;"",Scoring!$M$19)+IF(Data!$O285&lt;&gt;"",Scoring!$M$20)+IF(Data!$P285&lt;&gt;"",Scoring!$M$21)+IF(Data!$Q285&lt;&gt;"",Scoring!$M$22)+IF(Data!$R285&lt;&gt;"",Scoring!$M$23)+IF(Data!$S285&lt;&gt;"",Scoring!$M$24)+IF(Data!$T285&lt;&gt;"",Scoring!$M$25)+IF(Data!$U285&lt;&gt;"",Scoring!$M$26)+IF(Data!$V285&lt;&gt;"",Scoring!$M$27)+IF(Data!$W285&lt;&gt;"",Scoring!$M$28)+IF(Data!$X285&lt;&gt;"",Scoring!$M$29)+IF(Data!$Y285&lt;&gt;"",Scoring!$M$30)+IF(Data!$Z285&lt;&gt;"",Scoring!$M$31)+IF(Data!$AA285&lt;&gt;"",Scoring!$M$32)+IF(Data!$AB285&lt;&gt;"",Scoring!$M$33)+IF(Data!$AC285&lt;&gt;"",Scoring!$M$34)+IF(Data!$AD285&lt;&gt;"",Scoring!$M$35)+IF(Data!$AE285&lt;&gt;"",Scoring!$M$36)+IF(Data!$AF285&lt;&gt;"",Scoring!$M$37)+IF(Data!$AG285&lt;&gt;"",Scoring!$M$38)+IF(Data!$AH285&lt;&gt;"",Scoring!$M$39)+IF(Data!$AI285&lt;&gt;"",Scoring!$M$40)+IF(Data!$AJ285&lt;&gt;"",Scoring!$M$41)+IF(Data!$AK285&lt;&gt;"",Scoring!$M$42)+IF(Data!$AL285&lt;&gt;"",Scoring!$M$43)+IF(Data!$AM285&lt;&gt;"",Scoring!$M$44)+IF(Data!$AN285&lt;&gt;"",Scoring!$M$45)+IF(Data!$AO285&lt;&gt;"",Scoring!$M$46)+IF(Data!$AP285&lt;&gt;"",Scoring!$M$47)+IF(Data!$AQ285&lt;&gt;"",Scoring!$M$48)+IF(Data!$AR285&lt;&gt;"",Scoring!$M$49)+IF(Data!$AS285&lt;&gt;"",Scoring!$M$50)+IF(Data!$AT285&lt;&gt;"",Scoring!$M$51)+IF(Data!$AU285&lt;&gt;"",Scoring!$M$52),"")</f>
        <v/>
      </c>
      <c r="BO285" s="184" t="str">
        <f>IF(BN285&lt;&gt;"",LOOKUP(BN285,Likelihoods!$A$7:$A$107,Likelihoods!K$7:K$107),"")</f>
        <v/>
      </c>
      <c r="BP285" s="179" t="str">
        <f>IF(AND(COUNTBLANK($B285:$O285)=13,COUNTBLANK($P285:$Q285)=1,COUNTBLANK($R285:$U285)=3,COUNTBLANK($V285:$X285)=2,COUNTBLANK($Y285:$AE285)=6,COUNTBLANK($AF285:$AJ285)=4,COUNTBLANK($AK285:AN285)=3,COUNTBLANK($AO285:$AQ285)=2,COUNTBLANK($AR285:$AS285)=1,COUNTBLANK($AT285:$AU285)=1),IF(Data!$B285&lt;&gt;"",Scoring!$N$7)+IF(Data!$C285&lt;&gt;"",Scoring!$N$8)+IF(Data!$D285&lt;&gt;"",Scoring!$N$9)+IF(Data!$E285&lt;&gt;"",Scoring!$N$10)+IF(Data!$F285&lt;&gt;"",Scoring!$N$11)+IF(Data!$G285&lt;&gt;"",Scoring!$N$12)+IF(Data!$H285&lt;&gt;"",Scoring!$N$13)+IF(Data!$I285&lt;&gt;"",Scoring!$N$14)+IF(Data!$J285&lt;&gt;"",Scoring!$N$15)+IF(Data!$K285&lt;&gt;"",Scoring!$N$16)+IF(Data!$L285&lt;&gt;"",Scoring!$N$17)+IF(Data!$M285&lt;&gt;"",Scoring!$N$18)+IF(Data!$N285&lt;&gt;"",Scoring!$N$19)+IF(Data!$O285&lt;&gt;"",Scoring!$N$20)+IF(Data!$P285&lt;&gt;"",Scoring!$N$21)+IF(Data!$Q285&lt;&gt;"",Scoring!$N$22)+IF(Data!$R285&lt;&gt;"",Scoring!$N$23)+IF(Data!$S285&lt;&gt;"",Scoring!$N$24)+IF(Data!$T285&lt;&gt;"",Scoring!$N$25)+IF(Data!$U285&lt;&gt;"",Scoring!$N$26)+IF(Data!$V285&lt;&gt;"",Scoring!$N$27)+IF(Data!$W285&lt;&gt;"",Scoring!$N$28)+IF(Data!$X285&lt;&gt;"",Scoring!$N$29)+IF(Data!$Y285&lt;&gt;"",Scoring!$N$30)+IF(Data!$Z285&lt;&gt;"",Scoring!$N$31)+IF(Data!$AA285&lt;&gt;"",Scoring!$N$32)+IF(Data!$AB285&lt;&gt;"",Scoring!$N$33)+IF(Data!$AC285&lt;&gt;"",Scoring!$N$34)+IF(Data!$AD285&lt;&gt;"",Scoring!$N$35)+IF(Data!$AE285&lt;&gt;"",Scoring!$N$36)+IF(Data!$AF285&lt;&gt;"",Scoring!$N$37)+IF(Data!$AG285&lt;&gt;"",Scoring!$N$38)+IF(Data!$AH285&lt;&gt;"",Scoring!$N$39)+IF(Data!$AI285&lt;&gt;"",Scoring!$N$40)+IF(Data!$AJ285&lt;&gt;"",Scoring!$N$41)+IF(Data!$AK285&lt;&gt;"",Scoring!$N$42)+IF(Data!$AL285&lt;&gt;"",Scoring!$N$43)+IF(Data!$AM285&lt;&gt;"",Scoring!$N$44)+IF(Data!$AN285&lt;&gt;"",Scoring!$N$45)+IF(Data!$AO285&lt;&gt;"",Scoring!$N$46)+IF(Data!$AP285&lt;&gt;"",Scoring!$N$47)+IF(Data!$AQ285&lt;&gt;"",Scoring!$N$48)+IF(Data!$AR285&lt;&gt;"",Scoring!$N$49)+IF(Data!$AS285&lt;&gt;"",Scoring!$N$50)+IF(Data!$AT285&lt;&gt;"",Scoring!$N$51)+IF(Data!$AU285&lt;&gt;"",Scoring!$N$52),"")</f>
        <v/>
      </c>
      <c r="BQ285" s="189" t="str">
        <f>IF(BP285&lt;&gt;"",LOOKUP(BP285,Likelihoods!$A$7:$A$107,Likelihoods!L$7:L$107),"")</f>
        <v/>
      </c>
      <c r="BR285" s="181" t="str">
        <f>IF(AND(COUNTBLANK($B285:$O285)=13,COUNTBLANK($P285:$Q285)=1,COUNTBLANK($R285:$U285)=3,COUNTBLANK($V285:$X285)=2,COUNTBLANK($Y285:$AE285)=6,COUNTBLANK($AF285:$AJ285)=4,COUNTBLANK($AK285:AN285)=3,COUNTBLANK($AO285:$AQ285)=2,COUNTBLANK($AR285:$AS285)=1,COUNTBLANK($AT285:$AU285)=1),IF(Data!$B285&lt;&gt;"",Scoring!$O$7)+IF(Data!$C285&lt;&gt;"",Scoring!$O$8)+IF(Data!$D285&lt;&gt;"",Scoring!$O$9)+IF(Data!$E285&lt;&gt;"",Scoring!$O$10)+IF(Data!$F285&lt;&gt;"",Scoring!$O$11)+IF(Data!$G285&lt;&gt;"",Scoring!$O$12)+IF(Data!$H285&lt;&gt;"",Scoring!$O$13)+IF(Data!$I285&lt;&gt;"",Scoring!$O$14)+IF(Data!$J285&lt;&gt;"",Scoring!$O$15)+IF(Data!$K285&lt;&gt;"",Scoring!$O$16)+IF(Data!$L285&lt;&gt;"",Scoring!$O$17)+IF(Data!$M285&lt;&gt;"",Scoring!$O$18)+IF(Data!$N285&lt;&gt;"",Scoring!$O$19)+IF(Data!$O285&lt;&gt;"",Scoring!$O$20)+IF(Data!$P285&lt;&gt;"",Scoring!$O$21)+IF(Data!$Q285&lt;&gt;"",Scoring!$O$22)+IF(Data!$R285&lt;&gt;"",Scoring!$O$23)+IF(Data!$S285&lt;&gt;"",Scoring!$O$24)+IF(Data!$T285&lt;&gt;"",Scoring!$O$25)+IF(Data!$U285&lt;&gt;"",Scoring!$O$26)+IF(Data!$V285&lt;&gt;"",Scoring!$O$27)+IF(Data!$W285&lt;&gt;"",Scoring!$O$28)+IF(Data!$X285&lt;&gt;"",Scoring!$O$29)+IF(Data!$Y285&lt;&gt;"",Scoring!$O$30)+IF(Data!$Z285&lt;&gt;"",Scoring!$O$31)+IF(Data!$AA285&lt;&gt;"",Scoring!$O$32)+IF(Data!$AB285&lt;&gt;"",Scoring!$O$33)+IF(Data!$AC285&lt;&gt;"",Scoring!$O$34)+IF(Data!$AD285&lt;&gt;"",Scoring!$O$35)+IF(Data!$AE285&lt;&gt;"",Scoring!$O$36)+IF(Data!$AF285&lt;&gt;"",Scoring!$O$37)+IF(Data!$AG285&lt;&gt;"",Scoring!$O$38)+IF(Data!$AH285&lt;&gt;"",Scoring!$O$39)+IF(Data!$AI285&lt;&gt;"",Scoring!$O$40)+IF(Data!$AJ285&lt;&gt;"",Scoring!$O$41)+IF(Data!$AK285&lt;&gt;"",Scoring!$O$42)+IF(Data!$AL285&lt;&gt;"",Scoring!$O$43)+IF(Data!$AM285&lt;&gt;"",Scoring!$O$44)+IF(Data!$AN285&lt;&gt;"",Scoring!$O$45)+IF(Data!$AO285&lt;&gt;"",Scoring!$O$46)+IF(Data!$AP285&lt;&gt;"",Scoring!$O$47)+IF(Data!$AQ285&lt;&gt;"",Scoring!$O$48)+IF(Data!$AR285&lt;&gt;"",Scoring!$O$49)+IF(Data!$AS285&lt;&gt;"",Scoring!$O$50)+IF(Data!$AT285&lt;&gt;"",Scoring!$O$51)+IF(Data!$AU285&lt;&gt;"",Scoring!$O$52),"")</f>
        <v/>
      </c>
      <c r="BS285" s="184" t="str">
        <f>IF(BR285&lt;&gt;"",LOOKUP(BR285,Likelihoods!$A$7:$A$107,Likelihoods!M$7:M$107),"")</f>
        <v/>
      </c>
      <c r="BT285" s="181" t="str">
        <f>IF(AND(COUNTBLANK($B285:$O285)=13,COUNTBLANK($P285:$Q285)=1,COUNTBLANK($R285:$U285)=3,COUNTBLANK($V285:$X285)=2,COUNTBLANK($Y285:$AE285)=6,COUNTBLANK($AF285:$AJ285)=4,COUNTBLANK($AK285:AN285)=3,COUNTBLANK($AO285:$AQ285)=2,COUNTBLANK($AR285:$AS285)=1,COUNTBLANK($AT285:$AU285)=1),IF(Data!$B285&lt;&gt;"",Scoring!$P$7)+IF(Data!$C285&lt;&gt;"",Scoring!$P$8)+IF(Data!$D285&lt;&gt;"",Scoring!$P$9)+IF(Data!$E285&lt;&gt;"",Scoring!$P$10)+IF(Data!$F285&lt;&gt;"",Scoring!$P$11)+IF(Data!$G285&lt;&gt;"",Scoring!$P$12)+IF(Data!$H285&lt;&gt;"",Scoring!$P$13)+IF(Data!$I285&lt;&gt;"",Scoring!$P$14)+IF(Data!$J285&lt;&gt;"",Scoring!$P$15)+IF(Data!$K285&lt;&gt;"",Scoring!$P$16)+IF(Data!$L285&lt;&gt;"",Scoring!$P$17)+IF(Data!$M285&lt;&gt;"",Scoring!$P$18)+IF(Data!$N285&lt;&gt;"",Scoring!$P$19)+IF(Data!$O285&lt;&gt;"",Scoring!$P$20)+IF(Data!$P285&lt;&gt;"",Scoring!$P$21)+IF(Data!$Q285&lt;&gt;"",Scoring!$P$22)+IF(Data!$R285&lt;&gt;"",Scoring!$P$23)+IF(Data!$S285&lt;&gt;"",Scoring!$P$24)+IF(Data!$T285&lt;&gt;"",Scoring!$P$25)+IF(Data!$U285&lt;&gt;"",Scoring!$P$26)+IF(Data!$V285&lt;&gt;"",Scoring!$P$27)+IF(Data!$W285&lt;&gt;"",Scoring!$P$28)+IF(Data!$X285&lt;&gt;"",Scoring!$P$29)+IF(Data!$Y285&lt;&gt;"",Scoring!$P$30)+IF(Data!$Z285&lt;&gt;"",Scoring!$P$31)+IF(Data!$AA285&lt;&gt;"",Scoring!$P$32)+IF(Data!$AB285&lt;&gt;"",Scoring!$P$33)+IF(Data!$AC285&lt;&gt;"",Scoring!$P$34)+IF(Data!$AD285&lt;&gt;"",Scoring!$P$35)+IF(Data!$AE285&lt;&gt;"",Scoring!$P$36)+IF(Data!$AF285&lt;&gt;"",Scoring!$P$37)+IF(Data!$AG285&lt;&gt;"",Scoring!$P$38)+IF(Data!$AH285&lt;&gt;"",Scoring!$P$39)+IF(Data!$AI285&lt;&gt;"",Scoring!$P$40)+IF(Data!$AJ285&lt;&gt;"",Scoring!$P$41)+IF(Data!$AK285&lt;&gt;"",Scoring!$P$42)+IF(Data!$AL285&lt;&gt;"",Scoring!$P$43)+IF(Data!$AM285&lt;&gt;"",Scoring!$P$44)+IF(Data!$AN285&lt;&gt;"",Scoring!$P$45)+IF(Data!$AO285&lt;&gt;"",Scoring!$P$46)+IF(Data!$AP285&lt;&gt;"",Scoring!$P$47)+IF(Data!$AQ285&lt;&gt;"",Scoring!$P$48)+IF(Data!$AR285&lt;&gt;"",Scoring!$P$49)+IF(Data!$AS285&lt;&gt;"",Scoring!$P$50)+IF(Data!$AT285&lt;&gt;"",Scoring!$P$51)+IF(Data!$AU285&lt;&gt;"",Scoring!$P$52),"")</f>
        <v/>
      </c>
      <c r="BU285" s="180" t="str">
        <f>IF(BT285&lt;&gt;"",LOOKUP(BT285,Likelihoods!$A$7:$A$107,Likelihoods!N$7:N$107),"")</f>
        <v/>
      </c>
      <c r="BV285" s="181" t="str">
        <f>IF(AND(COUNTBLANK($B285:$O285)=13,COUNTBLANK($P285:$Q285)=1,COUNTBLANK($R285:$U285)=3,COUNTBLANK($V285:$X285)=2,COUNTBLANK($Y285:$AE285)=6,COUNTBLANK($AF285:$AJ285)=4,COUNTBLANK($AK285:AN285)=3,COUNTBLANK($AO285:$AQ285)=2,COUNTBLANK($AR285:$AS285)=1,COUNTBLANK($AT285:$AU285)=1),IF(Data!$B285&lt;&gt;"",Scoring!$Q$7)+IF(Data!$C285&lt;&gt;"",Scoring!$Q$8)+IF(Data!$D285&lt;&gt;"",Scoring!$Q$9)+IF(Data!$E285&lt;&gt;"",Scoring!$Q$10)+IF(Data!$F285&lt;&gt;"",Scoring!$Q$11)+IF(Data!$G285&lt;&gt;"",Scoring!$Q$12)+IF(Data!$H285&lt;&gt;"",Scoring!$Q$13)+IF(Data!$I285&lt;&gt;"",Scoring!$Q$14)+IF(Data!$J285&lt;&gt;"",Scoring!$Q$15)+IF(Data!$K285&lt;&gt;"",Scoring!$Q$16)+IF(Data!$L285&lt;&gt;"",Scoring!$Q$17)+IF(Data!$M285&lt;&gt;"",Scoring!$Q$18)+IF(Data!$N285&lt;&gt;"",Scoring!$Q$19)+IF(Data!$O285&lt;&gt;"",Scoring!$Q$20)+IF(Data!$P285&lt;&gt;"",Scoring!$Q$21)+IF(Data!$Q285&lt;&gt;"",Scoring!$Q$22)+IF(Data!$R285&lt;&gt;"",Scoring!$Q$23)+IF(Data!$S285&lt;&gt;"",Scoring!$Q$24)+IF(Data!$T285&lt;&gt;"",Scoring!$Q$25)+IF(Data!$U285&lt;&gt;"",Scoring!$Q$26)+IF(Data!$V285&lt;&gt;"",Scoring!$Q$27)+IF(Data!$W285&lt;&gt;"",Scoring!$Q$28)+IF(Data!$X285&lt;&gt;"",Scoring!$Q$29)+IF(Data!$Y285&lt;&gt;"",Scoring!$Q$30)+IF(Data!$Z285&lt;&gt;"",Scoring!$Q$31)+IF(Data!$AA285&lt;&gt;"",Scoring!$Q$32)+IF(Data!$AB285&lt;&gt;"",Scoring!$Q$33)+IF(Data!$AC285&lt;&gt;"",Scoring!$Q$34)+IF(Data!$AD285&lt;&gt;"",Scoring!$Q$35)+IF(Data!$AE285&lt;&gt;"",Scoring!$Q$36)+IF(Data!$AF285&lt;&gt;"",Scoring!$Q$37)+IF(Data!$AG285&lt;&gt;"",Scoring!$Q$38)+IF(Data!$AH285&lt;&gt;"",Scoring!$Q$39)+IF(Data!$AI285&lt;&gt;"",Scoring!$Q$40)+IF(Data!$AJ285&lt;&gt;"",Scoring!$Q$41)+IF(Data!$AK285&lt;&gt;"",Scoring!$Q$42)+IF(Data!$AL285&lt;&gt;"",Scoring!$Q$43)+IF(Data!$AM285&lt;&gt;"",Scoring!$Q$44)+IF(Data!$AN285&lt;&gt;"",Scoring!$Q$45)+IF(Data!$AO285&lt;&gt;"",Scoring!$Q$46)+IF(Data!$AP285&lt;&gt;"",Scoring!$Q$47)+IF(Data!$AQ285&lt;&gt;"",Scoring!$Q$48)+IF(Data!$AR285&lt;&gt;"",Scoring!$Q$49)+IF(Data!$AS285&lt;&gt;"",Scoring!$Q$50)+IF(Data!$AT285&lt;&gt;"",Scoring!$Q$51)+IF(Data!$AU285&lt;&gt;"",Scoring!$Q$52),"")</f>
        <v/>
      </c>
      <c r="BW285" s="183" t="str">
        <f>IF(BV285&lt;&gt;"",LOOKUP(BV285,Likelihoods!$A$7:$A$107,Likelihoods!O$7:O$107),"")</f>
        <v/>
      </c>
      <c r="BX285" s="9"/>
      <c r="BY285" s="9"/>
      <c r="BZ285" s="9"/>
      <c r="CA285" s="9"/>
      <c r="CB285" s="9"/>
      <c r="CC285" s="9"/>
      <c r="CD285" s="9"/>
      <c r="CE285" s="9"/>
      <c r="CF285" s="9"/>
      <c r="CG285" s="9"/>
      <c r="CH285" s="9"/>
      <c r="CI285" s="9"/>
      <c r="CJ285" s="9"/>
      <c r="CK285" s="9"/>
    </row>
    <row r="286" spans="1:89" ht="14.25">
      <c r="A286" s="59"/>
      <c r="B286" s="76"/>
      <c r="C286" s="77"/>
      <c r="D286" s="77"/>
      <c r="E286" s="77"/>
      <c r="F286" s="77"/>
      <c r="G286" s="77"/>
      <c r="H286" s="77"/>
      <c r="I286" s="77"/>
      <c r="J286" s="77"/>
      <c r="K286" s="77"/>
      <c r="L286" s="77"/>
      <c r="M286" s="77"/>
      <c r="N286" s="77"/>
      <c r="O286" s="77"/>
      <c r="P286" s="76"/>
      <c r="Q286" s="78"/>
      <c r="R286" s="77"/>
      <c r="S286" s="77"/>
      <c r="T286" s="77"/>
      <c r="U286" s="77"/>
      <c r="V286" s="76"/>
      <c r="W286" s="77"/>
      <c r="X286" s="78"/>
      <c r="Y286" s="77"/>
      <c r="Z286" s="77"/>
      <c r="AA286" s="77"/>
      <c r="AB286" s="77"/>
      <c r="AC286" s="77"/>
      <c r="AD286" s="77"/>
      <c r="AE286" s="77"/>
      <c r="AF286" s="76"/>
      <c r="AG286" s="77"/>
      <c r="AH286" s="77"/>
      <c r="AI286" s="77"/>
      <c r="AJ286" s="78"/>
      <c r="AK286" s="77"/>
      <c r="AL286" s="77"/>
      <c r="AM286" s="77"/>
      <c r="AN286" s="77"/>
      <c r="AO286" s="76"/>
      <c r="AP286" s="77"/>
      <c r="AQ286" s="78"/>
      <c r="AR286" s="76"/>
      <c r="AS286" s="78"/>
      <c r="AT286" s="77"/>
      <c r="AU286" s="77"/>
      <c r="AV286" s="179" t="str">
        <f>IF(AND(COUNTBLANK($B286:$O286)=13,COUNTBLANK($P286:$Q286)=1,COUNTBLANK($R286:$U286)=3,COUNTBLANK($V286:$X286)=2,COUNTBLANK($Y286:$AE286)=6,COUNTBLANK($AF286:$AJ286)=4,COUNTBLANK($AK286:AN286)=3,COUNTBLANK($AO286:$AQ286)=2,COUNTBLANK($AR286:$AS286)=1,COUNTBLANK($AT286:$AU286)=1),IF(Data!$B286&lt;&gt;"",Scoring!$D$7)+IF(Data!$C286&lt;&gt;"",Scoring!$D$8)+IF(Data!$D286&lt;&gt;"",Scoring!$D$9)+IF(Data!$E286&lt;&gt;"",Scoring!$D$10)+IF(Data!$F286&lt;&gt;"",Scoring!$D$11)+IF(Data!$G286&lt;&gt;"",Scoring!$D$12)+IF(Data!$H286&lt;&gt;"",Scoring!$D$13)+IF(Data!$I286&lt;&gt;"",Scoring!$D$14)+IF(Data!$J286&lt;&gt;"",Scoring!$D$15)+IF(Data!$K286&lt;&gt;"",Scoring!$D$16)+IF(Data!$L286&lt;&gt;"",Scoring!$D$17)+IF(Data!$M286&lt;&gt;"",Scoring!$D$18)+IF(Data!$N286&lt;&gt;"",Scoring!$D$19)+IF(Data!$O286&lt;&gt;"",Scoring!$D$20)+IF(Data!$P286&lt;&gt;"",Scoring!$D$21)+IF(Data!$Q286&lt;&gt;"",Scoring!$D$22)+IF(Data!$R286&lt;&gt;"",Scoring!$D$23)+IF(Data!$S286&lt;&gt;"",Scoring!$D$24)+IF(Data!$T286&lt;&gt;"",Scoring!$D$25)+IF(Data!$U286&lt;&gt;"",Scoring!$D$26)+IF(Data!$V286&lt;&gt;"",Scoring!$D$27)+IF(Data!$W286&lt;&gt;"",Scoring!$D$28)+IF(Data!$X286&lt;&gt;"",Scoring!$D$29)+IF(Data!$Y286&lt;&gt;"",Scoring!$D$30)+IF(Data!$Z286&lt;&gt;"",Scoring!$D$31)+IF(Data!$AA286&lt;&gt;"",Scoring!$D$32)+IF(Data!$AB286&lt;&gt;"",Scoring!$D$33)+IF(Data!$AC286&lt;&gt;"",Scoring!$D$34)+IF(Data!$AD286&lt;&gt;"",Scoring!$D$35)+IF(Data!$AE286&lt;&gt;"",Scoring!$D$36)+IF(Data!$AF286&lt;&gt;"",Scoring!$D$37)+IF(Data!$AG286&lt;&gt;"",Scoring!$D$38)+IF(Data!$AH286&lt;&gt;"",Scoring!$D$39)+IF(Data!$AI286&lt;&gt;"",Scoring!$D$40)+IF(Data!$AJ286&lt;&gt;"",Scoring!$D$41)+IF(Data!$AK286&lt;&gt;"",Scoring!$D$42)+IF(Data!$AL286&lt;&gt;"",Scoring!$D$43)+IF(Data!$AM286&lt;&gt;"",Scoring!$D$44)+IF(Data!$AN286&lt;&gt;"",Scoring!$D$45)+IF(Data!$AO286&lt;&gt;"",Scoring!$D$46)+IF(Data!$AP286&lt;&gt;"",Scoring!$D$47)+IF(Data!$AQ286&lt;&gt;"",Scoring!$D$48)+IF(Data!$AR286&lt;&gt;"",Scoring!$D$49)+IF(Data!$AS286&lt;&gt;"",Scoring!$D$50)+IF(Data!$AT286&lt;&gt;"",Scoring!$D$51)+IF(Data!$AU286&lt;&gt;"",Scoring!$D$52),"")</f>
        <v/>
      </c>
      <c r="AW286" s="180" t="str">
        <f>IF(AV286&lt;&gt;"",LOOKUP(AV286,Likelihoods!$A$7:$A$107,Likelihoods!B$7:B$107),"")</f>
        <v/>
      </c>
      <c r="AX286" s="181" t="str">
        <f>IF(AND(COUNTBLANK($B286:$O286)=13,COUNTBLANK($P286:$Q286)=1,COUNTBLANK($R286:$U286)=3,COUNTBLANK($V286:$X286)=2,COUNTBLANK($Y286:$AE286)=6,COUNTBLANK($AF286:$AJ286)=4,COUNTBLANK($AK286:AN286)=3,COUNTBLANK($AO286:$AQ286)=2,COUNTBLANK($AR286:$AS286)=1,COUNTBLANK($AT286:$AU286)=1),IF(Data!$B286&lt;&gt;"",Scoring!$E$7)+IF(Data!$C286&lt;&gt;"",Scoring!$E$8)+IF(Data!$D286&lt;&gt;"",Scoring!$E$9)+IF(Data!$E286&lt;&gt;"",Scoring!$E$10)+IF(Data!$F286&lt;&gt;"",Scoring!$E$11)+IF(Data!$G286&lt;&gt;"",Scoring!$E$12)+IF(Data!$H286&lt;&gt;"",Scoring!$E$13)+IF(Data!$I286&lt;&gt;"",Scoring!$E$14)+IF(Data!$J286&lt;&gt;"",Scoring!$E$15)+IF(Data!$K286&lt;&gt;"",Scoring!$E$16)+IF(Data!$L286&lt;&gt;"",Scoring!$E$17)+IF(Data!$M286&lt;&gt;"",Scoring!$E$18)+IF(Data!$N286&lt;&gt;"",Scoring!$E$19)+IF(Data!$O286&lt;&gt;"",Scoring!$E$20)+IF(Data!$P286&lt;&gt;"",Scoring!$E$21)+IF(Data!$Q286&lt;&gt;"",Scoring!$E$22)+IF(Data!$R286&lt;&gt;"",Scoring!$E$23)+IF(Data!$S286&lt;&gt;"",Scoring!$E$24)+IF(Data!$T286&lt;&gt;"",Scoring!$E$25)+IF(Data!$U286&lt;&gt;"",Scoring!$E$26)+IF(Data!$V286&lt;&gt;"",Scoring!$E$27)+IF(Data!$W286&lt;&gt;"",Scoring!$E$28)+IF(Data!$X286&lt;&gt;"",Scoring!$E$29)+IF(Data!$Y286&lt;&gt;"",Scoring!$E$30)+IF(Data!$Z286&lt;&gt;"",Scoring!$E$31)+IF(Data!$AA286&lt;&gt;"",Scoring!$E$32)+IF(Data!$AB286&lt;&gt;"",Scoring!$E$33)+IF(Data!$AC286&lt;&gt;"",Scoring!$E$34)+IF(Data!$AD286&lt;&gt;"",Scoring!$E$35)+IF(Data!$AE286&lt;&gt;"",Scoring!$E$36)+IF(Data!$AF286&lt;&gt;"",Scoring!$E$37)+IF(Data!$AG286&lt;&gt;"",Scoring!$E$38)+IF(Data!$AH286&lt;&gt;"",Scoring!$E$39)+IF(Data!$AI286&lt;&gt;"",Scoring!$E$40)+IF(Data!$AJ286&lt;&gt;"",Scoring!$E$41)+IF(Data!$AK286&lt;&gt;"",Scoring!$E$42)+IF(Data!$AL286&lt;&gt;"",Scoring!$E$43)+IF(Data!$AM286&lt;&gt;"",Scoring!$E$44)+IF(Data!$AN286&lt;&gt;"",Scoring!$E$45)+IF(Data!$AO286&lt;&gt;"",Scoring!$E$46)+IF(Data!$AP286&lt;&gt;"",Scoring!$E$47)+IF(Data!$AQ286&lt;&gt;"",Scoring!$E$48)+IF(Data!$AR286&lt;&gt;"",Scoring!$E$49)+IF(Data!$AS286&lt;&gt;"",Scoring!$E$50)+IF(Data!$AT286&lt;&gt;"",Scoring!$E$51)+IF(Data!$AU286&lt;&gt;"",Scoring!$E$52),"")</f>
        <v/>
      </c>
      <c r="AY286" s="180" t="str">
        <f>IF(AX286&lt;&gt;"",LOOKUP(AX286,Likelihoods!$A$7:$A$107,Likelihoods!C$7:C$107),"")</f>
        <v/>
      </c>
      <c r="AZ286" s="182" t="str">
        <f>IF(AND(COUNTBLANK($B286:$O286)=13,COUNTBLANK($P286:$Q286)=1,COUNTBLANK($R286:$U286)=3,COUNTBLANK($V286:$X286)=2,COUNTBLANK($Y286:$AE286)=6,COUNTBLANK($AF286:$AJ286)=4,COUNTBLANK($AK286:AN286)=3,COUNTBLANK($AO286:$AQ286)=2,COUNTBLANK($AR286:$AS286)=1,COUNTBLANK($AT286:$AU286)=1),IF(Data!$B286&lt;&gt;"",Scoring!$F$7)+IF(Data!$C286&lt;&gt;"",Scoring!$F$8)+IF(Data!$D286&lt;&gt;"",Scoring!$F$9)+IF(Data!$E286&lt;&gt;"",Scoring!$F$10)+IF(Data!$F286&lt;&gt;"",Scoring!$F$11)+IF(Data!$G286&lt;&gt;"",Scoring!$F$12)+IF(Data!$H286&lt;&gt;"",Scoring!$F$13)+IF(Data!$I286&lt;&gt;"",Scoring!$F$14)+IF(Data!$J286&lt;&gt;"",Scoring!$F$15)+IF(Data!$K286&lt;&gt;"",Scoring!$F$16)+IF(Data!$L286&lt;&gt;"",Scoring!$F$17)+IF(Data!$M286&lt;&gt;"",Scoring!$F$18)+IF(Data!$N286&lt;&gt;"",Scoring!$F$19)+IF(Data!$O286&lt;&gt;"",Scoring!$F$20)+IF(Data!$P286&lt;&gt;"",Scoring!$F$21)+IF(Data!$Q286&lt;&gt;"",Scoring!$F$22)+IF(Data!$R286&lt;&gt;"",Scoring!$F$23)+IF(Data!$S286&lt;&gt;"",Scoring!$F$24)+IF(Data!$T286&lt;&gt;"",Scoring!$F$25)+IF(Data!$U286&lt;&gt;"",Scoring!$F$26)+IF(Data!$V286&lt;&gt;"",Scoring!$F$27)+IF(Data!$W286&lt;&gt;"",Scoring!$F$28)+IF(Data!$X286&lt;&gt;"",Scoring!$F$29)+IF(Data!$Y286&lt;&gt;"",Scoring!$F$30)+IF(Data!$Z286&lt;&gt;"",Scoring!$F$31)+IF(Data!$AA286&lt;&gt;"",Scoring!$F$32)+IF(Data!$AB286&lt;&gt;"",Scoring!$F$33)+IF(Data!$AC286&lt;&gt;"",Scoring!$F$34)+IF(Data!$AD286&lt;&gt;"",Scoring!$F$35)+IF(Data!$AE286&lt;&gt;"",Scoring!$F$36)+IF(Data!$AF286&lt;&gt;"",Scoring!$F$37)+IF(Data!$AG286&lt;&gt;"",Scoring!$F$38)+IF(Data!$AH286&lt;&gt;"",Scoring!$F$39)+IF(Data!$AI286&lt;&gt;"",Scoring!$F$40)+IF(Data!$AJ286&lt;&gt;"",Scoring!$F$41)+IF(Data!$AK286&lt;&gt;"",Scoring!$F$42)+IF(Data!$AL286&lt;&gt;"",Scoring!$F$43)+IF(Data!$AM286&lt;&gt;"",Scoring!$F$44)+IF(Data!$AN286&lt;&gt;"",Scoring!$F$45)+IF(Data!$AO286&lt;&gt;"",Scoring!$F$46)+IF(Data!$AP286&lt;&gt;"",Scoring!$F$47)+IF(Data!$AQ286&lt;&gt;"",Scoring!$F$48)+IF(Data!$AR286&lt;&gt;"",Scoring!$F$49)+IF(Data!$AS286&lt;&gt;"",Scoring!$F$50)+IF(Data!$AT286&lt;&gt;"",Scoring!$F$51)+IF(Data!$AU286&lt;&gt;"",Scoring!$F$52),"")</f>
        <v/>
      </c>
      <c r="BA286" s="183" t="str">
        <f>IF(AZ286&lt;&gt;"",LOOKUP(AZ286,Likelihoods!$A$7:$A$107,Likelihoods!D$7:D$107),"")</f>
        <v/>
      </c>
      <c r="BB286" s="181" t="str">
        <f>IF(AND(COUNTBLANK($B286:$O286)=13,COUNTBLANK($P286:$Q286)=1,COUNTBLANK($R286:$U286)=3,COUNTBLANK($V286:$X286)=2,COUNTBLANK($Y286:$AE286)=6,COUNTBLANK($AF286:$AJ286)=4,COUNTBLANK($AK286:AN286)=3,COUNTBLANK($AO286:$AQ286)=2,COUNTBLANK($AR286:$AS286)=1,COUNTBLANK($AT286:$AU286)=1),IF(Data!$B286&lt;&gt;"",Scoring!$G$7)+IF(Data!$C286&lt;&gt;"",Scoring!$G$8)+IF(Data!$D286&lt;&gt;"",Scoring!$G$9)+IF(Data!$E286&lt;&gt;"",Scoring!$G$10)+IF(Data!$F286&lt;&gt;"",Scoring!$G$11)+IF(Data!$G286&lt;&gt;"",Scoring!$G$12)+IF(Data!$H286&lt;&gt;"",Scoring!$G$13)+IF(Data!$I286&lt;&gt;"",Scoring!$G$14)+IF(Data!$J286&lt;&gt;"",Scoring!$G$15)+IF(Data!$K286&lt;&gt;"",Scoring!$G$16)+IF(Data!$L286&lt;&gt;"",Scoring!$G$17)+IF(Data!$M286&lt;&gt;"",Scoring!$G$18)+IF(Data!$N286&lt;&gt;"",Scoring!$G$19)+IF(Data!$O286&lt;&gt;"",Scoring!$G$20)+IF(Data!$P286&lt;&gt;"",Scoring!$G$21)+IF(Data!$Q286&lt;&gt;"",Scoring!$G$22)+IF(Data!$R286&lt;&gt;"",Scoring!$G$23)+IF(Data!$S286&lt;&gt;"",Scoring!$G$24)+IF(Data!$T286&lt;&gt;"",Scoring!$G$25)+IF(Data!$U286&lt;&gt;"",Scoring!$G$26)+IF(Data!$V286&lt;&gt;"",Scoring!$G$27)+IF(Data!$W286&lt;&gt;"",Scoring!$G$28)+IF(Data!$X286&lt;&gt;"",Scoring!$G$29)+IF(Data!$Y286&lt;&gt;"",Scoring!$G$30)+IF(Data!$Z286&lt;&gt;"",Scoring!$G$31)+IF(Data!$AA286&lt;&gt;"",Scoring!$G$32)+IF(Data!$AB286&lt;&gt;"",Scoring!$G$33)+IF(Data!$AC286&lt;&gt;"",Scoring!$G$34)+IF(Data!$AD286&lt;&gt;"",Scoring!$G$35)+IF(Data!$AE286&lt;&gt;"",Scoring!$G$36)+IF(Data!$AF286&lt;&gt;"",Scoring!$G$37)+IF(Data!$AG286&lt;&gt;"",Scoring!$G$38)+IF(Data!$AH286&lt;&gt;"",Scoring!$G$39)+IF(Data!$AI286&lt;&gt;"",Scoring!$G$40)+IF(Data!$AJ286&lt;&gt;"",Scoring!$G$41)+IF(Data!$AK286&lt;&gt;"",Scoring!$G$42)+IF(Data!$AL286&lt;&gt;"",Scoring!$G$43)+IF(Data!$AM286&lt;&gt;"",Scoring!$G$44)+IF(Data!$AN286&lt;&gt;"",Scoring!$G$45)+IF(Data!$AO286&lt;&gt;"",Scoring!$G$46)+IF(Data!$AP286&lt;&gt;"",Scoring!$G$47)+IF(Data!$AQ286&lt;&gt;"",Scoring!$G$48)+IF(Data!$AR286&lt;&gt;"",Scoring!$G$49)+IF(Data!$AS286&lt;&gt;"",Scoring!$G$50)+IF(Data!$AT286&lt;&gt;"",Scoring!$G$51)+IF(Data!$AU286&lt;&gt;"",Scoring!$G$52),"")</f>
        <v/>
      </c>
      <c r="BC286" s="184" t="str">
        <f>IF(BB286&lt;&gt;"",LOOKUP(BB286,Likelihoods!$A$7:$A$107,Likelihoods!E$7:E$107),"")</f>
        <v/>
      </c>
      <c r="BD286" s="185" t="str">
        <f>IF(AND(COUNTBLANK($B286:$O286)=13,COUNTBLANK($P286:$Q286)=1,COUNTBLANK($R286:$U286)=3,COUNTBLANK($V286:$X286)=2,COUNTBLANK($Y286:$AE286)=6,COUNTBLANK($AF286:$AJ286)=4,COUNTBLANK($AK286:AN286)=3,COUNTBLANK($AO286:$AQ286)=2,COUNTBLANK($AR286:$AS286)=1,COUNTBLANK($AT286:$AU286)=1),IF(Data!$B286&lt;&gt;"",Scoring!$H$7)+IF(Data!$C286&lt;&gt;"",Scoring!$H$8)+IF(Data!$D286&lt;&gt;"",Scoring!$H$9)+IF(Data!$E286&lt;&gt;"",Scoring!$H$10)+IF(Data!$F286&lt;&gt;"",Scoring!$H$11)+IF(Data!$G286&lt;&gt;"",Scoring!$H$12)+IF(Data!$H286&lt;&gt;"",Scoring!$H$13)+IF(Data!$I286&lt;&gt;"",Scoring!$H$14)+IF(Data!$J286&lt;&gt;"",Scoring!$H$15)+IF(Data!$K286&lt;&gt;"",Scoring!$H$16)+IF(Data!$L286&lt;&gt;"",Scoring!$H$17)+IF(Data!$M286&lt;&gt;"",Scoring!$H$18)+IF(Data!$N286&lt;&gt;"",Scoring!$H$19)+IF(Data!$O286&lt;&gt;"",Scoring!$H$20)+IF(Data!$P286&lt;&gt;"",Scoring!$H$21)+IF(Data!$Q286&lt;&gt;"",Scoring!$H$22)+IF(Data!$R286&lt;&gt;"",Scoring!$H$23)+IF(Data!$S286&lt;&gt;"",Scoring!$H$24)+IF(Data!$T286&lt;&gt;"",Scoring!$H$25)+IF(Data!$U286&lt;&gt;"",Scoring!$H$26)+IF(Data!$V286&lt;&gt;"",Scoring!$H$27)+IF(Data!$W286&lt;&gt;"",Scoring!$H$28)+IF(Data!$X286&lt;&gt;"",Scoring!$H$29)+IF(Data!$Y286&lt;&gt;"",Scoring!$H$30)+IF(Data!$Z286&lt;&gt;"",Scoring!$H$31)+IF(Data!$AA286&lt;&gt;"",Scoring!$H$32)+IF(Data!$AB286&lt;&gt;"",Scoring!$H$33)+IF(Data!$AC286&lt;&gt;"",Scoring!$H$34)+IF(Data!$AD286&lt;&gt;"",Scoring!$H$35)+IF(Data!$AE286&lt;&gt;"",Scoring!$H$36)+IF(Data!$AF286&lt;&gt;"",Scoring!$H$37)+IF(Data!$AG286&lt;&gt;"",Scoring!$H$38)+IF(Data!$AH286&lt;&gt;"",Scoring!$H$39)+IF(Data!$AI286&lt;&gt;"",Scoring!$H$40)+IF(Data!$AJ286&lt;&gt;"",Scoring!$H$41)+IF(Data!$AK286&lt;&gt;"",Scoring!$H$42)+IF(Data!$AL286&lt;&gt;"",Scoring!$H$43)+IF(Data!$AM286&lt;&gt;"",Scoring!$H$44)+IF(Data!$AN286&lt;&gt;"",Scoring!$H$45)+IF(Data!$AO286&lt;&gt;"",Scoring!$H$46)+IF(Data!$AP286&lt;&gt;"",Scoring!$H$47)+IF(Data!$AQ286&lt;&gt;"",Scoring!$H$48)+IF(Data!$AR286&lt;&gt;"",Scoring!$H$49)+IF(Data!$AS286&lt;&gt;"",Scoring!$H$50)+IF(Data!$AT286&lt;&gt;"",Scoring!$H$51)+IF(Data!$AU286&lt;&gt;"",Scoring!$H$52),"")</f>
        <v/>
      </c>
      <c r="BE286" s="186" t="str">
        <f>IF(BD286&lt;&gt;"",LOOKUP(BD286,Likelihoods!$A$7:$A$107,Likelihoods!F$7:F$107),"")</f>
        <v/>
      </c>
      <c r="BF286" s="181" t="str">
        <f>IF(AND(COUNTBLANK($B286:$O286)=13,COUNTBLANK($P286:$Q286)=1,COUNTBLANK($R286:$U286)=3,COUNTBLANK($V286:$X286)=2,COUNTBLANK($Y286:$AE286)=6,COUNTBLANK($AF286:$AJ286)=4,COUNTBLANK($AK286:AN286)=3,COUNTBLANK($AO286:$AQ286)=2,COUNTBLANK($AR286:$AS286)=1,COUNTBLANK($AT286:$AU286)=1),IF(Data!$B286&lt;&gt;"",Scoring!$I$7)+IF(Data!$C286&lt;&gt;"",Scoring!$I$8)+IF(Data!$D286&lt;&gt;"",Scoring!$I$9)+IF(Data!$E286&lt;&gt;"",Scoring!$I$10)+IF(Data!$F286&lt;&gt;"",Scoring!$I$11)+IF(Data!$G286&lt;&gt;"",Scoring!$I$12)+IF(Data!$H286&lt;&gt;"",Scoring!$I$13)+IF(Data!$I286&lt;&gt;"",Scoring!$I$14)+IF(Data!$J286&lt;&gt;"",Scoring!$I$15)+IF(Data!$K286&lt;&gt;"",Scoring!$I$16)+IF(Data!$L286&lt;&gt;"",Scoring!$I$17)+IF(Data!$M286&lt;&gt;"",Scoring!$I$18)+IF(Data!$N286&lt;&gt;"",Scoring!$I$19)+IF(Data!$O286&lt;&gt;"",Scoring!$I$20)+IF(Data!$P286&lt;&gt;"",Scoring!$I$21)+IF(Data!$Q286&lt;&gt;"",Scoring!$I$22)+IF(Data!$R286&lt;&gt;"",Scoring!$I$23)+IF(Data!$S286&lt;&gt;"",Scoring!$I$24)+IF(Data!$T286&lt;&gt;"",Scoring!$I$25)+IF(Data!$U286&lt;&gt;"",Scoring!$I$26)+IF(Data!$V286&lt;&gt;"",Scoring!$I$27)+IF(Data!$W286&lt;&gt;"",Scoring!$I$28)+IF(Data!$X286&lt;&gt;"",Scoring!$I$29)+IF(Data!$Y286&lt;&gt;"",Scoring!$I$30)+IF(Data!$Z286&lt;&gt;"",Scoring!$I$31)+IF(Data!$AA286&lt;&gt;"",Scoring!$I$32)+IF(Data!$AB286&lt;&gt;"",Scoring!$I$33)+IF(Data!$AC286&lt;&gt;"",Scoring!$I$34)+IF(Data!$AD286&lt;&gt;"",Scoring!$I$35)+IF(Data!$AE286&lt;&gt;"",Scoring!$I$36)+IF(Data!$AF286&lt;&gt;"",Scoring!$I$37)+IF(Data!$AG286&lt;&gt;"",Scoring!$I$38)+IF(Data!$AH286&lt;&gt;"",Scoring!$I$39)+IF(Data!$AI286&lt;&gt;"",Scoring!$I$40)+IF(Data!$AJ286&lt;&gt;"",Scoring!$I$41)+IF(Data!$AK286&lt;&gt;"",Scoring!$I$42)+IF(Data!$AL286&lt;&gt;"",Scoring!$I$43)+IF(Data!$AM286&lt;&gt;"",Scoring!$I$44)+IF(Data!$AN286&lt;&gt;"",Scoring!$I$45)+IF(Data!$AO286&lt;&gt;"",Scoring!$I$46)+IF(Data!$AP286&lt;&gt;"",Scoring!$I$47)+IF(Data!$AQ286&lt;&gt;"",Scoring!$I$48)+IF(Data!$AR286&lt;&gt;"",Scoring!$I$49)+IF(Data!$AS286&lt;&gt;"",Scoring!$I$50)+IF(Data!$AT286&lt;&gt;"",Scoring!$I$51)+IF(Data!$AU286&lt;&gt;"",Scoring!$I$52),"")</f>
        <v/>
      </c>
      <c r="BG286" s="180" t="str">
        <f>IF(BF286&lt;&gt;"",LOOKUP(BF286,Likelihoods!$A$7:$A$107,Likelihoods!G$7:G$107),"")</f>
        <v/>
      </c>
      <c r="BH286" s="187" t="str">
        <f>IF(AND(COUNTBLANK($B286:$O286)=13,COUNTBLANK($P286:$Q286)=1,COUNTBLANK($R286:$U286)=3,COUNTBLANK($V286:$X286)=2,COUNTBLANK($Y286:$AE286)=6,COUNTBLANK($AF286:$AJ286)=4,COUNTBLANK($AK286:AN286)=3,COUNTBLANK($AO286:$AQ286)=2,COUNTBLANK($AR286:$AS286)=1,COUNTBLANK($AT286:$AU286)=1),IF(Data!$B286&lt;&gt;"",Scoring!$J$7)+IF(Data!$C286&lt;&gt;"",Scoring!$J$8)+IF(Data!$D286&lt;&gt;"",Scoring!$J$9)+IF(Data!$E286&lt;&gt;"",Scoring!$J$10)+IF(Data!$F286&lt;&gt;"",Scoring!$J$11)+IF(Data!$G286&lt;&gt;"",Scoring!$J$12)+IF(Data!$H286&lt;&gt;"",Scoring!$J$13)+IF(Data!$I286&lt;&gt;"",Scoring!$J$14)+IF(Data!$J286&lt;&gt;"",Scoring!$J$15)+IF(Data!$K286&lt;&gt;"",Scoring!$J$16)+IF(Data!$L286&lt;&gt;"",Scoring!$J$17)+IF(Data!$M286&lt;&gt;"",Scoring!$J$18)+IF(Data!$N286&lt;&gt;"",Scoring!$J$19)+IF(Data!$O286&lt;&gt;"",Scoring!$J$20)+IF(Data!$P286&lt;&gt;"",Scoring!$J$21)+IF(Data!$Q286&lt;&gt;"",Scoring!$J$22)+IF(Data!$R286&lt;&gt;"",Scoring!$J$23)+IF(Data!$S286&lt;&gt;"",Scoring!$J$24)+IF(Data!$T286&lt;&gt;"",Scoring!$J$25)+IF(Data!$U286&lt;&gt;"",Scoring!$J$26)+IF(Data!$V286&lt;&gt;"",Scoring!$J$27)+IF(Data!$W286&lt;&gt;"",Scoring!$J$28)+IF(Data!$X286&lt;&gt;"",Scoring!$J$29)+IF(Data!$Y286&lt;&gt;"",Scoring!$J$30)+IF(Data!$Z286&lt;&gt;"",Scoring!$J$31)+IF(Data!$AA286&lt;&gt;"",Scoring!$J$32)+IF(Data!$AB286&lt;&gt;"",Scoring!$J$33)+IF(Data!$AC286&lt;&gt;"",Scoring!$J$34)+IF(Data!$AD286&lt;&gt;"",Scoring!$J$35)+IF(Data!$AE286&lt;&gt;"",Scoring!$J$36)+IF(Data!$AF286&lt;&gt;"",Scoring!$J$37)+IF(Data!$AG286&lt;&gt;"",Scoring!$J$38)+IF(Data!$AH286&lt;&gt;"",Scoring!$J$39)+IF(Data!$AI286&lt;&gt;"",Scoring!$J$40)+IF(Data!$AJ286&lt;&gt;"",Scoring!$J$41)+IF(Data!$AK286&lt;&gt;"",Scoring!$J$42)+IF(Data!$AL286&lt;&gt;"",Scoring!$J$43)+IF(Data!$AM286&lt;&gt;"",Scoring!$J$44)+IF(Data!$AN286&lt;&gt;"",Scoring!$J$45)+IF(Data!$AO286&lt;&gt;"",Scoring!$J$46)+IF(Data!$AP286&lt;&gt;"",Scoring!$J$47)+IF(Data!$AQ286&lt;&gt;"",Scoring!$J$48)+IF(Data!$AR286&lt;&gt;"",Scoring!$J$49)+IF(Data!$AS286&lt;&gt;"",Scoring!$J$50)+IF(Data!$AT286&lt;&gt;"",Scoring!$J$51)+IF(Data!$AU286&lt;&gt;"",Scoring!$J$52),"")</f>
        <v/>
      </c>
      <c r="BI286" s="183" t="str">
        <f>IF(BH286&lt;&gt;"",LOOKUP(BH286,Likelihoods!$A$7:$A$107,Likelihoods!H$7:H$107),"")</f>
        <v/>
      </c>
      <c r="BJ286" s="188" t="str">
        <f>IF(AND(COUNTBLANK($B286:$O286)=13,COUNTBLANK($P286:$Q286)=1,COUNTBLANK($R286:$U286)=3,COUNTBLANK($V286:$X286)=2,COUNTBLANK($Y286:$AE286)=6,COUNTBLANK($AF286:$AJ286)=4,COUNTBLANK($AK286:AN286)=3,COUNTBLANK($AO286:$AQ286)=2,COUNTBLANK($AR286:$AS286)=1,COUNTBLANK($AT286:$AU286)=1),IF(Data!$B286&lt;&gt;"",Scoring!$K$7)+IF(Data!$C286&lt;&gt;"",Scoring!$K$8)+IF(Data!$D286&lt;&gt;"",Scoring!$K$9)+IF(Data!$E286&lt;&gt;"",Scoring!$K$10)+IF(Data!$F286&lt;&gt;"",Scoring!$K$11)+IF(Data!$G286&lt;&gt;"",Scoring!$K$12)+IF(Data!$H286&lt;&gt;"",Scoring!$K$13)+IF(Data!$I286&lt;&gt;"",Scoring!$K$14)+IF(Data!$J286&lt;&gt;"",Scoring!$K$15)+IF(Data!$K286&lt;&gt;"",Scoring!$K$16)+IF(Data!$L286&lt;&gt;"",Scoring!$K$17)+IF(Data!$M286&lt;&gt;"",Scoring!$K$18)+IF(Data!$N286&lt;&gt;"",Scoring!$K$19)+IF(Data!$O286&lt;&gt;"",Scoring!$K$20)+IF(Data!$P286&lt;&gt;"",Scoring!$K$21)+IF(Data!$Q286&lt;&gt;"",Scoring!$K$22)+IF(Data!$R286&lt;&gt;"",Scoring!$K$23)+IF(Data!$S286&lt;&gt;"",Scoring!$K$24)+IF(Data!$T286&lt;&gt;"",Scoring!$K$25)+IF(Data!$U286&lt;&gt;"",Scoring!$K$26)+IF(Data!$V286&lt;&gt;"",Scoring!$K$27)+IF(Data!$W286&lt;&gt;"",Scoring!$K$28)+IF(Data!$X286&lt;&gt;"",Scoring!$K$29)+IF(Data!$Y286&lt;&gt;"",Scoring!$K$30)+IF(Data!$Z286&lt;&gt;"",Scoring!$K$31)+IF(Data!$AA286&lt;&gt;"",Scoring!$K$32)+IF(Data!$AB286&lt;&gt;"",Scoring!$K$33)+IF(Data!$AC286&lt;&gt;"",Scoring!$K$34)+IF(Data!$AD286&lt;&gt;"",Scoring!$K$35)+IF(Data!$AE286&lt;&gt;"",Scoring!$K$36)+IF(Data!$AF286&lt;&gt;"",Scoring!$K$37)+IF(Data!$AG286&lt;&gt;"",Scoring!$K$38)+IF(Data!$AH286&lt;&gt;"",Scoring!$K$39)+IF(Data!$AI286&lt;&gt;"",Scoring!$K$40)+IF(Data!$AJ286&lt;&gt;"",Scoring!$K$41)+IF(Data!$AK286&lt;&gt;"",Scoring!$K$42)+IF(Data!$AL286&lt;&gt;"",Scoring!$K$43)+IF(Data!$AM286&lt;&gt;"",Scoring!$K$44)+IF(Data!$AN286&lt;&gt;"",Scoring!$K$45)+IF(Data!$AO286&lt;&gt;"",Scoring!$K$46)+IF(Data!$AP286&lt;&gt;"",Scoring!$K$47)+IF(Data!$AQ286&lt;&gt;"",Scoring!$K$48)+IF(Data!$AR286&lt;&gt;"",Scoring!$K$49)+IF(Data!$AS286&lt;&gt;"",Scoring!$K$50)+IF(Data!$AT286&lt;&gt;"",Scoring!$K$51)+IF(Data!$AU286&lt;&gt;"",Scoring!$K$52),"")</f>
        <v/>
      </c>
      <c r="BK286" s="184" t="str">
        <f>IF(BJ286&lt;&gt;"",LOOKUP(BJ286,Likelihoods!$A$7:$A$107,Likelihoods!I$7:I$107),"")</f>
        <v/>
      </c>
      <c r="BL286" s="187" t="str">
        <f>IF(AND(COUNTBLANK($B286:$O286)=13,COUNTBLANK($P286:$Q286)=1,COUNTBLANK($R286:$U286)=3,COUNTBLANK($V286:$X286)=2,COUNTBLANK($Y286:$AE286)=6,COUNTBLANK($AF286:$AJ286)=4,COUNTBLANK($AK286:AN286)=3,COUNTBLANK($AO286:$AQ286)=2,COUNTBLANK($AR286:$AS286)=1,COUNTBLANK($AT286:$AU286)=1),IF(Data!$B286&lt;&gt;"",Scoring!$L$7)+IF(Data!$C286&lt;&gt;"",Scoring!$L$8)+IF(Data!$D286&lt;&gt;"",Scoring!$L$9)+IF(Data!$E286&lt;&gt;"",Scoring!$L$10)+IF(Data!$F286&lt;&gt;"",Scoring!$L$11)+IF(Data!$G286&lt;&gt;"",Scoring!$L$12)+IF(Data!$H286&lt;&gt;"",Scoring!$L$13)+IF(Data!$I286&lt;&gt;"",Scoring!$L$14)+IF(Data!$J286&lt;&gt;"",Scoring!$L$15)+IF(Data!$K286&lt;&gt;"",Scoring!$L$16)+IF(Data!$L286&lt;&gt;"",Scoring!$L$17)+IF(Data!$M286&lt;&gt;"",Scoring!$L$18)+IF(Data!$N286&lt;&gt;"",Scoring!$L$19)+IF(Data!$O286&lt;&gt;"",Scoring!$L$20)+IF(Data!$P286&lt;&gt;"",Scoring!$L$21)+IF(Data!$Q286&lt;&gt;"",Scoring!$L$22)+IF(Data!$R286&lt;&gt;"",Scoring!$L$23)+IF(Data!$S286&lt;&gt;"",Scoring!$L$24)+IF(Data!$T286&lt;&gt;"",Scoring!$L$25)+IF(Data!$U286&lt;&gt;"",Scoring!$L$26)+IF(Data!$V286&lt;&gt;"",Scoring!$L$27)+IF(Data!$W286&lt;&gt;"",Scoring!$L$28)+IF(Data!$X286&lt;&gt;"",Scoring!$L$29)+IF(Data!$Y286&lt;&gt;"",Scoring!$L$30)+IF(Data!$Z286&lt;&gt;"",Scoring!$L$31)+IF(Data!$AA286&lt;&gt;"",Scoring!$L$32)+IF(Data!$AB286&lt;&gt;"",Scoring!$L$33)+IF(Data!$AC286&lt;&gt;"",Scoring!$L$34)+IF(Data!$AD286&lt;&gt;"",Scoring!$L$35)+IF(Data!$AE286&lt;&gt;"",Scoring!$L$36)+IF(Data!$AF286&lt;&gt;"",Scoring!$L$37)+IF(Data!$AG286&lt;&gt;"",Scoring!$L$38)+IF(Data!$AH286&lt;&gt;"",Scoring!$L$39)+IF(Data!$AI286&lt;&gt;"",Scoring!$L$40)+IF(Data!$AJ286&lt;&gt;"",Scoring!$L$41)+IF(Data!$AK286&lt;&gt;"",Scoring!$L$42)+IF(Data!$AL286&lt;&gt;"",Scoring!$L$43)+IF(Data!$AM286&lt;&gt;"",Scoring!$L$44)+IF(Data!$AN286&lt;&gt;"",Scoring!$L$45)+IF(Data!$AO286&lt;&gt;"",Scoring!$L$46)+IF(Data!$AP286&lt;&gt;"",Scoring!$L$47)+IF(Data!$AQ286&lt;&gt;"",Scoring!$L$48)+IF(Data!$AR286&lt;&gt;"",Scoring!$L$49)+IF(Data!$AS286&lt;&gt;"",Scoring!$L$50)+IF(Data!$AT286&lt;&gt;"",Scoring!$L$51)+IF(Data!$AU286&lt;&gt;"",Scoring!$L$52),"")</f>
        <v/>
      </c>
      <c r="BM286" s="180" t="str">
        <f>IF(BL286&lt;&gt;"",LOOKUP(BL286,Likelihoods!$A$7:$A$107,Likelihoods!J$7:J$107),"")</f>
        <v/>
      </c>
      <c r="BN286" s="181" t="str">
        <f>IF(AND(COUNTBLANK($B286:$O286)=13,COUNTBLANK($P286:$Q286)=1,COUNTBLANK($R286:$U286)=3,COUNTBLANK($V286:$X286)=2,COUNTBLANK($Y286:$AE286)=6,COUNTBLANK($AF286:$AJ286)=4,COUNTBLANK($AK286:AN286)=3,COUNTBLANK($AO286:$AQ286)=2,COUNTBLANK($AR286:$AS286)=1,COUNTBLANK($AT286:$AU286)=1),IF(Data!$B286&lt;&gt;"",Scoring!$M$7)+IF(Data!$C286&lt;&gt;"",Scoring!$M$8)+IF(Data!$D286&lt;&gt;"",Scoring!$M$9)+IF(Data!$E286&lt;&gt;"",Scoring!$M$10)+IF(Data!$F286&lt;&gt;"",Scoring!$M$11)+IF(Data!$G286&lt;&gt;"",Scoring!$M$12)+IF(Data!$H286&lt;&gt;"",Scoring!$M$13)+IF(Data!$I286&lt;&gt;"",Scoring!$M$14)+IF(Data!$J286&lt;&gt;"",Scoring!$M$15)+IF(Data!$K286&lt;&gt;"",Scoring!$M$16)+IF(Data!$L286&lt;&gt;"",Scoring!$M$17)+IF(Data!$M286&lt;&gt;"",Scoring!$M$18)+IF(Data!$N286&lt;&gt;"",Scoring!$M$19)+IF(Data!$O286&lt;&gt;"",Scoring!$M$20)+IF(Data!$P286&lt;&gt;"",Scoring!$M$21)+IF(Data!$Q286&lt;&gt;"",Scoring!$M$22)+IF(Data!$R286&lt;&gt;"",Scoring!$M$23)+IF(Data!$S286&lt;&gt;"",Scoring!$M$24)+IF(Data!$T286&lt;&gt;"",Scoring!$M$25)+IF(Data!$U286&lt;&gt;"",Scoring!$M$26)+IF(Data!$V286&lt;&gt;"",Scoring!$M$27)+IF(Data!$W286&lt;&gt;"",Scoring!$M$28)+IF(Data!$X286&lt;&gt;"",Scoring!$M$29)+IF(Data!$Y286&lt;&gt;"",Scoring!$M$30)+IF(Data!$Z286&lt;&gt;"",Scoring!$M$31)+IF(Data!$AA286&lt;&gt;"",Scoring!$M$32)+IF(Data!$AB286&lt;&gt;"",Scoring!$M$33)+IF(Data!$AC286&lt;&gt;"",Scoring!$M$34)+IF(Data!$AD286&lt;&gt;"",Scoring!$M$35)+IF(Data!$AE286&lt;&gt;"",Scoring!$M$36)+IF(Data!$AF286&lt;&gt;"",Scoring!$M$37)+IF(Data!$AG286&lt;&gt;"",Scoring!$M$38)+IF(Data!$AH286&lt;&gt;"",Scoring!$M$39)+IF(Data!$AI286&lt;&gt;"",Scoring!$M$40)+IF(Data!$AJ286&lt;&gt;"",Scoring!$M$41)+IF(Data!$AK286&lt;&gt;"",Scoring!$M$42)+IF(Data!$AL286&lt;&gt;"",Scoring!$M$43)+IF(Data!$AM286&lt;&gt;"",Scoring!$M$44)+IF(Data!$AN286&lt;&gt;"",Scoring!$M$45)+IF(Data!$AO286&lt;&gt;"",Scoring!$M$46)+IF(Data!$AP286&lt;&gt;"",Scoring!$M$47)+IF(Data!$AQ286&lt;&gt;"",Scoring!$M$48)+IF(Data!$AR286&lt;&gt;"",Scoring!$M$49)+IF(Data!$AS286&lt;&gt;"",Scoring!$M$50)+IF(Data!$AT286&lt;&gt;"",Scoring!$M$51)+IF(Data!$AU286&lt;&gt;"",Scoring!$M$52),"")</f>
        <v/>
      </c>
      <c r="BO286" s="184" t="str">
        <f>IF(BN286&lt;&gt;"",LOOKUP(BN286,Likelihoods!$A$7:$A$107,Likelihoods!K$7:K$107),"")</f>
        <v/>
      </c>
      <c r="BP286" s="179" t="str">
        <f>IF(AND(COUNTBLANK($B286:$O286)=13,COUNTBLANK($P286:$Q286)=1,COUNTBLANK($R286:$U286)=3,COUNTBLANK($V286:$X286)=2,COUNTBLANK($Y286:$AE286)=6,COUNTBLANK($AF286:$AJ286)=4,COUNTBLANK($AK286:AN286)=3,COUNTBLANK($AO286:$AQ286)=2,COUNTBLANK($AR286:$AS286)=1,COUNTBLANK($AT286:$AU286)=1),IF(Data!$B286&lt;&gt;"",Scoring!$N$7)+IF(Data!$C286&lt;&gt;"",Scoring!$N$8)+IF(Data!$D286&lt;&gt;"",Scoring!$N$9)+IF(Data!$E286&lt;&gt;"",Scoring!$N$10)+IF(Data!$F286&lt;&gt;"",Scoring!$N$11)+IF(Data!$G286&lt;&gt;"",Scoring!$N$12)+IF(Data!$H286&lt;&gt;"",Scoring!$N$13)+IF(Data!$I286&lt;&gt;"",Scoring!$N$14)+IF(Data!$J286&lt;&gt;"",Scoring!$N$15)+IF(Data!$K286&lt;&gt;"",Scoring!$N$16)+IF(Data!$L286&lt;&gt;"",Scoring!$N$17)+IF(Data!$M286&lt;&gt;"",Scoring!$N$18)+IF(Data!$N286&lt;&gt;"",Scoring!$N$19)+IF(Data!$O286&lt;&gt;"",Scoring!$N$20)+IF(Data!$P286&lt;&gt;"",Scoring!$N$21)+IF(Data!$Q286&lt;&gt;"",Scoring!$N$22)+IF(Data!$R286&lt;&gt;"",Scoring!$N$23)+IF(Data!$S286&lt;&gt;"",Scoring!$N$24)+IF(Data!$T286&lt;&gt;"",Scoring!$N$25)+IF(Data!$U286&lt;&gt;"",Scoring!$N$26)+IF(Data!$V286&lt;&gt;"",Scoring!$N$27)+IF(Data!$W286&lt;&gt;"",Scoring!$N$28)+IF(Data!$X286&lt;&gt;"",Scoring!$N$29)+IF(Data!$Y286&lt;&gt;"",Scoring!$N$30)+IF(Data!$Z286&lt;&gt;"",Scoring!$N$31)+IF(Data!$AA286&lt;&gt;"",Scoring!$N$32)+IF(Data!$AB286&lt;&gt;"",Scoring!$N$33)+IF(Data!$AC286&lt;&gt;"",Scoring!$N$34)+IF(Data!$AD286&lt;&gt;"",Scoring!$N$35)+IF(Data!$AE286&lt;&gt;"",Scoring!$N$36)+IF(Data!$AF286&lt;&gt;"",Scoring!$N$37)+IF(Data!$AG286&lt;&gt;"",Scoring!$N$38)+IF(Data!$AH286&lt;&gt;"",Scoring!$N$39)+IF(Data!$AI286&lt;&gt;"",Scoring!$N$40)+IF(Data!$AJ286&lt;&gt;"",Scoring!$N$41)+IF(Data!$AK286&lt;&gt;"",Scoring!$N$42)+IF(Data!$AL286&lt;&gt;"",Scoring!$N$43)+IF(Data!$AM286&lt;&gt;"",Scoring!$N$44)+IF(Data!$AN286&lt;&gt;"",Scoring!$N$45)+IF(Data!$AO286&lt;&gt;"",Scoring!$N$46)+IF(Data!$AP286&lt;&gt;"",Scoring!$N$47)+IF(Data!$AQ286&lt;&gt;"",Scoring!$N$48)+IF(Data!$AR286&lt;&gt;"",Scoring!$N$49)+IF(Data!$AS286&lt;&gt;"",Scoring!$N$50)+IF(Data!$AT286&lt;&gt;"",Scoring!$N$51)+IF(Data!$AU286&lt;&gt;"",Scoring!$N$52),"")</f>
        <v/>
      </c>
      <c r="BQ286" s="189" t="str">
        <f>IF(BP286&lt;&gt;"",LOOKUP(BP286,Likelihoods!$A$7:$A$107,Likelihoods!L$7:L$107),"")</f>
        <v/>
      </c>
      <c r="BR286" s="181" t="str">
        <f>IF(AND(COUNTBLANK($B286:$O286)=13,COUNTBLANK($P286:$Q286)=1,COUNTBLANK($R286:$U286)=3,COUNTBLANK($V286:$X286)=2,COUNTBLANK($Y286:$AE286)=6,COUNTBLANK($AF286:$AJ286)=4,COUNTBLANK($AK286:AN286)=3,COUNTBLANK($AO286:$AQ286)=2,COUNTBLANK($AR286:$AS286)=1,COUNTBLANK($AT286:$AU286)=1),IF(Data!$B286&lt;&gt;"",Scoring!$O$7)+IF(Data!$C286&lt;&gt;"",Scoring!$O$8)+IF(Data!$D286&lt;&gt;"",Scoring!$O$9)+IF(Data!$E286&lt;&gt;"",Scoring!$O$10)+IF(Data!$F286&lt;&gt;"",Scoring!$O$11)+IF(Data!$G286&lt;&gt;"",Scoring!$O$12)+IF(Data!$H286&lt;&gt;"",Scoring!$O$13)+IF(Data!$I286&lt;&gt;"",Scoring!$O$14)+IF(Data!$J286&lt;&gt;"",Scoring!$O$15)+IF(Data!$K286&lt;&gt;"",Scoring!$O$16)+IF(Data!$L286&lt;&gt;"",Scoring!$O$17)+IF(Data!$M286&lt;&gt;"",Scoring!$O$18)+IF(Data!$N286&lt;&gt;"",Scoring!$O$19)+IF(Data!$O286&lt;&gt;"",Scoring!$O$20)+IF(Data!$P286&lt;&gt;"",Scoring!$O$21)+IF(Data!$Q286&lt;&gt;"",Scoring!$O$22)+IF(Data!$R286&lt;&gt;"",Scoring!$O$23)+IF(Data!$S286&lt;&gt;"",Scoring!$O$24)+IF(Data!$T286&lt;&gt;"",Scoring!$O$25)+IF(Data!$U286&lt;&gt;"",Scoring!$O$26)+IF(Data!$V286&lt;&gt;"",Scoring!$O$27)+IF(Data!$W286&lt;&gt;"",Scoring!$O$28)+IF(Data!$X286&lt;&gt;"",Scoring!$O$29)+IF(Data!$Y286&lt;&gt;"",Scoring!$O$30)+IF(Data!$Z286&lt;&gt;"",Scoring!$O$31)+IF(Data!$AA286&lt;&gt;"",Scoring!$O$32)+IF(Data!$AB286&lt;&gt;"",Scoring!$O$33)+IF(Data!$AC286&lt;&gt;"",Scoring!$O$34)+IF(Data!$AD286&lt;&gt;"",Scoring!$O$35)+IF(Data!$AE286&lt;&gt;"",Scoring!$O$36)+IF(Data!$AF286&lt;&gt;"",Scoring!$O$37)+IF(Data!$AG286&lt;&gt;"",Scoring!$O$38)+IF(Data!$AH286&lt;&gt;"",Scoring!$O$39)+IF(Data!$AI286&lt;&gt;"",Scoring!$O$40)+IF(Data!$AJ286&lt;&gt;"",Scoring!$O$41)+IF(Data!$AK286&lt;&gt;"",Scoring!$O$42)+IF(Data!$AL286&lt;&gt;"",Scoring!$O$43)+IF(Data!$AM286&lt;&gt;"",Scoring!$O$44)+IF(Data!$AN286&lt;&gt;"",Scoring!$O$45)+IF(Data!$AO286&lt;&gt;"",Scoring!$O$46)+IF(Data!$AP286&lt;&gt;"",Scoring!$O$47)+IF(Data!$AQ286&lt;&gt;"",Scoring!$O$48)+IF(Data!$AR286&lt;&gt;"",Scoring!$O$49)+IF(Data!$AS286&lt;&gt;"",Scoring!$O$50)+IF(Data!$AT286&lt;&gt;"",Scoring!$O$51)+IF(Data!$AU286&lt;&gt;"",Scoring!$O$52),"")</f>
        <v/>
      </c>
      <c r="BS286" s="184" t="str">
        <f>IF(BR286&lt;&gt;"",LOOKUP(BR286,Likelihoods!$A$7:$A$107,Likelihoods!M$7:M$107),"")</f>
        <v/>
      </c>
      <c r="BT286" s="181" t="str">
        <f>IF(AND(COUNTBLANK($B286:$O286)=13,COUNTBLANK($P286:$Q286)=1,COUNTBLANK($R286:$U286)=3,COUNTBLANK($V286:$X286)=2,COUNTBLANK($Y286:$AE286)=6,COUNTBLANK($AF286:$AJ286)=4,COUNTBLANK($AK286:AN286)=3,COUNTBLANK($AO286:$AQ286)=2,COUNTBLANK($AR286:$AS286)=1,COUNTBLANK($AT286:$AU286)=1),IF(Data!$B286&lt;&gt;"",Scoring!$P$7)+IF(Data!$C286&lt;&gt;"",Scoring!$P$8)+IF(Data!$D286&lt;&gt;"",Scoring!$P$9)+IF(Data!$E286&lt;&gt;"",Scoring!$P$10)+IF(Data!$F286&lt;&gt;"",Scoring!$P$11)+IF(Data!$G286&lt;&gt;"",Scoring!$P$12)+IF(Data!$H286&lt;&gt;"",Scoring!$P$13)+IF(Data!$I286&lt;&gt;"",Scoring!$P$14)+IF(Data!$J286&lt;&gt;"",Scoring!$P$15)+IF(Data!$K286&lt;&gt;"",Scoring!$P$16)+IF(Data!$L286&lt;&gt;"",Scoring!$P$17)+IF(Data!$M286&lt;&gt;"",Scoring!$P$18)+IF(Data!$N286&lt;&gt;"",Scoring!$P$19)+IF(Data!$O286&lt;&gt;"",Scoring!$P$20)+IF(Data!$P286&lt;&gt;"",Scoring!$P$21)+IF(Data!$Q286&lt;&gt;"",Scoring!$P$22)+IF(Data!$R286&lt;&gt;"",Scoring!$P$23)+IF(Data!$S286&lt;&gt;"",Scoring!$P$24)+IF(Data!$T286&lt;&gt;"",Scoring!$P$25)+IF(Data!$U286&lt;&gt;"",Scoring!$P$26)+IF(Data!$V286&lt;&gt;"",Scoring!$P$27)+IF(Data!$W286&lt;&gt;"",Scoring!$P$28)+IF(Data!$X286&lt;&gt;"",Scoring!$P$29)+IF(Data!$Y286&lt;&gt;"",Scoring!$P$30)+IF(Data!$Z286&lt;&gt;"",Scoring!$P$31)+IF(Data!$AA286&lt;&gt;"",Scoring!$P$32)+IF(Data!$AB286&lt;&gt;"",Scoring!$P$33)+IF(Data!$AC286&lt;&gt;"",Scoring!$P$34)+IF(Data!$AD286&lt;&gt;"",Scoring!$P$35)+IF(Data!$AE286&lt;&gt;"",Scoring!$P$36)+IF(Data!$AF286&lt;&gt;"",Scoring!$P$37)+IF(Data!$AG286&lt;&gt;"",Scoring!$P$38)+IF(Data!$AH286&lt;&gt;"",Scoring!$P$39)+IF(Data!$AI286&lt;&gt;"",Scoring!$P$40)+IF(Data!$AJ286&lt;&gt;"",Scoring!$P$41)+IF(Data!$AK286&lt;&gt;"",Scoring!$P$42)+IF(Data!$AL286&lt;&gt;"",Scoring!$P$43)+IF(Data!$AM286&lt;&gt;"",Scoring!$P$44)+IF(Data!$AN286&lt;&gt;"",Scoring!$P$45)+IF(Data!$AO286&lt;&gt;"",Scoring!$P$46)+IF(Data!$AP286&lt;&gt;"",Scoring!$P$47)+IF(Data!$AQ286&lt;&gt;"",Scoring!$P$48)+IF(Data!$AR286&lt;&gt;"",Scoring!$P$49)+IF(Data!$AS286&lt;&gt;"",Scoring!$P$50)+IF(Data!$AT286&lt;&gt;"",Scoring!$P$51)+IF(Data!$AU286&lt;&gt;"",Scoring!$P$52),"")</f>
        <v/>
      </c>
      <c r="BU286" s="180" t="str">
        <f>IF(BT286&lt;&gt;"",LOOKUP(BT286,Likelihoods!$A$7:$A$107,Likelihoods!N$7:N$107),"")</f>
        <v/>
      </c>
      <c r="BV286" s="181" t="str">
        <f>IF(AND(COUNTBLANK($B286:$O286)=13,COUNTBLANK($P286:$Q286)=1,COUNTBLANK($R286:$U286)=3,COUNTBLANK($V286:$X286)=2,COUNTBLANK($Y286:$AE286)=6,COUNTBLANK($AF286:$AJ286)=4,COUNTBLANK($AK286:AN286)=3,COUNTBLANK($AO286:$AQ286)=2,COUNTBLANK($AR286:$AS286)=1,COUNTBLANK($AT286:$AU286)=1),IF(Data!$B286&lt;&gt;"",Scoring!$Q$7)+IF(Data!$C286&lt;&gt;"",Scoring!$Q$8)+IF(Data!$D286&lt;&gt;"",Scoring!$Q$9)+IF(Data!$E286&lt;&gt;"",Scoring!$Q$10)+IF(Data!$F286&lt;&gt;"",Scoring!$Q$11)+IF(Data!$G286&lt;&gt;"",Scoring!$Q$12)+IF(Data!$H286&lt;&gt;"",Scoring!$Q$13)+IF(Data!$I286&lt;&gt;"",Scoring!$Q$14)+IF(Data!$J286&lt;&gt;"",Scoring!$Q$15)+IF(Data!$K286&lt;&gt;"",Scoring!$Q$16)+IF(Data!$L286&lt;&gt;"",Scoring!$Q$17)+IF(Data!$M286&lt;&gt;"",Scoring!$Q$18)+IF(Data!$N286&lt;&gt;"",Scoring!$Q$19)+IF(Data!$O286&lt;&gt;"",Scoring!$Q$20)+IF(Data!$P286&lt;&gt;"",Scoring!$Q$21)+IF(Data!$Q286&lt;&gt;"",Scoring!$Q$22)+IF(Data!$R286&lt;&gt;"",Scoring!$Q$23)+IF(Data!$S286&lt;&gt;"",Scoring!$Q$24)+IF(Data!$T286&lt;&gt;"",Scoring!$Q$25)+IF(Data!$U286&lt;&gt;"",Scoring!$Q$26)+IF(Data!$V286&lt;&gt;"",Scoring!$Q$27)+IF(Data!$W286&lt;&gt;"",Scoring!$Q$28)+IF(Data!$X286&lt;&gt;"",Scoring!$Q$29)+IF(Data!$Y286&lt;&gt;"",Scoring!$Q$30)+IF(Data!$Z286&lt;&gt;"",Scoring!$Q$31)+IF(Data!$AA286&lt;&gt;"",Scoring!$Q$32)+IF(Data!$AB286&lt;&gt;"",Scoring!$Q$33)+IF(Data!$AC286&lt;&gt;"",Scoring!$Q$34)+IF(Data!$AD286&lt;&gt;"",Scoring!$Q$35)+IF(Data!$AE286&lt;&gt;"",Scoring!$Q$36)+IF(Data!$AF286&lt;&gt;"",Scoring!$Q$37)+IF(Data!$AG286&lt;&gt;"",Scoring!$Q$38)+IF(Data!$AH286&lt;&gt;"",Scoring!$Q$39)+IF(Data!$AI286&lt;&gt;"",Scoring!$Q$40)+IF(Data!$AJ286&lt;&gt;"",Scoring!$Q$41)+IF(Data!$AK286&lt;&gt;"",Scoring!$Q$42)+IF(Data!$AL286&lt;&gt;"",Scoring!$Q$43)+IF(Data!$AM286&lt;&gt;"",Scoring!$Q$44)+IF(Data!$AN286&lt;&gt;"",Scoring!$Q$45)+IF(Data!$AO286&lt;&gt;"",Scoring!$Q$46)+IF(Data!$AP286&lt;&gt;"",Scoring!$Q$47)+IF(Data!$AQ286&lt;&gt;"",Scoring!$Q$48)+IF(Data!$AR286&lt;&gt;"",Scoring!$Q$49)+IF(Data!$AS286&lt;&gt;"",Scoring!$Q$50)+IF(Data!$AT286&lt;&gt;"",Scoring!$Q$51)+IF(Data!$AU286&lt;&gt;"",Scoring!$Q$52),"")</f>
        <v/>
      </c>
      <c r="BW286" s="183" t="str">
        <f>IF(BV286&lt;&gt;"",LOOKUP(BV286,Likelihoods!$A$7:$A$107,Likelihoods!O$7:O$107),"")</f>
        <v/>
      </c>
      <c r="BX286" s="9"/>
      <c r="BY286" s="9"/>
      <c r="BZ286" s="9"/>
      <c r="CA286" s="9"/>
      <c r="CB286" s="9"/>
      <c r="CC286" s="9"/>
      <c r="CD286" s="9"/>
      <c r="CE286" s="9"/>
      <c r="CF286" s="9"/>
      <c r="CG286" s="9"/>
      <c r="CH286" s="9"/>
      <c r="CI286" s="9"/>
      <c r="CJ286" s="9"/>
      <c r="CK286" s="9"/>
    </row>
    <row r="287" spans="1:89" ht="14.25">
      <c r="A287" s="59"/>
      <c r="B287" s="76"/>
      <c r="C287" s="77"/>
      <c r="D287" s="77"/>
      <c r="E287" s="77"/>
      <c r="F287" s="77"/>
      <c r="G287" s="77"/>
      <c r="H287" s="77"/>
      <c r="I287" s="77"/>
      <c r="J287" s="77"/>
      <c r="K287" s="77"/>
      <c r="L287" s="77"/>
      <c r="M287" s="77"/>
      <c r="N287" s="77"/>
      <c r="O287" s="77"/>
      <c r="P287" s="76"/>
      <c r="Q287" s="78"/>
      <c r="R287" s="77"/>
      <c r="S287" s="77"/>
      <c r="T287" s="77"/>
      <c r="U287" s="77"/>
      <c r="V287" s="76"/>
      <c r="W287" s="77"/>
      <c r="X287" s="78"/>
      <c r="Y287" s="77"/>
      <c r="Z287" s="77"/>
      <c r="AA287" s="77"/>
      <c r="AB287" s="77"/>
      <c r="AC287" s="77"/>
      <c r="AD287" s="77"/>
      <c r="AE287" s="77"/>
      <c r="AF287" s="76"/>
      <c r="AG287" s="77"/>
      <c r="AH287" s="77"/>
      <c r="AI287" s="77"/>
      <c r="AJ287" s="78"/>
      <c r="AK287" s="77"/>
      <c r="AL287" s="77"/>
      <c r="AM287" s="77"/>
      <c r="AN287" s="77"/>
      <c r="AO287" s="76"/>
      <c r="AP287" s="77"/>
      <c r="AQ287" s="78"/>
      <c r="AR287" s="76"/>
      <c r="AS287" s="78"/>
      <c r="AT287" s="77"/>
      <c r="AU287" s="77"/>
      <c r="AV287" s="179" t="str">
        <f>IF(AND(COUNTBLANK($B287:$O287)=13,COUNTBLANK($P287:$Q287)=1,COUNTBLANK($R287:$U287)=3,COUNTBLANK($V287:$X287)=2,COUNTBLANK($Y287:$AE287)=6,COUNTBLANK($AF287:$AJ287)=4,COUNTBLANK($AK287:AN287)=3,COUNTBLANK($AO287:$AQ287)=2,COUNTBLANK($AR287:$AS287)=1,COUNTBLANK($AT287:$AU287)=1),IF(Data!$B287&lt;&gt;"",Scoring!$D$7)+IF(Data!$C287&lt;&gt;"",Scoring!$D$8)+IF(Data!$D287&lt;&gt;"",Scoring!$D$9)+IF(Data!$E287&lt;&gt;"",Scoring!$D$10)+IF(Data!$F287&lt;&gt;"",Scoring!$D$11)+IF(Data!$G287&lt;&gt;"",Scoring!$D$12)+IF(Data!$H287&lt;&gt;"",Scoring!$D$13)+IF(Data!$I287&lt;&gt;"",Scoring!$D$14)+IF(Data!$J287&lt;&gt;"",Scoring!$D$15)+IF(Data!$K287&lt;&gt;"",Scoring!$D$16)+IF(Data!$L287&lt;&gt;"",Scoring!$D$17)+IF(Data!$M287&lt;&gt;"",Scoring!$D$18)+IF(Data!$N287&lt;&gt;"",Scoring!$D$19)+IF(Data!$O287&lt;&gt;"",Scoring!$D$20)+IF(Data!$P287&lt;&gt;"",Scoring!$D$21)+IF(Data!$Q287&lt;&gt;"",Scoring!$D$22)+IF(Data!$R287&lt;&gt;"",Scoring!$D$23)+IF(Data!$S287&lt;&gt;"",Scoring!$D$24)+IF(Data!$T287&lt;&gt;"",Scoring!$D$25)+IF(Data!$U287&lt;&gt;"",Scoring!$D$26)+IF(Data!$V287&lt;&gt;"",Scoring!$D$27)+IF(Data!$W287&lt;&gt;"",Scoring!$D$28)+IF(Data!$X287&lt;&gt;"",Scoring!$D$29)+IF(Data!$Y287&lt;&gt;"",Scoring!$D$30)+IF(Data!$Z287&lt;&gt;"",Scoring!$D$31)+IF(Data!$AA287&lt;&gt;"",Scoring!$D$32)+IF(Data!$AB287&lt;&gt;"",Scoring!$D$33)+IF(Data!$AC287&lt;&gt;"",Scoring!$D$34)+IF(Data!$AD287&lt;&gt;"",Scoring!$D$35)+IF(Data!$AE287&lt;&gt;"",Scoring!$D$36)+IF(Data!$AF287&lt;&gt;"",Scoring!$D$37)+IF(Data!$AG287&lt;&gt;"",Scoring!$D$38)+IF(Data!$AH287&lt;&gt;"",Scoring!$D$39)+IF(Data!$AI287&lt;&gt;"",Scoring!$D$40)+IF(Data!$AJ287&lt;&gt;"",Scoring!$D$41)+IF(Data!$AK287&lt;&gt;"",Scoring!$D$42)+IF(Data!$AL287&lt;&gt;"",Scoring!$D$43)+IF(Data!$AM287&lt;&gt;"",Scoring!$D$44)+IF(Data!$AN287&lt;&gt;"",Scoring!$D$45)+IF(Data!$AO287&lt;&gt;"",Scoring!$D$46)+IF(Data!$AP287&lt;&gt;"",Scoring!$D$47)+IF(Data!$AQ287&lt;&gt;"",Scoring!$D$48)+IF(Data!$AR287&lt;&gt;"",Scoring!$D$49)+IF(Data!$AS287&lt;&gt;"",Scoring!$D$50)+IF(Data!$AT287&lt;&gt;"",Scoring!$D$51)+IF(Data!$AU287&lt;&gt;"",Scoring!$D$52),"")</f>
        <v/>
      </c>
      <c r="AW287" s="180" t="str">
        <f>IF(AV287&lt;&gt;"",LOOKUP(AV287,Likelihoods!$A$7:$A$107,Likelihoods!B$7:B$107),"")</f>
        <v/>
      </c>
      <c r="AX287" s="181" t="str">
        <f>IF(AND(COUNTBLANK($B287:$O287)=13,COUNTBLANK($P287:$Q287)=1,COUNTBLANK($R287:$U287)=3,COUNTBLANK($V287:$X287)=2,COUNTBLANK($Y287:$AE287)=6,COUNTBLANK($AF287:$AJ287)=4,COUNTBLANK($AK287:AN287)=3,COUNTBLANK($AO287:$AQ287)=2,COUNTBLANK($AR287:$AS287)=1,COUNTBLANK($AT287:$AU287)=1),IF(Data!$B287&lt;&gt;"",Scoring!$E$7)+IF(Data!$C287&lt;&gt;"",Scoring!$E$8)+IF(Data!$D287&lt;&gt;"",Scoring!$E$9)+IF(Data!$E287&lt;&gt;"",Scoring!$E$10)+IF(Data!$F287&lt;&gt;"",Scoring!$E$11)+IF(Data!$G287&lt;&gt;"",Scoring!$E$12)+IF(Data!$H287&lt;&gt;"",Scoring!$E$13)+IF(Data!$I287&lt;&gt;"",Scoring!$E$14)+IF(Data!$J287&lt;&gt;"",Scoring!$E$15)+IF(Data!$K287&lt;&gt;"",Scoring!$E$16)+IF(Data!$L287&lt;&gt;"",Scoring!$E$17)+IF(Data!$M287&lt;&gt;"",Scoring!$E$18)+IF(Data!$N287&lt;&gt;"",Scoring!$E$19)+IF(Data!$O287&lt;&gt;"",Scoring!$E$20)+IF(Data!$P287&lt;&gt;"",Scoring!$E$21)+IF(Data!$Q287&lt;&gt;"",Scoring!$E$22)+IF(Data!$R287&lt;&gt;"",Scoring!$E$23)+IF(Data!$S287&lt;&gt;"",Scoring!$E$24)+IF(Data!$T287&lt;&gt;"",Scoring!$E$25)+IF(Data!$U287&lt;&gt;"",Scoring!$E$26)+IF(Data!$V287&lt;&gt;"",Scoring!$E$27)+IF(Data!$W287&lt;&gt;"",Scoring!$E$28)+IF(Data!$X287&lt;&gt;"",Scoring!$E$29)+IF(Data!$Y287&lt;&gt;"",Scoring!$E$30)+IF(Data!$Z287&lt;&gt;"",Scoring!$E$31)+IF(Data!$AA287&lt;&gt;"",Scoring!$E$32)+IF(Data!$AB287&lt;&gt;"",Scoring!$E$33)+IF(Data!$AC287&lt;&gt;"",Scoring!$E$34)+IF(Data!$AD287&lt;&gt;"",Scoring!$E$35)+IF(Data!$AE287&lt;&gt;"",Scoring!$E$36)+IF(Data!$AF287&lt;&gt;"",Scoring!$E$37)+IF(Data!$AG287&lt;&gt;"",Scoring!$E$38)+IF(Data!$AH287&lt;&gt;"",Scoring!$E$39)+IF(Data!$AI287&lt;&gt;"",Scoring!$E$40)+IF(Data!$AJ287&lt;&gt;"",Scoring!$E$41)+IF(Data!$AK287&lt;&gt;"",Scoring!$E$42)+IF(Data!$AL287&lt;&gt;"",Scoring!$E$43)+IF(Data!$AM287&lt;&gt;"",Scoring!$E$44)+IF(Data!$AN287&lt;&gt;"",Scoring!$E$45)+IF(Data!$AO287&lt;&gt;"",Scoring!$E$46)+IF(Data!$AP287&lt;&gt;"",Scoring!$E$47)+IF(Data!$AQ287&lt;&gt;"",Scoring!$E$48)+IF(Data!$AR287&lt;&gt;"",Scoring!$E$49)+IF(Data!$AS287&lt;&gt;"",Scoring!$E$50)+IF(Data!$AT287&lt;&gt;"",Scoring!$E$51)+IF(Data!$AU287&lt;&gt;"",Scoring!$E$52),"")</f>
        <v/>
      </c>
      <c r="AY287" s="180" t="str">
        <f>IF(AX287&lt;&gt;"",LOOKUP(AX287,Likelihoods!$A$7:$A$107,Likelihoods!C$7:C$107),"")</f>
        <v/>
      </c>
      <c r="AZ287" s="182" t="str">
        <f>IF(AND(COUNTBLANK($B287:$O287)=13,COUNTBLANK($P287:$Q287)=1,COUNTBLANK($R287:$U287)=3,COUNTBLANK($V287:$X287)=2,COUNTBLANK($Y287:$AE287)=6,COUNTBLANK($AF287:$AJ287)=4,COUNTBLANK($AK287:AN287)=3,COUNTBLANK($AO287:$AQ287)=2,COUNTBLANK($AR287:$AS287)=1,COUNTBLANK($AT287:$AU287)=1),IF(Data!$B287&lt;&gt;"",Scoring!$F$7)+IF(Data!$C287&lt;&gt;"",Scoring!$F$8)+IF(Data!$D287&lt;&gt;"",Scoring!$F$9)+IF(Data!$E287&lt;&gt;"",Scoring!$F$10)+IF(Data!$F287&lt;&gt;"",Scoring!$F$11)+IF(Data!$G287&lt;&gt;"",Scoring!$F$12)+IF(Data!$H287&lt;&gt;"",Scoring!$F$13)+IF(Data!$I287&lt;&gt;"",Scoring!$F$14)+IF(Data!$J287&lt;&gt;"",Scoring!$F$15)+IF(Data!$K287&lt;&gt;"",Scoring!$F$16)+IF(Data!$L287&lt;&gt;"",Scoring!$F$17)+IF(Data!$M287&lt;&gt;"",Scoring!$F$18)+IF(Data!$N287&lt;&gt;"",Scoring!$F$19)+IF(Data!$O287&lt;&gt;"",Scoring!$F$20)+IF(Data!$P287&lt;&gt;"",Scoring!$F$21)+IF(Data!$Q287&lt;&gt;"",Scoring!$F$22)+IF(Data!$R287&lt;&gt;"",Scoring!$F$23)+IF(Data!$S287&lt;&gt;"",Scoring!$F$24)+IF(Data!$T287&lt;&gt;"",Scoring!$F$25)+IF(Data!$U287&lt;&gt;"",Scoring!$F$26)+IF(Data!$V287&lt;&gt;"",Scoring!$F$27)+IF(Data!$W287&lt;&gt;"",Scoring!$F$28)+IF(Data!$X287&lt;&gt;"",Scoring!$F$29)+IF(Data!$Y287&lt;&gt;"",Scoring!$F$30)+IF(Data!$Z287&lt;&gt;"",Scoring!$F$31)+IF(Data!$AA287&lt;&gt;"",Scoring!$F$32)+IF(Data!$AB287&lt;&gt;"",Scoring!$F$33)+IF(Data!$AC287&lt;&gt;"",Scoring!$F$34)+IF(Data!$AD287&lt;&gt;"",Scoring!$F$35)+IF(Data!$AE287&lt;&gt;"",Scoring!$F$36)+IF(Data!$AF287&lt;&gt;"",Scoring!$F$37)+IF(Data!$AG287&lt;&gt;"",Scoring!$F$38)+IF(Data!$AH287&lt;&gt;"",Scoring!$F$39)+IF(Data!$AI287&lt;&gt;"",Scoring!$F$40)+IF(Data!$AJ287&lt;&gt;"",Scoring!$F$41)+IF(Data!$AK287&lt;&gt;"",Scoring!$F$42)+IF(Data!$AL287&lt;&gt;"",Scoring!$F$43)+IF(Data!$AM287&lt;&gt;"",Scoring!$F$44)+IF(Data!$AN287&lt;&gt;"",Scoring!$F$45)+IF(Data!$AO287&lt;&gt;"",Scoring!$F$46)+IF(Data!$AP287&lt;&gt;"",Scoring!$F$47)+IF(Data!$AQ287&lt;&gt;"",Scoring!$F$48)+IF(Data!$AR287&lt;&gt;"",Scoring!$F$49)+IF(Data!$AS287&lt;&gt;"",Scoring!$F$50)+IF(Data!$AT287&lt;&gt;"",Scoring!$F$51)+IF(Data!$AU287&lt;&gt;"",Scoring!$F$52),"")</f>
        <v/>
      </c>
      <c r="BA287" s="183" t="str">
        <f>IF(AZ287&lt;&gt;"",LOOKUP(AZ287,Likelihoods!$A$7:$A$107,Likelihoods!D$7:D$107),"")</f>
        <v/>
      </c>
      <c r="BB287" s="181" t="str">
        <f>IF(AND(COUNTBLANK($B287:$O287)=13,COUNTBLANK($P287:$Q287)=1,COUNTBLANK($R287:$U287)=3,COUNTBLANK($V287:$X287)=2,COUNTBLANK($Y287:$AE287)=6,COUNTBLANK($AF287:$AJ287)=4,COUNTBLANK($AK287:AN287)=3,COUNTBLANK($AO287:$AQ287)=2,COUNTBLANK($AR287:$AS287)=1,COUNTBLANK($AT287:$AU287)=1),IF(Data!$B287&lt;&gt;"",Scoring!$G$7)+IF(Data!$C287&lt;&gt;"",Scoring!$G$8)+IF(Data!$D287&lt;&gt;"",Scoring!$G$9)+IF(Data!$E287&lt;&gt;"",Scoring!$G$10)+IF(Data!$F287&lt;&gt;"",Scoring!$G$11)+IF(Data!$G287&lt;&gt;"",Scoring!$G$12)+IF(Data!$H287&lt;&gt;"",Scoring!$G$13)+IF(Data!$I287&lt;&gt;"",Scoring!$G$14)+IF(Data!$J287&lt;&gt;"",Scoring!$G$15)+IF(Data!$K287&lt;&gt;"",Scoring!$G$16)+IF(Data!$L287&lt;&gt;"",Scoring!$G$17)+IF(Data!$M287&lt;&gt;"",Scoring!$G$18)+IF(Data!$N287&lt;&gt;"",Scoring!$G$19)+IF(Data!$O287&lt;&gt;"",Scoring!$G$20)+IF(Data!$P287&lt;&gt;"",Scoring!$G$21)+IF(Data!$Q287&lt;&gt;"",Scoring!$G$22)+IF(Data!$R287&lt;&gt;"",Scoring!$G$23)+IF(Data!$S287&lt;&gt;"",Scoring!$G$24)+IF(Data!$T287&lt;&gt;"",Scoring!$G$25)+IF(Data!$U287&lt;&gt;"",Scoring!$G$26)+IF(Data!$V287&lt;&gt;"",Scoring!$G$27)+IF(Data!$W287&lt;&gt;"",Scoring!$G$28)+IF(Data!$X287&lt;&gt;"",Scoring!$G$29)+IF(Data!$Y287&lt;&gt;"",Scoring!$G$30)+IF(Data!$Z287&lt;&gt;"",Scoring!$G$31)+IF(Data!$AA287&lt;&gt;"",Scoring!$G$32)+IF(Data!$AB287&lt;&gt;"",Scoring!$G$33)+IF(Data!$AC287&lt;&gt;"",Scoring!$G$34)+IF(Data!$AD287&lt;&gt;"",Scoring!$G$35)+IF(Data!$AE287&lt;&gt;"",Scoring!$G$36)+IF(Data!$AF287&lt;&gt;"",Scoring!$G$37)+IF(Data!$AG287&lt;&gt;"",Scoring!$G$38)+IF(Data!$AH287&lt;&gt;"",Scoring!$G$39)+IF(Data!$AI287&lt;&gt;"",Scoring!$G$40)+IF(Data!$AJ287&lt;&gt;"",Scoring!$G$41)+IF(Data!$AK287&lt;&gt;"",Scoring!$G$42)+IF(Data!$AL287&lt;&gt;"",Scoring!$G$43)+IF(Data!$AM287&lt;&gt;"",Scoring!$G$44)+IF(Data!$AN287&lt;&gt;"",Scoring!$G$45)+IF(Data!$AO287&lt;&gt;"",Scoring!$G$46)+IF(Data!$AP287&lt;&gt;"",Scoring!$G$47)+IF(Data!$AQ287&lt;&gt;"",Scoring!$G$48)+IF(Data!$AR287&lt;&gt;"",Scoring!$G$49)+IF(Data!$AS287&lt;&gt;"",Scoring!$G$50)+IF(Data!$AT287&lt;&gt;"",Scoring!$G$51)+IF(Data!$AU287&lt;&gt;"",Scoring!$G$52),"")</f>
        <v/>
      </c>
      <c r="BC287" s="184" t="str">
        <f>IF(BB287&lt;&gt;"",LOOKUP(BB287,Likelihoods!$A$7:$A$107,Likelihoods!E$7:E$107),"")</f>
        <v/>
      </c>
      <c r="BD287" s="185" t="str">
        <f>IF(AND(COUNTBLANK($B287:$O287)=13,COUNTBLANK($P287:$Q287)=1,COUNTBLANK($R287:$U287)=3,COUNTBLANK($V287:$X287)=2,COUNTBLANK($Y287:$AE287)=6,COUNTBLANK($AF287:$AJ287)=4,COUNTBLANK($AK287:AN287)=3,COUNTBLANK($AO287:$AQ287)=2,COUNTBLANK($AR287:$AS287)=1,COUNTBLANK($AT287:$AU287)=1),IF(Data!$B287&lt;&gt;"",Scoring!$H$7)+IF(Data!$C287&lt;&gt;"",Scoring!$H$8)+IF(Data!$D287&lt;&gt;"",Scoring!$H$9)+IF(Data!$E287&lt;&gt;"",Scoring!$H$10)+IF(Data!$F287&lt;&gt;"",Scoring!$H$11)+IF(Data!$G287&lt;&gt;"",Scoring!$H$12)+IF(Data!$H287&lt;&gt;"",Scoring!$H$13)+IF(Data!$I287&lt;&gt;"",Scoring!$H$14)+IF(Data!$J287&lt;&gt;"",Scoring!$H$15)+IF(Data!$K287&lt;&gt;"",Scoring!$H$16)+IF(Data!$L287&lt;&gt;"",Scoring!$H$17)+IF(Data!$M287&lt;&gt;"",Scoring!$H$18)+IF(Data!$N287&lt;&gt;"",Scoring!$H$19)+IF(Data!$O287&lt;&gt;"",Scoring!$H$20)+IF(Data!$P287&lt;&gt;"",Scoring!$H$21)+IF(Data!$Q287&lt;&gt;"",Scoring!$H$22)+IF(Data!$R287&lt;&gt;"",Scoring!$H$23)+IF(Data!$S287&lt;&gt;"",Scoring!$H$24)+IF(Data!$T287&lt;&gt;"",Scoring!$H$25)+IF(Data!$U287&lt;&gt;"",Scoring!$H$26)+IF(Data!$V287&lt;&gt;"",Scoring!$H$27)+IF(Data!$W287&lt;&gt;"",Scoring!$H$28)+IF(Data!$X287&lt;&gt;"",Scoring!$H$29)+IF(Data!$Y287&lt;&gt;"",Scoring!$H$30)+IF(Data!$Z287&lt;&gt;"",Scoring!$H$31)+IF(Data!$AA287&lt;&gt;"",Scoring!$H$32)+IF(Data!$AB287&lt;&gt;"",Scoring!$H$33)+IF(Data!$AC287&lt;&gt;"",Scoring!$H$34)+IF(Data!$AD287&lt;&gt;"",Scoring!$H$35)+IF(Data!$AE287&lt;&gt;"",Scoring!$H$36)+IF(Data!$AF287&lt;&gt;"",Scoring!$H$37)+IF(Data!$AG287&lt;&gt;"",Scoring!$H$38)+IF(Data!$AH287&lt;&gt;"",Scoring!$H$39)+IF(Data!$AI287&lt;&gt;"",Scoring!$H$40)+IF(Data!$AJ287&lt;&gt;"",Scoring!$H$41)+IF(Data!$AK287&lt;&gt;"",Scoring!$H$42)+IF(Data!$AL287&lt;&gt;"",Scoring!$H$43)+IF(Data!$AM287&lt;&gt;"",Scoring!$H$44)+IF(Data!$AN287&lt;&gt;"",Scoring!$H$45)+IF(Data!$AO287&lt;&gt;"",Scoring!$H$46)+IF(Data!$AP287&lt;&gt;"",Scoring!$H$47)+IF(Data!$AQ287&lt;&gt;"",Scoring!$H$48)+IF(Data!$AR287&lt;&gt;"",Scoring!$H$49)+IF(Data!$AS287&lt;&gt;"",Scoring!$H$50)+IF(Data!$AT287&lt;&gt;"",Scoring!$H$51)+IF(Data!$AU287&lt;&gt;"",Scoring!$H$52),"")</f>
        <v/>
      </c>
      <c r="BE287" s="186" t="str">
        <f>IF(BD287&lt;&gt;"",LOOKUP(BD287,Likelihoods!$A$7:$A$107,Likelihoods!F$7:F$107),"")</f>
        <v/>
      </c>
      <c r="BF287" s="181" t="str">
        <f>IF(AND(COUNTBLANK($B287:$O287)=13,COUNTBLANK($P287:$Q287)=1,COUNTBLANK($R287:$U287)=3,COUNTBLANK($V287:$X287)=2,COUNTBLANK($Y287:$AE287)=6,COUNTBLANK($AF287:$AJ287)=4,COUNTBLANK($AK287:AN287)=3,COUNTBLANK($AO287:$AQ287)=2,COUNTBLANK($AR287:$AS287)=1,COUNTBLANK($AT287:$AU287)=1),IF(Data!$B287&lt;&gt;"",Scoring!$I$7)+IF(Data!$C287&lt;&gt;"",Scoring!$I$8)+IF(Data!$D287&lt;&gt;"",Scoring!$I$9)+IF(Data!$E287&lt;&gt;"",Scoring!$I$10)+IF(Data!$F287&lt;&gt;"",Scoring!$I$11)+IF(Data!$G287&lt;&gt;"",Scoring!$I$12)+IF(Data!$H287&lt;&gt;"",Scoring!$I$13)+IF(Data!$I287&lt;&gt;"",Scoring!$I$14)+IF(Data!$J287&lt;&gt;"",Scoring!$I$15)+IF(Data!$K287&lt;&gt;"",Scoring!$I$16)+IF(Data!$L287&lt;&gt;"",Scoring!$I$17)+IF(Data!$M287&lt;&gt;"",Scoring!$I$18)+IF(Data!$N287&lt;&gt;"",Scoring!$I$19)+IF(Data!$O287&lt;&gt;"",Scoring!$I$20)+IF(Data!$P287&lt;&gt;"",Scoring!$I$21)+IF(Data!$Q287&lt;&gt;"",Scoring!$I$22)+IF(Data!$R287&lt;&gt;"",Scoring!$I$23)+IF(Data!$S287&lt;&gt;"",Scoring!$I$24)+IF(Data!$T287&lt;&gt;"",Scoring!$I$25)+IF(Data!$U287&lt;&gt;"",Scoring!$I$26)+IF(Data!$V287&lt;&gt;"",Scoring!$I$27)+IF(Data!$W287&lt;&gt;"",Scoring!$I$28)+IF(Data!$X287&lt;&gt;"",Scoring!$I$29)+IF(Data!$Y287&lt;&gt;"",Scoring!$I$30)+IF(Data!$Z287&lt;&gt;"",Scoring!$I$31)+IF(Data!$AA287&lt;&gt;"",Scoring!$I$32)+IF(Data!$AB287&lt;&gt;"",Scoring!$I$33)+IF(Data!$AC287&lt;&gt;"",Scoring!$I$34)+IF(Data!$AD287&lt;&gt;"",Scoring!$I$35)+IF(Data!$AE287&lt;&gt;"",Scoring!$I$36)+IF(Data!$AF287&lt;&gt;"",Scoring!$I$37)+IF(Data!$AG287&lt;&gt;"",Scoring!$I$38)+IF(Data!$AH287&lt;&gt;"",Scoring!$I$39)+IF(Data!$AI287&lt;&gt;"",Scoring!$I$40)+IF(Data!$AJ287&lt;&gt;"",Scoring!$I$41)+IF(Data!$AK287&lt;&gt;"",Scoring!$I$42)+IF(Data!$AL287&lt;&gt;"",Scoring!$I$43)+IF(Data!$AM287&lt;&gt;"",Scoring!$I$44)+IF(Data!$AN287&lt;&gt;"",Scoring!$I$45)+IF(Data!$AO287&lt;&gt;"",Scoring!$I$46)+IF(Data!$AP287&lt;&gt;"",Scoring!$I$47)+IF(Data!$AQ287&lt;&gt;"",Scoring!$I$48)+IF(Data!$AR287&lt;&gt;"",Scoring!$I$49)+IF(Data!$AS287&lt;&gt;"",Scoring!$I$50)+IF(Data!$AT287&lt;&gt;"",Scoring!$I$51)+IF(Data!$AU287&lt;&gt;"",Scoring!$I$52),"")</f>
        <v/>
      </c>
      <c r="BG287" s="180" t="str">
        <f>IF(BF287&lt;&gt;"",LOOKUP(BF287,Likelihoods!$A$7:$A$107,Likelihoods!G$7:G$107),"")</f>
        <v/>
      </c>
      <c r="BH287" s="187" t="str">
        <f>IF(AND(COUNTBLANK($B287:$O287)=13,COUNTBLANK($P287:$Q287)=1,COUNTBLANK($R287:$U287)=3,COUNTBLANK($V287:$X287)=2,COUNTBLANK($Y287:$AE287)=6,COUNTBLANK($AF287:$AJ287)=4,COUNTBLANK($AK287:AN287)=3,COUNTBLANK($AO287:$AQ287)=2,COUNTBLANK($AR287:$AS287)=1,COUNTBLANK($AT287:$AU287)=1),IF(Data!$B287&lt;&gt;"",Scoring!$J$7)+IF(Data!$C287&lt;&gt;"",Scoring!$J$8)+IF(Data!$D287&lt;&gt;"",Scoring!$J$9)+IF(Data!$E287&lt;&gt;"",Scoring!$J$10)+IF(Data!$F287&lt;&gt;"",Scoring!$J$11)+IF(Data!$G287&lt;&gt;"",Scoring!$J$12)+IF(Data!$H287&lt;&gt;"",Scoring!$J$13)+IF(Data!$I287&lt;&gt;"",Scoring!$J$14)+IF(Data!$J287&lt;&gt;"",Scoring!$J$15)+IF(Data!$K287&lt;&gt;"",Scoring!$J$16)+IF(Data!$L287&lt;&gt;"",Scoring!$J$17)+IF(Data!$M287&lt;&gt;"",Scoring!$J$18)+IF(Data!$N287&lt;&gt;"",Scoring!$J$19)+IF(Data!$O287&lt;&gt;"",Scoring!$J$20)+IF(Data!$P287&lt;&gt;"",Scoring!$J$21)+IF(Data!$Q287&lt;&gt;"",Scoring!$J$22)+IF(Data!$R287&lt;&gt;"",Scoring!$J$23)+IF(Data!$S287&lt;&gt;"",Scoring!$J$24)+IF(Data!$T287&lt;&gt;"",Scoring!$J$25)+IF(Data!$U287&lt;&gt;"",Scoring!$J$26)+IF(Data!$V287&lt;&gt;"",Scoring!$J$27)+IF(Data!$W287&lt;&gt;"",Scoring!$J$28)+IF(Data!$X287&lt;&gt;"",Scoring!$J$29)+IF(Data!$Y287&lt;&gt;"",Scoring!$J$30)+IF(Data!$Z287&lt;&gt;"",Scoring!$J$31)+IF(Data!$AA287&lt;&gt;"",Scoring!$J$32)+IF(Data!$AB287&lt;&gt;"",Scoring!$J$33)+IF(Data!$AC287&lt;&gt;"",Scoring!$J$34)+IF(Data!$AD287&lt;&gt;"",Scoring!$J$35)+IF(Data!$AE287&lt;&gt;"",Scoring!$J$36)+IF(Data!$AF287&lt;&gt;"",Scoring!$J$37)+IF(Data!$AG287&lt;&gt;"",Scoring!$J$38)+IF(Data!$AH287&lt;&gt;"",Scoring!$J$39)+IF(Data!$AI287&lt;&gt;"",Scoring!$J$40)+IF(Data!$AJ287&lt;&gt;"",Scoring!$J$41)+IF(Data!$AK287&lt;&gt;"",Scoring!$J$42)+IF(Data!$AL287&lt;&gt;"",Scoring!$J$43)+IF(Data!$AM287&lt;&gt;"",Scoring!$J$44)+IF(Data!$AN287&lt;&gt;"",Scoring!$J$45)+IF(Data!$AO287&lt;&gt;"",Scoring!$J$46)+IF(Data!$AP287&lt;&gt;"",Scoring!$J$47)+IF(Data!$AQ287&lt;&gt;"",Scoring!$J$48)+IF(Data!$AR287&lt;&gt;"",Scoring!$J$49)+IF(Data!$AS287&lt;&gt;"",Scoring!$J$50)+IF(Data!$AT287&lt;&gt;"",Scoring!$J$51)+IF(Data!$AU287&lt;&gt;"",Scoring!$J$52),"")</f>
        <v/>
      </c>
      <c r="BI287" s="183" t="str">
        <f>IF(BH287&lt;&gt;"",LOOKUP(BH287,Likelihoods!$A$7:$A$107,Likelihoods!H$7:H$107),"")</f>
        <v/>
      </c>
      <c r="BJ287" s="188" t="str">
        <f>IF(AND(COUNTBLANK($B287:$O287)=13,COUNTBLANK($P287:$Q287)=1,COUNTBLANK($R287:$U287)=3,COUNTBLANK($V287:$X287)=2,COUNTBLANK($Y287:$AE287)=6,COUNTBLANK($AF287:$AJ287)=4,COUNTBLANK($AK287:AN287)=3,COUNTBLANK($AO287:$AQ287)=2,COUNTBLANK($AR287:$AS287)=1,COUNTBLANK($AT287:$AU287)=1),IF(Data!$B287&lt;&gt;"",Scoring!$K$7)+IF(Data!$C287&lt;&gt;"",Scoring!$K$8)+IF(Data!$D287&lt;&gt;"",Scoring!$K$9)+IF(Data!$E287&lt;&gt;"",Scoring!$K$10)+IF(Data!$F287&lt;&gt;"",Scoring!$K$11)+IF(Data!$G287&lt;&gt;"",Scoring!$K$12)+IF(Data!$H287&lt;&gt;"",Scoring!$K$13)+IF(Data!$I287&lt;&gt;"",Scoring!$K$14)+IF(Data!$J287&lt;&gt;"",Scoring!$K$15)+IF(Data!$K287&lt;&gt;"",Scoring!$K$16)+IF(Data!$L287&lt;&gt;"",Scoring!$K$17)+IF(Data!$M287&lt;&gt;"",Scoring!$K$18)+IF(Data!$N287&lt;&gt;"",Scoring!$K$19)+IF(Data!$O287&lt;&gt;"",Scoring!$K$20)+IF(Data!$P287&lt;&gt;"",Scoring!$K$21)+IF(Data!$Q287&lt;&gt;"",Scoring!$K$22)+IF(Data!$R287&lt;&gt;"",Scoring!$K$23)+IF(Data!$S287&lt;&gt;"",Scoring!$K$24)+IF(Data!$T287&lt;&gt;"",Scoring!$K$25)+IF(Data!$U287&lt;&gt;"",Scoring!$K$26)+IF(Data!$V287&lt;&gt;"",Scoring!$K$27)+IF(Data!$W287&lt;&gt;"",Scoring!$K$28)+IF(Data!$X287&lt;&gt;"",Scoring!$K$29)+IF(Data!$Y287&lt;&gt;"",Scoring!$K$30)+IF(Data!$Z287&lt;&gt;"",Scoring!$K$31)+IF(Data!$AA287&lt;&gt;"",Scoring!$K$32)+IF(Data!$AB287&lt;&gt;"",Scoring!$K$33)+IF(Data!$AC287&lt;&gt;"",Scoring!$K$34)+IF(Data!$AD287&lt;&gt;"",Scoring!$K$35)+IF(Data!$AE287&lt;&gt;"",Scoring!$K$36)+IF(Data!$AF287&lt;&gt;"",Scoring!$K$37)+IF(Data!$AG287&lt;&gt;"",Scoring!$K$38)+IF(Data!$AH287&lt;&gt;"",Scoring!$K$39)+IF(Data!$AI287&lt;&gt;"",Scoring!$K$40)+IF(Data!$AJ287&lt;&gt;"",Scoring!$K$41)+IF(Data!$AK287&lt;&gt;"",Scoring!$K$42)+IF(Data!$AL287&lt;&gt;"",Scoring!$K$43)+IF(Data!$AM287&lt;&gt;"",Scoring!$K$44)+IF(Data!$AN287&lt;&gt;"",Scoring!$K$45)+IF(Data!$AO287&lt;&gt;"",Scoring!$K$46)+IF(Data!$AP287&lt;&gt;"",Scoring!$K$47)+IF(Data!$AQ287&lt;&gt;"",Scoring!$K$48)+IF(Data!$AR287&lt;&gt;"",Scoring!$K$49)+IF(Data!$AS287&lt;&gt;"",Scoring!$K$50)+IF(Data!$AT287&lt;&gt;"",Scoring!$K$51)+IF(Data!$AU287&lt;&gt;"",Scoring!$K$52),"")</f>
        <v/>
      </c>
      <c r="BK287" s="184" t="str">
        <f>IF(BJ287&lt;&gt;"",LOOKUP(BJ287,Likelihoods!$A$7:$A$107,Likelihoods!I$7:I$107),"")</f>
        <v/>
      </c>
      <c r="BL287" s="187" t="str">
        <f>IF(AND(COUNTBLANK($B287:$O287)=13,COUNTBLANK($P287:$Q287)=1,COUNTBLANK($R287:$U287)=3,COUNTBLANK($V287:$X287)=2,COUNTBLANK($Y287:$AE287)=6,COUNTBLANK($AF287:$AJ287)=4,COUNTBLANK($AK287:AN287)=3,COUNTBLANK($AO287:$AQ287)=2,COUNTBLANK($AR287:$AS287)=1,COUNTBLANK($AT287:$AU287)=1),IF(Data!$B287&lt;&gt;"",Scoring!$L$7)+IF(Data!$C287&lt;&gt;"",Scoring!$L$8)+IF(Data!$D287&lt;&gt;"",Scoring!$L$9)+IF(Data!$E287&lt;&gt;"",Scoring!$L$10)+IF(Data!$F287&lt;&gt;"",Scoring!$L$11)+IF(Data!$G287&lt;&gt;"",Scoring!$L$12)+IF(Data!$H287&lt;&gt;"",Scoring!$L$13)+IF(Data!$I287&lt;&gt;"",Scoring!$L$14)+IF(Data!$J287&lt;&gt;"",Scoring!$L$15)+IF(Data!$K287&lt;&gt;"",Scoring!$L$16)+IF(Data!$L287&lt;&gt;"",Scoring!$L$17)+IF(Data!$M287&lt;&gt;"",Scoring!$L$18)+IF(Data!$N287&lt;&gt;"",Scoring!$L$19)+IF(Data!$O287&lt;&gt;"",Scoring!$L$20)+IF(Data!$P287&lt;&gt;"",Scoring!$L$21)+IF(Data!$Q287&lt;&gt;"",Scoring!$L$22)+IF(Data!$R287&lt;&gt;"",Scoring!$L$23)+IF(Data!$S287&lt;&gt;"",Scoring!$L$24)+IF(Data!$T287&lt;&gt;"",Scoring!$L$25)+IF(Data!$U287&lt;&gt;"",Scoring!$L$26)+IF(Data!$V287&lt;&gt;"",Scoring!$L$27)+IF(Data!$W287&lt;&gt;"",Scoring!$L$28)+IF(Data!$X287&lt;&gt;"",Scoring!$L$29)+IF(Data!$Y287&lt;&gt;"",Scoring!$L$30)+IF(Data!$Z287&lt;&gt;"",Scoring!$L$31)+IF(Data!$AA287&lt;&gt;"",Scoring!$L$32)+IF(Data!$AB287&lt;&gt;"",Scoring!$L$33)+IF(Data!$AC287&lt;&gt;"",Scoring!$L$34)+IF(Data!$AD287&lt;&gt;"",Scoring!$L$35)+IF(Data!$AE287&lt;&gt;"",Scoring!$L$36)+IF(Data!$AF287&lt;&gt;"",Scoring!$L$37)+IF(Data!$AG287&lt;&gt;"",Scoring!$L$38)+IF(Data!$AH287&lt;&gt;"",Scoring!$L$39)+IF(Data!$AI287&lt;&gt;"",Scoring!$L$40)+IF(Data!$AJ287&lt;&gt;"",Scoring!$L$41)+IF(Data!$AK287&lt;&gt;"",Scoring!$L$42)+IF(Data!$AL287&lt;&gt;"",Scoring!$L$43)+IF(Data!$AM287&lt;&gt;"",Scoring!$L$44)+IF(Data!$AN287&lt;&gt;"",Scoring!$L$45)+IF(Data!$AO287&lt;&gt;"",Scoring!$L$46)+IF(Data!$AP287&lt;&gt;"",Scoring!$L$47)+IF(Data!$AQ287&lt;&gt;"",Scoring!$L$48)+IF(Data!$AR287&lt;&gt;"",Scoring!$L$49)+IF(Data!$AS287&lt;&gt;"",Scoring!$L$50)+IF(Data!$AT287&lt;&gt;"",Scoring!$L$51)+IF(Data!$AU287&lt;&gt;"",Scoring!$L$52),"")</f>
        <v/>
      </c>
      <c r="BM287" s="180" t="str">
        <f>IF(BL287&lt;&gt;"",LOOKUP(BL287,Likelihoods!$A$7:$A$107,Likelihoods!J$7:J$107),"")</f>
        <v/>
      </c>
      <c r="BN287" s="181" t="str">
        <f>IF(AND(COUNTBLANK($B287:$O287)=13,COUNTBLANK($P287:$Q287)=1,COUNTBLANK($R287:$U287)=3,COUNTBLANK($V287:$X287)=2,COUNTBLANK($Y287:$AE287)=6,COUNTBLANK($AF287:$AJ287)=4,COUNTBLANK($AK287:AN287)=3,COUNTBLANK($AO287:$AQ287)=2,COUNTBLANK($AR287:$AS287)=1,COUNTBLANK($AT287:$AU287)=1),IF(Data!$B287&lt;&gt;"",Scoring!$M$7)+IF(Data!$C287&lt;&gt;"",Scoring!$M$8)+IF(Data!$D287&lt;&gt;"",Scoring!$M$9)+IF(Data!$E287&lt;&gt;"",Scoring!$M$10)+IF(Data!$F287&lt;&gt;"",Scoring!$M$11)+IF(Data!$G287&lt;&gt;"",Scoring!$M$12)+IF(Data!$H287&lt;&gt;"",Scoring!$M$13)+IF(Data!$I287&lt;&gt;"",Scoring!$M$14)+IF(Data!$J287&lt;&gt;"",Scoring!$M$15)+IF(Data!$K287&lt;&gt;"",Scoring!$M$16)+IF(Data!$L287&lt;&gt;"",Scoring!$M$17)+IF(Data!$M287&lt;&gt;"",Scoring!$M$18)+IF(Data!$N287&lt;&gt;"",Scoring!$M$19)+IF(Data!$O287&lt;&gt;"",Scoring!$M$20)+IF(Data!$P287&lt;&gt;"",Scoring!$M$21)+IF(Data!$Q287&lt;&gt;"",Scoring!$M$22)+IF(Data!$R287&lt;&gt;"",Scoring!$M$23)+IF(Data!$S287&lt;&gt;"",Scoring!$M$24)+IF(Data!$T287&lt;&gt;"",Scoring!$M$25)+IF(Data!$U287&lt;&gt;"",Scoring!$M$26)+IF(Data!$V287&lt;&gt;"",Scoring!$M$27)+IF(Data!$W287&lt;&gt;"",Scoring!$M$28)+IF(Data!$X287&lt;&gt;"",Scoring!$M$29)+IF(Data!$Y287&lt;&gt;"",Scoring!$M$30)+IF(Data!$Z287&lt;&gt;"",Scoring!$M$31)+IF(Data!$AA287&lt;&gt;"",Scoring!$M$32)+IF(Data!$AB287&lt;&gt;"",Scoring!$M$33)+IF(Data!$AC287&lt;&gt;"",Scoring!$M$34)+IF(Data!$AD287&lt;&gt;"",Scoring!$M$35)+IF(Data!$AE287&lt;&gt;"",Scoring!$M$36)+IF(Data!$AF287&lt;&gt;"",Scoring!$M$37)+IF(Data!$AG287&lt;&gt;"",Scoring!$M$38)+IF(Data!$AH287&lt;&gt;"",Scoring!$M$39)+IF(Data!$AI287&lt;&gt;"",Scoring!$M$40)+IF(Data!$AJ287&lt;&gt;"",Scoring!$M$41)+IF(Data!$AK287&lt;&gt;"",Scoring!$M$42)+IF(Data!$AL287&lt;&gt;"",Scoring!$M$43)+IF(Data!$AM287&lt;&gt;"",Scoring!$M$44)+IF(Data!$AN287&lt;&gt;"",Scoring!$M$45)+IF(Data!$AO287&lt;&gt;"",Scoring!$M$46)+IF(Data!$AP287&lt;&gt;"",Scoring!$M$47)+IF(Data!$AQ287&lt;&gt;"",Scoring!$M$48)+IF(Data!$AR287&lt;&gt;"",Scoring!$M$49)+IF(Data!$AS287&lt;&gt;"",Scoring!$M$50)+IF(Data!$AT287&lt;&gt;"",Scoring!$M$51)+IF(Data!$AU287&lt;&gt;"",Scoring!$M$52),"")</f>
        <v/>
      </c>
      <c r="BO287" s="184" t="str">
        <f>IF(BN287&lt;&gt;"",LOOKUP(BN287,Likelihoods!$A$7:$A$107,Likelihoods!K$7:K$107),"")</f>
        <v/>
      </c>
      <c r="BP287" s="179" t="str">
        <f>IF(AND(COUNTBLANK($B287:$O287)=13,COUNTBLANK($P287:$Q287)=1,COUNTBLANK($R287:$U287)=3,COUNTBLANK($V287:$X287)=2,COUNTBLANK($Y287:$AE287)=6,COUNTBLANK($AF287:$AJ287)=4,COUNTBLANK($AK287:AN287)=3,COUNTBLANK($AO287:$AQ287)=2,COUNTBLANK($AR287:$AS287)=1,COUNTBLANK($AT287:$AU287)=1),IF(Data!$B287&lt;&gt;"",Scoring!$N$7)+IF(Data!$C287&lt;&gt;"",Scoring!$N$8)+IF(Data!$D287&lt;&gt;"",Scoring!$N$9)+IF(Data!$E287&lt;&gt;"",Scoring!$N$10)+IF(Data!$F287&lt;&gt;"",Scoring!$N$11)+IF(Data!$G287&lt;&gt;"",Scoring!$N$12)+IF(Data!$H287&lt;&gt;"",Scoring!$N$13)+IF(Data!$I287&lt;&gt;"",Scoring!$N$14)+IF(Data!$J287&lt;&gt;"",Scoring!$N$15)+IF(Data!$K287&lt;&gt;"",Scoring!$N$16)+IF(Data!$L287&lt;&gt;"",Scoring!$N$17)+IF(Data!$M287&lt;&gt;"",Scoring!$N$18)+IF(Data!$N287&lt;&gt;"",Scoring!$N$19)+IF(Data!$O287&lt;&gt;"",Scoring!$N$20)+IF(Data!$P287&lt;&gt;"",Scoring!$N$21)+IF(Data!$Q287&lt;&gt;"",Scoring!$N$22)+IF(Data!$R287&lt;&gt;"",Scoring!$N$23)+IF(Data!$S287&lt;&gt;"",Scoring!$N$24)+IF(Data!$T287&lt;&gt;"",Scoring!$N$25)+IF(Data!$U287&lt;&gt;"",Scoring!$N$26)+IF(Data!$V287&lt;&gt;"",Scoring!$N$27)+IF(Data!$W287&lt;&gt;"",Scoring!$N$28)+IF(Data!$X287&lt;&gt;"",Scoring!$N$29)+IF(Data!$Y287&lt;&gt;"",Scoring!$N$30)+IF(Data!$Z287&lt;&gt;"",Scoring!$N$31)+IF(Data!$AA287&lt;&gt;"",Scoring!$N$32)+IF(Data!$AB287&lt;&gt;"",Scoring!$N$33)+IF(Data!$AC287&lt;&gt;"",Scoring!$N$34)+IF(Data!$AD287&lt;&gt;"",Scoring!$N$35)+IF(Data!$AE287&lt;&gt;"",Scoring!$N$36)+IF(Data!$AF287&lt;&gt;"",Scoring!$N$37)+IF(Data!$AG287&lt;&gt;"",Scoring!$N$38)+IF(Data!$AH287&lt;&gt;"",Scoring!$N$39)+IF(Data!$AI287&lt;&gt;"",Scoring!$N$40)+IF(Data!$AJ287&lt;&gt;"",Scoring!$N$41)+IF(Data!$AK287&lt;&gt;"",Scoring!$N$42)+IF(Data!$AL287&lt;&gt;"",Scoring!$N$43)+IF(Data!$AM287&lt;&gt;"",Scoring!$N$44)+IF(Data!$AN287&lt;&gt;"",Scoring!$N$45)+IF(Data!$AO287&lt;&gt;"",Scoring!$N$46)+IF(Data!$AP287&lt;&gt;"",Scoring!$N$47)+IF(Data!$AQ287&lt;&gt;"",Scoring!$N$48)+IF(Data!$AR287&lt;&gt;"",Scoring!$N$49)+IF(Data!$AS287&lt;&gt;"",Scoring!$N$50)+IF(Data!$AT287&lt;&gt;"",Scoring!$N$51)+IF(Data!$AU287&lt;&gt;"",Scoring!$N$52),"")</f>
        <v/>
      </c>
      <c r="BQ287" s="189" t="str">
        <f>IF(BP287&lt;&gt;"",LOOKUP(BP287,Likelihoods!$A$7:$A$107,Likelihoods!L$7:L$107),"")</f>
        <v/>
      </c>
      <c r="BR287" s="181" t="str">
        <f>IF(AND(COUNTBLANK($B287:$O287)=13,COUNTBLANK($P287:$Q287)=1,COUNTBLANK($R287:$U287)=3,COUNTBLANK($V287:$X287)=2,COUNTBLANK($Y287:$AE287)=6,COUNTBLANK($AF287:$AJ287)=4,COUNTBLANK($AK287:AN287)=3,COUNTBLANK($AO287:$AQ287)=2,COUNTBLANK($AR287:$AS287)=1,COUNTBLANK($AT287:$AU287)=1),IF(Data!$B287&lt;&gt;"",Scoring!$O$7)+IF(Data!$C287&lt;&gt;"",Scoring!$O$8)+IF(Data!$D287&lt;&gt;"",Scoring!$O$9)+IF(Data!$E287&lt;&gt;"",Scoring!$O$10)+IF(Data!$F287&lt;&gt;"",Scoring!$O$11)+IF(Data!$G287&lt;&gt;"",Scoring!$O$12)+IF(Data!$H287&lt;&gt;"",Scoring!$O$13)+IF(Data!$I287&lt;&gt;"",Scoring!$O$14)+IF(Data!$J287&lt;&gt;"",Scoring!$O$15)+IF(Data!$K287&lt;&gt;"",Scoring!$O$16)+IF(Data!$L287&lt;&gt;"",Scoring!$O$17)+IF(Data!$M287&lt;&gt;"",Scoring!$O$18)+IF(Data!$N287&lt;&gt;"",Scoring!$O$19)+IF(Data!$O287&lt;&gt;"",Scoring!$O$20)+IF(Data!$P287&lt;&gt;"",Scoring!$O$21)+IF(Data!$Q287&lt;&gt;"",Scoring!$O$22)+IF(Data!$R287&lt;&gt;"",Scoring!$O$23)+IF(Data!$S287&lt;&gt;"",Scoring!$O$24)+IF(Data!$T287&lt;&gt;"",Scoring!$O$25)+IF(Data!$U287&lt;&gt;"",Scoring!$O$26)+IF(Data!$V287&lt;&gt;"",Scoring!$O$27)+IF(Data!$W287&lt;&gt;"",Scoring!$O$28)+IF(Data!$X287&lt;&gt;"",Scoring!$O$29)+IF(Data!$Y287&lt;&gt;"",Scoring!$O$30)+IF(Data!$Z287&lt;&gt;"",Scoring!$O$31)+IF(Data!$AA287&lt;&gt;"",Scoring!$O$32)+IF(Data!$AB287&lt;&gt;"",Scoring!$O$33)+IF(Data!$AC287&lt;&gt;"",Scoring!$O$34)+IF(Data!$AD287&lt;&gt;"",Scoring!$O$35)+IF(Data!$AE287&lt;&gt;"",Scoring!$O$36)+IF(Data!$AF287&lt;&gt;"",Scoring!$O$37)+IF(Data!$AG287&lt;&gt;"",Scoring!$O$38)+IF(Data!$AH287&lt;&gt;"",Scoring!$O$39)+IF(Data!$AI287&lt;&gt;"",Scoring!$O$40)+IF(Data!$AJ287&lt;&gt;"",Scoring!$O$41)+IF(Data!$AK287&lt;&gt;"",Scoring!$O$42)+IF(Data!$AL287&lt;&gt;"",Scoring!$O$43)+IF(Data!$AM287&lt;&gt;"",Scoring!$O$44)+IF(Data!$AN287&lt;&gt;"",Scoring!$O$45)+IF(Data!$AO287&lt;&gt;"",Scoring!$O$46)+IF(Data!$AP287&lt;&gt;"",Scoring!$O$47)+IF(Data!$AQ287&lt;&gt;"",Scoring!$O$48)+IF(Data!$AR287&lt;&gt;"",Scoring!$O$49)+IF(Data!$AS287&lt;&gt;"",Scoring!$O$50)+IF(Data!$AT287&lt;&gt;"",Scoring!$O$51)+IF(Data!$AU287&lt;&gt;"",Scoring!$O$52),"")</f>
        <v/>
      </c>
      <c r="BS287" s="184" t="str">
        <f>IF(BR287&lt;&gt;"",LOOKUP(BR287,Likelihoods!$A$7:$A$107,Likelihoods!M$7:M$107),"")</f>
        <v/>
      </c>
      <c r="BT287" s="181" t="str">
        <f>IF(AND(COUNTBLANK($B287:$O287)=13,COUNTBLANK($P287:$Q287)=1,COUNTBLANK($R287:$U287)=3,COUNTBLANK($V287:$X287)=2,COUNTBLANK($Y287:$AE287)=6,COUNTBLANK($AF287:$AJ287)=4,COUNTBLANK($AK287:AN287)=3,COUNTBLANK($AO287:$AQ287)=2,COUNTBLANK($AR287:$AS287)=1,COUNTBLANK($AT287:$AU287)=1),IF(Data!$B287&lt;&gt;"",Scoring!$P$7)+IF(Data!$C287&lt;&gt;"",Scoring!$P$8)+IF(Data!$D287&lt;&gt;"",Scoring!$P$9)+IF(Data!$E287&lt;&gt;"",Scoring!$P$10)+IF(Data!$F287&lt;&gt;"",Scoring!$P$11)+IF(Data!$G287&lt;&gt;"",Scoring!$P$12)+IF(Data!$H287&lt;&gt;"",Scoring!$P$13)+IF(Data!$I287&lt;&gt;"",Scoring!$P$14)+IF(Data!$J287&lt;&gt;"",Scoring!$P$15)+IF(Data!$K287&lt;&gt;"",Scoring!$P$16)+IF(Data!$L287&lt;&gt;"",Scoring!$P$17)+IF(Data!$M287&lt;&gt;"",Scoring!$P$18)+IF(Data!$N287&lt;&gt;"",Scoring!$P$19)+IF(Data!$O287&lt;&gt;"",Scoring!$P$20)+IF(Data!$P287&lt;&gt;"",Scoring!$P$21)+IF(Data!$Q287&lt;&gt;"",Scoring!$P$22)+IF(Data!$R287&lt;&gt;"",Scoring!$P$23)+IF(Data!$S287&lt;&gt;"",Scoring!$P$24)+IF(Data!$T287&lt;&gt;"",Scoring!$P$25)+IF(Data!$U287&lt;&gt;"",Scoring!$P$26)+IF(Data!$V287&lt;&gt;"",Scoring!$P$27)+IF(Data!$W287&lt;&gt;"",Scoring!$P$28)+IF(Data!$X287&lt;&gt;"",Scoring!$P$29)+IF(Data!$Y287&lt;&gt;"",Scoring!$P$30)+IF(Data!$Z287&lt;&gt;"",Scoring!$P$31)+IF(Data!$AA287&lt;&gt;"",Scoring!$P$32)+IF(Data!$AB287&lt;&gt;"",Scoring!$P$33)+IF(Data!$AC287&lt;&gt;"",Scoring!$P$34)+IF(Data!$AD287&lt;&gt;"",Scoring!$P$35)+IF(Data!$AE287&lt;&gt;"",Scoring!$P$36)+IF(Data!$AF287&lt;&gt;"",Scoring!$P$37)+IF(Data!$AG287&lt;&gt;"",Scoring!$P$38)+IF(Data!$AH287&lt;&gt;"",Scoring!$P$39)+IF(Data!$AI287&lt;&gt;"",Scoring!$P$40)+IF(Data!$AJ287&lt;&gt;"",Scoring!$P$41)+IF(Data!$AK287&lt;&gt;"",Scoring!$P$42)+IF(Data!$AL287&lt;&gt;"",Scoring!$P$43)+IF(Data!$AM287&lt;&gt;"",Scoring!$P$44)+IF(Data!$AN287&lt;&gt;"",Scoring!$P$45)+IF(Data!$AO287&lt;&gt;"",Scoring!$P$46)+IF(Data!$AP287&lt;&gt;"",Scoring!$P$47)+IF(Data!$AQ287&lt;&gt;"",Scoring!$P$48)+IF(Data!$AR287&lt;&gt;"",Scoring!$P$49)+IF(Data!$AS287&lt;&gt;"",Scoring!$P$50)+IF(Data!$AT287&lt;&gt;"",Scoring!$P$51)+IF(Data!$AU287&lt;&gt;"",Scoring!$P$52),"")</f>
        <v/>
      </c>
      <c r="BU287" s="180" t="str">
        <f>IF(BT287&lt;&gt;"",LOOKUP(BT287,Likelihoods!$A$7:$A$107,Likelihoods!N$7:N$107),"")</f>
        <v/>
      </c>
      <c r="BV287" s="181" t="str">
        <f>IF(AND(COUNTBLANK($B287:$O287)=13,COUNTBLANK($P287:$Q287)=1,COUNTBLANK($R287:$U287)=3,COUNTBLANK($V287:$X287)=2,COUNTBLANK($Y287:$AE287)=6,COUNTBLANK($AF287:$AJ287)=4,COUNTBLANK($AK287:AN287)=3,COUNTBLANK($AO287:$AQ287)=2,COUNTBLANK($AR287:$AS287)=1,COUNTBLANK($AT287:$AU287)=1),IF(Data!$B287&lt;&gt;"",Scoring!$Q$7)+IF(Data!$C287&lt;&gt;"",Scoring!$Q$8)+IF(Data!$D287&lt;&gt;"",Scoring!$Q$9)+IF(Data!$E287&lt;&gt;"",Scoring!$Q$10)+IF(Data!$F287&lt;&gt;"",Scoring!$Q$11)+IF(Data!$G287&lt;&gt;"",Scoring!$Q$12)+IF(Data!$H287&lt;&gt;"",Scoring!$Q$13)+IF(Data!$I287&lt;&gt;"",Scoring!$Q$14)+IF(Data!$J287&lt;&gt;"",Scoring!$Q$15)+IF(Data!$K287&lt;&gt;"",Scoring!$Q$16)+IF(Data!$L287&lt;&gt;"",Scoring!$Q$17)+IF(Data!$M287&lt;&gt;"",Scoring!$Q$18)+IF(Data!$N287&lt;&gt;"",Scoring!$Q$19)+IF(Data!$O287&lt;&gt;"",Scoring!$Q$20)+IF(Data!$P287&lt;&gt;"",Scoring!$Q$21)+IF(Data!$Q287&lt;&gt;"",Scoring!$Q$22)+IF(Data!$R287&lt;&gt;"",Scoring!$Q$23)+IF(Data!$S287&lt;&gt;"",Scoring!$Q$24)+IF(Data!$T287&lt;&gt;"",Scoring!$Q$25)+IF(Data!$U287&lt;&gt;"",Scoring!$Q$26)+IF(Data!$V287&lt;&gt;"",Scoring!$Q$27)+IF(Data!$W287&lt;&gt;"",Scoring!$Q$28)+IF(Data!$X287&lt;&gt;"",Scoring!$Q$29)+IF(Data!$Y287&lt;&gt;"",Scoring!$Q$30)+IF(Data!$Z287&lt;&gt;"",Scoring!$Q$31)+IF(Data!$AA287&lt;&gt;"",Scoring!$Q$32)+IF(Data!$AB287&lt;&gt;"",Scoring!$Q$33)+IF(Data!$AC287&lt;&gt;"",Scoring!$Q$34)+IF(Data!$AD287&lt;&gt;"",Scoring!$Q$35)+IF(Data!$AE287&lt;&gt;"",Scoring!$Q$36)+IF(Data!$AF287&lt;&gt;"",Scoring!$Q$37)+IF(Data!$AG287&lt;&gt;"",Scoring!$Q$38)+IF(Data!$AH287&lt;&gt;"",Scoring!$Q$39)+IF(Data!$AI287&lt;&gt;"",Scoring!$Q$40)+IF(Data!$AJ287&lt;&gt;"",Scoring!$Q$41)+IF(Data!$AK287&lt;&gt;"",Scoring!$Q$42)+IF(Data!$AL287&lt;&gt;"",Scoring!$Q$43)+IF(Data!$AM287&lt;&gt;"",Scoring!$Q$44)+IF(Data!$AN287&lt;&gt;"",Scoring!$Q$45)+IF(Data!$AO287&lt;&gt;"",Scoring!$Q$46)+IF(Data!$AP287&lt;&gt;"",Scoring!$Q$47)+IF(Data!$AQ287&lt;&gt;"",Scoring!$Q$48)+IF(Data!$AR287&lt;&gt;"",Scoring!$Q$49)+IF(Data!$AS287&lt;&gt;"",Scoring!$Q$50)+IF(Data!$AT287&lt;&gt;"",Scoring!$Q$51)+IF(Data!$AU287&lt;&gt;"",Scoring!$Q$52),"")</f>
        <v/>
      </c>
      <c r="BW287" s="183" t="str">
        <f>IF(BV287&lt;&gt;"",LOOKUP(BV287,Likelihoods!$A$7:$A$107,Likelihoods!O$7:O$107),"")</f>
        <v/>
      </c>
      <c r="BX287" s="9"/>
      <c r="BY287" s="9"/>
      <c r="BZ287" s="9"/>
      <c r="CA287" s="9"/>
      <c r="CB287" s="9"/>
      <c r="CC287" s="9"/>
      <c r="CD287" s="9"/>
      <c r="CE287" s="9"/>
      <c r="CF287" s="9"/>
      <c r="CG287" s="9"/>
      <c r="CH287" s="9"/>
      <c r="CI287" s="9"/>
      <c r="CJ287" s="9"/>
      <c r="CK287" s="9"/>
    </row>
    <row r="288" spans="1:89" ht="14.25">
      <c r="A288" s="59"/>
      <c r="B288" s="76"/>
      <c r="C288" s="77"/>
      <c r="D288" s="77"/>
      <c r="E288" s="77"/>
      <c r="F288" s="77"/>
      <c r="G288" s="77"/>
      <c r="H288" s="77"/>
      <c r="I288" s="77"/>
      <c r="J288" s="77"/>
      <c r="K288" s="77"/>
      <c r="L288" s="77"/>
      <c r="M288" s="77"/>
      <c r="N288" s="77"/>
      <c r="O288" s="77"/>
      <c r="P288" s="76"/>
      <c r="Q288" s="78"/>
      <c r="R288" s="77"/>
      <c r="S288" s="77"/>
      <c r="T288" s="77"/>
      <c r="U288" s="77"/>
      <c r="V288" s="76"/>
      <c r="W288" s="77"/>
      <c r="X288" s="78"/>
      <c r="Y288" s="77"/>
      <c r="Z288" s="77"/>
      <c r="AA288" s="77"/>
      <c r="AB288" s="77"/>
      <c r="AC288" s="77"/>
      <c r="AD288" s="77"/>
      <c r="AE288" s="77"/>
      <c r="AF288" s="76"/>
      <c r="AG288" s="77"/>
      <c r="AH288" s="77"/>
      <c r="AI288" s="77"/>
      <c r="AJ288" s="78"/>
      <c r="AK288" s="77"/>
      <c r="AL288" s="77"/>
      <c r="AM288" s="77"/>
      <c r="AN288" s="77"/>
      <c r="AO288" s="76"/>
      <c r="AP288" s="77"/>
      <c r="AQ288" s="78"/>
      <c r="AR288" s="76"/>
      <c r="AS288" s="78"/>
      <c r="AT288" s="77"/>
      <c r="AU288" s="77"/>
      <c r="AV288" s="179" t="str">
        <f>IF(AND(COUNTBLANK($B288:$O288)=13,COUNTBLANK($P288:$Q288)=1,COUNTBLANK($R288:$U288)=3,COUNTBLANK($V288:$X288)=2,COUNTBLANK($Y288:$AE288)=6,COUNTBLANK($AF288:$AJ288)=4,COUNTBLANK($AK288:AN288)=3,COUNTBLANK($AO288:$AQ288)=2,COUNTBLANK($AR288:$AS288)=1,COUNTBLANK($AT288:$AU288)=1),IF(Data!$B288&lt;&gt;"",Scoring!$D$7)+IF(Data!$C288&lt;&gt;"",Scoring!$D$8)+IF(Data!$D288&lt;&gt;"",Scoring!$D$9)+IF(Data!$E288&lt;&gt;"",Scoring!$D$10)+IF(Data!$F288&lt;&gt;"",Scoring!$D$11)+IF(Data!$G288&lt;&gt;"",Scoring!$D$12)+IF(Data!$H288&lt;&gt;"",Scoring!$D$13)+IF(Data!$I288&lt;&gt;"",Scoring!$D$14)+IF(Data!$J288&lt;&gt;"",Scoring!$D$15)+IF(Data!$K288&lt;&gt;"",Scoring!$D$16)+IF(Data!$L288&lt;&gt;"",Scoring!$D$17)+IF(Data!$M288&lt;&gt;"",Scoring!$D$18)+IF(Data!$N288&lt;&gt;"",Scoring!$D$19)+IF(Data!$O288&lt;&gt;"",Scoring!$D$20)+IF(Data!$P288&lt;&gt;"",Scoring!$D$21)+IF(Data!$Q288&lt;&gt;"",Scoring!$D$22)+IF(Data!$R288&lt;&gt;"",Scoring!$D$23)+IF(Data!$S288&lt;&gt;"",Scoring!$D$24)+IF(Data!$T288&lt;&gt;"",Scoring!$D$25)+IF(Data!$U288&lt;&gt;"",Scoring!$D$26)+IF(Data!$V288&lt;&gt;"",Scoring!$D$27)+IF(Data!$W288&lt;&gt;"",Scoring!$D$28)+IF(Data!$X288&lt;&gt;"",Scoring!$D$29)+IF(Data!$Y288&lt;&gt;"",Scoring!$D$30)+IF(Data!$Z288&lt;&gt;"",Scoring!$D$31)+IF(Data!$AA288&lt;&gt;"",Scoring!$D$32)+IF(Data!$AB288&lt;&gt;"",Scoring!$D$33)+IF(Data!$AC288&lt;&gt;"",Scoring!$D$34)+IF(Data!$AD288&lt;&gt;"",Scoring!$D$35)+IF(Data!$AE288&lt;&gt;"",Scoring!$D$36)+IF(Data!$AF288&lt;&gt;"",Scoring!$D$37)+IF(Data!$AG288&lt;&gt;"",Scoring!$D$38)+IF(Data!$AH288&lt;&gt;"",Scoring!$D$39)+IF(Data!$AI288&lt;&gt;"",Scoring!$D$40)+IF(Data!$AJ288&lt;&gt;"",Scoring!$D$41)+IF(Data!$AK288&lt;&gt;"",Scoring!$D$42)+IF(Data!$AL288&lt;&gt;"",Scoring!$D$43)+IF(Data!$AM288&lt;&gt;"",Scoring!$D$44)+IF(Data!$AN288&lt;&gt;"",Scoring!$D$45)+IF(Data!$AO288&lt;&gt;"",Scoring!$D$46)+IF(Data!$AP288&lt;&gt;"",Scoring!$D$47)+IF(Data!$AQ288&lt;&gt;"",Scoring!$D$48)+IF(Data!$AR288&lt;&gt;"",Scoring!$D$49)+IF(Data!$AS288&lt;&gt;"",Scoring!$D$50)+IF(Data!$AT288&lt;&gt;"",Scoring!$D$51)+IF(Data!$AU288&lt;&gt;"",Scoring!$D$52),"")</f>
        <v/>
      </c>
      <c r="AW288" s="180" t="str">
        <f>IF(AV288&lt;&gt;"",LOOKUP(AV288,Likelihoods!$A$7:$A$107,Likelihoods!B$7:B$107),"")</f>
        <v/>
      </c>
      <c r="AX288" s="181" t="str">
        <f>IF(AND(COUNTBLANK($B288:$O288)=13,COUNTBLANK($P288:$Q288)=1,COUNTBLANK($R288:$U288)=3,COUNTBLANK($V288:$X288)=2,COUNTBLANK($Y288:$AE288)=6,COUNTBLANK($AF288:$AJ288)=4,COUNTBLANK($AK288:AN288)=3,COUNTBLANK($AO288:$AQ288)=2,COUNTBLANK($AR288:$AS288)=1,COUNTBLANK($AT288:$AU288)=1),IF(Data!$B288&lt;&gt;"",Scoring!$E$7)+IF(Data!$C288&lt;&gt;"",Scoring!$E$8)+IF(Data!$D288&lt;&gt;"",Scoring!$E$9)+IF(Data!$E288&lt;&gt;"",Scoring!$E$10)+IF(Data!$F288&lt;&gt;"",Scoring!$E$11)+IF(Data!$G288&lt;&gt;"",Scoring!$E$12)+IF(Data!$H288&lt;&gt;"",Scoring!$E$13)+IF(Data!$I288&lt;&gt;"",Scoring!$E$14)+IF(Data!$J288&lt;&gt;"",Scoring!$E$15)+IF(Data!$K288&lt;&gt;"",Scoring!$E$16)+IF(Data!$L288&lt;&gt;"",Scoring!$E$17)+IF(Data!$M288&lt;&gt;"",Scoring!$E$18)+IF(Data!$N288&lt;&gt;"",Scoring!$E$19)+IF(Data!$O288&lt;&gt;"",Scoring!$E$20)+IF(Data!$P288&lt;&gt;"",Scoring!$E$21)+IF(Data!$Q288&lt;&gt;"",Scoring!$E$22)+IF(Data!$R288&lt;&gt;"",Scoring!$E$23)+IF(Data!$S288&lt;&gt;"",Scoring!$E$24)+IF(Data!$T288&lt;&gt;"",Scoring!$E$25)+IF(Data!$U288&lt;&gt;"",Scoring!$E$26)+IF(Data!$V288&lt;&gt;"",Scoring!$E$27)+IF(Data!$W288&lt;&gt;"",Scoring!$E$28)+IF(Data!$X288&lt;&gt;"",Scoring!$E$29)+IF(Data!$Y288&lt;&gt;"",Scoring!$E$30)+IF(Data!$Z288&lt;&gt;"",Scoring!$E$31)+IF(Data!$AA288&lt;&gt;"",Scoring!$E$32)+IF(Data!$AB288&lt;&gt;"",Scoring!$E$33)+IF(Data!$AC288&lt;&gt;"",Scoring!$E$34)+IF(Data!$AD288&lt;&gt;"",Scoring!$E$35)+IF(Data!$AE288&lt;&gt;"",Scoring!$E$36)+IF(Data!$AF288&lt;&gt;"",Scoring!$E$37)+IF(Data!$AG288&lt;&gt;"",Scoring!$E$38)+IF(Data!$AH288&lt;&gt;"",Scoring!$E$39)+IF(Data!$AI288&lt;&gt;"",Scoring!$E$40)+IF(Data!$AJ288&lt;&gt;"",Scoring!$E$41)+IF(Data!$AK288&lt;&gt;"",Scoring!$E$42)+IF(Data!$AL288&lt;&gt;"",Scoring!$E$43)+IF(Data!$AM288&lt;&gt;"",Scoring!$E$44)+IF(Data!$AN288&lt;&gt;"",Scoring!$E$45)+IF(Data!$AO288&lt;&gt;"",Scoring!$E$46)+IF(Data!$AP288&lt;&gt;"",Scoring!$E$47)+IF(Data!$AQ288&lt;&gt;"",Scoring!$E$48)+IF(Data!$AR288&lt;&gt;"",Scoring!$E$49)+IF(Data!$AS288&lt;&gt;"",Scoring!$E$50)+IF(Data!$AT288&lt;&gt;"",Scoring!$E$51)+IF(Data!$AU288&lt;&gt;"",Scoring!$E$52),"")</f>
        <v/>
      </c>
      <c r="AY288" s="180" t="str">
        <f>IF(AX288&lt;&gt;"",LOOKUP(AX288,Likelihoods!$A$7:$A$107,Likelihoods!C$7:C$107),"")</f>
        <v/>
      </c>
      <c r="AZ288" s="182" t="str">
        <f>IF(AND(COUNTBLANK($B288:$O288)=13,COUNTBLANK($P288:$Q288)=1,COUNTBLANK($R288:$U288)=3,COUNTBLANK($V288:$X288)=2,COUNTBLANK($Y288:$AE288)=6,COUNTBLANK($AF288:$AJ288)=4,COUNTBLANK($AK288:AN288)=3,COUNTBLANK($AO288:$AQ288)=2,COUNTBLANK($AR288:$AS288)=1,COUNTBLANK($AT288:$AU288)=1),IF(Data!$B288&lt;&gt;"",Scoring!$F$7)+IF(Data!$C288&lt;&gt;"",Scoring!$F$8)+IF(Data!$D288&lt;&gt;"",Scoring!$F$9)+IF(Data!$E288&lt;&gt;"",Scoring!$F$10)+IF(Data!$F288&lt;&gt;"",Scoring!$F$11)+IF(Data!$G288&lt;&gt;"",Scoring!$F$12)+IF(Data!$H288&lt;&gt;"",Scoring!$F$13)+IF(Data!$I288&lt;&gt;"",Scoring!$F$14)+IF(Data!$J288&lt;&gt;"",Scoring!$F$15)+IF(Data!$K288&lt;&gt;"",Scoring!$F$16)+IF(Data!$L288&lt;&gt;"",Scoring!$F$17)+IF(Data!$M288&lt;&gt;"",Scoring!$F$18)+IF(Data!$N288&lt;&gt;"",Scoring!$F$19)+IF(Data!$O288&lt;&gt;"",Scoring!$F$20)+IF(Data!$P288&lt;&gt;"",Scoring!$F$21)+IF(Data!$Q288&lt;&gt;"",Scoring!$F$22)+IF(Data!$R288&lt;&gt;"",Scoring!$F$23)+IF(Data!$S288&lt;&gt;"",Scoring!$F$24)+IF(Data!$T288&lt;&gt;"",Scoring!$F$25)+IF(Data!$U288&lt;&gt;"",Scoring!$F$26)+IF(Data!$V288&lt;&gt;"",Scoring!$F$27)+IF(Data!$W288&lt;&gt;"",Scoring!$F$28)+IF(Data!$X288&lt;&gt;"",Scoring!$F$29)+IF(Data!$Y288&lt;&gt;"",Scoring!$F$30)+IF(Data!$Z288&lt;&gt;"",Scoring!$F$31)+IF(Data!$AA288&lt;&gt;"",Scoring!$F$32)+IF(Data!$AB288&lt;&gt;"",Scoring!$F$33)+IF(Data!$AC288&lt;&gt;"",Scoring!$F$34)+IF(Data!$AD288&lt;&gt;"",Scoring!$F$35)+IF(Data!$AE288&lt;&gt;"",Scoring!$F$36)+IF(Data!$AF288&lt;&gt;"",Scoring!$F$37)+IF(Data!$AG288&lt;&gt;"",Scoring!$F$38)+IF(Data!$AH288&lt;&gt;"",Scoring!$F$39)+IF(Data!$AI288&lt;&gt;"",Scoring!$F$40)+IF(Data!$AJ288&lt;&gt;"",Scoring!$F$41)+IF(Data!$AK288&lt;&gt;"",Scoring!$F$42)+IF(Data!$AL288&lt;&gt;"",Scoring!$F$43)+IF(Data!$AM288&lt;&gt;"",Scoring!$F$44)+IF(Data!$AN288&lt;&gt;"",Scoring!$F$45)+IF(Data!$AO288&lt;&gt;"",Scoring!$F$46)+IF(Data!$AP288&lt;&gt;"",Scoring!$F$47)+IF(Data!$AQ288&lt;&gt;"",Scoring!$F$48)+IF(Data!$AR288&lt;&gt;"",Scoring!$F$49)+IF(Data!$AS288&lt;&gt;"",Scoring!$F$50)+IF(Data!$AT288&lt;&gt;"",Scoring!$F$51)+IF(Data!$AU288&lt;&gt;"",Scoring!$F$52),"")</f>
        <v/>
      </c>
      <c r="BA288" s="183" t="str">
        <f>IF(AZ288&lt;&gt;"",LOOKUP(AZ288,Likelihoods!$A$7:$A$107,Likelihoods!D$7:D$107),"")</f>
        <v/>
      </c>
      <c r="BB288" s="181" t="str">
        <f>IF(AND(COUNTBLANK($B288:$O288)=13,COUNTBLANK($P288:$Q288)=1,COUNTBLANK($R288:$U288)=3,COUNTBLANK($V288:$X288)=2,COUNTBLANK($Y288:$AE288)=6,COUNTBLANK($AF288:$AJ288)=4,COUNTBLANK($AK288:AN288)=3,COUNTBLANK($AO288:$AQ288)=2,COUNTBLANK($AR288:$AS288)=1,COUNTBLANK($AT288:$AU288)=1),IF(Data!$B288&lt;&gt;"",Scoring!$G$7)+IF(Data!$C288&lt;&gt;"",Scoring!$G$8)+IF(Data!$D288&lt;&gt;"",Scoring!$G$9)+IF(Data!$E288&lt;&gt;"",Scoring!$G$10)+IF(Data!$F288&lt;&gt;"",Scoring!$G$11)+IF(Data!$G288&lt;&gt;"",Scoring!$G$12)+IF(Data!$H288&lt;&gt;"",Scoring!$G$13)+IF(Data!$I288&lt;&gt;"",Scoring!$G$14)+IF(Data!$J288&lt;&gt;"",Scoring!$G$15)+IF(Data!$K288&lt;&gt;"",Scoring!$G$16)+IF(Data!$L288&lt;&gt;"",Scoring!$G$17)+IF(Data!$M288&lt;&gt;"",Scoring!$G$18)+IF(Data!$N288&lt;&gt;"",Scoring!$G$19)+IF(Data!$O288&lt;&gt;"",Scoring!$G$20)+IF(Data!$P288&lt;&gt;"",Scoring!$G$21)+IF(Data!$Q288&lt;&gt;"",Scoring!$G$22)+IF(Data!$R288&lt;&gt;"",Scoring!$G$23)+IF(Data!$S288&lt;&gt;"",Scoring!$G$24)+IF(Data!$T288&lt;&gt;"",Scoring!$G$25)+IF(Data!$U288&lt;&gt;"",Scoring!$G$26)+IF(Data!$V288&lt;&gt;"",Scoring!$G$27)+IF(Data!$W288&lt;&gt;"",Scoring!$G$28)+IF(Data!$X288&lt;&gt;"",Scoring!$G$29)+IF(Data!$Y288&lt;&gt;"",Scoring!$G$30)+IF(Data!$Z288&lt;&gt;"",Scoring!$G$31)+IF(Data!$AA288&lt;&gt;"",Scoring!$G$32)+IF(Data!$AB288&lt;&gt;"",Scoring!$G$33)+IF(Data!$AC288&lt;&gt;"",Scoring!$G$34)+IF(Data!$AD288&lt;&gt;"",Scoring!$G$35)+IF(Data!$AE288&lt;&gt;"",Scoring!$G$36)+IF(Data!$AF288&lt;&gt;"",Scoring!$G$37)+IF(Data!$AG288&lt;&gt;"",Scoring!$G$38)+IF(Data!$AH288&lt;&gt;"",Scoring!$G$39)+IF(Data!$AI288&lt;&gt;"",Scoring!$G$40)+IF(Data!$AJ288&lt;&gt;"",Scoring!$G$41)+IF(Data!$AK288&lt;&gt;"",Scoring!$G$42)+IF(Data!$AL288&lt;&gt;"",Scoring!$G$43)+IF(Data!$AM288&lt;&gt;"",Scoring!$G$44)+IF(Data!$AN288&lt;&gt;"",Scoring!$G$45)+IF(Data!$AO288&lt;&gt;"",Scoring!$G$46)+IF(Data!$AP288&lt;&gt;"",Scoring!$G$47)+IF(Data!$AQ288&lt;&gt;"",Scoring!$G$48)+IF(Data!$AR288&lt;&gt;"",Scoring!$G$49)+IF(Data!$AS288&lt;&gt;"",Scoring!$G$50)+IF(Data!$AT288&lt;&gt;"",Scoring!$G$51)+IF(Data!$AU288&lt;&gt;"",Scoring!$G$52),"")</f>
        <v/>
      </c>
      <c r="BC288" s="184" t="str">
        <f>IF(BB288&lt;&gt;"",LOOKUP(BB288,Likelihoods!$A$7:$A$107,Likelihoods!E$7:E$107),"")</f>
        <v/>
      </c>
      <c r="BD288" s="185" t="str">
        <f>IF(AND(COUNTBLANK($B288:$O288)=13,COUNTBLANK($P288:$Q288)=1,COUNTBLANK($R288:$U288)=3,COUNTBLANK($V288:$X288)=2,COUNTBLANK($Y288:$AE288)=6,COUNTBLANK($AF288:$AJ288)=4,COUNTBLANK($AK288:AN288)=3,COUNTBLANK($AO288:$AQ288)=2,COUNTBLANK($AR288:$AS288)=1,COUNTBLANK($AT288:$AU288)=1),IF(Data!$B288&lt;&gt;"",Scoring!$H$7)+IF(Data!$C288&lt;&gt;"",Scoring!$H$8)+IF(Data!$D288&lt;&gt;"",Scoring!$H$9)+IF(Data!$E288&lt;&gt;"",Scoring!$H$10)+IF(Data!$F288&lt;&gt;"",Scoring!$H$11)+IF(Data!$G288&lt;&gt;"",Scoring!$H$12)+IF(Data!$H288&lt;&gt;"",Scoring!$H$13)+IF(Data!$I288&lt;&gt;"",Scoring!$H$14)+IF(Data!$J288&lt;&gt;"",Scoring!$H$15)+IF(Data!$K288&lt;&gt;"",Scoring!$H$16)+IF(Data!$L288&lt;&gt;"",Scoring!$H$17)+IF(Data!$M288&lt;&gt;"",Scoring!$H$18)+IF(Data!$N288&lt;&gt;"",Scoring!$H$19)+IF(Data!$O288&lt;&gt;"",Scoring!$H$20)+IF(Data!$P288&lt;&gt;"",Scoring!$H$21)+IF(Data!$Q288&lt;&gt;"",Scoring!$H$22)+IF(Data!$R288&lt;&gt;"",Scoring!$H$23)+IF(Data!$S288&lt;&gt;"",Scoring!$H$24)+IF(Data!$T288&lt;&gt;"",Scoring!$H$25)+IF(Data!$U288&lt;&gt;"",Scoring!$H$26)+IF(Data!$V288&lt;&gt;"",Scoring!$H$27)+IF(Data!$W288&lt;&gt;"",Scoring!$H$28)+IF(Data!$X288&lt;&gt;"",Scoring!$H$29)+IF(Data!$Y288&lt;&gt;"",Scoring!$H$30)+IF(Data!$Z288&lt;&gt;"",Scoring!$H$31)+IF(Data!$AA288&lt;&gt;"",Scoring!$H$32)+IF(Data!$AB288&lt;&gt;"",Scoring!$H$33)+IF(Data!$AC288&lt;&gt;"",Scoring!$H$34)+IF(Data!$AD288&lt;&gt;"",Scoring!$H$35)+IF(Data!$AE288&lt;&gt;"",Scoring!$H$36)+IF(Data!$AF288&lt;&gt;"",Scoring!$H$37)+IF(Data!$AG288&lt;&gt;"",Scoring!$H$38)+IF(Data!$AH288&lt;&gt;"",Scoring!$H$39)+IF(Data!$AI288&lt;&gt;"",Scoring!$H$40)+IF(Data!$AJ288&lt;&gt;"",Scoring!$H$41)+IF(Data!$AK288&lt;&gt;"",Scoring!$H$42)+IF(Data!$AL288&lt;&gt;"",Scoring!$H$43)+IF(Data!$AM288&lt;&gt;"",Scoring!$H$44)+IF(Data!$AN288&lt;&gt;"",Scoring!$H$45)+IF(Data!$AO288&lt;&gt;"",Scoring!$H$46)+IF(Data!$AP288&lt;&gt;"",Scoring!$H$47)+IF(Data!$AQ288&lt;&gt;"",Scoring!$H$48)+IF(Data!$AR288&lt;&gt;"",Scoring!$H$49)+IF(Data!$AS288&lt;&gt;"",Scoring!$H$50)+IF(Data!$AT288&lt;&gt;"",Scoring!$H$51)+IF(Data!$AU288&lt;&gt;"",Scoring!$H$52),"")</f>
        <v/>
      </c>
      <c r="BE288" s="186" t="str">
        <f>IF(BD288&lt;&gt;"",LOOKUP(BD288,Likelihoods!$A$7:$A$107,Likelihoods!F$7:F$107),"")</f>
        <v/>
      </c>
      <c r="BF288" s="181" t="str">
        <f>IF(AND(COUNTBLANK($B288:$O288)=13,COUNTBLANK($P288:$Q288)=1,COUNTBLANK($R288:$U288)=3,COUNTBLANK($V288:$X288)=2,COUNTBLANK($Y288:$AE288)=6,COUNTBLANK($AF288:$AJ288)=4,COUNTBLANK($AK288:AN288)=3,COUNTBLANK($AO288:$AQ288)=2,COUNTBLANK($AR288:$AS288)=1,COUNTBLANK($AT288:$AU288)=1),IF(Data!$B288&lt;&gt;"",Scoring!$I$7)+IF(Data!$C288&lt;&gt;"",Scoring!$I$8)+IF(Data!$D288&lt;&gt;"",Scoring!$I$9)+IF(Data!$E288&lt;&gt;"",Scoring!$I$10)+IF(Data!$F288&lt;&gt;"",Scoring!$I$11)+IF(Data!$G288&lt;&gt;"",Scoring!$I$12)+IF(Data!$H288&lt;&gt;"",Scoring!$I$13)+IF(Data!$I288&lt;&gt;"",Scoring!$I$14)+IF(Data!$J288&lt;&gt;"",Scoring!$I$15)+IF(Data!$K288&lt;&gt;"",Scoring!$I$16)+IF(Data!$L288&lt;&gt;"",Scoring!$I$17)+IF(Data!$M288&lt;&gt;"",Scoring!$I$18)+IF(Data!$N288&lt;&gt;"",Scoring!$I$19)+IF(Data!$O288&lt;&gt;"",Scoring!$I$20)+IF(Data!$P288&lt;&gt;"",Scoring!$I$21)+IF(Data!$Q288&lt;&gt;"",Scoring!$I$22)+IF(Data!$R288&lt;&gt;"",Scoring!$I$23)+IF(Data!$S288&lt;&gt;"",Scoring!$I$24)+IF(Data!$T288&lt;&gt;"",Scoring!$I$25)+IF(Data!$U288&lt;&gt;"",Scoring!$I$26)+IF(Data!$V288&lt;&gt;"",Scoring!$I$27)+IF(Data!$W288&lt;&gt;"",Scoring!$I$28)+IF(Data!$X288&lt;&gt;"",Scoring!$I$29)+IF(Data!$Y288&lt;&gt;"",Scoring!$I$30)+IF(Data!$Z288&lt;&gt;"",Scoring!$I$31)+IF(Data!$AA288&lt;&gt;"",Scoring!$I$32)+IF(Data!$AB288&lt;&gt;"",Scoring!$I$33)+IF(Data!$AC288&lt;&gt;"",Scoring!$I$34)+IF(Data!$AD288&lt;&gt;"",Scoring!$I$35)+IF(Data!$AE288&lt;&gt;"",Scoring!$I$36)+IF(Data!$AF288&lt;&gt;"",Scoring!$I$37)+IF(Data!$AG288&lt;&gt;"",Scoring!$I$38)+IF(Data!$AH288&lt;&gt;"",Scoring!$I$39)+IF(Data!$AI288&lt;&gt;"",Scoring!$I$40)+IF(Data!$AJ288&lt;&gt;"",Scoring!$I$41)+IF(Data!$AK288&lt;&gt;"",Scoring!$I$42)+IF(Data!$AL288&lt;&gt;"",Scoring!$I$43)+IF(Data!$AM288&lt;&gt;"",Scoring!$I$44)+IF(Data!$AN288&lt;&gt;"",Scoring!$I$45)+IF(Data!$AO288&lt;&gt;"",Scoring!$I$46)+IF(Data!$AP288&lt;&gt;"",Scoring!$I$47)+IF(Data!$AQ288&lt;&gt;"",Scoring!$I$48)+IF(Data!$AR288&lt;&gt;"",Scoring!$I$49)+IF(Data!$AS288&lt;&gt;"",Scoring!$I$50)+IF(Data!$AT288&lt;&gt;"",Scoring!$I$51)+IF(Data!$AU288&lt;&gt;"",Scoring!$I$52),"")</f>
        <v/>
      </c>
      <c r="BG288" s="180" t="str">
        <f>IF(BF288&lt;&gt;"",LOOKUP(BF288,Likelihoods!$A$7:$A$107,Likelihoods!G$7:G$107),"")</f>
        <v/>
      </c>
      <c r="BH288" s="187" t="str">
        <f>IF(AND(COUNTBLANK($B288:$O288)=13,COUNTBLANK($P288:$Q288)=1,COUNTBLANK($R288:$U288)=3,COUNTBLANK($V288:$X288)=2,COUNTBLANK($Y288:$AE288)=6,COUNTBLANK($AF288:$AJ288)=4,COUNTBLANK($AK288:AN288)=3,COUNTBLANK($AO288:$AQ288)=2,COUNTBLANK($AR288:$AS288)=1,COUNTBLANK($AT288:$AU288)=1),IF(Data!$B288&lt;&gt;"",Scoring!$J$7)+IF(Data!$C288&lt;&gt;"",Scoring!$J$8)+IF(Data!$D288&lt;&gt;"",Scoring!$J$9)+IF(Data!$E288&lt;&gt;"",Scoring!$J$10)+IF(Data!$F288&lt;&gt;"",Scoring!$J$11)+IF(Data!$G288&lt;&gt;"",Scoring!$J$12)+IF(Data!$H288&lt;&gt;"",Scoring!$J$13)+IF(Data!$I288&lt;&gt;"",Scoring!$J$14)+IF(Data!$J288&lt;&gt;"",Scoring!$J$15)+IF(Data!$K288&lt;&gt;"",Scoring!$J$16)+IF(Data!$L288&lt;&gt;"",Scoring!$J$17)+IF(Data!$M288&lt;&gt;"",Scoring!$J$18)+IF(Data!$N288&lt;&gt;"",Scoring!$J$19)+IF(Data!$O288&lt;&gt;"",Scoring!$J$20)+IF(Data!$P288&lt;&gt;"",Scoring!$J$21)+IF(Data!$Q288&lt;&gt;"",Scoring!$J$22)+IF(Data!$R288&lt;&gt;"",Scoring!$J$23)+IF(Data!$S288&lt;&gt;"",Scoring!$J$24)+IF(Data!$T288&lt;&gt;"",Scoring!$J$25)+IF(Data!$U288&lt;&gt;"",Scoring!$J$26)+IF(Data!$V288&lt;&gt;"",Scoring!$J$27)+IF(Data!$W288&lt;&gt;"",Scoring!$J$28)+IF(Data!$X288&lt;&gt;"",Scoring!$J$29)+IF(Data!$Y288&lt;&gt;"",Scoring!$J$30)+IF(Data!$Z288&lt;&gt;"",Scoring!$J$31)+IF(Data!$AA288&lt;&gt;"",Scoring!$J$32)+IF(Data!$AB288&lt;&gt;"",Scoring!$J$33)+IF(Data!$AC288&lt;&gt;"",Scoring!$J$34)+IF(Data!$AD288&lt;&gt;"",Scoring!$J$35)+IF(Data!$AE288&lt;&gt;"",Scoring!$J$36)+IF(Data!$AF288&lt;&gt;"",Scoring!$J$37)+IF(Data!$AG288&lt;&gt;"",Scoring!$J$38)+IF(Data!$AH288&lt;&gt;"",Scoring!$J$39)+IF(Data!$AI288&lt;&gt;"",Scoring!$J$40)+IF(Data!$AJ288&lt;&gt;"",Scoring!$J$41)+IF(Data!$AK288&lt;&gt;"",Scoring!$J$42)+IF(Data!$AL288&lt;&gt;"",Scoring!$J$43)+IF(Data!$AM288&lt;&gt;"",Scoring!$J$44)+IF(Data!$AN288&lt;&gt;"",Scoring!$J$45)+IF(Data!$AO288&lt;&gt;"",Scoring!$J$46)+IF(Data!$AP288&lt;&gt;"",Scoring!$J$47)+IF(Data!$AQ288&lt;&gt;"",Scoring!$J$48)+IF(Data!$AR288&lt;&gt;"",Scoring!$J$49)+IF(Data!$AS288&lt;&gt;"",Scoring!$J$50)+IF(Data!$AT288&lt;&gt;"",Scoring!$J$51)+IF(Data!$AU288&lt;&gt;"",Scoring!$J$52),"")</f>
        <v/>
      </c>
      <c r="BI288" s="183" t="str">
        <f>IF(BH288&lt;&gt;"",LOOKUP(BH288,Likelihoods!$A$7:$A$107,Likelihoods!H$7:H$107),"")</f>
        <v/>
      </c>
      <c r="BJ288" s="188" t="str">
        <f>IF(AND(COUNTBLANK($B288:$O288)=13,COUNTBLANK($P288:$Q288)=1,COUNTBLANK($R288:$U288)=3,COUNTBLANK($V288:$X288)=2,COUNTBLANK($Y288:$AE288)=6,COUNTBLANK($AF288:$AJ288)=4,COUNTBLANK($AK288:AN288)=3,COUNTBLANK($AO288:$AQ288)=2,COUNTBLANK($AR288:$AS288)=1,COUNTBLANK($AT288:$AU288)=1),IF(Data!$B288&lt;&gt;"",Scoring!$K$7)+IF(Data!$C288&lt;&gt;"",Scoring!$K$8)+IF(Data!$D288&lt;&gt;"",Scoring!$K$9)+IF(Data!$E288&lt;&gt;"",Scoring!$K$10)+IF(Data!$F288&lt;&gt;"",Scoring!$K$11)+IF(Data!$G288&lt;&gt;"",Scoring!$K$12)+IF(Data!$H288&lt;&gt;"",Scoring!$K$13)+IF(Data!$I288&lt;&gt;"",Scoring!$K$14)+IF(Data!$J288&lt;&gt;"",Scoring!$K$15)+IF(Data!$K288&lt;&gt;"",Scoring!$K$16)+IF(Data!$L288&lt;&gt;"",Scoring!$K$17)+IF(Data!$M288&lt;&gt;"",Scoring!$K$18)+IF(Data!$N288&lt;&gt;"",Scoring!$K$19)+IF(Data!$O288&lt;&gt;"",Scoring!$K$20)+IF(Data!$P288&lt;&gt;"",Scoring!$K$21)+IF(Data!$Q288&lt;&gt;"",Scoring!$K$22)+IF(Data!$R288&lt;&gt;"",Scoring!$K$23)+IF(Data!$S288&lt;&gt;"",Scoring!$K$24)+IF(Data!$T288&lt;&gt;"",Scoring!$K$25)+IF(Data!$U288&lt;&gt;"",Scoring!$K$26)+IF(Data!$V288&lt;&gt;"",Scoring!$K$27)+IF(Data!$W288&lt;&gt;"",Scoring!$K$28)+IF(Data!$X288&lt;&gt;"",Scoring!$K$29)+IF(Data!$Y288&lt;&gt;"",Scoring!$K$30)+IF(Data!$Z288&lt;&gt;"",Scoring!$K$31)+IF(Data!$AA288&lt;&gt;"",Scoring!$K$32)+IF(Data!$AB288&lt;&gt;"",Scoring!$K$33)+IF(Data!$AC288&lt;&gt;"",Scoring!$K$34)+IF(Data!$AD288&lt;&gt;"",Scoring!$K$35)+IF(Data!$AE288&lt;&gt;"",Scoring!$K$36)+IF(Data!$AF288&lt;&gt;"",Scoring!$K$37)+IF(Data!$AG288&lt;&gt;"",Scoring!$K$38)+IF(Data!$AH288&lt;&gt;"",Scoring!$K$39)+IF(Data!$AI288&lt;&gt;"",Scoring!$K$40)+IF(Data!$AJ288&lt;&gt;"",Scoring!$K$41)+IF(Data!$AK288&lt;&gt;"",Scoring!$K$42)+IF(Data!$AL288&lt;&gt;"",Scoring!$K$43)+IF(Data!$AM288&lt;&gt;"",Scoring!$K$44)+IF(Data!$AN288&lt;&gt;"",Scoring!$K$45)+IF(Data!$AO288&lt;&gt;"",Scoring!$K$46)+IF(Data!$AP288&lt;&gt;"",Scoring!$K$47)+IF(Data!$AQ288&lt;&gt;"",Scoring!$K$48)+IF(Data!$AR288&lt;&gt;"",Scoring!$K$49)+IF(Data!$AS288&lt;&gt;"",Scoring!$K$50)+IF(Data!$AT288&lt;&gt;"",Scoring!$K$51)+IF(Data!$AU288&lt;&gt;"",Scoring!$K$52),"")</f>
        <v/>
      </c>
      <c r="BK288" s="184" t="str">
        <f>IF(BJ288&lt;&gt;"",LOOKUP(BJ288,Likelihoods!$A$7:$A$107,Likelihoods!I$7:I$107),"")</f>
        <v/>
      </c>
      <c r="BL288" s="187" t="str">
        <f>IF(AND(COUNTBLANK($B288:$O288)=13,COUNTBLANK($P288:$Q288)=1,COUNTBLANK($R288:$U288)=3,COUNTBLANK($V288:$X288)=2,COUNTBLANK($Y288:$AE288)=6,COUNTBLANK($AF288:$AJ288)=4,COUNTBLANK($AK288:AN288)=3,COUNTBLANK($AO288:$AQ288)=2,COUNTBLANK($AR288:$AS288)=1,COUNTBLANK($AT288:$AU288)=1),IF(Data!$B288&lt;&gt;"",Scoring!$L$7)+IF(Data!$C288&lt;&gt;"",Scoring!$L$8)+IF(Data!$D288&lt;&gt;"",Scoring!$L$9)+IF(Data!$E288&lt;&gt;"",Scoring!$L$10)+IF(Data!$F288&lt;&gt;"",Scoring!$L$11)+IF(Data!$G288&lt;&gt;"",Scoring!$L$12)+IF(Data!$H288&lt;&gt;"",Scoring!$L$13)+IF(Data!$I288&lt;&gt;"",Scoring!$L$14)+IF(Data!$J288&lt;&gt;"",Scoring!$L$15)+IF(Data!$K288&lt;&gt;"",Scoring!$L$16)+IF(Data!$L288&lt;&gt;"",Scoring!$L$17)+IF(Data!$M288&lt;&gt;"",Scoring!$L$18)+IF(Data!$N288&lt;&gt;"",Scoring!$L$19)+IF(Data!$O288&lt;&gt;"",Scoring!$L$20)+IF(Data!$P288&lt;&gt;"",Scoring!$L$21)+IF(Data!$Q288&lt;&gt;"",Scoring!$L$22)+IF(Data!$R288&lt;&gt;"",Scoring!$L$23)+IF(Data!$S288&lt;&gt;"",Scoring!$L$24)+IF(Data!$T288&lt;&gt;"",Scoring!$L$25)+IF(Data!$U288&lt;&gt;"",Scoring!$L$26)+IF(Data!$V288&lt;&gt;"",Scoring!$L$27)+IF(Data!$W288&lt;&gt;"",Scoring!$L$28)+IF(Data!$X288&lt;&gt;"",Scoring!$L$29)+IF(Data!$Y288&lt;&gt;"",Scoring!$L$30)+IF(Data!$Z288&lt;&gt;"",Scoring!$L$31)+IF(Data!$AA288&lt;&gt;"",Scoring!$L$32)+IF(Data!$AB288&lt;&gt;"",Scoring!$L$33)+IF(Data!$AC288&lt;&gt;"",Scoring!$L$34)+IF(Data!$AD288&lt;&gt;"",Scoring!$L$35)+IF(Data!$AE288&lt;&gt;"",Scoring!$L$36)+IF(Data!$AF288&lt;&gt;"",Scoring!$L$37)+IF(Data!$AG288&lt;&gt;"",Scoring!$L$38)+IF(Data!$AH288&lt;&gt;"",Scoring!$L$39)+IF(Data!$AI288&lt;&gt;"",Scoring!$L$40)+IF(Data!$AJ288&lt;&gt;"",Scoring!$L$41)+IF(Data!$AK288&lt;&gt;"",Scoring!$L$42)+IF(Data!$AL288&lt;&gt;"",Scoring!$L$43)+IF(Data!$AM288&lt;&gt;"",Scoring!$L$44)+IF(Data!$AN288&lt;&gt;"",Scoring!$L$45)+IF(Data!$AO288&lt;&gt;"",Scoring!$L$46)+IF(Data!$AP288&lt;&gt;"",Scoring!$L$47)+IF(Data!$AQ288&lt;&gt;"",Scoring!$L$48)+IF(Data!$AR288&lt;&gt;"",Scoring!$L$49)+IF(Data!$AS288&lt;&gt;"",Scoring!$L$50)+IF(Data!$AT288&lt;&gt;"",Scoring!$L$51)+IF(Data!$AU288&lt;&gt;"",Scoring!$L$52),"")</f>
        <v/>
      </c>
      <c r="BM288" s="180" t="str">
        <f>IF(BL288&lt;&gt;"",LOOKUP(BL288,Likelihoods!$A$7:$A$107,Likelihoods!J$7:J$107),"")</f>
        <v/>
      </c>
      <c r="BN288" s="181" t="str">
        <f>IF(AND(COUNTBLANK($B288:$O288)=13,COUNTBLANK($P288:$Q288)=1,COUNTBLANK($R288:$U288)=3,COUNTBLANK($V288:$X288)=2,COUNTBLANK($Y288:$AE288)=6,COUNTBLANK($AF288:$AJ288)=4,COUNTBLANK($AK288:AN288)=3,COUNTBLANK($AO288:$AQ288)=2,COUNTBLANK($AR288:$AS288)=1,COUNTBLANK($AT288:$AU288)=1),IF(Data!$B288&lt;&gt;"",Scoring!$M$7)+IF(Data!$C288&lt;&gt;"",Scoring!$M$8)+IF(Data!$D288&lt;&gt;"",Scoring!$M$9)+IF(Data!$E288&lt;&gt;"",Scoring!$M$10)+IF(Data!$F288&lt;&gt;"",Scoring!$M$11)+IF(Data!$G288&lt;&gt;"",Scoring!$M$12)+IF(Data!$H288&lt;&gt;"",Scoring!$M$13)+IF(Data!$I288&lt;&gt;"",Scoring!$M$14)+IF(Data!$J288&lt;&gt;"",Scoring!$M$15)+IF(Data!$K288&lt;&gt;"",Scoring!$M$16)+IF(Data!$L288&lt;&gt;"",Scoring!$M$17)+IF(Data!$M288&lt;&gt;"",Scoring!$M$18)+IF(Data!$N288&lt;&gt;"",Scoring!$M$19)+IF(Data!$O288&lt;&gt;"",Scoring!$M$20)+IF(Data!$P288&lt;&gt;"",Scoring!$M$21)+IF(Data!$Q288&lt;&gt;"",Scoring!$M$22)+IF(Data!$R288&lt;&gt;"",Scoring!$M$23)+IF(Data!$S288&lt;&gt;"",Scoring!$M$24)+IF(Data!$T288&lt;&gt;"",Scoring!$M$25)+IF(Data!$U288&lt;&gt;"",Scoring!$M$26)+IF(Data!$V288&lt;&gt;"",Scoring!$M$27)+IF(Data!$W288&lt;&gt;"",Scoring!$M$28)+IF(Data!$X288&lt;&gt;"",Scoring!$M$29)+IF(Data!$Y288&lt;&gt;"",Scoring!$M$30)+IF(Data!$Z288&lt;&gt;"",Scoring!$M$31)+IF(Data!$AA288&lt;&gt;"",Scoring!$M$32)+IF(Data!$AB288&lt;&gt;"",Scoring!$M$33)+IF(Data!$AC288&lt;&gt;"",Scoring!$M$34)+IF(Data!$AD288&lt;&gt;"",Scoring!$M$35)+IF(Data!$AE288&lt;&gt;"",Scoring!$M$36)+IF(Data!$AF288&lt;&gt;"",Scoring!$M$37)+IF(Data!$AG288&lt;&gt;"",Scoring!$M$38)+IF(Data!$AH288&lt;&gt;"",Scoring!$M$39)+IF(Data!$AI288&lt;&gt;"",Scoring!$M$40)+IF(Data!$AJ288&lt;&gt;"",Scoring!$M$41)+IF(Data!$AK288&lt;&gt;"",Scoring!$M$42)+IF(Data!$AL288&lt;&gt;"",Scoring!$M$43)+IF(Data!$AM288&lt;&gt;"",Scoring!$M$44)+IF(Data!$AN288&lt;&gt;"",Scoring!$M$45)+IF(Data!$AO288&lt;&gt;"",Scoring!$M$46)+IF(Data!$AP288&lt;&gt;"",Scoring!$M$47)+IF(Data!$AQ288&lt;&gt;"",Scoring!$M$48)+IF(Data!$AR288&lt;&gt;"",Scoring!$M$49)+IF(Data!$AS288&lt;&gt;"",Scoring!$M$50)+IF(Data!$AT288&lt;&gt;"",Scoring!$M$51)+IF(Data!$AU288&lt;&gt;"",Scoring!$M$52),"")</f>
        <v/>
      </c>
      <c r="BO288" s="184" t="str">
        <f>IF(BN288&lt;&gt;"",LOOKUP(BN288,Likelihoods!$A$7:$A$107,Likelihoods!K$7:K$107),"")</f>
        <v/>
      </c>
      <c r="BP288" s="179" t="str">
        <f>IF(AND(COUNTBLANK($B288:$O288)=13,COUNTBLANK($P288:$Q288)=1,COUNTBLANK($R288:$U288)=3,COUNTBLANK($V288:$X288)=2,COUNTBLANK($Y288:$AE288)=6,COUNTBLANK($AF288:$AJ288)=4,COUNTBLANK($AK288:AN288)=3,COUNTBLANK($AO288:$AQ288)=2,COUNTBLANK($AR288:$AS288)=1,COUNTBLANK($AT288:$AU288)=1),IF(Data!$B288&lt;&gt;"",Scoring!$N$7)+IF(Data!$C288&lt;&gt;"",Scoring!$N$8)+IF(Data!$D288&lt;&gt;"",Scoring!$N$9)+IF(Data!$E288&lt;&gt;"",Scoring!$N$10)+IF(Data!$F288&lt;&gt;"",Scoring!$N$11)+IF(Data!$G288&lt;&gt;"",Scoring!$N$12)+IF(Data!$H288&lt;&gt;"",Scoring!$N$13)+IF(Data!$I288&lt;&gt;"",Scoring!$N$14)+IF(Data!$J288&lt;&gt;"",Scoring!$N$15)+IF(Data!$K288&lt;&gt;"",Scoring!$N$16)+IF(Data!$L288&lt;&gt;"",Scoring!$N$17)+IF(Data!$M288&lt;&gt;"",Scoring!$N$18)+IF(Data!$N288&lt;&gt;"",Scoring!$N$19)+IF(Data!$O288&lt;&gt;"",Scoring!$N$20)+IF(Data!$P288&lt;&gt;"",Scoring!$N$21)+IF(Data!$Q288&lt;&gt;"",Scoring!$N$22)+IF(Data!$R288&lt;&gt;"",Scoring!$N$23)+IF(Data!$S288&lt;&gt;"",Scoring!$N$24)+IF(Data!$T288&lt;&gt;"",Scoring!$N$25)+IF(Data!$U288&lt;&gt;"",Scoring!$N$26)+IF(Data!$V288&lt;&gt;"",Scoring!$N$27)+IF(Data!$W288&lt;&gt;"",Scoring!$N$28)+IF(Data!$X288&lt;&gt;"",Scoring!$N$29)+IF(Data!$Y288&lt;&gt;"",Scoring!$N$30)+IF(Data!$Z288&lt;&gt;"",Scoring!$N$31)+IF(Data!$AA288&lt;&gt;"",Scoring!$N$32)+IF(Data!$AB288&lt;&gt;"",Scoring!$N$33)+IF(Data!$AC288&lt;&gt;"",Scoring!$N$34)+IF(Data!$AD288&lt;&gt;"",Scoring!$N$35)+IF(Data!$AE288&lt;&gt;"",Scoring!$N$36)+IF(Data!$AF288&lt;&gt;"",Scoring!$N$37)+IF(Data!$AG288&lt;&gt;"",Scoring!$N$38)+IF(Data!$AH288&lt;&gt;"",Scoring!$N$39)+IF(Data!$AI288&lt;&gt;"",Scoring!$N$40)+IF(Data!$AJ288&lt;&gt;"",Scoring!$N$41)+IF(Data!$AK288&lt;&gt;"",Scoring!$N$42)+IF(Data!$AL288&lt;&gt;"",Scoring!$N$43)+IF(Data!$AM288&lt;&gt;"",Scoring!$N$44)+IF(Data!$AN288&lt;&gt;"",Scoring!$N$45)+IF(Data!$AO288&lt;&gt;"",Scoring!$N$46)+IF(Data!$AP288&lt;&gt;"",Scoring!$N$47)+IF(Data!$AQ288&lt;&gt;"",Scoring!$N$48)+IF(Data!$AR288&lt;&gt;"",Scoring!$N$49)+IF(Data!$AS288&lt;&gt;"",Scoring!$N$50)+IF(Data!$AT288&lt;&gt;"",Scoring!$N$51)+IF(Data!$AU288&lt;&gt;"",Scoring!$N$52),"")</f>
        <v/>
      </c>
      <c r="BQ288" s="189" t="str">
        <f>IF(BP288&lt;&gt;"",LOOKUP(BP288,Likelihoods!$A$7:$A$107,Likelihoods!L$7:L$107),"")</f>
        <v/>
      </c>
      <c r="BR288" s="181" t="str">
        <f>IF(AND(COUNTBLANK($B288:$O288)=13,COUNTBLANK($P288:$Q288)=1,COUNTBLANK($R288:$U288)=3,COUNTBLANK($V288:$X288)=2,COUNTBLANK($Y288:$AE288)=6,COUNTBLANK($AF288:$AJ288)=4,COUNTBLANK($AK288:AN288)=3,COUNTBLANK($AO288:$AQ288)=2,COUNTBLANK($AR288:$AS288)=1,COUNTBLANK($AT288:$AU288)=1),IF(Data!$B288&lt;&gt;"",Scoring!$O$7)+IF(Data!$C288&lt;&gt;"",Scoring!$O$8)+IF(Data!$D288&lt;&gt;"",Scoring!$O$9)+IF(Data!$E288&lt;&gt;"",Scoring!$O$10)+IF(Data!$F288&lt;&gt;"",Scoring!$O$11)+IF(Data!$G288&lt;&gt;"",Scoring!$O$12)+IF(Data!$H288&lt;&gt;"",Scoring!$O$13)+IF(Data!$I288&lt;&gt;"",Scoring!$O$14)+IF(Data!$J288&lt;&gt;"",Scoring!$O$15)+IF(Data!$K288&lt;&gt;"",Scoring!$O$16)+IF(Data!$L288&lt;&gt;"",Scoring!$O$17)+IF(Data!$M288&lt;&gt;"",Scoring!$O$18)+IF(Data!$N288&lt;&gt;"",Scoring!$O$19)+IF(Data!$O288&lt;&gt;"",Scoring!$O$20)+IF(Data!$P288&lt;&gt;"",Scoring!$O$21)+IF(Data!$Q288&lt;&gt;"",Scoring!$O$22)+IF(Data!$R288&lt;&gt;"",Scoring!$O$23)+IF(Data!$S288&lt;&gt;"",Scoring!$O$24)+IF(Data!$T288&lt;&gt;"",Scoring!$O$25)+IF(Data!$U288&lt;&gt;"",Scoring!$O$26)+IF(Data!$V288&lt;&gt;"",Scoring!$O$27)+IF(Data!$W288&lt;&gt;"",Scoring!$O$28)+IF(Data!$X288&lt;&gt;"",Scoring!$O$29)+IF(Data!$Y288&lt;&gt;"",Scoring!$O$30)+IF(Data!$Z288&lt;&gt;"",Scoring!$O$31)+IF(Data!$AA288&lt;&gt;"",Scoring!$O$32)+IF(Data!$AB288&lt;&gt;"",Scoring!$O$33)+IF(Data!$AC288&lt;&gt;"",Scoring!$O$34)+IF(Data!$AD288&lt;&gt;"",Scoring!$O$35)+IF(Data!$AE288&lt;&gt;"",Scoring!$O$36)+IF(Data!$AF288&lt;&gt;"",Scoring!$O$37)+IF(Data!$AG288&lt;&gt;"",Scoring!$O$38)+IF(Data!$AH288&lt;&gt;"",Scoring!$O$39)+IF(Data!$AI288&lt;&gt;"",Scoring!$O$40)+IF(Data!$AJ288&lt;&gt;"",Scoring!$O$41)+IF(Data!$AK288&lt;&gt;"",Scoring!$O$42)+IF(Data!$AL288&lt;&gt;"",Scoring!$O$43)+IF(Data!$AM288&lt;&gt;"",Scoring!$O$44)+IF(Data!$AN288&lt;&gt;"",Scoring!$O$45)+IF(Data!$AO288&lt;&gt;"",Scoring!$O$46)+IF(Data!$AP288&lt;&gt;"",Scoring!$O$47)+IF(Data!$AQ288&lt;&gt;"",Scoring!$O$48)+IF(Data!$AR288&lt;&gt;"",Scoring!$O$49)+IF(Data!$AS288&lt;&gt;"",Scoring!$O$50)+IF(Data!$AT288&lt;&gt;"",Scoring!$O$51)+IF(Data!$AU288&lt;&gt;"",Scoring!$O$52),"")</f>
        <v/>
      </c>
      <c r="BS288" s="184" t="str">
        <f>IF(BR288&lt;&gt;"",LOOKUP(BR288,Likelihoods!$A$7:$A$107,Likelihoods!M$7:M$107),"")</f>
        <v/>
      </c>
      <c r="BT288" s="181" t="str">
        <f>IF(AND(COUNTBLANK($B288:$O288)=13,COUNTBLANK($P288:$Q288)=1,COUNTBLANK($R288:$U288)=3,COUNTBLANK($V288:$X288)=2,COUNTBLANK($Y288:$AE288)=6,COUNTBLANK($AF288:$AJ288)=4,COUNTBLANK($AK288:AN288)=3,COUNTBLANK($AO288:$AQ288)=2,COUNTBLANK($AR288:$AS288)=1,COUNTBLANK($AT288:$AU288)=1),IF(Data!$B288&lt;&gt;"",Scoring!$P$7)+IF(Data!$C288&lt;&gt;"",Scoring!$P$8)+IF(Data!$D288&lt;&gt;"",Scoring!$P$9)+IF(Data!$E288&lt;&gt;"",Scoring!$P$10)+IF(Data!$F288&lt;&gt;"",Scoring!$P$11)+IF(Data!$G288&lt;&gt;"",Scoring!$P$12)+IF(Data!$H288&lt;&gt;"",Scoring!$P$13)+IF(Data!$I288&lt;&gt;"",Scoring!$P$14)+IF(Data!$J288&lt;&gt;"",Scoring!$P$15)+IF(Data!$K288&lt;&gt;"",Scoring!$P$16)+IF(Data!$L288&lt;&gt;"",Scoring!$P$17)+IF(Data!$M288&lt;&gt;"",Scoring!$P$18)+IF(Data!$N288&lt;&gt;"",Scoring!$P$19)+IF(Data!$O288&lt;&gt;"",Scoring!$P$20)+IF(Data!$P288&lt;&gt;"",Scoring!$P$21)+IF(Data!$Q288&lt;&gt;"",Scoring!$P$22)+IF(Data!$R288&lt;&gt;"",Scoring!$P$23)+IF(Data!$S288&lt;&gt;"",Scoring!$P$24)+IF(Data!$T288&lt;&gt;"",Scoring!$P$25)+IF(Data!$U288&lt;&gt;"",Scoring!$P$26)+IF(Data!$V288&lt;&gt;"",Scoring!$P$27)+IF(Data!$W288&lt;&gt;"",Scoring!$P$28)+IF(Data!$X288&lt;&gt;"",Scoring!$P$29)+IF(Data!$Y288&lt;&gt;"",Scoring!$P$30)+IF(Data!$Z288&lt;&gt;"",Scoring!$P$31)+IF(Data!$AA288&lt;&gt;"",Scoring!$P$32)+IF(Data!$AB288&lt;&gt;"",Scoring!$P$33)+IF(Data!$AC288&lt;&gt;"",Scoring!$P$34)+IF(Data!$AD288&lt;&gt;"",Scoring!$P$35)+IF(Data!$AE288&lt;&gt;"",Scoring!$P$36)+IF(Data!$AF288&lt;&gt;"",Scoring!$P$37)+IF(Data!$AG288&lt;&gt;"",Scoring!$P$38)+IF(Data!$AH288&lt;&gt;"",Scoring!$P$39)+IF(Data!$AI288&lt;&gt;"",Scoring!$P$40)+IF(Data!$AJ288&lt;&gt;"",Scoring!$P$41)+IF(Data!$AK288&lt;&gt;"",Scoring!$P$42)+IF(Data!$AL288&lt;&gt;"",Scoring!$P$43)+IF(Data!$AM288&lt;&gt;"",Scoring!$P$44)+IF(Data!$AN288&lt;&gt;"",Scoring!$P$45)+IF(Data!$AO288&lt;&gt;"",Scoring!$P$46)+IF(Data!$AP288&lt;&gt;"",Scoring!$P$47)+IF(Data!$AQ288&lt;&gt;"",Scoring!$P$48)+IF(Data!$AR288&lt;&gt;"",Scoring!$P$49)+IF(Data!$AS288&lt;&gt;"",Scoring!$P$50)+IF(Data!$AT288&lt;&gt;"",Scoring!$P$51)+IF(Data!$AU288&lt;&gt;"",Scoring!$P$52),"")</f>
        <v/>
      </c>
      <c r="BU288" s="180" t="str">
        <f>IF(BT288&lt;&gt;"",LOOKUP(BT288,Likelihoods!$A$7:$A$107,Likelihoods!N$7:N$107),"")</f>
        <v/>
      </c>
      <c r="BV288" s="181" t="str">
        <f>IF(AND(COUNTBLANK($B288:$O288)=13,COUNTBLANK($P288:$Q288)=1,COUNTBLANK($R288:$U288)=3,COUNTBLANK($V288:$X288)=2,COUNTBLANK($Y288:$AE288)=6,COUNTBLANK($AF288:$AJ288)=4,COUNTBLANK($AK288:AN288)=3,COUNTBLANK($AO288:$AQ288)=2,COUNTBLANK($AR288:$AS288)=1,COUNTBLANK($AT288:$AU288)=1),IF(Data!$B288&lt;&gt;"",Scoring!$Q$7)+IF(Data!$C288&lt;&gt;"",Scoring!$Q$8)+IF(Data!$D288&lt;&gt;"",Scoring!$Q$9)+IF(Data!$E288&lt;&gt;"",Scoring!$Q$10)+IF(Data!$F288&lt;&gt;"",Scoring!$Q$11)+IF(Data!$G288&lt;&gt;"",Scoring!$Q$12)+IF(Data!$H288&lt;&gt;"",Scoring!$Q$13)+IF(Data!$I288&lt;&gt;"",Scoring!$Q$14)+IF(Data!$J288&lt;&gt;"",Scoring!$Q$15)+IF(Data!$K288&lt;&gt;"",Scoring!$Q$16)+IF(Data!$L288&lt;&gt;"",Scoring!$Q$17)+IF(Data!$M288&lt;&gt;"",Scoring!$Q$18)+IF(Data!$N288&lt;&gt;"",Scoring!$Q$19)+IF(Data!$O288&lt;&gt;"",Scoring!$Q$20)+IF(Data!$P288&lt;&gt;"",Scoring!$Q$21)+IF(Data!$Q288&lt;&gt;"",Scoring!$Q$22)+IF(Data!$R288&lt;&gt;"",Scoring!$Q$23)+IF(Data!$S288&lt;&gt;"",Scoring!$Q$24)+IF(Data!$T288&lt;&gt;"",Scoring!$Q$25)+IF(Data!$U288&lt;&gt;"",Scoring!$Q$26)+IF(Data!$V288&lt;&gt;"",Scoring!$Q$27)+IF(Data!$W288&lt;&gt;"",Scoring!$Q$28)+IF(Data!$X288&lt;&gt;"",Scoring!$Q$29)+IF(Data!$Y288&lt;&gt;"",Scoring!$Q$30)+IF(Data!$Z288&lt;&gt;"",Scoring!$Q$31)+IF(Data!$AA288&lt;&gt;"",Scoring!$Q$32)+IF(Data!$AB288&lt;&gt;"",Scoring!$Q$33)+IF(Data!$AC288&lt;&gt;"",Scoring!$Q$34)+IF(Data!$AD288&lt;&gt;"",Scoring!$Q$35)+IF(Data!$AE288&lt;&gt;"",Scoring!$Q$36)+IF(Data!$AF288&lt;&gt;"",Scoring!$Q$37)+IF(Data!$AG288&lt;&gt;"",Scoring!$Q$38)+IF(Data!$AH288&lt;&gt;"",Scoring!$Q$39)+IF(Data!$AI288&lt;&gt;"",Scoring!$Q$40)+IF(Data!$AJ288&lt;&gt;"",Scoring!$Q$41)+IF(Data!$AK288&lt;&gt;"",Scoring!$Q$42)+IF(Data!$AL288&lt;&gt;"",Scoring!$Q$43)+IF(Data!$AM288&lt;&gt;"",Scoring!$Q$44)+IF(Data!$AN288&lt;&gt;"",Scoring!$Q$45)+IF(Data!$AO288&lt;&gt;"",Scoring!$Q$46)+IF(Data!$AP288&lt;&gt;"",Scoring!$Q$47)+IF(Data!$AQ288&lt;&gt;"",Scoring!$Q$48)+IF(Data!$AR288&lt;&gt;"",Scoring!$Q$49)+IF(Data!$AS288&lt;&gt;"",Scoring!$Q$50)+IF(Data!$AT288&lt;&gt;"",Scoring!$Q$51)+IF(Data!$AU288&lt;&gt;"",Scoring!$Q$52),"")</f>
        <v/>
      </c>
      <c r="BW288" s="183" t="str">
        <f>IF(BV288&lt;&gt;"",LOOKUP(BV288,Likelihoods!$A$7:$A$107,Likelihoods!O$7:O$107),"")</f>
        <v/>
      </c>
      <c r="BX288" s="9"/>
      <c r="BY288" s="9"/>
      <c r="BZ288" s="9"/>
      <c r="CA288" s="9"/>
      <c r="CB288" s="9"/>
      <c r="CC288" s="9"/>
      <c r="CD288" s="9"/>
      <c r="CE288" s="9"/>
      <c r="CF288" s="9"/>
      <c r="CG288" s="9"/>
      <c r="CH288" s="9"/>
      <c r="CI288" s="9"/>
      <c r="CJ288" s="9"/>
      <c r="CK288" s="9"/>
    </row>
    <row r="289" spans="1:89" ht="14.25">
      <c r="A289" s="59"/>
      <c r="B289" s="76"/>
      <c r="C289" s="77"/>
      <c r="D289" s="77"/>
      <c r="E289" s="77"/>
      <c r="F289" s="77"/>
      <c r="G289" s="77"/>
      <c r="H289" s="77"/>
      <c r="I289" s="77"/>
      <c r="J289" s="77"/>
      <c r="K289" s="77"/>
      <c r="L289" s="77"/>
      <c r="M289" s="77"/>
      <c r="N289" s="77"/>
      <c r="O289" s="77"/>
      <c r="P289" s="76"/>
      <c r="Q289" s="78"/>
      <c r="R289" s="77"/>
      <c r="S289" s="77"/>
      <c r="T289" s="77"/>
      <c r="U289" s="77"/>
      <c r="V289" s="76"/>
      <c r="W289" s="77"/>
      <c r="X289" s="78"/>
      <c r="Y289" s="77"/>
      <c r="Z289" s="77"/>
      <c r="AA289" s="77"/>
      <c r="AB289" s="77"/>
      <c r="AC289" s="77"/>
      <c r="AD289" s="77"/>
      <c r="AE289" s="77"/>
      <c r="AF289" s="76"/>
      <c r="AG289" s="77"/>
      <c r="AH289" s="77"/>
      <c r="AI289" s="77"/>
      <c r="AJ289" s="78"/>
      <c r="AK289" s="77"/>
      <c r="AL289" s="77"/>
      <c r="AM289" s="77"/>
      <c r="AN289" s="77"/>
      <c r="AO289" s="76"/>
      <c r="AP289" s="77"/>
      <c r="AQ289" s="78"/>
      <c r="AR289" s="76"/>
      <c r="AS289" s="78"/>
      <c r="AT289" s="77"/>
      <c r="AU289" s="77"/>
      <c r="AV289" s="179" t="str">
        <f>IF(AND(COUNTBLANK($B289:$O289)=13,COUNTBLANK($P289:$Q289)=1,COUNTBLANK($R289:$U289)=3,COUNTBLANK($V289:$X289)=2,COUNTBLANK($Y289:$AE289)=6,COUNTBLANK($AF289:$AJ289)=4,COUNTBLANK($AK289:AN289)=3,COUNTBLANK($AO289:$AQ289)=2,COUNTBLANK($AR289:$AS289)=1,COUNTBLANK($AT289:$AU289)=1),IF(Data!$B289&lt;&gt;"",Scoring!$D$7)+IF(Data!$C289&lt;&gt;"",Scoring!$D$8)+IF(Data!$D289&lt;&gt;"",Scoring!$D$9)+IF(Data!$E289&lt;&gt;"",Scoring!$D$10)+IF(Data!$F289&lt;&gt;"",Scoring!$D$11)+IF(Data!$G289&lt;&gt;"",Scoring!$D$12)+IF(Data!$H289&lt;&gt;"",Scoring!$D$13)+IF(Data!$I289&lt;&gt;"",Scoring!$D$14)+IF(Data!$J289&lt;&gt;"",Scoring!$D$15)+IF(Data!$K289&lt;&gt;"",Scoring!$D$16)+IF(Data!$L289&lt;&gt;"",Scoring!$D$17)+IF(Data!$M289&lt;&gt;"",Scoring!$D$18)+IF(Data!$N289&lt;&gt;"",Scoring!$D$19)+IF(Data!$O289&lt;&gt;"",Scoring!$D$20)+IF(Data!$P289&lt;&gt;"",Scoring!$D$21)+IF(Data!$Q289&lt;&gt;"",Scoring!$D$22)+IF(Data!$R289&lt;&gt;"",Scoring!$D$23)+IF(Data!$S289&lt;&gt;"",Scoring!$D$24)+IF(Data!$T289&lt;&gt;"",Scoring!$D$25)+IF(Data!$U289&lt;&gt;"",Scoring!$D$26)+IF(Data!$V289&lt;&gt;"",Scoring!$D$27)+IF(Data!$W289&lt;&gt;"",Scoring!$D$28)+IF(Data!$X289&lt;&gt;"",Scoring!$D$29)+IF(Data!$Y289&lt;&gt;"",Scoring!$D$30)+IF(Data!$Z289&lt;&gt;"",Scoring!$D$31)+IF(Data!$AA289&lt;&gt;"",Scoring!$D$32)+IF(Data!$AB289&lt;&gt;"",Scoring!$D$33)+IF(Data!$AC289&lt;&gt;"",Scoring!$D$34)+IF(Data!$AD289&lt;&gt;"",Scoring!$D$35)+IF(Data!$AE289&lt;&gt;"",Scoring!$D$36)+IF(Data!$AF289&lt;&gt;"",Scoring!$D$37)+IF(Data!$AG289&lt;&gt;"",Scoring!$D$38)+IF(Data!$AH289&lt;&gt;"",Scoring!$D$39)+IF(Data!$AI289&lt;&gt;"",Scoring!$D$40)+IF(Data!$AJ289&lt;&gt;"",Scoring!$D$41)+IF(Data!$AK289&lt;&gt;"",Scoring!$D$42)+IF(Data!$AL289&lt;&gt;"",Scoring!$D$43)+IF(Data!$AM289&lt;&gt;"",Scoring!$D$44)+IF(Data!$AN289&lt;&gt;"",Scoring!$D$45)+IF(Data!$AO289&lt;&gt;"",Scoring!$D$46)+IF(Data!$AP289&lt;&gt;"",Scoring!$D$47)+IF(Data!$AQ289&lt;&gt;"",Scoring!$D$48)+IF(Data!$AR289&lt;&gt;"",Scoring!$D$49)+IF(Data!$AS289&lt;&gt;"",Scoring!$D$50)+IF(Data!$AT289&lt;&gt;"",Scoring!$D$51)+IF(Data!$AU289&lt;&gt;"",Scoring!$D$52),"")</f>
        <v/>
      </c>
      <c r="AW289" s="180" t="str">
        <f>IF(AV289&lt;&gt;"",LOOKUP(AV289,Likelihoods!$A$7:$A$107,Likelihoods!B$7:B$107),"")</f>
        <v/>
      </c>
      <c r="AX289" s="181" t="str">
        <f>IF(AND(COUNTBLANK($B289:$O289)=13,COUNTBLANK($P289:$Q289)=1,COUNTBLANK($R289:$U289)=3,COUNTBLANK($V289:$X289)=2,COUNTBLANK($Y289:$AE289)=6,COUNTBLANK($AF289:$AJ289)=4,COUNTBLANK($AK289:AN289)=3,COUNTBLANK($AO289:$AQ289)=2,COUNTBLANK($AR289:$AS289)=1,COUNTBLANK($AT289:$AU289)=1),IF(Data!$B289&lt;&gt;"",Scoring!$E$7)+IF(Data!$C289&lt;&gt;"",Scoring!$E$8)+IF(Data!$D289&lt;&gt;"",Scoring!$E$9)+IF(Data!$E289&lt;&gt;"",Scoring!$E$10)+IF(Data!$F289&lt;&gt;"",Scoring!$E$11)+IF(Data!$G289&lt;&gt;"",Scoring!$E$12)+IF(Data!$H289&lt;&gt;"",Scoring!$E$13)+IF(Data!$I289&lt;&gt;"",Scoring!$E$14)+IF(Data!$J289&lt;&gt;"",Scoring!$E$15)+IF(Data!$K289&lt;&gt;"",Scoring!$E$16)+IF(Data!$L289&lt;&gt;"",Scoring!$E$17)+IF(Data!$M289&lt;&gt;"",Scoring!$E$18)+IF(Data!$N289&lt;&gt;"",Scoring!$E$19)+IF(Data!$O289&lt;&gt;"",Scoring!$E$20)+IF(Data!$P289&lt;&gt;"",Scoring!$E$21)+IF(Data!$Q289&lt;&gt;"",Scoring!$E$22)+IF(Data!$R289&lt;&gt;"",Scoring!$E$23)+IF(Data!$S289&lt;&gt;"",Scoring!$E$24)+IF(Data!$T289&lt;&gt;"",Scoring!$E$25)+IF(Data!$U289&lt;&gt;"",Scoring!$E$26)+IF(Data!$V289&lt;&gt;"",Scoring!$E$27)+IF(Data!$W289&lt;&gt;"",Scoring!$E$28)+IF(Data!$X289&lt;&gt;"",Scoring!$E$29)+IF(Data!$Y289&lt;&gt;"",Scoring!$E$30)+IF(Data!$Z289&lt;&gt;"",Scoring!$E$31)+IF(Data!$AA289&lt;&gt;"",Scoring!$E$32)+IF(Data!$AB289&lt;&gt;"",Scoring!$E$33)+IF(Data!$AC289&lt;&gt;"",Scoring!$E$34)+IF(Data!$AD289&lt;&gt;"",Scoring!$E$35)+IF(Data!$AE289&lt;&gt;"",Scoring!$E$36)+IF(Data!$AF289&lt;&gt;"",Scoring!$E$37)+IF(Data!$AG289&lt;&gt;"",Scoring!$E$38)+IF(Data!$AH289&lt;&gt;"",Scoring!$E$39)+IF(Data!$AI289&lt;&gt;"",Scoring!$E$40)+IF(Data!$AJ289&lt;&gt;"",Scoring!$E$41)+IF(Data!$AK289&lt;&gt;"",Scoring!$E$42)+IF(Data!$AL289&lt;&gt;"",Scoring!$E$43)+IF(Data!$AM289&lt;&gt;"",Scoring!$E$44)+IF(Data!$AN289&lt;&gt;"",Scoring!$E$45)+IF(Data!$AO289&lt;&gt;"",Scoring!$E$46)+IF(Data!$AP289&lt;&gt;"",Scoring!$E$47)+IF(Data!$AQ289&lt;&gt;"",Scoring!$E$48)+IF(Data!$AR289&lt;&gt;"",Scoring!$E$49)+IF(Data!$AS289&lt;&gt;"",Scoring!$E$50)+IF(Data!$AT289&lt;&gt;"",Scoring!$E$51)+IF(Data!$AU289&lt;&gt;"",Scoring!$E$52),"")</f>
        <v/>
      </c>
      <c r="AY289" s="180" t="str">
        <f>IF(AX289&lt;&gt;"",LOOKUP(AX289,Likelihoods!$A$7:$A$107,Likelihoods!C$7:C$107),"")</f>
        <v/>
      </c>
      <c r="AZ289" s="182" t="str">
        <f>IF(AND(COUNTBLANK($B289:$O289)=13,COUNTBLANK($P289:$Q289)=1,COUNTBLANK($R289:$U289)=3,COUNTBLANK($V289:$X289)=2,COUNTBLANK($Y289:$AE289)=6,COUNTBLANK($AF289:$AJ289)=4,COUNTBLANK($AK289:AN289)=3,COUNTBLANK($AO289:$AQ289)=2,COUNTBLANK($AR289:$AS289)=1,COUNTBLANK($AT289:$AU289)=1),IF(Data!$B289&lt;&gt;"",Scoring!$F$7)+IF(Data!$C289&lt;&gt;"",Scoring!$F$8)+IF(Data!$D289&lt;&gt;"",Scoring!$F$9)+IF(Data!$E289&lt;&gt;"",Scoring!$F$10)+IF(Data!$F289&lt;&gt;"",Scoring!$F$11)+IF(Data!$G289&lt;&gt;"",Scoring!$F$12)+IF(Data!$H289&lt;&gt;"",Scoring!$F$13)+IF(Data!$I289&lt;&gt;"",Scoring!$F$14)+IF(Data!$J289&lt;&gt;"",Scoring!$F$15)+IF(Data!$K289&lt;&gt;"",Scoring!$F$16)+IF(Data!$L289&lt;&gt;"",Scoring!$F$17)+IF(Data!$M289&lt;&gt;"",Scoring!$F$18)+IF(Data!$N289&lt;&gt;"",Scoring!$F$19)+IF(Data!$O289&lt;&gt;"",Scoring!$F$20)+IF(Data!$P289&lt;&gt;"",Scoring!$F$21)+IF(Data!$Q289&lt;&gt;"",Scoring!$F$22)+IF(Data!$R289&lt;&gt;"",Scoring!$F$23)+IF(Data!$S289&lt;&gt;"",Scoring!$F$24)+IF(Data!$T289&lt;&gt;"",Scoring!$F$25)+IF(Data!$U289&lt;&gt;"",Scoring!$F$26)+IF(Data!$V289&lt;&gt;"",Scoring!$F$27)+IF(Data!$W289&lt;&gt;"",Scoring!$F$28)+IF(Data!$X289&lt;&gt;"",Scoring!$F$29)+IF(Data!$Y289&lt;&gt;"",Scoring!$F$30)+IF(Data!$Z289&lt;&gt;"",Scoring!$F$31)+IF(Data!$AA289&lt;&gt;"",Scoring!$F$32)+IF(Data!$AB289&lt;&gt;"",Scoring!$F$33)+IF(Data!$AC289&lt;&gt;"",Scoring!$F$34)+IF(Data!$AD289&lt;&gt;"",Scoring!$F$35)+IF(Data!$AE289&lt;&gt;"",Scoring!$F$36)+IF(Data!$AF289&lt;&gt;"",Scoring!$F$37)+IF(Data!$AG289&lt;&gt;"",Scoring!$F$38)+IF(Data!$AH289&lt;&gt;"",Scoring!$F$39)+IF(Data!$AI289&lt;&gt;"",Scoring!$F$40)+IF(Data!$AJ289&lt;&gt;"",Scoring!$F$41)+IF(Data!$AK289&lt;&gt;"",Scoring!$F$42)+IF(Data!$AL289&lt;&gt;"",Scoring!$F$43)+IF(Data!$AM289&lt;&gt;"",Scoring!$F$44)+IF(Data!$AN289&lt;&gt;"",Scoring!$F$45)+IF(Data!$AO289&lt;&gt;"",Scoring!$F$46)+IF(Data!$AP289&lt;&gt;"",Scoring!$F$47)+IF(Data!$AQ289&lt;&gt;"",Scoring!$F$48)+IF(Data!$AR289&lt;&gt;"",Scoring!$F$49)+IF(Data!$AS289&lt;&gt;"",Scoring!$F$50)+IF(Data!$AT289&lt;&gt;"",Scoring!$F$51)+IF(Data!$AU289&lt;&gt;"",Scoring!$F$52),"")</f>
        <v/>
      </c>
      <c r="BA289" s="183" t="str">
        <f>IF(AZ289&lt;&gt;"",LOOKUP(AZ289,Likelihoods!$A$7:$A$107,Likelihoods!D$7:D$107),"")</f>
        <v/>
      </c>
      <c r="BB289" s="181" t="str">
        <f>IF(AND(COUNTBLANK($B289:$O289)=13,COUNTBLANK($P289:$Q289)=1,COUNTBLANK($R289:$U289)=3,COUNTBLANK($V289:$X289)=2,COUNTBLANK($Y289:$AE289)=6,COUNTBLANK($AF289:$AJ289)=4,COUNTBLANK($AK289:AN289)=3,COUNTBLANK($AO289:$AQ289)=2,COUNTBLANK($AR289:$AS289)=1,COUNTBLANK($AT289:$AU289)=1),IF(Data!$B289&lt;&gt;"",Scoring!$G$7)+IF(Data!$C289&lt;&gt;"",Scoring!$G$8)+IF(Data!$D289&lt;&gt;"",Scoring!$G$9)+IF(Data!$E289&lt;&gt;"",Scoring!$G$10)+IF(Data!$F289&lt;&gt;"",Scoring!$G$11)+IF(Data!$G289&lt;&gt;"",Scoring!$G$12)+IF(Data!$H289&lt;&gt;"",Scoring!$G$13)+IF(Data!$I289&lt;&gt;"",Scoring!$G$14)+IF(Data!$J289&lt;&gt;"",Scoring!$G$15)+IF(Data!$K289&lt;&gt;"",Scoring!$G$16)+IF(Data!$L289&lt;&gt;"",Scoring!$G$17)+IF(Data!$M289&lt;&gt;"",Scoring!$G$18)+IF(Data!$N289&lt;&gt;"",Scoring!$G$19)+IF(Data!$O289&lt;&gt;"",Scoring!$G$20)+IF(Data!$P289&lt;&gt;"",Scoring!$G$21)+IF(Data!$Q289&lt;&gt;"",Scoring!$G$22)+IF(Data!$R289&lt;&gt;"",Scoring!$G$23)+IF(Data!$S289&lt;&gt;"",Scoring!$G$24)+IF(Data!$T289&lt;&gt;"",Scoring!$G$25)+IF(Data!$U289&lt;&gt;"",Scoring!$G$26)+IF(Data!$V289&lt;&gt;"",Scoring!$G$27)+IF(Data!$W289&lt;&gt;"",Scoring!$G$28)+IF(Data!$X289&lt;&gt;"",Scoring!$G$29)+IF(Data!$Y289&lt;&gt;"",Scoring!$G$30)+IF(Data!$Z289&lt;&gt;"",Scoring!$G$31)+IF(Data!$AA289&lt;&gt;"",Scoring!$G$32)+IF(Data!$AB289&lt;&gt;"",Scoring!$G$33)+IF(Data!$AC289&lt;&gt;"",Scoring!$G$34)+IF(Data!$AD289&lt;&gt;"",Scoring!$G$35)+IF(Data!$AE289&lt;&gt;"",Scoring!$G$36)+IF(Data!$AF289&lt;&gt;"",Scoring!$G$37)+IF(Data!$AG289&lt;&gt;"",Scoring!$G$38)+IF(Data!$AH289&lt;&gt;"",Scoring!$G$39)+IF(Data!$AI289&lt;&gt;"",Scoring!$G$40)+IF(Data!$AJ289&lt;&gt;"",Scoring!$G$41)+IF(Data!$AK289&lt;&gt;"",Scoring!$G$42)+IF(Data!$AL289&lt;&gt;"",Scoring!$G$43)+IF(Data!$AM289&lt;&gt;"",Scoring!$G$44)+IF(Data!$AN289&lt;&gt;"",Scoring!$G$45)+IF(Data!$AO289&lt;&gt;"",Scoring!$G$46)+IF(Data!$AP289&lt;&gt;"",Scoring!$G$47)+IF(Data!$AQ289&lt;&gt;"",Scoring!$G$48)+IF(Data!$AR289&lt;&gt;"",Scoring!$G$49)+IF(Data!$AS289&lt;&gt;"",Scoring!$G$50)+IF(Data!$AT289&lt;&gt;"",Scoring!$G$51)+IF(Data!$AU289&lt;&gt;"",Scoring!$G$52),"")</f>
        <v/>
      </c>
      <c r="BC289" s="184" t="str">
        <f>IF(BB289&lt;&gt;"",LOOKUP(BB289,Likelihoods!$A$7:$A$107,Likelihoods!E$7:E$107),"")</f>
        <v/>
      </c>
      <c r="BD289" s="185" t="str">
        <f>IF(AND(COUNTBLANK($B289:$O289)=13,COUNTBLANK($P289:$Q289)=1,COUNTBLANK($R289:$U289)=3,COUNTBLANK($V289:$X289)=2,COUNTBLANK($Y289:$AE289)=6,COUNTBLANK($AF289:$AJ289)=4,COUNTBLANK($AK289:AN289)=3,COUNTBLANK($AO289:$AQ289)=2,COUNTBLANK($AR289:$AS289)=1,COUNTBLANK($AT289:$AU289)=1),IF(Data!$B289&lt;&gt;"",Scoring!$H$7)+IF(Data!$C289&lt;&gt;"",Scoring!$H$8)+IF(Data!$D289&lt;&gt;"",Scoring!$H$9)+IF(Data!$E289&lt;&gt;"",Scoring!$H$10)+IF(Data!$F289&lt;&gt;"",Scoring!$H$11)+IF(Data!$G289&lt;&gt;"",Scoring!$H$12)+IF(Data!$H289&lt;&gt;"",Scoring!$H$13)+IF(Data!$I289&lt;&gt;"",Scoring!$H$14)+IF(Data!$J289&lt;&gt;"",Scoring!$H$15)+IF(Data!$K289&lt;&gt;"",Scoring!$H$16)+IF(Data!$L289&lt;&gt;"",Scoring!$H$17)+IF(Data!$M289&lt;&gt;"",Scoring!$H$18)+IF(Data!$N289&lt;&gt;"",Scoring!$H$19)+IF(Data!$O289&lt;&gt;"",Scoring!$H$20)+IF(Data!$P289&lt;&gt;"",Scoring!$H$21)+IF(Data!$Q289&lt;&gt;"",Scoring!$H$22)+IF(Data!$R289&lt;&gt;"",Scoring!$H$23)+IF(Data!$S289&lt;&gt;"",Scoring!$H$24)+IF(Data!$T289&lt;&gt;"",Scoring!$H$25)+IF(Data!$U289&lt;&gt;"",Scoring!$H$26)+IF(Data!$V289&lt;&gt;"",Scoring!$H$27)+IF(Data!$W289&lt;&gt;"",Scoring!$H$28)+IF(Data!$X289&lt;&gt;"",Scoring!$H$29)+IF(Data!$Y289&lt;&gt;"",Scoring!$H$30)+IF(Data!$Z289&lt;&gt;"",Scoring!$H$31)+IF(Data!$AA289&lt;&gt;"",Scoring!$H$32)+IF(Data!$AB289&lt;&gt;"",Scoring!$H$33)+IF(Data!$AC289&lt;&gt;"",Scoring!$H$34)+IF(Data!$AD289&lt;&gt;"",Scoring!$H$35)+IF(Data!$AE289&lt;&gt;"",Scoring!$H$36)+IF(Data!$AF289&lt;&gt;"",Scoring!$H$37)+IF(Data!$AG289&lt;&gt;"",Scoring!$H$38)+IF(Data!$AH289&lt;&gt;"",Scoring!$H$39)+IF(Data!$AI289&lt;&gt;"",Scoring!$H$40)+IF(Data!$AJ289&lt;&gt;"",Scoring!$H$41)+IF(Data!$AK289&lt;&gt;"",Scoring!$H$42)+IF(Data!$AL289&lt;&gt;"",Scoring!$H$43)+IF(Data!$AM289&lt;&gt;"",Scoring!$H$44)+IF(Data!$AN289&lt;&gt;"",Scoring!$H$45)+IF(Data!$AO289&lt;&gt;"",Scoring!$H$46)+IF(Data!$AP289&lt;&gt;"",Scoring!$H$47)+IF(Data!$AQ289&lt;&gt;"",Scoring!$H$48)+IF(Data!$AR289&lt;&gt;"",Scoring!$H$49)+IF(Data!$AS289&lt;&gt;"",Scoring!$H$50)+IF(Data!$AT289&lt;&gt;"",Scoring!$H$51)+IF(Data!$AU289&lt;&gt;"",Scoring!$H$52),"")</f>
        <v/>
      </c>
      <c r="BE289" s="186" t="str">
        <f>IF(BD289&lt;&gt;"",LOOKUP(BD289,Likelihoods!$A$7:$A$107,Likelihoods!F$7:F$107),"")</f>
        <v/>
      </c>
      <c r="BF289" s="181" t="str">
        <f>IF(AND(COUNTBLANK($B289:$O289)=13,COUNTBLANK($P289:$Q289)=1,COUNTBLANK($R289:$U289)=3,COUNTBLANK($V289:$X289)=2,COUNTBLANK($Y289:$AE289)=6,COUNTBLANK($AF289:$AJ289)=4,COUNTBLANK($AK289:AN289)=3,COUNTBLANK($AO289:$AQ289)=2,COUNTBLANK($AR289:$AS289)=1,COUNTBLANK($AT289:$AU289)=1),IF(Data!$B289&lt;&gt;"",Scoring!$I$7)+IF(Data!$C289&lt;&gt;"",Scoring!$I$8)+IF(Data!$D289&lt;&gt;"",Scoring!$I$9)+IF(Data!$E289&lt;&gt;"",Scoring!$I$10)+IF(Data!$F289&lt;&gt;"",Scoring!$I$11)+IF(Data!$G289&lt;&gt;"",Scoring!$I$12)+IF(Data!$H289&lt;&gt;"",Scoring!$I$13)+IF(Data!$I289&lt;&gt;"",Scoring!$I$14)+IF(Data!$J289&lt;&gt;"",Scoring!$I$15)+IF(Data!$K289&lt;&gt;"",Scoring!$I$16)+IF(Data!$L289&lt;&gt;"",Scoring!$I$17)+IF(Data!$M289&lt;&gt;"",Scoring!$I$18)+IF(Data!$N289&lt;&gt;"",Scoring!$I$19)+IF(Data!$O289&lt;&gt;"",Scoring!$I$20)+IF(Data!$P289&lt;&gt;"",Scoring!$I$21)+IF(Data!$Q289&lt;&gt;"",Scoring!$I$22)+IF(Data!$R289&lt;&gt;"",Scoring!$I$23)+IF(Data!$S289&lt;&gt;"",Scoring!$I$24)+IF(Data!$T289&lt;&gt;"",Scoring!$I$25)+IF(Data!$U289&lt;&gt;"",Scoring!$I$26)+IF(Data!$V289&lt;&gt;"",Scoring!$I$27)+IF(Data!$W289&lt;&gt;"",Scoring!$I$28)+IF(Data!$X289&lt;&gt;"",Scoring!$I$29)+IF(Data!$Y289&lt;&gt;"",Scoring!$I$30)+IF(Data!$Z289&lt;&gt;"",Scoring!$I$31)+IF(Data!$AA289&lt;&gt;"",Scoring!$I$32)+IF(Data!$AB289&lt;&gt;"",Scoring!$I$33)+IF(Data!$AC289&lt;&gt;"",Scoring!$I$34)+IF(Data!$AD289&lt;&gt;"",Scoring!$I$35)+IF(Data!$AE289&lt;&gt;"",Scoring!$I$36)+IF(Data!$AF289&lt;&gt;"",Scoring!$I$37)+IF(Data!$AG289&lt;&gt;"",Scoring!$I$38)+IF(Data!$AH289&lt;&gt;"",Scoring!$I$39)+IF(Data!$AI289&lt;&gt;"",Scoring!$I$40)+IF(Data!$AJ289&lt;&gt;"",Scoring!$I$41)+IF(Data!$AK289&lt;&gt;"",Scoring!$I$42)+IF(Data!$AL289&lt;&gt;"",Scoring!$I$43)+IF(Data!$AM289&lt;&gt;"",Scoring!$I$44)+IF(Data!$AN289&lt;&gt;"",Scoring!$I$45)+IF(Data!$AO289&lt;&gt;"",Scoring!$I$46)+IF(Data!$AP289&lt;&gt;"",Scoring!$I$47)+IF(Data!$AQ289&lt;&gt;"",Scoring!$I$48)+IF(Data!$AR289&lt;&gt;"",Scoring!$I$49)+IF(Data!$AS289&lt;&gt;"",Scoring!$I$50)+IF(Data!$AT289&lt;&gt;"",Scoring!$I$51)+IF(Data!$AU289&lt;&gt;"",Scoring!$I$52),"")</f>
        <v/>
      </c>
      <c r="BG289" s="180" t="str">
        <f>IF(BF289&lt;&gt;"",LOOKUP(BF289,Likelihoods!$A$7:$A$107,Likelihoods!G$7:G$107),"")</f>
        <v/>
      </c>
      <c r="BH289" s="187" t="str">
        <f>IF(AND(COUNTBLANK($B289:$O289)=13,COUNTBLANK($P289:$Q289)=1,COUNTBLANK($R289:$U289)=3,COUNTBLANK($V289:$X289)=2,COUNTBLANK($Y289:$AE289)=6,COUNTBLANK($AF289:$AJ289)=4,COUNTBLANK($AK289:AN289)=3,COUNTBLANK($AO289:$AQ289)=2,COUNTBLANK($AR289:$AS289)=1,COUNTBLANK($AT289:$AU289)=1),IF(Data!$B289&lt;&gt;"",Scoring!$J$7)+IF(Data!$C289&lt;&gt;"",Scoring!$J$8)+IF(Data!$D289&lt;&gt;"",Scoring!$J$9)+IF(Data!$E289&lt;&gt;"",Scoring!$J$10)+IF(Data!$F289&lt;&gt;"",Scoring!$J$11)+IF(Data!$G289&lt;&gt;"",Scoring!$J$12)+IF(Data!$H289&lt;&gt;"",Scoring!$J$13)+IF(Data!$I289&lt;&gt;"",Scoring!$J$14)+IF(Data!$J289&lt;&gt;"",Scoring!$J$15)+IF(Data!$K289&lt;&gt;"",Scoring!$J$16)+IF(Data!$L289&lt;&gt;"",Scoring!$J$17)+IF(Data!$M289&lt;&gt;"",Scoring!$J$18)+IF(Data!$N289&lt;&gt;"",Scoring!$J$19)+IF(Data!$O289&lt;&gt;"",Scoring!$J$20)+IF(Data!$P289&lt;&gt;"",Scoring!$J$21)+IF(Data!$Q289&lt;&gt;"",Scoring!$J$22)+IF(Data!$R289&lt;&gt;"",Scoring!$J$23)+IF(Data!$S289&lt;&gt;"",Scoring!$J$24)+IF(Data!$T289&lt;&gt;"",Scoring!$J$25)+IF(Data!$U289&lt;&gt;"",Scoring!$J$26)+IF(Data!$V289&lt;&gt;"",Scoring!$J$27)+IF(Data!$W289&lt;&gt;"",Scoring!$J$28)+IF(Data!$X289&lt;&gt;"",Scoring!$J$29)+IF(Data!$Y289&lt;&gt;"",Scoring!$J$30)+IF(Data!$Z289&lt;&gt;"",Scoring!$J$31)+IF(Data!$AA289&lt;&gt;"",Scoring!$J$32)+IF(Data!$AB289&lt;&gt;"",Scoring!$J$33)+IF(Data!$AC289&lt;&gt;"",Scoring!$J$34)+IF(Data!$AD289&lt;&gt;"",Scoring!$J$35)+IF(Data!$AE289&lt;&gt;"",Scoring!$J$36)+IF(Data!$AF289&lt;&gt;"",Scoring!$J$37)+IF(Data!$AG289&lt;&gt;"",Scoring!$J$38)+IF(Data!$AH289&lt;&gt;"",Scoring!$J$39)+IF(Data!$AI289&lt;&gt;"",Scoring!$J$40)+IF(Data!$AJ289&lt;&gt;"",Scoring!$J$41)+IF(Data!$AK289&lt;&gt;"",Scoring!$J$42)+IF(Data!$AL289&lt;&gt;"",Scoring!$J$43)+IF(Data!$AM289&lt;&gt;"",Scoring!$J$44)+IF(Data!$AN289&lt;&gt;"",Scoring!$J$45)+IF(Data!$AO289&lt;&gt;"",Scoring!$J$46)+IF(Data!$AP289&lt;&gt;"",Scoring!$J$47)+IF(Data!$AQ289&lt;&gt;"",Scoring!$J$48)+IF(Data!$AR289&lt;&gt;"",Scoring!$J$49)+IF(Data!$AS289&lt;&gt;"",Scoring!$J$50)+IF(Data!$AT289&lt;&gt;"",Scoring!$J$51)+IF(Data!$AU289&lt;&gt;"",Scoring!$J$52),"")</f>
        <v/>
      </c>
      <c r="BI289" s="183" t="str">
        <f>IF(BH289&lt;&gt;"",LOOKUP(BH289,Likelihoods!$A$7:$A$107,Likelihoods!H$7:H$107),"")</f>
        <v/>
      </c>
      <c r="BJ289" s="188" t="str">
        <f>IF(AND(COUNTBLANK($B289:$O289)=13,COUNTBLANK($P289:$Q289)=1,COUNTBLANK($R289:$U289)=3,COUNTBLANK($V289:$X289)=2,COUNTBLANK($Y289:$AE289)=6,COUNTBLANK($AF289:$AJ289)=4,COUNTBLANK($AK289:AN289)=3,COUNTBLANK($AO289:$AQ289)=2,COUNTBLANK($AR289:$AS289)=1,COUNTBLANK($AT289:$AU289)=1),IF(Data!$B289&lt;&gt;"",Scoring!$K$7)+IF(Data!$C289&lt;&gt;"",Scoring!$K$8)+IF(Data!$D289&lt;&gt;"",Scoring!$K$9)+IF(Data!$E289&lt;&gt;"",Scoring!$K$10)+IF(Data!$F289&lt;&gt;"",Scoring!$K$11)+IF(Data!$G289&lt;&gt;"",Scoring!$K$12)+IF(Data!$H289&lt;&gt;"",Scoring!$K$13)+IF(Data!$I289&lt;&gt;"",Scoring!$K$14)+IF(Data!$J289&lt;&gt;"",Scoring!$K$15)+IF(Data!$K289&lt;&gt;"",Scoring!$K$16)+IF(Data!$L289&lt;&gt;"",Scoring!$K$17)+IF(Data!$M289&lt;&gt;"",Scoring!$K$18)+IF(Data!$N289&lt;&gt;"",Scoring!$K$19)+IF(Data!$O289&lt;&gt;"",Scoring!$K$20)+IF(Data!$P289&lt;&gt;"",Scoring!$K$21)+IF(Data!$Q289&lt;&gt;"",Scoring!$K$22)+IF(Data!$R289&lt;&gt;"",Scoring!$K$23)+IF(Data!$S289&lt;&gt;"",Scoring!$K$24)+IF(Data!$T289&lt;&gt;"",Scoring!$K$25)+IF(Data!$U289&lt;&gt;"",Scoring!$K$26)+IF(Data!$V289&lt;&gt;"",Scoring!$K$27)+IF(Data!$W289&lt;&gt;"",Scoring!$K$28)+IF(Data!$X289&lt;&gt;"",Scoring!$K$29)+IF(Data!$Y289&lt;&gt;"",Scoring!$K$30)+IF(Data!$Z289&lt;&gt;"",Scoring!$K$31)+IF(Data!$AA289&lt;&gt;"",Scoring!$K$32)+IF(Data!$AB289&lt;&gt;"",Scoring!$K$33)+IF(Data!$AC289&lt;&gt;"",Scoring!$K$34)+IF(Data!$AD289&lt;&gt;"",Scoring!$K$35)+IF(Data!$AE289&lt;&gt;"",Scoring!$K$36)+IF(Data!$AF289&lt;&gt;"",Scoring!$K$37)+IF(Data!$AG289&lt;&gt;"",Scoring!$K$38)+IF(Data!$AH289&lt;&gt;"",Scoring!$K$39)+IF(Data!$AI289&lt;&gt;"",Scoring!$K$40)+IF(Data!$AJ289&lt;&gt;"",Scoring!$K$41)+IF(Data!$AK289&lt;&gt;"",Scoring!$K$42)+IF(Data!$AL289&lt;&gt;"",Scoring!$K$43)+IF(Data!$AM289&lt;&gt;"",Scoring!$K$44)+IF(Data!$AN289&lt;&gt;"",Scoring!$K$45)+IF(Data!$AO289&lt;&gt;"",Scoring!$K$46)+IF(Data!$AP289&lt;&gt;"",Scoring!$K$47)+IF(Data!$AQ289&lt;&gt;"",Scoring!$K$48)+IF(Data!$AR289&lt;&gt;"",Scoring!$K$49)+IF(Data!$AS289&lt;&gt;"",Scoring!$K$50)+IF(Data!$AT289&lt;&gt;"",Scoring!$K$51)+IF(Data!$AU289&lt;&gt;"",Scoring!$K$52),"")</f>
        <v/>
      </c>
      <c r="BK289" s="184" t="str">
        <f>IF(BJ289&lt;&gt;"",LOOKUP(BJ289,Likelihoods!$A$7:$A$107,Likelihoods!I$7:I$107),"")</f>
        <v/>
      </c>
      <c r="BL289" s="187" t="str">
        <f>IF(AND(COUNTBLANK($B289:$O289)=13,COUNTBLANK($P289:$Q289)=1,COUNTBLANK($R289:$U289)=3,COUNTBLANK($V289:$X289)=2,COUNTBLANK($Y289:$AE289)=6,COUNTBLANK($AF289:$AJ289)=4,COUNTBLANK($AK289:AN289)=3,COUNTBLANK($AO289:$AQ289)=2,COUNTBLANK($AR289:$AS289)=1,COUNTBLANK($AT289:$AU289)=1),IF(Data!$B289&lt;&gt;"",Scoring!$L$7)+IF(Data!$C289&lt;&gt;"",Scoring!$L$8)+IF(Data!$D289&lt;&gt;"",Scoring!$L$9)+IF(Data!$E289&lt;&gt;"",Scoring!$L$10)+IF(Data!$F289&lt;&gt;"",Scoring!$L$11)+IF(Data!$G289&lt;&gt;"",Scoring!$L$12)+IF(Data!$H289&lt;&gt;"",Scoring!$L$13)+IF(Data!$I289&lt;&gt;"",Scoring!$L$14)+IF(Data!$J289&lt;&gt;"",Scoring!$L$15)+IF(Data!$K289&lt;&gt;"",Scoring!$L$16)+IF(Data!$L289&lt;&gt;"",Scoring!$L$17)+IF(Data!$M289&lt;&gt;"",Scoring!$L$18)+IF(Data!$N289&lt;&gt;"",Scoring!$L$19)+IF(Data!$O289&lt;&gt;"",Scoring!$L$20)+IF(Data!$P289&lt;&gt;"",Scoring!$L$21)+IF(Data!$Q289&lt;&gt;"",Scoring!$L$22)+IF(Data!$R289&lt;&gt;"",Scoring!$L$23)+IF(Data!$S289&lt;&gt;"",Scoring!$L$24)+IF(Data!$T289&lt;&gt;"",Scoring!$L$25)+IF(Data!$U289&lt;&gt;"",Scoring!$L$26)+IF(Data!$V289&lt;&gt;"",Scoring!$L$27)+IF(Data!$W289&lt;&gt;"",Scoring!$L$28)+IF(Data!$X289&lt;&gt;"",Scoring!$L$29)+IF(Data!$Y289&lt;&gt;"",Scoring!$L$30)+IF(Data!$Z289&lt;&gt;"",Scoring!$L$31)+IF(Data!$AA289&lt;&gt;"",Scoring!$L$32)+IF(Data!$AB289&lt;&gt;"",Scoring!$L$33)+IF(Data!$AC289&lt;&gt;"",Scoring!$L$34)+IF(Data!$AD289&lt;&gt;"",Scoring!$L$35)+IF(Data!$AE289&lt;&gt;"",Scoring!$L$36)+IF(Data!$AF289&lt;&gt;"",Scoring!$L$37)+IF(Data!$AG289&lt;&gt;"",Scoring!$L$38)+IF(Data!$AH289&lt;&gt;"",Scoring!$L$39)+IF(Data!$AI289&lt;&gt;"",Scoring!$L$40)+IF(Data!$AJ289&lt;&gt;"",Scoring!$L$41)+IF(Data!$AK289&lt;&gt;"",Scoring!$L$42)+IF(Data!$AL289&lt;&gt;"",Scoring!$L$43)+IF(Data!$AM289&lt;&gt;"",Scoring!$L$44)+IF(Data!$AN289&lt;&gt;"",Scoring!$L$45)+IF(Data!$AO289&lt;&gt;"",Scoring!$L$46)+IF(Data!$AP289&lt;&gt;"",Scoring!$L$47)+IF(Data!$AQ289&lt;&gt;"",Scoring!$L$48)+IF(Data!$AR289&lt;&gt;"",Scoring!$L$49)+IF(Data!$AS289&lt;&gt;"",Scoring!$L$50)+IF(Data!$AT289&lt;&gt;"",Scoring!$L$51)+IF(Data!$AU289&lt;&gt;"",Scoring!$L$52),"")</f>
        <v/>
      </c>
      <c r="BM289" s="180" t="str">
        <f>IF(BL289&lt;&gt;"",LOOKUP(BL289,Likelihoods!$A$7:$A$107,Likelihoods!J$7:J$107),"")</f>
        <v/>
      </c>
      <c r="BN289" s="181" t="str">
        <f>IF(AND(COUNTBLANK($B289:$O289)=13,COUNTBLANK($P289:$Q289)=1,COUNTBLANK($R289:$U289)=3,COUNTBLANK($V289:$X289)=2,COUNTBLANK($Y289:$AE289)=6,COUNTBLANK($AF289:$AJ289)=4,COUNTBLANK($AK289:AN289)=3,COUNTBLANK($AO289:$AQ289)=2,COUNTBLANK($AR289:$AS289)=1,COUNTBLANK($AT289:$AU289)=1),IF(Data!$B289&lt;&gt;"",Scoring!$M$7)+IF(Data!$C289&lt;&gt;"",Scoring!$M$8)+IF(Data!$D289&lt;&gt;"",Scoring!$M$9)+IF(Data!$E289&lt;&gt;"",Scoring!$M$10)+IF(Data!$F289&lt;&gt;"",Scoring!$M$11)+IF(Data!$G289&lt;&gt;"",Scoring!$M$12)+IF(Data!$H289&lt;&gt;"",Scoring!$M$13)+IF(Data!$I289&lt;&gt;"",Scoring!$M$14)+IF(Data!$J289&lt;&gt;"",Scoring!$M$15)+IF(Data!$K289&lt;&gt;"",Scoring!$M$16)+IF(Data!$L289&lt;&gt;"",Scoring!$M$17)+IF(Data!$M289&lt;&gt;"",Scoring!$M$18)+IF(Data!$N289&lt;&gt;"",Scoring!$M$19)+IF(Data!$O289&lt;&gt;"",Scoring!$M$20)+IF(Data!$P289&lt;&gt;"",Scoring!$M$21)+IF(Data!$Q289&lt;&gt;"",Scoring!$M$22)+IF(Data!$R289&lt;&gt;"",Scoring!$M$23)+IF(Data!$S289&lt;&gt;"",Scoring!$M$24)+IF(Data!$T289&lt;&gt;"",Scoring!$M$25)+IF(Data!$U289&lt;&gt;"",Scoring!$M$26)+IF(Data!$V289&lt;&gt;"",Scoring!$M$27)+IF(Data!$W289&lt;&gt;"",Scoring!$M$28)+IF(Data!$X289&lt;&gt;"",Scoring!$M$29)+IF(Data!$Y289&lt;&gt;"",Scoring!$M$30)+IF(Data!$Z289&lt;&gt;"",Scoring!$M$31)+IF(Data!$AA289&lt;&gt;"",Scoring!$M$32)+IF(Data!$AB289&lt;&gt;"",Scoring!$M$33)+IF(Data!$AC289&lt;&gt;"",Scoring!$M$34)+IF(Data!$AD289&lt;&gt;"",Scoring!$M$35)+IF(Data!$AE289&lt;&gt;"",Scoring!$M$36)+IF(Data!$AF289&lt;&gt;"",Scoring!$M$37)+IF(Data!$AG289&lt;&gt;"",Scoring!$M$38)+IF(Data!$AH289&lt;&gt;"",Scoring!$M$39)+IF(Data!$AI289&lt;&gt;"",Scoring!$M$40)+IF(Data!$AJ289&lt;&gt;"",Scoring!$M$41)+IF(Data!$AK289&lt;&gt;"",Scoring!$M$42)+IF(Data!$AL289&lt;&gt;"",Scoring!$M$43)+IF(Data!$AM289&lt;&gt;"",Scoring!$M$44)+IF(Data!$AN289&lt;&gt;"",Scoring!$M$45)+IF(Data!$AO289&lt;&gt;"",Scoring!$M$46)+IF(Data!$AP289&lt;&gt;"",Scoring!$M$47)+IF(Data!$AQ289&lt;&gt;"",Scoring!$M$48)+IF(Data!$AR289&lt;&gt;"",Scoring!$M$49)+IF(Data!$AS289&lt;&gt;"",Scoring!$M$50)+IF(Data!$AT289&lt;&gt;"",Scoring!$M$51)+IF(Data!$AU289&lt;&gt;"",Scoring!$M$52),"")</f>
        <v/>
      </c>
      <c r="BO289" s="184" t="str">
        <f>IF(BN289&lt;&gt;"",LOOKUP(BN289,Likelihoods!$A$7:$A$107,Likelihoods!K$7:K$107),"")</f>
        <v/>
      </c>
      <c r="BP289" s="179" t="str">
        <f>IF(AND(COUNTBLANK($B289:$O289)=13,COUNTBLANK($P289:$Q289)=1,COUNTBLANK($R289:$U289)=3,COUNTBLANK($V289:$X289)=2,COUNTBLANK($Y289:$AE289)=6,COUNTBLANK($AF289:$AJ289)=4,COUNTBLANK($AK289:AN289)=3,COUNTBLANK($AO289:$AQ289)=2,COUNTBLANK($AR289:$AS289)=1,COUNTBLANK($AT289:$AU289)=1),IF(Data!$B289&lt;&gt;"",Scoring!$N$7)+IF(Data!$C289&lt;&gt;"",Scoring!$N$8)+IF(Data!$D289&lt;&gt;"",Scoring!$N$9)+IF(Data!$E289&lt;&gt;"",Scoring!$N$10)+IF(Data!$F289&lt;&gt;"",Scoring!$N$11)+IF(Data!$G289&lt;&gt;"",Scoring!$N$12)+IF(Data!$H289&lt;&gt;"",Scoring!$N$13)+IF(Data!$I289&lt;&gt;"",Scoring!$N$14)+IF(Data!$J289&lt;&gt;"",Scoring!$N$15)+IF(Data!$K289&lt;&gt;"",Scoring!$N$16)+IF(Data!$L289&lt;&gt;"",Scoring!$N$17)+IF(Data!$M289&lt;&gt;"",Scoring!$N$18)+IF(Data!$N289&lt;&gt;"",Scoring!$N$19)+IF(Data!$O289&lt;&gt;"",Scoring!$N$20)+IF(Data!$P289&lt;&gt;"",Scoring!$N$21)+IF(Data!$Q289&lt;&gt;"",Scoring!$N$22)+IF(Data!$R289&lt;&gt;"",Scoring!$N$23)+IF(Data!$S289&lt;&gt;"",Scoring!$N$24)+IF(Data!$T289&lt;&gt;"",Scoring!$N$25)+IF(Data!$U289&lt;&gt;"",Scoring!$N$26)+IF(Data!$V289&lt;&gt;"",Scoring!$N$27)+IF(Data!$W289&lt;&gt;"",Scoring!$N$28)+IF(Data!$X289&lt;&gt;"",Scoring!$N$29)+IF(Data!$Y289&lt;&gt;"",Scoring!$N$30)+IF(Data!$Z289&lt;&gt;"",Scoring!$N$31)+IF(Data!$AA289&lt;&gt;"",Scoring!$N$32)+IF(Data!$AB289&lt;&gt;"",Scoring!$N$33)+IF(Data!$AC289&lt;&gt;"",Scoring!$N$34)+IF(Data!$AD289&lt;&gt;"",Scoring!$N$35)+IF(Data!$AE289&lt;&gt;"",Scoring!$N$36)+IF(Data!$AF289&lt;&gt;"",Scoring!$N$37)+IF(Data!$AG289&lt;&gt;"",Scoring!$N$38)+IF(Data!$AH289&lt;&gt;"",Scoring!$N$39)+IF(Data!$AI289&lt;&gt;"",Scoring!$N$40)+IF(Data!$AJ289&lt;&gt;"",Scoring!$N$41)+IF(Data!$AK289&lt;&gt;"",Scoring!$N$42)+IF(Data!$AL289&lt;&gt;"",Scoring!$N$43)+IF(Data!$AM289&lt;&gt;"",Scoring!$N$44)+IF(Data!$AN289&lt;&gt;"",Scoring!$N$45)+IF(Data!$AO289&lt;&gt;"",Scoring!$N$46)+IF(Data!$AP289&lt;&gt;"",Scoring!$N$47)+IF(Data!$AQ289&lt;&gt;"",Scoring!$N$48)+IF(Data!$AR289&lt;&gt;"",Scoring!$N$49)+IF(Data!$AS289&lt;&gt;"",Scoring!$N$50)+IF(Data!$AT289&lt;&gt;"",Scoring!$N$51)+IF(Data!$AU289&lt;&gt;"",Scoring!$N$52),"")</f>
        <v/>
      </c>
      <c r="BQ289" s="189" t="str">
        <f>IF(BP289&lt;&gt;"",LOOKUP(BP289,Likelihoods!$A$7:$A$107,Likelihoods!L$7:L$107),"")</f>
        <v/>
      </c>
      <c r="BR289" s="181" t="str">
        <f>IF(AND(COUNTBLANK($B289:$O289)=13,COUNTBLANK($P289:$Q289)=1,COUNTBLANK($R289:$U289)=3,COUNTBLANK($V289:$X289)=2,COUNTBLANK($Y289:$AE289)=6,COUNTBLANK($AF289:$AJ289)=4,COUNTBLANK($AK289:AN289)=3,COUNTBLANK($AO289:$AQ289)=2,COUNTBLANK($AR289:$AS289)=1,COUNTBLANK($AT289:$AU289)=1),IF(Data!$B289&lt;&gt;"",Scoring!$O$7)+IF(Data!$C289&lt;&gt;"",Scoring!$O$8)+IF(Data!$D289&lt;&gt;"",Scoring!$O$9)+IF(Data!$E289&lt;&gt;"",Scoring!$O$10)+IF(Data!$F289&lt;&gt;"",Scoring!$O$11)+IF(Data!$G289&lt;&gt;"",Scoring!$O$12)+IF(Data!$H289&lt;&gt;"",Scoring!$O$13)+IF(Data!$I289&lt;&gt;"",Scoring!$O$14)+IF(Data!$J289&lt;&gt;"",Scoring!$O$15)+IF(Data!$K289&lt;&gt;"",Scoring!$O$16)+IF(Data!$L289&lt;&gt;"",Scoring!$O$17)+IF(Data!$M289&lt;&gt;"",Scoring!$O$18)+IF(Data!$N289&lt;&gt;"",Scoring!$O$19)+IF(Data!$O289&lt;&gt;"",Scoring!$O$20)+IF(Data!$P289&lt;&gt;"",Scoring!$O$21)+IF(Data!$Q289&lt;&gt;"",Scoring!$O$22)+IF(Data!$R289&lt;&gt;"",Scoring!$O$23)+IF(Data!$S289&lt;&gt;"",Scoring!$O$24)+IF(Data!$T289&lt;&gt;"",Scoring!$O$25)+IF(Data!$U289&lt;&gt;"",Scoring!$O$26)+IF(Data!$V289&lt;&gt;"",Scoring!$O$27)+IF(Data!$W289&lt;&gt;"",Scoring!$O$28)+IF(Data!$X289&lt;&gt;"",Scoring!$O$29)+IF(Data!$Y289&lt;&gt;"",Scoring!$O$30)+IF(Data!$Z289&lt;&gt;"",Scoring!$O$31)+IF(Data!$AA289&lt;&gt;"",Scoring!$O$32)+IF(Data!$AB289&lt;&gt;"",Scoring!$O$33)+IF(Data!$AC289&lt;&gt;"",Scoring!$O$34)+IF(Data!$AD289&lt;&gt;"",Scoring!$O$35)+IF(Data!$AE289&lt;&gt;"",Scoring!$O$36)+IF(Data!$AF289&lt;&gt;"",Scoring!$O$37)+IF(Data!$AG289&lt;&gt;"",Scoring!$O$38)+IF(Data!$AH289&lt;&gt;"",Scoring!$O$39)+IF(Data!$AI289&lt;&gt;"",Scoring!$O$40)+IF(Data!$AJ289&lt;&gt;"",Scoring!$O$41)+IF(Data!$AK289&lt;&gt;"",Scoring!$O$42)+IF(Data!$AL289&lt;&gt;"",Scoring!$O$43)+IF(Data!$AM289&lt;&gt;"",Scoring!$O$44)+IF(Data!$AN289&lt;&gt;"",Scoring!$O$45)+IF(Data!$AO289&lt;&gt;"",Scoring!$O$46)+IF(Data!$AP289&lt;&gt;"",Scoring!$O$47)+IF(Data!$AQ289&lt;&gt;"",Scoring!$O$48)+IF(Data!$AR289&lt;&gt;"",Scoring!$O$49)+IF(Data!$AS289&lt;&gt;"",Scoring!$O$50)+IF(Data!$AT289&lt;&gt;"",Scoring!$O$51)+IF(Data!$AU289&lt;&gt;"",Scoring!$O$52),"")</f>
        <v/>
      </c>
      <c r="BS289" s="184" t="str">
        <f>IF(BR289&lt;&gt;"",LOOKUP(BR289,Likelihoods!$A$7:$A$107,Likelihoods!M$7:M$107),"")</f>
        <v/>
      </c>
      <c r="BT289" s="181" t="str">
        <f>IF(AND(COUNTBLANK($B289:$O289)=13,COUNTBLANK($P289:$Q289)=1,COUNTBLANK($R289:$U289)=3,COUNTBLANK($V289:$X289)=2,COUNTBLANK($Y289:$AE289)=6,COUNTBLANK($AF289:$AJ289)=4,COUNTBLANK($AK289:AN289)=3,COUNTBLANK($AO289:$AQ289)=2,COUNTBLANK($AR289:$AS289)=1,COUNTBLANK($AT289:$AU289)=1),IF(Data!$B289&lt;&gt;"",Scoring!$P$7)+IF(Data!$C289&lt;&gt;"",Scoring!$P$8)+IF(Data!$D289&lt;&gt;"",Scoring!$P$9)+IF(Data!$E289&lt;&gt;"",Scoring!$P$10)+IF(Data!$F289&lt;&gt;"",Scoring!$P$11)+IF(Data!$G289&lt;&gt;"",Scoring!$P$12)+IF(Data!$H289&lt;&gt;"",Scoring!$P$13)+IF(Data!$I289&lt;&gt;"",Scoring!$P$14)+IF(Data!$J289&lt;&gt;"",Scoring!$P$15)+IF(Data!$K289&lt;&gt;"",Scoring!$P$16)+IF(Data!$L289&lt;&gt;"",Scoring!$P$17)+IF(Data!$M289&lt;&gt;"",Scoring!$P$18)+IF(Data!$N289&lt;&gt;"",Scoring!$P$19)+IF(Data!$O289&lt;&gt;"",Scoring!$P$20)+IF(Data!$P289&lt;&gt;"",Scoring!$P$21)+IF(Data!$Q289&lt;&gt;"",Scoring!$P$22)+IF(Data!$R289&lt;&gt;"",Scoring!$P$23)+IF(Data!$S289&lt;&gt;"",Scoring!$P$24)+IF(Data!$T289&lt;&gt;"",Scoring!$P$25)+IF(Data!$U289&lt;&gt;"",Scoring!$P$26)+IF(Data!$V289&lt;&gt;"",Scoring!$P$27)+IF(Data!$W289&lt;&gt;"",Scoring!$P$28)+IF(Data!$X289&lt;&gt;"",Scoring!$P$29)+IF(Data!$Y289&lt;&gt;"",Scoring!$P$30)+IF(Data!$Z289&lt;&gt;"",Scoring!$P$31)+IF(Data!$AA289&lt;&gt;"",Scoring!$P$32)+IF(Data!$AB289&lt;&gt;"",Scoring!$P$33)+IF(Data!$AC289&lt;&gt;"",Scoring!$P$34)+IF(Data!$AD289&lt;&gt;"",Scoring!$P$35)+IF(Data!$AE289&lt;&gt;"",Scoring!$P$36)+IF(Data!$AF289&lt;&gt;"",Scoring!$P$37)+IF(Data!$AG289&lt;&gt;"",Scoring!$P$38)+IF(Data!$AH289&lt;&gt;"",Scoring!$P$39)+IF(Data!$AI289&lt;&gt;"",Scoring!$P$40)+IF(Data!$AJ289&lt;&gt;"",Scoring!$P$41)+IF(Data!$AK289&lt;&gt;"",Scoring!$P$42)+IF(Data!$AL289&lt;&gt;"",Scoring!$P$43)+IF(Data!$AM289&lt;&gt;"",Scoring!$P$44)+IF(Data!$AN289&lt;&gt;"",Scoring!$P$45)+IF(Data!$AO289&lt;&gt;"",Scoring!$P$46)+IF(Data!$AP289&lt;&gt;"",Scoring!$P$47)+IF(Data!$AQ289&lt;&gt;"",Scoring!$P$48)+IF(Data!$AR289&lt;&gt;"",Scoring!$P$49)+IF(Data!$AS289&lt;&gt;"",Scoring!$P$50)+IF(Data!$AT289&lt;&gt;"",Scoring!$P$51)+IF(Data!$AU289&lt;&gt;"",Scoring!$P$52),"")</f>
        <v/>
      </c>
      <c r="BU289" s="180" t="str">
        <f>IF(BT289&lt;&gt;"",LOOKUP(BT289,Likelihoods!$A$7:$A$107,Likelihoods!N$7:N$107),"")</f>
        <v/>
      </c>
      <c r="BV289" s="181" t="str">
        <f>IF(AND(COUNTBLANK($B289:$O289)=13,COUNTBLANK($P289:$Q289)=1,COUNTBLANK($R289:$U289)=3,COUNTBLANK($V289:$X289)=2,COUNTBLANK($Y289:$AE289)=6,COUNTBLANK($AF289:$AJ289)=4,COUNTBLANK($AK289:AN289)=3,COUNTBLANK($AO289:$AQ289)=2,COUNTBLANK($AR289:$AS289)=1,COUNTBLANK($AT289:$AU289)=1),IF(Data!$B289&lt;&gt;"",Scoring!$Q$7)+IF(Data!$C289&lt;&gt;"",Scoring!$Q$8)+IF(Data!$D289&lt;&gt;"",Scoring!$Q$9)+IF(Data!$E289&lt;&gt;"",Scoring!$Q$10)+IF(Data!$F289&lt;&gt;"",Scoring!$Q$11)+IF(Data!$G289&lt;&gt;"",Scoring!$Q$12)+IF(Data!$H289&lt;&gt;"",Scoring!$Q$13)+IF(Data!$I289&lt;&gt;"",Scoring!$Q$14)+IF(Data!$J289&lt;&gt;"",Scoring!$Q$15)+IF(Data!$K289&lt;&gt;"",Scoring!$Q$16)+IF(Data!$L289&lt;&gt;"",Scoring!$Q$17)+IF(Data!$M289&lt;&gt;"",Scoring!$Q$18)+IF(Data!$N289&lt;&gt;"",Scoring!$Q$19)+IF(Data!$O289&lt;&gt;"",Scoring!$Q$20)+IF(Data!$P289&lt;&gt;"",Scoring!$Q$21)+IF(Data!$Q289&lt;&gt;"",Scoring!$Q$22)+IF(Data!$R289&lt;&gt;"",Scoring!$Q$23)+IF(Data!$S289&lt;&gt;"",Scoring!$Q$24)+IF(Data!$T289&lt;&gt;"",Scoring!$Q$25)+IF(Data!$U289&lt;&gt;"",Scoring!$Q$26)+IF(Data!$V289&lt;&gt;"",Scoring!$Q$27)+IF(Data!$W289&lt;&gt;"",Scoring!$Q$28)+IF(Data!$X289&lt;&gt;"",Scoring!$Q$29)+IF(Data!$Y289&lt;&gt;"",Scoring!$Q$30)+IF(Data!$Z289&lt;&gt;"",Scoring!$Q$31)+IF(Data!$AA289&lt;&gt;"",Scoring!$Q$32)+IF(Data!$AB289&lt;&gt;"",Scoring!$Q$33)+IF(Data!$AC289&lt;&gt;"",Scoring!$Q$34)+IF(Data!$AD289&lt;&gt;"",Scoring!$Q$35)+IF(Data!$AE289&lt;&gt;"",Scoring!$Q$36)+IF(Data!$AF289&lt;&gt;"",Scoring!$Q$37)+IF(Data!$AG289&lt;&gt;"",Scoring!$Q$38)+IF(Data!$AH289&lt;&gt;"",Scoring!$Q$39)+IF(Data!$AI289&lt;&gt;"",Scoring!$Q$40)+IF(Data!$AJ289&lt;&gt;"",Scoring!$Q$41)+IF(Data!$AK289&lt;&gt;"",Scoring!$Q$42)+IF(Data!$AL289&lt;&gt;"",Scoring!$Q$43)+IF(Data!$AM289&lt;&gt;"",Scoring!$Q$44)+IF(Data!$AN289&lt;&gt;"",Scoring!$Q$45)+IF(Data!$AO289&lt;&gt;"",Scoring!$Q$46)+IF(Data!$AP289&lt;&gt;"",Scoring!$Q$47)+IF(Data!$AQ289&lt;&gt;"",Scoring!$Q$48)+IF(Data!$AR289&lt;&gt;"",Scoring!$Q$49)+IF(Data!$AS289&lt;&gt;"",Scoring!$Q$50)+IF(Data!$AT289&lt;&gt;"",Scoring!$Q$51)+IF(Data!$AU289&lt;&gt;"",Scoring!$Q$52),"")</f>
        <v/>
      </c>
      <c r="BW289" s="183" t="str">
        <f>IF(BV289&lt;&gt;"",LOOKUP(BV289,Likelihoods!$A$7:$A$107,Likelihoods!O$7:O$107),"")</f>
        <v/>
      </c>
      <c r="BX289" s="9"/>
      <c r="BY289" s="9"/>
      <c r="BZ289" s="9"/>
      <c r="CA289" s="9"/>
      <c r="CB289" s="9"/>
      <c r="CC289" s="9"/>
      <c r="CD289" s="9"/>
      <c r="CE289" s="9"/>
      <c r="CF289" s="9"/>
      <c r="CG289" s="9"/>
      <c r="CH289" s="9"/>
      <c r="CI289" s="9"/>
      <c r="CJ289" s="9"/>
      <c r="CK289" s="9"/>
    </row>
    <row r="290" spans="1:89" ht="14.25">
      <c r="A290" s="59"/>
      <c r="B290" s="76"/>
      <c r="C290" s="77"/>
      <c r="D290" s="77"/>
      <c r="E290" s="77"/>
      <c r="F290" s="77"/>
      <c r="G290" s="77"/>
      <c r="H290" s="77"/>
      <c r="I290" s="77"/>
      <c r="J290" s="77"/>
      <c r="K290" s="77"/>
      <c r="L290" s="77"/>
      <c r="M290" s="77"/>
      <c r="N290" s="77"/>
      <c r="O290" s="77"/>
      <c r="P290" s="76"/>
      <c r="Q290" s="78"/>
      <c r="R290" s="77"/>
      <c r="S290" s="77"/>
      <c r="T290" s="77"/>
      <c r="U290" s="77"/>
      <c r="V290" s="76"/>
      <c r="W290" s="77"/>
      <c r="X290" s="78"/>
      <c r="Y290" s="77"/>
      <c r="Z290" s="77"/>
      <c r="AA290" s="77"/>
      <c r="AB290" s="77"/>
      <c r="AC290" s="77"/>
      <c r="AD290" s="77"/>
      <c r="AE290" s="77"/>
      <c r="AF290" s="76"/>
      <c r="AG290" s="77"/>
      <c r="AH290" s="77"/>
      <c r="AI290" s="77"/>
      <c r="AJ290" s="78"/>
      <c r="AK290" s="77"/>
      <c r="AL290" s="77"/>
      <c r="AM290" s="77"/>
      <c r="AN290" s="77"/>
      <c r="AO290" s="76"/>
      <c r="AP290" s="77"/>
      <c r="AQ290" s="78"/>
      <c r="AR290" s="76"/>
      <c r="AS290" s="78"/>
      <c r="AT290" s="77"/>
      <c r="AU290" s="77"/>
      <c r="AV290" s="179" t="str">
        <f>IF(AND(COUNTBLANK($B290:$O290)=13,COUNTBLANK($P290:$Q290)=1,COUNTBLANK($R290:$U290)=3,COUNTBLANK($V290:$X290)=2,COUNTBLANK($Y290:$AE290)=6,COUNTBLANK($AF290:$AJ290)=4,COUNTBLANK($AK290:AN290)=3,COUNTBLANK($AO290:$AQ290)=2,COUNTBLANK($AR290:$AS290)=1,COUNTBLANK($AT290:$AU290)=1),IF(Data!$B290&lt;&gt;"",Scoring!$D$7)+IF(Data!$C290&lt;&gt;"",Scoring!$D$8)+IF(Data!$D290&lt;&gt;"",Scoring!$D$9)+IF(Data!$E290&lt;&gt;"",Scoring!$D$10)+IF(Data!$F290&lt;&gt;"",Scoring!$D$11)+IF(Data!$G290&lt;&gt;"",Scoring!$D$12)+IF(Data!$H290&lt;&gt;"",Scoring!$D$13)+IF(Data!$I290&lt;&gt;"",Scoring!$D$14)+IF(Data!$J290&lt;&gt;"",Scoring!$D$15)+IF(Data!$K290&lt;&gt;"",Scoring!$D$16)+IF(Data!$L290&lt;&gt;"",Scoring!$D$17)+IF(Data!$M290&lt;&gt;"",Scoring!$D$18)+IF(Data!$N290&lt;&gt;"",Scoring!$D$19)+IF(Data!$O290&lt;&gt;"",Scoring!$D$20)+IF(Data!$P290&lt;&gt;"",Scoring!$D$21)+IF(Data!$Q290&lt;&gt;"",Scoring!$D$22)+IF(Data!$R290&lt;&gt;"",Scoring!$D$23)+IF(Data!$S290&lt;&gt;"",Scoring!$D$24)+IF(Data!$T290&lt;&gt;"",Scoring!$D$25)+IF(Data!$U290&lt;&gt;"",Scoring!$D$26)+IF(Data!$V290&lt;&gt;"",Scoring!$D$27)+IF(Data!$W290&lt;&gt;"",Scoring!$D$28)+IF(Data!$X290&lt;&gt;"",Scoring!$D$29)+IF(Data!$Y290&lt;&gt;"",Scoring!$D$30)+IF(Data!$Z290&lt;&gt;"",Scoring!$D$31)+IF(Data!$AA290&lt;&gt;"",Scoring!$D$32)+IF(Data!$AB290&lt;&gt;"",Scoring!$D$33)+IF(Data!$AC290&lt;&gt;"",Scoring!$D$34)+IF(Data!$AD290&lt;&gt;"",Scoring!$D$35)+IF(Data!$AE290&lt;&gt;"",Scoring!$D$36)+IF(Data!$AF290&lt;&gt;"",Scoring!$D$37)+IF(Data!$AG290&lt;&gt;"",Scoring!$D$38)+IF(Data!$AH290&lt;&gt;"",Scoring!$D$39)+IF(Data!$AI290&lt;&gt;"",Scoring!$D$40)+IF(Data!$AJ290&lt;&gt;"",Scoring!$D$41)+IF(Data!$AK290&lt;&gt;"",Scoring!$D$42)+IF(Data!$AL290&lt;&gt;"",Scoring!$D$43)+IF(Data!$AM290&lt;&gt;"",Scoring!$D$44)+IF(Data!$AN290&lt;&gt;"",Scoring!$D$45)+IF(Data!$AO290&lt;&gt;"",Scoring!$D$46)+IF(Data!$AP290&lt;&gt;"",Scoring!$D$47)+IF(Data!$AQ290&lt;&gt;"",Scoring!$D$48)+IF(Data!$AR290&lt;&gt;"",Scoring!$D$49)+IF(Data!$AS290&lt;&gt;"",Scoring!$D$50)+IF(Data!$AT290&lt;&gt;"",Scoring!$D$51)+IF(Data!$AU290&lt;&gt;"",Scoring!$D$52),"")</f>
        <v/>
      </c>
      <c r="AW290" s="180" t="str">
        <f>IF(AV290&lt;&gt;"",LOOKUP(AV290,Likelihoods!$A$7:$A$107,Likelihoods!B$7:B$107),"")</f>
        <v/>
      </c>
      <c r="AX290" s="181" t="str">
        <f>IF(AND(COUNTBLANK($B290:$O290)=13,COUNTBLANK($P290:$Q290)=1,COUNTBLANK($R290:$U290)=3,COUNTBLANK($V290:$X290)=2,COUNTBLANK($Y290:$AE290)=6,COUNTBLANK($AF290:$AJ290)=4,COUNTBLANK($AK290:AN290)=3,COUNTBLANK($AO290:$AQ290)=2,COUNTBLANK($AR290:$AS290)=1,COUNTBLANK($AT290:$AU290)=1),IF(Data!$B290&lt;&gt;"",Scoring!$E$7)+IF(Data!$C290&lt;&gt;"",Scoring!$E$8)+IF(Data!$D290&lt;&gt;"",Scoring!$E$9)+IF(Data!$E290&lt;&gt;"",Scoring!$E$10)+IF(Data!$F290&lt;&gt;"",Scoring!$E$11)+IF(Data!$G290&lt;&gt;"",Scoring!$E$12)+IF(Data!$H290&lt;&gt;"",Scoring!$E$13)+IF(Data!$I290&lt;&gt;"",Scoring!$E$14)+IF(Data!$J290&lt;&gt;"",Scoring!$E$15)+IF(Data!$K290&lt;&gt;"",Scoring!$E$16)+IF(Data!$L290&lt;&gt;"",Scoring!$E$17)+IF(Data!$M290&lt;&gt;"",Scoring!$E$18)+IF(Data!$N290&lt;&gt;"",Scoring!$E$19)+IF(Data!$O290&lt;&gt;"",Scoring!$E$20)+IF(Data!$P290&lt;&gt;"",Scoring!$E$21)+IF(Data!$Q290&lt;&gt;"",Scoring!$E$22)+IF(Data!$R290&lt;&gt;"",Scoring!$E$23)+IF(Data!$S290&lt;&gt;"",Scoring!$E$24)+IF(Data!$T290&lt;&gt;"",Scoring!$E$25)+IF(Data!$U290&lt;&gt;"",Scoring!$E$26)+IF(Data!$V290&lt;&gt;"",Scoring!$E$27)+IF(Data!$W290&lt;&gt;"",Scoring!$E$28)+IF(Data!$X290&lt;&gt;"",Scoring!$E$29)+IF(Data!$Y290&lt;&gt;"",Scoring!$E$30)+IF(Data!$Z290&lt;&gt;"",Scoring!$E$31)+IF(Data!$AA290&lt;&gt;"",Scoring!$E$32)+IF(Data!$AB290&lt;&gt;"",Scoring!$E$33)+IF(Data!$AC290&lt;&gt;"",Scoring!$E$34)+IF(Data!$AD290&lt;&gt;"",Scoring!$E$35)+IF(Data!$AE290&lt;&gt;"",Scoring!$E$36)+IF(Data!$AF290&lt;&gt;"",Scoring!$E$37)+IF(Data!$AG290&lt;&gt;"",Scoring!$E$38)+IF(Data!$AH290&lt;&gt;"",Scoring!$E$39)+IF(Data!$AI290&lt;&gt;"",Scoring!$E$40)+IF(Data!$AJ290&lt;&gt;"",Scoring!$E$41)+IF(Data!$AK290&lt;&gt;"",Scoring!$E$42)+IF(Data!$AL290&lt;&gt;"",Scoring!$E$43)+IF(Data!$AM290&lt;&gt;"",Scoring!$E$44)+IF(Data!$AN290&lt;&gt;"",Scoring!$E$45)+IF(Data!$AO290&lt;&gt;"",Scoring!$E$46)+IF(Data!$AP290&lt;&gt;"",Scoring!$E$47)+IF(Data!$AQ290&lt;&gt;"",Scoring!$E$48)+IF(Data!$AR290&lt;&gt;"",Scoring!$E$49)+IF(Data!$AS290&lt;&gt;"",Scoring!$E$50)+IF(Data!$AT290&lt;&gt;"",Scoring!$E$51)+IF(Data!$AU290&lt;&gt;"",Scoring!$E$52),"")</f>
        <v/>
      </c>
      <c r="AY290" s="180" t="str">
        <f>IF(AX290&lt;&gt;"",LOOKUP(AX290,Likelihoods!$A$7:$A$107,Likelihoods!C$7:C$107),"")</f>
        <v/>
      </c>
      <c r="AZ290" s="182" t="str">
        <f>IF(AND(COUNTBLANK($B290:$O290)=13,COUNTBLANK($P290:$Q290)=1,COUNTBLANK($R290:$U290)=3,COUNTBLANK($V290:$X290)=2,COUNTBLANK($Y290:$AE290)=6,COUNTBLANK($AF290:$AJ290)=4,COUNTBLANK($AK290:AN290)=3,COUNTBLANK($AO290:$AQ290)=2,COUNTBLANK($AR290:$AS290)=1,COUNTBLANK($AT290:$AU290)=1),IF(Data!$B290&lt;&gt;"",Scoring!$F$7)+IF(Data!$C290&lt;&gt;"",Scoring!$F$8)+IF(Data!$D290&lt;&gt;"",Scoring!$F$9)+IF(Data!$E290&lt;&gt;"",Scoring!$F$10)+IF(Data!$F290&lt;&gt;"",Scoring!$F$11)+IF(Data!$G290&lt;&gt;"",Scoring!$F$12)+IF(Data!$H290&lt;&gt;"",Scoring!$F$13)+IF(Data!$I290&lt;&gt;"",Scoring!$F$14)+IF(Data!$J290&lt;&gt;"",Scoring!$F$15)+IF(Data!$K290&lt;&gt;"",Scoring!$F$16)+IF(Data!$L290&lt;&gt;"",Scoring!$F$17)+IF(Data!$M290&lt;&gt;"",Scoring!$F$18)+IF(Data!$N290&lt;&gt;"",Scoring!$F$19)+IF(Data!$O290&lt;&gt;"",Scoring!$F$20)+IF(Data!$P290&lt;&gt;"",Scoring!$F$21)+IF(Data!$Q290&lt;&gt;"",Scoring!$F$22)+IF(Data!$R290&lt;&gt;"",Scoring!$F$23)+IF(Data!$S290&lt;&gt;"",Scoring!$F$24)+IF(Data!$T290&lt;&gt;"",Scoring!$F$25)+IF(Data!$U290&lt;&gt;"",Scoring!$F$26)+IF(Data!$V290&lt;&gt;"",Scoring!$F$27)+IF(Data!$W290&lt;&gt;"",Scoring!$F$28)+IF(Data!$X290&lt;&gt;"",Scoring!$F$29)+IF(Data!$Y290&lt;&gt;"",Scoring!$F$30)+IF(Data!$Z290&lt;&gt;"",Scoring!$F$31)+IF(Data!$AA290&lt;&gt;"",Scoring!$F$32)+IF(Data!$AB290&lt;&gt;"",Scoring!$F$33)+IF(Data!$AC290&lt;&gt;"",Scoring!$F$34)+IF(Data!$AD290&lt;&gt;"",Scoring!$F$35)+IF(Data!$AE290&lt;&gt;"",Scoring!$F$36)+IF(Data!$AF290&lt;&gt;"",Scoring!$F$37)+IF(Data!$AG290&lt;&gt;"",Scoring!$F$38)+IF(Data!$AH290&lt;&gt;"",Scoring!$F$39)+IF(Data!$AI290&lt;&gt;"",Scoring!$F$40)+IF(Data!$AJ290&lt;&gt;"",Scoring!$F$41)+IF(Data!$AK290&lt;&gt;"",Scoring!$F$42)+IF(Data!$AL290&lt;&gt;"",Scoring!$F$43)+IF(Data!$AM290&lt;&gt;"",Scoring!$F$44)+IF(Data!$AN290&lt;&gt;"",Scoring!$F$45)+IF(Data!$AO290&lt;&gt;"",Scoring!$F$46)+IF(Data!$AP290&lt;&gt;"",Scoring!$F$47)+IF(Data!$AQ290&lt;&gt;"",Scoring!$F$48)+IF(Data!$AR290&lt;&gt;"",Scoring!$F$49)+IF(Data!$AS290&lt;&gt;"",Scoring!$F$50)+IF(Data!$AT290&lt;&gt;"",Scoring!$F$51)+IF(Data!$AU290&lt;&gt;"",Scoring!$F$52),"")</f>
        <v/>
      </c>
      <c r="BA290" s="183" t="str">
        <f>IF(AZ290&lt;&gt;"",LOOKUP(AZ290,Likelihoods!$A$7:$A$107,Likelihoods!D$7:D$107),"")</f>
        <v/>
      </c>
      <c r="BB290" s="181" t="str">
        <f>IF(AND(COUNTBLANK($B290:$O290)=13,COUNTBLANK($P290:$Q290)=1,COUNTBLANK($R290:$U290)=3,COUNTBLANK($V290:$X290)=2,COUNTBLANK($Y290:$AE290)=6,COUNTBLANK($AF290:$AJ290)=4,COUNTBLANK($AK290:AN290)=3,COUNTBLANK($AO290:$AQ290)=2,COUNTBLANK($AR290:$AS290)=1,COUNTBLANK($AT290:$AU290)=1),IF(Data!$B290&lt;&gt;"",Scoring!$G$7)+IF(Data!$C290&lt;&gt;"",Scoring!$G$8)+IF(Data!$D290&lt;&gt;"",Scoring!$G$9)+IF(Data!$E290&lt;&gt;"",Scoring!$G$10)+IF(Data!$F290&lt;&gt;"",Scoring!$G$11)+IF(Data!$G290&lt;&gt;"",Scoring!$G$12)+IF(Data!$H290&lt;&gt;"",Scoring!$G$13)+IF(Data!$I290&lt;&gt;"",Scoring!$G$14)+IF(Data!$J290&lt;&gt;"",Scoring!$G$15)+IF(Data!$K290&lt;&gt;"",Scoring!$G$16)+IF(Data!$L290&lt;&gt;"",Scoring!$G$17)+IF(Data!$M290&lt;&gt;"",Scoring!$G$18)+IF(Data!$N290&lt;&gt;"",Scoring!$G$19)+IF(Data!$O290&lt;&gt;"",Scoring!$G$20)+IF(Data!$P290&lt;&gt;"",Scoring!$G$21)+IF(Data!$Q290&lt;&gt;"",Scoring!$G$22)+IF(Data!$R290&lt;&gt;"",Scoring!$G$23)+IF(Data!$S290&lt;&gt;"",Scoring!$G$24)+IF(Data!$T290&lt;&gt;"",Scoring!$G$25)+IF(Data!$U290&lt;&gt;"",Scoring!$G$26)+IF(Data!$V290&lt;&gt;"",Scoring!$G$27)+IF(Data!$W290&lt;&gt;"",Scoring!$G$28)+IF(Data!$X290&lt;&gt;"",Scoring!$G$29)+IF(Data!$Y290&lt;&gt;"",Scoring!$G$30)+IF(Data!$Z290&lt;&gt;"",Scoring!$G$31)+IF(Data!$AA290&lt;&gt;"",Scoring!$G$32)+IF(Data!$AB290&lt;&gt;"",Scoring!$G$33)+IF(Data!$AC290&lt;&gt;"",Scoring!$G$34)+IF(Data!$AD290&lt;&gt;"",Scoring!$G$35)+IF(Data!$AE290&lt;&gt;"",Scoring!$G$36)+IF(Data!$AF290&lt;&gt;"",Scoring!$G$37)+IF(Data!$AG290&lt;&gt;"",Scoring!$G$38)+IF(Data!$AH290&lt;&gt;"",Scoring!$G$39)+IF(Data!$AI290&lt;&gt;"",Scoring!$G$40)+IF(Data!$AJ290&lt;&gt;"",Scoring!$G$41)+IF(Data!$AK290&lt;&gt;"",Scoring!$G$42)+IF(Data!$AL290&lt;&gt;"",Scoring!$G$43)+IF(Data!$AM290&lt;&gt;"",Scoring!$G$44)+IF(Data!$AN290&lt;&gt;"",Scoring!$G$45)+IF(Data!$AO290&lt;&gt;"",Scoring!$G$46)+IF(Data!$AP290&lt;&gt;"",Scoring!$G$47)+IF(Data!$AQ290&lt;&gt;"",Scoring!$G$48)+IF(Data!$AR290&lt;&gt;"",Scoring!$G$49)+IF(Data!$AS290&lt;&gt;"",Scoring!$G$50)+IF(Data!$AT290&lt;&gt;"",Scoring!$G$51)+IF(Data!$AU290&lt;&gt;"",Scoring!$G$52),"")</f>
        <v/>
      </c>
      <c r="BC290" s="184" t="str">
        <f>IF(BB290&lt;&gt;"",LOOKUP(BB290,Likelihoods!$A$7:$A$107,Likelihoods!E$7:E$107),"")</f>
        <v/>
      </c>
      <c r="BD290" s="185" t="str">
        <f>IF(AND(COUNTBLANK($B290:$O290)=13,COUNTBLANK($P290:$Q290)=1,COUNTBLANK($R290:$U290)=3,COUNTBLANK($V290:$X290)=2,COUNTBLANK($Y290:$AE290)=6,COUNTBLANK($AF290:$AJ290)=4,COUNTBLANK($AK290:AN290)=3,COUNTBLANK($AO290:$AQ290)=2,COUNTBLANK($AR290:$AS290)=1,COUNTBLANK($AT290:$AU290)=1),IF(Data!$B290&lt;&gt;"",Scoring!$H$7)+IF(Data!$C290&lt;&gt;"",Scoring!$H$8)+IF(Data!$D290&lt;&gt;"",Scoring!$H$9)+IF(Data!$E290&lt;&gt;"",Scoring!$H$10)+IF(Data!$F290&lt;&gt;"",Scoring!$H$11)+IF(Data!$G290&lt;&gt;"",Scoring!$H$12)+IF(Data!$H290&lt;&gt;"",Scoring!$H$13)+IF(Data!$I290&lt;&gt;"",Scoring!$H$14)+IF(Data!$J290&lt;&gt;"",Scoring!$H$15)+IF(Data!$K290&lt;&gt;"",Scoring!$H$16)+IF(Data!$L290&lt;&gt;"",Scoring!$H$17)+IF(Data!$M290&lt;&gt;"",Scoring!$H$18)+IF(Data!$N290&lt;&gt;"",Scoring!$H$19)+IF(Data!$O290&lt;&gt;"",Scoring!$H$20)+IF(Data!$P290&lt;&gt;"",Scoring!$H$21)+IF(Data!$Q290&lt;&gt;"",Scoring!$H$22)+IF(Data!$R290&lt;&gt;"",Scoring!$H$23)+IF(Data!$S290&lt;&gt;"",Scoring!$H$24)+IF(Data!$T290&lt;&gt;"",Scoring!$H$25)+IF(Data!$U290&lt;&gt;"",Scoring!$H$26)+IF(Data!$V290&lt;&gt;"",Scoring!$H$27)+IF(Data!$W290&lt;&gt;"",Scoring!$H$28)+IF(Data!$X290&lt;&gt;"",Scoring!$H$29)+IF(Data!$Y290&lt;&gt;"",Scoring!$H$30)+IF(Data!$Z290&lt;&gt;"",Scoring!$H$31)+IF(Data!$AA290&lt;&gt;"",Scoring!$H$32)+IF(Data!$AB290&lt;&gt;"",Scoring!$H$33)+IF(Data!$AC290&lt;&gt;"",Scoring!$H$34)+IF(Data!$AD290&lt;&gt;"",Scoring!$H$35)+IF(Data!$AE290&lt;&gt;"",Scoring!$H$36)+IF(Data!$AF290&lt;&gt;"",Scoring!$H$37)+IF(Data!$AG290&lt;&gt;"",Scoring!$H$38)+IF(Data!$AH290&lt;&gt;"",Scoring!$H$39)+IF(Data!$AI290&lt;&gt;"",Scoring!$H$40)+IF(Data!$AJ290&lt;&gt;"",Scoring!$H$41)+IF(Data!$AK290&lt;&gt;"",Scoring!$H$42)+IF(Data!$AL290&lt;&gt;"",Scoring!$H$43)+IF(Data!$AM290&lt;&gt;"",Scoring!$H$44)+IF(Data!$AN290&lt;&gt;"",Scoring!$H$45)+IF(Data!$AO290&lt;&gt;"",Scoring!$H$46)+IF(Data!$AP290&lt;&gt;"",Scoring!$H$47)+IF(Data!$AQ290&lt;&gt;"",Scoring!$H$48)+IF(Data!$AR290&lt;&gt;"",Scoring!$H$49)+IF(Data!$AS290&lt;&gt;"",Scoring!$H$50)+IF(Data!$AT290&lt;&gt;"",Scoring!$H$51)+IF(Data!$AU290&lt;&gt;"",Scoring!$H$52),"")</f>
        <v/>
      </c>
      <c r="BE290" s="186" t="str">
        <f>IF(BD290&lt;&gt;"",LOOKUP(BD290,Likelihoods!$A$7:$A$107,Likelihoods!F$7:F$107),"")</f>
        <v/>
      </c>
      <c r="BF290" s="181" t="str">
        <f>IF(AND(COUNTBLANK($B290:$O290)=13,COUNTBLANK($P290:$Q290)=1,COUNTBLANK($R290:$U290)=3,COUNTBLANK($V290:$X290)=2,COUNTBLANK($Y290:$AE290)=6,COUNTBLANK($AF290:$AJ290)=4,COUNTBLANK($AK290:AN290)=3,COUNTBLANK($AO290:$AQ290)=2,COUNTBLANK($AR290:$AS290)=1,COUNTBLANK($AT290:$AU290)=1),IF(Data!$B290&lt;&gt;"",Scoring!$I$7)+IF(Data!$C290&lt;&gt;"",Scoring!$I$8)+IF(Data!$D290&lt;&gt;"",Scoring!$I$9)+IF(Data!$E290&lt;&gt;"",Scoring!$I$10)+IF(Data!$F290&lt;&gt;"",Scoring!$I$11)+IF(Data!$G290&lt;&gt;"",Scoring!$I$12)+IF(Data!$H290&lt;&gt;"",Scoring!$I$13)+IF(Data!$I290&lt;&gt;"",Scoring!$I$14)+IF(Data!$J290&lt;&gt;"",Scoring!$I$15)+IF(Data!$K290&lt;&gt;"",Scoring!$I$16)+IF(Data!$L290&lt;&gt;"",Scoring!$I$17)+IF(Data!$M290&lt;&gt;"",Scoring!$I$18)+IF(Data!$N290&lt;&gt;"",Scoring!$I$19)+IF(Data!$O290&lt;&gt;"",Scoring!$I$20)+IF(Data!$P290&lt;&gt;"",Scoring!$I$21)+IF(Data!$Q290&lt;&gt;"",Scoring!$I$22)+IF(Data!$R290&lt;&gt;"",Scoring!$I$23)+IF(Data!$S290&lt;&gt;"",Scoring!$I$24)+IF(Data!$T290&lt;&gt;"",Scoring!$I$25)+IF(Data!$U290&lt;&gt;"",Scoring!$I$26)+IF(Data!$V290&lt;&gt;"",Scoring!$I$27)+IF(Data!$W290&lt;&gt;"",Scoring!$I$28)+IF(Data!$X290&lt;&gt;"",Scoring!$I$29)+IF(Data!$Y290&lt;&gt;"",Scoring!$I$30)+IF(Data!$Z290&lt;&gt;"",Scoring!$I$31)+IF(Data!$AA290&lt;&gt;"",Scoring!$I$32)+IF(Data!$AB290&lt;&gt;"",Scoring!$I$33)+IF(Data!$AC290&lt;&gt;"",Scoring!$I$34)+IF(Data!$AD290&lt;&gt;"",Scoring!$I$35)+IF(Data!$AE290&lt;&gt;"",Scoring!$I$36)+IF(Data!$AF290&lt;&gt;"",Scoring!$I$37)+IF(Data!$AG290&lt;&gt;"",Scoring!$I$38)+IF(Data!$AH290&lt;&gt;"",Scoring!$I$39)+IF(Data!$AI290&lt;&gt;"",Scoring!$I$40)+IF(Data!$AJ290&lt;&gt;"",Scoring!$I$41)+IF(Data!$AK290&lt;&gt;"",Scoring!$I$42)+IF(Data!$AL290&lt;&gt;"",Scoring!$I$43)+IF(Data!$AM290&lt;&gt;"",Scoring!$I$44)+IF(Data!$AN290&lt;&gt;"",Scoring!$I$45)+IF(Data!$AO290&lt;&gt;"",Scoring!$I$46)+IF(Data!$AP290&lt;&gt;"",Scoring!$I$47)+IF(Data!$AQ290&lt;&gt;"",Scoring!$I$48)+IF(Data!$AR290&lt;&gt;"",Scoring!$I$49)+IF(Data!$AS290&lt;&gt;"",Scoring!$I$50)+IF(Data!$AT290&lt;&gt;"",Scoring!$I$51)+IF(Data!$AU290&lt;&gt;"",Scoring!$I$52),"")</f>
        <v/>
      </c>
      <c r="BG290" s="180" t="str">
        <f>IF(BF290&lt;&gt;"",LOOKUP(BF290,Likelihoods!$A$7:$A$107,Likelihoods!G$7:G$107),"")</f>
        <v/>
      </c>
      <c r="BH290" s="187" t="str">
        <f>IF(AND(COUNTBLANK($B290:$O290)=13,COUNTBLANK($P290:$Q290)=1,COUNTBLANK($R290:$U290)=3,COUNTBLANK($V290:$X290)=2,COUNTBLANK($Y290:$AE290)=6,COUNTBLANK($AF290:$AJ290)=4,COUNTBLANK($AK290:AN290)=3,COUNTBLANK($AO290:$AQ290)=2,COUNTBLANK($AR290:$AS290)=1,COUNTBLANK($AT290:$AU290)=1),IF(Data!$B290&lt;&gt;"",Scoring!$J$7)+IF(Data!$C290&lt;&gt;"",Scoring!$J$8)+IF(Data!$D290&lt;&gt;"",Scoring!$J$9)+IF(Data!$E290&lt;&gt;"",Scoring!$J$10)+IF(Data!$F290&lt;&gt;"",Scoring!$J$11)+IF(Data!$G290&lt;&gt;"",Scoring!$J$12)+IF(Data!$H290&lt;&gt;"",Scoring!$J$13)+IF(Data!$I290&lt;&gt;"",Scoring!$J$14)+IF(Data!$J290&lt;&gt;"",Scoring!$J$15)+IF(Data!$K290&lt;&gt;"",Scoring!$J$16)+IF(Data!$L290&lt;&gt;"",Scoring!$J$17)+IF(Data!$M290&lt;&gt;"",Scoring!$J$18)+IF(Data!$N290&lt;&gt;"",Scoring!$J$19)+IF(Data!$O290&lt;&gt;"",Scoring!$J$20)+IF(Data!$P290&lt;&gt;"",Scoring!$J$21)+IF(Data!$Q290&lt;&gt;"",Scoring!$J$22)+IF(Data!$R290&lt;&gt;"",Scoring!$J$23)+IF(Data!$S290&lt;&gt;"",Scoring!$J$24)+IF(Data!$T290&lt;&gt;"",Scoring!$J$25)+IF(Data!$U290&lt;&gt;"",Scoring!$J$26)+IF(Data!$V290&lt;&gt;"",Scoring!$J$27)+IF(Data!$W290&lt;&gt;"",Scoring!$J$28)+IF(Data!$X290&lt;&gt;"",Scoring!$J$29)+IF(Data!$Y290&lt;&gt;"",Scoring!$J$30)+IF(Data!$Z290&lt;&gt;"",Scoring!$J$31)+IF(Data!$AA290&lt;&gt;"",Scoring!$J$32)+IF(Data!$AB290&lt;&gt;"",Scoring!$J$33)+IF(Data!$AC290&lt;&gt;"",Scoring!$J$34)+IF(Data!$AD290&lt;&gt;"",Scoring!$J$35)+IF(Data!$AE290&lt;&gt;"",Scoring!$J$36)+IF(Data!$AF290&lt;&gt;"",Scoring!$J$37)+IF(Data!$AG290&lt;&gt;"",Scoring!$J$38)+IF(Data!$AH290&lt;&gt;"",Scoring!$J$39)+IF(Data!$AI290&lt;&gt;"",Scoring!$J$40)+IF(Data!$AJ290&lt;&gt;"",Scoring!$J$41)+IF(Data!$AK290&lt;&gt;"",Scoring!$J$42)+IF(Data!$AL290&lt;&gt;"",Scoring!$J$43)+IF(Data!$AM290&lt;&gt;"",Scoring!$J$44)+IF(Data!$AN290&lt;&gt;"",Scoring!$J$45)+IF(Data!$AO290&lt;&gt;"",Scoring!$J$46)+IF(Data!$AP290&lt;&gt;"",Scoring!$J$47)+IF(Data!$AQ290&lt;&gt;"",Scoring!$J$48)+IF(Data!$AR290&lt;&gt;"",Scoring!$J$49)+IF(Data!$AS290&lt;&gt;"",Scoring!$J$50)+IF(Data!$AT290&lt;&gt;"",Scoring!$J$51)+IF(Data!$AU290&lt;&gt;"",Scoring!$J$52),"")</f>
        <v/>
      </c>
      <c r="BI290" s="183" t="str">
        <f>IF(BH290&lt;&gt;"",LOOKUP(BH290,Likelihoods!$A$7:$A$107,Likelihoods!H$7:H$107),"")</f>
        <v/>
      </c>
      <c r="BJ290" s="188" t="str">
        <f>IF(AND(COUNTBLANK($B290:$O290)=13,COUNTBLANK($P290:$Q290)=1,COUNTBLANK($R290:$U290)=3,COUNTBLANK($V290:$X290)=2,COUNTBLANK($Y290:$AE290)=6,COUNTBLANK($AF290:$AJ290)=4,COUNTBLANK($AK290:AN290)=3,COUNTBLANK($AO290:$AQ290)=2,COUNTBLANK($AR290:$AS290)=1,COUNTBLANK($AT290:$AU290)=1),IF(Data!$B290&lt;&gt;"",Scoring!$K$7)+IF(Data!$C290&lt;&gt;"",Scoring!$K$8)+IF(Data!$D290&lt;&gt;"",Scoring!$K$9)+IF(Data!$E290&lt;&gt;"",Scoring!$K$10)+IF(Data!$F290&lt;&gt;"",Scoring!$K$11)+IF(Data!$G290&lt;&gt;"",Scoring!$K$12)+IF(Data!$H290&lt;&gt;"",Scoring!$K$13)+IF(Data!$I290&lt;&gt;"",Scoring!$K$14)+IF(Data!$J290&lt;&gt;"",Scoring!$K$15)+IF(Data!$K290&lt;&gt;"",Scoring!$K$16)+IF(Data!$L290&lt;&gt;"",Scoring!$K$17)+IF(Data!$M290&lt;&gt;"",Scoring!$K$18)+IF(Data!$N290&lt;&gt;"",Scoring!$K$19)+IF(Data!$O290&lt;&gt;"",Scoring!$K$20)+IF(Data!$P290&lt;&gt;"",Scoring!$K$21)+IF(Data!$Q290&lt;&gt;"",Scoring!$K$22)+IF(Data!$R290&lt;&gt;"",Scoring!$K$23)+IF(Data!$S290&lt;&gt;"",Scoring!$K$24)+IF(Data!$T290&lt;&gt;"",Scoring!$K$25)+IF(Data!$U290&lt;&gt;"",Scoring!$K$26)+IF(Data!$V290&lt;&gt;"",Scoring!$K$27)+IF(Data!$W290&lt;&gt;"",Scoring!$K$28)+IF(Data!$X290&lt;&gt;"",Scoring!$K$29)+IF(Data!$Y290&lt;&gt;"",Scoring!$K$30)+IF(Data!$Z290&lt;&gt;"",Scoring!$K$31)+IF(Data!$AA290&lt;&gt;"",Scoring!$K$32)+IF(Data!$AB290&lt;&gt;"",Scoring!$K$33)+IF(Data!$AC290&lt;&gt;"",Scoring!$K$34)+IF(Data!$AD290&lt;&gt;"",Scoring!$K$35)+IF(Data!$AE290&lt;&gt;"",Scoring!$K$36)+IF(Data!$AF290&lt;&gt;"",Scoring!$K$37)+IF(Data!$AG290&lt;&gt;"",Scoring!$K$38)+IF(Data!$AH290&lt;&gt;"",Scoring!$K$39)+IF(Data!$AI290&lt;&gt;"",Scoring!$K$40)+IF(Data!$AJ290&lt;&gt;"",Scoring!$K$41)+IF(Data!$AK290&lt;&gt;"",Scoring!$K$42)+IF(Data!$AL290&lt;&gt;"",Scoring!$K$43)+IF(Data!$AM290&lt;&gt;"",Scoring!$K$44)+IF(Data!$AN290&lt;&gt;"",Scoring!$K$45)+IF(Data!$AO290&lt;&gt;"",Scoring!$K$46)+IF(Data!$AP290&lt;&gt;"",Scoring!$K$47)+IF(Data!$AQ290&lt;&gt;"",Scoring!$K$48)+IF(Data!$AR290&lt;&gt;"",Scoring!$K$49)+IF(Data!$AS290&lt;&gt;"",Scoring!$K$50)+IF(Data!$AT290&lt;&gt;"",Scoring!$K$51)+IF(Data!$AU290&lt;&gt;"",Scoring!$K$52),"")</f>
        <v/>
      </c>
      <c r="BK290" s="184" t="str">
        <f>IF(BJ290&lt;&gt;"",LOOKUP(BJ290,Likelihoods!$A$7:$A$107,Likelihoods!I$7:I$107),"")</f>
        <v/>
      </c>
      <c r="BL290" s="187" t="str">
        <f>IF(AND(COUNTBLANK($B290:$O290)=13,COUNTBLANK($P290:$Q290)=1,COUNTBLANK($R290:$U290)=3,COUNTBLANK($V290:$X290)=2,COUNTBLANK($Y290:$AE290)=6,COUNTBLANK($AF290:$AJ290)=4,COUNTBLANK($AK290:AN290)=3,COUNTBLANK($AO290:$AQ290)=2,COUNTBLANK($AR290:$AS290)=1,COUNTBLANK($AT290:$AU290)=1),IF(Data!$B290&lt;&gt;"",Scoring!$L$7)+IF(Data!$C290&lt;&gt;"",Scoring!$L$8)+IF(Data!$D290&lt;&gt;"",Scoring!$L$9)+IF(Data!$E290&lt;&gt;"",Scoring!$L$10)+IF(Data!$F290&lt;&gt;"",Scoring!$L$11)+IF(Data!$G290&lt;&gt;"",Scoring!$L$12)+IF(Data!$H290&lt;&gt;"",Scoring!$L$13)+IF(Data!$I290&lt;&gt;"",Scoring!$L$14)+IF(Data!$J290&lt;&gt;"",Scoring!$L$15)+IF(Data!$K290&lt;&gt;"",Scoring!$L$16)+IF(Data!$L290&lt;&gt;"",Scoring!$L$17)+IF(Data!$M290&lt;&gt;"",Scoring!$L$18)+IF(Data!$N290&lt;&gt;"",Scoring!$L$19)+IF(Data!$O290&lt;&gt;"",Scoring!$L$20)+IF(Data!$P290&lt;&gt;"",Scoring!$L$21)+IF(Data!$Q290&lt;&gt;"",Scoring!$L$22)+IF(Data!$R290&lt;&gt;"",Scoring!$L$23)+IF(Data!$S290&lt;&gt;"",Scoring!$L$24)+IF(Data!$T290&lt;&gt;"",Scoring!$L$25)+IF(Data!$U290&lt;&gt;"",Scoring!$L$26)+IF(Data!$V290&lt;&gt;"",Scoring!$L$27)+IF(Data!$W290&lt;&gt;"",Scoring!$L$28)+IF(Data!$X290&lt;&gt;"",Scoring!$L$29)+IF(Data!$Y290&lt;&gt;"",Scoring!$L$30)+IF(Data!$Z290&lt;&gt;"",Scoring!$L$31)+IF(Data!$AA290&lt;&gt;"",Scoring!$L$32)+IF(Data!$AB290&lt;&gt;"",Scoring!$L$33)+IF(Data!$AC290&lt;&gt;"",Scoring!$L$34)+IF(Data!$AD290&lt;&gt;"",Scoring!$L$35)+IF(Data!$AE290&lt;&gt;"",Scoring!$L$36)+IF(Data!$AF290&lt;&gt;"",Scoring!$L$37)+IF(Data!$AG290&lt;&gt;"",Scoring!$L$38)+IF(Data!$AH290&lt;&gt;"",Scoring!$L$39)+IF(Data!$AI290&lt;&gt;"",Scoring!$L$40)+IF(Data!$AJ290&lt;&gt;"",Scoring!$L$41)+IF(Data!$AK290&lt;&gt;"",Scoring!$L$42)+IF(Data!$AL290&lt;&gt;"",Scoring!$L$43)+IF(Data!$AM290&lt;&gt;"",Scoring!$L$44)+IF(Data!$AN290&lt;&gt;"",Scoring!$L$45)+IF(Data!$AO290&lt;&gt;"",Scoring!$L$46)+IF(Data!$AP290&lt;&gt;"",Scoring!$L$47)+IF(Data!$AQ290&lt;&gt;"",Scoring!$L$48)+IF(Data!$AR290&lt;&gt;"",Scoring!$L$49)+IF(Data!$AS290&lt;&gt;"",Scoring!$L$50)+IF(Data!$AT290&lt;&gt;"",Scoring!$L$51)+IF(Data!$AU290&lt;&gt;"",Scoring!$L$52),"")</f>
        <v/>
      </c>
      <c r="BM290" s="180" t="str">
        <f>IF(BL290&lt;&gt;"",LOOKUP(BL290,Likelihoods!$A$7:$A$107,Likelihoods!J$7:J$107),"")</f>
        <v/>
      </c>
      <c r="BN290" s="181" t="str">
        <f>IF(AND(COUNTBLANK($B290:$O290)=13,COUNTBLANK($P290:$Q290)=1,COUNTBLANK($R290:$U290)=3,COUNTBLANK($V290:$X290)=2,COUNTBLANK($Y290:$AE290)=6,COUNTBLANK($AF290:$AJ290)=4,COUNTBLANK($AK290:AN290)=3,COUNTBLANK($AO290:$AQ290)=2,COUNTBLANK($AR290:$AS290)=1,COUNTBLANK($AT290:$AU290)=1),IF(Data!$B290&lt;&gt;"",Scoring!$M$7)+IF(Data!$C290&lt;&gt;"",Scoring!$M$8)+IF(Data!$D290&lt;&gt;"",Scoring!$M$9)+IF(Data!$E290&lt;&gt;"",Scoring!$M$10)+IF(Data!$F290&lt;&gt;"",Scoring!$M$11)+IF(Data!$G290&lt;&gt;"",Scoring!$M$12)+IF(Data!$H290&lt;&gt;"",Scoring!$M$13)+IF(Data!$I290&lt;&gt;"",Scoring!$M$14)+IF(Data!$J290&lt;&gt;"",Scoring!$M$15)+IF(Data!$K290&lt;&gt;"",Scoring!$M$16)+IF(Data!$L290&lt;&gt;"",Scoring!$M$17)+IF(Data!$M290&lt;&gt;"",Scoring!$M$18)+IF(Data!$N290&lt;&gt;"",Scoring!$M$19)+IF(Data!$O290&lt;&gt;"",Scoring!$M$20)+IF(Data!$P290&lt;&gt;"",Scoring!$M$21)+IF(Data!$Q290&lt;&gt;"",Scoring!$M$22)+IF(Data!$R290&lt;&gt;"",Scoring!$M$23)+IF(Data!$S290&lt;&gt;"",Scoring!$M$24)+IF(Data!$T290&lt;&gt;"",Scoring!$M$25)+IF(Data!$U290&lt;&gt;"",Scoring!$M$26)+IF(Data!$V290&lt;&gt;"",Scoring!$M$27)+IF(Data!$W290&lt;&gt;"",Scoring!$M$28)+IF(Data!$X290&lt;&gt;"",Scoring!$M$29)+IF(Data!$Y290&lt;&gt;"",Scoring!$M$30)+IF(Data!$Z290&lt;&gt;"",Scoring!$M$31)+IF(Data!$AA290&lt;&gt;"",Scoring!$M$32)+IF(Data!$AB290&lt;&gt;"",Scoring!$M$33)+IF(Data!$AC290&lt;&gt;"",Scoring!$M$34)+IF(Data!$AD290&lt;&gt;"",Scoring!$M$35)+IF(Data!$AE290&lt;&gt;"",Scoring!$M$36)+IF(Data!$AF290&lt;&gt;"",Scoring!$M$37)+IF(Data!$AG290&lt;&gt;"",Scoring!$M$38)+IF(Data!$AH290&lt;&gt;"",Scoring!$M$39)+IF(Data!$AI290&lt;&gt;"",Scoring!$M$40)+IF(Data!$AJ290&lt;&gt;"",Scoring!$M$41)+IF(Data!$AK290&lt;&gt;"",Scoring!$M$42)+IF(Data!$AL290&lt;&gt;"",Scoring!$M$43)+IF(Data!$AM290&lt;&gt;"",Scoring!$M$44)+IF(Data!$AN290&lt;&gt;"",Scoring!$M$45)+IF(Data!$AO290&lt;&gt;"",Scoring!$M$46)+IF(Data!$AP290&lt;&gt;"",Scoring!$M$47)+IF(Data!$AQ290&lt;&gt;"",Scoring!$M$48)+IF(Data!$AR290&lt;&gt;"",Scoring!$M$49)+IF(Data!$AS290&lt;&gt;"",Scoring!$M$50)+IF(Data!$AT290&lt;&gt;"",Scoring!$M$51)+IF(Data!$AU290&lt;&gt;"",Scoring!$M$52),"")</f>
        <v/>
      </c>
      <c r="BO290" s="184" t="str">
        <f>IF(BN290&lt;&gt;"",LOOKUP(BN290,Likelihoods!$A$7:$A$107,Likelihoods!K$7:K$107),"")</f>
        <v/>
      </c>
      <c r="BP290" s="179" t="str">
        <f>IF(AND(COUNTBLANK($B290:$O290)=13,COUNTBLANK($P290:$Q290)=1,COUNTBLANK($R290:$U290)=3,COUNTBLANK($V290:$X290)=2,COUNTBLANK($Y290:$AE290)=6,COUNTBLANK($AF290:$AJ290)=4,COUNTBLANK($AK290:AN290)=3,COUNTBLANK($AO290:$AQ290)=2,COUNTBLANK($AR290:$AS290)=1,COUNTBLANK($AT290:$AU290)=1),IF(Data!$B290&lt;&gt;"",Scoring!$N$7)+IF(Data!$C290&lt;&gt;"",Scoring!$N$8)+IF(Data!$D290&lt;&gt;"",Scoring!$N$9)+IF(Data!$E290&lt;&gt;"",Scoring!$N$10)+IF(Data!$F290&lt;&gt;"",Scoring!$N$11)+IF(Data!$G290&lt;&gt;"",Scoring!$N$12)+IF(Data!$H290&lt;&gt;"",Scoring!$N$13)+IF(Data!$I290&lt;&gt;"",Scoring!$N$14)+IF(Data!$J290&lt;&gt;"",Scoring!$N$15)+IF(Data!$K290&lt;&gt;"",Scoring!$N$16)+IF(Data!$L290&lt;&gt;"",Scoring!$N$17)+IF(Data!$M290&lt;&gt;"",Scoring!$N$18)+IF(Data!$N290&lt;&gt;"",Scoring!$N$19)+IF(Data!$O290&lt;&gt;"",Scoring!$N$20)+IF(Data!$P290&lt;&gt;"",Scoring!$N$21)+IF(Data!$Q290&lt;&gt;"",Scoring!$N$22)+IF(Data!$R290&lt;&gt;"",Scoring!$N$23)+IF(Data!$S290&lt;&gt;"",Scoring!$N$24)+IF(Data!$T290&lt;&gt;"",Scoring!$N$25)+IF(Data!$U290&lt;&gt;"",Scoring!$N$26)+IF(Data!$V290&lt;&gt;"",Scoring!$N$27)+IF(Data!$W290&lt;&gt;"",Scoring!$N$28)+IF(Data!$X290&lt;&gt;"",Scoring!$N$29)+IF(Data!$Y290&lt;&gt;"",Scoring!$N$30)+IF(Data!$Z290&lt;&gt;"",Scoring!$N$31)+IF(Data!$AA290&lt;&gt;"",Scoring!$N$32)+IF(Data!$AB290&lt;&gt;"",Scoring!$N$33)+IF(Data!$AC290&lt;&gt;"",Scoring!$N$34)+IF(Data!$AD290&lt;&gt;"",Scoring!$N$35)+IF(Data!$AE290&lt;&gt;"",Scoring!$N$36)+IF(Data!$AF290&lt;&gt;"",Scoring!$N$37)+IF(Data!$AG290&lt;&gt;"",Scoring!$N$38)+IF(Data!$AH290&lt;&gt;"",Scoring!$N$39)+IF(Data!$AI290&lt;&gt;"",Scoring!$N$40)+IF(Data!$AJ290&lt;&gt;"",Scoring!$N$41)+IF(Data!$AK290&lt;&gt;"",Scoring!$N$42)+IF(Data!$AL290&lt;&gt;"",Scoring!$N$43)+IF(Data!$AM290&lt;&gt;"",Scoring!$N$44)+IF(Data!$AN290&lt;&gt;"",Scoring!$N$45)+IF(Data!$AO290&lt;&gt;"",Scoring!$N$46)+IF(Data!$AP290&lt;&gt;"",Scoring!$N$47)+IF(Data!$AQ290&lt;&gt;"",Scoring!$N$48)+IF(Data!$AR290&lt;&gt;"",Scoring!$N$49)+IF(Data!$AS290&lt;&gt;"",Scoring!$N$50)+IF(Data!$AT290&lt;&gt;"",Scoring!$N$51)+IF(Data!$AU290&lt;&gt;"",Scoring!$N$52),"")</f>
        <v/>
      </c>
      <c r="BQ290" s="189" t="str">
        <f>IF(BP290&lt;&gt;"",LOOKUP(BP290,Likelihoods!$A$7:$A$107,Likelihoods!L$7:L$107),"")</f>
        <v/>
      </c>
      <c r="BR290" s="181" t="str">
        <f>IF(AND(COUNTBLANK($B290:$O290)=13,COUNTBLANK($P290:$Q290)=1,COUNTBLANK($R290:$U290)=3,COUNTBLANK($V290:$X290)=2,COUNTBLANK($Y290:$AE290)=6,COUNTBLANK($AF290:$AJ290)=4,COUNTBLANK($AK290:AN290)=3,COUNTBLANK($AO290:$AQ290)=2,COUNTBLANK($AR290:$AS290)=1,COUNTBLANK($AT290:$AU290)=1),IF(Data!$B290&lt;&gt;"",Scoring!$O$7)+IF(Data!$C290&lt;&gt;"",Scoring!$O$8)+IF(Data!$D290&lt;&gt;"",Scoring!$O$9)+IF(Data!$E290&lt;&gt;"",Scoring!$O$10)+IF(Data!$F290&lt;&gt;"",Scoring!$O$11)+IF(Data!$G290&lt;&gt;"",Scoring!$O$12)+IF(Data!$H290&lt;&gt;"",Scoring!$O$13)+IF(Data!$I290&lt;&gt;"",Scoring!$O$14)+IF(Data!$J290&lt;&gt;"",Scoring!$O$15)+IF(Data!$K290&lt;&gt;"",Scoring!$O$16)+IF(Data!$L290&lt;&gt;"",Scoring!$O$17)+IF(Data!$M290&lt;&gt;"",Scoring!$O$18)+IF(Data!$N290&lt;&gt;"",Scoring!$O$19)+IF(Data!$O290&lt;&gt;"",Scoring!$O$20)+IF(Data!$P290&lt;&gt;"",Scoring!$O$21)+IF(Data!$Q290&lt;&gt;"",Scoring!$O$22)+IF(Data!$R290&lt;&gt;"",Scoring!$O$23)+IF(Data!$S290&lt;&gt;"",Scoring!$O$24)+IF(Data!$T290&lt;&gt;"",Scoring!$O$25)+IF(Data!$U290&lt;&gt;"",Scoring!$O$26)+IF(Data!$V290&lt;&gt;"",Scoring!$O$27)+IF(Data!$W290&lt;&gt;"",Scoring!$O$28)+IF(Data!$X290&lt;&gt;"",Scoring!$O$29)+IF(Data!$Y290&lt;&gt;"",Scoring!$O$30)+IF(Data!$Z290&lt;&gt;"",Scoring!$O$31)+IF(Data!$AA290&lt;&gt;"",Scoring!$O$32)+IF(Data!$AB290&lt;&gt;"",Scoring!$O$33)+IF(Data!$AC290&lt;&gt;"",Scoring!$O$34)+IF(Data!$AD290&lt;&gt;"",Scoring!$O$35)+IF(Data!$AE290&lt;&gt;"",Scoring!$O$36)+IF(Data!$AF290&lt;&gt;"",Scoring!$O$37)+IF(Data!$AG290&lt;&gt;"",Scoring!$O$38)+IF(Data!$AH290&lt;&gt;"",Scoring!$O$39)+IF(Data!$AI290&lt;&gt;"",Scoring!$O$40)+IF(Data!$AJ290&lt;&gt;"",Scoring!$O$41)+IF(Data!$AK290&lt;&gt;"",Scoring!$O$42)+IF(Data!$AL290&lt;&gt;"",Scoring!$O$43)+IF(Data!$AM290&lt;&gt;"",Scoring!$O$44)+IF(Data!$AN290&lt;&gt;"",Scoring!$O$45)+IF(Data!$AO290&lt;&gt;"",Scoring!$O$46)+IF(Data!$AP290&lt;&gt;"",Scoring!$O$47)+IF(Data!$AQ290&lt;&gt;"",Scoring!$O$48)+IF(Data!$AR290&lt;&gt;"",Scoring!$O$49)+IF(Data!$AS290&lt;&gt;"",Scoring!$O$50)+IF(Data!$AT290&lt;&gt;"",Scoring!$O$51)+IF(Data!$AU290&lt;&gt;"",Scoring!$O$52),"")</f>
        <v/>
      </c>
      <c r="BS290" s="184" t="str">
        <f>IF(BR290&lt;&gt;"",LOOKUP(BR290,Likelihoods!$A$7:$A$107,Likelihoods!M$7:M$107),"")</f>
        <v/>
      </c>
      <c r="BT290" s="181" t="str">
        <f>IF(AND(COUNTBLANK($B290:$O290)=13,COUNTBLANK($P290:$Q290)=1,COUNTBLANK($R290:$U290)=3,COUNTBLANK($V290:$X290)=2,COUNTBLANK($Y290:$AE290)=6,COUNTBLANK($AF290:$AJ290)=4,COUNTBLANK($AK290:AN290)=3,COUNTBLANK($AO290:$AQ290)=2,COUNTBLANK($AR290:$AS290)=1,COUNTBLANK($AT290:$AU290)=1),IF(Data!$B290&lt;&gt;"",Scoring!$P$7)+IF(Data!$C290&lt;&gt;"",Scoring!$P$8)+IF(Data!$D290&lt;&gt;"",Scoring!$P$9)+IF(Data!$E290&lt;&gt;"",Scoring!$P$10)+IF(Data!$F290&lt;&gt;"",Scoring!$P$11)+IF(Data!$G290&lt;&gt;"",Scoring!$P$12)+IF(Data!$H290&lt;&gt;"",Scoring!$P$13)+IF(Data!$I290&lt;&gt;"",Scoring!$P$14)+IF(Data!$J290&lt;&gt;"",Scoring!$P$15)+IF(Data!$K290&lt;&gt;"",Scoring!$P$16)+IF(Data!$L290&lt;&gt;"",Scoring!$P$17)+IF(Data!$M290&lt;&gt;"",Scoring!$P$18)+IF(Data!$N290&lt;&gt;"",Scoring!$P$19)+IF(Data!$O290&lt;&gt;"",Scoring!$P$20)+IF(Data!$P290&lt;&gt;"",Scoring!$P$21)+IF(Data!$Q290&lt;&gt;"",Scoring!$P$22)+IF(Data!$R290&lt;&gt;"",Scoring!$P$23)+IF(Data!$S290&lt;&gt;"",Scoring!$P$24)+IF(Data!$T290&lt;&gt;"",Scoring!$P$25)+IF(Data!$U290&lt;&gt;"",Scoring!$P$26)+IF(Data!$V290&lt;&gt;"",Scoring!$P$27)+IF(Data!$W290&lt;&gt;"",Scoring!$P$28)+IF(Data!$X290&lt;&gt;"",Scoring!$P$29)+IF(Data!$Y290&lt;&gt;"",Scoring!$P$30)+IF(Data!$Z290&lt;&gt;"",Scoring!$P$31)+IF(Data!$AA290&lt;&gt;"",Scoring!$P$32)+IF(Data!$AB290&lt;&gt;"",Scoring!$P$33)+IF(Data!$AC290&lt;&gt;"",Scoring!$P$34)+IF(Data!$AD290&lt;&gt;"",Scoring!$P$35)+IF(Data!$AE290&lt;&gt;"",Scoring!$P$36)+IF(Data!$AF290&lt;&gt;"",Scoring!$P$37)+IF(Data!$AG290&lt;&gt;"",Scoring!$P$38)+IF(Data!$AH290&lt;&gt;"",Scoring!$P$39)+IF(Data!$AI290&lt;&gt;"",Scoring!$P$40)+IF(Data!$AJ290&lt;&gt;"",Scoring!$P$41)+IF(Data!$AK290&lt;&gt;"",Scoring!$P$42)+IF(Data!$AL290&lt;&gt;"",Scoring!$P$43)+IF(Data!$AM290&lt;&gt;"",Scoring!$P$44)+IF(Data!$AN290&lt;&gt;"",Scoring!$P$45)+IF(Data!$AO290&lt;&gt;"",Scoring!$P$46)+IF(Data!$AP290&lt;&gt;"",Scoring!$P$47)+IF(Data!$AQ290&lt;&gt;"",Scoring!$P$48)+IF(Data!$AR290&lt;&gt;"",Scoring!$P$49)+IF(Data!$AS290&lt;&gt;"",Scoring!$P$50)+IF(Data!$AT290&lt;&gt;"",Scoring!$P$51)+IF(Data!$AU290&lt;&gt;"",Scoring!$P$52),"")</f>
        <v/>
      </c>
      <c r="BU290" s="180" t="str">
        <f>IF(BT290&lt;&gt;"",LOOKUP(BT290,Likelihoods!$A$7:$A$107,Likelihoods!N$7:N$107),"")</f>
        <v/>
      </c>
      <c r="BV290" s="181" t="str">
        <f>IF(AND(COUNTBLANK($B290:$O290)=13,COUNTBLANK($P290:$Q290)=1,COUNTBLANK($R290:$U290)=3,COUNTBLANK($V290:$X290)=2,COUNTBLANK($Y290:$AE290)=6,COUNTBLANK($AF290:$AJ290)=4,COUNTBLANK($AK290:AN290)=3,COUNTBLANK($AO290:$AQ290)=2,COUNTBLANK($AR290:$AS290)=1,COUNTBLANK($AT290:$AU290)=1),IF(Data!$B290&lt;&gt;"",Scoring!$Q$7)+IF(Data!$C290&lt;&gt;"",Scoring!$Q$8)+IF(Data!$D290&lt;&gt;"",Scoring!$Q$9)+IF(Data!$E290&lt;&gt;"",Scoring!$Q$10)+IF(Data!$F290&lt;&gt;"",Scoring!$Q$11)+IF(Data!$G290&lt;&gt;"",Scoring!$Q$12)+IF(Data!$H290&lt;&gt;"",Scoring!$Q$13)+IF(Data!$I290&lt;&gt;"",Scoring!$Q$14)+IF(Data!$J290&lt;&gt;"",Scoring!$Q$15)+IF(Data!$K290&lt;&gt;"",Scoring!$Q$16)+IF(Data!$L290&lt;&gt;"",Scoring!$Q$17)+IF(Data!$M290&lt;&gt;"",Scoring!$Q$18)+IF(Data!$N290&lt;&gt;"",Scoring!$Q$19)+IF(Data!$O290&lt;&gt;"",Scoring!$Q$20)+IF(Data!$P290&lt;&gt;"",Scoring!$Q$21)+IF(Data!$Q290&lt;&gt;"",Scoring!$Q$22)+IF(Data!$R290&lt;&gt;"",Scoring!$Q$23)+IF(Data!$S290&lt;&gt;"",Scoring!$Q$24)+IF(Data!$T290&lt;&gt;"",Scoring!$Q$25)+IF(Data!$U290&lt;&gt;"",Scoring!$Q$26)+IF(Data!$V290&lt;&gt;"",Scoring!$Q$27)+IF(Data!$W290&lt;&gt;"",Scoring!$Q$28)+IF(Data!$X290&lt;&gt;"",Scoring!$Q$29)+IF(Data!$Y290&lt;&gt;"",Scoring!$Q$30)+IF(Data!$Z290&lt;&gt;"",Scoring!$Q$31)+IF(Data!$AA290&lt;&gt;"",Scoring!$Q$32)+IF(Data!$AB290&lt;&gt;"",Scoring!$Q$33)+IF(Data!$AC290&lt;&gt;"",Scoring!$Q$34)+IF(Data!$AD290&lt;&gt;"",Scoring!$Q$35)+IF(Data!$AE290&lt;&gt;"",Scoring!$Q$36)+IF(Data!$AF290&lt;&gt;"",Scoring!$Q$37)+IF(Data!$AG290&lt;&gt;"",Scoring!$Q$38)+IF(Data!$AH290&lt;&gt;"",Scoring!$Q$39)+IF(Data!$AI290&lt;&gt;"",Scoring!$Q$40)+IF(Data!$AJ290&lt;&gt;"",Scoring!$Q$41)+IF(Data!$AK290&lt;&gt;"",Scoring!$Q$42)+IF(Data!$AL290&lt;&gt;"",Scoring!$Q$43)+IF(Data!$AM290&lt;&gt;"",Scoring!$Q$44)+IF(Data!$AN290&lt;&gt;"",Scoring!$Q$45)+IF(Data!$AO290&lt;&gt;"",Scoring!$Q$46)+IF(Data!$AP290&lt;&gt;"",Scoring!$Q$47)+IF(Data!$AQ290&lt;&gt;"",Scoring!$Q$48)+IF(Data!$AR290&lt;&gt;"",Scoring!$Q$49)+IF(Data!$AS290&lt;&gt;"",Scoring!$Q$50)+IF(Data!$AT290&lt;&gt;"",Scoring!$Q$51)+IF(Data!$AU290&lt;&gt;"",Scoring!$Q$52),"")</f>
        <v/>
      </c>
      <c r="BW290" s="183" t="str">
        <f>IF(BV290&lt;&gt;"",LOOKUP(BV290,Likelihoods!$A$7:$A$107,Likelihoods!O$7:O$107),"")</f>
        <v/>
      </c>
      <c r="BX290" s="9"/>
      <c r="BY290" s="9"/>
      <c r="BZ290" s="9"/>
      <c r="CA290" s="9"/>
      <c r="CB290" s="9"/>
      <c r="CC290" s="9"/>
      <c r="CD290" s="9"/>
      <c r="CE290" s="9"/>
      <c r="CF290" s="9"/>
      <c r="CG290" s="9"/>
      <c r="CH290" s="9"/>
      <c r="CI290" s="9"/>
      <c r="CJ290" s="9"/>
      <c r="CK290" s="9"/>
    </row>
    <row r="291" spans="1:89" ht="14.25">
      <c r="A291" s="59"/>
      <c r="B291" s="76"/>
      <c r="C291" s="77"/>
      <c r="D291" s="77"/>
      <c r="E291" s="77"/>
      <c r="F291" s="77"/>
      <c r="G291" s="77"/>
      <c r="H291" s="77"/>
      <c r="I291" s="77"/>
      <c r="J291" s="77"/>
      <c r="K291" s="77"/>
      <c r="L291" s="77"/>
      <c r="M291" s="77"/>
      <c r="N291" s="77"/>
      <c r="O291" s="77"/>
      <c r="P291" s="76"/>
      <c r="Q291" s="78"/>
      <c r="R291" s="77"/>
      <c r="S291" s="77"/>
      <c r="T291" s="77"/>
      <c r="U291" s="77"/>
      <c r="V291" s="76"/>
      <c r="W291" s="77"/>
      <c r="X291" s="78"/>
      <c r="Y291" s="77"/>
      <c r="Z291" s="77"/>
      <c r="AA291" s="77"/>
      <c r="AB291" s="77"/>
      <c r="AC291" s="77"/>
      <c r="AD291" s="77"/>
      <c r="AE291" s="77"/>
      <c r="AF291" s="76"/>
      <c r="AG291" s="77"/>
      <c r="AH291" s="77"/>
      <c r="AI291" s="77"/>
      <c r="AJ291" s="78"/>
      <c r="AK291" s="77"/>
      <c r="AL291" s="77"/>
      <c r="AM291" s="77"/>
      <c r="AN291" s="77"/>
      <c r="AO291" s="76"/>
      <c r="AP291" s="77"/>
      <c r="AQ291" s="78"/>
      <c r="AR291" s="76"/>
      <c r="AS291" s="78"/>
      <c r="AT291" s="77"/>
      <c r="AU291" s="77"/>
      <c r="AV291" s="179" t="str">
        <f>IF(AND(COUNTBLANK($B291:$O291)=13,COUNTBLANK($P291:$Q291)=1,COUNTBLANK($R291:$U291)=3,COUNTBLANK($V291:$X291)=2,COUNTBLANK($Y291:$AE291)=6,COUNTBLANK($AF291:$AJ291)=4,COUNTBLANK($AK291:AN291)=3,COUNTBLANK($AO291:$AQ291)=2,COUNTBLANK($AR291:$AS291)=1,COUNTBLANK($AT291:$AU291)=1),IF(Data!$B291&lt;&gt;"",Scoring!$D$7)+IF(Data!$C291&lt;&gt;"",Scoring!$D$8)+IF(Data!$D291&lt;&gt;"",Scoring!$D$9)+IF(Data!$E291&lt;&gt;"",Scoring!$D$10)+IF(Data!$F291&lt;&gt;"",Scoring!$D$11)+IF(Data!$G291&lt;&gt;"",Scoring!$D$12)+IF(Data!$H291&lt;&gt;"",Scoring!$D$13)+IF(Data!$I291&lt;&gt;"",Scoring!$D$14)+IF(Data!$J291&lt;&gt;"",Scoring!$D$15)+IF(Data!$K291&lt;&gt;"",Scoring!$D$16)+IF(Data!$L291&lt;&gt;"",Scoring!$D$17)+IF(Data!$M291&lt;&gt;"",Scoring!$D$18)+IF(Data!$N291&lt;&gt;"",Scoring!$D$19)+IF(Data!$O291&lt;&gt;"",Scoring!$D$20)+IF(Data!$P291&lt;&gt;"",Scoring!$D$21)+IF(Data!$Q291&lt;&gt;"",Scoring!$D$22)+IF(Data!$R291&lt;&gt;"",Scoring!$D$23)+IF(Data!$S291&lt;&gt;"",Scoring!$D$24)+IF(Data!$T291&lt;&gt;"",Scoring!$D$25)+IF(Data!$U291&lt;&gt;"",Scoring!$D$26)+IF(Data!$V291&lt;&gt;"",Scoring!$D$27)+IF(Data!$W291&lt;&gt;"",Scoring!$D$28)+IF(Data!$X291&lt;&gt;"",Scoring!$D$29)+IF(Data!$Y291&lt;&gt;"",Scoring!$D$30)+IF(Data!$Z291&lt;&gt;"",Scoring!$D$31)+IF(Data!$AA291&lt;&gt;"",Scoring!$D$32)+IF(Data!$AB291&lt;&gt;"",Scoring!$D$33)+IF(Data!$AC291&lt;&gt;"",Scoring!$D$34)+IF(Data!$AD291&lt;&gt;"",Scoring!$D$35)+IF(Data!$AE291&lt;&gt;"",Scoring!$D$36)+IF(Data!$AF291&lt;&gt;"",Scoring!$D$37)+IF(Data!$AG291&lt;&gt;"",Scoring!$D$38)+IF(Data!$AH291&lt;&gt;"",Scoring!$D$39)+IF(Data!$AI291&lt;&gt;"",Scoring!$D$40)+IF(Data!$AJ291&lt;&gt;"",Scoring!$D$41)+IF(Data!$AK291&lt;&gt;"",Scoring!$D$42)+IF(Data!$AL291&lt;&gt;"",Scoring!$D$43)+IF(Data!$AM291&lt;&gt;"",Scoring!$D$44)+IF(Data!$AN291&lt;&gt;"",Scoring!$D$45)+IF(Data!$AO291&lt;&gt;"",Scoring!$D$46)+IF(Data!$AP291&lt;&gt;"",Scoring!$D$47)+IF(Data!$AQ291&lt;&gt;"",Scoring!$D$48)+IF(Data!$AR291&lt;&gt;"",Scoring!$D$49)+IF(Data!$AS291&lt;&gt;"",Scoring!$D$50)+IF(Data!$AT291&lt;&gt;"",Scoring!$D$51)+IF(Data!$AU291&lt;&gt;"",Scoring!$D$52),"")</f>
        <v/>
      </c>
      <c r="AW291" s="180" t="str">
        <f>IF(AV291&lt;&gt;"",LOOKUP(AV291,Likelihoods!$A$7:$A$107,Likelihoods!B$7:B$107),"")</f>
        <v/>
      </c>
      <c r="AX291" s="181" t="str">
        <f>IF(AND(COUNTBLANK($B291:$O291)=13,COUNTBLANK($P291:$Q291)=1,COUNTBLANK($R291:$U291)=3,COUNTBLANK($V291:$X291)=2,COUNTBLANK($Y291:$AE291)=6,COUNTBLANK($AF291:$AJ291)=4,COUNTBLANK($AK291:AN291)=3,COUNTBLANK($AO291:$AQ291)=2,COUNTBLANK($AR291:$AS291)=1,COUNTBLANK($AT291:$AU291)=1),IF(Data!$B291&lt;&gt;"",Scoring!$E$7)+IF(Data!$C291&lt;&gt;"",Scoring!$E$8)+IF(Data!$D291&lt;&gt;"",Scoring!$E$9)+IF(Data!$E291&lt;&gt;"",Scoring!$E$10)+IF(Data!$F291&lt;&gt;"",Scoring!$E$11)+IF(Data!$G291&lt;&gt;"",Scoring!$E$12)+IF(Data!$H291&lt;&gt;"",Scoring!$E$13)+IF(Data!$I291&lt;&gt;"",Scoring!$E$14)+IF(Data!$J291&lt;&gt;"",Scoring!$E$15)+IF(Data!$K291&lt;&gt;"",Scoring!$E$16)+IF(Data!$L291&lt;&gt;"",Scoring!$E$17)+IF(Data!$M291&lt;&gt;"",Scoring!$E$18)+IF(Data!$N291&lt;&gt;"",Scoring!$E$19)+IF(Data!$O291&lt;&gt;"",Scoring!$E$20)+IF(Data!$P291&lt;&gt;"",Scoring!$E$21)+IF(Data!$Q291&lt;&gt;"",Scoring!$E$22)+IF(Data!$R291&lt;&gt;"",Scoring!$E$23)+IF(Data!$S291&lt;&gt;"",Scoring!$E$24)+IF(Data!$T291&lt;&gt;"",Scoring!$E$25)+IF(Data!$U291&lt;&gt;"",Scoring!$E$26)+IF(Data!$V291&lt;&gt;"",Scoring!$E$27)+IF(Data!$W291&lt;&gt;"",Scoring!$E$28)+IF(Data!$X291&lt;&gt;"",Scoring!$E$29)+IF(Data!$Y291&lt;&gt;"",Scoring!$E$30)+IF(Data!$Z291&lt;&gt;"",Scoring!$E$31)+IF(Data!$AA291&lt;&gt;"",Scoring!$E$32)+IF(Data!$AB291&lt;&gt;"",Scoring!$E$33)+IF(Data!$AC291&lt;&gt;"",Scoring!$E$34)+IF(Data!$AD291&lt;&gt;"",Scoring!$E$35)+IF(Data!$AE291&lt;&gt;"",Scoring!$E$36)+IF(Data!$AF291&lt;&gt;"",Scoring!$E$37)+IF(Data!$AG291&lt;&gt;"",Scoring!$E$38)+IF(Data!$AH291&lt;&gt;"",Scoring!$E$39)+IF(Data!$AI291&lt;&gt;"",Scoring!$E$40)+IF(Data!$AJ291&lt;&gt;"",Scoring!$E$41)+IF(Data!$AK291&lt;&gt;"",Scoring!$E$42)+IF(Data!$AL291&lt;&gt;"",Scoring!$E$43)+IF(Data!$AM291&lt;&gt;"",Scoring!$E$44)+IF(Data!$AN291&lt;&gt;"",Scoring!$E$45)+IF(Data!$AO291&lt;&gt;"",Scoring!$E$46)+IF(Data!$AP291&lt;&gt;"",Scoring!$E$47)+IF(Data!$AQ291&lt;&gt;"",Scoring!$E$48)+IF(Data!$AR291&lt;&gt;"",Scoring!$E$49)+IF(Data!$AS291&lt;&gt;"",Scoring!$E$50)+IF(Data!$AT291&lt;&gt;"",Scoring!$E$51)+IF(Data!$AU291&lt;&gt;"",Scoring!$E$52),"")</f>
        <v/>
      </c>
      <c r="AY291" s="180" t="str">
        <f>IF(AX291&lt;&gt;"",LOOKUP(AX291,Likelihoods!$A$7:$A$107,Likelihoods!C$7:C$107),"")</f>
        <v/>
      </c>
      <c r="AZ291" s="182" t="str">
        <f>IF(AND(COUNTBLANK($B291:$O291)=13,COUNTBLANK($P291:$Q291)=1,COUNTBLANK($R291:$U291)=3,COUNTBLANK($V291:$X291)=2,COUNTBLANK($Y291:$AE291)=6,COUNTBLANK($AF291:$AJ291)=4,COUNTBLANK($AK291:AN291)=3,COUNTBLANK($AO291:$AQ291)=2,COUNTBLANK($AR291:$AS291)=1,COUNTBLANK($AT291:$AU291)=1),IF(Data!$B291&lt;&gt;"",Scoring!$F$7)+IF(Data!$C291&lt;&gt;"",Scoring!$F$8)+IF(Data!$D291&lt;&gt;"",Scoring!$F$9)+IF(Data!$E291&lt;&gt;"",Scoring!$F$10)+IF(Data!$F291&lt;&gt;"",Scoring!$F$11)+IF(Data!$G291&lt;&gt;"",Scoring!$F$12)+IF(Data!$H291&lt;&gt;"",Scoring!$F$13)+IF(Data!$I291&lt;&gt;"",Scoring!$F$14)+IF(Data!$J291&lt;&gt;"",Scoring!$F$15)+IF(Data!$K291&lt;&gt;"",Scoring!$F$16)+IF(Data!$L291&lt;&gt;"",Scoring!$F$17)+IF(Data!$M291&lt;&gt;"",Scoring!$F$18)+IF(Data!$N291&lt;&gt;"",Scoring!$F$19)+IF(Data!$O291&lt;&gt;"",Scoring!$F$20)+IF(Data!$P291&lt;&gt;"",Scoring!$F$21)+IF(Data!$Q291&lt;&gt;"",Scoring!$F$22)+IF(Data!$R291&lt;&gt;"",Scoring!$F$23)+IF(Data!$S291&lt;&gt;"",Scoring!$F$24)+IF(Data!$T291&lt;&gt;"",Scoring!$F$25)+IF(Data!$U291&lt;&gt;"",Scoring!$F$26)+IF(Data!$V291&lt;&gt;"",Scoring!$F$27)+IF(Data!$W291&lt;&gt;"",Scoring!$F$28)+IF(Data!$X291&lt;&gt;"",Scoring!$F$29)+IF(Data!$Y291&lt;&gt;"",Scoring!$F$30)+IF(Data!$Z291&lt;&gt;"",Scoring!$F$31)+IF(Data!$AA291&lt;&gt;"",Scoring!$F$32)+IF(Data!$AB291&lt;&gt;"",Scoring!$F$33)+IF(Data!$AC291&lt;&gt;"",Scoring!$F$34)+IF(Data!$AD291&lt;&gt;"",Scoring!$F$35)+IF(Data!$AE291&lt;&gt;"",Scoring!$F$36)+IF(Data!$AF291&lt;&gt;"",Scoring!$F$37)+IF(Data!$AG291&lt;&gt;"",Scoring!$F$38)+IF(Data!$AH291&lt;&gt;"",Scoring!$F$39)+IF(Data!$AI291&lt;&gt;"",Scoring!$F$40)+IF(Data!$AJ291&lt;&gt;"",Scoring!$F$41)+IF(Data!$AK291&lt;&gt;"",Scoring!$F$42)+IF(Data!$AL291&lt;&gt;"",Scoring!$F$43)+IF(Data!$AM291&lt;&gt;"",Scoring!$F$44)+IF(Data!$AN291&lt;&gt;"",Scoring!$F$45)+IF(Data!$AO291&lt;&gt;"",Scoring!$F$46)+IF(Data!$AP291&lt;&gt;"",Scoring!$F$47)+IF(Data!$AQ291&lt;&gt;"",Scoring!$F$48)+IF(Data!$AR291&lt;&gt;"",Scoring!$F$49)+IF(Data!$AS291&lt;&gt;"",Scoring!$F$50)+IF(Data!$AT291&lt;&gt;"",Scoring!$F$51)+IF(Data!$AU291&lt;&gt;"",Scoring!$F$52),"")</f>
        <v/>
      </c>
      <c r="BA291" s="183" t="str">
        <f>IF(AZ291&lt;&gt;"",LOOKUP(AZ291,Likelihoods!$A$7:$A$107,Likelihoods!D$7:D$107),"")</f>
        <v/>
      </c>
      <c r="BB291" s="181" t="str">
        <f>IF(AND(COUNTBLANK($B291:$O291)=13,COUNTBLANK($P291:$Q291)=1,COUNTBLANK($R291:$U291)=3,COUNTBLANK($V291:$X291)=2,COUNTBLANK($Y291:$AE291)=6,COUNTBLANK($AF291:$AJ291)=4,COUNTBLANK($AK291:AN291)=3,COUNTBLANK($AO291:$AQ291)=2,COUNTBLANK($AR291:$AS291)=1,COUNTBLANK($AT291:$AU291)=1),IF(Data!$B291&lt;&gt;"",Scoring!$G$7)+IF(Data!$C291&lt;&gt;"",Scoring!$G$8)+IF(Data!$D291&lt;&gt;"",Scoring!$G$9)+IF(Data!$E291&lt;&gt;"",Scoring!$G$10)+IF(Data!$F291&lt;&gt;"",Scoring!$G$11)+IF(Data!$G291&lt;&gt;"",Scoring!$G$12)+IF(Data!$H291&lt;&gt;"",Scoring!$G$13)+IF(Data!$I291&lt;&gt;"",Scoring!$G$14)+IF(Data!$J291&lt;&gt;"",Scoring!$G$15)+IF(Data!$K291&lt;&gt;"",Scoring!$G$16)+IF(Data!$L291&lt;&gt;"",Scoring!$G$17)+IF(Data!$M291&lt;&gt;"",Scoring!$G$18)+IF(Data!$N291&lt;&gt;"",Scoring!$G$19)+IF(Data!$O291&lt;&gt;"",Scoring!$G$20)+IF(Data!$P291&lt;&gt;"",Scoring!$G$21)+IF(Data!$Q291&lt;&gt;"",Scoring!$G$22)+IF(Data!$R291&lt;&gt;"",Scoring!$G$23)+IF(Data!$S291&lt;&gt;"",Scoring!$G$24)+IF(Data!$T291&lt;&gt;"",Scoring!$G$25)+IF(Data!$U291&lt;&gt;"",Scoring!$G$26)+IF(Data!$V291&lt;&gt;"",Scoring!$G$27)+IF(Data!$W291&lt;&gt;"",Scoring!$G$28)+IF(Data!$X291&lt;&gt;"",Scoring!$G$29)+IF(Data!$Y291&lt;&gt;"",Scoring!$G$30)+IF(Data!$Z291&lt;&gt;"",Scoring!$G$31)+IF(Data!$AA291&lt;&gt;"",Scoring!$G$32)+IF(Data!$AB291&lt;&gt;"",Scoring!$G$33)+IF(Data!$AC291&lt;&gt;"",Scoring!$G$34)+IF(Data!$AD291&lt;&gt;"",Scoring!$G$35)+IF(Data!$AE291&lt;&gt;"",Scoring!$G$36)+IF(Data!$AF291&lt;&gt;"",Scoring!$G$37)+IF(Data!$AG291&lt;&gt;"",Scoring!$G$38)+IF(Data!$AH291&lt;&gt;"",Scoring!$G$39)+IF(Data!$AI291&lt;&gt;"",Scoring!$G$40)+IF(Data!$AJ291&lt;&gt;"",Scoring!$G$41)+IF(Data!$AK291&lt;&gt;"",Scoring!$G$42)+IF(Data!$AL291&lt;&gt;"",Scoring!$G$43)+IF(Data!$AM291&lt;&gt;"",Scoring!$G$44)+IF(Data!$AN291&lt;&gt;"",Scoring!$G$45)+IF(Data!$AO291&lt;&gt;"",Scoring!$G$46)+IF(Data!$AP291&lt;&gt;"",Scoring!$G$47)+IF(Data!$AQ291&lt;&gt;"",Scoring!$G$48)+IF(Data!$AR291&lt;&gt;"",Scoring!$G$49)+IF(Data!$AS291&lt;&gt;"",Scoring!$G$50)+IF(Data!$AT291&lt;&gt;"",Scoring!$G$51)+IF(Data!$AU291&lt;&gt;"",Scoring!$G$52),"")</f>
        <v/>
      </c>
      <c r="BC291" s="184" t="str">
        <f>IF(BB291&lt;&gt;"",LOOKUP(BB291,Likelihoods!$A$7:$A$107,Likelihoods!E$7:E$107),"")</f>
        <v/>
      </c>
      <c r="BD291" s="185" t="str">
        <f>IF(AND(COUNTBLANK($B291:$O291)=13,COUNTBLANK($P291:$Q291)=1,COUNTBLANK($R291:$U291)=3,COUNTBLANK($V291:$X291)=2,COUNTBLANK($Y291:$AE291)=6,COUNTBLANK($AF291:$AJ291)=4,COUNTBLANK($AK291:AN291)=3,COUNTBLANK($AO291:$AQ291)=2,COUNTBLANK($AR291:$AS291)=1,COUNTBLANK($AT291:$AU291)=1),IF(Data!$B291&lt;&gt;"",Scoring!$H$7)+IF(Data!$C291&lt;&gt;"",Scoring!$H$8)+IF(Data!$D291&lt;&gt;"",Scoring!$H$9)+IF(Data!$E291&lt;&gt;"",Scoring!$H$10)+IF(Data!$F291&lt;&gt;"",Scoring!$H$11)+IF(Data!$G291&lt;&gt;"",Scoring!$H$12)+IF(Data!$H291&lt;&gt;"",Scoring!$H$13)+IF(Data!$I291&lt;&gt;"",Scoring!$H$14)+IF(Data!$J291&lt;&gt;"",Scoring!$H$15)+IF(Data!$K291&lt;&gt;"",Scoring!$H$16)+IF(Data!$L291&lt;&gt;"",Scoring!$H$17)+IF(Data!$M291&lt;&gt;"",Scoring!$H$18)+IF(Data!$N291&lt;&gt;"",Scoring!$H$19)+IF(Data!$O291&lt;&gt;"",Scoring!$H$20)+IF(Data!$P291&lt;&gt;"",Scoring!$H$21)+IF(Data!$Q291&lt;&gt;"",Scoring!$H$22)+IF(Data!$R291&lt;&gt;"",Scoring!$H$23)+IF(Data!$S291&lt;&gt;"",Scoring!$H$24)+IF(Data!$T291&lt;&gt;"",Scoring!$H$25)+IF(Data!$U291&lt;&gt;"",Scoring!$H$26)+IF(Data!$V291&lt;&gt;"",Scoring!$H$27)+IF(Data!$W291&lt;&gt;"",Scoring!$H$28)+IF(Data!$X291&lt;&gt;"",Scoring!$H$29)+IF(Data!$Y291&lt;&gt;"",Scoring!$H$30)+IF(Data!$Z291&lt;&gt;"",Scoring!$H$31)+IF(Data!$AA291&lt;&gt;"",Scoring!$H$32)+IF(Data!$AB291&lt;&gt;"",Scoring!$H$33)+IF(Data!$AC291&lt;&gt;"",Scoring!$H$34)+IF(Data!$AD291&lt;&gt;"",Scoring!$H$35)+IF(Data!$AE291&lt;&gt;"",Scoring!$H$36)+IF(Data!$AF291&lt;&gt;"",Scoring!$H$37)+IF(Data!$AG291&lt;&gt;"",Scoring!$H$38)+IF(Data!$AH291&lt;&gt;"",Scoring!$H$39)+IF(Data!$AI291&lt;&gt;"",Scoring!$H$40)+IF(Data!$AJ291&lt;&gt;"",Scoring!$H$41)+IF(Data!$AK291&lt;&gt;"",Scoring!$H$42)+IF(Data!$AL291&lt;&gt;"",Scoring!$H$43)+IF(Data!$AM291&lt;&gt;"",Scoring!$H$44)+IF(Data!$AN291&lt;&gt;"",Scoring!$H$45)+IF(Data!$AO291&lt;&gt;"",Scoring!$H$46)+IF(Data!$AP291&lt;&gt;"",Scoring!$H$47)+IF(Data!$AQ291&lt;&gt;"",Scoring!$H$48)+IF(Data!$AR291&lt;&gt;"",Scoring!$H$49)+IF(Data!$AS291&lt;&gt;"",Scoring!$H$50)+IF(Data!$AT291&lt;&gt;"",Scoring!$H$51)+IF(Data!$AU291&lt;&gt;"",Scoring!$H$52),"")</f>
        <v/>
      </c>
      <c r="BE291" s="186" t="str">
        <f>IF(BD291&lt;&gt;"",LOOKUP(BD291,Likelihoods!$A$7:$A$107,Likelihoods!F$7:F$107),"")</f>
        <v/>
      </c>
      <c r="BF291" s="181" t="str">
        <f>IF(AND(COUNTBLANK($B291:$O291)=13,COUNTBLANK($P291:$Q291)=1,COUNTBLANK($R291:$U291)=3,COUNTBLANK($V291:$X291)=2,COUNTBLANK($Y291:$AE291)=6,COUNTBLANK($AF291:$AJ291)=4,COUNTBLANK($AK291:AN291)=3,COUNTBLANK($AO291:$AQ291)=2,COUNTBLANK($AR291:$AS291)=1,COUNTBLANK($AT291:$AU291)=1),IF(Data!$B291&lt;&gt;"",Scoring!$I$7)+IF(Data!$C291&lt;&gt;"",Scoring!$I$8)+IF(Data!$D291&lt;&gt;"",Scoring!$I$9)+IF(Data!$E291&lt;&gt;"",Scoring!$I$10)+IF(Data!$F291&lt;&gt;"",Scoring!$I$11)+IF(Data!$G291&lt;&gt;"",Scoring!$I$12)+IF(Data!$H291&lt;&gt;"",Scoring!$I$13)+IF(Data!$I291&lt;&gt;"",Scoring!$I$14)+IF(Data!$J291&lt;&gt;"",Scoring!$I$15)+IF(Data!$K291&lt;&gt;"",Scoring!$I$16)+IF(Data!$L291&lt;&gt;"",Scoring!$I$17)+IF(Data!$M291&lt;&gt;"",Scoring!$I$18)+IF(Data!$N291&lt;&gt;"",Scoring!$I$19)+IF(Data!$O291&lt;&gt;"",Scoring!$I$20)+IF(Data!$P291&lt;&gt;"",Scoring!$I$21)+IF(Data!$Q291&lt;&gt;"",Scoring!$I$22)+IF(Data!$R291&lt;&gt;"",Scoring!$I$23)+IF(Data!$S291&lt;&gt;"",Scoring!$I$24)+IF(Data!$T291&lt;&gt;"",Scoring!$I$25)+IF(Data!$U291&lt;&gt;"",Scoring!$I$26)+IF(Data!$V291&lt;&gt;"",Scoring!$I$27)+IF(Data!$W291&lt;&gt;"",Scoring!$I$28)+IF(Data!$X291&lt;&gt;"",Scoring!$I$29)+IF(Data!$Y291&lt;&gt;"",Scoring!$I$30)+IF(Data!$Z291&lt;&gt;"",Scoring!$I$31)+IF(Data!$AA291&lt;&gt;"",Scoring!$I$32)+IF(Data!$AB291&lt;&gt;"",Scoring!$I$33)+IF(Data!$AC291&lt;&gt;"",Scoring!$I$34)+IF(Data!$AD291&lt;&gt;"",Scoring!$I$35)+IF(Data!$AE291&lt;&gt;"",Scoring!$I$36)+IF(Data!$AF291&lt;&gt;"",Scoring!$I$37)+IF(Data!$AG291&lt;&gt;"",Scoring!$I$38)+IF(Data!$AH291&lt;&gt;"",Scoring!$I$39)+IF(Data!$AI291&lt;&gt;"",Scoring!$I$40)+IF(Data!$AJ291&lt;&gt;"",Scoring!$I$41)+IF(Data!$AK291&lt;&gt;"",Scoring!$I$42)+IF(Data!$AL291&lt;&gt;"",Scoring!$I$43)+IF(Data!$AM291&lt;&gt;"",Scoring!$I$44)+IF(Data!$AN291&lt;&gt;"",Scoring!$I$45)+IF(Data!$AO291&lt;&gt;"",Scoring!$I$46)+IF(Data!$AP291&lt;&gt;"",Scoring!$I$47)+IF(Data!$AQ291&lt;&gt;"",Scoring!$I$48)+IF(Data!$AR291&lt;&gt;"",Scoring!$I$49)+IF(Data!$AS291&lt;&gt;"",Scoring!$I$50)+IF(Data!$AT291&lt;&gt;"",Scoring!$I$51)+IF(Data!$AU291&lt;&gt;"",Scoring!$I$52),"")</f>
        <v/>
      </c>
      <c r="BG291" s="180" t="str">
        <f>IF(BF291&lt;&gt;"",LOOKUP(BF291,Likelihoods!$A$7:$A$107,Likelihoods!G$7:G$107),"")</f>
        <v/>
      </c>
      <c r="BH291" s="187" t="str">
        <f>IF(AND(COUNTBLANK($B291:$O291)=13,COUNTBLANK($P291:$Q291)=1,COUNTBLANK($R291:$U291)=3,COUNTBLANK($V291:$X291)=2,COUNTBLANK($Y291:$AE291)=6,COUNTBLANK($AF291:$AJ291)=4,COUNTBLANK($AK291:AN291)=3,COUNTBLANK($AO291:$AQ291)=2,COUNTBLANK($AR291:$AS291)=1,COUNTBLANK($AT291:$AU291)=1),IF(Data!$B291&lt;&gt;"",Scoring!$J$7)+IF(Data!$C291&lt;&gt;"",Scoring!$J$8)+IF(Data!$D291&lt;&gt;"",Scoring!$J$9)+IF(Data!$E291&lt;&gt;"",Scoring!$J$10)+IF(Data!$F291&lt;&gt;"",Scoring!$J$11)+IF(Data!$G291&lt;&gt;"",Scoring!$J$12)+IF(Data!$H291&lt;&gt;"",Scoring!$J$13)+IF(Data!$I291&lt;&gt;"",Scoring!$J$14)+IF(Data!$J291&lt;&gt;"",Scoring!$J$15)+IF(Data!$K291&lt;&gt;"",Scoring!$J$16)+IF(Data!$L291&lt;&gt;"",Scoring!$J$17)+IF(Data!$M291&lt;&gt;"",Scoring!$J$18)+IF(Data!$N291&lt;&gt;"",Scoring!$J$19)+IF(Data!$O291&lt;&gt;"",Scoring!$J$20)+IF(Data!$P291&lt;&gt;"",Scoring!$J$21)+IF(Data!$Q291&lt;&gt;"",Scoring!$J$22)+IF(Data!$R291&lt;&gt;"",Scoring!$J$23)+IF(Data!$S291&lt;&gt;"",Scoring!$J$24)+IF(Data!$T291&lt;&gt;"",Scoring!$J$25)+IF(Data!$U291&lt;&gt;"",Scoring!$J$26)+IF(Data!$V291&lt;&gt;"",Scoring!$J$27)+IF(Data!$W291&lt;&gt;"",Scoring!$J$28)+IF(Data!$X291&lt;&gt;"",Scoring!$J$29)+IF(Data!$Y291&lt;&gt;"",Scoring!$J$30)+IF(Data!$Z291&lt;&gt;"",Scoring!$J$31)+IF(Data!$AA291&lt;&gt;"",Scoring!$J$32)+IF(Data!$AB291&lt;&gt;"",Scoring!$J$33)+IF(Data!$AC291&lt;&gt;"",Scoring!$J$34)+IF(Data!$AD291&lt;&gt;"",Scoring!$J$35)+IF(Data!$AE291&lt;&gt;"",Scoring!$J$36)+IF(Data!$AF291&lt;&gt;"",Scoring!$J$37)+IF(Data!$AG291&lt;&gt;"",Scoring!$J$38)+IF(Data!$AH291&lt;&gt;"",Scoring!$J$39)+IF(Data!$AI291&lt;&gt;"",Scoring!$J$40)+IF(Data!$AJ291&lt;&gt;"",Scoring!$J$41)+IF(Data!$AK291&lt;&gt;"",Scoring!$J$42)+IF(Data!$AL291&lt;&gt;"",Scoring!$J$43)+IF(Data!$AM291&lt;&gt;"",Scoring!$J$44)+IF(Data!$AN291&lt;&gt;"",Scoring!$J$45)+IF(Data!$AO291&lt;&gt;"",Scoring!$J$46)+IF(Data!$AP291&lt;&gt;"",Scoring!$J$47)+IF(Data!$AQ291&lt;&gt;"",Scoring!$J$48)+IF(Data!$AR291&lt;&gt;"",Scoring!$J$49)+IF(Data!$AS291&lt;&gt;"",Scoring!$J$50)+IF(Data!$AT291&lt;&gt;"",Scoring!$J$51)+IF(Data!$AU291&lt;&gt;"",Scoring!$J$52),"")</f>
        <v/>
      </c>
      <c r="BI291" s="183" t="str">
        <f>IF(BH291&lt;&gt;"",LOOKUP(BH291,Likelihoods!$A$7:$A$107,Likelihoods!H$7:H$107),"")</f>
        <v/>
      </c>
      <c r="BJ291" s="188" t="str">
        <f>IF(AND(COUNTBLANK($B291:$O291)=13,COUNTBLANK($P291:$Q291)=1,COUNTBLANK($R291:$U291)=3,COUNTBLANK($V291:$X291)=2,COUNTBLANK($Y291:$AE291)=6,COUNTBLANK($AF291:$AJ291)=4,COUNTBLANK($AK291:AN291)=3,COUNTBLANK($AO291:$AQ291)=2,COUNTBLANK($AR291:$AS291)=1,COUNTBLANK($AT291:$AU291)=1),IF(Data!$B291&lt;&gt;"",Scoring!$K$7)+IF(Data!$C291&lt;&gt;"",Scoring!$K$8)+IF(Data!$D291&lt;&gt;"",Scoring!$K$9)+IF(Data!$E291&lt;&gt;"",Scoring!$K$10)+IF(Data!$F291&lt;&gt;"",Scoring!$K$11)+IF(Data!$G291&lt;&gt;"",Scoring!$K$12)+IF(Data!$H291&lt;&gt;"",Scoring!$K$13)+IF(Data!$I291&lt;&gt;"",Scoring!$K$14)+IF(Data!$J291&lt;&gt;"",Scoring!$K$15)+IF(Data!$K291&lt;&gt;"",Scoring!$K$16)+IF(Data!$L291&lt;&gt;"",Scoring!$K$17)+IF(Data!$M291&lt;&gt;"",Scoring!$K$18)+IF(Data!$N291&lt;&gt;"",Scoring!$K$19)+IF(Data!$O291&lt;&gt;"",Scoring!$K$20)+IF(Data!$P291&lt;&gt;"",Scoring!$K$21)+IF(Data!$Q291&lt;&gt;"",Scoring!$K$22)+IF(Data!$R291&lt;&gt;"",Scoring!$K$23)+IF(Data!$S291&lt;&gt;"",Scoring!$K$24)+IF(Data!$T291&lt;&gt;"",Scoring!$K$25)+IF(Data!$U291&lt;&gt;"",Scoring!$K$26)+IF(Data!$V291&lt;&gt;"",Scoring!$K$27)+IF(Data!$W291&lt;&gt;"",Scoring!$K$28)+IF(Data!$X291&lt;&gt;"",Scoring!$K$29)+IF(Data!$Y291&lt;&gt;"",Scoring!$K$30)+IF(Data!$Z291&lt;&gt;"",Scoring!$K$31)+IF(Data!$AA291&lt;&gt;"",Scoring!$K$32)+IF(Data!$AB291&lt;&gt;"",Scoring!$K$33)+IF(Data!$AC291&lt;&gt;"",Scoring!$K$34)+IF(Data!$AD291&lt;&gt;"",Scoring!$K$35)+IF(Data!$AE291&lt;&gt;"",Scoring!$K$36)+IF(Data!$AF291&lt;&gt;"",Scoring!$K$37)+IF(Data!$AG291&lt;&gt;"",Scoring!$K$38)+IF(Data!$AH291&lt;&gt;"",Scoring!$K$39)+IF(Data!$AI291&lt;&gt;"",Scoring!$K$40)+IF(Data!$AJ291&lt;&gt;"",Scoring!$K$41)+IF(Data!$AK291&lt;&gt;"",Scoring!$K$42)+IF(Data!$AL291&lt;&gt;"",Scoring!$K$43)+IF(Data!$AM291&lt;&gt;"",Scoring!$K$44)+IF(Data!$AN291&lt;&gt;"",Scoring!$K$45)+IF(Data!$AO291&lt;&gt;"",Scoring!$K$46)+IF(Data!$AP291&lt;&gt;"",Scoring!$K$47)+IF(Data!$AQ291&lt;&gt;"",Scoring!$K$48)+IF(Data!$AR291&lt;&gt;"",Scoring!$K$49)+IF(Data!$AS291&lt;&gt;"",Scoring!$K$50)+IF(Data!$AT291&lt;&gt;"",Scoring!$K$51)+IF(Data!$AU291&lt;&gt;"",Scoring!$K$52),"")</f>
        <v/>
      </c>
      <c r="BK291" s="184" t="str">
        <f>IF(BJ291&lt;&gt;"",LOOKUP(BJ291,Likelihoods!$A$7:$A$107,Likelihoods!I$7:I$107),"")</f>
        <v/>
      </c>
      <c r="BL291" s="187" t="str">
        <f>IF(AND(COUNTBLANK($B291:$O291)=13,COUNTBLANK($P291:$Q291)=1,COUNTBLANK($R291:$U291)=3,COUNTBLANK($V291:$X291)=2,COUNTBLANK($Y291:$AE291)=6,COUNTBLANK($AF291:$AJ291)=4,COUNTBLANK($AK291:AN291)=3,COUNTBLANK($AO291:$AQ291)=2,COUNTBLANK($AR291:$AS291)=1,COUNTBLANK($AT291:$AU291)=1),IF(Data!$B291&lt;&gt;"",Scoring!$L$7)+IF(Data!$C291&lt;&gt;"",Scoring!$L$8)+IF(Data!$D291&lt;&gt;"",Scoring!$L$9)+IF(Data!$E291&lt;&gt;"",Scoring!$L$10)+IF(Data!$F291&lt;&gt;"",Scoring!$L$11)+IF(Data!$G291&lt;&gt;"",Scoring!$L$12)+IF(Data!$H291&lt;&gt;"",Scoring!$L$13)+IF(Data!$I291&lt;&gt;"",Scoring!$L$14)+IF(Data!$J291&lt;&gt;"",Scoring!$L$15)+IF(Data!$K291&lt;&gt;"",Scoring!$L$16)+IF(Data!$L291&lt;&gt;"",Scoring!$L$17)+IF(Data!$M291&lt;&gt;"",Scoring!$L$18)+IF(Data!$N291&lt;&gt;"",Scoring!$L$19)+IF(Data!$O291&lt;&gt;"",Scoring!$L$20)+IF(Data!$P291&lt;&gt;"",Scoring!$L$21)+IF(Data!$Q291&lt;&gt;"",Scoring!$L$22)+IF(Data!$R291&lt;&gt;"",Scoring!$L$23)+IF(Data!$S291&lt;&gt;"",Scoring!$L$24)+IF(Data!$T291&lt;&gt;"",Scoring!$L$25)+IF(Data!$U291&lt;&gt;"",Scoring!$L$26)+IF(Data!$V291&lt;&gt;"",Scoring!$L$27)+IF(Data!$W291&lt;&gt;"",Scoring!$L$28)+IF(Data!$X291&lt;&gt;"",Scoring!$L$29)+IF(Data!$Y291&lt;&gt;"",Scoring!$L$30)+IF(Data!$Z291&lt;&gt;"",Scoring!$L$31)+IF(Data!$AA291&lt;&gt;"",Scoring!$L$32)+IF(Data!$AB291&lt;&gt;"",Scoring!$L$33)+IF(Data!$AC291&lt;&gt;"",Scoring!$L$34)+IF(Data!$AD291&lt;&gt;"",Scoring!$L$35)+IF(Data!$AE291&lt;&gt;"",Scoring!$L$36)+IF(Data!$AF291&lt;&gt;"",Scoring!$L$37)+IF(Data!$AG291&lt;&gt;"",Scoring!$L$38)+IF(Data!$AH291&lt;&gt;"",Scoring!$L$39)+IF(Data!$AI291&lt;&gt;"",Scoring!$L$40)+IF(Data!$AJ291&lt;&gt;"",Scoring!$L$41)+IF(Data!$AK291&lt;&gt;"",Scoring!$L$42)+IF(Data!$AL291&lt;&gt;"",Scoring!$L$43)+IF(Data!$AM291&lt;&gt;"",Scoring!$L$44)+IF(Data!$AN291&lt;&gt;"",Scoring!$L$45)+IF(Data!$AO291&lt;&gt;"",Scoring!$L$46)+IF(Data!$AP291&lt;&gt;"",Scoring!$L$47)+IF(Data!$AQ291&lt;&gt;"",Scoring!$L$48)+IF(Data!$AR291&lt;&gt;"",Scoring!$L$49)+IF(Data!$AS291&lt;&gt;"",Scoring!$L$50)+IF(Data!$AT291&lt;&gt;"",Scoring!$L$51)+IF(Data!$AU291&lt;&gt;"",Scoring!$L$52),"")</f>
        <v/>
      </c>
      <c r="BM291" s="180" t="str">
        <f>IF(BL291&lt;&gt;"",LOOKUP(BL291,Likelihoods!$A$7:$A$107,Likelihoods!J$7:J$107),"")</f>
        <v/>
      </c>
      <c r="BN291" s="181" t="str">
        <f>IF(AND(COUNTBLANK($B291:$O291)=13,COUNTBLANK($P291:$Q291)=1,COUNTBLANK($R291:$U291)=3,COUNTBLANK($V291:$X291)=2,COUNTBLANK($Y291:$AE291)=6,COUNTBLANK($AF291:$AJ291)=4,COUNTBLANK($AK291:AN291)=3,COUNTBLANK($AO291:$AQ291)=2,COUNTBLANK($AR291:$AS291)=1,COUNTBLANK($AT291:$AU291)=1),IF(Data!$B291&lt;&gt;"",Scoring!$M$7)+IF(Data!$C291&lt;&gt;"",Scoring!$M$8)+IF(Data!$D291&lt;&gt;"",Scoring!$M$9)+IF(Data!$E291&lt;&gt;"",Scoring!$M$10)+IF(Data!$F291&lt;&gt;"",Scoring!$M$11)+IF(Data!$G291&lt;&gt;"",Scoring!$M$12)+IF(Data!$H291&lt;&gt;"",Scoring!$M$13)+IF(Data!$I291&lt;&gt;"",Scoring!$M$14)+IF(Data!$J291&lt;&gt;"",Scoring!$M$15)+IF(Data!$K291&lt;&gt;"",Scoring!$M$16)+IF(Data!$L291&lt;&gt;"",Scoring!$M$17)+IF(Data!$M291&lt;&gt;"",Scoring!$M$18)+IF(Data!$N291&lt;&gt;"",Scoring!$M$19)+IF(Data!$O291&lt;&gt;"",Scoring!$M$20)+IF(Data!$P291&lt;&gt;"",Scoring!$M$21)+IF(Data!$Q291&lt;&gt;"",Scoring!$M$22)+IF(Data!$R291&lt;&gt;"",Scoring!$M$23)+IF(Data!$S291&lt;&gt;"",Scoring!$M$24)+IF(Data!$T291&lt;&gt;"",Scoring!$M$25)+IF(Data!$U291&lt;&gt;"",Scoring!$M$26)+IF(Data!$V291&lt;&gt;"",Scoring!$M$27)+IF(Data!$W291&lt;&gt;"",Scoring!$M$28)+IF(Data!$X291&lt;&gt;"",Scoring!$M$29)+IF(Data!$Y291&lt;&gt;"",Scoring!$M$30)+IF(Data!$Z291&lt;&gt;"",Scoring!$M$31)+IF(Data!$AA291&lt;&gt;"",Scoring!$M$32)+IF(Data!$AB291&lt;&gt;"",Scoring!$M$33)+IF(Data!$AC291&lt;&gt;"",Scoring!$M$34)+IF(Data!$AD291&lt;&gt;"",Scoring!$M$35)+IF(Data!$AE291&lt;&gt;"",Scoring!$M$36)+IF(Data!$AF291&lt;&gt;"",Scoring!$M$37)+IF(Data!$AG291&lt;&gt;"",Scoring!$M$38)+IF(Data!$AH291&lt;&gt;"",Scoring!$M$39)+IF(Data!$AI291&lt;&gt;"",Scoring!$M$40)+IF(Data!$AJ291&lt;&gt;"",Scoring!$M$41)+IF(Data!$AK291&lt;&gt;"",Scoring!$M$42)+IF(Data!$AL291&lt;&gt;"",Scoring!$M$43)+IF(Data!$AM291&lt;&gt;"",Scoring!$M$44)+IF(Data!$AN291&lt;&gt;"",Scoring!$M$45)+IF(Data!$AO291&lt;&gt;"",Scoring!$M$46)+IF(Data!$AP291&lt;&gt;"",Scoring!$M$47)+IF(Data!$AQ291&lt;&gt;"",Scoring!$M$48)+IF(Data!$AR291&lt;&gt;"",Scoring!$M$49)+IF(Data!$AS291&lt;&gt;"",Scoring!$M$50)+IF(Data!$AT291&lt;&gt;"",Scoring!$M$51)+IF(Data!$AU291&lt;&gt;"",Scoring!$M$52),"")</f>
        <v/>
      </c>
      <c r="BO291" s="184" t="str">
        <f>IF(BN291&lt;&gt;"",LOOKUP(BN291,Likelihoods!$A$7:$A$107,Likelihoods!K$7:K$107),"")</f>
        <v/>
      </c>
      <c r="BP291" s="179" t="str">
        <f>IF(AND(COUNTBLANK($B291:$O291)=13,COUNTBLANK($P291:$Q291)=1,COUNTBLANK($R291:$U291)=3,COUNTBLANK($V291:$X291)=2,COUNTBLANK($Y291:$AE291)=6,COUNTBLANK($AF291:$AJ291)=4,COUNTBLANK($AK291:AN291)=3,COUNTBLANK($AO291:$AQ291)=2,COUNTBLANK($AR291:$AS291)=1,COUNTBLANK($AT291:$AU291)=1),IF(Data!$B291&lt;&gt;"",Scoring!$N$7)+IF(Data!$C291&lt;&gt;"",Scoring!$N$8)+IF(Data!$D291&lt;&gt;"",Scoring!$N$9)+IF(Data!$E291&lt;&gt;"",Scoring!$N$10)+IF(Data!$F291&lt;&gt;"",Scoring!$N$11)+IF(Data!$G291&lt;&gt;"",Scoring!$N$12)+IF(Data!$H291&lt;&gt;"",Scoring!$N$13)+IF(Data!$I291&lt;&gt;"",Scoring!$N$14)+IF(Data!$J291&lt;&gt;"",Scoring!$N$15)+IF(Data!$K291&lt;&gt;"",Scoring!$N$16)+IF(Data!$L291&lt;&gt;"",Scoring!$N$17)+IF(Data!$M291&lt;&gt;"",Scoring!$N$18)+IF(Data!$N291&lt;&gt;"",Scoring!$N$19)+IF(Data!$O291&lt;&gt;"",Scoring!$N$20)+IF(Data!$P291&lt;&gt;"",Scoring!$N$21)+IF(Data!$Q291&lt;&gt;"",Scoring!$N$22)+IF(Data!$R291&lt;&gt;"",Scoring!$N$23)+IF(Data!$S291&lt;&gt;"",Scoring!$N$24)+IF(Data!$T291&lt;&gt;"",Scoring!$N$25)+IF(Data!$U291&lt;&gt;"",Scoring!$N$26)+IF(Data!$V291&lt;&gt;"",Scoring!$N$27)+IF(Data!$W291&lt;&gt;"",Scoring!$N$28)+IF(Data!$X291&lt;&gt;"",Scoring!$N$29)+IF(Data!$Y291&lt;&gt;"",Scoring!$N$30)+IF(Data!$Z291&lt;&gt;"",Scoring!$N$31)+IF(Data!$AA291&lt;&gt;"",Scoring!$N$32)+IF(Data!$AB291&lt;&gt;"",Scoring!$N$33)+IF(Data!$AC291&lt;&gt;"",Scoring!$N$34)+IF(Data!$AD291&lt;&gt;"",Scoring!$N$35)+IF(Data!$AE291&lt;&gt;"",Scoring!$N$36)+IF(Data!$AF291&lt;&gt;"",Scoring!$N$37)+IF(Data!$AG291&lt;&gt;"",Scoring!$N$38)+IF(Data!$AH291&lt;&gt;"",Scoring!$N$39)+IF(Data!$AI291&lt;&gt;"",Scoring!$N$40)+IF(Data!$AJ291&lt;&gt;"",Scoring!$N$41)+IF(Data!$AK291&lt;&gt;"",Scoring!$N$42)+IF(Data!$AL291&lt;&gt;"",Scoring!$N$43)+IF(Data!$AM291&lt;&gt;"",Scoring!$N$44)+IF(Data!$AN291&lt;&gt;"",Scoring!$N$45)+IF(Data!$AO291&lt;&gt;"",Scoring!$N$46)+IF(Data!$AP291&lt;&gt;"",Scoring!$N$47)+IF(Data!$AQ291&lt;&gt;"",Scoring!$N$48)+IF(Data!$AR291&lt;&gt;"",Scoring!$N$49)+IF(Data!$AS291&lt;&gt;"",Scoring!$N$50)+IF(Data!$AT291&lt;&gt;"",Scoring!$N$51)+IF(Data!$AU291&lt;&gt;"",Scoring!$N$52),"")</f>
        <v/>
      </c>
      <c r="BQ291" s="189" t="str">
        <f>IF(BP291&lt;&gt;"",LOOKUP(BP291,Likelihoods!$A$7:$A$107,Likelihoods!L$7:L$107),"")</f>
        <v/>
      </c>
      <c r="BR291" s="181" t="str">
        <f>IF(AND(COUNTBLANK($B291:$O291)=13,COUNTBLANK($P291:$Q291)=1,COUNTBLANK($R291:$U291)=3,COUNTBLANK($V291:$X291)=2,COUNTBLANK($Y291:$AE291)=6,COUNTBLANK($AF291:$AJ291)=4,COUNTBLANK($AK291:AN291)=3,COUNTBLANK($AO291:$AQ291)=2,COUNTBLANK($AR291:$AS291)=1,COUNTBLANK($AT291:$AU291)=1),IF(Data!$B291&lt;&gt;"",Scoring!$O$7)+IF(Data!$C291&lt;&gt;"",Scoring!$O$8)+IF(Data!$D291&lt;&gt;"",Scoring!$O$9)+IF(Data!$E291&lt;&gt;"",Scoring!$O$10)+IF(Data!$F291&lt;&gt;"",Scoring!$O$11)+IF(Data!$G291&lt;&gt;"",Scoring!$O$12)+IF(Data!$H291&lt;&gt;"",Scoring!$O$13)+IF(Data!$I291&lt;&gt;"",Scoring!$O$14)+IF(Data!$J291&lt;&gt;"",Scoring!$O$15)+IF(Data!$K291&lt;&gt;"",Scoring!$O$16)+IF(Data!$L291&lt;&gt;"",Scoring!$O$17)+IF(Data!$M291&lt;&gt;"",Scoring!$O$18)+IF(Data!$N291&lt;&gt;"",Scoring!$O$19)+IF(Data!$O291&lt;&gt;"",Scoring!$O$20)+IF(Data!$P291&lt;&gt;"",Scoring!$O$21)+IF(Data!$Q291&lt;&gt;"",Scoring!$O$22)+IF(Data!$R291&lt;&gt;"",Scoring!$O$23)+IF(Data!$S291&lt;&gt;"",Scoring!$O$24)+IF(Data!$T291&lt;&gt;"",Scoring!$O$25)+IF(Data!$U291&lt;&gt;"",Scoring!$O$26)+IF(Data!$V291&lt;&gt;"",Scoring!$O$27)+IF(Data!$W291&lt;&gt;"",Scoring!$O$28)+IF(Data!$X291&lt;&gt;"",Scoring!$O$29)+IF(Data!$Y291&lt;&gt;"",Scoring!$O$30)+IF(Data!$Z291&lt;&gt;"",Scoring!$O$31)+IF(Data!$AA291&lt;&gt;"",Scoring!$O$32)+IF(Data!$AB291&lt;&gt;"",Scoring!$O$33)+IF(Data!$AC291&lt;&gt;"",Scoring!$O$34)+IF(Data!$AD291&lt;&gt;"",Scoring!$O$35)+IF(Data!$AE291&lt;&gt;"",Scoring!$O$36)+IF(Data!$AF291&lt;&gt;"",Scoring!$O$37)+IF(Data!$AG291&lt;&gt;"",Scoring!$O$38)+IF(Data!$AH291&lt;&gt;"",Scoring!$O$39)+IF(Data!$AI291&lt;&gt;"",Scoring!$O$40)+IF(Data!$AJ291&lt;&gt;"",Scoring!$O$41)+IF(Data!$AK291&lt;&gt;"",Scoring!$O$42)+IF(Data!$AL291&lt;&gt;"",Scoring!$O$43)+IF(Data!$AM291&lt;&gt;"",Scoring!$O$44)+IF(Data!$AN291&lt;&gt;"",Scoring!$O$45)+IF(Data!$AO291&lt;&gt;"",Scoring!$O$46)+IF(Data!$AP291&lt;&gt;"",Scoring!$O$47)+IF(Data!$AQ291&lt;&gt;"",Scoring!$O$48)+IF(Data!$AR291&lt;&gt;"",Scoring!$O$49)+IF(Data!$AS291&lt;&gt;"",Scoring!$O$50)+IF(Data!$AT291&lt;&gt;"",Scoring!$O$51)+IF(Data!$AU291&lt;&gt;"",Scoring!$O$52),"")</f>
        <v/>
      </c>
      <c r="BS291" s="184" t="str">
        <f>IF(BR291&lt;&gt;"",LOOKUP(BR291,Likelihoods!$A$7:$A$107,Likelihoods!M$7:M$107),"")</f>
        <v/>
      </c>
      <c r="BT291" s="181" t="str">
        <f>IF(AND(COUNTBLANK($B291:$O291)=13,COUNTBLANK($P291:$Q291)=1,COUNTBLANK($R291:$U291)=3,COUNTBLANK($V291:$X291)=2,COUNTBLANK($Y291:$AE291)=6,COUNTBLANK($AF291:$AJ291)=4,COUNTBLANK($AK291:AN291)=3,COUNTBLANK($AO291:$AQ291)=2,COUNTBLANK($AR291:$AS291)=1,COUNTBLANK($AT291:$AU291)=1),IF(Data!$B291&lt;&gt;"",Scoring!$P$7)+IF(Data!$C291&lt;&gt;"",Scoring!$P$8)+IF(Data!$D291&lt;&gt;"",Scoring!$P$9)+IF(Data!$E291&lt;&gt;"",Scoring!$P$10)+IF(Data!$F291&lt;&gt;"",Scoring!$P$11)+IF(Data!$G291&lt;&gt;"",Scoring!$P$12)+IF(Data!$H291&lt;&gt;"",Scoring!$P$13)+IF(Data!$I291&lt;&gt;"",Scoring!$P$14)+IF(Data!$J291&lt;&gt;"",Scoring!$P$15)+IF(Data!$K291&lt;&gt;"",Scoring!$P$16)+IF(Data!$L291&lt;&gt;"",Scoring!$P$17)+IF(Data!$M291&lt;&gt;"",Scoring!$P$18)+IF(Data!$N291&lt;&gt;"",Scoring!$P$19)+IF(Data!$O291&lt;&gt;"",Scoring!$P$20)+IF(Data!$P291&lt;&gt;"",Scoring!$P$21)+IF(Data!$Q291&lt;&gt;"",Scoring!$P$22)+IF(Data!$R291&lt;&gt;"",Scoring!$P$23)+IF(Data!$S291&lt;&gt;"",Scoring!$P$24)+IF(Data!$T291&lt;&gt;"",Scoring!$P$25)+IF(Data!$U291&lt;&gt;"",Scoring!$P$26)+IF(Data!$V291&lt;&gt;"",Scoring!$P$27)+IF(Data!$W291&lt;&gt;"",Scoring!$P$28)+IF(Data!$X291&lt;&gt;"",Scoring!$P$29)+IF(Data!$Y291&lt;&gt;"",Scoring!$P$30)+IF(Data!$Z291&lt;&gt;"",Scoring!$P$31)+IF(Data!$AA291&lt;&gt;"",Scoring!$P$32)+IF(Data!$AB291&lt;&gt;"",Scoring!$P$33)+IF(Data!$AC291&lt;&gt;"",Scoring!$P$34)+IF(Data!$AD291&lt;&gt;"",Scoring!$P$35)+IF(Data!$AE291&lt;&gt;"",Scoring!$P$36)+IF(Data!$AF291&lt;&gt;"",Scoring!$P$37)+IF(Data!$AG291&lt;&gt;"",Scoring!$P$38)+IF(Data!$AH291&lt;&gt;"",Scoring!$P$39)+IF(Data!$AI291&lt;&gt;"",Scoring!$P$40)+IF(Data!$AJ291&lt;&gt;"",Scoring!$P$41)+IF(Data!$AK291&lt;&gt;"",Scoring!$P$42)+IF(Data!$AL291&lt;&gt;"",Scoring!$P$43)+IF(Data!$AM291&lt;&gt;"",Scoring!$P$44)+IF(Data!$AN291&lt;&gt;"",Scoring!$P$45)+IF(Data!$AO291&lt;&gt;"",Scoring!$P$46)+IF(Data!$AP291&lt;&gt;"",Scoring!$P$47)+IF(Data!$AQ291&lt;&gt;"",Scoring!$P$48)+IF(Data!$AR291&lt;&gt;"",Scoring!$P$49)+IF(Data!$AS291&lt;&gt;"",Scoring!$P$50)+IF(Data!$AT291&lt;&gt;"",Scoring!$P$51)+IF(Data!$AU291&lt;&gt;"",Scoring!$P$52),"")</f>
        <v/>
      </c>
      <c r="BU291" s="180" t="str">
        <f>IF(BT291&lt;&gt;"",LOOKUP(BT291,Likelihoods!$A$7:$A$107,Likelihoods!N$7:N$107),"")</f>
        <v/>
      </c>
      <c r="BV291" s="181" t="str">
        <f>IF(AND(COUNTBLANK($B291:$O291)=13,COUNTBLANK($P291:$Q291)=1,COUNTBLANK($R291:$U291)=3,COUNTBLANK($V291:$X291)=2,COUNTBLANK($Y291:$AE291)=6,COUNTBLANK($AF291:$AJ291)=4,COUNTBLANK($AK291:AN291)=3,COUNTBLANK($AO291:$AQ291)=2,COUNTBLANK($AR291:$AS291)=1,COUNTBLANK($AT291:$AU291)=1),IF(Data!$B291&lt;&gt;"",Scoring!$Q$7)+IF(Data!$C291&lt;&gt;"",Scoring!$Q$8)+IF(Data!$D291&lt;&gt;"",Scoring!$Q$9)+IF(Data!$E291&lt;&gt;"",Scoring!$Q$10)+IF(Data!$F291&lt;&gt;"",Scoring!$Q$11)+IF(Data!$G291&lt;&gt;"",Scoring!$Q$12)+IF(Data!$H291&lt;&gt;"",Scoring!$Q$13)+IF(Data!$I291&lt;&gt;"",Scoring!$Q$14)+IF(Data!$J291&lt;&gt;"",Scoring!$Q$15)+IF(Data!$K291&lt;&gt;"",Scoring!$Q$16)+IF(Data!$L291&lt;&gt;"",Scoring!$Q$17)+IF(Data!$M291&lt;&gt;"",Scoring!$Q$18)+IF(Data!$N291&lt;&gt;"",Scoring!$Q$19)+IF(Data!$O291&lt;&gt;"",Scoring!$Q$20)+IF(Data!$P291&lt;&gt;"",Scoring!$Q$21)+IF(Data!$Q291&lt;&gt;"",Scoring!$Q$22)+IF(Data!$R291&lt;&gt;"",Scoring!$Q$23)+IF(Data!$S291&lt;&gt;"",Scoring!$Q$24)+IF(Data!$T291&lt;&gt;"",Scoring!$Q$25)+IF(Data!$U291&lt;&gt;"",Scoring!$Q$26)+IF(Data!$V291&lt;&gt;"",Scoring!$Q$27)+IF(Data!$W291&lt;&gt;"",Scoring!$Q$28)+IF(Data!$X291&lt;&gt;"",Scoring!$Q$29)+IF(Data!$Y291&lt;&gt;"",Scoring!$Q$30)+IF(Data!$Z291&lt;&gt;"",Scoring!$Q$31)+IF(Data!$AA291&lt;&gt;"",Scoring!$Q$32)+IF(Data!$AB291&lt;&gt;"",Scoring!$Q$33)+IF(Data!$AC291&lt;&gt;"",Scoring!$Q$34)+IF(Data!$AD291&lt;&gt;"",Scoring!$Q$35)+IF(Data!$AE291&lt;&gt;"",Scoring!$Q$36)+IF(Data!$AF291&lt;&gt;"",Scoring!$Q$37)+IF(Data!$AG291&lt;&gt;"",Scoring!$Q$38)+IF(Data!$AH291&lt;&gt;"",Scoring!$Q$39)+IF(Data!$AI291&lt;&gt;"",Scoring!$Q$40)+IF(Data!$AJ291&lt;&gt;"",Scoring!$Q$41)+IF(Data!$AK291&lt;&gt;"",Scoring!$Q$42)+IF(Data!$AL291&lt;&gt;"",Scoring!$Q$43)+IF(Data!$AM291&lt;&gt;"",Scoring!$Q$44)+IF(Data!$AN291&lt;&gt;"",Scoring!$Q$45)+IF(Data!$AO291&lt;&gt;"",Scoring!$Q$46)+IF(Data!$AP291&lt;&gt;"",Scoring!$Q$47)+IF(Data!$AQ291&lt;&gt;"",Scoring!$Q$48)+IF(Data!$AR291&lt;&gt;"",Scoring!$Q$49)+IF(Data!$AS291&lt;&gt;"",Scoring!$Q$50)+IF(Data!$AT291&lt;&gt;"",Scoring!$Q$51)+IF(Data!$AU291&lt;&gt;"",Scoring!$Q$52),"")</f>
        <v/>
      </c>
      <c r="BW291" s="183" t="str">
        <f>IF(BV291&lt;&gt;"",LOOKUP(BV291,Likelihoods!$A$7:$A$107,Likelihoods!O$7:O$107),"")</f>
        <v/>
      </c>
      <c r="BX291" s="9"/>
      <c r="BY291" s="9"/>
      <c r="BZ291" s="9"/>
      <c r="CA291" s="9"/>
      <c r="CB291" s="9"/>
      <c r="CC291" s="9"/>
      <c r="CD291" s="9"/>
      <c r="CE291" s="9"/>
      <c r="CF291" s="9"/>
      <c r="CG291" s="9"/>
      <c r="CH291" s="9"/>
      <c r="CI291" s="9"/>
      <c r="CJ291" s="9"/>
      <c r="CK291" s="9"/>
    </row>
    <row r="292" spans="1:89" ht="14.25">
      <c r="A292" s="59"/>
      <c r="B292" s="76"/>
      <c r="C292" s="77"/>
      <c r="D292" s="77"/>
      <c r="E292" s="77"/>
      <c r="F292" s="77"/>
      <c r="G292" s="77"/>
      <c r="H292" s="77"/>
      <c r="I292" s="77"/>
      <c r="J292" s="77"/>
      <c r="K292" s="77"/>
      <c r="L292" s="77"/>
      <c r="M292" s="77"/>
      <c r="N292" s="77"/>
      <c r="O292" s="77"/>
      <c r="P292" s="76"/>
      <c r="Q292" s="78"/>
      <c r="R292" s="77"/>
      <c r="S292" s="77"/>
      <c r="T292" s="77"/>
      <c r="U292" s="77"/>
      <c r="V292" s="76"/>
      <c r="W292" s="77"/>
      <c r="X292" s="78"/>
      <c r="Y292" s="77"/>
      <c r="Z292" s="77"/>
      <c r="AA292" s="77"/>
      <c r="AB292" s="77"/>
      <c r="AC292" s="77"/>
      <c r="AD292" s="77"/>
      <c r="AE292" s="77"/>
      <c r="AF292" s="76"/>
      <c r="AG292" s="77"/>
      <c r="AH292" s="77"/>
      <c r="AI292" s="77"/>
      <c r="AJ292" s="78"/>
      <c r="AK292" s="77"/>
      <c r="AL292" s="77"/>
      <c r="AM292" s="77"/>
      <c r="AN292" s="77"/>
      <c r="AO292" s="76"/>
      <c r="AP292" s="77"/>
      <c r="AQ292" s="78"/>
      <c r="AR292" s="76"/>
      <c r="AS292" s="78"/>
      <c r="AT292" s="77"/>
      <c r="AU292" s="77"/>
      <c r="AV292" s="179" t="str">
        <f>IF(AND(COUNTBLANK($B292:$O292)=13,COUNTBLANK($P292:$Q292)=1,COUNTBLANK($R292:$U292)=3,COUNTBLANK($V292:$X292)=2,COUNTBLANK($Y292:$AE292)=6,COUNTBLANK($AF292:$AJ292)=4,COUNTBLANK($AK292:AN292)=3,COUNTBLANK($AO292:$AQ292)=2,COUNTBLANK($AR292:$AS292)=1,COUNTBLANK($AT292:$AU292)=1),IF(Data!$B292&lt;&gt;"",Scoring!$D$7)+IF(Data!$C292&lt;&gt;"",Scoring!$D$8)+IF(Data!$D292&lt;&gt;"",Scoring!$D$9)+IF(Data!$E292&lt;&gt;"",Scoring!$D$10)+IF(Data!$F292&lt;&gt;"",Scoring!$D$11)+IF(Data!$G292&lt;&gt;"",Scoring!$D$12)+IF(Data!$H292&lt;&gt;"",Scoring!$D$13)+IF(Data!$I292&lt;&gt;"",Scoring!$D$14)+IF(Data!$J292&lt;&gt;"",Scoring!$D$15)+IF(Data!$K292&lt;&gt;"",Scoring!$D$16)+IF(Data!$L292&lt;&gt;"",Scoring!$D$17)+IF(Data!$M292&lt;&gt;"",Scoring!$D$18)+IF(Data!$N292&lt;&gt;"",Scoring!$D$19)+IF(Data!$O292&lt;&gt;"",Scoring!$D$20)+IF(Data!$P292&lt;&gt;"",Scoring!$D$21)+IF(Data!$Q292&lt;&gt;"",Scoring!$D$22)+IF(Data!$R292&lt;&gt;"",Scoring!$D$23)+IF(Data!$S292&lt;&gt;"",Scoring!$D$24)+IF(Data!$T292&lt;&gt;"",Scoring!$D$25)+IF(Data!$U292&lt;&gt;"",Scoring!$D$26)+IF(Data!$V292&lt;&gt;"",Scoring!$D$27)+IF(Data!$W292&lt;&gt;"",Scoring!$D$28)+IF(Data!$X292&lt;&gt;"",Scoring!$D$29)+IF(Data!$Y292&lt;&gt;"",Scoring!$D$30)+IF(Data!$Z292&lt;&gt;"",Scoring!$D$31)+IF(Data!$AA292&lt;&gt;"",Scoring!$D$32)+IF(Data!$AB292&lt;&gt;"",Scoring!$D$33)+IF(Data!$AC292&lt;&gt;"",Scoring!$D$34)+IF(Data!$AD292&lt;&gt;"",Scoring!$D$35)+IF(Data!$AE292&lt;&gt;"",Scoring!$D$36)+IF(Data!$AF292&lt;&gt;"",Scoring!$D$37)+IF(Data!$AG292&lt;&gt;"",Scoring!$D$38)+IF(Data!$AH292&lt;&gt;"",Scoring!$D$39)+IF(Data!$AI292&lt;&gt;"",Scoring!$D$40)+IF(Data!$AJ292&lt;&gt;"",Scoring!$D$41)+IF(Data!$AK292&lt;&gt;"",Scoring!$D$42)+IF(Data!$AL292&lt;&gt;"",Scoring!$D$43)+IF(Data!$AM292&lt;&gt;"",Scoring!$D$44)+IF(Data!$AN292&lt;&gt;"",Scoring!$D$45)+IF(Data!$AO292&lt;&gt;"",Scoring!$D$46)+IF(Data!$AP292&lt;&gt;"",Scoring!$D$47)+IF(Data!$AQ292&lt;&gt;"",Scoring!$D$48)+IF(Data!$AR292&lt;&gt;"",Scoring!$D$49)+IF(Data!$AS292&lt;&gt;"",Scoring!$D$50)+IF(Data!$AT292&lt;&gt;"",Scoring!$D$51)+IF(Data!$AU292&lt;&gt;"",Scoring!$D$52),"")</f>
        <v/>
      </c>
      <c r="AW292" s="180" t="str">
        <f>IF(AV292&lt;&gt;"",LOOKUP(AV292,Likelihoods!$A$7:$A$107,Likelihoods!B$7:B$107),"")</f>
        <v/>
      </c>
      <c r="AX292" s="181" t="str">
        <f>IF(AND(COUNTBLANK($B292:$O292)=13,COUNTBLANK($P292:$Q292)=1,COUNTBLANK($R292:$U292)=3,COUNTBLANK($V292:$X292)=2,COUNTBLANK($Y292:$AE292)=6,COUNTBLANK($AF292:$AJ292)=4,COUNTBLANK($AK292:AN292)=3,COUNTBLANK($AO292:$AQ292)=2,COUNTBLANK($AR292:$AS292)=1,COUNTBLANK($AT292:$AU292)=1),IF(Data!$B292&lt;&gt;"",Scoring!$E$7)+IF(Data!$C292&lt;&gt;"",Scoring!$E$8)+IF(Data!$D292&lt;&gt;"",Scoring!$E$9)+IF(Data!$E292&lt;&gt;"",Scoring!$E$10)+IF(Data!$F292&lt;&gt;"",Scoring!$E$11)+IF(Data!$G292&lt;&gt;"",Scoring!$E$12)+IF(Data!$H292&lt;&gt;"",Scoring!$E$13)+IF(Data!$I292&lt;&gt;"",Scoring!$E$14)+IF(Data!$J292&lt;&gt;"",Scoring!$E$15)+IF(Data!$K292&lt;&gt;"",Scoring!$E$16)+IF(Data!$L292&lt;&gt;"",Scoring!$E$17)+IF(Data!$M292&lt;&gt;"",Scoring!$E$18)+IF(Data!$N292&lt;&gt;"",Scoring!$E$19)+IF(Data!$O292&lt;&gt;"",Scoring!$E$20)+IF(Data!$P292&lt;&gt;"",Scoring!$E$21)+IF(Data!$Q292&lt;&gt;"",Scoring!$E$22)+IF(Data!$R292&lt;&gt;"",Scoring!$E$23)+IF(Data!$S292&lt;&gt;"",Scoring!$E$24)+IF(Data!$T292&lt;&gt;"",Scoring!$E$25)+IF(Data!$U292&lt;&gt;"",Scoring!$E$26)+IF(Data!$V292&lt;&gt;"",Scoring!$E$27)+IF(Data!$W292&lt;&gt;"",Scoring!$E$28)+IF(Data!$X292&lt;&gt;"",Scoring!$E$29)+IF(Data!$Y292&lt;&gt;"",Scoring!$E$30)+IF(Data!$Z292&lt;&gt;"",Scoring!$E$31)+IF(Data!$AA292&lt;&gt;"",Scoring!$E$32)+IF(Data!$AB292&lt;&gt;"",Scoring!$E$33)+IF(Data!$AC292&lt;&gt;"",Scoring!$E$34)+IF(Data!$AD292&lt;&gt;"",Scoring!$E$35)+IF(Data!$AE292&lt;&gt;"",Scoring!$E$36)+IF(Data!$AF292&lt;&gt;"",Scoring!$E$37)+IF(Data!$AG292&lt;&gt;"",Scoring!$E$38)+IF(Data!$AH292&lt;&gt;"",Scoring!$E$39)+IF(Data!$AI292&lt;&gt;"",Scoring!$E$40)+IF(Data!$AJ292&lt;&gt;"",Scoring!$E$41)+IF(Data!$AK292&lt;&gt;"",Scoring!$E$42)+IF(Data!$AL292&lt;&gt;"",Scoring!$E$43)+IF(Data!$AM292&lt;&gt;"",Scoring!$E$44)+IF(Data!$AN292&lt;&gt;"",Scoring!$E$45)+IF(Data!$AO292&lt;&gt;"",Scoring!$E$46)+IF(Data!$AP292&lt;&gt;"",Scoring!$E$47)+IF(Data!$AQ292&lt;&gt;"",Scoring!$E$48)+IF(Data!$AR292&lt;&gt;"",Scoring!$E$49)+IF(Data!$AS292&lt;&gt;"",Scoring!$E$50)+IF(Data!$AT292&lt;&gt;"",Scoring!$E$51)+IF(Data!$AU292&lt;&gt;"",Scoring!$E$52),"")</f>
        <v/>
      </c>
      <c r="AY292" s="180" t="str">
        <f>IF(AX292&lt;&gt;"",LOOKUP(AX292,Likelihoods!$A$7:$A$107,Likelihoods!C$7:C$107),"")</f>
        <v/>
      </c>
      <c r="AZ292" s="182" t="str">
        <f>IF(AND(COUNTBLANK($B292:$O292)=13,COUNTBLANK($P292:$Q292)=1,COUNTBLANK($R292:$U292)=3,COUNTBLANK($V292:$X292)=2,COUNTBLANK($Y292:$AE292)=6,COUNTBLANK($AF292:$AJ292)=4,COUNTBLANK($AK292:AN292)=3,COUNTBLANK($AO292:$AQ292)=2,COUNTBLANK($AR292:$AS292)=1,COUNTBLANK($AT292:$AU292)=1),IF(Data!$B292&lt;&gt;"",Scoring!$F$7)+IF(Data!$C292&lt;&gt;"",Scoring!$F$8)+IF(Data!$D292&lt;&gt;"",Scoring!$F$9)+IF(Data!$E292&lt;&gt;"",Scoring!$F$10)+IF(Data!$F292&lt;&gt;"",Scoring!$F$11)+IF(Data!$G292&lt;&gt;"",Scoring!$F$12)+IF(Data!$H292&lt;&gt;"",Scoring!$F$13)+IF(Data!$I292&lt;&gt;"",Scoring!$F$14)+IF(Data!$J292&lt;&gt;"",Scoring!$F$15)+IF(Data!$K292&lt;&gt;"",Scoring!$F$16)+IF(Data!$L292&lt;&gt;"",Scoring!$F$17)+IF(Data!$M292&lt;&gt;"",Scoring!$F$18)+IF(Data!$N292&lt;&gt;"",Scoring!$F$19)+IF(Data!$O292&lt;&gt;"",Scoring!$F$20)+IF(Data!$P292&lt;&gt;"",Scoring!$F$21)+IF(Data!$Q292&lt;&gt;"",Scoring!$F$22)+IF(Data!$R292&lt;&gt;"",Scoring!$F$23)+IF(Data!$S292&lt;&gt;"",Scoring!$F$24)+IF(Data!$T292&lt;&gt;"",Scoring!$F$25)+IF(Data!$U292&lt;&gt;"",Scoring!$F$26)+IF(Data!$V292&lt;&gt;"",Scoring!$F$27)+IF(Data!$W292&lt;&gt;"",Scoring!$F$28)+IF(Data!$X292&lt;&gt;"",Scoring!$F$29)+IF(Data!$Y292&lt;&gt;"",Scoring!$F$30)+IF(Data!$Z292&lt;&gt;"",Scoring!$F$31)+IF(Data!$AA292&lt;&gt;"",Scoring!$F$32)+IF(Data!$AB292&lt;&gt;"",Scoring!$F$33)+IF(Data!$AC292&lt;&gt;"",Scoring!$F$34)+IF(Data!$AD292&lt;&gt;"",Scoring!$F$35)+IF(Data!$AE292&lt;&gt;"",Scoring!$F$36)+IF(Data!$AF292&lt;&gt;"",Scoring!$F$37)+IF(Data!$AG292&lt;&gt;"",Scoring!$F$38)+IF(Data!$AH292&lt;&gt;"",Scoring!$F$39)+IF(Data!$AI292&lt;&gt;"",Scoring!$F$40)+IF(Data!$AJ292&lt;&gt;"",Scoring!$F$41)+IF(Data!$AK292&lt;&gt;"",Scoring!$F$42)+IF(Data!$AL292&lt;&gt;"",Scoring!$F$43)+IF(Data!$AM292&lt;&gt;"",Scoring!$F$44)+IF(Data!$AN292&lt;&gt;"",Scoring!$F$45)+IF(Data!$AO292&lt;&gt;"",Scoring!$F$46)+IF(Data!$AP292&lt;&gt;"",Scoring!$F$47)+IF(Data!$AQ292&lt;&gt;"",Scoring!$F$48)+IF(Data!$AR292&lt;&gt;"",Scoring!$F$49)+IF(Data!$AS292&lt;&gt;"",Scoring!$F$50)+IF(Data!$AT292&lt;&gt;"",Scoring!$F$51)+IF(Data!$AU292&lt;&gt;"",Scoring!$F$52),"")</f>
        <v/>
      </c>
      <c r="BA292" s="183" t="str">
        <f>IF(AZ292&lt;&gt;"",LOOKUP(AZ292,Likelihoods!$A$7:$A$107,Likelihoods!D$7:D$107),"")</f>
        <v/>
      </c>
      <c r="BB292" s="181" t="str">
        <f>IF(AND(COUNTBLANK($B292:$O292)=13,COUNTBLANK($P292:$Q292)=1,COUNTBLANK($R292:$U292)=3,COUNTBLANK($V292:$X292)=2,COUNTBLANK($Y292:$AE292)=6,COUNTBLANK($AF292:$AJ292)=4,COUNTBLANK($AK292:AN292)=3,COUNTBLANK($AO292:$AQ292)=2,COUNTBLANK($AR292:$AS292)=1,COUNTBLANK($AT292:$AU292)=1),IF(Data!$B292&lt;&gt;"",Scoring!$G$7)+IF(Data!$C292&lt;&gt;"",Scoring!$G$8)+IF(Data!$D292&lt;&gt;"",Scoring!$G$9)+IF(Data!$E292&lt;&gt;"",Scoring!$G$10)+IF(Data!$F292&lt;&gt;"",Scoring!$G$11)+IF(Data!$G292&lt;&gt;"",Scoring!$G$12)+IF(Data!$H292&lt;&gt;"",Scoring!$G$13)+IF(Data!$I292&lt;&gt;"",Scoring!$G$14)+IF(Data!$J292&lt;&gt;"",Scoring!$G$15)+IF(Data!$K292&lt;&gt;"",Scoring!$G$16)+IF(Data!$L292&lt;&gt;"",Scoring!$G$17)+IF(Data!$M292&lt;&gt;"",Scoring!$G$18)+IF(Data!$N292&lt;&gt;"",Scoring!$G$19)+IF(Data!$O292&lt;&gt;"",Scoring!$G$20)+IF(Data!$P292&lt;&gt;"",Scoring!$G$21)+IF(Data!$Q292&lt;&gt;"",Scoring!$G$22)+IF(Data!$R292&lt;&gt;"",Scoring!$G$23)+IF(Data!$S292&lt;&gt;"",Scoring!$G$24)+IF(Data!$T292&lt;&gt;"",Scoring!$G$25)+IF(Data!$U292&lt;&gt;"",Scoring!$G$26)+IF(Data!$V292&lt;&gt;"",Scoring!$G$27)+IF(Data!$W292&lt;&gt;"",Scoring!$G$28)+IF(Data!$X292&lt;&gt;"",Scoring!$G$29)+IF(Data!$Y292&lt;&gt;"",Scoring!$G$30)+IF(Data!$Z292&lt;&gt;"",Scoring!$G$31)+IF(Data!$AA292&lt;&gt;"",Scoring!$G$32)+IF(Data!$AB292&lt;&gt;"",Scoring!$G$33)+IF(Data!$AC292&lt;&gt;"",Scoring!$G$34)+IF(Data!$AD292&lt;&gt;"",Scoring!$G$35)+IF(Data!$AE292&lt;&gt;"",Scoring!$G$36)+IF(Data!$AF292&lt;&gt;"",Scoring!$G$37)+IF(Data!$AG292&lt;&gt;"",Scoring!$G$38)+IF(Data!$AH292&lt;&gt;"",Scoring!$G$39)+IF(Data!$AI292&lt;&gt;"",Scoring!$G$40)+IF(Data!$AJ292&lt;&gt;"",Scoring!$G$41)+IF(Data!$AK292&lt;&gt;"",Scoring!$G$42)+IF(Data!$AL292&lt;&gt;"",Scoring!$G$43)+IF(Data!$AM292&lt;&gt;"",Scoring!$G$44)+IF(Data!$AN292&lt;&gt;"",Scoring!$G$45)+IF(Data!$AO292&lt;&gt;"",Scoring!$G$46)+IF(Data!$AP292&lt;&gt;"",Scoring!$G$47)+IF(Data!$AQ292&lt;&gt;"",Scoring!$G$48)+IF(Data!$AR292&lt;&gt;"",Scoring!$G$49)+IF(Data!$AS292&lt;&gt;"",Scoring!$G$50)+IF(Data!$AT292&lt;&gt;"",Scoring!$G$51)+IF(Data!$AU292&lt;&gt;"",Scoring!$G$52),"")</f>
        <v/>
      </c>
      <c r="BC292" s="184" t="str">
        <f>IF(BB292&lt;&gt;"",LOOKUP(BB292,Likelihoods!$A$7:$A$107,Likelihoods!E$7:E$107),"")</f>
        <v/>
      </c>
      <c r="BD292" s="185" t="str">
        <f>IF(AND(COUNTBLANK($B292:$O292)=13,COUNTBLANK($P292:$Q292)=1,COUNTBLANK($R292:$U292)=3,COUNTBLANK($V292:$X292)=2,COUNTBLANK($Y292:$AE292)=6,COUNTBLANK($AF292:$AJ292)=4,COUNTBLANK($AK292:AN292)=3,COUNTBLANK($AO292:$AQ292)=2,COUNTBLANK($AR292:$AS292)=1,COUNTBLANK($AT292:$AU292)=1),IF(Data!$B292&lt;&gt;"",Scoring!$H$7)+IF(Data!$C292&lt;&gt;"",Scoring!$H$8)+IF(Data!$D292&lt;&gt;"",Scoring!$H$9)+IF(Data!$E292&lt;&gt;"",Scoring!$H$10)+IF(Data!$F292&lt;&gt;"",Scoring!$H$11)+IF(Data!$G292&lt;&gt;"",Scoring!$H$12)+IF(Data!$H292&lt;&gt;"",Scoring!$H$13)+IF(Data!$I292&lt;&gt;"",Scoring!$H$14)+IF(Data!$J292&lt;&gt;"",Scoring!$H$15)+IF(Data!$K292&lt;&gt;"",Scoring!$H$16)+IF(Data!$L292&lt;&gt;"",Scoring!$H$17)+IF(Data!$M292&lt;&gt;"",Scoring!$H$18)+IF(Data!$N292&lt;&gt;"",Scoring!$H$19)+IF(Data!$O292&lt;&gt;"",Scoring!$H$20)+IF(Data!$P292&lt;&gt;"",Scoring!$H$21)+IF(Data!$Q292&lt;&gt;"",Scoring!$H$22)+IF(Data!$R292&lt;&gt;"",Scoring!$H$23)+IF(Data!$S292&lt;&gt;"",Scoring!$H$24)+IF(Data!$T292&lt;&gt;"",Scoring!$H$25)+IF(Data!$U292&lt;&gt;"",Scoring!$H$26)+IF(Data!$V292&lt;&gt;"",Scoring!$H$27)+IF(Data!$W292&lt;&gt;"",Scoring!$H$28)+IF(Data!$X292&lt;&gt;"",Scoring!$H$29)+IF(Data!$Y292&lt;&gt;"",Scoring!$H$30)+IF(Data!$Z292&lt;&gt;"",Scoring!$H$31)+IF(Data!$AA292&lt;&gt;"",Scoring!$H$32)+IF(Data!$AB292&lt;&gt;"",Scoring!$H$33)+IF(Data!$AC292&lt;&gt;"",Scoring!$H$34)+IF(Data!$AD292&lt;&gt;"",Scoring!$H$35)+IF(Data!$AE292&lt;&gt;"",Scoring!$H$36)+IF(Data!$AF292&lt;&gt;"",Scoring!$H$37)+IF(Data!$AG292&lt;&gt;"",Scoring!$H$38)+IF(Data!$AH292&lt;&gt;"",Scoring!$H$39)+IF(Data!$AI292&lt;&gt;"",Scoring!$H$40)+IF(Data!$AJ292&lt;&gt;"",Scoring!$H$41)+IF(Data!$AK292&lt;&gt;"",Scoring!$H$42)+IF(Data!$AL292&lt;&gt;"",Scoring!$H$43)+IF(Data!$AM292&lt;&gt;"",Scoring!$H$44)+IF(Data!$AN292&lt;&gt;"",Scoring!$H$45)+IF(Data!$AO292&lt;&gt;"",Scoring!$H$46)+IF(Data!$AP292&lt;&gt;"",Scoring!$H$47)+IF(Data!$AQ292&lt;&gt;"",Scoring!$H$48)+IF(Data!$AR292&lt;&gt;"",Scoring!$H$49)+IF(Data!$AS292&lt;&gt;"",Scoring!$H$50)+IF(Data!$AT292&lt;&gt;"",Scoring!$H$51)+IF(Data!$AU292&lt;&gt;"",Scoring!$H$52),"")</f>
        <v/>
      </c>
      <c r="BE292" s="186" t="str">
        <f>IF(BD292&lt;&gt;"",LOOKUP(BD292,Likelihoods!$A$7:$A$107,Likelihoods!F$7:F$107),"")</f>
        <v/>
      </c>
      <c r="BF292" s="181" t="str">
        <f>IF(AND(COUNTBLANK($B292:$O292)=13,COUNTBLANK($P292:$Q292)=1,COUNTBLANK($R292:$U292)=3,COUNTBLANK($V292:$X292)=2,COUNTBLANK($Y292:$AE292)=6,COUNTBLANK($AF292:$AJ292)=4,COUNTBLANK($AK292:AN292)=3,COUNTBLANK($AO292:$AQ292)=2,COUNTBLANK($AR292:$AS292)=1,COUNTBLANK($AT292:$AU292)=1),IF(Data!$B292&lt;&gt;"",Scoring!$I$7)+IF(Data!$C292&lt;&gt;"",Scoring!$I$8)+IF(Data!$D292&lt;&gt;"",Scoring!$I$9)+IF(Data!$E292&lt;&gt;"",Scoring!$I$10)+IF(Data!$F292&lt;&gt;"",Scoring!$I$11)+IF(Data!$G292&lt;&gt;"",Scoring!$I$12)+IF(Data!$H292&lt;&gt;"",Scoring!$I$13)+IF(Data!$I292&lt;&gt;"",Scoring!$I$14)+IF(Data!$J292&lt;&gt;"",Scoring!$I$15)+IF(Data!$K292&lt;&gt;"",Scoring!$I$16)+IF(Data!$L292&lt;&gt;"",Scoring!$I$17)+IF(Data!$M292&lt;&gt;"",Scoring!$I$18)+IF(Data!$N292&lt;&gt;"",Scoring!$I$19)+IF(Data!$O292&lt;&gt;"",Scoring!$I$20)+IF(Data!$P292&lt;&gt;"",Scoring!$I$21)+IF(Data!$Q292&lt;&gt;"",Scoring!$I$22)+IF(Data!$R292&lt;&gt;"",Scoring!$I$23)+IF(Data!$S292&lt;&gt;"",Scoring!$I$24)+IF(Data!$T292&lt;&gt;"",Scoring!$I$25)+IF(Data!$U292&lt;&gt;"",Scoring!$I$26)+IF(Data!$V292&lt;&gt;"",Scoring!$I$27)+IF(Data!$W292&lt;&gt;"",Scoring!$I$28)+IF(Data!$X292&lt;&gt;"",Scoring!$I$29)+IF(Data!$Y292&lt;&gt;"",Scoring!$I$30)+IF(Data!$Z292&lt;&gt;"",Scoring!$I$31)+IF(Data!$AA292&lt;&gt;"",Scoring!$I$32)+IF(Data!$AB292&lt;&gt;"",Scoring!$I$33)+IF(Data!$AC292&lt;&gt;"",Scoring!$I$34)+IF(Data!$AD292&lt;&gt;"",Scoring!$I$35)+IF(Data!$AE292&lt;&gt;"",Scoring!$I$36)+IF(Data!$AF292&lt;&gt;"",Scoring!$I$37)+IF(Data!$AG292&lt;&gt;"",Scoring!$I$38)+IF(Data!$AH292&lt;&gt;"",Scoring!$I$39)+IF(Data!$AI292&lt;&gt;"",Scoring!$I$40)+IF(Data!$AJ292&lt;&gt;"",Scoring!$I$41)+IF(Data!$AK292&lt;&gt;"",Scoring!$I$42)+IF(Data!$AL292&lt;&gt;"",Scoring!$I$43)+IF(Data!$AM292&lt;&gt;"",Scoring!$I$44)+IF(Data!$AN292&lt;&gt;"",Scoring!$I$45)+IF(Data!$AO292&lt;&gt;"",Scoring!$I$46)+IF(Data!$AP292&lt;&gt;"",Scoring!$I$47)+IF(Data!$AQ292&lt;&gt;"",Scoring!$I$48)+IF(Data!$AR292&lt;&gt;"",Scoring!$I$49)+IF(Data!$AS292&lt;&gt;"",Scoring!$I$50)+IF(Data!$AT292&lt;&gt;"",Scoring!$I$51)+IF(Data!$AU292&lt;&gt;"",Scoring!$I$52),"")</f>
        <v/>
      </c>
      <c r="BG292" s="180" t="str">
        <f>IF(BF292&lt;&gt;"",LOOKUP(BF292,Likelihoods!$A$7:$A$107,Likelihoods!G$7:G$107),"")</f>
        <v/>
      </c>
      <c r="BH292" s="187" t="str">
        <f>IF(AND(COUNTBLANK($B292:$O292)=13,COUNTBLANK($P292:$Q292)=1,COUNTBLANK($R292:$U292)=3,COUNTBLANK($V292:$X292)=2,COUNTBLANK($Y292:$AE292)=6,COUNTBLANK($AF292:$AJ292)=4,COUNTBLANK($AK292:AN292)=3,COUNTBLANK($AO292:$AQ292)=2,COUNTBLANK($AR292:$AS292)=1,COUNTBLANK($AT292:$AU292)=1),IF(Data!$B292&lt;&gt;"",Scoring!$J$7)+IF(Data!$C292&lt;&gt;"",Scoring!$J$8)+IF(Data!$D292&lt;&gt;"",Scoring!$J$9)+IF(Data!$E292&lt;&gt;"",Scoring!$J$10)+IF(Data!$F292&lt;&gt;"",Scoring!$J$11)+IF(Data!$G292&lt;&gt;"",Scoring!$J$12)+IF(Data!$H292&lt;&gt;"",Scoring!$J$13)+IF(Data!$I292&lt;&gt;"",Scoring!$J$14)+IF(Data!$J292&lt;&gt;"",Scoring!$J$15)+IF(Data!$K292&lt;&gt;"",Scoring!$J$16)+IF(Data!$L292&lt;&gt;"",Scoring!$J$17)+IF(Data!$M292&lt;&gt;"",Scoring!$J$18)+IF(Data!$N292&lt;&gt;"",Scoring!$J$19)+IF(Data!$O292&lt;&gt;"",Scoring!$J$20)+IF(Data!$P292&lt;&gt;"",Scoring!$J$21)+IF(Data!$Q292&lt;&gt;"",Scoring!$J$22)+IF(Data!$R292&lt;&gt;"",Scoring!$J$23)+IF(Data!$S292&lt;&gt;"",Scoring!$J$24)+IF(Data!$T292&lt;&gt;"",Scoring!$J$25)+IF(Data!$U292&lt;&gt;"",Scoring!$J$26)+IF(Data!$V292&lt;&gt;"",Scoring!$J$27)+IF(Data!$W292&lt;&gt;"",Scoring!$J$28)+IF(Data!$X292&lt;&gt;"",Scoring!$J$29)+IF(Data!$Y292&lt;&gt;"",Scoring!$J$30)+IF(Data!$Z292&lt;&gt;"",Scoring!$J$31)+IF(Data!$AA292&lt;&gt;"",Scoring!$J$32)+IF(Data!$AB292&lt;&gt;"",Scoring!$J$33)+IF(Data!$AC292&lt;&gt;"",Scoring!$J$34)+IF(Data!$AD292&lt;&gt;"",Scoring!$J$35)+IF(Data!$AE292&lt;&gt;"",Scoring!$J$36)+IF(Data!$AF292&lt;&gt;"",Scoring!$J$37)+IF(Data!$AG292&lt;&gt;"",Scoring!$J$38)+IF(Data!$AH292&lt;&gt;"",Scoring!$J$39)+IF(Data!$AI292&lt;&gt;"",Scoring!$J$40)+IF(Data!$AJ292&lt;&gt;"",Scoring!$J$41)+IF(Data!$AK292&lt;&gt;"",Scoring!$J$42)+IF(Data!$AL292&lt;&gt;"",Scoring!$J$43)+IF(Data!$AM292&lt;&gt;"",Scoring!$J$44)+IF(Data!$AN292&lt;&gt;"",Scoring!$J$45)+IF(Data!$AO292&lt;&gt;"",Scoring!$J$46)+IF(Data!$AP292&lt;&gt;"",Scoring!$J$47)+IF(Data!$AQ292&lt;&gt;"",Scoring!$J$48)+IF(Data!$AR292&lt;&gt;"",Scoring!$J$49)+IF(Data!$AS292&lt;&gt;"",Scoring!$J$50)+IF(Data!$AT292&lt;&gt;"",Scoring!$J$51)+IF(Data!$AU292&lt;&gt;"",Scoring!$J$52),"")</f>
        <v/>
      </c>
      <c r="BI292" s="183" t="str">
        <f>IF(BH292&lt;&gt;"",LOOKUP(BH292,Likelihoods!$A$7:$A$107,Likelihoods!H$7:H$107),"")</f>
        <v/>
      </c>
      <c r="BJ292" s="188" t="str">
        <f>IF(AND(COUNTBLANK($B292:$O292)=13,COUNTBLANK($P292:$Q292)=1,COUNTBLANK($R292:$U292)=3,COUNTBLANK($V292:$X292)=2,COUNTBLANK($Y292:$AE292)=6,COUNTBLANK($AF292:$AJ292)=4,COUNTBLANK($AK292:AN292)=3,COUNTBLANK($AO292:$AQ292)=2,COUNTBLANK($AR292:$AS292)=1,COUNTBLANK($AT292:$AU292)=1),IF(Data!$B292&lt;&gt;"",Scoring!$K$7)+IF(Data!$C292&lt;&gt;"",Scoring!$K$8)+IF(Data!$D292&lt;&gt;"",Scoring!$K$9)+IF(Data!$E292&lt;&gt;"",Scoring!$K$10)+IF(Data!$F292&lt;&gt;"",Scoring!$K$11)+IF(Data!$G292&lt;&gt;"",Scoring!$K$12)+IF(Data!$H292&lt;&gt;"",Scoring!$K$13)+IF(Data!$I292&lt;&gt;"",Scoring!$K$14)+IF(Data!$J292&lt;&gt;"",Scoring!$K$15)+IF(Data!$K292&lt;&gt;"",Scoring!$K$16)+IF(Data!$L292&lt;&gt;"",Scoring!$K$17)+IF(Data!$M292&lt;&gt;"",Scoring!$K$18)+IF(Data!$N292&lt;&gt;"",Scoring!$K$19)+IF(Data!$O292&lt;&gt;"",Scoring!$K$20)+IF(Data!$P292&lt;&gt;"",Scoring!$K$21)+IF(Data!$Q292&lt;&gt;"",Scoring!$K$22)+IF(Data!$R292&lt;&gt;"",Scoring!$K$23)+IF(Data!$S292&lt;&gt;"",Scoring!$K$24)+IF(Data!$T292&lt;&gt;"",Scoring!$K$25)+IF(Data!$U292&lt;&gt;"",Scoring!$K$26)+IF(Data!$V292&lt;&gt;"",Scoring!$K$27)+IF(Data!$W292&lt;&gt;"",Scoring!$K$28)+IF(Data!$X292&lt;&gt;"",Scoring!$K$29)+IF(Data!$Y292&lt;&gt;"",Scoring!$K$30)+IF(Data!$Z292&lt;&gt;"",Scoring!$K$31)+IF(Data!$AA292&lt;&gt;"",Scoring!$K$32)+IF(Data!$AB292&lt;&gt;"",Scoring!$K$33)+IF(Data!$AC292&lt;&gt;"",Scoring!$K$34)+IF(Data!$AD292&lt;&gt;"",Scoring!$K$35)+IF(Data!$AE292&lt;&gt;"",Scoring!$K$36)+IF(Data!$AF292&lt;&gt;"",Scoring!$K$37)+IF(Data!$AG292&lt;&gt;"",Scoring!$K$38)+IF(Data!$AH292&lt;&gt;"",Scoring!$K$39)+IF(Data!$AI292&lt;&gt;"",Scoring!$K$40)+IF(Data!$AJ292&lt;&gt;"",Scoring!$K$41)+IF(Data!$AK292&lt;&gt;"",Scoring!$K$42)+IF(Data!$AL292&lt;&gt;"",Scoring!$K$43)+IF(Data!$AM292&lt;&gt;"",Scoring!$K$44)+IF(Data!$AN292&lt;&gt;"",Scoring!$K$45)+IF(Data!$AO292&lt;&gt;"",Scoring!$K$46)+IF(Data!$AP292&lt;&gt;"",Scoring!$K$47)+IF(Data!$AQ292&lt;&gt;"",Scoring!$K$48)+IF(Data!$AR292&lt;&gt;"",Scoring!$K$49)+IF(Data!$AS292&lt;&gt;"",Scoring!$K$50)+IF(Data!$AT292&lt;&gt;"",Scoring!$K$51)+IF(Data!$AU292&lt;&gt;"",Scoring!$K$52),"")</f>
        <v/>
      </c>
      <c r="BK292" s="184" t="str">
        <f>IF(BJ292&lt;&gt;"",LOOKUP(BJ292,Likelihoods!$A$7:$A$107,Likelihoods!I$7:I$107),"")</f>
        <v/>
      </c>
      <c r="BL292" s="187" t="str">
        <f>IF(AND(COUNTBLANK($B292:$O292)=13,COUNTBLANK($P292:$Q292)=1,COUNTBLANK($R292:$U292)=3,COUNTBLANK($V292:$X292)=2,COUNTBLANK($Y292:$AE292)=6,COUNTBLANK($AF292:$AJ292)=4,COUNTBLANK($AK292:AN292)=3,COUNTBLANK($AO292:$AQ292)=2,COUNTBLANK($AR292:$AS292)=1,COUNTBLANK($AT292:$AU292)=1),IF(Data!$B292&lt;&gt;"",Scoring!$L$7)+IF(Data!$C292&lt;&gt;"",Scoring!$L$8)+IF(Data!$D292&lt;&gt;"",Scoring!$L$9)+IF(Data!$E292&lt;&gt;"",Scoring!$L$10)+IF(Data!$F292&lt;&gt;"",Scoring!$L$11)+IF(Data!$G292&lt;&gt;"",Scoring!$L$12)+IF(Data!$H292&lt;&gt;"",Scoring!$L$13)+IF(Data!$I292&lt;&gt;"",Scoring!$L$14)+IF(Data!$J292&lt;&gt;"",Scoring!$L$15)+IF(Data!$K292&lt;&gt;"",Scoring!$L$16)+IF(Data!$L292&lt;&gt;"",Scoring!$L$17)+IF(Data!$M292&lt;&gt;"",Scoring!$L$18)+IF(Data!$N292&lt;&gt;"",Scoring!$L$19)+IF(Data!$O292&lt;&gt;"",Scoring!$L$20)+IF(Data!$P292&lt;&gt;"",Scoring!$L$21)+IF(Data!$Q292&lt;&gt;"",Scoring!$L$22)+IF(Data!$R292&lt;&gt;"",Scoring!$L$23)+IF(Data!$S292&lt;&gt;"",Scoring!$L$24)+IF(Data!$T292&lt;&gt;"",Scoring!$L$25)+IF(Data!$U292&lt;&gt;"",Scoring!$L$26)+IF(Data!$V292&lt;&gt;"",Scoring!$L$27)+IF(Data!$W292&lt;&gt;"",Scoring!$L$28)+IF(Data!$X292&lt;&gt;"",Scoring!$L$29)+IF(Data!$Y292&lt;&gt;"",Scoring!$L$30)+IF(Data!$Z292&lt;&gt;"",Scoring!$L$31)+IF(Data!$AA292&lt;&gt;"",Scoring!$L$32)+IF(Data!$AB292&lt;&gt;"",Scoring!$L$33)+IF(Data!$AC292&lt;&gt;"",Scoring!$L$34)+IF(Data!$AD292&lt;&gt;"",Scoring!$L$35)+IF(Data!$AE292&lt;&gt;"",Scoring!$L$36)+IF(Data!$AF292&lt;&gt;"",Scoring!$L$37)+IF(Data!$AG292&lt;&gt;"",Scoring!$L$38)+IF(Data!$AH292&lt;&gt;"",Scoring!$L$39)+IF(Data!$AI292&lt;&gt;"",Scoring!$L$40)+IF(Data!$AJ292&lt;&gt;"",Scoring!$L$41)+IF(Data!$AK292&lt;&gt;"",Scoring!$L$42)+IF(Data!$AL292&lt;&gt;"",Scoring!$L$43)+IF(Data!$AM292&lt;&gt;"",Scoring!$L$44)+IF(Data!$AN292&lt;&gt;"",Scoring!$L$45)+IF(Data!$AO292&lt;&gt;"",Scoring!$L$46)+IF(Data!$AP292&lt;&gt;"",Scoring!$L$47)+IF(Data!$AQ292&lt;&gt;"",Scoring!$L$48)+IF(Data!$AR292&lt;&gt;"",Scoring!$L$49)+IF(Data!$AS292&lt;&gt;"",Scoring!$L$50)+IF(Data!$AT292&lt;&gt;"",Scoring!$L$51)+IF(Data!$AU292&lt;&gt;"",Scoring!$L$52),"")</f>
        <v/>
      </c>
      <c r="BM292" s="180" t="str">
        <f>IF(BL292&lt;&gt;"",LOOKUP(BL292,Likelihoods!$A$7:$A$107,Likelihoods!J$7:J$107),"")</f>
        <v/>
      </c>
      <c r="BN292" s="181" t="str">
        <f>IF(AND(COUNTBLANK($B292:$O292)=13,COUNTBLANK($P292:$Q292)=1,COUNTBLANK($R292:$U292)=3,COUNTBLANK($V292:$X292)=2,COUNTBLANK($Y292:$AE292)=6,COUNTBLANK($AF292:$AJ292)=4,COUNTBLANK($AK292:AN292)=3,COUNTBLANK($AO292:$AQ292)=2,COUNTBLANK($AR292:$AS292)=1,COUNTBLANK($AT292:$AU292)=1),IF(Data!$B292&lt;&gt;"",Scoring!$M$7)+IF(Data!$C292&lt;&gt;"",Scoring!$M$8)+IF(Data!$D292&lt;&gt;"",Scoring!$M$9)+IF(Data!$E292&lt;&gt;"",Scoring!$M$10)+IF(Data!$F292&lt;&gt;"",Scoring!$M$11)+IF(Data!$G292&lt;&gt;"",Scoring!$M$12)+IF(Data!$H292&lt;&gt;"",Scoring!$M$13)+IF(Data!$I292&lt;&gt;"",Scoring!$M$14)+IF(Data!$J292&lt;&gt;"",Scoring!$M$15)+IF(Data!$K292&lt;&gt;"",Scoring!$M$16)+IF(Data!$L292&lt;&gt;"",Scoring!$M$17)+IF(Data!$M292&lt;&gt;"",Scoring!$M$18)+IF(Data!$N292&lt;&gt;"",Scoring!$M$19)+IF(Data!$O292&lt;&gt;"",Scoring!$M$20)+IF(Data!$P292&lt;&gt;"",Scoring!$M$21)+IF(Data!$Q292&lt;&gt;"",Scoring!$M$22)+IF(Data!$R292&lt;&gt;"",Scoring!$M$23)+IF(Data!$S292&lt;&gt;"",Scoring!$M$24)+IF(Data!$T292&lt;&gt;"",Scoring!$M$25)+IF(Data!$U292&lt;&gt;"",Scoring!$M$26)+IF(Data!$V292&lt;&gt;"",Scoring!$M$27)+IF(Data!$W292&lt;&gt;"",Scoring!$M$28)+IF(Data!$X292&lt;&gt;"",Scoring!$M$29)+IF(Data!$Y292&lt;&gt;"",Scoring!$M$30)+IF(Data!$Z292&lt;&gt;"",Scoring!$M$31)+IF(Data!$AA292&lt;&gt;"",Scoring!$M$32)+IF(Data!$AB292&lt;&gt;"",Scoring!$M$33)+IF(Data!$AC292&lt;&gt;"",Scoring!$M$34)+IF(Data!$AD292&lt;&gt;"",Scoring!$M$35)+IF(Data!$AE292&lt;&gt;"",Scoring!$M$36)+IF(Data!$AF292&lt;&gt;"",Scoring!$M$37)+IF(Data!$AG292&lt;&gt;"",Scoring!$M$38)+IF(Data!$AH292&lt;&gt;"",Scoring!$M$39)+IF(Data!$AI292&lt;&gt;"",Scoring!$M$40)+IF(Data!$AJ292&lt;&gt;"",Scoring!$M$41)+IF(Data!$AK292&lt;&gt;"",Scoring!$M$42)+IF(Data!$AL292&lt;&gt;"",Scoring!$M$43)+IF(Data!$AM292&lt;&gt;"",Scoring!$M$44)+IF(Data!$AN292&lt;&gt;"",Scoring!$M$45)+IF(Data!$AO292&lt;&gt;"",Scoring!$M$46)+IF(Data!$AP292&lt;&gt;"",Scoring!$M$47)+IF(Data!$AQ292&lt;&gt;"",Scoring!$M$48)+IF(Data!$AR292&lt;&gt;"",Scoring!$M$49)+IF(Data!$AS292&lt;&gt;"",Scoring!$M$50)+IF(Data!$AT292&lt;&gt;"",Scoring!$M$51)+IF(Data!$AU292&lt;&gt;"",Scoring!$M$52),"")</f>
        <v/>
      </c>
      <c r="BO292" s="184" t="str">
        <f>IF(BN292&lt;&gt;"",LOOKUP(BN292,Likelihoods!$A$7:$A$107,Likelihoods!K$7:K$107),"")</f>
        <v/>
      </c>
      <c r="BP292" s="179" t="str">
        <f>IF(AND(COUNTBLANK($B292:$O292)=13,COUNTBLANK($P292:$Q292)=1,COUNTBLANK($R292:$U292)=3,COUNTBLANK($V292:$X292)=2,COUNTBLANK($Y292:$AE292)=6,COUNTBLANK($AF292:$AJ292)=4,COUNTBLANK($AK292:AN292)=3,COUNTBLANK($AO292:$AQ292)=2,COUNTBLANK($AR292:$AS292)=1,COUNTBLANK($AT292:$AU292)=1),IF(Data!$B292&lt;&gt;"",Scoring!$N$7)+IF(Data!$C292&lt;&gt;"",Scoring!$N$8)+IF(Data!$D292&lt;&gt;"",Scoring!$N$9)+IF(Data!$E292&lt;&gt;"",Scoring!$N$10)+IF(Data!$F292&lt;&gt;"",Scoring!$N$11)+IF(Data!$G292&lt;&gt;"",Scoring!$N$12)+IF(Data!$H292&lt;&gt;"",Scoring!$N$13)+IF(Data!$I292&lt;&gt;"",Scoring!$N$14)+IF(Data!$J292&lt;&gt;"",Scoring!$N$15)+IF(Data!$K292&lt;&gt;"",Scoring!$N$16)+IF(Data!$L292&lt;&gt;"",Scoring!$N$17)+IF(Data!$M292&lt;&gt;"",Scoring!$N$18)+IF(Data!$N292&lt;&gt;"",Scoring!$N$19)+IF(Data!$O292&lt;&gt;"",Scoring!$N$20)+IF(Data!$P292&lt;&gt;"",Scoring!$N$21)+IF(Data!$Q292&lt;&gt;"",Scoring!$N$22)+IF(Data!$R292&lt;&gt;"",Scoring!$N$23)+IF(Data!$S292&lt;&gt;"",Scoring!$N$24)+IF(Data!$T292&lt;&gt;"",Scoring!$N$25)+IF(Data!$U292&lt;&gt;"",Scoring!$N$26)+IF(Data!$V292&lt;&gt;"",Scoring!$N$27)+IF(Data!$W292&lt;&gt;"",Scoring!$N$28)+IF(Data!$X292&lt;&gt;"",Scoring!$N$29)+IF(Data!$Y292&lt;&gt;"",Scoring!$N$30)+IF(Data!$Z292&lt;&gt;"",Scoring!$N$31)+IF(Data!$AA292&lt;&gt;"",Scoring!$N$32)+IF(Data!$AB292&lt;&gt;"",Scoring!$N$33)+IF(Data!$AC292&lt;&gt;"",Scoring!$N$34)+IF(Data!$AD292&lt;&gt;"",Scoring!$N$35)+IF(Data!$AE292&lt;&gt;"",Scoring!$N$36)+IF(Data!$AF292&lt;&gt;"",Scoring!$N$37)+IF(Data!$AG292&lt;&gt;"",Scoring!$N$38)+IF(Data!$AH292&lt;&gt;"",Scoring!$N$39)+IF(Data!$AI292&lt;&gt;"",Scoring!$N$40)+IF(Data!$AJ292&lt;&gt;"",Scoring!$N$41)+IF(Data!$AK292&lt;&gt;"",Scoring!$N$42)+IF(Data!$AL292&lt;&gt;"",Scoring!$N$43)+IF(Data!$AM292&lt;&gt;"",Scoring!$N$44)+IF(Data!$AN292&lt;&gt;"",Scoring!$N$45)+IF(Data!$AO292&lt;&gt;"",Scoring!$N$46)+IF(Data!$AP292&lt;&gt;"",Scoring!$N$47)+IF(Data!$AQ292&lt;&gt;"",Scoring!$N$48)+IF(Data!$AR292&lt;&gt;"",Scoring!$N$49)+IF(Data!$AS292&lt;&gt;"",Scoring!$N$50)+IF(Data!$AT292&lt;&gt;"",Scoring!$N$51)+IF(Data!$AU292&lt;&gt;"",Scoring!$N$52),"")</f>
        <v/>
      </c>
      <c r="BQ292" s="189" t="str">
        <f>IF(BP292&lt;&gt;"",LOOKUP(BP292,Likelihoods!$A$7:$A$107,Likelihoods!L$7:L$107),"")</f>
        <v/>
      </c>
      <c r="BR292" s="181" t="str">
        <f>IF(AND(COUNTBLANK($B292:$O292)=13,COUNTBLANK($P292:$Q292)=1,COUNTBLANK($R292:$U292)=3,COUNTBLANK($V292:$X292)=2,COUNTBLANK($Y292:$AE292)=6,COUNTBLANK($AF292:$AJ292)=4,COUNTBLANK($AK292:AN292)=3,COUNTBLANK($AO292:$AQ292)=2,COUNTBLANK($AR292:$AS292)=1,COUNTBLANK($AT292:$AU292)=1),IF(Data!$B292&lt;&gt;"",Scoring!$O$7)+IF(Data!$C292&lt;&gt;"",Scoring!$O$8)+IF(Data!$D292&lt;&gt;"",Scoring!$O$9)+IF(Data!$E292&lt;&gt;"",Scoring!$O$10)+IF(Data!$F292&lt;&gt;"",Scoring!$O$11)+IF(Data!$G292&lt;&gt;"",Scoring!$O$12)+IF(Data!$H292&lt;&gt;"",Scoring!$O$13)+IF(Data!$I292&lt;&gt;"",Scoring!$O$14)+IF(Data!$J292&lt;&gt;"",Scoring!$O$15)+IF(Data!$K292&lt;&gt;"",Scoring!$O$16)+IF(Data!$L292&lt;&gt;"",Scoring!$O$17)+IF(Data!$M292&lt;&gt;"",Scoring!$O$18)+IF(Data!$N292&lt;&gt;"",Scoring!$O$19)+IF(Data!$O292&lt;&gt;"",Scoring!$O$20)+IF(Data!$P292&lt;&gt;"",Scoring!$O$21)+IF(Data!$Q292&lt;&gt;"",Scoring!$O$22)+IF(Data!$R292&lt;&gt;"",Scoring!$O$23)+IF(Data!$S292&lt;&gt;"",Scoring!$O$24)+IF(Data!$T292&lt;&gt;"",Scoring!$O$25)+IF(Data!$U292&lt;&gt;"",Scoring!$O$26)+IF(Data!$V292&lt;&gt;"",Scoring!$O$27)+IF(Data!$W292&lt;&gt;"",Scoring!$O$28)+IF(Data!$X292&lt;&gt;"",Scoring!$O$29)+IF(Data!$Y292&lt;&gt;"",Scoring!$O$30)+IF(Data!$Z292&lt;&gt;"",Scoring!$O$31)+IF(Data!$AA292&lt;&gt;"",Scoring!$O$32)+IF(Data!$AB292&lt;&gt;"",Scoring!$O$33)+IF(Data!$AC292&lt;&gt;"",Scoring!$O$34)+IF(Data!$AD292&lt;&gt;"",Scoring!$O$35)+IF(Data!$AE292&lt;&gt;"",Scoring!$O$36)+IF(Data!$AF292&lt;&gt;"",Scoring!$O$37)+IF(Data!$AG292&lt;&gt;"",Scoring!$O$38)+IF(Data!$AH292&lt;&gt;"",Scoring!$O$39)+IF(Data!$AI292&lt;&gt;"",Scoring!$O$40)+IF(Data!$AJ292&lt;&gt;"",Scoring!$O$41)+IF(Data!$AK292&lt;&gt;"",Scoring!$O$42)+IF(Data!$AL292&lt;&gt;"",Scoring!$O$43)+IF(Data!$AM292&lt;&gt;"",Scoring!$O$44)+IF(Data!$AN292&lt;&gt;"",Scoring!$O$45)+IF(Data!$AO292&lt;&gt;"",Scoring!$O$46)+IF(Data!$AP292&lt;&gt;"",Scoring!$O$47)+IF(Data!$AQ292&lt;&gt;"",Scoring!$O$48)+IF(Data!$AR292&lt;&gt;"",Scoring!$O$49)+IF(Data!$AS292&lt;&gt;"",Scoring!$O$50)+IF(Data!$AT292&lt;&gt;"",Scoring!$O$51)+IF(Data!$AU292&lt;&gt;"",Scoring!$O$52),"")</f>
        <v/>
      </c>
      <c r="BS292" s="184" t="str">
        <f>IF(BR292&lt;&gt;"",LOOKUP(BR292,Likelihoods!$A$7:$A$107,Likelihoods!M$7:M$107),"")</f>
        <v/>
      </c>
      <c r="BT292" s="181" t="str">
        <f>IF(AND(COUNTBLANK($B292:$O292)=13,COUNTBLANK($P292:$Q292)=1,COUNTBLANK($R292:$U292)=3,COUNTBLANK($V292:$X292)=2,COUNTBLANK($Y292:$AE292)=6,COUNTBLANK($AF292:$AJ292)=4,COUNTBLANK($AK292:AN292)=3,COUNTBLANK($AO292:$AQ292)=2,COUNTBLANK($AR292:$AS292)=1,COUNTBLANK($AT292:$AU292)=1),IF(Data!$B292&lt;&gt;"",Scoring!$P$7)+IF(Data!$C292&lt;&gt;"",Scoring!$P$8)+IF(Data!$D292&lt;&gt;"",Scoring!$P$9)+IF(Data!$E292&lt;&gt;"",Scoring!$P$10)+IF(Data!$F292&lt;&gt;"",Scoring!$P$11)+IF(Data!$G292&lt;&gt;"",Scoring!$P$12)+IF(Data!$H292&lt;&gt;"",Scoring!$P$13)+IF(Data!$I292&lt;&gt;"",Scoring!$P$14)+IF(Data!$J292&lt;&gt;"",Scoring!$P$15)+IF(Data!$K292&lt;&gt;"",Scoring!$P$16)+IF(Data!$L292&lt;&gt;"",Scoring!$P$17)+IF(Data!$M292&lt;&gt;"",Scoring!$P$18)+IF(Data!$N292&lt;&gt;"",Scoring!$P$19)+IF(Data!$O292&lt;&gt;"",Scoring!$P$20)+IF(Data!$P292&lt;&gt;"",Scoring!$P$21)+IF(Data!$Q292&lt;&gt;"",Scoring!$P$22)+IF(Data!$R292&lt;&gt;"",Scoring!$P$23)+IF(Data!$S292&lt;&gt;"",Scoring!$P$24)+IF(Data!$T292&lt;&gt;"",Scoring!$P$25)+IF(Data!$U292&lt;&gt;"",Scoring!$P$26)+IF(Data!$V292&lt;&gt;"",Scoring!$P$27)+IF(Data!$W292&lt;&gt;"",Scoring!$P$28)+IF(Data!$X292&lt;&gt;"",Scoring!$P$29)+IF(Data!$Y292&lt;&gt;"",Scoring!$P$30)+IF(Data!$Z292&lt;&gt;"",Scoring!$P$31)+IF(Data!$AA292&lt;&gt;"",Scoring!$P$32)+IF(Data!$AB292&lt;&gt;"",Scoring!$P$33)+IF(Data!$AC292&lt;&gt;"",Scoring!$P$34)+IF(Data!$AD292&lt;&gt;"",Scoring!$P$35)+IF(Data!$AE292&lt;&gt;"",Scoring!$P$36)+IF(Data!$AF292&lt;&gt;"",Scoring!$P$37)+IF(Data!$AG292&lt;&gt;"",Scoring!$P$38)+IF(Data!$AH292&lt;&gt;"",Scoring!$P$39)+IF(Data!$AI292&lt;&gt;"",Scoring!$P$40)+IF(Data!$AJ292&lt;&gt;"",Scoring!$P$41)+IF(Data!$AK292&lt;&gt;"",Scoring!$P$42)+IF(Data!$AL292&lt;&gt;"",Scoring!$P$43)+IF(Data!$AM292&lt;&gt;"",Scoring!$P$44)+IF(Data!$AN292&lt;&gt;"",Scoring!$P$45)+IF(Data!$AO292&lt;&gt;"",Scoring!$P$46)+IF(Data!$AP292&lt;&gt;"",Scoring!$P$47)+IF(Data!$AQ292&lt;&gt;"",Scoring!$P$48)+IF(Data!$AR292&lt;&gt;"",Scoring!$P$49)+IF(Data!$AS292&lt;&gt;"",Scoring!$P$50)+IF(Data!$AT292&lt;&gt;"",Scoring!$P$51)+IF(Data!$AU292&lt;&gt;"",Scoring!$P$52),"")</f>
        <v/>
      </c>
      <c r="BU292" s="180" t="str">
        <f>IF(BT292&lt;&gt;"",LOOKUP(BT292,Likelihoods!$A$7:$A$107,Likelihoods!N$7:N$107),"")</f>
        <v/>
      </c>
      <c r="BV292" s="181" t="str">
        <f>IF(AND(COUNTBLANK($B292:$O292)=13,COUNTBLANK($P292:$Q292)=1,COUNTBLANK($R292:$U292)=3,COUNTBLANK($V292:$X292)=2,COUNTBLANK($Y292:$AE292)=6,COUNTBLANK($AF292:$AJ292)=4,COUNTBLANK($AK292:AN292)=3,COUNTBLANK($AO292:$AQ292)=2,COUNTBLANK($AR292:$AS292)=1,COUNTBLANK($AT292:$AU292)=1),IF(Data!$B292&lt;&gt;"",Scoring!$Q$7)+IF(Data!$C292&lt;&gt;"",Scoring!$Q$8)+IF(Data!$D292&lt;&gt;"",Scoring!$Q$9)+IF(Data!$E292&lt;&gt;"",Scoring!$Q$10)+IF(Data!$F292&lt;&gt;"",Scoring!$Q$11)+IF(Data!$G292&lt;&gt;"",Scoring!$Q$12)+IF(Data!$H292&lt;&gt;"",Scoring!$Q$13)+IF(Data!$I292&lt;&gt;"",Scoring!$Q$14)+IF(Data!$J292&lt;&gt;"",Scoring!$Q$15)+IF(Data!$K292&lt;&gt;"",Scoring!$Q$16)+IF(Data!$L292&lt;&gt;"",Scoring!$Q$17)+IF(Data!$M292&lt;&gt;"",Scoring!$Q$18)+IF(Data!$N292&lt;&gt;"",Scoring!$Q$19)+IF(Data!$O292&lt;&gt;"",Scoring!$Q$20)+IF(Data!$P292&lt;&gt;"",Scoring!$Q$21)+IF(Data!$Q292&lt;&gt;"",Scoring!$Q$22)+IF(Data!$R292&lt;&gt;"",Scoring!$Q$23)+IF(Data!$S292&lt;&gt;"",Scoring!$Q$24)+IF(Data!$T292&lt;&gt;"",Scoring!$Q$25)+IF(Data!$U292&lt;&gt;"",Scoring!$Q$26)+IF(Data!$V292&lt;&gt;"",Scoring!$Q$27)+IF(Data!$W292&lt;&gt;"",Scoring!$Q$28)+IF(Data!$X292&lt;&gt;"",Scoring!$Q$29)+IF(Data!$Y292&lt;&gt;"",Scoring!$Q$30)+IF(Data!$Z292&lt;&gt;"",Scoring!$Q$31)+IF(Data!$AA292&lt;&gt;"",Scoring!$Q$32)+IF(Data!$AB292&lt;&gt;"",Scoring!$Q$33)+IF(Data!$AC292&lt;&gt;"",Scoring!$Q$34)+IF(Data!$AD292&lt;&gt;"",Scoring!$Q$35)+IF(Data!$AE292&lt;&gt;"",Scoring!$Q$36)+IF(Data!$AF292&lt;&gt;"",Scoring!$Q$37)+IF(Data!$AG292&lt;&gt;"",Scoring!$Q$38)+IF(Data!$AH292&lt;&gt;"",Scoring!$Q$39)+IF(Data!$AI292&lt;&gt;"",Scoring!$Q$40)+IF(Data!$AJ292&lt;&gt;"",Scoring!$Q$41)+IF(Data!$AK292&lt;&gt;"",Scoring!$Q$42)+IF(Data!$AL292&lt;&gt;"",Scoring!$Q$43)+IF(Data!$AM292&lt;&gt;"",Scoring!$Q$44)+IF(Data!$AN292&lt;&gt;"",Scoring!$Q$45)+IF(Data!$AO292&lt;&gt;"",Scoring!$Q$46)+IF(Data!$AP292&lt;&gt;"",Scoring!$Q$47)+IF(Data!$AQ292&lt;&gt;"",Scoring!$Q$48)+IF(Data!$AR292&lt;&gt;"",Scoring!$Q$49)+IF(Data!$AS292&lt;&gt;"",Scoring!$Q$50)+IF(Data!$AT292&lt;&gt;"",Scoring!$Q$51)+IF(Data!$AU292&lt;&gt;"",Scoring!$Q$52),"")</f>
        <v/>
      </c>
      <c r="BW292" s="183" t="str">
        <f>IF(BV292&lt;&gt;"",LOOKUP(BV292,Likelihoods!$A$7:$A$107,Likelihoods!O$7:O$107),"")</f>
        <v/>
      </c>
      <c r="BX292" s="9"/>
      <c r="BY292" s="9"/>
      <c r="BZ292" s="9"/>
      <c r="CA292" s="9"/>
      <c r="CB292" s="9"/>
      <c r="CC292" s="9"/>
      <c r="CD292" s="9"/>
      <c r="CE292" s="9"/>
      <c r="CF292" s="9"/>
      <c r="CG292" s="9"/>
      <c r="CH292" s="9"/>
      <c r="CI292" s="9"/>
      <c r="CJ292" s="9"/>
      <c r="CK292" s="9"/>
    </row>
    <row r="293" spans="1:89" ht="14.25">
      <c r="A293" s="59"/>
      <c r="B293" s="76"/>
      <c r="C293" s="77"/>
      <c r="D293" s="77"/>
      <c r="E293" s="77"/>
      <c r="F293" s="77"/>
      <c r="G293" s="77"/>
      <c r="H293" s="77"/>
      <c r="I293" s="77"/>
      <c r="J293" s="77"/>
      <c r="K293" s="77"/>
      <c r="L293" s="77"/>
      <c r="M293" s="77"/>
      <c r="N293" s="77"/>
      <c r="O293" s="77"/>
      <c r="P293" s="76"/>
      <c r="Q293" s="78"/>
      <c r="R293" s="77"/>
      <c r="S293" s="77"/>
      <c r="T293" s="77"/>
      <c r="U293" s="77"/>
      <c r="V293" s="76"/>
      <c r="W293" s="77"/>
      <c r="X293" s="78"/>
      <c r="Y293" s="77"/>
      <c r="Z293" s="77"/>
      <c r="AA293" s="77"/>
      <c r="AB293" s="77"/>
      <c r="AC293" s="77"/>
      <c r="AD293" s="77"/>
      <c r="AE293" s="77"/>
      <c r="AF293" s="76"/>
      <c r="AG293" s="77"/>
      <c r="AH293" s="77"/>
      <c r="AI293" s="77"/>
      <c r="AJ293" s="78"/>
      <c r="AK293" s="77"/>
      <c r="AL293" s="77"/>
      <c r="AM293" s="77"/>
      <c r="AN293" s="77"/>
      <c r="AO293" s="76"/>
      <c r="AP293" s="77"/>
      <c r="AQ293" s="78"/>
      <c r="AR293" s="76"/>
      <c r="AS293" s="78"/>
      <c r="AT293" s="77"/>
      <c r="AU293" s="77"/>
      <c r="AV293" s="179" t="str">
        <f>IF(AND(COUNTBLANK($B293:$O293)=13,COUNTBLANK($P293:$Q293)=1,COUNTBLANK($R293:$U293)=3,COUNTBLANK($V293:$X293)=2,COUNTBLANK($Y293:$AE293)=6,COUNTBLANK($AF293:$AJ293)=4,COUNTBLANK($AK293:AN293)=3,COUNTBLANK($AO293:$AQ293)=2,COUNTBLANK($AR293:$AS293)=1,COUNTBLANK($AT293:$AU293)=1),IF(Data!$B293&lt;&gt;"",Scoring!$D$7)+IF(Data!$C293&lt;&gt;"",Scoring!$D$8)+IF(Data!$D293&lt;&gt;"",Scoring!$D$9)+IF(Data!$E293&lt;&gt;"",Scoring!$D$10)+IF(Data!$F293&lt;&gt;"",Scoring!$D$11)+IF(Data!$G293&lt;&gt;"",Scoring!$D$12)+IF(Data!$H293&lt;&gt;"",Scoring!$D$13)+IF(Data!$I293&lt;&gt;"",Scoring!$D$14)+IF(Data!$J293&lt;&gt;"",Scoring!$D$15)+IF(Data!$K293&lt;&gt;"",Scoring!$D$16)+IF(Data!$L293&lt;&gt;"",Scoring!$D$17)+IF(Data!$M293&lt;&gt;"",Scoring!$D$18)+IF(Data!$N293&lt;&gt;"",Scoring!$D$19)+IF(Data!$O293&lt;&gt;"",Scoring!$D$20)+IF(Data!$P293&lt;&gt;"",Scoring!$D$21)+IF(Data!$Q293&lt;&gt;"",Scoring!$D$22)+IF(Data!$R293&lt;&gt;"",Scoring!$D$23)+IF(Data!$S293&lt;&gt;"",Scoring!$D$24)+IF(Data!$T293&lt;&gt;"",Scoring!$D$25)+IF(Data!$U293&lt;&gt;"",Scoring!$D$26)+IF(Data!$V293&lt;&gt;"",Scoring!$D$27)+IF(Data!$W293&lt;&gt;"",Scoring!$D$28)+IF(Data!$X293&lt;&gt;"",Scoring!$D$29)+IF(Data!$Y293&lt;&gt;"",Scoring!$D$30)+IF(Data!$Z293&lt;&gt;"",Scoring!$D$31)+IF(Data!$AA293&lt;&gt;"",Scoring!$D$32)+IF(Data!$AB293&lt;&gt;"",Scoring!$D$33)+IF(Data!$AC293&lt;&gt;"",Scoring!$D$34)+IF(Data!$AD293&lt;&gt;"",Scoring!$D$35)+IF(Data!$AE293&lt;&gt;"",Scoring!$D$36)+IF(Data!$AF293&lt;&gt;"",Scoring!$D$37)+IF(Data!$AG293&lt;&gt;"",Scoring!$D$38)+IF(Data!$AH293&lt;&gt;"",Scoring!$D$39)+IF(Data!$AI293&lt;&gt;"",Scoring!$D$40)+IF(Data!$AJ293&lt;&gt;"",Scoring!$D$41)+IF(Data!$AK293&lt;&gt;"",Scoring!$D$42)+IF(Data!$AL293&lt;&gt;"",Scoring!$D$43)+IF(Data!$AM293&lt;&gt;"",Scoring!$D$44)+IF(Data!$AN293&lt;&gt;"",Scoring!$D$45)+IF(Data!$AO293&lt;&gt;"",Scoring!$D$46)+IF(Data!$AP293&lt;&gt;"",Scoring!$D$47)+IF(Data!$AQ293&lt;&gt;"",Scoring!$D$48)+IF(Data!$AR293&lt;&gt;"",Scoring!$D$49)+IF(Data!$AS293&lt;&gt;"",Scoring!$D$50)+IF(Data!$AT293&lt;&gt;"",Scoring!$D$51)+IF(Data!$AU293&lt;&gt;"",Scoring!$D$52),"")</f>
        <v/>
      </c>
      <c r="AW293" s="180" t="str">
        <f>IF(AV293&lt;&gt;"",LOOKUP(AV293,Likelihoods!$A$7:$A$107,Likelihoods!B$7:B$107),"")</f>
        <v/>
      </c>
      <c r="AX293" s="181" t="str">
        <f>IF(AND(COUNTBLANK($B293:$O293)=13,COUNTBLANK($P293:$Q293)=1,COUNTBLANK($R293:$U293)=3,COUNTBLANK($V293:$X293)=2,COUNTBLANK($Y293:$AE293)=6,COUNTBLANK($AF293:$AJ293)=4,COUNTBLANK($AK293:AN293)=3,COUNTBLANK($AO293:$AQ293)=2,COUNTBLANK($AR293:$AS293)=1,COUNTBLANK($AT293:$AU293)=1),IF(Data!$B293&lt;&gt;"",Scoring!$E$7)+IF(Data!$C293&lt;&gt;"",Scoring!$E$8)+IF(Data!$D293&lt;&gt;"",Scoring!$E$9)+IF(Data!$E293&lt;&gt;"",Scoring!$E$10)+IF(Data!$F293&lt;&gt;"",Scoring!$E$11)+IF(Data!$G293&lt;&gt;"",Scoring!$E$12)+IF(Data!$H293&lt;&gt;"",Scoring!$E$13)+IF(Data!$I293&lt;&gt;"",Scoring!$E$14)+IF(Data!$J293&lt;&gt;"",Scoring!$E$15)+IF(Data!$K293&lt;&gt;"",Scoring!$E$16)+IF(Data!$L293&lt;&gt;"",Scoring!$E$17)+IF(Data!$M293&lt;&gt;"",Scoring!$E$18)+IF(Data!$N293&lt;&gt;"",Scoring!$E$19)+IF(Data!$O293&lt;&gt;"",Scoring!$E$20)+IF(Data!$P293&lt;&gt;"",Scoring!$E$21)+IF(Data!$Q293&lt;&gt;"",Scoring!$E$22)+IF(Data!$R293&lt;&gt;"",Scoring!$E$23)+IF(Data!$S293&lt;&gt;"",Scoring!$E$24)+IF(Data!$T293&lt;&gt;"",Scoring!$E$25)+IF(Data!$U293&lt;&gt;"",Scoring!$E$26)+IF(Data!$V293&lt;&gt;"",Scoring!$E$27)+IF(Data!$W293&lt;&gt;"",Scoring!$E$28)+IF(Data!$X293&lt;&gt;"",Scoring!$E$29)+IF(Data!$Y293&lt;&gt;"",Scoring!$E$30)+IF(Data!$Z293&lt;&gt;"",Scoring!$E$31)+IF(Data!$AA293&lt;&gt;"",Scoring!$E$32)+IF(Data!$AB293&lt;&gt;"",Scoring!$E$33)+IF(Data!$AC293&lt;&gt;"",Scoring!$E$34)+IF(Data!$AD293&lt;&gt;"",Scoring!$E$35)+IF(Data!$AE293&lt;&gt;"",Scoring!$E$36)+IF(Data!$AF293&lt;&gt;"",Scoring!$E$37)+IF(Data!$AG293&lt;&gt;"",Scoring!$E$38)+IF(Data!$AH293&lt;&gt;"",Scoring!$E$39)+IF(Data!$AI293&lt;&gt;"",Scoring!$E$40)+IF(Data!$AJ293&lt;&gt;"",Scoring!$E$41)+IF(Data!$AK293&lt;&gt;"",Scoring!$E$42)+IF(Data!$AL293&lt;&gt;"",Scoring!$E$43)+IF(Data!$AM293&lt;&gt;"",Scoring!$E$44)+IF(Data!$AN293&lt;&gt;"",Scoring!$E$45)+IF(Data!$AO293&lt;&gt;"",Scoring!$E$46)+IF(Data!$AP293&lt;&gt;"",Scoring!$E$47)+IF(Data!$AQ293&lt;&gt;"",Scoring!$E$48)+IF(Data!$AR293&lt;&gt;"",Scoring!$E$49)+IF(Data!$AS293&lt;&gt;"",Scoring!$E$50)+IF(Data!$AT293&lt;&gt;"",Scoring!$E$51)+IF(Data!$AU293&lt;&gt;"",Scoring!$E$52),"")</f>
        <v/>
      </c>
      <c r="AY293" s="180" t="str">
        <f>IF(AX293&lt;&gt;"",LOOKUP(AX293,Likelihoods!$A$7:$A$107,Likelihoods!C$7:C$107),"")</f>
        <v/>
      </c>
      <c r="AZ293" s="182" t="str">
        <f>IF(AND(COUNTBLANK($B293:$O293)=13,COUNTBLANK($P293:$Q293)=1,COUNTBLANK($R293:$U293)=3,COUNTBLANK($V293:$X293)=2,COUNTBLANK($Y293:$AE293)=6,COUNTBLANK($AF293:$AJ293)=4,COUNTBLANK($AK293:AN293)=3,COUNTBLANK($AO293:$AQ293)=2,COUNTBLANK($AR293:$AS293)=1,COUNTBLANK($AT293:$AU293)=1),IF(Data!$B293&lt;&gt;"",Scoring!$F$7)+IF(Data!$C293&lt;&gt;"",Scoring!$F$8)+IF(Data!$D293&lt;&gt;"",Scoring!$F$9)+IF(Data!$E293&lt;&gt;"",Scoring!$F$10)+IF(Data!$F293&lt;&gt;"",Scoring!$F$11)+IF(Data!$G293&lt;&gt;"",Scoring!$F$12)+IF(Data!$H293&lt;&gt;"",Scoring!$F$13)+IF(Data!$I293&lt;&gt;"",Scoring!$F$14)+IF(Data!$J293&lt;&gt;"",Scoring!$F$15)+IF(Data!$K293&lt;&gt;"",Scoring!$F$16)+IF(Data!$L293&lt;&gt;"",Scoring!$F$17)+IF(Data!$M293&lt;&gt;"",Scoring!$F$18)+IF(Data!$N293&lt;&gt;"",Scoring!$F$19)+IF(Data!$O293&lt;&gt;"",Scoring!$F$20)+IF(Data!$P293&lt;&gt;"",Scoring!$F$21)+IF(Data!$Q293&lt;&gt;"",Scoring!$F$22)+IF(Data!$R293&lt;&gt;"",Scoring!$F$23)+IF(Data!$S293&lt;&gt;"",Scoring!$F$24)+IF(Data!$T293&lt;&gt;"",Scoring!$F$25)+IF(Data!$U293&lt;&gt;"",Scoring!$F$26)+IF(Data!$V293&lt;&gt;"",Scoring!$F$27)+IF(Data!$W293&lt;&gt;"",Scoring!$F$28)+IF(Data!$X293&lt;&gt;"",Scoring!$F$29)+IF(Data!$Y293&lt;&gt;"",Scoring!$F$30)+IF(Data!$Z293&lt;&gt;"",Scoring!$F$31)+IF(Data!$AA293&lt;&gt;"",Scoring!$F$32)+IF(Data!$AB293&lt;&gt;"",Scoring!$F$33)+IF(Data!$AC293&lt;&gt;"",Scoring!$F$34)+IF(Data!$AD293&lt;&gt;"",Scoring!$F$35)+IF(Data!$AE293&lt;&gt;"",Scoring!$F$36)+IF(Data!$AF293&lt;&gt;"",Scoring!$F$37)+IF(Data!$AG293&lt;&gt;"",Scoring!$F$38)+IF(Data!$AH293&lt;&gt;"",Scoring!$F$39)+IF(Data!$AI293&lt;&gt;"",Scoring!$F$40)+IF(Data!$AJ293&lt;&gt;"",Scoring!$F$41)+IF(Data!$AK293&lt;&gt;"",Scoring!$F$42)+IF(Data!$AL293&lt;&gt;"",Scoring!$F$43)+IF(Data!$AM293&lt;&gt;"",Scoring!$F$44)+IF(Data!$AN293&lt;&gt;"",Scoring!$F$45)+IF(Data!$AO293&lt;&gt;"",Scoring!$F$46)+IF(Data!$AP293&lt;&gt;"",Scoring!$F$47)+IF(Data!$AQ293&lt;&gt;"",Scoring!$F$48)+IF(Data!$AR293&lt;&gt;"",Scoring!$F$49)+IF(Data!$AS293&lt;&gt;"",Scoring!$F$50)+IF(Data!$AT293&lt;&gt;"",Scoring!$F$51)+IF(Data!$AU293&lt;&gt;"",Scoring!$F$52),"")</f>
        <v/>
      </c>
      <c r="BA293" s="183" t="str">
        <f>IF(AZ293&lt;&gt;"",LOOKUP(AZ293,Likelihoods!$A$7:$A$107,Likelihoods!D$7:D$107),"")</f>
        <v/>
      </c>
      <c r="BB293" s="181" t="str">
        <f>IF(AND(COUNTBLANK($B293:$O293)=13,COUNTBLANK($P293:$Q293)=1,COUNTBLANK($R293:$U293)=3,COUNTBLANK($V293:$X293)=2,COUNTBLANK($Y293:$AE293)=6,COUNTBLANK($AF293:$AJ293)=4,COUNTBLANK($AK293:AN293)=3,COUNTBLANK($AO293:$AQ293)=2,COUNTBLANK($AR293:$AS293)=1,COUNTBLANK($AT293:$AU293)=1),IF(Data!$B293&lt;&gt;"",Scoring!$G$7)+IF(Data!$C293&lt;&gt;"",Scoring!$G$8)+IF(Data!$D293&lt;&gt;"",Scoring!$G$9)+IF(Data!$E293&lt;&gt;"",Scoring!$G$10)+IF(Data!$F293&lt;&gt;"",Scoring!$G$11)+IF(Data!$G293&lt;&gt;"",Scoring!$G$12)+IF(Data!$H293&lt;&gt;"",Scoring!$G$13)+IF(Data!$I293&lt;&gt;"",Scoring!$G$14)+IF(Data!$J293&lt;&gt;"",Scoring!$G$15)+IF(Data!$K293&lt;&gt;"",Scoring!$G$16)+IF(Data!$L293&lt;&gt;"",Scoring!$G$17)+IF(Data!$M293&lt;&gt;"",Scoring!$G$18)+IF(Data!$N293&lt;&gt;"",Scoring!$G$19)+IF(Data!$O293&lt;&gt;"",Scoring!$G$20)+IF(Data!$P293&lt;&gt;"",Scoring!$G$21)+IF(Data!$Q293&lt;&gt;"",Scoring!$G$22)+IF(Data!$R293&lt;&gt;"",Scoring!$G$23)+IF(Data!$S293&lt;&gt;"",Scoring!$G$24)+IF(Data!$T293&lt;&gt;"",Scoring!$G$25)+IF(Data!$U293&lt;&gt;"",Scoring!$G$26)+IF(Data!$V293&lt;&gt;"",Scoring!$G$27)+IF(Data!$W293&lt;&gt;"",Scoring!$G$28)+IF(Data!$X293&lt;&gt;"",Scoring!$G$29)+IF(Data!$Y293&lt;&gt;"",Scoring!$G$30)+IF(Data!$Z293&lt;&gt;"",Scoring!$G$31)+IF(Data!$AA293&lt;&gt;"",Scoring!$G$32)+IF(Data!$AB293&lt;&gt;"",Scoring!$G$33)+IF(Data!$AC293&lt;&gt;"",Scoring!$G$34)+IF(Data!$AD293&lt;&gt;"",Scoring!$G$35)+IF(Data!$AE293&lt;&gt;"",Scoring!$G$36)+IF(Data!$AF293&lt;&gt;"",Scoring!$G$37)+IF(Data!$AG293&lt;&gt;"",Scoring!$G$38)+IF(Data!$AH293&lt;&gt;"",Scoring!$G$39)+IF(Data!$AI293&lt;&gt;"",Scoring!$G$40)+IF(Data!$AJ293&lt;&gt;"",Scoring!$G$41)+IF(Data!$AK293&lt;&gt;"",Scoring!$G$42)+IF(Data!$AL293&lt;&gt;"",Scoring!$G$43)+IF(Data!$AM293&lt;&gt;"",Scoring!$G$44)+IF(Data!$AN293&lt;&gt;"",Scoring!$G$45)+IF(Data!$AO293&lt;&gt;"",Scoring!$G$46)+IF(Data!$AP293&lt;&gt;"",Scoring!$G$47)+IF(Data!$AQ293&lt;&gt;"",Scoring!$G$48)+IF(Data!$AR293&lt;&gt;"",Scoring!$G$49)+IF(Data!$AS293&lt;&gt;"",Scoring!$G$50)+IF(Data!$AT293&lt;&gt;"",Scoring!$G$51)+IF(Data!$AU293&lt;&gt;"",Scoring!$G$52),"")</f>
        <v/>
      </c>
      <c r="BC293" s="184" t="str">
        <f>IF(BB293&lt;&gt;"",LOOKUP(BB293,Likelihoods!$A$7:$A$107,Likelihoods!E$7:E$107),"")</f>
        <v/>
      </c>
      <c r="BD293" s="185" t="str">
        <f>IF(AND(COUNTBLANK($B293:$O293)=13,COUNTBLANK($P293:$Q293)=1,COUNTBLANK($R293:$U293)=3,COUNTBLANK($V293:$X293)=2,COUNTBLANK($Y293:$AE293)=6,COUNTBLANK($AF293:$AJ293)=4,COUNTBLANK($AK293:AN293)=3,COUNTBLANK($AO293:$AQ293)=2,COUNTBLANK($AR293:$AS293)=1,COUNTBLANK($AT293:$AU293)=1),IF(Data!$B293&lt;&gt;"",Scoring!$H$7)+IF(Data!$C293&lt;&gt;"",Scoring!$H$8)+IF(Data!$D293&lt;&gt;"",Scoring!$H$9)+IF(Data!$E293&lt;&gt;"",Scoring!$H$10)+IF(Data!$F293&lt;&gt;"",Scoring!$H$11)+IF(Data!$G293&lt;&gt;"",Scoring!$H$12)+IF(Data!$H293&lt;&gt;"",Scoring!$H$13)+IF(Data!$I293&lt;&gt;"",Scoring!$H$14)+IF(Data!$J293&lt;&gt;"",Scoring!$H$15)+IF(Data!$K293&lt;&gt;"",Scoring!$H$16)+IF(Data!$L293&lt;&gt;"",Scoring!$H$17)+IF(Data!$M293&lt;&gt;"",Scoring!$H$18)+IF(Data!$N293&lt;&gt;"",Scoring!$H$19)+IF(Data!$O293&lt;&gt;"",Scoring!$H$20)+IF(Data!$P293&lt;&gt;"",Scoring!$H$21)+IF(Data!$Q293&lt;&gt;"",Scoring!$H$22)+IF(Data!$R293&lt;&gt;"",Scoring!$H$23)+IF(Data!$S293&lt;&gt;"",Scoring!$H$24)+IF(Data!$T293&lt;&gt;"",Scoring!$H$25)+IF(Data!$U293&lt;&gt;"",Scoring!$H$26)+IF(Data!$V293&lt;&gt;"",Scoring!$H$27)+IF(Data!$W293&lt;&gt;"",Scoring!$H$28)+IF(Data!$X293&lt;&gt;"",Scoring!$H$29)+IF(Data!$Y293&lt;&gt;"",Scoring!$H$30)+IF(Data!$Z293&lt;&gt;"",Scoring!$H$31)+IF(Data!$AA293&lt;&gt;"",Scoring!$H$32)+IF(Data!$AB293&lt;&gt;"",Scoring!$H$33)+IF(Data!$AC293&lt;&gt;"",Scoring!$H$34)+IF(Data!$AD293&lt;&gt;"",Scoring!$H$35)+IF(Data!$AE293&lt;&gt;"",Scoring!$H$36)+IF(Data!$AF293&lt;&gt;"",Scoring!$H$37)+IF(Data!$AG293&lt;&gt;"",Scoring!$H$38)+IF(Data!$AH293&lt;&gt;"",Scoring!$H$39)+IF(Data!$AI293&lt;&gt;"",Scoring!$H$40)+IF(Data!$AJ293&lt;&gt;"",Scoring!$H$41)+IF(Data!$AK293&lt;&gt;"",Scoring!$H$42)+IF(Data!$AL293&lt;&gt;"",Scoring!$H$43)+IF(Data!$AM293&lt;&gt;"",Scoring!$H$44)+IF(Data!$AN293&lt;&gt;"",Scoring!$H$45)+IF(Data!$AO293&lt;&gt;"",Scoring!$H$46)+IF(Data!$AP293&lt;&gt;"",Scoring!$H$47)+IF(Data!$AQ293&lt;&gt;"",Scoring!$H$48)+IF(Data!$AR293&lt;&gt;"",Scoring!$H$49)+IF(Data!$AS293&lt;&gt;"",Scoring!$H$50)+IF(Data!$AT293&lt;&gt;"",Scoring!$H$51)+IF(Data!$AU293&lt;&gt;"",Scoring!$H$52),"")</f>
        <v/>
      </c>
      <c r="BE293" s="186" t="str">
        <f>IF(BD293&lt;&gt;"",LOOKUP(BD293,Likelihoods!$A$7:$A$107,Likelihoods!F$7:F$107),"")</f>
        <v/>
      </c>
      <c r="BF293" s="181" t="str">
        <f>IF(AND(COUNTBLANK($B293:$O293)=13,COUNTBLANK($P293:$Q293)=1,COUNTBLANK($R293:$U293)=3,COUNTBLANK($V293:$X293)=2,COUNTBLANK($Y293:$AE293)=6,COUNTBLANK($AF293:$AJ293)=4,COUNTBLANK($AK293:AN293)=3,COUNTBLANK($AO293:$AQ293)=2,COUNTBLANK($AR293:$AS293)=1,COUNTBLANK($AT293:$AU293)=1),IF(Data!$B293&lt;&gt;"",Scoring!$I$7)+IF(Data!$C293&lt;&gt;"",Scoring!$I$8)+IF(Data!$D293&lt;&gt;"",Scoring!$I$9)+IF(Data!$E293&lt;&gt;"",Scoring!$I$10)+IF(Data!$F293&lt;&gt;"",Scoring!$I$11)+IF(Data!$G293&lt;&gt;"",Scoring!$I$12)+IF(Data!$H293&lt;&gt;"",Scoring!$I$13)+IF(Data!$I293&lt;&gt;"",Scoring!$I$14)+IF(Data!$J293&lt;&gt;"",Scoring!$I$15)+IF(Data!$K293&lt;&gt;"",Scoring!$I$16)+IF(Data!$L293&lt;&gt;"",Scoring!$I$17)+IF(Data!$M293&lt;&gt;"",Scoring!$I$18)+IF(Data!$N293&lt;&gt;"",Scoring!$I$19)+IF(Data!$O293&lt;&gt;"",Scoring!$I$20)+IF(Data!$P293&lt;&gt;"",Scoring!$I$21)+IF(Data!$Q293&lt;&gt;"",Scoring!$I$22)+IF(Data!$R293&lt;&gt;"",Scoring!$I$23)+IF(Data!$S293&lt;&gt;"",Scoring!$I$24)+IF(Data!$T293&lt;&gt;"",Scoring!$I$25)+IF(Data!$U293&lt;&gt;"",Scoring!$I$26)+IF(Data!$V293&lt;&gt;"",Scoring!$I$27)+IF(Data!$W293&lt;&gt;"",Scoring!$I$28)+IF(Data!$X293&lt;&gt;"",Scoring!$I$29)+IF(Data!$Y293&lt;&gt;"",Scoring!$I$30)+IF(Data!$Z293&lt;&gt;"",Scoring!$I$31)+IF(Data!$AA293&lt;&gt;"",Scoring!$I$32)+IF(Data!$AB293&lt;&gt;"",Scoring!$I$33)+IF(Data!$AC293&lt;&gt;"",Scoring!$I$34)+IF(Data!$AD293&lt;&gt;"",Scoring!$I$35)+IF(Data!$AE293&lt;&gt;"",Scoring!$I$36)+IF(Data!$AF293&lt;&gt;"",Scoring!$I$37)+IF(Data!$AG293&lt;&gt;"",Scoring!$I$38)+IF(Data!$AH293&lt;&gt;"",Scoring!$I$39)+IF(Data!$AI293&lt;&gt;"",Scoring!$I$40)+IF(Data!$AJ293&lt;&gt;"",Scoring!$I$41)+IF(Data!$AK293&lt;&gt;"",Scoring!$I$42)+IF(Data!$AL293&lt;&gt;"",Scoring!$I$43)+IF(Data!$AM293&lt;&gt;"",Scoring!$I$44)+IF(Data!$AN293&lt;&gt;"",Scoring!$I$45)+IF(Data!$AO293&lt;&gt;"",Scoring!$I$46)+IF(Data!$AP293&lt;&gt;"",Scoring!$I$47)+IF(Data!$AQ293&lt;&gt;"",Scoring!$I$48)+IF(Data!$AR293&lt;&gt;"",Scoring!$I$49)+IF(Data!$AS293&lt;&gt;"",Scoring!$I$50)+IF(Data!$AT293&lt;&gt;"",Scoring!$I$51)+IF(Data!$AU293&lt;&gt;"",Scoring!$I$52),"")</f>
        <v/>
      </c>
      <c r="BG293" s="180" t="str">
        <f>IF(BF293&lt;&gt;"",LOOKUP(BF293,Likelihoods!$A$7:$A$107,Likelihoods!G$7:G$107),"")</f>
        <v/>
      </c>
      <c r="BH293" s="187" t="str">
        <f>IF(AND(COUNTBLANK($B293:$O293)=13,COUNTBLANK($P293:$Q293)=1,COUNTBLANK($R293:$U293)=3,COUNTBLANK($V293:$X293)=2,COUNTBLANK($Y293:$AE293)=6,COUNTBLANK($AF293:$AJ293)=4,COUNTBLANK($AK293:AN293)=3,COUNTBLANK($AO293:$AQ293)=2,COUNTBLANK($AR293:$AS293)=1,COUNTBLANK($AT293:$AU293)=1),IF(Data!$B293&lt;&gt;"",Scoring!$J$7)+IF(Data!$C293&lt;&gt;"",Scoring!$J$8)+IF(Data!$D293&lt;&gt;"",Scoring!$J$9)+IF(Data!$E293&lt;&gt;"",Scoring!$J$10)+IF(Data!$F293&lt;&gt;"",Scoring!$J$11)+IF(Data!$G293&lt;&gt;"",Scoring!$J$12)+IF(Data!$H293&lt;&gt;"",Scoring!$J$13)+IF(Data!$I293&lt;&gt;"",Scoring!$J$14)+IF(Data!$J293&lt;&gt;"",Scoring!$J$15)+IF(Data!$K293&lt;&gt;"",Scoring!$J$16)+IF(Data!$L293&lt;&gt;"",Scoring!$J$17)+IF(Data!$M293&lt;&gt;"",Scoring!$J$18)+IF(Data!$N293&lt;&gt;"",Scoring!$J$19)+IF(Data!$O293&lt;&gt;"",Scoring!$J$20)+IF(Data!$P293&lt;&gt;"",Scoring!$J$21)+IF(Data!$Q293&lt;&gt;"",Scoring!$J$22)+IF(Data!$R293&lt;&gt;"",Scoring!$J$23)+IF(Data!$S293&lt;&gt;"",Scoring!$J$24)+IF(Data!$T293&lt;&gt;"",Scoring!$J$25)+IF(Data!$U293&lt;&gt;"",Scoring!$J$26)+IF(Data!$V293&lt;&gt;"",Scoring!$J$27)+IF(Data!$W293&lt;&gt;"",Scoring!$J$28)+IF(Data!$X293&lt;&gt;"",Scoring!$J$29)+IF(Data!$Y293&lt;&gt;"",Scoring!$J$30)+IF(Data!$Z293&lt;&gt;"",Scoring!$J$31)+IF(Data!$AA293&lt;&gt;"",Scoring!$J$32)+IF(Data!$AB293&lt;&gt;"",Scoring!$J$33)+IF(Data!$AC293&lt;&gt;"",Scoring!$J$34)+IF(Data!$AD293&lt;&gt;"",Scoring!$J$35)+IF(Data!$AE293&lt;&gt;"",Scoring!$J$36)+IF(Data!$AF293&lt;&gt;"",Scoring!$J$37)+IF(Data!$AG293&lt;&gt;"",Scoring!$J$38)+IF(Data!$AH293&lt;&gt;"",Scoring!$J$39)+IF(Data!$AI293&lt;&gt;"",Scoring!$J$40)+IF(Data!$AJ293&lt;&gt;"",Scoring!$J$41)+IF(Data!$AK293&lt;&gt;"",Scoring!$J$42)+IF(Data!$AL293&lt;&gt;"",Scoring!$J$43)+IF(Data!$AM293&lt;&gt;"",Scoring!$J$44)+IF(Data!$AN293&lt;&gt;"",Scoring!$J$45)+IF(Data!$AO293&lt;&gt;"",Scoring!$J$46)+IF(Data!$AP293&lt;&gt;"",Scoring!$J$47)+IF(Data!$AQ293&lt;&gt;"",Scoring!$J$48)+IF(Data!$AR293&lt;&gt;"",Scoring!$J$49)+IF(Data!$AS293&lt;&gt;"",Scoring!$J$50)+IF(Data!$AT293&lt;&gt;"",Scoring!$J$51)+IF(Data!$AU293&lt;&gt;"",Scoring!$J$52),"")</f>
        <v/>
      </c>
      <c r="BI293" s="183" t="str">
        <f>IF(BH293&lt;&gt;"",LOOKUP(BH293,Likelihoods!$A$7:$A$107,Likelihoods!H$7:H$107),"")</f>
        <v/>
      </c>
      <c r="BJ293" s="188" t="str">
        <f>IF(AND(COUNTBLANK($B293:$O293)=13,COUNTBLANK($P293:$Q293)=1,COUNTBLANK($R293:$U293)=3,COUNTBLANK($V293:$X293)=2,COUNTBLANK($Y293:$AE293)=6,COUNTBLANK($AF293:$AJ293)=4,COUNTBLANK($AK293:AN293)=3,COUNTBLANK($AO293:$AQ293)=2,COUNTBLANK($AR293:$AS293)=1,COUNTBLANK($AT293:$AU293)=1),IF(Data!$B293&lt;&gt;"",Scoring!$K$7)+IF(Data!$C293&lt;&gt;"",Scoring!$K$8)+IF(Data!$D293&lt;&gt;"",Scoring!$K$9)+IF(Data!$E293&lt;&gt;"",Scoring!$K$10)+IF(Data!$F293&lt;&gt;"",Scoring!$K$11)+IF(Data!$G293&lt;&gt;"",Scoring!$K$12)+IF(Data!$H293&lt;&gt;"",Scoring!$K$13)+IF(Data!$I293&lt;&gt;"",Scoring!$K$14)+IF(Data!$J293&lt;&gt;"",Scoring!$K$15)+IF(Data!$K293&lt;&gt;"",Scoring!$K$16)+IF(Data!$L293&lt;&gt;"",Scoring!$K$17)+IF(Data!$M293&lt;&gt;"",Scoring!$K$18)+IF(Data!$N293&lt;&gt;"",Scoring!$K$19)+IF(Data!$O293&lt;&gt;"",Scoring!$K$20)+IF(Data!$P293&lt;&gt;"",Scoring!$K$21)+IF(Data!$Q293&lt;&gt;"",Scoring!$K$22)+IF(Data!$R293&lt;&gt;"",Scoring!$K$23)+IF(Data!$S293&lt;&gt;"",Scoring!$K$24)+IF(Data!$T293&lt;&gt;"",Scoring!$K$25)+IF(Data!$U293&lt;&gt;"",Scoring!$K$26)+IF(Data!$V293&lt;&gt;"",Scoring!$K$27)+IF(Data!$W293&lt;&gt;"",Scoring!$K$28)+IF(Data!$X293&lt;&gt;"",Scoring!$K$29)+IF(Data!$Y293&lt;&gt;"",Scoring!$K$30)+IF(Data!$Z293&lt;&gt;"",Scoring!$K$31)+IF(Data!$AA293&lt;&gt;"",Scoring!$K$32)+IF(Data!$AB293&lt;&gt;"",Scoring!$K$33)+IF(Data!$AC293&lt;&gt;"",Scoring!$K$34)+IF(Data!$AD293&lt;&gt;"",Scoring!$K$35)+IF(Data!$AE293&lt;&gt;"",Scoring!$K$36)+IF(Data!$AF293&lt;&gt;"",Scoring!$K$37)+IF(Data!$AG293&lt;&gt;"",Scoring!$K$38)+IF(Data!$AH293&lt;&gt;"",Scoring!$K$39)+IF(Data!$AI293&lt;&gt;"",Scoring!$K$40)+IF(Data!$AJ293&lt;&gt;"",Scoring!$K$41)+IF(Data!$AK293&lt;&gt;"",Scoring!$K$42)+IF(Data!$AL293&lt;&gt;"",Scoring!$K$43)+IF(Data!$AM293&lt;&gt;"",Scoring!$K$44)+IF(Data!$AN293&lt;&gt;"",Scoring!$K$45)+IF(Data!$AO293&lt;&gt;"",Scoring!$K$46)+IF(Data!$AP293&lt;&gt;"",Scoring!$K$47)+IF(Data!$AQ293&lt;&gt;"",Scoring!$K$48)+IF(Data!$AR293&lt;&gt;"",Scoring!$K$49)+IF(Data!$AS293&lt;&gt;"",Scoring!$K$50)+IF(Data!$AT293&lt;&gt;"",Scoring!$K$51)+IF(Data!$AU293&lt;&gt;"",Scoring!$K$52),"")</f>
        <v/>
      </c>
      <c r="BK293" s="184" t="str">
        <f>IF(BJ293&lt;&gt;"",LOOKUP(BJ293,Likelihoods!$A$7:$A$107,Likelihoods!I$7:I$107),"")</f>
        <v/>
      </c>
      <c r="BL293" s="187" t="str">
        <f>IF(AND(COUNTBLANK($B293:$O293)=13,COUNTBLANK($P293:$Q293)=1,COUNTBLANK($R293:$U293)=3,COUNTBLANK($V293:$X293)=2,COUNTBLANK($Y293:$AE293)=6,COUNTBLANK($AF293:$AJ293)=4,COUNTBLANK($AK293:AN293)=3,COUNTBLANK($AO293:$AQ293)=2,COUNTBLANK($AR293:$AS293)=1,COUNTBLANK($AT293:$AU293)=1),IF(Data!$B293&lt;&gt;"",Scoring!$L$7)+IF(Data!$C293&lt;&gt;"",Scoring!$L$8)+IF(Data!$D293&lt;&gt;"",Scoring!$L$9)+IF(Data!$E293&lt;&gt;"",Scoring!$L$10)+IF(Data!$F293&lt;&gt;"",Scoring!$L$11)+IF(Data!$G293&lt;&gt;"",Scoring!$L$12)+IF(Data!$H293&lt;&gt;"",Scoring!$L$13)+IF(Data!$I293&lt;&gt;"",Scoring!$L$14)+IF(Data!$J293&lt;&gt;"",Scoring!$L$15)+IF(Data!$K293&lt;&gt;"",Scoring!$L$16)+IF(Data!$L293&lt;&gt;"",Scoring!$L$17)+IF(Data!$M293&lt;&gt;"",Scoring!$L$18)+IF(Data!$N293&lt;&gt;"",Scoring!$L$19)+IF(Data!$O293&lt;&gt;"",Scoring!$L$20)+IF(Data!$P293&lt;&gt;"",Scoring!$L$21)+IF(Data!$Q293&lt;&gt;"",Scoring!$L$22)+IF(Data!$R293&lt;&gt;"",Scoring!$L$23)+IF(Data!$S293&lt;&gt;"",Scoring!$L$24)+IF(Data!$T293&lt;&gt;"",Scoring!$L$25)+IF(Data!$U293&lt;&gt;"",Scoring!$L$26)+IF(Data!$V293&lt;&gt;"",Scoring!$L$27)+IF(Data!$W293&lt;&gt;"",Scoring!$L$28)+IF(Data!$X293&lt;&gt;"",Scoring!$L$29)+IF(Data!$Y293&lt;&gt;"",Scoring!$L$30)+IF(Data!$Z293&lt;&gt;"",Scoring!$L$31)+IF(Data!$AA293&lt;&gt;"",Scoring!$L$32)+IF(Data!$AB293&lt;&gt;"",Scoring!$L$33)+IF(Data!$AC293&lt;&gt;"",Scoring!$L$34)+IF(Data!$AD293&lt;&gt;"",Scoring!$L$35)+IF(Data!$AE293&lt;&gt;"",Scoring!$L$36)+IF(Data!$AF293&lt;&gt;"",Scoring!$L$37)+IF(Data!$AG293&lt;&gt;"",Scoring!$L$38)+IF(Data!$AH293&lt;&gt;"",Scoring!$L$39)+IF(Data!$AI293&lt;&gt;"",Scoring!$L$40)+IF(Data!$AJ293&lt;&gt;"",Scoring!$L$41)+IF(Data!$AK293&lt;&gt;"",Scoring!$L$42)+IF(Data!$AL293&lt;&gt;"",Scoring!$L$43)+IF(Data!$AM293&lt;&gt;"",Scoring!$L$44)+IF(Data!$AN293&lt;&gt;"",Scoring!$L$45)+IF(Data!$AO293&lt;&gt;"",Scoring!$L$46)+IF(Data!$AP293&lt;&gt;"",Scoring!$L$47)+IF(Data!$AQ293&lt;&gt;"",Scoring!$L$48)+IF(Data!$AR293&lt;&gt;"",Scoring!$L$49)+IF(Data!$AS293&lt;&gt;"",Scoring!$L$50)+IF(Data!$AT293&lt;&gt;"",Scoring!$L$51)+IF(Data!$AU293&lt;&gt;"",Scoring!$L$52),"")</f>
        <v/>
      </c>
      <c r="BM293" s="180" t="str">
        <f>IF(BL293&lt;&gt;"",LOOKUP(BL293,Likelihoods!$A$7:$A$107,Likelihoods!J$7:J$107),"")</f>
        <v/>
      </c>
      <c r="BN293" s="181" t="str">
        <f>IF(AND(COUNTBLANK($B293:$O293)=13,COUNTBLANK($P293:$Q293)=1,COUNTBLANK($R293:$U293)=3,COUNTBLANK($V293:$X293)=2,COUNTBLANK($Y293:$AE293)=6,COUNTBLANK($AF293:$AJ293)=4,COUNTBLANK($AK293:AN293)=3,COUNTBLANK($AO293:$AQ293)=2,COUNTBLANK($AR293:$AS293)=1,COUNTBLANK($AT293:$AU293)=1),IF(Data!$B293&lt;&gt;"",Scoring!$M$7)+IF(Data!$C293&lt;&gt;"",Scoring!$M$8)+IF(Data!$D293&lt;&gt;"",Scoring!$M$9)+IF(Data!$E293&lt;&gt;"",Scoring!$M$10)+IF(Data!$F293&lt;&gt;"",Scoring!$M$11)+IF(Data!$G293&lt;&gt;"",Scoring!$M$12)+IF(Data!$H293&lt;&gt;"",Scoring!$M$13)+IF(Data!$I293&lt;&gt;"",Scoring!$M$14)+IF(Data!$J293&lt;&gt;"",Scoring!$M$15)+IF(Data!$K293&lt;&gt;"",Scoring!$M$16)+IF(Data!$L293&lt;&gt;"",Scoring!$M$17)+IF(Data!$M293&lt;&gt;"",Scoring!$M$18)+IF(Data!$N293&lt;&gt;"",Scoring!$M$19)+IF(Data!$O293&lt;&gt;"",Scoring!$M$20)+IF(Data!$P293&lt;&gt;"",Scoring!$M$21)+IF(Data!$Q293&lt;&gt;"",Scoring!$M$22)+IF(Data!$R293&lt;&gt;"",Scoring!$M$23)+IF(Data!$S293&lt;&gt;"",Scoring!$M$24)+IF(Data!$T293&lt;&gt;"",Scoring!$M$25)+IF(Data!$U293&lt;&gt;"",Scoring!$M$26)+IF(Data!$V293&lt;&gt;"",Scoring!$M$27)+IF(Data!$W293&lt;&gt;"",Scoring!$M$28)+IF(Data!$X293&lt;&gt;"",Scoring!$M$29)+IF(Data!$Y293&lt;&gt;"",Scoring!$M$30)+IF(Data!$Z293&lt;&gt;"",Scoring!$M$31)+IF(Data!$AA293&lt;&gt;"",Scoring!$M$32)+IF(Data!$AB293&lt;&gt;"",Scoring!$M$33)+IF(Data!$AC293&lt;&gt;"",Scoring!$M$34)+IF(Data!$AD293&lt;&gt;"",Scoring!$M$35)+IF(Data!$AE293&lt;&gt;"",Scoring!$M$36)+IF(Data!$AF293&lt;&gt;"",Scoring!$M$37)+IF(Data!$AG293&lt;&gt;"",Scoring!$M$38)+IF(Data!$AH293&lt;&gt;"",Scoring!$M$39)+IF(Data!$AI293&lt;&gt;"",Scoring!$M$40)+IF(Data!$AJ293&lt;&gt;"",Scoring!$M$41)+IF(Data!$AK293&lt;&gt;"",Scoring!$M$42)+IF(Data!$AL293&lt;&gt;"",Scoring!$M$43)+IF(Data!$AM293&lt;&gt;"",Scoring!$M$44)+IF(Data!$AN293&lt;&gt;"",Scoring!$M$45)+IF(Data!$AO293&lt;&gt;"",Scoring!$M$46)+IF(Data!$AP293&lt;&gt;"",Scoring!$M$47)+IF(Data!$AQ293&lt;&gt;"",Scoring!$M$48)+IF(Data!$AR293&lt;&gt;"",Scoring!$M$49)+IF(Data!$AS293&lt;&gt;"",Scoring!$M$50)+IF(Data!$AT293&lt;&gt;"",Scoring!$M$51)+IF(Data!$AU293&lt;&gt;"",Scoring!$M$52),"")</f>
        <v/>
      </c>
      <c r="BO293" s="184" t="str">
        <f>IF(BN293&lt;&gt;"",LOOKUP(BN293,Likelihoods!$A$7:$A$107,Likelihoods!K$7:K$107),"")</f>
        <v/>
      </c>
      <c r="BP293" s="179" t="str">
        <f>IF(AND(COUNTBLANK($B293:$O293)=13,COUNTBLANK($P293:$Q293)=1,COUNTBLANK($R293:$U293)=3,COUNTBLANK($V293:$X293)=2,COUNTBLANK($Y293:$AE293)=6,COUNTBLANK($AF293:$AJ293)=4,COUNTBLANK($AK293:AN293)=3,COUNTBLANK($AO293:$AQ293)=2,COUNTBLANK($AR293:$AS293)=1,COUNTBLANK($AT293:$AU293)=1),IF(Data!$B293&lt;&gt;"",Scoring!$N$7)+IF(Data!$C293&lt;&gt;"",Scoring!$N$8)+IF(Data!$D293&lt;&gt;"",Scoring!$N$9)+IF(Data!$E293&lt;&gt;"",Scoring!$N$10)+IF(Data!$F293&lt;&gt;"",Scoring!$N$11)+IF(Data!$G293&lt;&gt;"",Scoring!$N$12)+IF(Data!$H293&lt;&gt;"",Scoring!$N$13)+IF(Data!$I293&lt;&gt;"",Scoring!$N$14)+IF(Data!$J293&lt;&gt;"",Scoring!$N$15)+IF(Data!$K293&lt;&gt;"",Scoring!$N$16)+IF(Data!$L293&lt;&gt;"",Scoring!$N$17)+IF(Data!$M293&lt;&gt;"",Scoring!$N$18)+IF(Data!$N293&lt;&gt;"",Scoring!$N$19)+IF(Data!$O293&lt;&gt;"",Scoring!$N$20)+IF(Data!$P293&lt;&gt;"",Scoring!$N$21)+IF(Data!$Q293&lt;&gt;"",Scoring!$N$22)+IF(Data!$R293&lt;&gt;"",Scoring!$N$23)+IF(Data!$S293&lt;&gt;"",Scoring!$N$24)+IF(Data!$T293&lt;&gt;"",Scoring!$N$25)+IF(Data!$U293&lt;&gt;"",Scoring!$N$26)+IF(Data!$V293&lt;&gt;"",Scoring!$N$27)+IF(Data!$W293&lt;&gt;"",Scoring!$N$28)+IF(Data!$X293&lt;&gt;"",Scoring!$N$29)+IF(Data!$Y293&lt;&gt;"",Scoring!$N$30)+IF(Data!$Z293&lt;&gt;"",Scoring!$N$31)+IF(Data!$AA293&lt;&gt;"",Scoring!$N$32)+IF(Data!$AB293&lt;&gt;"",Scoring!$N$33)+IF(Data!$AC293&lt;&gt;"",Scoring!$N$34)+IF(Data!$AD293&lt;&gt;"",Scoring!$N$35)+IF(Data!$AE293&lt;&gt;"",Scoring!$N$36)+IF(Data!$AF293&lt;&gt;"",Scoring!$N$37)+IF(Data!$AG293&lt;&gt;"",Scoring!$N$38)+IF(Data!$AH293&lt;&gt;"",Scoring!$N$39)+IF(Data!$AI293&lt;&gt;"",Scoring!$N$40)+IF(Data!$AJ293&lt;&gt;"",Scoring!$N$41)+IF(Data!$AK293&lt;&gt;"",Scoring!$N$42)+IF(Data!$AL293&lt;&gt;"",Scoring!$N$43)+IF(Data!$AM293&lt;&gt;"",Scoring!$N$44)+IF(Data!$AN293&lt;&gt;"",Scoring!$N$45)+IF(Data!$AO293&lt;&gt;"",Scoring!$N$46)+IF(Data!$AP293&lt;&gt;"",Scoring!$N$47)+IF(Data!$AQ293&lt;&gt;"",Scoring!$N$48)+IF(Data!$AR293&lt;&gt;"",Scoring!$N$49)+IF(Data!$AS293&lt;&gt;"",Scoring!$N$50)+IF(Data!$AT293&lt;&gt;"",Scoring!$N$51)+IF(Data!$AU293&lt;&gt;"",Scoring!$N$52),"")</f>
        <v/>
      </c>
      <c r="BQ293" s="189" t="str">
        <f>IF(BP293&lt;&gt;"",LOOKUP(BP293,Likelihoods!$A$7:$A$107,Likelihoods!L$7:L$107),"")</f>
        <v/>
      </c>
      <c r="BR293" s="181" t="str">
        <f>IF(AND(COUNTBLANK($B293:$O293)=13,COUNTBLANK($P293:$Q293)=1,COUNTBLANK($R293:$U293)=3,COUNTBLANK($V293:$X293)=2,COUNTBLANK($Y293:$AE293)=6,COUNTBLANK($AF293:$AJ293)=4,COUNTBLANK($AK293:AN293)=3,COUNTBLANK($AO293:$AQ293)=2,COUNTBLANK($AR293:$AS293)=1,COUNTBLANK($AT293:$AU293)=1),IF(Data!$B293&lt;&gt;"",Scoring!$O$7)+IF(Data!$C293&lt;&gt;"",Scoring!$O$8)+IF(Data!$D293&lt;&gt;"",Scoring!$O$9)+IF(Data!$E293&lt;&gt;"",Scoring!$O$10)+IF(Data!$F293&lt;&gt;"",Scoring!$O$11)+IF(Data!$G293&lt;&gt;"",Scoring!$O$12)+IF(Data!$H293&lt;&gt;"",Scoring!$O$13)+IF(Data!$I293&lt;&gt;"",Scoring!$O$14)+IF(Data!$J293&lt;&gt;"",Scoring!$O$15)+IF(Data!$K293&lt;&gt;"",Scoring!$O$16)+IF(Data!$L293&lt;&gt;"",Scoring!$O$17)+IF(Data!$M293&lt;&gt;"",Scoring!$O$18)+IF(Data!$N293&lt;&gt;"",Scoring!$O$19)+IF(Data!$O293&lt;&gt;"",Scoring!$O$20)+IF(Data!$P293&lt;&gt;"",Scoring!$O$21)+IF(Data!$Q293&lt;&gt;"",Scoring!$O$22)+IF(Data!$R293&lt;&gt;"",Scoring!$O$23)+IF(Data!$S293&lt;&gt;"",Scoring!$O$24)+IF(Data!$T293&lt;&gt;"",Scoring!$O$25)+IF(Data!$U293&lt;&gt;"",Scoring!$O$26)+IF(Data!$V293&lt;&gt;"",Scoring!$O$27)+IF(Data!$W293&lt;&gt;"",Scoring!$O$28)+IF(Data!$X293&lt;&gt;"",Scoring!$O$29)+IF(Data!$Y293&lt;&gt;"",Scoring!$O$30)+IF(Data!$Z293&lt;&gt;"",Scoring!$O$31)+IF(Data!$AA293&lt;&gt;"",Scoring!$O$32)+IF(Data!$AB293&lt;&gt;"",Scoring!$O$33)+IF(Data!$AC293&lt;&gt;"",Scoring!$O$34)+IF(Data!$AD293&lt;&gt;"",Scoring!$O$35)+IF(Data!$AE293&lt;&gt;"",Scoring!$O$36)+IF(Data!$AF293&lt;&gt;"",Scoring!$O$37)+IF(Data!$AG293&lt;&gt;"",Scoring!$O$38)+IF(Data!$AH293&lt;&gt;"",Scoring!$O$39)+IF(Data!$AI293&lt;&gt;"",Scoring!$O$40)+IF(Data!$AJ293&lt;&gt;"",Scoring!$O$41)+IF(Data!$AK293&lt;&gt;"",Scoring!$O$42)+IF(Data!$AL293&lt;&gt;"",Scoring!$O$43)+IF(Data!$AM293&lt;&gt;"",Scoring!$O$44)+IF(Data!$AN293&lt;&gt;"",Scoring!$O$45)+IF(Data!$AO293&lt;&gt;"",Scoring!$O$46)+IF(Data!$AP293&lt;&gt;"",Scoring!$O$47)+IF(Data!$AQ293&lt;&gt;"",Scoring!$O$48)+IF(Data!$AR293&lt;&gt;"",Scoring!$O$49)+IF(Data!$AS293&lt;&gt;"",Scoring!$O$50)+IF(Data!$AT293&lt;&gt;"",Scoring!$O$51)+IF(Data!$AU293&lt;&gt;"",Scoring!$O$52),"")</f>
        <v/>
      </c>
      <c r="BS293" s="184" t="str">
        <f>IF(BR293&lt;&gt;"",LOOKUP(BR293,Likelihoods!$A$7:$A$107,Likelihoods!M$7:M$107),"")</f>
        <v/>
      </c>
      <c r="BT293" s="181" t="str">
        <f>IF(AND(COUNTBLANK($B293:$O293)=13,COUNTBLANK($P293:$Q293)=1,COUNTBLANK($R293:$U293)=3,COUNTBLANK($V293:$X293)=2,COUNTBLANK($Y293:$AE293)=6,COUNTBLANK($AF293:$AJ293)=4,COUNTBLANK($AK293:AN293)=3,COUNTBLANK($AO293:$AQ293)=2,COUNTBLANK($AR293:$AS293)=1,COUNTBLANK($AT293:$AU293)=1),IF(Data!$B293&lt;&gt;"",Scoring!$P$7)+IF(Data!$C293&lt;&gt;"",Scoring!$P$8)+IF(Data!$D293&lt;&gt;"",Scoring!$P$9)+IF(Data!$E293&lt;&gt;"",Scoring!$P$10)+IF(Data!$F293&lt;&gt;"",Scoring!$P$11)+IF(Data!$G293&lt;&gt;"",Scoring!$P$12)+IF(Data!$H293&lt;&gt;"",Scoring!$P$13)+IF(Data!$I293&lt;&gt;"",Scoring!$P$14)+IF(Data!$J293&lt;&gt;"",Scoring!$P$15)+IF(Data!$K293&lt;&gt;"",Scoring!$P$16)+IF(Data!$L293&lt;&gt;"",Scoring!$P$17)+IF(Data!$M293&lt;&gt;"",Scoring!$P$18)+IF(Data!$N293&lt;&gt;"",Scoring!$P$19)+IF(Data!$O293&lt;&gt;"",Scoring!$P$20)+IF(Data!$P293&lt;&gt;"",Scoring!$P$21)+IF(Data!$Q293&lt;&gt;"",Scoring!$P$22)+IF(Data!$R293&lt;&gt;"",Scoring!$P$23)+IF(Data!$S293&lt;&gt;"",Scoring!$P$24)+IF(Data!$T293&lt;&gt;"",Scoring!$P$25)+IF(Data!$U293&lt;&gt;"",Scoring!$P$26)+IF(Data!$V293&lt;&gt;"",Scoring!$P$27)+IF(Data!$W293&lt;&gt;"",Scoring!$P$28)+IF(Data!$X293&lt;&gt;"",Scoring!$P$29)+IF(Data!$Y293&lt;&gt;"",Scoring!$P$30)+IF(Data!$Z293&lt;&gt;"",Scoring!$P$31)+IF(Data!$AA293&lt;&gt;"",Scoring!$P$32)+IF(Data!$AB293&lt;&gt;"",Scoring!$P$33)+IF(Data!$AC293&lt;&gt;"",Scoring!$P$34)+IF(Data!$AD293&lt;&gt;"",Scoring!$P$35)+IF(Data!$AE293&lt;&gt;"",Scoring!$P$36)+IF(Data!$AF293&lt;&gt;"",Scoring!$P$37)+IF(Data!$AG293&lt;&gt;"",Scoring!$P$38)+IF(Data!$AH293&lt;&gt;"",Scoring!$P$39)+IF(Data!$AI293&lt;&gt;"",Scoring!$P$40)+IF(Data!$AJ293&lt;&gt;"",Scoring!$P$41)+IF(Data!$AK293&lt;&gt;"",Scoring!$P$42)+IF(Data!$AL293&lt;&gt;"",Scoring!$P$43)+IF(Data!$AM293&lt;&gt;"",Scoring!$P$44)+IF(Data!$AN293&lt;&gt;"",Scoring!$P$45)+IF(Data!$AO293&lt;&gt;"",Scoring!$P$46)+IF(Data!$AP293&lt;&gt;"",Scoring!$P$47)+IF(Data!$AQ293&lt;&gt;"",Scoring!$P$48)+IF(Data!$AR293&lt;&gt;"",Scoring!$P$49)+IF(Data!$AS293&lt;&gt;"",Scoring!$P$50)+IF(Data!$AT293&lt;&gt;"",Scoring!$P$51)+IF(Data!$AU293&lt;&gt;"",Scoring!$P$52),"")</f>
        <v/>
      </c>
      <c r="BU293" s="180" t="str">
        <f>IF(BT293&lt;&gt;"",LOOKUP(BT293,Likelihoods!$A$7:$A$107,Likelihoods!N$7:N$107),"")</f>
        <v/>
      </c>
      <c r="BV293" s="181" t="str">
        <f>IF(AND(COUNTBLANK($B293:$O293)=13,COUNTBLANK($P293:$Q293)=1,COUNTBLANK($R293:$U293)=3,COUNTBLANK($V293:$X293)=2,COUNTBLANK($Y293:$AE293)=6,COUNTBLANK($AF293:$AJ293)=4,COUNTBLANK($AK293:AN293)=3,COUNTBLANK($AO293:$AQ293)=2,COUNTBLANK($AR293:$AS293)=1,COUNTBLANK($AT293:$AU293)=1),IF(Data!$B293&lt;&gt;"",Scoring!$Q$7)+IF(Data!$C293&lt;&gt;"",Scoring!$Q$8)+IF(Data!$D293&lt;&gt;"",Scoring!$Q$9)+IF(Data!$E293&lt;&gt;"",Scoring!$Q$10)+IF(Data!$F293&lt;&gt;"",Scoring!$Q$11)+IF(Data!$G293&lt;&gt;"",Scoring!$Q$12)+IF(Data!$H293&lt;&gt;"",Scoring!$Q$13)+IF(Data!$I293&lt;&gt;"",Scoring!$Q$14)+IF(Data!$J293&lt;&gt;"",Scoring!$Q$15)+IF(Data!$K293&lt;&gt;"",Scoring!$Q$16)+IF(Data!$L293&lt;&gt;"",Scoring!$Q$17)+IF(Data!$M293&lt;&gt;"",Scoring!$Q$18)+IF(Data!$N293&lt;&gt;"",Scoring!$Q$19)+IF(Data!$O293&lt;&gt;"",Scoring!$Q$20)+IF(Data!$P293&lt;&gt;"",Scoring!$Q$21)+IF(Data!$Q293&lt;&gt;"",Scoring!$Q$22)+IF(Data!$R293&lt;&gt;"",Scoring!$Q$23)+IF(Data!$S293&lt;&gt;"",Scoring!$Q$24)+IF(Data!$T293&lt;&gt;"",Scoring!$Q$25)+IF(Data!$U293&lt;&gt;"",Scoring!$Q$26)+IF(Data!$V293&lt;&gt;"",Scoring!$Q$27)+IF(Data!$W293&lt;&gt;"",Scoring!$Q$28)+IF(Data!$X293&lt;&gt;"",Scoring!$Q$29)+IF(Data!$Y293&lt;&gt;"",Scoring!$Q$30)+IF(Data!$Z293&lt;&gt;"",Scoring!$Q$31)+IF(Data!$AA293&lt;&gt;"",Scoring!$Q$32)+IF(Data!$AB293&lt;&gt;"",Scoring!$Q$33)+IF(Data!$AC293&lt;&gt;"",Scoring!$Q$34)+IF(Data!$AD293&lt;&gt;"",Scoring!$Q$35)+IF(Data!$AE293&lt;&gt;"",Scoring!$Q$36)+IF(Data!$AF293&lt;&gt;"",Scoring!$Q$37)+IF(Data!$AG293&lt;&gt;"",Scoring!$Q$38)+IF(Data!$AH293&lt;&gt;"",Scoring!$Q$39)+IF(Data!$AI293&lt;&gt;"",Scoring!$Q$40)+IF(Data!$AJ293&lt;&gt;"",Scoring!$Q$41)+IF(Data!$AK293&lt;&gt;"",Scoring!$Q$42)+IF(Data!$AL293&lt;&gt;"",Scoring!$Q$43)+IF(Data!$AM293&lt;&gt;"",Scoring!$Q$44)+IF(Data!$AN293&lt;&gt;"",Scoring!$Q$45)+IF(Data!$AO293&lt;&gt;"",Scoring!$Q$46)+IF(Data!$AP293&lt;&gt;"",Scoring!$Q$47)+IF(Data!$AQ293&lt;&gt;"",Scoring!$Q$48)+IF(Data!$AR293&lt;&gt;"",Scoring!$Q$49)+IF(Data!$AS293&lt;&gt;"",Scoring!$Q$50)+IF(Data!$AT293&lt;&gt;"",Scoring!$Q$51)+IF(Data!$AU293&lt;&gt;"",Scoring!$Q$52),"")</f>
        <v/>
      </c>
      <c r="BW293" s="183" t="str">
        <f>IF(BV293&lt;&gt;"",LOOKUP(BV293,Likelihoods!$A$7:$A$107,Likelihoods!O$7:O$107),"")</f>
        <v/>
      </c>
      <c r="BX293" s="9"/>
      <c r="BY293" s="9"/>
      <c r="BZ293" s="9"/>
      <c r="CA293" s="9"/>
      <c r="CB293" s="9"/>
      <c r="CC293" s="9"/>
      <c r="CD293" s="9"/>
      <c r="CE293" s="9"/>
      <c r="CF293" s="9"/>
      <c r="CG293" s="9"/>
      <c r="CH293" s="9"/>
      <c r="CI293" s="9"/>
      <c r="CJ293" s="9"/>
      <c r="CK293" s="9"/>
    </row>
    <row r="294" spans="1:89" ht="14.25">
      <c r="A294" s="59"/>
      <c r="B294" s="76"/>
      <c r="C294" s="77"/>
      <c r="D294" s="77"/>
      <c r="E294" s="77"/>
      <c r="F294" s="77"/>
      <c r="G294" s="77"/>
      <c r="H294" s="77"/>
      <c r="I294" s="77"/>
      <c r="J294" s="77"/>
      <c r="K294" s="77"/>
      <c r="L294" s="77"/>
      <c r="M294" s="77"/>
      <c r="N294" s="77"/>
      <c r="O294" s="77"/>
      <c r="P294" s="76"/>
      <c r="Q294" s="78"/>
      <c r="R294" s="77"/>
      <c r="S294" s="77"/>
      <c r="T294" s="77"/>
      <c r="U294" s="77"/>
      <c r="V294" s="76"/>
      <c r="W294" s="77"/>
      <c r="X294" s="78"/>
      <c r="Y294" s="77"/>
      <c r="Z294" s="77"/>
      <c r="AA294" s="77"/>
      <c r="AB294" s="77"/>
      <c r="AC294" s="77"/>
      <c r="AD294" s="77"/>
      <c r="AE294" s="77"/>
      <c r="AF294" s="76"/>
      <c r="AG294" s="77"/>
      <c r="AH294" s="77"/>
      <c r="AI294" s="77"/>
      <c r="AJ294" s="78"/>
      <c r="AK294" s="77"/>
      <c r="AL294" s="77"/>
      <c r="AM294" s="77"/>
      <c r="AN294" s="77"/>
      <c r="AO294" s="76"/>
      <c r="AP294" s="77"/>
      <c r="AQ294" s="78"/>
      <c r="AR294" s="76"/>
      <c r="AS294" s="78"/>
      <c r="AT294" s="77"/>
      <c r="AU294" s="77"/>
      <c r="AV294" s="179" t="str">
        <f>IF(AND(COUNTBLANK($B294:$O294)=13,COUNTBLANK($P294:$Q294)=1,COUNTBLANK($R294:$U294)=3,COUNTBLANK($V294:$X294)=2,COUNTBLANK($Y294:$AE294)=6,COUNTBLANK($AF294:$AJ294)=4,COUNTBLANK($AK294:AN294)=3,COUNTBLANK($AO294:$AQ294)=2,COUNTBLANK($AR294:$AS294)=1,COUNTBLANK($AT294:$AU294)=1),IF(Data!$B294&lt;&gt;"",Scoring!$D$7)+IF(Data!$C294&lt;&gt;"",Scoring!$D$8)+IF(Data!$D294&lt;&gt;"",Scoring!$D$9)+IF(Data!$E294&lt;&gt;"",Scoring!$D$10)+IF(Data!$F294&lt;&gt;"",Scoring!$D$11)+IF(Data!$G294&lt;&gt;"",Scoring!$D$12)+IF(Data!$H294&lt;&gt;"",Scoring!$D$13)+IF(Data!$I294&lt;&gt;"",Scoring!$D$14)+IF(Data!$J294&lt;&gt;"",Scoring!$D$15)+IF(Data!$K294&lt;&gt;"",Scoring!$D$16)+IF(Data!$L294&lt;&gt;"",Scoring!$D$17)+IF(Data!$M294&lt;&gt;"",Scoring!$D$18)+IF(Data!$N294&lt;&gt;"",Scoring!$D$19)+IF(Data!$O294&lt;&gt;"",Scoring!$D$20)+IF(Data!$P294&lt;&gt;"",Scoring!$D$21)+IF(Data!$Q294&lt;&gt;"",Scoring!$D$22)+IF(Data!$R294&lt;&gt;"",Scoring!$D$23)+IF(Data!$S294&lt;&gt;"",Scoring!$D$24)+IF(Data!$T294&lt;&gt;"",Scoring!$D$25)+IF(Data!$U294&lt;&gt;"",Scoring!$D$26)+IF(Data!$V294&lt;&gt;"",Scoring!$D$27)+IF(Data!$W294&lt;&gt;"",Scoring!$D$28)+IF(Data!$X294&lt;&gt;"",Scoring!$D$29)+IF(Data!$Y294&lt;&gt;"",Scoring!$D$30)+IF(Data!$Z294&lt;&gt;"",Scoring!$D$31)+IF(Data!$AA294&lt;&gt;"",Scoring!$D$32)+IF(Data!$AB294&lt;&gt;"",Scoring!$D$33)+IF(Data!$AC294&lt;&gt;"",Scoring!$D$34)+IF(Data!$AD294&lt;&gt;"",Scoring!$D$35)+IF(Data!$AE294&lt;&gt;"",Scoring!$D$36)+IF(Data!$AF294&lt;&gt;"",Scoring!$D$37)+IF(Data!$AG294&lt;&gt;"",Scoring!$D$38)+IF(Data!$AH294&lt;&gt;"",Scoring!$D$39)+IF(Data!$AI294&lt;&gt;"",Scoring!$D$40)+IF(Data!$AJ294&lt;&gt;"",Scoring!$D$41)+IF(Data!$AK294&lt;&gt;"",Scoring!$D$42)+IF(Data!$AL294&lt;&gt;"",Scoring!$D$43)+IF(Data!$AM294&lt;&gt;"",Scoring!$D$44)+IF(Data!$AN294&lt;&gt;"",Scoring!$D$45)+IF(Data!$AO294&lt;&gt;"",Scoring!$D$46)+IF(Data!$AP294&lt;&gt;"",Scoring!$D$47)+IF(Data!$AQ294&lt;&gt;"",Scoring!$D$48)+IF(Data!$AR294&lt;&gt;"",Scoring!$D$49)+IF(Data!$AS294&lt;&gt;"",Scoring!$D$50)+IF(Data!$AT294&lt;&gt;"",Scoring!$D$51)+IF(Data!$AU294&lt;&gt;"",Scoring!$D$52),"")</f>
        <v/>
      </c>
      <c r="AW294" s="180" t="str">
        <f>IF(AV294&lt;&gt;"",LOOKUP(AV294,Likelihoods!$A$7:$A$107,Likelihoods!B$7:B$107),"")</f>
        <v/>
      </c>
      <c r="AX294" s="181" t="str">
        <f>IF(AND(COUNTBLANK($B294:$O294)=13,COUNTBLANK($P294:$Q294)=1,COUNTBLANK($R294:$U294)=3,COUNTBLANK($V294:$X294)=2,COUNTBLANK($Y294:$AE294)=6,COUNTBLANK($AF294:$AJ294)=4,COUNTBLANK($AK294:AN294)=3,COUNTBLANK($AO294:$AQ294)=2,COUNTBLANK($AR294:$AS294)=1,COUNTBLANK($AT294:$AU294)=1),IF(Data!$B294&lt;&gt;"",Scoring!$E$7)+IF(Data!$C294&lt;&gt;"",Scoring!$E$8)+IF(Data!$D294&lt;&gt;"",Scoring!$E$9)+IF(Data!$E294&lt;&gt;"",Scoring!$E$10)+IF(Data!$F294&lt;&gt;"",Scoring!$E$11)+IF(Data!$G294&lt;&gt;"",Scoring!$E$12)+IF(Data!$H294&lt;&gt;"",Scoring!$E$13)+IF(Data!$I294&lt;&gt;"",Scoring!$E$14)+IF(Data!$J294&lt;&gt;"",Scoring!$E$15)+IF(Data!$K294&lt;&gt;"",Scoring!$E$16)+IF(Data!$L294&lt;&gt;"",Scoring!$E$17)+IF(Data!$M294&lt;&gt;"",Scoring!$E$18)+IF(Data!$N294&lt;&gt;"",Scoring!$E$19)+IF(Data!$O294&lt;&gt;"",Scoring!$E$20)+IF(Data!$P294&lt;&gt;"",Scoring!$E$21)+IF(Data!$Q294&lt;&gt;"",Scoring!$E$22)+IF(Data!$R294&lt;&gt;"",Scoring!$E$23)+IF(Data!$S294&lt;&gt;"",Scoring!$E$24)+IF(Data!$T294&lt;&gt;"",Scoring!$E$25)+IF(Data!$U294&lt;&gt;"",Scoring!$E$26)+IF(Data!$V294&lt;&gt;"",Scoring!$E$27)+IF(Data!$W294&lt;&gt;"",Scoring!$E$28)+IF(Data!$X294&lt;&gt;"",Scoring!$E$29)+IF(Data!$Y294&lt;&gt;"",Scoring!$E$30)+IF(Data!$Z294&lt;&gt;"",Scoring!$E$31)+IF(Data!$AA294&lt;&gt;"",Scoring!$E$32)+IF(Data!$AB294&lt;&gt;"",Scoring!$E$33)+IF(Data!$AC294&lt;&gt;"",Scoring!$E$34)+IF(Data!$AD294&lt;&gt;"",Scoring!$E$35)+IF(Data!$AE294&lt;&gt;"",Scoring!$E$36)+IF(Data!$AF294&lt;&gt;"",Scoring!$E$37)+IF(Data!$AG294&lt;&gt;"",Scoring!$E$38)+IF(Data!$AH294&lt;&gt;"",Scoring!$E$39)+IF(Data!$AI294&lt;&gt;"",Scoring!$E$40)+IF(Data!$AJ294&lt;&gt;"",Scoring!$E$41)+IF(Data!$AK294&lt;&gt;"",Scoring!$E$42)+IF(Data!$AL294&lt;&gt;"",Scoring!$E$43)+IF(Data!$AM294&lt;&gt;"",Scoring!$E$44)+IF(Data!$AN294&lt;&gt;"",Scoring!$E$45)+IF(Data!$AO294&lt;&gt;"",Scoring!$E$46)+IF(Data!$AP294&lt;&gt;"",Scoring!$E$47)+IF(Data!$AQ294&lt;&gt;"",Scoring!$E$48)+IF(Data!$AR294&lt;&gt;"",Scoring!$E$49)+IF(Data!$AS294&lt;&gt;"",Scoring!$E$50)+IF(Data!$AT294&lt;&gt;"",Scoring!$E$51)+IF(Data!$AU294&lt;&gt;"",Scoring!$E$52),"")</f>
        <v/>
      </c>
      <c r="AY294" s="180" t="str">
        <f>IF(AX294&lt;&gt;"",LOOKUP(AX294,Likelihoods!$A$7:$A$107,Likelihoods!C$7:C$107),"")</f>
        <v/>
      </c>
      <c r="AZ294" s="182" t="str">
        <f>IF(AND(COUNTBLANK($B294:$O294)=13,COUNTBLANK($P294:$Q294)=1,COUNTBLANK($R294:$U294)=3,COUNTBLANK($V294:$X294)=2,COUNTBLANK($Y294:$AE294)=6,COUNTBLANK($AF294:$AJ294)=4,COUNTBLANK($AK294:AN294)=3,COUNTBLANK($AO294:$AQ294)=2,COUNTBLANK($AR294:$AS294)=1,COUNTBLANK($AT294:$AU294)=1),IF(Data!$B294&lt;&gt;"",Scoring!$F$7)+IF(Data!$C294&lt;&gt;"",Scoring!$F$8)+IF(Data!$D294&lt;&gt;"",Scoring!$F$9)+IF(Data!$E294&lt;&gt;"",Scoring!$F$10)+IF(Data!$F294&lt;&gt;"",Scoring!$F$11)+IF(Data!$G294&lt;&gt;"",Scoring!$F$12)+IF(Data!$H294&lt;&gt;"",Scoring!$F$13)+IF(Data!$I294&lt;&gt;"",Scoring!$F$14)+IF(Data!$J294&lt;&gt;"",Scoring!$F$15)+IF(Data!$K294&lt;&gt;"",Scoring!$F$16)+IF(Data!$L294&lt;&gt;"",Scoring!$F$17)+IF(Data!$M294&lt;&gt;"",Scoring!$F$18)+IF(Data!$N294&lt;&gt;"",Scoring!$F$19)+IF(Data!$O294&lt;&gt;"",Scoring!$F$20)+IF(Data!$P294&lt;&gt;"",Scoring!$F$21)+IF(Data!$Q294&lt;&gt;"",Scoring!$F$22)+IF(Data!$R294&lt;&gt;"",Scoring!$F$23)+IF(Data!$S294&lt;&gt;"",Scoring!$F$24)+IF(Data!$T294&lt;&gt;"",Scoring!$F$25)+IF(Data!$U294&lt;&gt;"",Scoring!$F$26)+IF(Data!$V294&lt;&gt;"",Scoring!$F$27)+IF(Data!$W294&lt;&gt;"",Scoring!$F$28)+IF(Data!$X294&lt;&gt;"",Scoring!$F$29)+IF(Data!$Y294&lt;&gt;"",Scoring!$F$30)+IF(Data!$Z294&lt;&gt;"",Scoring!$F$31)+IF(Data!$AA294&lt;&gt;"",Scoring!$F$32)+IF(Data!$AB294&lt;&gt;"",Scoring!$F$33)+IF(Data!$AC294&lt;&gt;"",Scoring!$F$34)+IF(Data!$AD294&lt;&gt;"",Scoring!$F$35)+IF(Data!$AE294&lt;&gt;"",Scoring!$F$36)+IF(Data!$AF294&lt;&gt;"",Scoring!$F$37)+IF(Data!$AG294&lt;&gt;"",Scoring!$F$38)+IF(Data!$AH294&lt;&gt;"",Scoring!$F$39)+IF(Data!$AI294&lt;&gt;"",Scoring!$F$40)+IF(Data!$AJ294&lt;&gt;"",Scoring!$F$41)+IF(Data!$AK294&lt;&gt;"",Scoring!$F$42)+IF(Data!$AL294&lt;&gt;"",Scoring!$F$43)+IF(Data!$AM294&lt;&gt;"",Scoring!$F$44)+IF(Data!$AN294&lt;&gt;"",Scoring!$F$45)+IF(Data!$AO294&lt;&gt;"",Scoring!$F$46)+IF(Data!$AP294&lt;&gt;"",Scoring!$F$47)+IF(Data!$AQ294&lt;&gt;"",Scoring!$F$48)+IF(Data!$AR294&lt;&gt;"",Scoring!$F$49)+IF(Data!$AS294&lt;&gt;"",Scoring!$F$50)+IF(Data!$AT294&lt;&gt;"",Scoring!$F$51)+IF(Data!$AU294&lt;&gt;"",Scoring!$F$52),"")</f>
        <v/>
      </c>
      <c r="BA294" s="183" t="str">
        <f>IF(AZ294&lt;&gt;"",LOOKUP(AZ294,Likelihoods!$A$7:$A$107,Likelihoods!D$7:D$107),"")</f>
        <v/>
      </c>
      <c r="BB294" s="181" t="str">
        <f>IF(AND(COUNTBLANK($B294:$O294)=13,COUNTBLANK($P294:$Q294)=1,COUNTBLANK($R294:$U294)=3,COUNTBLANK($V294:$X294)=2,COUNTBLANK($Y294:$AE294)=6,COUNTBLANK($AF294:$AJ294)=4,COUNTBLANK($AK294:AN294)=3,COUNTBLANK($AO294:$AQ294)=2,COUNTBLANK($AR294:$AS294)=1,COUNTBLANK($AT294:$AU294)=1),IF(Data!$B294&lt;&gt;"",Scoring!$G$7)+IF(Data!$C294&lt;&gt;"",Scoring!$G$8)+IF(Data!$D294&lt;&gt;"",Scoring!$G$9)+IF(Data!$E294&lt;&gt;"",Scoring!$G$10)+IF(Data!$F294&lt;&gt;"",Scoring!$G$11)+IF(Data!$G294&lt;&gt;"",Scoring!$G$12)+IF(Data!$H294&lt;&gt;"",Scoring!$G$13)+IF(Data!$I294&lt;&gt;"",Scoring!$G$14)+IF(Data!$J294&lt;&gt;"",Scoring!$G$15)+IF(Data!$K294&lt;&gt;"",Scoring!$G$16)+IF(Data!$L294&lt;&gt;"",Scoring!$G$17)+IF(Data!$M294&lt;&gt;"",Scoring!$G$18)+IF(Data!$N294&lt;&gt;"",Scoring!$G$19)+IF(Data!$O294&lt;&gt;"",Scoring!$G$20)+IF(Data!$P294&lt;&gt;"",Scoring!$G$21)+IF(Data!$Q294&lt;&gt;"",Scoring!$G$22)+IF(Data!$R294&lt;&gt;"",Scoring!$G$23)+IF(Data!$S294&lt;&gt;"",Scoring!$G$24)+IF(Data!$T294&lt;&gt;"",Scoring!$G$25)+IF(Data!$U294&lt;&gt;"",Scoring!$G$26)+IF(Data!$V294&lt;&gt;"",Scoring!$G$27)+IF(Data!$W294&lt;&gt;"",Scoring!$G$28)+IF(Data!$X294&lt;&gt;"",Scoring!$G$29)+IF(Data!$Y294&lt;&gt;"",Scoring!$G$30)+IF(Data!$Z294&lt;&gt;"",Scoring!$G$31)+IF(Data!$AA294&lt;&gt;"",Scoring!$G$32)+IF(Data!$AB294&lt;&gt;"",Scoring!$G$33)+IF(Data!$AC294&lt;&gt;"",Scoring!$G$34)+IF(Data!$AD294&lt;&gt;"",Scoring!$G$35)+IF(Data!$AE294&lt;&gt;"",Scoring!$G$36)+IF(Data!$AF294&lt;&gt;"",Scoring!$G$37)+IF(Data!$AG294&lt;&gt;"",Scoring!$G$38)+IF(Data!$AH294&lt;&gt;"",Scoring!$G$39)+IF(Data!$AI294&lt;&gt;"",Scoring!$G$40)+IF(Data!$AJ294&lt;&gt;"",Scoring!$G$41)+IF(Data!$AK294&lt;&gt;"",Scoring!$G$42)+IF(Data!$AL294&lt;&gt;"",Scoring!$G$43)+IF(Data!$AM294&lt;&gt;"",Scoring!$G$44)+IF(Data!$AN294&lt;&gt;"",Scoring!$G$45)+IF(Data!$AO294&lt;&gt;"",Scoring!$G$46)+IF(Data!$AP294&lt;&gt;"",Scoring!$G$47)+IF(Data!$AQ294&lt;&gt;"",Scoring!$G$48)+IF(Data!$AR294&lt;&gt;"",Scoring!$G$49)+IF(Data!$AS294&lt;&gt;"",Scoring!$G$50)+IF(Data!$AT294&lt;&gt;"",Scoring!$G$51)+IF(Data!$AU294&lt;&gt;"",Scoring!$G$52),"")</f>
        <v/>
      </c>
      <c r="BC294" s="184" t="str">
        <f>IF(BB294&lt;&gt;"",LOOKUP(BB294,Likelihoods!$A$7:$A$107,Likelihoods!E$7:E$107),"")</f>
        <v/>
      </c>
      <c r="BD294" s="185" t="str">
        <f>IF(AND(COUNTBLANK($B294:$O294)=13,COUNTBLANK($P294:$Q294)=1,COUNTBLANK($R294:$U294)=3,COUNTBLANK($V294:$X294)=2,COUNTBLANK($Y294:$AE294)=6,COUNTBLANK($AF294:$AJ294)=4,COUNTBLANK($AK294:AN294)=3,COUNTBLANK($AO294:$AQ294)=2,COUNTBLANK($AR294:$AS294)=1,COUNTBLANK($AT294:$AU294)=1),IF(Data!$B294&lt;&gt;"",Scoring!$H$7)+IF(Data!$C294&lt;&gt;"",Scoring!$H$8)+IF(Data!$D294&lt;&gt;"",Scoring!$H$9)+IF(Data!$E294&lt;&gt;"",Scoring!$H$10)+IF(Data!$F294&lt;&gt;"",Scoring!$H$11)+IF(Data!$G294&lt;&gt;"",Scoring!$H$12)+IF(Data!$H294&lt;&gt;"",Scoring!$H$13)+IF(Data!$I294&lt;&gt;"",Scoring!$H$14)+IF(Data!$J294&lt;&gt;"",Scoring!$H$15)+IF(Data!$K294&lt;&gt;"",Scoring!$H$16)+IF(Data!$L294&lt;&gt;"",Scoring!$H$17)+IF(Data!$M294&lt;&gt;"",Scoring!$H$18)+IF(Data!$N294&lt;&gt;"",Scoring!$H$19)+IF(Data!$O294&lt;&gt;"",Scoring!$H$20)+IF(Data!$P294&lt;&gt;"",Scoring!$H$21)+IF(Data!$Q294&lt;&gt;"",Scoring!$H$22)+IF(Data!$R294&lt;&gt;"",Scoring!$H$23)+IF(Data!$S294&lt;&gt;"",Scoring!$H$24)+IF(Data!$T294&lt;&gt;"",Scoring!$H$25)+IF(Data!$U294&lt;&gt;"",Scoring!$H$26)+IF(Data!$V294&lt;&gt;"",Scoring!$H$27)+IF(Data!$W294&lt;&gt;"",Scoring!$H$28)+IF(Data!$X294&lt;&gt;"",Scoring!$H$29)+IF(Data!$Y294&lt;&gt;"",Scoring!$H$30)+IF(Data!$Z294&lt;&gt;"",Scoring!$H$31)+IF(Data!$AA294&lt;&gt;"",Scoring!$H$32)+IF(Data!$AB294&lt;&gt;"",Scoring!$H$33)+IF(Data!$AC294&lt;&gt;"",Scoring!$H$34)+IF(Data!$AD294&lt;&gt;"",Scoring!$H$35)+IF(Data!$AE294&lt;&gt;"",Scoring!$H$36)+IF(Data!$AF294&lt;&gt;"",Scoring!$H$37)+IF(Data!$AG294&lt;&gt;"",Scoring!$H$38)+IF(Data!$AH294&lt;&gt;"",Scoring!$H$39)+IF(Data!$AI294&lt;&gt;"",Scoring!$H$40)+IF(Data!$AJ294&lt;&gt;"",Scoring!$H$41)+IF(Data!$AK294&lt;&gt;"",Scoring!$H$42)+IF(Data!$AL294&lt;&gt;"",Scoring!$H$43)+IF(Data!$AM294&lt;&gt;"",Scoring!$H$44)+IF(Data!$AN294&lt;&gt;"",Scoring!$H$45)+IF(Data!$AO294&lt;&gt;"",Scoring!$H$46)+IF(Data!$AP294&lt;&gt;"",Scoring!$H$47)+IF(Data!$AQ294&lt;&gt;"",Scoring!$H$48)+IF(Data!$AR294&lt;&gt;"",Scoring!$H$49)+IF(Data!$AS294&lt;&gt;"",Scoring!$H$50)+IF(Data!$AT294&lt;&gt;"",Scoring!$H$51)+IF(Data!$AU294&lt;&gt;"",Scoring!$H$52),"")</f>
        <v/>
      </c>
      <c r="BE294" s="186" t="str">
        <f>IF(BD294&lt;&gt;"",LOOKUP(BD294,Likelihoods!$A$7:$A$107,Likelihoods!F$7:F$107),"")</f>
        <v/>
      </c>
      <c r="BF294" s="181" t="str">
        <f>IF(AND(COUNTBLANK($B294:$O294)=13,COUNTBLANK($P294:$Q294)=1,COUNTBLANK($R294:$U294)=3,COUNTBLANK($V294:$X294)=2,COUNTBLANK($Y294:$AE294)=6,COUNTBLANK($AF294:$AJ294)=4,COUNTBLANK($AK294:AN294)=3,COUNTBLANK($AO294:$AQ294)=2,COUNTBLANK($AR294:$AS294)=1,COUNTBLANK($AT294:$AU294)=1),IF(Data!$B294&lt;&gt;"",Scoring!$I$7)+IF(Data!$C294&lt;&gt;"",Scoring!$I$8)+IF(Data!$D294&lt;&gt;"",Scoring!$I$9)+IF(Data!$E294&lt;&gt;"",Scoring!$I$10)+IF(Data!$F294&lt;&gt;"",Scoring!$I$11)+IF(Data!$G294&lt;&gt;"",Scoring!$I$12)+IF(Data!$H294&lt;&gt;"",Scoring!$I$13)+IF(Data!$I294&lt;&gt;"",Scoring!$I$14)+IF(Data!$J294&lt;&gt;"",Scoring!$I$15)+IF(Data!$K294&lt;&gt;"",Scoring!$I$16)+IF(Data!$L294&lt;&gt;"",Scoring!$I$17)+IF(Data!$M294&lt;&gt;"",Scoring!$I$18)+IF(Data!$N294&lt;&gt;"",Scoring!$I$19)+IF(Data!$O294&lt;&gt;"",Scoring!$I$20)+IF(Data!$P294&lt;&gt;"",Scoring!$I$21)+IF(Data!$Q294&lt;&gt;"",Scoring!$I$22)+IF(Data!$R294&lt;&gt;"",Scoring!$I$23)+IF(Data!$S294&lt;&gt;"",Scoring!$I$24)+IF(Data!$T294&lt;&gt;"",Scoring!$I$25)+IF(Data!$U294&lt;&gt;"",Scoring!$I$26)+IF(Data!$V294&lt;&gt;"",Scoring!$I$27)+IF(Data!$W294&lt;&gt;"",Scoring!$I$28)+IF(Data!$X294&lt;&gt;"",Scoring!$I$29)+IF(Data!$Y294&lt;&gt;"",Scoring!$I$30)+IF(Data!$Z294&lt;&gt;"",Scoring!$I$31)+IF(Data!$AA294&lt;&gt;"",Scoring!$I$32)+IF(Data!$AB294&lt;&gt;"",Scoring!$I$33)+IF(Data!$AC294&lt;&gt;"",Scoring!$I$34)+IF(Data!$AD294&lt;&gt;"",Scoring!$I$35)+IF(Data!$AE294&lt;&gt;"",Scoring!$I$36)+IF(Data!$AF294&lt;&gt;"",Scoring!$I$37)+IF(Data!$AG294&lt;&gt;"",Scoring!$I$38)+IF(Data!$AH294&lt;&gt;"",Scoring!$I$39)+IF(Data!$AI294&lt;&gt;"",Scoring!$I$40)+IF(Data!$AJ294&lt;&gt;"",Scoring!$I$41)+IF(Data!$AK294&lt;&gt;"",Scoring!$I$42)+IF(Data!$AL294&lt;&gt;"",Scoring!$I$43)+IF(Data!$AM294&lt;&gt;"",Scoring!$I$44)+IF(Data!$AN294&lt;&gt;"",Scoring!$I$45)+IF(Data!$AO294&lt;&gt;"",Scoring!$I$46)+IF(Data!$AP294&lt;&gt;"",Scoring!$I$47)+IF(Data!$AQ294&lt;&gt;"",Scoring!$I$48)+IF(Data!$AR294&lt;&gt;"",Scoring!$I$49)+IF(Data!$AS294&lt;&gt;"",Scoring!$I$50)+IF(Data!$AT294&lt;&gt;"",Scoring!$I$51)+IF(Data!$AU294&lt;&gt;"",Scoring!$I$52),"")</f>
        <v/>
      </c>
      <c r="BG294" s="180" t="str">
        <f>IF(BF294&lt;&gt;"",LOOKUP(BF294,Likelihoods!$A$7:$A$107,Likelihoods!G$7:G$107),"")</f>
        <v/>
      </c>
      <c r="BH294" s="187" t="str">
        <f>IF(AND(COUNTBLANK($B294:$O294)=13,COUNTBLANK($P294:$Q294)=1,COUNTBLANK($R294:$U294)=3,COUNTBLANK($V294:$X294)=2,COUNTBLANK($Y294:$AE294)=6,COUNTBLANK($AF294:$AJ294)=4,COUNTBLANK($AK294:AN294)=3,COUNTBLANK($AO294:$AQ294)=2,COUNTBLANK($AR294:$AS294)=1,COUNTBLANK($AT294:$AU294)=1),IF(Data!$B294&lt;&gt;"",Scoring!$J$7)+IF(Data!$C294&lt;&gt;"",Scoring!$J$8)+IF(Data!$D294&lt;&gt;"",Scoring!$J$9)+IF(Data!$E294&lt;&gt;"",Scoring!$J$10)+IF(Data!$F294&lt;&gt;"",Scoring!$J$11)+IF(Data!$G294&lt;&gt;"",Scoring!$J$12)+IF(Data!$H294&lt;&gt;"",Scoring!$J$13)+IF(Data!$I294&lt;&gt;"",Scoring!$J$14)+IF(Data!$J294&lt;&gt;"",Scoring!$J$15)+IF(Data!$K294&lt;&gt;"",Scoring!$J$16)+IF(Data!$L294&lt;&gt;"",Scoring!$J$17)+IF(Data!$M294&lt;&gt;"",Scoring!$J$18)+IF(Data!$N294&lt;&gt;"",Scoring!$J$19)+IF(Data!$O294&lt;&gt;"",Scoring!$J$20)+IF(Data!$P294&lt;&gt;"",Scoring!$J$21)+IF(Data!$Q294&lt;&gt;"",Scoring!$J$22)+IF(Data!$R294&lt;&gt;"",Scoring!$J$23)+IF(Data!$S294&lt;&gt;"",Scoring!$J$24)+IF(Data!$T294&lt;&gt;"",Scoring!$J$25)+IF(Data!$U294&lt;&gt;"",Scoring!$J$26)+IF(Data!$V294&lt;&gt;"",Scoring!$J$27)+IF(Data!$W294&lt;&gt;"",Scoring!$J$28)+IF(Data!$X294&lt;&gt;"",Scoring!$J$29)+IF(Data!$Y294&lt;&gt;"",Scoring!$J$30)+IF(Data!$Z294&lt;&gt;"",Scoring!$J$31)+IF(Data!$AA294&lt;&gt;"",Scoring!$J$32)+IF(Data!$AB294&lt;&gt;"",Scoring!$J$33)+IF(Data!$AC294&lt;&gt;"",Scoring!$J$34)+IF(Data!$AD294&lt;&gt;"",Scoring!$J$35)+IF(Data!$AE294&lt;&gt;"",Scoring!$J$36)+IF(Data!$AF294&lt;&gt;"",Scoring!$J$37)+IF(Data!$AG294&lt;&gt;"",Scoring!$J$38)+IF(Data!$AH294&lt;&gt;"",Scoring!$J$39)+IF(Data!$AI294&lt;&gt;"",Scoring!$J$40)+IF(Data!$AJ294&lt;&gt;"",Scoring!$J$41)+IF(Data!$AK294&lt;&gt;"",Scoring!$J$42)+IF(Data!$AL294&lt;&gt;"",Scoring!$J$43)+IF(Data!$AM294&lt;&gt;"",Scoring!$J$44)+IF(Data!$AN294&lt;&gt;"",Scoring!$J$45)+IF(Data!$AO294&lt;&gt;"",Scoring!$J$46)+IF(Data!$AP294&lt;&gt;"",Scoring!$J$47)+IF(Data!$AQ294&lt;&gt;"",Scoring!$J$48)+IF(Data!$AR294&lt;&gt;"",Scoring!$J$49)+IF(Data!$AS294&lt;&gt;"",Scoring!$J$50)+IF(Data!$AT294&lt;&gt;"",Scoring!$J$51)+IF(Data!$AU294&lt;&gt;"",Scoring!$J$52),"")</f>
        <v/>
      </c>
      <c r="BI294" s="183" t="str">
        <f>IF(BH294&lt;&gt;"",LOOKUP(BH294,Likelihoods!$A$7:$A$107,Likelihoods!H$7:H$107),"")</f>
        <v/>
      </c>
      <c r="BJ294" s="188" t="str">
        <f>IF(AND(COUNTBLANK($B294:$O294)=13,COUNTBLANK($P294:$Q294)=1,COUNTBLANK($R294:$U294)=3,COUNTBLANK($V294:$X294)=2,COUNTBLANK($Y294:$AE294)=6,COUNTBLANK($AF294:$AJ294)=4,COUNTBLANK($AK294:AN294)=3,COUNTBLANK($AO294:$AQ294)=2,COUNTBLANK($AR294:$AS294)=1,COUNTBLANK($AT294:$AU294)=1),IF(Data!$B294&lt;&gt;"",Scoring!$K$7)+IF(Data!$C294&lt;&gt;"",Scoring!$K$8)+IF(Data!$D294&lt;&gt;"",Scoring!$K$9)+IF(Data!$E294&lt;&gt;"",Scoring!$K$10)+IF(Data!$F294&lt;&gt;"",Scoring!$K$11)+IF(Data!$G294&lt;&gt;"",Scoring!$K$12)+IF(Data!$H294&lt;&gt;"",Scoring!$K$13)+IF(Data!$I294&lt;&gt;"",Scoring!$K$14)+IF(Data!$J294&lt;&gt;"",Scoring!$K$15)+IF(Data!$K294&lt;&gt;"",Scoring!$K$16)+IF(Data!$L294&lt;&gt;"",Scoring!$K$17)+IF(Data!$M294&lt;&gt;"",Scoring!$K$18)+IF(Data!$N294&lt;&gt;"",Scoring!$K$19)+IF(Data!$O294&lt;&gt;"",Scoring!$K$20)+IF(Data!$P294&lt;&gt;"",Scoring!$K$21)+IF(Data!$Q294&lt;&gt;"",Scoring!$K$22)+IF(Data!$R294&lt;&gt;"",Scoring!$K$23)+IF(Data!$S294&lt;&gt;"",Scoring!$K$24)+IF(Data!$T294&lt;&gt;"",Scoring!$K$25)+IF(Data!$U294&lt;&gt;"",Scoring!$K$26)+IF(Data!$V294&lt;&gt;"",Scoring!$K$27)+IF(Data!$W294&lt;&gt;"",Scoring!$K$28)+IF(Data!$X294&lt;&gt;"",Scoring!$K$29)+IF(Data!$Y294&lt;&gt;"",Scoring!$K$30)+IF(Data!$Z294&lt;&gt;"",Scoring!$K$31)+IF(Data!$AA294&lt;&gt;"",Scoring!$K$32)+IF(Data!$AB294&lt;&gt;"",Scoring!$K$33)+IF(Data!$AC294&lt;&gt;"",Scoring!$K$34)+IF(Data!$AD294&lt;&gt;"",Scoring!$K$35)+IF(Data!$AE294&lt;&gt;"",Scoring!$K$36)+IF(Data!$AF294&lt;&gt;"",Scoring!$K$37)+IF(Data!$AG294&lt;&gt;"",Scoring!$K$38)+IF(Data!$AH294&lt;&gt;"",Scoring!$K$39)+IF(Data!$AI294&lt;&gt;"",Scoring!$K$40)+IF(Data!$AJ294&lt;&gt;"",Scoring!$K$41)+IF(Data!$AK294&lt;&gt;"",Scoring!$K$42)+IF(Data!$AL294&lt;&gt;"",Scoring!$K$43)+IF(Data!$AM294&lt;&gt;"",Scoring!$K$44)+IF(Data!$AN294&lt;&gt;"",Scoring!$K$45)+IF(Data!$AO294&lt;&gt;"",Scoring!$K$46)+IF(Data!$AP294&lt;&gt;"",Scoring!$K$47)+IF(Data!$AQ294&lt;&gt;"",Scoring!$K$48)+IF(Data!$AR294&lt;&gt;"",Scoring!$K$49)+IF(Data!$AS294&lt;&gt;"",Scoring!$K$50)+IF(Data!$AT294&lt;&gt;"",Scoring!$K$51)+IF(Data!$AU294&lt;&gt;"",Scoring!$K$52),"")</f>
        <v/>
      </c>
      <c r="BK294" s="184" t="str">
        <f>IF(BJ294&lt;&gt;"",LOOKUP(BJ294,Likelihoods!$A$7:$A$107,Likelihoods!I$7:I$107),"")</f>
        <v/>
      </c>
      <c r="BL294" s="187" t="str">
        <f>IF(AND(COUNTBLANK($B294:$O294)=13,COUNTBLANK($P294:$Q294)=1,COUNTBLANK($R294:$U294)=3,COUNTBLANK($V294:$X294)=2,COUNTBLANK($Y294:$AE294)=6,COUNTBLANK($AF294:$AJ294)=4,COUNTBLANK($AK294:AN294)=3,COUNTBLANK($AO294:$AQ294)=2,COUNTBLANK($AR294:$AS294)=1,COUNTBLANK($AT294:$AU294)=1),IF(Data!$B294&lt;&gt;"",Scoring!$L$7)+IF(Data!$C294&lt;&gt;"",Scoring!$L$8)+IF(Data!$D294&lt;&gt;"",Scoring!$L$9)+IF(Data!$E294&lt;&gt;"",Scoring!$L$10)+IF(Data!$F294&lt;&gt;"",Scoring!$L$11)+IF(Data!$G294&lt;&gt;"",Scoring!$L$12)+IF(Data!$H294&lt;&gt;"",Scoring!$L$13)+IF(Data!$I294&lt;&gt;"",Scoring!$L$14)+IF(Data!$J294&lt;&gt;"",Scoring!$L$15)+IF(Data!$K294&lt;&gt;"",Scoring!$L$16)+IF(Data!$L294&lt;&gt;"",Scoring!$L$17)+IF(Data!$M294&lt;&gt;"",Scoring!$L$18)+IF(Data!$N294&lt;&gt;"",Scoring!$L$19)+IF(Data!$O294&lt;&gt;"",Scoring!$L$20)+IF(Data!$P294&lt;&gt;"",Scoring!$L$21)+IF(Data!$Q294&lt;&gt;"",Scoring!$L$22)+IF(Data!$R294&lt;&gt;"",Scoring!$L$23)+IF(Data!$S294&lt;&gt;"",Scoring!$L$24)+IF(Data!$T294&lt;&gt;"",Scoring!$L$25)+IF(Data!$U294&lt;&gt;"",Scoring!$L$26)+IF(Data!$V294&lt;&gt;"",Scoring!$L$27)+IF(Data!$W294&lt;&gt;"",Scoring!$L$28)+IF(Data!$X294&lt;&gt;"",Scoring!$L$29)+IF(Data!$Y294&lt;&gt;"",Scoring!$L$30)+IF(Data!$Z294&lt;&gt;"",Scoring!$L$31)+IF(Data!$AA294&lt;&gt;"",Scoring!$L$32)+IF(Data!$AB294&lt;&gt;"",Scoring!$L$33)+IF(Data!$AC294&lt;&gt;"",Scoring!$L$34)+IF(Data!$AD294&lt;&gt;"",Scoring!$L$35)+IF(Data!$AE294&lt;&gt;"",Scoring!$L$36)+IF(Data!$AF294&lt;&gt;"",Scoring!$L$37)+IF(Data!$AG294&lt;&gt;"",Scoring!$L$38)+IF(Data!$AH294&lt;&gt;"",Scoring!$L$39)+IF(Data!$AI294&lt;&gt;"",Scoring!$L$40)+IF(Data!$AJ294&lt;&gt;"",Scoring!$L$41)+IF(Data!$AK294&lt;&gt;"",Scoring!$L$42)+IF(Data!$AL294&lt;&gt;"",Scoring!$L$43)+IF(Data!$AM294&lt;&gt;"",Scoring!$L$44)+IF(Data!$AN294&lt;&gt;"",Scoring!$L$45)+IF(Data!$AO294&lt;&gt;"",Scoring!$L$46)+IF(Data!$AP294&lt;&gt;"",Scoring!$L$47)+IF(Data!$AQ294&lt;&gt;"",Scoring!$L$48)+IF(Data!$AR294&lt;&gt;"",Scoring!$L$49)+IF(Data!$AS294&lt;&gt;"",Scoring!$L$50)+IF(Data!$AT294&lt;&gt;"",Scoring!$L$51)+IF(Data!$AU294&lt;&gt;"",Scoring!$L$52),"")</f>
        <v/>
      </c>
      <c r="BM294" s="180" t="str">
        <f>IF(BL294&lt;&gt;"",LOOKUP(BL294,Likelihoods!$A$7:$A$107,Likelihoods!J$7:J$107),"")</f>
        <v/>
      </c>
      <c r="BN294" s="181" t="str">
        <f>IF(AND(COUNTBLANK($B294:$O294)=13,COUNTBLANK($P294:$Q294)=1,COUNTBLANK($R294:$U294)=3,COUNTBLANK($V294:$X294)=2,COUNTBLANK($Y294:$AE294)=6,COUNTBLANK($AF294:$AJ294)=4,COUNTBLANK($AK294:AN294)=3,COUNTBLANK($AO294:$AQ294)=2,COUNTBLANK($AR294:$AS294)=1,COUNTBLANK($AT294:$AU294)=1),IF(Data!$B294&lt;&gt;"",Scoring!$M$7)+IF(Data!$C294&lt;&gt;"",Scoring!$M$8)+IF(Data!$D294&lt;&gt;"",Scoring!$M$9)+IF(Data!$E294&lt;&gt;"",Scoring!$M$10)+IF(Data!$F294&lt;&gt;"",Scoring!$M$11)+IF(Data!$G294&lt;&gt;"",Scoring!$M$12)+IF(Data!$H294&lt;&gt;"",Scoring!$M$13)+IF(Data!$I294&lt;&gt;"",Scoring!$M$14)+IF(Data!$J294&lt;&gt;"",Scoring!$M$15)+IF(Data!$K294&lt;&gt;"",Scoring!$M$16)+IF(Data!$L294&lt;&gt;"",Scoring!$M$17)+IF(Data!$M294&lt;&gt;"",Scoring!$M$18)+IF(Data!$N294&lt;&gt;"",Scoring!$M$19)+IF(Data!$O294&lt;&gt;"",Scoring!$M$20)+IF(Data!$P294&lt;&gt;"",Scoring!$M$21)+IF(Data!$Q294&lt;&gt;"",Scoring!$M$22)+IF(Data!$R294&lt;&gt;"",Scoring!$M$23)+IF(Data!$S294&lt;&gt;"",Scoring!$M$24)+IF(Data!$T294&lt;&gt;"",Scoring!$M$25)+IF(Data!$U294&lt;&gt;"",Scoring!$M$26)+IF(Data!$V294&lt;&gt;"",Scoring!$M$27)+IF(Data!$W294&lt;&gt;"",Scoring!$M$28)+IF(Data!$X294&lt;&gt;"",Scoring!$M$29)+IF(Data!$Y294&lt;&gt;"",Scoring!$M$30)+IF(Data!$Z294&lt;&gt;"",Scoring!$M$31)+IF(Data!$AA294&lt;&gt;"",Scoring!$M$32)+IF(Data!$AB294&lt;&gt;"",Scoring!$M$33)+IF(Data!$AC294&lt;&gt;"",Scoring!$M$34)+IF(Data!$AD294&lt;&gt;"",Scoring!$M$35)+IF(Data!$AE294&lt;&gt;"",Scoring!$M$36)+IF(Data!$AF294&lt;&gt;"",Scoring!$M$37)+IF(Data!$AG294&lt;&gt;"",Scoring!$M$38)+IF(Data!$AH294&lt;&gt;"",Scoring!$M$39)+IF(Data!$AI294&lt;&gt;"",Scoring!$M$40)+IF(Data!$AJ294&lt;&gt;"",Scoring!$M$41)+IF(Data!$AK294&lt;&gt;"",Scoring!$M$42)+IF(Data!$AL294&lt;&gt;"",Scoring!$M$43)+IF(Data!$AM294&lt;&gt;"",Scoring!$M$44)+IF(Data!$AN294&lt;&gt;"",Scoring!$M$45)+IF(Data!$AO294&lt;&gt;"",Scoring!$M$46)+IF(Data!$AP294&lt;&gt;"",Scoring!$M$47)+IF(Data!$AQ294&lt;&gt;"",Scoring!$M$48)+IF(Data!$AR294&lt;&gt;"",Scoring!$M$49)+IF(Data!$AS294&lt;&gt;"",Scoring!$M$50)+IF(Data!$AT294&lt;&gt;"",Scoring!$M$51)+IF(Data!$AU294&lt;&gt;"",Scoring!$M$52),"")</f>
        <v/>
      </c>
      <c r="BO294" s="184" t="str">
        <f>IF(BN294&lt;&gt;"",LOOKUP(BN294,Likelihoods!$A$7:$A$107,Likelihoods!K$7:K$107),"")</f>
        <v/>
      </c>
      <c r="BP294" s="179" t="str">
        <f>IF(AND(COUNTBLANK($B294:$O294)=13,COUNTBLANK($P294:$Q294)=1,COUNTBLANK($R294:$U294)=3,COUNTBLANK($V294:$X294)=2,COUNTBLANK($Y294:$AE294)=6,COUNTBLANK($AF294:$AJ294)=4,COUNTBLANK($AK294:AN294)=3,COUNTBLANK($AO294:$AQ294)=2,COUNTBLANK($AR294:$AS294)=1,COUNTBLANK($AT294:$AU294)=1),IF(Data!$B294&lt;&gt;"",Scoring!$N$7)+IF(Data!$C294&lt;&gt;"",Scoring!$N$8)+IF(Data!$D294&lt;&gt;"",Scoring!$N$9)+IF(Data!$E294&lt;&gt;"",Scoring!$N$10)+IF(Data!$F294&lt;&gt;"",Scoring!$N$11)+IF(Data!$G294&lt;&gt;"",Scoring!$N$12)+IF(Data!$H294&lt;&gt;"",Scoring!$N$13)+IF(Data!$I294&lt;&gt;"",Scoring!$N$14)+IF(Data!$J294&lt;&gt;"",Scoring!$N$15)+IF(Data!$K294&lt;&gt;"",Scoring!$N$16)+IF(Data!$L294&lt;&gt;"",Scoring!$N$17)+IF(Data!$M294&lt;&gt;"",Scoring!$N$18)+IF(Data!$N294&lt;&gt;"",Scoring!$N$19)+IF(Data!$O294&lt;&gt;"",Scoring!$N$20)+IF(Data!$P294&lt;&gt;"",Scoring!$N$21)+IF(Data!$Q294&lt;&gt;"",Scoring!$N$22)+IF(Data!$R294&lt;&gt;"",Scoring!$N$23)+IF(Data!$S294&lt;&gt;"",Scoring!$N$24)+IF(Data!$T294&lt;&gt;"",Scoring!$N$25)+IF(Data!$U294&lt;&gt;"",Scoring!$N$26)+IF(Data!$V294&lt;&gt;"",Scoring!$N$27)+IF(Data!$W294&lt;&gt;"",Scoring!$N$28)+IF(Data!$X294&lt;&gt;"",Scoring!$N$29)+IF(Data!$Y294&lt;&gt;"",Scoring!$N$30)+IF(Data!$Z294&lt;&gt;"",Scoring!$N$31)+IF(Data!$AA294&lt;&gt;"",Scoring!$N$32)+IF(Data!$AB294&lt;&gt;"",Scoring!$N$33)+IF(Data!$AC294&lt;&gt;"",Scoring!$N$34)+IF(Data!$AD294&lt;&gt;"",Scoring!$N$35)+IF(Data!$AE294&lt;&gt;"",Scoring!$N$36)+IF(Data!$AF294&lt;&gt;"",Scoring!$N$37)+IF(Data!$AG294&lt;&gt;"",Scoring!$N$38)+IF(Data!$AH294&lt;&gt;"",Scoring!$N$39)+IF(Data!$AI294&lt;&gt;"",Scoring!$N$40)+IF(Data!$AJ294&lt;&gt;"",Scoring!$N$41)+IF(Data!$AK294&lt;&gt;"",Scoring!$N$42)+IF(Data!$AL294&lt;&gt;"",Scoring!$N$43)+IF(Data!$AM294&lt;&gt;"",Scoring!$N$44)+IF(Data!$AN294&lt;&gt;"",Scoring!$N$45)+IF(Data!$AO294&lt;&gt;"",Scoring!$N$46)+IF(Data!$AP294&lt;&gt;"",Scoring!$N$47)+IF(Data!$AQ294&lt;&gt;"",Scoring!$N$48)+IF(Data!$AR294&lt;&gt;"",Scoring!$N$49)+IF(Data!$AS294&lt;&gt;"",Scoring!$N$50)+IF(Data!$AT294&lt;&gt;"",Scoring!$N$51)+IF(Data!$AU294&lt;&gt;"",Scoring!$N$52),"")</f>
        <v/>
      </c>
      <c r="BQ294" s="189" t="str">
        <f>IF(BP294&lt;&gt;"",LOOKUP(BP294,Likelihoods!$A$7:$A$107,Likelihoods!L$7:L$107),"")</f>
        <v/>
      </c>
      <c r="BR294" s="181" t="str">
        <f>IF(AND(COUNTBLANK($B294:$O294)=13,COUNTBLANK($P294:$Q294)=1,COUNTBLANK($R294:$U294)=3,COUNTBLANK($V294:$X294)=2,COUNTBLANK($Y294:$AE294)=6,COUNTBLANK($AF294:$AJ294)=4,COUNTBLANK($AK294:AN294)=3,COUNTBLANK($AO294:$AQ294)=2,COUNTBLANK($AR294:$AS294)=1,COUNTBLANK($AT294:$AU294)=1),IF(Data!$B294&lt;&gt;"",Scoring!$O$7)+IF(Data!$C294&lt;&gt;"",Scoring!$O$8)+IF(Data!$D294&lt;&gt;"",Scoring!$O$9)+IF(Data!$E294&lt;&gt;"",Scoring!$O$10)+IF(Data!$F294&lt;&gt;"",Scoring!$O$11)+IF(Data!$G294&lt;&gt;"",Scoring!$O$12)+IF(Data!$H294&lt;&gt;"",Scoring!$O$13)+IF(Data!$I294&lt;&gt;"",Scoring!$O$14)+IF(Data!$J294&lt;&gt;"",Scoring!$O$15)+IF(Data!$K294&lt;&gt;"",Scoring!$O$16)+IF(Data!$L294&lt;&gt;"",Scoring!$O$17)+IF(Data!$M294&lt;&gt;"",Scoring!$O$18)+IF(Data!$N294&lt;&gt;"",Scoring!$O$19)+IF(Data!$O294&lt;&gt;"",Scoring!$O$20)+IF(Data!$P294&lt;&gt;"",Scoring!$O$21)+IF(Data!$Q294&lt;&gt;"",Scoring!$O$22)+IF(Data!$R294&lt;&gt;"",Scoring!$O$23)+IF(Data!$S294&lt;&gt;"",Scoring!$O$24)+IF(Data!$T294&lt;&gt;"",Scoring!$O$25)+IF(Data!$U294&lt;&gt;"",Scoring!$O$26)+IF(Data!$V294&lt;&gt;"",Scoring!$O$27)+IF(Data!$W294&lt;&gt;"",Scoring!$O$28)+IF(Data!$X294&lt;&gt;"",Scoring!$O$29)+IF(Data!$Y294&lt;&gt;"",Scoring!$O$30)+IF(Data!$Z294&lt;&gt;"",Scoring!$O$31)+IF(Data!$AA294&lt;&gt;"",Scoring!$O$32)+IF(Data!$AB294&lt;&gt;"",Scoring!$O$33)+IF(Data!$AC294&lt;&gt;"",Scoring!$O$34)+IF(Data!$AD294&lt;&gt;"",Scoring!$O$35)+IF(Data!$AE294&lt;&gt;"",Scoring!$O$36)+IF(Data!$AF294&lt;&gt;"",Scoring!$O$37)+IF(Data!$AG294&lt;&gt;"",Scoring!$O$38)+IF(Data!$AH294&lt;&gt;"",Scoring!$O$39)+IF(Data!$AI294&lt;&gt;"",Scoring!$O$40)+IF(Data!$AJ294&lt;&gt;"",Scoring!$O$41)+IF(Data!$AK294&lt;&gt;"",Scoring!$O$42)+IF(Data!$AL294&lt;&gt;"",Scoring!$O$43)+IF(Data!$AM294&lt;&gt;"",Scoring!$O$44)+IF(Data!$AN294&lt;&gt;"",Scoring!$O$45)+IF(Data!$AO294&lt;&gt;"",Scoring!$O$46)+IF(Data!$AP294&lt;&gt;"",Scoring!$O$47)+IF(Data!$AQ294&lt;&gt;"",Scoring!$O$48)+IF(Data!$AR294&lt;&gt;"",Scoring!$O$49)+IF(Data!$AS294&lt;&gt;"",Scoring!$O$50)+IF(Data!$AT294&lt;&gt;"",Scoring!$O$51)+IF(Data!$AU294&lt;&gt;"",Scoring!$O$52),"")</f>
        <v/>
      </c>
      <c r="BS294" s="184" t="str">
        <f>IF(BR294&lt;&gt;"",LOOKUP(BR294,Likelihoods!$A$7:$A$107,Likelihoods!M$7:M$107),"")</f>
        <v/>
      </c>
      <c r="BT294" s="181" t="str">
        <f>IF(AND(COUNTBLANK($B294:$O294)=13,COUNTBLANK($P294:$Q294)=1,COUNTBLANK($R294:$U294)=3,COUNTBLANK($V294:$X294)=2,COUNTBLANK($Y294:$AE294)=6,COUNTBLANK($AF294:$AJ294)=4,COUNTBLANK($AK294:AN294)=3,COUNTBLANK($AO294:$AQ294)=2,COUNTBLANK($AR294:$AS294)=1,COUNTBLANK($AT294:$AU294)=1),IF(Data!$B294&lt;&gt;"",Scoring!$P$7)+IF(Data!$C294&lt;&gt;"",Scoring!$P$8)+IF(Data!$D294&lt;&gt;"",Scoring!$P$9)+IF(Data!$E294&lt;&gt;"",Scoring!$P$10)+IF(Data!$F294&lt;&gt;"",Scoring!$P$11)+IF(Data!$G294&lt;&gt;"",Scoring!$P$12)+IF(Data!$H294&lt;&gt;"",Scoring!$P$13)+IF(Data!$I294&lt;&gt;"",Scoring!$P$14)+IF(Data!$J294&lt;&gt;"",Scoring!$P$15)+IF(Data!$K294&lt;&gt;"",Scoring!$P$16)+IF(Data!$L294&lt;&gt;"",Scoring!$P$17)+IF(Data!$M294&lt;&gt;"",Scoring!$P$18)+IF(Data!$N294&lt;&gt;"",Scoring!$P$19)+IF(Data!$O294&lt;&gt;"",Scoring!$P$20)+IF(Data!$P294&lt;&gt;"",Scoring!$P$21)+IF(Data!$Q294&lt;&gt;"",Scoring!$P$22)+IF(Data!$R294&lt;&gt;"",Scoring!$P$23)+IF(Data!$S294&lt;&gt;"",Scoring!$P$24)+IF(Data!$T294&lt;&gt;"",Scoring!$P$25)+IF(Data!$U294&lt;&gt;"",Scoring!$P$26)+IF(Data!$V294&lt;&gt;"",Scoring!$P$27)+IF(Data!$W294&lt;&gt;"",Scoring!$P$28)+IF(Data!$X294&lt;&gt;"",Scoring!$P$29)+IF(Data!$Y294&lt;&gt;"",Scoring!$P$30)+IF(Data!$Z294&lt;&gt;"",Scoring!$P$31)+IF(Data!$AA294&lt;&gt;"",Scoring!$P$32)+IF(Data!$AB294&lt;&gt;"",Scoring!$P$33)+IF(Data!$AC294&lt;&gt;"",Scoring!$P$34)+IF(Data!$AD294&lt;&gt;"",Scoring!$P$35)+IF(Data!$AE294&lt;&gt;"",Scoring!$P$36)+IF(Data!$AF294&lt;&gt;"",Scoring!$P$37)+IF(Data!$AG294&lt;&gt;"",Scoring!$P$38)+IF(Data!$AH294&lt;&gt;"",Scoring!$P$39)+IF(Data!$AI294&lt;&gt;"",Scoring!$P$40)+IF(Data!$AJ294&lt;&gt;"",Scoring!$P$41)+IF(Data!$AK294&lt;&gt;"",Scoring!$P$42)+IF(Data!$AL294&lt;&gt;"",Scoring!$P$43)+IF(Data!$AM294&lt;&gt;"",Scoring!$P$44)+IF(Data!$AN294&lt;&gt;"",Scoring!$P$45)+IF(Data!$AO294&lt;&gt;"",Scoring!$P$46)+IF(Data!$AP294&lt;&gt;"",Scoring!$P$47)+IF(Data!$AQ294&lt;&gt;"",Scoring!$P$48)+IF(Data!$AR294&lt;&gt;"",Scoring!$P$49)+IF(Data!$AS294&lt;&gt;"",Scoring!$P$50)+IF(Data!$AT294&lt;&gt;"",Scoring!$P$51)+IF(Data!$AU294&lt;&gt;"",Scoring!$P$52),"")</f>
        <v/>
      </c>
      <c r="BU294" s="180" t="str">
        <f>IF(BT294&lt;&gt;"",LOOKUP(BT294,Likelihoods!$A$7:$A$107,Likelihoods!N$7:N$107),"")</f>
        <v/>
      </c>
      <c r="BV294" s="181" t="str">
        <f>IF(AND(COUNTBLANK($B294:$O294)=13,COUNTBLANK($P294:$Q294)=1,COUNTBLANK($R294:$U294)=3,COUNTBLANK($V294:$X294)=2,COUNTBLANK($Y294:$AE294)=6,COUNTBLANK($AF294:$AJ294)=4,COUNTBLANK($AK294:AN294)=3,COUNTBLANK($AO294:$AQ294)=2,COUNTBLANK($AR294:$AS294)=1,COUNTBLANK($AT294:$AU294)=1),IF(Data!$B294&lt;&gt;"",Scoring!$Q$7)+IF(Data!$C294&lt;&gt;"",Scoring!$Q$8)+IF(Data!$D294&lt;&gt;"",Scoring!$Q$9)+IF(Data!$E294&lt;&gt;"",Scoring!$Q$10)+IF(Data!$F294&lt;&gt;"",Scoring!$Q$11)+IF(Data!$G294&lt;&gt;"",Scoring!$Q$12)+IF(Data!$H294&lt;&gt;"",Scoring!$Q$13)+IF(Data!$I294&lt;&gt;"",Scoring!$Q$14)+IF(Data!$J294&lt;&gt;"",Scoring!$Q$15)+IF(Data!$K294&lt;&gt;"",Scoring!$Q$16)+IF(Data!$L294&lt;&gt;"",Scoring!$Q$17)+IF(Data!$M294&lt;&gt;"",Scoring!$Q$18)+IF(Data!$N294&lt;&gt;"",Scoring!$Q$19)+IF(Data!$O294&lt;&gt;"",Scoring!$Q$20)+IF(Data!$P294&lt;&gt;"",Scoring!$Q$21)+IF(Data!$Q294&lt;&gt;"",Scoring!$Q$22)+IF(Data!$R294&lt;&gt;"",Scoring!$Q$23)+IF(Data!$S294&lt;&gt;"",Scoring!$Q$24)+IF(Data!$T294&lt;&gt;"",Scoring!$Q$25)+IF(Data!$U294&lt;&gt;"",Scoring!$Q$26)+IF(Data!$V294&lt;&gt;"",Scoring!$Q$27)+IF(Data!$W294&lt;&gt;"",Scoring!$Q$28)+IF(Data!$X294&lt;&gt;"",Scoring!$Q$29)+IF(Data!$Y294&lt;&gt;"",Scoring!$Q$30)+IF(Data!$Z294&lt;&gt;"",Scoring!$Q$31)+IF(Data!$AA294&lt;&gt;"",Scoring!$Q$32)+IF(Data!$AB294&lt;&gt;"",Scoring!$Q$33)+IF(Data!$AC294&lt;&gt;"",Scoring!$Q$34)+IF(Data!$AD294&lt;&gt;"",Scoring!$Q$35)+IF(Data!$AE294&lt;&gt;"",Scoring!$Q$36)+IF(Data!$AF294&lt;&gt;"",Scoring!$Q$37)+IF(Data!$AG294&lt;&gt;"",Scoring!$Q$38)+IF(Data!$AH294&lt;&gt;"",Scoring!$Q$39)+IF(Data!$AI294&lt;&gt;"",Scoring!$Q$40)+IF(Data!$AJ294&lt;&gt;"",Scoring!$Q$41)+IF(Data!$AK294&lt;&gt;"",Scoring!$Q$42)+IF(Data!$AL294&lt;&gt;"",Scoring!$Q$43)+IF(Data!$AM294&lt;&gt;"",Scoring!$Q$44)+IF(Data!$AN294&lt;&gt;"",Scoring!$Q$45)+IF(Data!$AO294&lt;&gt;"",Scoring!$Q$46)+IF(Data!$AP294&lt;&gt;"",Scoring!$Q$47)+IF(Data!$AQ294&lt;&gt;"",Scoring!$Q$48)+IF(Data!$AR294&lt;&gt;"",Scoring!$Q$49)+IF(Data!$AS294&lt;&gt;"",Scoring!$Q$50)+IF(Data!$AT294&lt;&gt;"",Scoring!$Q$51)+IF(Data!$AU294&lt;&gt;"",Scoring!$Q$52),"")</f>
        <v/>
      </c>
      <c r="BW294" s="183" t="str">
        <f>IF(BV294&lt;&gt;"",LOOKUP(BV294,Likelihoods!$A$7:$A$107,Likelihoods!O$7:O$107),"")</f>
        <v/>
      </c>
      <c r="BX294" s="9"/>
      <c r="BY294" s="9"/>
      <c r="BZ294" s="9"/>
      <c r="CA294" s="9"/>
      <c r="CB294" s="9"/>
      <c r="CC294" s="9"/>
      <c r="CD294" s="9"/>
      <c r="CE294" s="9"/>
      <c r="CF294" s="9"/>
      <c r="CG294" s="9"/>
      <c r="CH294" s="9"/>
      <c r="CI294" s="9"/>
      <c r="CJ294" s="9"/>
      <c r="CK294" s="9"/>
    </row>
    <row r="295" spans="1:89" ht="14.25">
      <c r="A295" s="59"/>
      <c r="B295" s="76"/>
      <c r="C295" s="77"/>
      <c r="D295" s="77"/>
      <c r="E295" s="77"/>
      <c r="F295" s="77"/>
      <c r="G295" s="77"/>
      <c r="H295" s="77"/>
      <c r="I295" s="77"/>
      <c r="J295" s="77"/>
      <c r="K295" s="77"/>
      <c r="L295" s="77"/>
      <c r="M295" s="77"/>
      <c r="N295" s="77"/>
      <c r="O295" s="77"/>
      <c r="P295" s="76"/>
      <c r="Q295" s="78"/>
      <c r="R295" s="77"/>
      <c r="S295" s="77"/>
      <c r="T295" s="77"/>
      <c r="U295" s="77"/>
      <c r="V295" s="76"/>
      <c r="W295" s="77"/>
      <c r="X295" s="78"/>
      <c r="Y295" s="77"/>
      <c r="Z295" s="77"/>
      <c r="AA295" s="77"/>
      <c r="AB295" s="77"/>
      <c r="AC295" s="77"/>
      <c r="AD295" s="77"/>
      <c r="AE295" s="77"/>
      <c r="AF295" s="76"/>
      <c r="AG295" s="77"/>
      <c r="AH295" s="77"/>
      <c r="AI295" s="77"/>
      <c r="AJ295" s="78"/>
      <c r="AK295" s="77"/>
      <c r="AL295" s="77"/>
      <c r="AM295" s="77"/>
      <c r="AN295" s="77"/>
      <c r="AO295" s="76"/>
      <c r="AP295" s="77"/>
      <c r="AQ295" s="78"/>
      <c r="AR295" s="76"/>
      <c r="AS295" s="78"/>
      <c r="AT295" s="77"/>
      <c r="AU295" s="77"/>
      <c r="AV295" s="179" t="str">
        <f>IF(AND(COUNTBLANK($B295:$O295)=13,COUNTBLANK($P295:$Q295)=1,COUNTBLANK($R295:$U295)=3,COUNTBLANK($V295:$X295)=2,COUNTBLANK($Y295:$AE295)=6,COUNTBLANK($AF295:$AJ295)=4,COUNTBLANK($AK295:AN295)=3,COUNTBLANK($AO295:$AQ295)=2,COUNTBLANK($AR295:$AS295)=1,COUNTBLANK($AT295:$AU295)=1),IF(Data!$B295&lt;&gt;"",Scoring!$D$7)+IF(Data!$C295&lt;&gt;"",Scoring!$D$8)+IF(Data!$D295&lt;&gt;"",Scoring!$D$9)+IF(Data!$E295&lt;&gt;"",Scoring!$D$10)+IF(Data!$F295&lt;&gt;"",Scoring!$D$11)+IF(Data!$G295&lt;&gt;"",Scoring!$D$12)+IF(Data!$H295&lt;&gt;"",Scoring!$D$13)+IF(Data!$I295&lt;&gt;"",Scoring!$D$14)+IF(Data!$J295&lt;&gt;"",Scoring!$D$15)+IF(Data!$K295&lt;&gt;"",Scoring!$D$16)+IF(Data!$L295&lt;&gt;"",Scoring!$D$17)+IF(Data!$M295&lt;&gt;"",Scoring!$D$18)+IF(Data!$N295&lt;&gt;"",Scoring!$D$19)+IF(Data!$O295&lt;&gt;"",Scoring!$D$20)+IF(Data!$P295&lt;&gt;"",Scoring!$D$21)+IF(Data!$Q295&lt;&gt;"",Scoring!$D$22)+IF(Data!$R295&lt;&gt;"",Scoring!$D$23)+IF(Data!$S295&lt;&gt;"",Scoring!$D$24)+IF(Data!$T295&lt;&gt;"",Scoring!$D$25)+IF(Data!$U295&lt;&gt;"",Scoring!$D$26)+IF(Data!$V295&lt;&gt;"",Scoring!$D$27)+IF(Data!$W295&lt;&gt;"",Scoring!$D$28)+IF(Data!$X295&lt;&gt;"",Scoring!$D$29)+IF(Data!$Y295&lt;&gt;"",Scoring!$D$30)+IF(Data!$Z295&lt;&gt;"",Scoring!$D$31)+IF(Data!$AA295&lt;&gt;"",Scoring!$D$32)+IF(Data!$AB295&lt;&gt;"",Scoring!$D$33)+IF(Data!$AC295&lt;&gt;"",Scoring!$D$34)+IF(Data!$AD295&lt;&gt;"",Scoring!$D$35)+IF(Data!$AE295&lt;&gt;"",Scoring!$D$36)+IF(Data!$AF295&lt;&gt;"",Scoring!$D$37)+IF(Data!$AG295&lt;&gt;"",Scoring!$D$38)+IF(Data!$AH295&lt;&gt;"",Scoring!$D$39)+IF(Data!$AI295&lt;&gt;"",Scoring!$D$40)+IF(Data!$AJ295&lt;&gt;"",Scoring!$D$41)+IF(Data!$AK295&lt;&gt;"",Scoring!$D$42)+IF(Data!$AL295&lt;&gt;"",Scoring!$D$43)+IF(Data!$AM295&lt;&gt;"",Scoring!$D$44)+IF(Data!$AN295&lt;&gt;"",Scoring!$D$45)+IF(Data!$AO295&lt;&gt;"",Scoring!$D$46)+IF(Data!$AP295&lt;&gt;"",Scoring!$D$47)+IF(Data!$AQ295&lt;&gt;"",Scoring!$D$48)+IF(Data!$AR295&lt;&gt;"",Scoring!$D$49)+IF(Data!$AS295&lt;&gt;"",Scoring!$D$50)+IF(Data!$AT295&lt;&gt;"",Scoring!$D$51)+IF(Data!$AU295&lt;&gt;"",Scoring!$D$52),"")</f>
        <v/>
      </c>
      <c r="AW295" s="180" t="str">
        <f>IF(AV295&lt;&gt;"",LOOKUP(AV295,Likelihoods!$A$7:$A$107,Likelihoods!B$7:B$107),"")</f>
        <v/>
      </c>
      <c r="AX295" s="181" t="str">
        <f>IF(AND(COUNTBLANK($B295:$O295)=13,COUNTBLANK($P295:$Q295)=1,COUNTBLANK($R295:$U295)=3,COUNTBLANK($V295:$X295)=2,COUNTBLANK($Y295:$AE295)=6,COUNTBLANK($AF295:$AJ295)=4,COUNTBLANK($AK295:AN295)=3,COUNTBLANK($AO295:$AQ295)=2,COUNTBLANK($AR295:$AS295)=1,COUNTBLANK($AT295:$AU295)=1),IF(Data!$B295&lt;&gt;"",Scoring!$E$7)+IF(Data!$C295&lt;&gt;"",Scoring!$E$8)+IF(Data!$D295&lt;&gt;"",Scoring!$E$9)+IF(Data!$E295&lt;&gt;"",Scoring!$E$10)+IF(Data!$F295&lt;&gt;"",Scoring!$E$11)+IF(Data!$G295&lt;&gt;"",Scoring!$E$12)+IF(Data!$H295&lt;&gt;"",Scoring!$E$13)+IF(Data!$I295&lt;&gt;"",Scoring!$E$14)+IF(Data!$J295&lt;&gt;"",Scoring!$E$15)+IF(Data!$K295&lt;&gt;"",Scoring!$E$16)+IF(Data!$L295&lt;&gt;"",Scoring!$E$17)+IF(Data!$M295&lt;&gt;"",Scoring!$E$18)+IF(Data!$N295&lt;&gt;"",Scoring!$E$19)+IF(Data!$O295&lt;&gt;"",Scoring!$E$20)+IF(Data!$P295&lt;&gt;"",Scoring!$E$21)+IF(Data!$Q295&lt;&gt;"",Scoring!$E$22)+IF(Data!$R295&lt;&gt;"",Scoring!$E$23)+IF(Data!$S295&lt;&gt;"",Scoring!$E$24)+IF(Data!$T295&lt;&gt;"",Scoring!$E$25)+IF(Data!$U295&lt;&gt;"",Scoring!$E$26)+IF(Data!$V295&lt;&gt;"",Scoring!$E$27)+IF(Data!$W295&lt;&gt;"",Scoring!$E$28)+IF(Data!$X295&lt;&gt;"",Scoring!$E$29)+IF(Data!$Y295&lt;&gt;"",Scoring!$E$30)+IF(Data!$Z295&lt;&gt;"",Scoring!$E$31)+IF(Data!$AA295&lt;&gt;"",Scoring!$E$32)+IF(Data!$AB295&lt;&gt;"",Scoring!$E$33)+IF(Data!$AC295&lt;&gt;"",Scoring!$E$34)+IF(Data!$AD295&lt;&gt;"",Scoring!$E$35)+IF(Data!$AE295&lt;&gt;"",Scoring!$E$36)+IF(Data!$AF295&lt;&gt;"",Scoring!$E$37)+IF(Data!$AG295&lt;&gt;"",Scoring!$E$38)+IF(Data!$AH295&lt;&gt;"",Scoring!$E$39)+IF(Data!$AI295&lt;&gt;"",Scoring!$E$40)+IF(Data!$AJ295&lt;&gt;"",Scoring!$E$41)+IF(Data!$AK295&lt;&gt;"",Scoring!$E$42)+IF(Data!$AL295&lt;&gt;"",Scoring!$E$43)+IF(Data!$AM295&lt;&gt;"",Scoring!$E$44)+IF(Data!$AN295&lt;&gt;"",Scoring!$E$45)+IF(Data!$AO295&lt;&gt;"",Scoring!$E$46)+IF(Data!$AP295&lt;&gt;"",Scoring!$E$47)+IF(Data!$AQ295&lt;&gt;"",Scoring!$E$48)+IF(Data!$AR295&lt;&gt;"",Scoring!$E$49)+IF(Data!$AS295&lt;&gt;"",Scoring!$E$50)+IF(Data!$AT295&lt;&gt;"",Scoring!$E$51)+IF(Data!$AU295&lt;&gt;"",Scoring!$E$52),"")</f>
        <v/>
      </c>
      <c r="AY295" s="180" t="str">
        <f>IF(AX295&lt;&gt;"",LOOKUP(AX295,Likelihoods!$A$7:$A$107,Likelihoods!C$7:C$107),"")</f>
        <v/>
      </c>
      <c r="AZ295" s="182" t="str">
        <f>IF(AND(COUNTBLANK($B295:$O295)=13,COUNTBLANK($P295:$Q295)=1,COUNTBLANK($R295:$U295)=3,COUNTBLANK($V295:$X295)=2,COUNTBLANK($Y295:$AE295)=6,COUNTBLANK($AF295:$AJ295)=4,COUNTBLANK($AK295:AN295)=3,COUNTBLANK($AO295:$AQ295)=2,COUNTBLANK($AR295:$AS295)=1,COUNTBLANK($AT295:$AU295)=1),IF(Data!$B295&lt;&gt;"",Scoring!$F$7)+IF(Data!$C295&lt;&gt;"",Scoring!$F$8)+IF(Data!$D295&lt;&gt;"",Scoring!$F$9)+IF(Data!$E295&lt;&gt;"",Scoring!$F$10)+IF(Data!$F295&lt;&gt;"",Scoring!$F$11)+IF(Data!$G295&lt;&gt;"",Scoring!$F$12)+IF(Data!$H295&lt;&gt;"",Scoring!$F$13)+IF(Data!$I295&lt;&gt;"",Scoring!$F$14)+IF(Data!$J295&lt;&gt;"",Scoring!$F$15)+IF(Data!$K295&lt;&gt;"",Scoring!$F$16)+IF(Data!$L295&lt;&gt;"",Scoring!$F$17)+IF(Data!$M295&lt;&gt;"",Scoring!$F$18)+IF(Data!$N295&lt;&gt;"",Scoring!$F$19)+IF(Data!$O295&lt;&gt;"",Scoring!$F$20)+IF(Data!$P295&lt;&gt;"",Scoring!$F$21)+IF(Data!$Q295&lt;&gt;"",Scoring!$F$22)+IF(Data!$R295&lt;&gt;"",Scoring!$F$23)+IF(Data!$S295&lt;&gt;"",Scoring!$F$24)+IF(Data!$T295&lt;&gt;"",Scoring!$F$25)+IF(Data!$U295&lt;&gt;"",Scoring!$F$26)+IF(Data!$V295&lt;&gt;"",Scoring!$F$27)+IF(Data!$W295&lt;&gt;"",Scoring!$F$28)+IF(Data!$X295&lt;&gt;"",Scoring!$F$29)+IF(Data!$Y295&lt;&gt;"",Scoring!$F$30)+IF(Data!$Z295&lt;&gt;"",Scoring!$F$31)+IF(Data!$AA295&lt;&gt;"",Scoring!$F$32)+IF(Data!$AB295&lt;&gt;"",Scoring!$F$33)+IF(Data!$AC295&lt;&gt;"",Scoring!$F$34)+IF(Data!$AD295&lt;&gt;"",Scoring!$F$35)+IF(Data!$AE295&lt;&gt;"",Scoring!$F$36)+IF(Data!$AF295&lt;&gt;"",Scoring!$F$37)+IF(Data!$AG295&lt;&gt;"",Scoring!$F$38)+IF(Data!$AH295&lt;&gt;"",Scoring!$F$39)+IF(Data!$AI295&lt;&gt;"",Scoring!$F$40)+IF(Data!$AJ295&lt;&gt;"",Scoring!$F$41)+IF(Data!$AK295&lt;&gt;"",Scoring!$F$42)+IF(Data!$AL295&lt;&gt;"",Scoring!$F$43)+IF(Data!$AM295&lt;&gt;"",Scoring!$F$44)+IF(Data!$AN295&lt;&gt;"",Scoring!$F$45)+IF(Data!$AO295&lt;&gt;"",Scoring!$F$46)+IF(Data!$AP295&lt;&gt;"",Scoring!$F$47)+IF(Data!$AQ295&lt;&gt;"",Scoring!$F$48)+IF(Data!$AR295&lt;&gt;"",Scoring!$F$49)+IF(Data!$AS295&lt;&gt;"",Scoring!$F$50)+IF(Data!$AT295&lt;&gt;"",Scoring!$F$51)+IF(Data!$AU295&lt;&gt;"",Scoring!$F$52),"")</f>
        <v/>
      </c>
      <c r="BA295" s="183" t="str">
        <f>IF(AZ295&lt;&gt;"",LOOKUP(AZ295,Likelihoods!$A$7:$A$107,Likelihoods!D$7:D$107),"")</f>
        <v/>
      </c>
      <c r="BB295" s="181" t="str">
        <f>IF(AND(COUNTBLANK($B295:$O295)=13,COUNTBLANK($P295:$Q295)=1,COUNTBLANK($R295:$U295)=3,COUNTBLANK($V295:$X295)=2,COUNTBLANK($Y295:$AE295)=6,COUNTBLANK($AF295:$AJ295)=4,COUNTBLANK($AK295:AN295)=3,COUNTBLANK($AO295:$AQ295)=2,COUNTBLANK($AR295:$AS295)=1,COUNTBLANK($AT295:$AU295)=1),IF(Data!$B295&lt;&gt;"",Scoring!$G$7)+IF(Data!$C295&lt;&gt;"",Scoring!$G$8)+IF(Data!$D295&lt;&gt;"",Scoring!$G$9)+IF(Data!$E295&lt;&gt;"",Scoring!$G$10)+IF(Data!$F295&lt;&gt;"",Scoring!$G$11)+IF(Data!$G295&lt;&gt;"",Scoring!$G$12)+IF(Data!$H295&lt;&gt;"",Scoring!$G$13)+IF(Data!$I295&lt;&gt;"",Scoring!$G$14)+IF(Data!$J295&lt;&gt;"",Scoring!$G$15)+IF(Data!$K295&lt;&gt;"",Scoring!$G$16)+IF(Data!$L295&lt;&gt;"",Scoring!$G$17)+IF(Data!$M295&lt;&gt;"",Scoring!$G$18)+IF(Data!$N295&lt;&gt;"",Scoring!$G$19)+IF(Data!$O295&lt;&gt;"",Scoring!$G$20)+IF(Data!$P295&lt;&gt;"",Scoring!$G$21)+IF(Data!$Q295&lt;&gt;"",Scoring!$G$22)+IF(Data!$R295&lt;&gt;"",Scoring!$G$23)+IF(Data!$S295&lt;&gt;"",Scoring!$G$24)+IF(Data!$T295&lt;&gt;"",Scoring!$G$25)+IF(Data!$U295&lt;&gt;"",Scoring!$G$26)+IF(Data!$V295&lt;&gt;"",Scoring!$G$27)+IF(Data!$W295&lt;&gt;"",Scoring!$G$28)+IF(Data!$X295&lt;&gt;"",Scoring!$G$29)+IF(Data!$Y295&lt;&gt;"",Scoring!$G$30)+IF(Data!$Z295&lt;&gt;"",Scoring!$G$31)+IF(Data!$AA295&lt;&gt;"",Scoring!$G$32)+IF(Data!$AB295&lt;&gt;"",Scoring!$G$33)+IF(Data!$AC295&lt;&gt;"",Scoring!$G$34)+IF(Data!$AD295&lt;&gt;"",Scoring!$G$35)+IF(Data!$AE295&lt;&gt;"",Scoring!$G$36)+IF(Data!$AF295&lt;&gt;"",Scoring!$G$37)+IF(Data!$AG295&lt;&gt;"",Scoring!$G$38)+IF(Data!$AH295&lt;&gt;"",Scoring!$G$39)+IF(Data!$AI295&lt;&gt;"",Scoring!$G$40)+IF(Data!$AJ295&lt;&gt;"",Scoring!$G$41)+IF(Data!$AK295&lt;&gt;"",Scoring!$G$42)+IF(Data!$AL295&lt;&gt;"",Scoring!$G$43)+IF(Data!$AM295&lt;&gt;"",Scoring!$G$44)+IF(Data!$AN295&lt;&gt;"",Scoring!$G$45)+IF(Data!$AO295&lt;&gt;"",Scoring!$G$46)+IF(Data!$AP295&lt;&gt;"",Scoring!$G$47)+IF(Data!$AQ295&lt;&gt;"",Scoring!$G$48)+IF(Data!$AR295&lt;&gt;"",Scoring!$G$49)+IF(Data!$AS295&lt;&gt;"",Scoring!$G$50)+IF(Data!$AT295&lt;&gt;"",Scoring!$G$51)+IF(Data!$AU295&lt;&gt;"",Scoring!$G$52),"")</f>
        <v/>
      </c>
      <c r="BC295" s="184" t="str">
        <f>IF(BB295&lt;&gt;"",LOOKUP(BB295,Likelihoods!$A$7:$A$107,Likelihoods!E$7:E$107),"")</f>
        <v/>
      </c>
      <c r="BD295" s="185" t="str">
        <f>IF(AND(COUNTBLANK($B295:$O295)=13,COUNTBLANK($P295:$Q295)=1,COUNTBLANK($R295:$U295)=3,COUNTBLANK($V295:$X295)=2,COUNTBLANK($Y295:$AE295)=6,COUNTBLANK($AF295:$AJ295)=4,COUNTBLANK($AK295:AN295)=3,COUNTBLANK($AO295:$AQ295)=2,COUNTBLANK($AR295:$AS295)=1,COUNTBLANK($AT295:$AU295)=1),IF(Data!$B295&lt;&gt;"",Scoring!$H$7)+IF(Data!$C295&lt;&gt;"",Scoring!$H$8)+IF(Data!$D295&lt;&gt;"",Scoring!$H$9)+IF(Data!$E295&lt;&gt;"",Scoring!$H$10)+IF(Data!$F295&lt;&gt;"",Scoring!$H$11)+IF(Data!$G295&lt;&gt;"",Scoring!$H$12)+IF(Data!$H295&lt;&gt;"",Scoring!$H$13)+IF(Data!$I295&lt;&gt;"",Scoring!$H$14)+IF(Data!$J295&lt;&gt;"",Scoring!$H$15)+IF(Data!$K295&lt;&gt;"",Scoring!$H$16)+IF(Data!$L295&lt;&gt;"",Scoring!$H$17)+IF(Data!$M295&lt;&gt;"",Scoring!$H$18)+IF(Data!$N295&lt;&gt;"",Scoring!$H$19)+IF(Data!$O295&lt;&gt;"",Scoring!$H$20)+IF(Data!$P295&lt;&gt;"",Scoring!$H$21)+IF(Data!$Q295&lt;&gt;"",Scoring!$H$22)+IF(Data!$R295&lt;&gt;"",Scoring!$H$23)+IF(Data!$S295&lt;&gt;"",Scoring!$H$24)+IF(Data!$T295&lt;&gt;"",Scoring!$H$25)+IF(Data!$U295&lt;&gt;"",Scoring!$H$26)+IF(Data!$V295&lt;&gt;"",Scoring!$H$27)+IF(Data!$W295&lt;&gt;"",Scoring!$H$28)+IF(Data!$X295&lt;&gt;"",Scoring!$H$29)+IF(Data!$Y295&lt;&gt;"",Scoring!$H$30)+IF(Data!$Z295&lt;&gt;"",Scoring!$H$31)+IF(Data!$AA295&lt;&gt;"",Scoring!$H$32)+IF(Data!$AB295&lt;&gt;"",Scoring!$H$33)+IF(Data!$AC295&lt;&gt;"",Scoring!$H$34)+IF(Data!$AD295&lt;&gt;"",Scoring!$H$35)+IF(Data!$AE295&lt;&gt;"",Scoring!$H$36)+IF(Data!$AF295&lt;&gt;"",Scoring!$H$37)+IF(Data!$AG295&lt;&gt;"",Scoring!$H$38)+IF(Data!$AH295&lt;&gt;"",Scoring!$H$39)+IF(Data!$AI295&lt;&gt;"",Scoring!$H$40)+IF(Data!$AJ295&lt;&gt;"",Scoring!$H$41)+IF(Data!$AK295&lt;&gt;"",Scoring!$H$42)+IF(Data!$AL295&lt;&gt;"",Scoring!$H$43)+IF(Data!$AM295&lt;&gt;"",Scoring!$H$44)+IF(Data!$AN295&lt;&gt;"",Scoring!$H$45)+IF(Data!$AO295&lt;&gt;"",Scoring!$H$46)+IF(Data!$AP295&lt;&gt;"",Scoring!$H$47)+IF(Data!$AQ295&lt;&gt;"",Scoring!$H$48)+IF(Data!$AR295&lt;&gt;"",Scoring!$H$49)+IF(Data!$AS295&lt;&gt;"",Scoring!$H$50)+IF(Data!$AT295&lt;&gt;"",Scoring!$H$51)+IF(Data!$AU295&lt;&gt;"",Scoring!$H$52),"")</f>
        <v/>
      </c>
      <c r="BE295" s="186" t="str">
        <f>IF(BD295&lt;&gt;"",LOOKUP(BD295,Likelihoods!$A$7:$A$107,Likelihoods!F$7:F$107),"")</f>
        <v/>
      </c>
      <c r="BF295" s="181" t="str">
        <f>IF(AND(COUNTBLANK($B295:$O295)=13,COUNTBLANK($P295:$Q295)=1,COUNTBLANK($R295:$U295)=3,COUNTBLANK($V295:$X295)=2,COUNTBLANK($Y295:$AE295)=6,COUNTBLANK($AF295:$AJ295)=4,COUNTBLANK($AK295:AN295)=3,COUNTBLANK($AO295:$AQ295)=2,COUNTBLANK($AR295:$AS295)=1,COUNTBLANK($AT295:$AU295)=1),IF(Data!$B295&lt;&gt;"",Scoring!$I$7)+IF(Data!$C295&lt;&gt;"",Scoring!$I$8)+IF(Data!$D295&lt;&gt;"",Scoring!$I$9)+IF(Data!$E295&lt;&gt;"",Scoring!$I$10)+IF(Data!$F295&lt;&gt;"",Scoring!$I$11)+IF(Data!$G295&lt;&gt;"",Scoring!$I$12)+IF(Data!$H295&lt;&gt;"",Scoring!$I$13)+IF(Data!$I295&lt;&gt;"",Scoring!$I$14)+IF(Data!$J295&lt;&gt;"",Scoring!$I$15)+IF(Data!$K295&lt;&gt;"",Scoring!$I$16)+IF(Data!$L295&lt;&gt;"",Scoring!$I$17)+IF(Data!$M295&lt;&gt;"",Scoring!$I$18)+IF(Data!$N295&lt;&gt;"",Scoring!$I$19)+IF(Data!$O295&lt;&gt;"",Scoring!$I$20)+IF(Data!$P295&lt;&gt;"",Scoring!$I$21)+IF(Data!$Q295&lt;&gt;"",Scoring!$I$22)+IF(Data!$R295&lt;&gt;"",Scoring!$I$23)+IF(Data!$S295&lt;&gt;"",Scoring!$I$24)+IF(Data!$T295&lt;&gt;"",Scoring!$I$25)+IF(Data!$U295&lt;&gt;"",Scoring!$I$26)+IF(Data!$V295&lt;&gt;"",Scoring!$I$27)+IF(Data!$W295&lt;&gt;"",Scoring!$I$28)+IF(Data!$X295&lt;&gt;"",Scoring!$I$29)+IF(Data!$Y295&lt;&gt;"",Scoring!$I$30)+IF(Data!$Z295&lt;&gt;"",Scoring!$I$31)+IF(Data!$AA295&lt;&gt;"",Scoring!$I$32)+IF(Data!$AB295&lt;&gt;"",Scoring!$I$33)+IF(Data!$AC295&lt;&gt;"",Scoring!$I$34)+IF(Data!$AD295&lt;&gt;"",Scoring!$I$35)+IF(Data!$AE295&lt;&gt;"",Scoring!$I$36)+IF(Data!$AF295&lt;&gt;"",Scoring!$I$37)+IF(Data!$AG295&lt;&gt;"",Scoring!$I$38)+IF(Data!$AH295&lt;&gt;"",Scoring!$I$39)+IF(Data!$AI295&lt;&gt;"",Scoring!$I$40)+IF(Data!$AJ295&lt;&gt;"",Scoring!$I$41)+IF(Data!$AK295&lt;&gt;"",Scoring!$I$42)+IF(Data!$AL295&lt;&gt;"",Scoring!$I$43)+IF(Data!$AM295&lt;&gt;"",Scoring!$I$44)+IF(Data!$AN295&lt;&gt;"",Scoring!$I$45)+IF(Data!$AO295&lt;&gt;"",Scoring!$I$46)+IF(Data!$AP295&lt;&gt;"",Scoring!$I$47)+IF(Data!$AQ295&lt;&gt;"",Scoring!$I$48)+IF(Data!$AR295&lt;&gt;"",Scoring!$I$49)+IF(Data!$AS295&lt;&gt;"",Scoring!$I$50)+IF(Data!$AT295&lt;&gt;"",Scoring!$I$51)+IF(Data!$AU295&lt;&gt;"",Scoring!$I$52),"")</f>
        <v/>
      </c>
      <c r="BG295" s="180" t="str">
        <f>IF(BF295&lt;&gt;"",LOOKUP(BF295,Likelihoods!$A$7:$A$107,Likelihoods!G$7:G$107),"")</f>
        <v/>
      </c>
      <c r="BH295" s="187" t="str">
        <f>IF(AND(COUNTBLANK($B295:$O295)=13,COUNTBLANK($P295:$Q295)=1,COUNTBLANK($R295:$U295)=3,COUNTBLANK($V295:$X295)=2,COUNTBLANK($Y295:$AE295)=6,COUNTBLANK($AF295:$AJ295)=4,COUNTBLANK($AK295:AN295)=3,COUNTBLANK($AO295:$AQ295)=2,COUNTBLANK($AR295:$AS295)=1,COUNTBLANK($AT295:$AU295)=1),IF(Data!$B295&lt;&gt;"",Scoring!$J$7)+IF(Data!$C295&lt;&gt;"",Scoring!$J$8)+IF(Data!$D295&lt;&gt;"",Scoring!$J$9)+IF(Data!$E295&lt;&gt;"",Scoring!$J$10)+IF(Data!$F295&lt;&gt;"",Scoring!$J$11)+IF(Data!$G295&lt;&gt;"",Scoring!$J$12)+IF(Data!$H295&lt;&gt;"",Scoring!$J$13)+IF(Data!$I295&lt;&gt;"",Scoring!$J$14)+IF(Data!$J295&lt;&gt;"",Scoring!$J$15)+IF(Data!$K295&lt;&gt;"",Scoring!$J$16)+IF(Data!$L295&lt;&gt;"",Scoring!$J$17)+IF(Data!$M295&lt;&gt;"",Scoring!$J$18)+IF(Data!$N295&lt;&gt;"",Scoring!$J$19)+IF(Data!$O295&lt;&gt;"",Scoring!$J$20)+IF(Data!$P295&lt;&gt;"",Scoring!$J$21)+IF(Data!$Q295&lt;&gt;"",Scoring!$J$22)+IF(Data!$R295&lt;&gt;"",Scoring!$J$23)+IF(Data!$S295&lt;&gt;"",Scoring!$J$24)+IF(Data!$T295&lt;&gt;"",Scoring!$J$25)+IF(Data!$U295&lt;&gt;"",Scoring!$J$26)+IF(Data!$V295&lt;&gt;"",Scoring!$J$27)+IF(Data!$W295&lt;&gt;"",Scoring!$J$28)+IF(Data!$X295&lt;&gt;"",Scoring!$J$29)+IF(Data!$Y295&lt;&gt;"",Scoring!$J$30)+IF(Data!$Z295&lt;&gt;"",Scoring!$J$31)+IF(Data!$AA295&lt;&gt;"",Scoring!$J$32)+IF(Data!$AB295&lt;&gt;"",Scoring!$J$33)+IF(Data!$AC295&lt;&gt;"",Scoring!$J$34)+IF(Data!$AD295&lt;&gt;"",Scoring!$J$35)+IF(Data!$AE295&lt;&gt;"",Scoring!$J$36)+IF(Data!$AF295&lt;&gt;"",Scoring!$J$37)+IF(Data!$AG295&lt;&gt;"",Scoring!$J$38)+IF(Data!$AH295&lt;&gt;"",Scoring!$J$39)+IF(Data!$AI295&lt;&gt;"",Scoring!$J$40)+IF(Data!$AJ295&lt;&gt;"",Scoring!$J$41)+IF(Data!$AK295&lt;&gt;"",Scoring!$J$42)+IF(Data!$AL295&lt;&gt;"",Scoring!$J$43)+IF(Data!$AM295&lt;&gt;"",Scoring!$J$44)+IF(Data!$AN295&lt;&gt;"",Scoring!$J$45)+IF(Data!$AO295&lt;&gt;"",Scoring!$J$46)+IF(Data!$AP295&lt;&gt;"",Scoring!$J$47)+IF(Data!$AQ295&lt;&gt;"",Scoring!$J$48)+IF(Data!$AR295&lt;&gt;"",Scoring!$J$49)+IF(Data!$AS295&lt;&gt;"",Scoring!$J$50)+IF(Data!$AT295&lt;&gt;"",Scoring!$J$51)+IF(Data!$AU295&lt;&gt;"",Scoring!$J$52),"")</f>
        <v/>
      </c>
      <c r="BI295" s="183" t="str">
        <f>IF(BH295&lt;&gt;"",LOOKUP(BH295,Likelihoods!$A$7:$A$107,Likelihoods!H$7:H$107),"")</f>
        <v/>
      </c>
      <c r="BJ295" s="188" t="str">
        <f>IF(AND(COUNTBLANK($B295:$O295)=13,COUNTBLANK($P295:$Q295)=1,COUNTBLANK($R295:$U295)=3,COUNTBLANK($V295:$X295)=2,COUNTBLANK($Y295:$AE295)=6,COUNTBLANK($AF295:$AJ295)=4,COUNTBLANK($AK295:AN295)=3,COUNTBLANK($AO295:$AQ295)=2,COUNTBLANK($AR295:$AS295)=1,COUNTBLANK($AT295:$AU295)=1),IF(Data!$B295&lt;&gt;"",Scoring!$K$7)+IF(Data!$C295&lt;&gt;"",Scoring!$K$8)+IF(Data!$D295&lt;&gt;"",Scoring!$K$9)+IF(Data!$E295&lt;&gt;"",Scoring!$K$10)+IF(Data!$F295&lt;&gt;"",Scoring!$K$11)+IF(Data!$G295&lt;&gt;"",Scoring!$K$12)+IF(Data!$H295&lt;&gt;"",Scoring!$K$13)+IF(Data!$I295&lt;&gt;"",Scoring!$K$14)+IF(Data!$J295&lt;&gt;"",Scoring!$K$15)+IF(Data!$K295&lt;&gt;"",Scoring!$K$16)+IF(Data!$L295&lt;&gt;"",Scoring!$K$17)+IF(Data!$M295&lt;&gt;"",Scoring!$K$18)+IF(Data!$N295&lt;&gt;"",Scoring!$K$19)+IF(Data!$O295&lt;&gt;"",Scoring!$K$20)+IF(Data!$P295&lt;&gt;"",Scoring!$K$21)+IF(Data!$Q295&lt;&gt;"",Scoring!$K$22)+IF(Data!$R295&lt;&gt;"",Scoring!$K$23)+IF(Data!$S295&lt;&gt;"",Scoring!$K$24)+IF(Data!$T295&lt;&gt;"",Scoring!$K$25)+IF(Data!$U295&lt;&gt;"",Scoring!$K$26)+IF(Data!$V295&lt;&gt;"",Scoring!$K$27)+IF(Data!$W295&lt;&gt;"",Scoring!$K$28)+IF(Data!$X295&lt;&gt;"",Scoring!$K$29)+IF(Data!$Y295&lt;&gt;"",Scoring!$K$30)+IF(Data!$Z295&lt;&gt;"",Scoring!$K$31)+IF(Data!$AA295&lt;&gt;"",Scoring!$K$32)+IF(Data!$AB295&lt;&gt;"",Scoring!$K$33)+IF(Data!$AC295&lt;&gt;"",Scoring!$K$34)+IF(Data!$AD295&lt;&gt;"",Scoring!$K$35)+IF(Data!$AE295&lt;&gt;"",Scoring!$K$36)+IF(Data!$AF295&lt;&gt;"",Scoring!$K$37)+IF(Data!$AG295&lt;&gt;"",Scoring!$K$38)+IF(Data!$AH295&lt;&gt;"",Scoring!$K$39)+IF(Data!$AI295&lt;&gt;"",Scoring!$K$40)+IF(Data!$AJ295&lt;&gt;"",Scoring!$K$41)+IF(Data!$AK295&lt;&gt;"",Scoring!$K$42)+IF(Data!$AL295&lt;&gt;"",Scoring!$K$43)+IF(Data!$AM295&lt;&gt;"",Scoring!$K$44)+IF(Data!$AN295&lt;&gt;"",Scoring!$K$45)+IF(Data!$AO295&lt;&gt;"",Scoring!$K$46)+IF(Data!$AP295&lt;&gt;"",Scoring!$K$47)+IF(Data!$AQ295&lt;&gt;"",Scoring!$K$48)+IF(Data!$AR295&lt;&gt;"",Scoring!$K$49)+IF(Data!$AS295&lt;&gt;"",Scoring!$K$50)+IF(Data!$AT295&lt;&gt;"",Scoring!$K$51)+IF(Data!$AU295&lt;&gt;"",Scoring!$K$52),"")</f>
        <v/>
      </c>
      <c r="BK295" s="184" t="str">
        <f>IF(BJ295&lt;&gt;"",LOOKUP(BJ295,Likelihoods!$A$7:$A$107,Likelihoods!I$7:I$107),"")</f>
        <v/>
      </c>
      <c r="BL295" s="187" t="str">
        <f>IF(AND(COUNTBLANK($B295:$O295)=13,COUNTBLANK($P295:$Q295)=1,COUNTBLANK($R295:$U295)=3,COUNTBLANK($V295:$X295)=2,COUNTBLANK($Y295:$AE295)=6,COUNTBLANK($AF295:$AJ295)=4,COUNTBLANK($AK295:AN295)=3,COUNTBLANK($AO295:$AQ295)=2,COUNTBLANK($AR295:$AS295)=1,COUNTBLANK($AT295:$AU295)=1),IF(Data!$B295&lt;&gt;"",Scoring!$L$7)+IF(Data!$C295&lt;&gt;"",Scoring!$L$8)+IF(Data!$D295&lt;&gt;"",Scoring!$L$9)+IF(Data!$E295&lt;&gt;"",Scoring!$L$10)+IF(Data!$F295&lt;&gt;"",Scoring!$L$11)+IF(Data!$G295&lt;&gt;"",Scoring!$L$12)+IF(Data!$H295&lt;&gt;"",Scoring!$L$13)+IF(Data!$I295&lt;&gt;"",Scoring!$L$14)+IF(Data!$J295&lt;&gt;"",Scoring!$L$15)+IF(Data!$K295&lt;&gt;"",Scoring!$L$16)+IF(Data!$L295&lt;&gt;"",Scoring!$L$17)+IF(Data!$M295&lt;&gt;"",Scoring!$L$18)+IF(Data!$N295&lt;&gt;"",Scoring!$L$19)+IF(Data!$O295&lt;&gt;"",Scoring!$L$20)+IF(Data!$P295&lt;&gt;"",Scoring!$L$21)+IF(Data!$Q295&lt;&gt;"",Scoring!$L$22)+IF(Data!$R295&lt;&gt;"",Scoring!$L$23)+IF(Data!$S295&lt;&gt;"",Scoring!$L$24)+IF(Data!$T295&lt;&gt;"",Scoring!$L$25)+IF(Data!$U295&lt;&gt;"",Scoring!$L$26)+IF(Data!$V295&lt;&gt;"",Scoring!$L$27)+IF(Data!$W295&lt;&gt;"",Scoring!$L$28)+IF(Data!$X295&lt;&gt;"",Scoring!$L$29)+IF(Data!$Y295&lt;&gt;"",Scoring!$L$30)+IF(Data!$Z295&lt;&gt;"",Scoring!$L$31)+IF(Data!$AA295&lt;&gt;"",Scoring!$L$32)+IF(Data!$AB295&lt;&gt;"",Scoring!$L$33)+IF(Data!$AC295&lt;&gt;"",Scoring!$L$34)+IF(Data!$AD295&lt;&gt;"",Scoring!$L$35)+IF(Data!$AE295&lt;&gt;"",Scoring!$L$36)+IF(Data!$AF295&lt;&gt;"",Scoring!$L$37)+IF(Data!$AG295&lt;&gt;"",Scoring!$L$38)+IF(Data!$AH295&lt;&gt;"",Scoring!$L$39)+IF(Data!$AI295&lt;&gt;"",Scoring!$L$40)+IF(Data!$AJ295&lt;&gt;"",Scoring!$L$41)+IF(Data!$AK295&lt;&gt;"",Scoring!$L$42)+IF(Data!$AL295&lt;&gt;"",Scoring!$L$43)+IF(Data!$AM295&lt;&gt;"",Scoring!$L$44)+IF(Data!$AN295&lt;&gt;"",Scoring!$L$45)+IF(Data!$AO295&lt;&gt;"",Scoring!$L$46)+IF(Data!$AP295&lt;&gt;"",Scoring!$L$47)+IF(Data!$AQ295&lt;&gt;"",Scoring!$L$48)+IF(Data!$AR295&lt;&gt;"",Scoring!$L$49)+IF(Data!$AS295&lt;&gt;"",Scoring!$L$50)+IF(Data!$AT295&lt;&gt;"",Scoring!$L$51)+IF(Data!$AU295&lt;&gt;"",Scoring!$L$52),"")</f>
        <v/>
      </c>
      <c r="BM295" s="180" t="str">
        <f>IF(BL295&lt;&gt;"",LOOKUP(BL295,Likelihoods!$A$7:$A$107,Likelihoods!J$7:J$107),"")</f>
        <v/>
      </c>
      <c r="BN295" s="181" t="str">
        <f>IF(AND(COUNTBLANK($B295:$O295)=13,COUNTBLANK($P295:$Q295)=1,COUNTBLANK($R295:$U295)=3,COUNTBLANK($V295:$X295)=2,COUNTBLANK($Y295:$AE295)=6,COUNTBLANK($AF295:$AJ295)=4,COUNTBLANK($AK295:AN295)=3,COUNTBLANK($AO295:$AQ295)=2,COUNTBLANK($AR295:$AS295)=1,COUNTBLANK($AT295:$AU295)=1),IF(Data!$B295&lt;&gt;"",Scoring!$M$7)+IF(Data!$C295&lt;&gt;"",Scoring!$M$8)+IF(Data!$D295&lt;&gt;"",Scoring!$M$9)+IF(Data!$E295&lt;&gt;"",Scoring!$M$10)+IF(Data!$F295&lt;&gt;"",Scoring!$M$11)+IF(Data!$G295&lt;&gt;"",Scoring!$M$12)+IF(Data!$H295&lt;&gt;"",Scoring!$M$13)+IF(Data!$I295&lt;&gt;"",Scoring!$M$14)+IF(Data!$J295&lt;&gt;"",Scoring!$M$15)+IF(Data!$K295&lt;&gt;"",Scoring!$M$16)+IF(Data!$L295&lt;&gt;"",Scoring!$M$17)+IF(Data!$M295&lt;&gt;"",Scoring!$M$18)+IF(Data!$N295&lt;&gt;"",Scoring!$M$19)+IF(Data!$O295&lt;&gt;"",Scoring!$M$20)+IF(Data!$P295&lt;&gt;"",Scoring!$M$21)+IF(Data!$Q295&lt;&gt;"",Scoring!$M$22)+IF(Data!$R295&lt;&gt;"",Scoring!$M$23)+IF(Data!$S295&lt;&gt;"",Scoring!$M$24)+IF(Data!$T295&lt;&gt;"",Scoring!$M$25)+IF(Data!$U295&lt;&gt;"",Scoring!$M$26)+IF(Data!$V295&lt;&gt;"",Scoring!$M$27)+IF(Data!$W295&lt;&gt;"",Scoring!$M$28)+IF(Data!$X295&lt;&gt;"",Scoring!$M$29)+IF(Data!$Y295&lt;&gt;"",Scoring!$M$30)+IF(Data!$Z295&lt;&gt;"",Scoring!$M$31)+IF(Data!$AA295&lt;&gt;"",Scoring!$M$32)+IF(Data!$AB295&lt;&gt;"",Scoring!$M$33)+IF(Data!$AC295&lt;&gt;"",Scoring!$M$34)+IF(Data!$AD295&lt;&gt;"",Scoring!$M$35)+IF(Data!$AE295&lt;&gt;"",Scoring!$M$36)+IF(Data!$AF295&lt;&gt;"",Scoring!$M$37)+IF(Data!$AG295&lt;&gt;"",Scoring!$M$38)+IF(Data!$AH295&lt;&gt;"",Scoring!$M$39)+IF(Data!$AI295&lt;&gt;"",Scoring!$M$40)+IF(Data!$AJ295&lt;&gt;"",Scoring!$M$41)+IF(Data!$AK295&lt;&gt;"",Scoring!$M$42)+IF(Data!$AL295&lt;&gt;"",Scoring!$M$43)+IF(Data!$AM295&lt;&gt;"",Scoring!$M$44)+IF(Data!$AN295&lt;&gt;"",Scoring!$M$45)+IF(Data!$AO295&lt;&gt;"",Scoring!$M$46)+IF(Data!$AP295&lt;&gt;"",Scoring!$M$47)+IF(Data!$AQ295&lt;&gt;"",Scoring!$M$48)+IF(Data!$AR295&lt;&gt;"",Scoring!$M$49)+IF(Data!$AS295&lt;&gt;"",Scoring!$M$50)+IF(Data!$AT295&lt;&gt;"",Scoring!$M$51)+IF(Data!$AU295&lt;&gt;"",Scoring!$M$52),"")</f>
        <v/>
      </c>
      <c r="BO295" s="184" t="str">
        <f>IF(BN295&lt;&gt;"",LOOKUP(BN295,Likelihoods!$A$7:$A$107,Likelihoods!K$7:K$107),"")</f>
        <v/>
      </c>
      <c r="BP295" s="179" t="str">
        <f>IF(AND(COUNTBLANK($B295:$O295)=13,COUNTBLANK($P295:$Q295)=1,COUNTBLANK($R295:$U295)=3,COUNTBLANK($V295:$X295)=2,COUNTBLANK($Y295:$AE295)=6,COUNTBLANK($AF295:$AJ295)=4,COUNTBLANK($AK295:AN295)=3,COUNTBLANK($AO295:$AQ295)=2,COUNTBLANK($AR295:$AS295)=1,COUNTBLANK($AT295:$AU295)=1),IF(Data!$B295&lt;&gt;"",Scoring!$N$7)+IF(Data!$C295&lt;&gt;"",Scoring!$N$8)+IF(Data!$D295&lt;&gt;"",Scoring!$N$9)+IF(Data!$E295&lt;&gt;"",Scoring!$N$10)+IF(Data!$F295&lt;&gt;"",Scoring!$N$11)+IF(Data!$G295&lt;&gt;"",Scoring!$N$12)+IF(Data!$H295&lt;&gt;"",Scoring!$N$13)+IF(Data!$I295&lt;&gt;"",Scoring!$N$14)+IF(Data!$J295&lt;&gt;"",Scoring!$N$15)+IF(Data!$K295&lt;&gt;"",Scoring!$N$16)+IF(Data!$L295&lt;&gt;"",Scoring!$N$17)+IF(Data!$M295&lt;&gt;"",Scoring!$N$18)+IF(Data!$N295&lt;&gt;"",Scoring!$N$19)+IF(Data!$O295&lt;&gt;"",Scoring!$N$20)+IF(Data!$P295&lt;&gt;"",Scoring!$N$21)+IF(Data!$Q295&lt;&gt;"",Scoring!$N$22)+IF(Data!$R295&lt;&gt;"",Scoring!$N$23)+IF(Data!$S295&lt;&gt;"",Scoring!$N$24)+IF(Data!$T295&lt;&gt;"",Scoring!$N$25)+IF(Data!$U295&lt;&gt;"",Scoring!$N$26)+IF(Data!$V295&lt;&gt;"",Scoring!$N$27)+IF(Data!$W295&lt;&gt;"",Scoring!$N$28)+IF(Data!$X295&lt;&gt;"",Scoring!$N$29)+IF(Data!$Y295&lt;&gt;"",Scoring!$N$30)+IF(Data!$Z295&lt;&gt;"",Scoring!$N$31)+IF(Data!$AA295&lt;&gt;"",Scoring!$N$32)+IF(Data!$AB295&lt;&gt;"",Scoring!$N$33)+IF(Data!$AC295&lt;&gt;"",Scoring!$N$34)+IF(Data!$AD295&lt;&gt;"",Scoring!$N$35)+IF(Data!$AE295&lt;&gt;"",Scoring!$N$36)+IF(Data!$AF295&lt;&gt;"",Scoring!$N$37)+IF(Data!$AG295&lt;&gt;"",Scoring!$N$38)+IF(Data!$AH295&lt;&gt;"",Scoring!$N$39)+IF(Data!$AI295&lt;&gt;"",Scoring!$N$40)+IF(Data!$AJ295&lt;&gt;"",Scoring!$N$41)+IF(Data!$AK295&lt;&gt;"",Scoring!$N$42)+IF(Data!$AL295&lt;&gt;"",Scoring!$N$43)+IF(Data!$AM295&lt;&gt;"",Scoring!$N$44)+IF(Data!$AN295&lt;&gt;"",Scoring!$N$45)+IF(Data!$AO295&lt;&gt;"",Scoring!$N$46)+IF(Data!$AP295&lt;&gt;"",Scoring!$N$47)+IF(Data!$AQ295&lt;&gt;"",Scoring!$N$48)+IF(Data!$AR295&lt;&gt;"",Scoring!$N$49)+IF(Data!$AS295&lt;&gt;"",Scoring!$N$50)+IF(Data!$AT295&lt;&gt;"",Scoring!$N$51)+IF(Data!$AU295&lt;&gt;"",Scoring!$N$52),"")</f>
        <v/>
      </c>
      <c r="BQ295" s="189" t="str">
        <f>IF(BP295&lt;&gt;"",LOOKUP(BP295,Likelihoods!$A$7:$A$107,Likelihoods!L$7:L$107),"")</f>
        <v/>
      </c>
      <c r="BR295" s="181" t="str">
        <f>IF(AND(COUNTBLANK($B295:$O295)=13,COUNTBLANK($P295:$Q295)=1,COUNTBLANK($R295:$U295)=3,COUNTBLANK($V295:$X295)=2,COUNTBLANK($Y295:$AE295)=6,COUNTBLANK($AF295:$AJ295)=4,COUNTBLANK($AK295:AN295)=3,COUNTBLANK($AO295:$AQ295)=2,COUNTBLANK($AR295:$AS295)=1,COUNTBLANK($AT295:$AU295)=1),IF(Data!$B295&lt;&gt;"",Scoring!$O$7)+IF(Data!$C295&lt;&gt;"",Scoring!$O$8)+IF(Data!$D295&lt;&gt;"",Scoring!$O$9)+IF(Data!$E295&lt;&gt;"",Scoring!$O$10)+IF(Data!$F295&lt;&gt;"",Scoring!$O$11)+IF(Data!$G295&lt;&gt;"",Scoring!$O$12)+IF(Data!$H295&lt;&gt;"",Scoring!$O$13)+IF(Data!$I295&lt;&gt;"",Scoring!$O$14)+IF(Data!$J295&lt;&gt;"",Scoring!$O$15)+IF(Data!$K295&lt;&gt;"",Scoring!$O$16)+IF(Data!$L295&lt;&gt;"",Scoring!$O$17)+IF(Data!$M295&lt;&gt;"",Scoring!$O$18)+IF(Data!$N295&lt;&gt;"",Scoring!$O$19)+IF(Data!$O295&lt;&gt;"",Scoring!$O$20)+IF(Data!$P295&lt;&gt;"",Scoring!$O$21)+IF(Data!$Q295&lt;&gt;"",Scoring!$O$22)+IF(Data!$R295&lt;&gt;"",Scoring!$O$23)+IF(Data!$S295&lt;&gt;"",Scoring!$O$24)+IF(Data!$T295&lt;&gt;"",Scoring!$O$25)+IF(Data!$U295&lt;&gt;"",Scoring!$O$26)+IF(Data!$V295&lt;&gt;"",Scoring!$O$27)+IF(Data!$W295&lt;&gt;"",Scoring!$O$28)+IF(Data!$X295&lt;&gt;"",Scoring!$O$29)+IF(Data!$Y295&lt;&gt;"",Scoring!$O$30)+IF(Data!$Z295&lt;&gt;"",Scoring!$O$31)+IF(Data!$AA295&lt;&gt;"",Scoring!$O$32)+IF(Data!$AB295&lt;&gt;"",Scoring!$O$33)+IF(Data!$AC295&lt;&gt;"",Scoring!$O$34)+IF(Data!$AD295&lt;&gt;"",Scoring!$O$35)+IF(Data!$AE295&lt;&gt;"",Scoring!$O$36)+IF(Data!$AF295&lt;&gt;"",Scoring!$O$37)+IF(Data!$AG295&lt;&gt;"",Scoring!$O$38)+IF(Data!$AH295&lt;&gt;"",Scoring!$O$39)+IF(Data!$AI295&lt;&gt;"",Scoring!$O$40)+IF(Data!$AJ295&lt;&gt;"",Scoring!$O$41)+IF(Data!$AK295&lt;&gt;"",Scoring!$O$42)+IF(Data!$AL295&lt;&gt;"",Scoring!$O$43)+IF(Data!$AM295&lt;&gt;"",Scoring!$O$44)+IF(Data!$AN295&lt;&gt;"",Scoring!$O$45)+IF(Data!$AO295&lt;&gt;"",Scoring!$O$46)+IF(Data!$AP295&lt;&gt;"",Scoring!$O$47)+IF(Data!$AQ295&lt;&gt;"",Scoring!$O$48)+IF(Data!$AR295&lt;&gt;"",Scoring!$O$49)+IF(Data!$AS295&lt;&gt;"",Scoring!$O$50)+IF(Data!$AT295&lt;&gt;"",Scoring!$O$51)+IF(Data!$AU295&lt;&gt;"",Scoring!$O$52),"")</f>
        <v/>
      </c>
      <c r="BS295" s="184" t="str">
        <f>IF(BR295&lt;&gt;"",LOOKUP(BR295,Likelihoods!$A$7:$A$107,Likelihoods!M$7:M$107),"")</f>
        <v/>
      </c>
      <c r="BT295" s="181" t="str">
        <f>IF(AND(COUNTBLANK($B295:$O295)=13,COUNTBLANK($P295:$Q295)=1,COUNTBLANK($R295:$U295)=3,COUNTBLANK($V295:$X295)=2,COUNTBLANK($Y295:$AE295)=6,COUNTBLANK($AF295:$AJ295)=4,COUNTBLANK($AK295:AN295)=3,COUNTBLANK($AO295:$AQ295)=2,COUNTBLANK($AR295:$AS295)=1,COUNTBLANK($AT295:$AU295)=1),IF(Data!$B295&lt;&gt;"",Scoring!$P$7)+IF(Data!$C295&lt;&gt;"",Scoring!$P$8)+IF(Data!$D295&lt;&gt;"",Scoring!$P$9)+IF(Data!$E295&lt;&gt;"",Scoring!$P$10)+IF(Data!$F295&lt;&gt;"",Scoring!$P$11)+IF(Data!$G295&lt;&gt;"",Scoring!$P$12)+IF(Data!$H295&lt;&gt;"",Scoring!$P$13)+IF(Data!$I295&lt;&gt;"",Scoring!$P$14)+IF(Data!$J295&lt;&gt;"",Scoring!$P$15)+IF(Data!$K295&lt;&gt;"",Scoring!$P$16)+IF(Data!$L295&lt;&gt;"",Scoring!$P$17)+IF(Data!$M295&lt;&gt;"",Scoring!$P$18)+IF(Data!$N295&lt;&gt;"",Scoring!$P$19)+IF(Data!$O295&lt;&gt;"",Scoring!$P$20)+IF(Data!$P295&lt;&gt;"",Scoring!$P$21)+IF(Data!$Q295&lt;&gt;"",Scoring!$P$22)+IF(Data!$R295&lt;&gt;"",Scoring!$P$23)+IF(Data!$S295&lt;&gt;"",Scoring!$P$24)+IF(Data!$T295&lt;&gt;"",Scoring!$P$25)+IF(Data!$U295&lt;&gt;"",Scoring!$P$26)+IF(Data!$V295&lt;&gt;"",Scoring!$P$27)+IF(Data!$W295&lt;&gt;"",Scoring!$P$28)+IF(Data!$X295&lt;&gt;"",Scoring!$P$29)+IF(Data!$Y295&lt;&gt;"",Scoring!$P$30)+IF(Data!$Z295&lt;&gt;"",Scoring!$P$31)+IF(Data!$AA295&lt;&gt;"",Scoring!$P$32)+IF(Data!$AB295&lt;&gt;"",Scoring!$P$33)+IF(Data!$AC295&lt;&gt;"",Scoring!$P$34)+IF(Data!$AD295&lt;&gt;"",Scoring!$P$35)+IF(Data!$AE295&lt;&gt;"",Scoring!$P$36)+IF(Data!$AF295&lt;&gt;"",Scoring!$P$37)+IF(Data!$AG295&lt;&gt;"",Scoring!$P$38)+IF(Data!$AH295&lt;&gt;"",Scoring!$P$39)+IF(Data!$AI295&lt;&gt;"",Scoring!$P$40)+IF(Data!$AJ295&lt;&gt;"",Scoring!$P$41)+IF(Data!$AK295&lt;&gt;"",Scoring!$P$42)+IF(Data!$AL295&lt;&gt;"",Scoring!$P$43)+IF(Data!$AM295&lt;&gt;"",Scoring!$P$44)+IF(Data!$AN295&lt;&gt;"",Scoring!$P$45)+IF(Data!$AO295&lt;&gt;"",Scoring!$P$46)+IF(Data!$AP295&lt;&gt;"",Scoring!$P$47)+IF(Data!$AQ295&lt;&gt;"",Scoring!$P$48)+IF(Data!$AR295&lt;&gt;"",Scoring!$P$49)+IF(Data!$AS295&lt;&gt;"",Scoring!$P$50)+IF(Data!$AT295&lt;&gt;"",Scoring!$P$51)+IF(Data!$AU295&lt;&gt;"",Scoring!$P$52),"")</f>
        <v/>
      </c>
      <c r="BU295" s="180" t="str">
        <f>IF(BT295&lt;&gt;"",LOOKUP(BT295,Likelihoods!$A$7:$A$107,Likelihoods!N$7:N$107),"")</f>
        <v/>
      </c>
      <c r="BV295" s="181" t="str">
        <f>IF(AND(COUNTBLANK($B295:$O295)=13,COUNTBLANK($P295:$Q295)=1,COUNTBLANK($R295:$U295)=3,COUNTBLANK($V295:$X295)=2,COUNTBLANK($Y295:$AE295)=6,COUNTBLANK($AF295:$AJ295)=4,COUNTBLANK($AK295:AN295)=3,COUNTBLANK($AO295:$AQ295)=2,COUNTBLANK($AR295:$AS295)=1,COUNTBLANK($AT295:$AU295)=1),IF(Data!$B295&lt;&gt;"",Scoring!$Q$7)+IF(Data!$C295&lt;&gt;"",Scoring!$Q$8)+IF(Data!$D295&lt;&gt;"",Scoring!$Q$9)+IF(Data!$E295&lt;&gt;"",Scoring!$Q$10)+IF(Data!$F295&lt;&gt;"",Scoring!$Q$11)+IF(Data!$G295&lt;&gt;"",Scoring!$Q$12)+IF(Data!$H295&lt;&gt;"",Scoring!$Q$13)+IF(Data!$I295&lt;&gt;"",Scoring!$Q$14)+IF(Data!$J295&lt;&gt;"",Scoring!$Q$15)+IF(Data!$K295&lt;&gt;"",Scoring!$Q$16)+IF(Data!$L295&lt;&gt;"",Scoring!$Q$17)+IF(Data!$M295&lt;&gt;"",Scoring!$Q$18)+IF(Data!$N295&lt;&gt;"",Scoring!$Q$19)+IF(Data!$O295&lt;&gt;"",Scoring!$Q$20)+IF(Data!$P295&lt;&gt;"",Scoring!$Q$21)+IF(Data!$Q295&lt;&gt;"",Scoring!$Q$22)+IF(Data!$R295&lt;&gt;"",Scoring!$Q$23)+IF(Data!$S295&lt;&gt;"",Scoring!$Q$24)+IF(Data!$T295&lt;&gt;"",Scoring!$Q$25)+IF(Data!$U295&lt;&gt;"",Scoring!$Q$26)+IF(Data!$V295&lt;&gt;"",Scoring!$Q$27)+IF(Data!$W295&lt;&gt;"",Scoring!$Q$28)+IF(Data!$X295&lt;&gt;"",Scoring!$Q$29)+IF(Data!$Y295&lt;&gt;"",Scoring!$Q$30)+IF(Data!$Z295&lt;&gt;"",Scoring!$Q$31)+IF(Data!$AA295&lt;&gt;"",Scoring!$Q$32)+IF(Data!$AB295&lt;&gt;"",Scoring!$Q$33)+IF(Data!$AC295&lt;&gt;"",Scoring!$Q$34)+IF(Data!$AD295&lt;&gt;"",Scoring!$Q$35)+IF(Data!$AE295&lt;&gt;"",Scoring!$Q$36)+IF(Data!$AF295&lt;&gt;"",Scoring!$Q$37)+IF(Data!$AG295&lt;&gt;"",Scoring!$Q$38)+IF(Data!$AH295&lt;&gt;"",Scoring!$Q$39)+IF(Data!$AI295&lt;&gt;"",Scoring!$Q$40)+IF(Data!$AJ295&lt;&gt;"",Scoring!$Q$41)+IF(Data!$AK295&lt;&gt;"",Scoring!$Q$42)+IF(Data!$AL295&lt;&gt;"",Scoring!$Q$43)+IF(Data!$AM295&lt;&gt;"",Scoring!$Q$44)+IF(Data!$AN295&lt;&gt;"",Scoring!$Q$45)+IF(Data!$AO295&lt;&gt;"",Scoring!$Q$46)+IF(Data!$AP295&lt;&gt;"",Scoring!$Q$47)+IF(Data!$AQ295&lt;&gt;"",Scoring!$Q$48)+IF(Data!$AR295&lt;&gt;"",Scoring!$Q$49)+IF(Data!$AS295&lt;&gt;"",Scoring!$Q$50)+IF(Data!$AT295&lt;&gt;"",Scoring!$Q$51)+IF(Data!$AU295&lt;&gt;"",Scoring!$Q$52),"")</f>
        <v/>
      </c>
      <c r="BW295" s="183" t="str">
        <f>IF(BV295&lt;&gt;"",LOOKUP(BV295,Likelihoods!$A$7:$A$107,Likelihoods!O$7:O$107),"")</f>
        <v/>
      </c>
      <c r="BX295" s="9"/>
      <c r="BY295" s="9"/>
      <c r="BZ295" s="9"/>
      <c r="CA295" s="9"/>
      <c r="CB295" s="9"/>
      <c r="CC295" s="9"/>
      <c r="CD295" s="9"/>
      <c r="CE295" s="9"/>
      <c r="CF295" s="9"/>
      <c r="CG295" s="9"/>
      <c r="CH295" s="9"/>
      <c r="CI295" s="9"/>
      <c r="CJ295" s="9"/>
      <c r="CK295" s="9"/>
    </row>
    <row r="296" spans="1:89" ht="14.25">
      <c r="A296" s="59"/>
      <c r="B296" s="76"/>
      <c r="C296" s="77"/>
      <c r="D296" s="77"/>
      <c r="E296" s="77"/>
      <c r="F296" s="77"/>
      <c r="G296" s="77"/>
      <c r="H296" s="77"/>
      <c r="I296" s="77"/>
      <c r="J296" s="77"/>
      <c r="K296" s="77"/>
      <c r="L296" s="77"/>
      <c r="M296" s="77"/>
      <c r="N296" s="77"/>
      <c r="O296" s="77"/>
      <c r="P296" s="76"/>
      <c r="Q296" s="78"/>
      <c r="R296" s="77"/>
      <c r="S296" s="77"/>
      <c r="T296" s="77"/>
      <c r="U296" s="77"/>
      <c r="V296" s="76"/>
      <c r="W296" s="77"/>
      <c r="X296" s="78"/>
      <c r="Y296" s="77"/>
      <c r="Z296" s="77"/>
      <c r="AA296" s="77"/>
      <c r="AB296" s="77"/>
      <c r="AC296" s="77"/>
      <c r="AD296" s="77"/>
      <c r="AE296" s="77"/>
      <c r="AF296" s="76"/>
      <c r="AG296" s="77"/>
      <c r="AH296" s="77"/>
      <c r="AI296" s="77"/>
      <c r="AJ296" s="78"/>
      <c r="AK296" s="77"/>
      <c r="AL296" s="77"/>
      <c r="AM296" s="77"/>
      <c r="AN296" s="77"/>
      <c r="AO296" s="76"/>
      <c r="AP296" s="77"/>
      <c r="AQ296" s="78"/>
      <c r="AR296" s="76"/>
      <c r="AS296" s="78"/>
      <c r="AT296" s="77"/>
      <c r="AU296" s="77"/>
      <c r="AV296" s="179" t="str">
        <f>IF(AND(COUNTBLANK($B296:$O296)=13,COUNTBLANK($P296:$Q296)=1,COUNTBLANK($R296:$U296)=3,COUNTBLANK($V296:$X296)=2,COUNTBLANK($Y296:$AE296)=6,COUNTBLANK($AF296:$AJ296)=4,COUNTBLANK($AK296:AN296)=3,COUNTBLANK($AO296:$AQ296)=2,COUNTBLANK($AR296:$AS296)=1,COUNTBLANK($AT296:$AU296)=1),IF(Data!$B296&lt;&gt;"",Scoring!$D$7)+IF(Data!$C296&lt;&gt;"",Scoring!$D$8)+IF(Data!$D296&lt;&gt;"",Scoring!$D$9)+IF(Data!$E296&lt;&gt;"",Scoring!$D$10)+IF(Data!$F296&lt;&gt;"",Scoring!$D$11)+IF(Data!$G296&lt;&gt;"",Scoring!$D$12)+IF(Data!$H296&lt;&gt;"",Scoring!$D$13)+IF(Data!$I296&lt;&gt;"",Scoring!$D$14)+IF(Data!$J296&lt;&gt;"",Scoring!$D$15)+IF(Data!$K296&lt;&gt;"",Scoring!$D$16)+IF(Data!$L296&lt;&gt;"",Scoring!$D$17)+IF(Data!$M296&lt;&gt;"",Scoring!$D$18)+IF(Data!$N296&lt;&gt;"",Scoring!$D$19)+IF(Data!$O296&lt;&gt;"",Scoring!$D$20)+IF(Data!$P296&lt;&gt;"",Scoring!$D$21)+IF(Data!$Q296&lt;&gt;"",Scoring!$D$22)+IF(Data!$R296&lt;&gt;"",Scoring!$D$23)+IF(Data!$S296&lt;&gt;"",Scoring!$D$24)+IF(Data!$T296&lt;&gt;"",Scoring!$D$25)+IF(Data!$U296&lt;&gt;"",Scoring!$D$26)+IF(Data!$V296&lt;&gt;"",Scoring!$D$27)+IF(Data!$W296&lt;&gt;"",Scoring!$D$28)+IF(Data!$X296&lt;&gt;"",Scoring!$D$29)+IF(Data!$Y296&lt;&gt;"",Scoring!$D$30)+IF(Data!$Z296&lt;&gt;"",Scoring!$D$31)+IF(Data!$AA296&lt;&gt;"",Scoring!$D$32)+IF(Data!$AB296&lt;&gt;"",Scoring!$D$33)+IF(Data!$AC296&lt;&gt;"",Scoring!$D$34)+IF(Data!$AD296&lt;&gt;"",Scoring!$D$35)+IF(Data!$AE296&lt;&gt;"",Scoring!$D$36)+IF(Data!$AF296&lt;&gt;"",Scoring!$D$37)+IF(Data!$AG296&lt;&gt;"",Scoring!$D$38)+IF(Data!$AH296&lt;&gt;"",Scoring!$D$39)+IF(Data!$AI296&lt;&gt;"",Scoring!$D$40)+IF(Data!$AJ296&lt;&gt;"",Scoring!$D$41)+IF(Data!$AK296&lt;&gt;"",Scoring!$D$42)+IF(Data!$AL296&lt;&gt;"",Scoring!$D$43)+IF(Data!$AM296&lt;&gt;"",Scoring!$D$44)+IF(Data!$AN296&lt;&gt;"",Scoring!$D$45)+IF(Data!$AO296&lt;&gt;"",Scoring!$D$46)+IF(Data!$AP296&lt;&gt;"",Scoring!$D$47)+IF(Data!$AQ296&lt;&gt;"",Scoring!$D$48)+IF(Data!$AR296&lt;&gt;"",Scoring!$D$49)+IF(Data!$AS296&lt;&gt;"",Scoring!$D$50)+IF(Data!$AT296&lt;&gt;"",Scoring!$D$51)+IF(Data!$AU296&lt;&gt;"",Scoring!$D$52),"")</f>
        <v/>
      </c>
      <c r="AW296" s="180" t="str">
        <f>IF(AV296&lt;&gt;"",LOOKUP(AV296,Likelihoods!$A$7:$A$107,Likelihoods!B$7:B$107),"")</f>
        <v/>
      </c>
      <c r="AX296" s="181" t="str">
        <f>IF(AND(COUNTBLANK($B296:$O296)=13,COUNTBLANK($P296:$Q296)=1,COUNTBLANK($R296:$U296)=3,COUNTBLANK($V296:$X296)=2,COUNTBLANK($Y296:$AE296)=6,COUNTBLANK($AF296:$AJ296)=4,COUNTBLANK($AK296:AN296)=3,COUNTBLANK($AO296:$AQ296)=2,COUNTBLANK($AR296:$AS296)=1,COUNTBLANK($AT296:$AU296)=1),IF(Data!$B296&lt;&gt;"",Scoring!$E$7)+IF(Data!$C296&lt;&gt;"",Scoring!$E$8)+IF(Data!$D296&lt;&gt;"",Scoring!$E$9)+IF(Data!$E296&lt;&gt;"",Scoring!$E$10)+IF(Data!$F296&lt;&gt;"",Scoring!$E$11)+IF(Data!$G296&lt;&gt;"",Scoring!$E$12)+IF(Data!$H296&lt;&gt;"",Scoring!$E$13)+IF(Data!$I296&lt;&gt;"",Scoring!$E$14)+IF(Data!$J296&lt;&gt;"",Scoring!$E$15)+IF(Data!$K296&lt;&gt;"",Scoring!$E$16)+IF(Data!$L296&lt;&gt;"",Scoring!$E$17)+IF(Data!$M296&lt;&gt;"",Scoring!$E$18)+IF(Data!$N296&lt;&gt;"",Scoring!$E$19)+IF(Data!$O296&lt;&gt;"",Scoring!$E$20)+IF(Data!$P296&lt;&gt;"",Scoring!$E$21)+IF(Data!$Q296&lt;&gt;"",Scoring!$E$22)+IF(Data!$R296&lt;&gt;"",Scoring!$E$23)+IF(Data!$S296&lt;&gt;"",Scoring!$E$24)+IF(Data!$T296&lt;&gt;"",Scoring!$E$25)+IF(Data!$U296&lt;&gt;"",Scoring!$E$26)+IF(Data!$V296&lt;&gt;"",Scoring!$E$27)+IF(Data!$W296&lt;&gt;"",Scoring!$E$28)+IF(Data!$X296&lt;&gt;"",Scoring!$E$29)+IF(Data!$Y296&lt;&gt;"",Scoring!$E$30)+IF(Data!$Z296&lt;&gt;"",Scoring!$E$31)+IF(Data!$AA296&lt;&gt;"",Scoring!$E$32)+IF(Data!$AB296&lt;&gt;"",Scoring!$E$33)+IF(Data!$AC296&lt;&gt;"",Scoring!$E$34)+IF(Data!$AD296&lt;&gt;"",Scoring!$E$35)+IF(Data!$AE296&lt;&gt;"",Scoring!$E$36)+IF(Data!$AF296&lt;&gt;"",Scoring!$E$37)+IF(Data!$AG296&lt;&gt;"",Scoring!$E$38)+IF(Data!$AH296&lt;&gt;"",Scoring!$E$39)+IF(Data!$AI296&lt;&gt;"",Scoring!$E$40)+IF(Data!$AJ296&lt;&gt;"",Scoring!$E$41)+IF(Data!$AK296&lt;&gt;"",Scoring!$E$42)+IF(Data!$AL296&lt;&gt;"",Scoring!$E$43)+IF(Data!$AM296&lt;&gt;"",Scoring!$E$44)+IF(Data!$AN296&lt;&gt;"",Scoring!$E$45)+IF(Data!$AO296&lt;&gt;"",Scoring!$E$46)+IF(Data!$AP296&lt;&gt;"",Scoring!$E$47)+IF(Data!$AQ296&lt;&gt;"",Scoring!$E$48)+IF(Data!$AR296&lt;&gt;"",Scoring!$E$49)+IF(Data!$AS296&lt;&gt;"",Scoring!$E$50)+IF(Data!$AT296&lt;&gt;"",Scoring!$E$51)+IF(Data!$AU296&lt;&gt;"",Scoring!$E$52),"")</f>
        <v/>
      </c>
      <c r="AY296" s="180" t="str">
        <f>IF(AX296&lt;&gt;"",LOOKUP(AX296,Likelihoods!$A$7:$A$107,Likelihoods!C$7:C$107),"")</f>
        <v/>
      </c>
      <c r="AZ296" s="182" t="str">
        <f>IF(AND(COUNTBLANK($B296:$O296)=13,COUNTBLANK($P296:$Q296)=1,COUNTBLANK($R296:$U296)=3,COUNTBLANK($V296:$X296)=2,COUNTBLANK($Y296:$AE296)=6,COUNTBLANK($AF296:$AJ296)=4,COUNTBLANK($AK296:AN296)=3,COUNTBLANK($AO296:$AQ296)=2,COUNTBLANK($AR296:$AS296)=1,COUNTBLANK($AT296:$AU296)=1),IF(Data!$B296&lt;&gt;"",Scoring!$F$7)+IF(Data!$C296&lt;&gt;"",Scoring!$F$8)+IF(Data!$D296&lt;&gt;"",Scoring!$F$9)+IF(Data!$E296&lt;&gt;"",Scoring!$F$10)+IF(Data!$F296&lt;&gt;"",Scoring!$F$11)+IF(Data!$G296&lt;&gt;"",Scoring!$F$12)+IF(Data!$H296&lt;&gt;"",Scoring!$F$13)+IF(Data!$I296&lt;&gt;"",Scoring!$F$14)+IF(Data!$J296&lt;&gt;"",Scoring!$F$15)+IF(Data!$K296&lt;&gt;"",Scoring!$F$16)+IF(Data!$L296&lt;&gt;"",Scoring!$F$17)+IF(Data!$M296&lt;&gt;"",Scoring!$F$18)+IF(Data!$N296&lt;&gt;"",Scoring!$F$19)+IF(Data!$O296&lt;&gt;"",Scoring!$F$20)+IF(Data!$P296&lt;&gt;"",Scoring!$F$21)+IF(Data!$Q296&lt;&gt;"",Scoring!$F$22)+IF(Data!$R296&lt;&gt;"",Scoring!$F$23)+IF(Data!$S296&lt;&gt;"",Scoring!$F$24)+IF(Data!$T296&lt;&gt;"",Scoring!$F$25)+IF(Data!$U296&lt;&gt;"",Scoring!$F$26)+IF(Data!$V296&lt;&gt;"",Scoring!$F$27)+IF(Data!$W296&lt;&gt;"",Scoring!$F$28)+IF(Data!$X296&lt;&gt;"",Scoring!$F$29)+IF(Data!$Y296&lt;&gt;"",Scoring!$F$30)+IF(Data!$Z296&lt;&gt;"",Scoring!$F$31)+IF(Data!$AA296&lt;&gt;"",Scoring!$F$32)+IF(Data!$AB296&lt;&gt;"",Scoring!$F$33)+IF(Data!$AC296&lt;&gt;"",Scoring!$F$34)+IF(Data!$AD296&lt;&gt;"",Scoring!$F$35)+IF(Data!$AE296&lt;&gt;"",Scoring!$F$36)+IF(Data!$AF296&lt;&gt;"",Scoring!$F$37)+IF(Data!$AG296&lt;&gt;"",Scoring!$F$38)+IF(Data!$AH296&lt;&gt;"",Scoring!$F$39)+IF(Data!$AI296&lt;&gt;"",Scoring!$F$40)+IF(Data!$AJ296&lt;&gt;"",Scoring!$F$41)+IF(Data!$AK296&lt;&gt;"",Scoring!$F$42)+IF(Data!$AL296&lt;&gt;"",Scoring!$F$43)+IF(Data!$AM296&lt;&gt;"",Scoring!$F$44)+IF(Data!$AN296&lt;&gt;"",Scoring!$F$45)+IF(Data!$AO296&lt;&gt;"",Scoring!$F$46)+IF(Data!$AP296&lt;&gt;"",Scoring!$F$47)+IF(Data!$AQ296&lt;&gt;"",Scoring!$F$48)+IF(Data!$AR296&lt;&gt;"",Scoring!$F$49)+IF(Data!$AS296&lt;&gt;"",Scoring!$F$50)+IF(Data!$AT296&lt;&gt;"",Scoring!$F$51)+IF(Data!$AU296&lt;&gt;"",Scoring!$F$52),"")</f>
        <v/>
      </c>
      <c r="BA296" s="183" t="str">
        <f>IF(AZ296&lt;&gt;"",LOOKUP(AZ296,Likelihoods!$A$7:$A$107,Likelihoods!D$7:D$107),"")</f>
        <v/>
      </c>
      <c r="BB296" s="181" t="str">
        <f>IF(AND(COUNTBLANK($B296:$O296)=13,COUNTBLANK($P296:$Q296)=1,COUNTBLANK($R296:$U296)=3,COUNTBLANK($V296:$X296)=2,COUNTBLANK($Y296:$AE296)=6,COUNTBLANK($AF296:$AJ296)=4,COUNTBLANK($AK296:AN296)=3,COUNTBLANK($AO296:$AQ296)=2,COUNTBLANK($AR296:$AS296)=1,COUNTBLANK($AT296:$AU296)=1),IF(Data!$B296&lt;&gt;"",Scoring!$G$7)+IF(Data!$C296&lt;&gt;"",Scoring!$G$8)+IF(Data!$D296&lt;&gt;"",Scoring!$G$9)+IF(Data!$E296&lt;&gt;"",Scoring!$G$10)+IF(Data!$F296&lt;&gt;"",Scoring!$G$11)+IF(Data!$G296&lt;&gt;"",Scoring!$G$12)+IF(Data!$H296&lt;&gt;"",Scoring!$G$13)+IF(Data!$I296&lt;&gt;"",Scoring!$G$14)+IF(Data!$J296&lt;&gt;"",Scoring!$G$15)+IF(Data!$K296&lt;&gt;"",Scoring!$G$16)+IF(Data!$L296&lt;&gt;"",Scoring!$G$17)+IF(Data!$M296&lt;&gt;"",Scoring!$G$18)+IF(Data!$N296&lt;&gt;"",Scoring!$G$19)+IF(Data!$O296&lt;&gt;"",Scoring!$G$20)+IF(Data!$P296&lt;&gt;"",Scoring!$G$21)+IF(Data!$Q296&lt;&gt;"",Scoring!$G$22)+IF(Data!$R296&lt;&gt;"",Scoring!$G$23)+IF(Data!$S296&lt;&gt;"",Scoring!$G$24)+IF(Data!$T296&lt;&gt;"",Scoring!$G$25)+IF(Data!$U296&lt;&gt;"",Scoring!$G$26)+IF(Data!$V296&lt;&gt;"",Scoring!$G$27)+IF(Data!$W296&lt;&gt;"",Scoring!$G$28)+IF(Data!$X296&lt;&gt;"",Scoring!$G$29)+IF(Data!$Y296&lt;&gt;"",Scoring!$G$30)+IF(Data!$Z296&lt;&gt;"",Scoring!$G$31)+IF(Data!$AA296&lt;&gt;"",Scoring!$G$32)+IF(Data!$AB296&lt;&gt;"",Scoring!$G$33)+IF(Data!$AC296&lt;&gt;"",Scoring!$G$34)+IF(Data!$AD296&lt;&gt;"",Scoring!$G$35)+IF(Data!$AE296&lt;&gt;"",Scoring!$G$36)+IF(Data!$AF296&lt;&gt;"",Scoring!$G$37)+IF(Data!$AG296&lt;&gt;"",Scoring!$G$38)+IF(Data!$AH296&lt;&gt;"",Scoring!$G$39)+IF(Data!$AI296&lt;&gt;"",Scoring!$G$40)+IF(Data!$AJ296&lt;&gt;"",Scoring!$G$41)+IF(Data!$AK296&lt;&gt;"",Scoring!$G$42)+IF(Data!$AL296&lt;&gt;"",Scoring!$G$43)+IF(Data!$AM296&lt;&gt;"",Scoring!$G$44)+IF(Data!$AN296&lt;&gt;"",Scoring!$G$45)+IF(Data!$AO296&lt;&gt;"",Scoring!$G$46)+IF(Data!$AP296&lt;&gt;"",Scoring!$G$47)+IF(Data!$AQ296&lt;&gt;"",Scoring!$G$48)+IF(Data!$AR296&lt;&gt;"",Scoring!$G$49)+IF(Data!$AS296&lt;&gt;"",Scoring!$G$50)+IF(Data!$AT296&lt;&gt;"",Scoring!$G$51)+IF(Data!$AU296&lt;&gt;"",Scoring!$G$52),"")</f>
        <v/>
      </c>
      <c r="BC296" s="184" t="str">
        <f>IF(BB296&lt;&gt;"",LOOKUP(BB296,Likelihoods!$A$7:$A$107,Likelihoods!E$7:E$107),"")</f>
        <v/>
      </c>
      <c r="BD296" s="185" t="str">
        <f>IF(AND(COUNTBLANK($B296:$O296)=13,COUNTBLANK($P296:$Q296)=1,COUNTBLANK($R296:$U296)=3,COUNTBLANK($V296:$X296)=2,COUNTBLANK($Y296:$AE296)=6,COUNTBLANK($AF296:$AJ296)=4,COUNTBLANK($AK296:AN296)=3,COUNTBLANK($AO296:$AQ296)=2,COUNTBLANK($AR296:$AS296)=1,COUNTBLANK($AT296:$AU296)=1),IF(Data!$B296&lt;&gt;"",Scoring!$H$7)+IF(Data!$C296&lt;&gt;"",Scoring!$H$8)+IF(Data!$D296&lt;&gt;"",Scoring!$H$9)+IF(Data!$E296&lt;&gt;"",Scoring!$H$10)+IF(Data!$F296&lt;&gt;"",Scoring!$H$11)+IF(Data!$G296&lt;&gt;"",Scoring!$H$12)+IF(Data!$H296&lt;&gt;"",Scoring!$H$13)+IF(Data!$I296&lt;&gt;"",Scoring!$H$14)+IF(Data!$J296&lt;&gt;"",Scoring!$H$15)+IF(Data!$K296&lt;&gt;"",Scoring!$H$16)+IF(Data!$L296&lt;&gt;"",Scoring!$H$17)+IF(Data!$M296&lt;&gt;"",Scoring!$H$18)+IF(Data!$N296&lt;&gt;"",Scoring!$H$19)+IF(Data!$O296&lt;&gt;"",Scoring!$H$20)+IF(Data!$P296&lt;&gt;"",Scoring!$H$21)+IF(Data!$Q296&lt;&gt;"",Scoring!$H$22)+IF(Data!$R296&lt;&gt;"",Scoring!$H$23)+IF(Data!$S296&lt;&gt;"",Scoring!$H$24)+IF(Data!$T296&lt;&gt;"",Scoring!$H$25)+IF(Data!$U296&lt;&gt;"",Scoring!$H$26)+IF(Data!$V296&lt;&gt;"",Scoring!$H$27)+IF(Data!$W296&lt;&gt;"",Scoring!$H$28)+IF(Data!$X296&lt;&gt;"",Scoring!$H$29)+IF(Data!$Y296&lt;&gt;"",Scoring!$H$30)+IF(Data!$Z296&lt;&gt;"",Scoring!$H$31)+IF(Data!$AA296&lt;&gt;"",Scoring!$H$32)+IF(Data!$AB296&lt;&gt;"",Scoring!$H$33)+IF(Data!$AC296&lt;&gt;"",Scoring!$H$34)+IF(Data!$AD296&lt;&gt;"",Scoring!$H$35)+IF(Data!$AE296&lt;&gt;"",Scoring!$H$36)+IF(Data!$AF296&lt;&gt;"",Scoring!$H$37)+IF(Data!$AG296&lt;&gt;"",Scoring!$H$38)+IF(Data!$AH296&lt;&gt;"",Scoring!$H$39)+IF(Data!$AI296&lt;&gt;"",Scoring!$H$40)+IF(Data!$AJ296&lt;&gt;"",Scoring!$H$41)+IF(Data!$AK296&lt;&gt;"",Scoring!$H$42)+IF(Data!$AL296&lt;&gt;"",Scoring!$H$43)+IF(Data!$AM296&lt;&gt;"",Scoring!$H$44)+IF(Data!$AN296&lt;&gt;"",Scoring!$H$45)+IF(Data!$AO296&lt;&gt;"",Scoring!$H$46)+IF(Data!$AP296&lt;&gt;"",Scoring!$H$47)+IF(Data!$AQ296&lt;&gt;"",Scoring!$H$48)+IF(Data!$AR296&lt;&gt;"",Scoring!$H$49)+IF(Data!$AS296&lt;&gt;"",Scoring!$H$50)+IF(Data!$AT296&lt;&gt;"",Scoring!$H$51)+IF(Data!$AU296&lt;&gt;"",Scoring!$H$52),"")</f>
        <v/>
      </c>
      <c r="BE296" s="186" t="str">
        <f>IF(BD296&lt;&gt;"",LOOKUP(BD296,Likelihoods!$A$7:$A$107,Likelihoods!F$7:F$107),"")</f>
        <v/>
      </c>
      <c r="BF296" s="181" t="str">
        <f>IF(AND(COUNTBLANK($B296:$O296)=13,COUNTBLANK($P296:$Q296)=1,COUNTBLANK($R296:$U296)=3,COUNTBLANK($V296:$X296)=2,COUNTBLANK($Y296:$AE296)=6,COUNTBLANK($AF296:$AJ296)=4,COUNTBLANK($AK296:AN296)=3,COUNTBLANK($AO296:$AQ296)=2,COUNTBLANK($AR296:$AS296)=1,COUNTBLANK($AT296:$AU296)=1),IF(Data!$B296&lt;&gt;"",Scoring!$I$7)+IF(Data!$C296&lt;&gt;"",Scoring!$I$8)+IF(Data!$D296&lt;&gt;"",Scoring!$I$9)+IF(Data!$E296&lt;&gt;"",Scoring!$I$10)+IF(Data!$F296&lt;&gt;"",Scoring!$I$11)+IF(Data!$G296&lt;&gt;"",Scoring!$I$12)+IF(Data!$H296&lt;&gt;"",Scoring!$I$13)+IF(Data!$I296&lt;&gt;"",Scoring!$I$14)+IF(Data!$J296&lt;&gt;"",Scoring!$I$15)+IF(Data!$K296&lt;&gt;"",Scoring!$I$16)+IF(Data!$L296&lt;&gt;"",Scoring!$I$17)+IF(Data!$M296&lt;&gt;"",Scoring!$I$18)+IF(Data!$N296&lt;&gt;"",Scoring!$I$19)+IF(Data!$O296&lt;&gt;"",Scoring!$I$20)+IF(Data!$P296&lt;&gt;"",Scoring!$I$21)+IF(Data!$Q296&lt;&gt;"",Scoring!$I$22)+IF(Data!$R296&lt;&gt;"",Scoring!$I$23)+IF(Data!$S296&lt;&gt;"",Scoring!$I$24)+IF(Data!$T296&lt;&gt;"",Scoring!$I$25)+IF(Data!$U296&lt;&gt;"",Scoring!$I$26)+IF(Data!$V296&lt;&gt;"",Scoring!$I$27)+IF(Data!$W296&lt;&gt;"",Scoring!$I$28)+IF(Data!$X296&lt;&gt;"",Scoring!$I$29)+IF(Data!$Y296&lt;&gt;"",Scoring!$I$30)+IF(Data!$Z296&lt;&gt;"",Scoring!$I$31)+IF(Data!$AA296&lt;&gt;"",Scoring!$I$32)+IF(Data!$AB296&lt;&gt;"",Scoring!$I$33)+IF(Data!$AC296&lt;&gt;"",Scoring!$I$34)+IF(Data!$AD296&lt;&gt;"",Scoring!$I$35)+IF(Data!$AE296&lt;&gt;"",Scoring!$I$36)+IF(Data!$AF296&lt;&gt;"",Scoring!$I$37)+IF(Data!$AG296&lt;&gt;"",Scoring!$I$38)+IF(Data!$AH296&lt;&gt;"",Scoring!$I$39)+IF(Data!$AI296&lt;&gt;"",Scoring!$I$40)+IF(Data!$AJ296&lt;&gt;"",Scoring!$I$41)+IF(Data!$AK296&lt;&gt;"",Scoring!$I$42)+IF(Data!$AL296&lt;&gt;"",Scoring!$I$43)+IF(Data!$AM296&lt;&gt;"",Scoring!$I$44)+IF(Data!$AN296&lt;&gt;"",Scoring!$I$45)+IF(Data!$AO296&lt;&gt;"",Scoring!$I$46)+IF(Data!$AP296&lt;&gt;"",Scoring!$I$47)+IF(Data!$AQ296&lt;&gt;"",Scoring!$I$48)+IF(Data!$AR296&lt;&gt;"",Scoring!$I$49)+IF(Data!$AS296&lt;&gt;"",Scoring!$I$50)+IF(Data!$AT296&lt;&gt;"",Scoring!$I$51)+IF(Data!$AU296&lt;&gt;"",Scoring!$I$52),"")</f>
        <v/>
      </c>
      <c r="BG296" s="180" t="str">
        <f>IF(BF296&lt;&gt;"",LOOKUP(BF296,Likelihoods!$A$7:$A$107,Likelihoods!G$7:G$107),"")</f>
        <v/>
      </c>
      <c r="BH296" s="187" t="str">
        <f>IF(AND(COUNTBLANK($B296:$O296)=13,COUNTBLANK($P296:$Q296)=1,COUNTBLANK($R296:$U296)=3,COUNTBLANK($V296:$X296)=2,COUNTBLANK($Y296:$AE296)=6,COUNTBLANK($AF296:$AJ296)=4,COUNTBLANK($AK296:AN296)=3,COUNTBLANK($AO296:$AQ296)=2,COUNTBLANK($AR296:$AS296)=1,COUNTBLANK($AT296:$AU296)=1),IF(Data!$B296&lt;&gt;"",Scoring!$J$7)+IF(Data!$C296&lt;&gt;"",Scoring!$J$8)+IF(Data!$D296&lt;&gt;"",Scoring!$J$9)+IF(Data!$E296&lt;&gt;"",Scoring!$J$10)+IF(Data!$F296&lt;&gt;"",Scoring!$J$11)+IF(Data!$G296&lt;&gt;"",Scoring!$J$12)+IF(Data!$H296&lt;&gt;"",Scoring!$J$13)+IF(Data!$I296&lt;&gt;"",Scoring!$J$14)+IF(Data!$J296&lt;&gt;"",Scoring!$J$15)+IF(Data!$K296&lt;&gt;"",Scoring!$J$16)+IF(Data!$L296&lt;&gt;"",Scoring!$J$17)+IF(Data!$M296&lt;&gt;"",Scoring!$J$18)+IF(Data!$N296&lt;&gt;"",Scoring!$J$19)+IF(Data!$O296&lt;&gt;"",Scoring!$J$20)+IF(Data!$P296&lt;&gt;"",Scoring!$J$21)+IF(Data!$Q296&lt;&gt;"",Scoring!$J$22)+IF(Data!$R296&lt;&gt;"",Scoring!$J$23)+IF(Data!$S296&lt;&gt;"",Scoring!$J$24)+IF(Data!$T296&lt;&gt;"",Scoring!$J$25)+IF(Data!$U296&lt;&gt;"",Scoring!$J$26)+IF(Data!$V296&lt;&gt;"",Scoring!$J$27)+IF(Data!$W296&lt;&gt;"",Scoring!$J$28)+IF(Data!$X296&lt;&gt;"",Scoring!$J$29)+IF(Data!$Y296&lt;&gt;"",Scoring!$J$30)+IF(Data!$Z296&lt;&gt;"",Scoring!$J$31)+IF(Data!$AA296&lt;&gt;"",Scoring!$J$32)+IF(Data!$AB296&lt;&gt;"",Scoring!$J$33)+IF(Data!$AC296&lt;&gt;"",Scoring!$J$34)+IF(Data!$AD296&lt;&gt;"",Scoring!$J$35)+IF(Data!$AE296&lt;&gt;"",Scoring!$J$36)+IF(Data!$AF296&lt;&gt;"",Scoring!$J$37)+IF(Data!$AG296&lt;&gt;"",Scoring!$J$38)+IF(Data!$AH296&lt;&gt;"",Scoring!$J$39)+IF(Data!$AI296&lt;&gt;"",Scoring!$J$40)+IF(Data!$AJ296&lt;&gt;"",Scoring!$J$41)+IF(Data!$AK296&lt;&gt;"",Scoring!$J$42)+IF(Data!$AL296&lt;&gt;"",Scoring!$J$43)+IF(Data!$AM296&lt;&gt;"",Scoring!$J$44)+IF(Data!$AN296&lt;&gt;"",Scoring!$J$45)+IF(Data!$AO296&lt;&gt;"",Scoring!$J$46)+IF(Data!$AP296&lt;&gt;"",Scoring!$J$47)+IF(Data!$AQ296&lt;&gt;"",Scoring!$J$48)+IF(Data!$AR296&lt;&gt;"",Scoring!$J$49)+IF(Data!$AS296&lt;&gt;"",Scoring!$J$50)+IF(Data!$AT296&lt;&gt;"",Scoring!$J$51)+IF(Data!$AU296&lt;&gt;"",Scoring!$J$52),"")</f>
        <v/>
      </c>
      <c r="BI296" s="183" t="str">
        <f>IF(BH296&lt;&gt;"",LOOKUP(BH296,Likelihoods!$A$7:$A$107,Likelihoods!H$7:H$107),"")</f>
        <v/>
      </c>
      <c r="BJ296" s="188" t="str">
        <f>IF(AND(COUNTBLANK($B296:$O296)=13,COUNTBLANK($P296:$Q296)=1,COUNTBLANK($R296:$U296)=3,COUNTBLANK($V296:$X296)=2,COUNTBLANK($Y296:$AE296)=6,COUNTBLANK($AF296:$AJ296)=4,COUNTBLANK($AK296:AN296)=3,COUNTBLANK($AO296:$AQ296)=2,COUNTBLANK($AR296:$AS296)=1,COUNTBLANK($AT296:$AU296)=1),IF(Data!$B296&lt;&gt;"",Scoring!$K$7)+IF(Data!$C296&lt;&gt;"",Scoring!$K$8)+IF(Data!$D296&lt;&gt;"",Scoring!$K$9)+IF(Data!$E296&lt;&gt;"",Scoring!$K$10)+IF(Data!$F296&lt;&gt;"",Scoring!$K$11)+IF(Data!$G296&lt;&gt;"",Scoring!$K$12)+IF(Data!$H296&lt;&gt;"",Scoring!$K$13)+IF(Data!$I296&lt;&gt;"",Scoring!$K$14)+IF(Data!$J296&lt;&gt;"",Scoring!$K$15)+IF(Data!$K296&lt;&gt;"",Scoring!$K$16)+IF(Data!$L296&lt;&gt;"",Scoring!$K$17)+IF(Data!$M296&lt;&gt;"",Scoring!$K$18)+IF(Data!$N296&lt;&gt;"",Scoring!$K$19)+IF(Data!$O296&lt;&gt;"",Scoring!$K$20)+IF(Data!$P296&lt;&gt;"",Scoring!$K$21)+IF(Data!$Q296&lt;&gt;"",Scoring!$K$22)+IF(Data!$R296&lt;&gt;"",Scoring!$K$23)+IF(Data!$S296&lt;&gt;"",Scoring!$K$24)+IF(Data!$T296&lt;&gt;"",Scoring!$K$25)+IF(Data!$U296&lt;&gt;"",Scoring!$K$26)+IF(Data!$V296&lt;&gt;"",Scoring!$K$27)+IF(Data!$W296&lt;&gt;"",Scoring!$K$28)+IF(Data!$X296&lt;&gt;"",Scoring!$K$29)+IF(Data!$Y296&lt;&gt;"",Scoring!$K$30)+IF(Data!$Z296&lt;&gt;"",Scoring!$K$31)+IF(Data!$AA296&lt;&gt;"",Scoring!$K$32)+IF(Data!$AB296&lt;&gt;"",Scoring!$K$33)+IF(Data!$AC296&lt;&gt;"",Scoring!$K$34)+IF(Data!$AD296&lt;&gt;"",Scoring!$K$35)+IF(Data!$AE296&lt;&gt;"",Scoring!$K$36)+IF(Data!$AF296&lt;&gt;"",Scoring!$K$37)+IF(Data!$AG296&lt;&gt;"",Scoring!$K$38)+IF(Data!$AH296&lt;&gt;"",Scoring!$K$39)+IF(Data!$AI296&lt;&gt;"",Scoring!$K$40)+IF(Data!$AJ296&lt;&gt;"",Scoring!$K$41)+IF(Data!$AK296&lt;&gt;"",Scoring!$K$42)+IF(Data!$AL296&lt;&gt;"",Scoring!$K$43)+IF(Data!$AM296&lt;&gt;"",Scoring!$K$44)+IF(Data!$AN296&lt;&gt;"",Scoring!$K$45)+IF(Data!$AO296&lt;&gt;"",Scoring!$K$46)+IF(Data!$AP296&lt;&gt;"",Scoring!$K$47)+IF(Data!$AQ296&lt;&gt;"",Scoring!$K$48)+IF(Data!$AR296&lt;&gt;"",Scoring!$K$49)+IF(Data!$AS296&lt;&gt;"",Scoring!$K$50)+IF(Data!$AT296&lt;&gt;"",Scoring!$K$51)+IF(Data!$AU296&lt;&gt;"",Scoring!$K$52),"")</f>
        <v/>
      </c>
      <c r="BK296" s="184" t="str">
        <f>IF(BJ296&lt;&gt;"",LOOKUP(BJ296,Likelihoods!$A$7:$A$107,Likelihoods!I$7:I$107),"")</f>
        <v/>
      </c>
      <c r="BL296" s="187" t="str">
        <f>IF(AND(COUNTBLANK($B296:$O296)=13,COUNTBLANK($P296:$Q296)=1,COUNTBLANK($R296:$U296)=3,COUNTBLANK($V296:$X296)=2,COUNTBLANK($Y296:$AE296)=6,COUNTBLANK($AF296:$AJ296)=4,COUNTBLANK($AK296:AN296)=3,COUNTBLANK($AO296:$AQ296)=2,COUNTBLANK($AR296:$AS296)=1,COUNTBLANK($AT296:$AU296)=1),IF(Data!$B296&lt;&gt;"",Scoring!$L$7)+IF(Data!$C296&lt;&gt;"",Scoring!$L$8)+IF(Data!$D296&lt;&gt;"",Scoring!$L$9)+IF(Data!$E296&lt;&gt;"",Scoring!$L$10)+IF(Data!$F296&lt;&gt;"",Scoring!$L$11)+IF(Data!$G296&lt;&gt;"",Scoring!$L$12)+IF(Data!$H296&lt;&gt;"",Scoring!$L$13)+IF(Data!$I296&lt;&gt;"",Scoring!$L$14)+IF(Data!$J296&lt;&gt;"",Scoring!$L$15)+IF(Data!$K296&lt;&gt;"",Scoring!$L$16)+IF(Data!$L296&lt;&gt;"",Scoring!$L$17)+IF(Data!$M296&lt;&gt;"",Scoring!$L$18)+IF(Data!$N296&lt;&gt;"",Scoring!$L$19)+IF(Data!$O296&lt;&gt;"",Scoring!$L$20)+IF(Data!$P296&lt;&gt;"",Scoring!$L$21)+IF(Data!$Q296&lt;&gt;"",Scoring!$L$22)+IF(Data!$R296&lt;&gt;"",Scoring!$L$23)+IF(Data!$S296&lt;&gt;"",Scoring!$L$24)+IF(Data!$T296&lt;&gt;"",Scoring!$L$25)+IF(Data!$U296&lt;&gt;"",Scoring!$L$26)+IF(Data!$V296&lt;&gt;"",Scoring!$L$27)+IF(Data!$W296&lt;&gt;"",Scoring!$L$28)+IF(Data!$X296&lt;&gt;"",Scoring!$L$29)+IF(Data!$Y296&lt;&gt;"",Scoring!$L$30)+IF(Data!$Z296&lt;&gt;"",Scoring!$L$31)+IF(Data!$AA296&lt;&gt;"",Scoring!$L$32)+IF(Data!$AB296&lt;&gt;"",Scoring!$L$33)+IF(Data!$AC296&lt;&gt;"",Scoring!$L$34)+IF(Data!$AD296&lt;&gt;"",Scoring!$L$35)+IF(Data!$AE296&lt;&gt;"",Scoring!$L$36)+IF(Data!$AF296&lt;&gt;"",Scoring!$L$37)+IF(Data!$AG296&lt;&gt;"",Scoring!$L$38)+IF(Data!$AH296&lt;&gt;"",Scoring!$L$39)+IF(Data!$AI296&lt;&gt;"",Scoring!$L$40)+IF(Data!$AJ296&lt;&gt;"",Scoring!$L$41)+IF(Data!$AK296&lt;&gt;"",Scoring!$L$42)+IF(Data!$AL296&lt;&gt;"",Scoring!$L$43)+IF(Data!$AM296&lt;&gt;"",Scoring!$L$44)+IF(Data!$AN296&lt;&gt;"",Scoring!$L$45)+IF(Data!$AO296&lt;&gt;"",Scoring!$L$46)+IF(Data!$AP296&lt;&gt;"",Scoring!$L$47)+IF(Data!$AQ296&lt;&gt;"",Scoring!$L$48)+IF(Data!$AR296&lt;&gt;"",Scoring!$L$49)+IF(Data!$AS296&lt;&gt;"",Scoring!$L$50)+IF(Data!$AT296&lt;&gt;"",Scoring!$L$51)+IF(Data!$AU296&lt;&gt;"",Scoring!$L$52),"")</f>
        <v/>
      </c>
      <c r="BM296" s="180" t="str">
        <f>IF(BL296&lt;&gt;"",LOOKUP(BL296,Likelihoods!$A$7:$A$107,Likelihoods!J$7:J$107),"")</f>
        <v/>
      </c>
      <c r="BN296" s="181" t="str">
        <f>IF(AND(COUNTBLANK($B296:$O296)=13,COUNTBLANK($P296:$Q296)=1,COUNTBLANK($R296:$U296)=3,COUNTBLANK($V296:$X296)=2,COUNTBLANK($Y296:$AE296)=6,COUNTBLANK($AF296:$AJ296)=4,COUNTBLANK($AK296:AN296)=3,COUNTBLANK($AO296:$AQ296)=2,COUNTBLANK($AR296:$AS296)=1,COUNTBLANK($AT296:$AU296)=1),IF(Data!$B296&lt;&gt;"",Scoring!$M$7)+IF(Data!$C296&lt;&gt;"",Scoring!$M$8)+IF(Data!$D296&lt;&gt;"",Scoring!$M$9)+IF(Data!$E296&lt;&gt;"",Scoring!$M$10)+IF(Data!$F296&lt;&gt;"",Scoring!$M$11)+IF(Data!$G296&lt;&gt;"",Scoring!$M$12)+IF(Data!$H296&lt;&gt;"",Scoring!$M$13)+IF(Data!$I296&lt;&gt;"",Scoring!$M$14)+IF(Data!$J296&lt;&gt;"",Scoring!$M$15)+IF(Data!$K296&lt;&gt;"",Scoring!$M$16)+IF(Data!$L296&lt;&gt;"",Scoring!$M$17)+IF(Data!$M296&lt;&gt;"",Scoring!$M$18)+IF(Data!$N296&lt;&gt;"",Scoring!$M$19)+IF(Data!$O296&lt;&gt;"",Scoring!$M$20)+IF(Data!$P296&lt;&gt;"",Scoring!$M$21)+IF(Data!$Q296&lt;&gt;"",Scoring!$M$22)+IF(Data!$R296&lt;&gt;"",Scoring!$M$23)+IF(Data!$S296&lt;&gt;"",Scoring!$M$24)+IF(Data!$T296&lt;&gt;"",Scoring!$M$25)+IF(Data!$U296&lt;&gt;"",Scoring!$M$26)+IF(Data!$V296&lt;&gt;"",Scoring!$M$27)+IF(Data!$W296&lt;&gt;"",Scoring!$M$28)+IF(Data!$X296&lt;&gt;"",Scoring!$M$29)+IF(Data!$Y296&lt;&gt;"",Scoring!$M$30)+IF(Data!$Z296&lt;&gt;"",Scoring!$M$31)+IF(Data!$AA296&lt;&gt;"",Scoring!$M$32)+IF(Data!$AB296&lt;&gt;"",Scoring!$M$33)+IF(Data!$AC296&lt;&gt;"",Scoring!$M$34)+IF(Data!$AD296&lt;&gt;"",Scoring!$M$35)+IF(Data!$AE296&lt;&gt;"",Scoring!$M$36)+IF(Data!$AF296&lt;&gt;"",Scoring!$M$37)+IF(Data!$AG296&lt;&gt;"",Scoring!$M$38)+IF(Data!$AH296&lt;&gt;"",Scoring!$M$39)+IF(Data!$AI296&lt;&gt;"",Scoring!$M$40)+IF(Data!$AJ296&lt;&gt;"",Scoring!$M$41)+IF(Data!$AK296&lt;&gt;"",Scoring!$M$42)+IF(Data!$AL296&lt;&gt;"",Scoring!$M$43)+IF(Data!$AM296&lt;&gt;"",Scoring!$M$44)+IF(Data!$AN296&lt;&gt;"",Scoring!$M$45)+IF(Data!$AO296&lt;&gt;"",Scoring!$M$46)+IF(Data!$AP296&lt;&gt;"",Scoring!$M$47)+IF(Data!$AQ296&lt;&gt;"",Scoring!$M$48)+IF(Data!$AR296&lt;&gt;"",Scoring!$M$49)+IF(Data!$AS296&lt;&gt;"",Scoring!$M$50)+IF(Data!$AT296&lt;&gt;"",Scoring!$M$51)+IF(Data!$AU296&lt;&gt;"",Scoring!$M$52),"")</f>
        <v/>
      </c>
      <c r="BO296" s="184" t="str">
        <f>IF(BN296&lt;&gt;"",LOOKUP(BN296,Likelihoods!$A$7:$A$107,Likelihoods!K$7:K$107),"")</f>
        <v/>
      </c>
      <c r="BP296" s="179" t="str">
        <f>IF(AND(COUNTBLANK($B296:$O296)=13,COUNTBLANK($P296:$Q296)=1,COUNTBLANK($R296:$U296)=3,COUNTBLANK($V296:$X296)=2,COUNTBLANK($Y296:$AE296)=6,COUNTBLANK($AF296:$AJ296)=4,COUNTBLANK($AK296:AN296)=3,COUNTBLANK($AO296:$AQ296)=2,COUNTBLANK($AR296:$AS296)=1,COUNTBLANK($AT296:$AU296)=1),IF(Data!$B296&lt;&gt;"",Scoring!$N$7)+IF(Data!$C296&lt;&gt;"",Scoring!$N$8)+IF(Data!$D296&lt;&gt;"",Scoring!$N$9)+IF(Data!$E296&lt;&gt;"",Scoring!$N$10)+IF(Data!$F296&lt;&gt;"",Scoring!$N$11)+IF(Data!$G296&lt;&gt;"",Scoring!$N$12)+IF(Data!$H296&lt;&gt;"",Scoring!$N$13)+IF(Data!$I296&lt;&gt;"",Scoring!$N$14)+IF(Data!$J296&lt;&gt;"",Scoring!$N$15)+IF(Data!$K296&lt;&gt;"",Scoring!$N$16)+IF(Data!$L296&lt;&gt;"",Scoring!$N$17)+IF(Data!$M296&lt;&gt;"",Scoring!$N$18)+IF(Data!$N296&lt;&gt;"",Scoring!$N$19)+IF(Data!$O296&lt;&gt;"",Scoring!$N$20)+IF(Data!$P296&lt;&gt;"",Scoring!$N$21)+IF(Data!$Q296&lt;&gt;"",Scoring!$N$22)+IF(Data!$R296&lt;&gt;"",Scoring!$N$23)+IF(Data!$S296&lt;&gt;"",Scoring!$N$24)+IF(Data!$T296&lt;&gt;"",Scoring!$N$25)+IF(Data!$U296&lt;&gt;"",Scoring!$N$26)+IF(Data!$V296&lt;&gt;"",Scoring!$N$27)+IF(Data!$W296&lt;&gt;"",Scoring!$N$28)+IF(Data!$X296&lt;&gt;"",Scoring!$N$29)+IF(Data!$Y296&lt;&gt;"",Scoring!$N$30)+IF(Data!$Z296&lt;&gt;"",Scoring!$N$31)+IF(Data!$AA296&lt;&gt;"",Scoring!$N$32)+IF(Data!$AB296&lt;&gt;"",Scoring!$N$33)+IF(Data!$AC296&lt;&gt;"",Scoring!$N$34)+IF(Data!$AD296&lt;&gt;"",Scoring!$N$35)+IF(Data!$AE296&lt;&gt;"",Scoring!$N$36)+IF(Data!$AF296&lt;&gt;"",Scoring!$N$37)+IF(Data!$AG296&lt;&gt;"",Scoring!$N$38)+IF(Data!$AH296&lt;&gt;"",Scoring!$N$39)+IF(Data!$AI296&lt;&gt;"",Scoring!$N$40)+IF(Data!$AJ296&lt;&gt;"",Scoring!$N$41)+IF(Data!$AK296&lt;&gt;"",Scoring!$N$42)+IF(Data!$AL296&lt;&gt;"",Scoring!$N$43)+IF(Data!$AM296&lt;&gt;"",Scoring!$N$44)+IF(Data!$AN296&lt;&gt;"",Scoring!$N$45)+IF(Data!$AO296&lt;&gt;"",Scoring!$N$46)+IF(Data!$AP296&lt;&gt;"",Scoring!$N$47)+IF(Data!$AQ296&lt;&gt;"",Scoring!$N$48)+IF(Data!$AR296&lt;&gt;"",Scoring!$N$49)+IF(Data!$AS296&lt;&gt;"",Scoring!$N$50)+IF(Data!$AT296&lt;&gt;"",Scoring!$N$51)+IF(Data!$AU296&lt;&gt;"",Scoring!$N$52),"")</f>
        <v/>
      </c>
      <c r="BQ296" s="189" t="str">
        <f>IF(BP296&lt;&gt;"",LOOKUP(BP296,Likelihoods!$A$7:$A$107,Likelihoods!L$7:L$107),"")</f>
        <v/>
      </c>
      <c r="BR296" s="181" t="str">
        <f>IF(AND(COUNTBLANK($B296:$O296)=13,COUNTBLANK($P296:$Q296)=1,COUNTBLANK($R296:$U296)=3,COUNTBLANK($V296:$X296)=2,COUNTBLANK($Y296:$AE296)=6,COUNTBLANK($AF296:$AJ296)=4,COUNTBLANK($AK296:AN296)=3,COUNTBLANK($AO296:$AQ296)=2,COUNTBLANK($AR296:$AS296)=1,COUNTBLANK($AT296:$AU296)=1),IF(Data!$B296&lt;&gt;"",Scoring!$O$7)+IF(Data!$C296&lt;&gt;"",Scoring!$O$8)+IF(Data!$D296&lt;&gt;"",Scoring!$O$9)+IF(Data!$E296&lt;&gt;"",Scoring!$O$10)+IF(Data!$F296&lt;&gt;"",Scoring!$O$11)+IF(Data!$G296&lt;&gt;"",Scoring!$O$12)+IF(Data!$H296&lt;&gt;"",Scoring!$O$13)+IF(Data!$I296&lt;&gt;"",Scoring!$O$14)+IF(Data!$J296&lt;&gt;"",Scoring!$O$15)+IF(Data!$K296&lt;&gt;"",Scoring!$O$16)+IF(Data!$L296&lt;&gt;"",Scoring!$O$17)+IF(Data!$M296&lt;&gt;"",Scoring!$O$18)+IF(Data!$N296&lt;&gt;"",Scoring!$O$19)+IF(Data!$O296&lt;&gt;"",Scoring!$O$20)+IF(Data!$P296&lt;&gt;"",Scoring!$O$21)+IF(Data!$Q296&lt;&gt;"",Scoring!$O$22)+IF(Data!$R296&lt;&gt;"",Scoring!$O$23)+IF(Data!$S296&lt;&gt;"",Scoring!$O$24)+IF(Data!$T296&lt;&gt;"",Scoring!$O$25)+IF(Data!$U296&lt;&gt;"",Scoring!$O$26)+IF(Data!$V296&lt;&gt;"",Scoring!$O$27)+IF(Data!$W296&lt;&gt;"",Scoring!$O$28)+IF(Data!$X296&lt;&gt;"",Scoring!$O$29)+IF(Data!$Y296&lt;&gt;"",Scoring!$O$30)+IF(Data!$Z296&lt;&gt;"",Scoring!$O$31)+IF(Data!$AA296&lt;&gt;"",Scoring!$O$32)+IF(Data!$AB296&lt;&gt;"",Scoring!$O$33)+IF(Data!$AC296&lt;&gt;"",Scoring!$O$34)+IF(Data!$AD296&lt;&gt;"",Scoring!$O$35)+IF(Data!$AE296&lt;&gt;"",Scoring!$O$36)+IF(Data!$AF296&lt;&gt;"",Scoring!$O$37)+IF(Data!$AG296&lt;&gt;"",Scoring!$O$38)+IF(Data!$AH296&lt;&gt;"",Scoring!$O$39)+IF(Data!$AI296&lt;&gt;"",Scoring!$O$40)+IF(Data!$AJ296&lt;&gt;"",Scoring!$O$41)+IF(Data!$AK296&lt;&gt;"",Scoring!$O$42)+IF(Data!$AL296&lt;&gt;"",Scoring!$O$43)+IF(Data!$AM296&lt;&gt;"",Scoring!$O$44)+IF(Data!$AN296&lt;&gt;"",Scoring!$O$45)+IF(Data!$AO296&lt;&gt;"",Scoring!$O$46)+IF(Data!$AP296&lt;&gt;"",Scoring!$O$47)+IF(Data!$AQ296&lt;&gt;"",Scoring!$O$48)+IF(Data!$AR296&lt;&gt;"",Scoring!$O$49)+IF(Data!$AS296&lt;&gt;"",Scoring!$O$50)+IF(Data!$AT296&lt;&gt;"",Scoring!$O$51)+IF(Data!$AU296&lt;&gt;"",Scoring!$O$52),"")</f>
        <v/>
      </c>
      <c r="BS296" s="184" t="str">
        <f>IF(BR296&lt;&gt;"",LOOKUP(BR296,Likelihoods!$A$7:$A$107,Likelihoods!M$7:M$107),"")</f>
        <v/>
      </c>
      <c r="BT296" s="181" t="str">
        <f>IF(AND(COUNTBLANK($B296:$O296)=13,COUNTBLANK($P296:$Q296)=1,COUNTBLANK($R296:$U296)=3,COUNTBLANK($V296:$X296)=2,COUNTBLANK($Y296:$AE296)=6,COUNTBLANK($AF296:$AJ296)=4,COUNTBLANK($AK296:AN296)=3,COUNTBLANK($AO296:$AQ296)=2,COUNTBLANK($AR296:$AS296)=1,COUNTBLANK($AT296:$AU296)=1),IF(Data!$B296&lt;&gt;"",Scoring!$P$7)+IF(Data!$C296&lt;&gt;"",Scoring!$P$8)+IF(Data!$D296&lt;&gt;"",Scoring!$P$9)+IF(Data!$E296&lt;&gt;"",Scoring!$P$10)+IF(Data!$F296&lt;&gt;"",Scoring!$P$11)+IF(Data!$G296&lt;&gt;"",Scoring!$P$12)+IF(Data!$H296&lt;&gt;"",Scoring!$P$13)+IF(Data!$I296&lt;&gt;"",Scoring!$P$14)+IF(Data!$J296&lt;&gt;"",Scoring!$P$15)+IF(Data!$K296&lt;&gt;"",Scoring!$P$16)+IF(Data!$L296&lt;&gt;"",Scoring!$P$17)+IF(Data!$M296&lt;&gt;"",Scoring!$P$18)+IF(Data!$N296&lt;&gt;"",Scoring!$P$19)+IF(Data!$O296&lt;&gt;"",Scoring!$P$20)+IF(Data!$P296&lt;&gt;"",Scoring!$P$21)+IF(Data!$Q296&lt;&gt;"",Scoring!$P$22)+IF(Data!$R296&lt;&gt;"",Scoring!$P$23)+IF(Data!$S296&lt;&gt;"",Scoring!$P$24)+IF(Data!$T296&lt;&gt;"",Scoring!$P$25)+IF(Data!$U296&lt;&gt;"",Scoring!$P$26)+IF(Data!$V296&lt;&gt;"",Scoring!$P$27)+IF(Data!$W296&lt;&gt;"",Scoring!$P$28)+IF(Data!$X296&lt;&gt;"",Scoring!$P$29)+IF(Data!$Y296&lt;&gt;"",Scoring!$P$30)+IF(Data!$Z296&lt;&gt;"",Scoring!$P$31)+IF(Data!$AA296&lt;&gt;"",Scoring!$P$32)+IF(Data!$AB296&lt;&gt;"",Scoring!$P$33)+IF(Data!$AC296&lt;&gt;"",Scoring!$P$34)+IF(Data!$AD296&lt;&gt;"",Scoring!$P$35)+IF(Data!$AE296&lt;&gt;"",Scoring!$P$36)+IF(Data!$AF296&lt;&gt;"",Scoring!$P$37)+IF(Data!$AG296&lt;&gt;"",Scoring!$P$38)+IF(Data!$AH296&lt;&gt;"",Scoring!$P$39)+IF(Data!$AI296&lt;&gt;"",Scoring!$P$40)+IF(Data!$AJ296&lt;&gt;"",Scoring!$P$41)+IF(Data!$AK296&lt;&gt;"",Scoring!$P$42)+IF(Data!$AL296&lt;&gt;"",Scoring!$P$43)+IF(Data!$AM296&lt;&gt;"",Scoring!$P$44)+IF(Data!$AN296&lt;&gt;"",Scoring!$P$45)+IF(Data!$AO296&lt;&gt;"",Scoring!$P$46)+IF(Data!$AP296&lt;&gt;"",Scoring!$P$47)+IF(Data!$AQ296&lt;&gt;"",Scoring!$P$48)+IF(Data!$AR296&lt;&gt;"",Scoring!$P$49)+IF(Data!$AS296&lt;&gt;"",Scoring!$P$50)+IF(Data!$AT296&lt;&gt;"",Scoring!$P$51)+IF(Data!$AU296&lt;&gt;"",Scoring!$P$52),"")</f>
        <v/>
      </c>
      <c r="BU296" s="180" t="str">
        <f>IF(BT296&lt;&gt;"",LOOKUP(BT296,Likelihoods!$A$7:$A$107,Likelihoods!N$7:N$107),"")</f>
        <v/>
      </c>
      <c r="BV296" s="181" t="str">
        <f>IF(AND(COUNTBLANK($B296:$O296)=13,COUNTBLANK($P296:$Q296)=1,COUNTBLANK($R296:$U296)=3,COUNTBLANK($V296:$X296)=2,COUNTBLANK($Y296:$AE296)=6,COUNTBLANK($AF296:$AJ296)=4,COUNTBLANK($AK296:AN296)=3,COUNTBLANK($AO296:$AQ296)=2,COUNTBLANK($AR296:$AS296)=1,COUNTBLANK($AT296:$AU296)=1),IF(Data!$B296&lt;&gt;"",Scoring!$Q$7)+IF(Data!$C296&lt;&gt;"",Scoring!$Q$8)+IF(Data!$D296&lt;&gt;"",Scoring!$Q$9)+IF(Data!$E296&lt;&gt;"",Scoring!$Q$10)+IF(Data!$F296&lt;&gt;"",Scoring!$Q$11)+IF(Data!$G296&lt;&gt;"",Scoring!$Q$12)+IF(Data!$H296&lt;&gt;"",Scoring!$Q$13)+IF(Data!$I296&lt;&gt;"",Scoring!$Q$14)+IF(Data!$J296&lt;&gt;"",Scoring!$Q$15)+IF(Data!$K296&lt;&gt;"",Scoring!$Q$16)+IF(Data!$L296&lt;&gt;"",Scoring!$Q$17)+IF(Data!$M296&lt;&gt;"",Scoring!$Q$18)+IF(Data!$N296&lt;&gt;"",Scoring!$Q$19)+IF(Data!$O296&lt;&gt;"",Scoring!$Q$20)+IF(Data!$P296&lt;&gt;"",Scoring!$Q$21)+IF(Data!$Q296&lt;&gt;"",Scoring!$Q$22)+IF(Data!$R296&lt;&gt;"",Scoring!$Q$23)+IF(Data!$S296&lt;&gt;"",Scoring!$Q$24)+IF(Data!$T296&lt;&gt;"",Scoring!$Q$25)+IF(Data!$U296&lt;&gt;"",Scoring!$Q$26)+IF(Data!$V296&lt;&gt;"",Scoring!$Q$27)+IF(Data!$W296&lt;&gt;"",Scoring!$Q$28)+IF(Data!$X296&lt;&gt;"",Scoring!$Q$29)+IF(Data!$Y296&lt;&gt;"",Scoring!$Q$30)+IF(Data!$Z296&lt;&gt;"",Scoring!$Q$31)+IF(Data!$AA296&lt;&gt;"",Scoring!$Q$32)+IF(Data!$AB296&lt;&gt;"",Scoring!$Q$33)+IF(Data!$AC296&lt;&gt;"",Scoring!$Q$34)+IF(Data!$AD296&lt;&gt;"",Scoring!$Q$35)+IF(Data!$AE296&lt;&gt;"",Scoring!$Q$36)+IF(Data!$AF296&lt;&gt;"",Scoring!$Q$37)+IF(Data!$AG296&lt;&gt;"",Scoring!$Q$38)+IF(Data!$AH296&lt;&gt;"",Scoring!$Q$39)+IF(Data!$AI296&lt;&gt;"",Scoring!$Q$40)+IF(Data!$AJ296&lt;&gt;"",Scoring!$Q$41)+IF(Data!$AK296&lt;&gt;"",Scoring!$Q$42)+IF(Data!$AL296&lt;&gt;"",Scoring!$Q$43)+IF(Data!$AM296&lt;&gt;"",Scoring!$Q$44)+IF(Data!$AN296&lt;&gt;"",Scoring!$Q$45)+IF(Data!$AO296&lt;&gt;"",Scoring!$Q$46)+IF(Data!$AP296&lt;&gt;"",Scoring!$Q$47)+IF(Data!$AQ296&lt;&gt;"",Scoring!$Q$48)+IF(Data!$AR296&lt;&gt;"",Scoring!$Q$49)+IF(Data!$AS296&lt;&gt;"",Scoring!$Q$50)+IF(Data!$AT296&lt;&gt;"",Scoring!$Q$51)+IF(Data!$AU296&lt;&gt;"",Scoring!$Q$52),"")</f>
        <v/>
      </c>
      <c r="BW296" s="183" t="str">
        <f>IF(BV296&lt;&gt;"",LOOKUP(BV296,Likelihoods!$A$7:$A$107,Likelihoods!O$7:O$107),"")</f>
        <v/>
      </c>
      <c r="BX296" s="9"/>
      <c r="BY296" s="9"/>
      <c r="BZ296" s="9"/>
      <c r="CA296" s="9"/>
      <c r="CB296" s="9"/>
      <c r="CC296" s="9"/>
      <c r="CD296" s="9"/>
      <c r="CE296" s="9"/>
      <c r="CF296" s="9"/>
      <c r="CG296" s="9"/>
      <c r="CH296" s="9"/>
      <c r="CI296" s="9"/>
      <c r="CJ296" s="9"/>
      <c r="CK296" s="9"/>
    </row>
    <row r="297" spans="1:89" ht="14.25">
      <c r="A297" s="59"/>
      <c r="B297" s="76"/>
      <c r="C297" s="77"/>
      <c r="D297" s="77"/>
      <c r="E297" s="77"/>
      <c r="F297" s="77"/>
      <c r="G297" s="77"/>
      <c r="H297" s="77"/>
      <c r="I297" s="77"/>
      <c r="J297" s="77"/>
      <c r="K297" s="77"/>
      <c r="L297" s="77"/>
      <c r="M297" s="77"/>
      <c r="N297" s="77"/>
      <c r="O297" s="77"/>
      <c r="P297" s="76"/>
      <c r="Q297" s="78"/>
      <c r="R297" s="77"/>
      <c r="S297" s="77"/>
      <c r="T297" s="77"/>
      <c r="U297" s="77"/>
      <c r="V297" s="76"/>
      <c r="W297" s="77"/>
      <c r="X297" s="78"/>
      <c r="Y297" s="77"/>
      <c r="Z297" s="77"/>
      <c r="AA297" s="77"/>
      <c r="AB297" s="77"/>
      <c r="AC297" s="77"/>
      <c r="AD297" s="77"/>
      <c r="AE297" s="77"/>
      <c r="AF297" s="76"/>
      <c r="AG297" s="77"/>
      <c r="AH297" s="77"/>
      <c r="AI297" s="77"/>
      <c r="AJ297" s="78"/>
      <c r="AK297" s="77"/>
      <c r="AL297" s="77"/>
      <c r="AM297" s="77"/>
      <c r="AN297" s="77"/>
      <c r="AO297" s="76"/>
      <c r="AP297" s="77"/>
      <c r="AQ297" s="78"/>
      <c r="AR297" s="76"/>
      <c r="AS297" s="78"/>
      <c r="AT297" s="77"/>
      <c r="AU297" s="77"/>
      <c r="AV297" s="179" t="str">
        <f>IF(AND(COUNTBLANK($B297:$O297)=13,COUNTBLANK($P297:$Q297)=1,COUNTBLANK($R297:$U297)=3,COUNTBLANK($V297:$X297)=2,COUNTBLANK($Y297:$AE297)=6,COUNTBLANK($AF297:$AJ297)=4,COUNTBLANK($AK297:AN297)=3,COUNTBLANK($AO297:$AQ297)=2,COUNTBLANK($AR297:$AS297)=1,COUNTBLANK($AT297:$AU297)=1),IF(Data!$B297&lt;&gt;"",Scoring!$D$7)+IF(Data!$C297&lt;&gt;"",Scoring!$D$8)+IF(Data!$D297&lt;&gt;"",Scoring!$D$9)+IF(Data!$E297&lt;&gt;"",Scoring!$D$10)+IF(Data!$F297&lt;&gt;"",Scoring!$D$11)+IF(Data!$G297&lt;&gt;"",Scoring!$D$12)+IF(Data!$H297&lt;&gt;"",Scoring!$D$13)+IF(Data!$I297&lt;&gt;"",Scoring!$D$14)+IF(Data!$J297&lt;&gt;"",Scoring!$D$15)+IF(Data!$K297&lt;&gt;"",Scoring!$D$16)+IF(Data!$L297&lt;&gt;"",Scoring!$D$17)+IF(Data!$M297&lt;&gt;"",Scoring!$D$18)+IF(Data!$N297&lt;&gt;"",Scoring!$D$19)+IF(Data!$O297&lt;&gt;"",Scoring!$D$20)+IF(Data!$P297&lt;&gt;"",Scoring!$D$21)+IF(Data!$Q297&lt;&gt;"",Scoring!$D$22)+IF(Data!$R297&lt;&gt;"",Scoring!$D$23)+IF(Data!$S297&lt;&gt;"",Scoring!$D$24)+IF(Data!$T297&lt;&gt;"",Scoring!$D$25)+IF(Data!$U297&lt;&gt;"",Scoring!$D$26)+IF(Data!$V297&lt;&gt;"",Scoring!$D$27)+IF(Data!$W297&lt;&gt;"",Scoring!$D$28)+IF(Data!$X297&lt;&gt;"",Scoring!$D$29)+IF(Data!$Y297&lt;&gt;"",Scoring!$D$30)+IF(Data!$Z297&lt;&gt;"",Scoring!$D$31)+IF(Data!$AA297&lt;&gt;"",Scoring!$D$32)+IF(Data!$AB297&lt;&gt;"",Scoring!$D$33)+IF(Data!$AC297&lt;&gt;"",Scoring!$D$34)+IF(Data!$AD297&lt;&gt;"",Scoring!$D$35)+IF(Data!$AE297&lt;&gt;"",Scoring!$D$36)+IF(Data!$AF297&lt;&gt;"",Scoring!$D$37)+IF(Data!$AG297&lt;&gt;"",Scoring!$D$38)+IF(Data!$AH297&lt;&gt;"",Scoring!$D$39)+IF(Data!$AI297&lt;&gt;"",Scoring!$D$40)+IF(Data!$AJ297&lt;&gt;"",Scoring!$D$41)+IF(Data!$AK297&lt;&gt;"",Scoring!$D$42)+IF(Data!$AL297&lt;&gt;"",Scoring!$D$43)+IF(Data!$AM297&lt;&gt;"",Scoring!$D$44)+IF(Data!$AN297&lt;&gt;"",Scoring!$D$45)+IF(Data!$AO297&lt;&gt;"",Scoring!$D$46)+IF(Data!$AP297&lt;&gt;"",Scoring!$D$47)+IF(Data!$AQ297&lt;&gt;"",Scoring!$D$48)+IF(Data!$AR297&lt;&gt;"",Scoring!$D$49)+IF(Data!$AS297&lt;&gt;"",Scoring!$D$50)+IF(Data!$AT297&lt;&gt;"",Scoring!$D$51)+IF(Data!$AU297&lt;&gt;"",Scoring!$D$52),"")</f>
        <v/>
      </c>
      <c r="AW297" s="180" t="str">
        <f>IF(AV297&lt;&gt;"",LOOKUP(AV297,Likelihoods!$A$7:$A$107,Likelihoods!B$7:B$107),"")</f>
        <v/>
      </c>
      <c r="AX297" s="181" t="str">
        <f>IF(AND(COUNTBLANK($B297:$O297)=13,COUNTBLANK($P297:$Q297)=1,COUNTBLANK($R297:$U297)=3,COUNTBLANK($V297:$X297)=2,COUNTBLANK($Y297:$AE297)=6,COUNTBLANK($AF297:$AJ297)=4,COUNTBLANK($AK297:AN297)=3,COUNTBLANK($AO297:$AQ297)=2,COUNTBLANK($AR297:$AS297)=1,COUNTBLANK($AT297:$AU297)=1),IF(Data!$B297&lt;&gt;"",Scoring!$E$7)+IF(Data!$C297&lt;&gt;"",Scoring!$E$8)+IF(Data!$D297&lt;&gt;"",Scoring!$E$9)+IF(Data!$E297&lt;&gt;"",Scoring!$E$10)+IF(Data!$F297&lt;&gt;"",Scoring!$E$11)+IF(Data!$G297&lt;&gt;"",Scoring!$E$12)+IF(Data!$H297&lt;&gt;"",Scoring!$E$13)+IF(Data!$I297&lt;&gt;"",Scoring!$E$14)+IF(Data!$J297&lt;&gt;"",Scoring!$E$15)+IF(Data!$K297&lt;&gt;"",Scoring!$E$16)+IF(Data!$L297&lt;&gt;"",Scoring!$E$17)+IF(Data!$M297&lt;&gt;"",Scoring!$E$18)+IF(Data!$N297&lt;&gt;"",Scoring!$E$19)+IF(Data!$O297&lt;&gt;"",Scoring!$E$20)+IF(Data!$P297&lt;&gt;"",Scoring!$E$21)+IF(Data!$Q297&lt;&gt;"",Scoring!$E$22)+IF(Data!$R297&lt;&gt;"",Scoring!$E$23)+IF(Data!$S297&lt;&gt;"",Scoring!$E$24)+IF(Data!$T297&lt;&gt;"",Scoring!$E$25)+IF(Data!$U297&lt;&gt;"",Scoring!$E$26)+IF(Data!$V297&lt;&gt;"",Scoring!$E$27)+IF(Data!$W297&lt;&gt;"",Scoring!$E$28)+IF(Data!$X297&lt;&gt;"",Scoring!$E$29)+IF(Data!$Y297&lt;&gt;"",Scoring!$E$30)+IF(Data!$Z297&lt;&gt;"",Scoring!$E$31)+IF(Data!$AA297&lt;&gt;"",Scoring!$E$32)+IF(Data!$AB297&lt;&gt;"",Scoring!$E$33)+IF(Data!$AC297&lt;&gt;"",Scoring!$E$34)+IF(Data!$AD297&lt;&gt;"",Scoring!$E$35)+IF(Data!$AE297&lt;&gt;"",Scoring!$E$36)+IF(Data!$AF297&lt;&gt;"",Scoring!$E$37)+IF(Data!$AG297&lt;&gt;"",Scoring!$E$38)+IF(Data!$AH297&lt;&gt;"",Scoring!$E$39)+IF(Data!$AI297&lt;&gt;"",Scoring!$E$40)+IF(Data!$AJ297&lt;&gt;"",Scoring!$E$41)+IF(Data!$AK297&lt;&gt;"",Scoring!$E$42)+IF(Data!$AL297&lt;&gt;"",Scoring!$E$43)+IF(Data!$AM297&lt;&gt;"",Scoring!$E$44)+IF(Data!$AN297&lt;&gt;"",Scoring!$E$45)+IF(Data!$AO297&lt;&gt;"",Scoring!$E$46)+IF(Data!$AP297&lt;&gt;"",Scoring!$E$47)+IF(Data!$AQ297&lt;&gt;"",Scoring!$E$48)+IF(Data!$AR297&lt;&gt;"",Scoring!$E$49)+IF(Data!$AS297&lt;&gt;"",Scoring!$E$50)+IF(Data!$AT297&lt;&gt;"",Scoring!$E$51)+IF(Data!$AU297&lt;&gt;"",Scoring!$E$52),"")</f>
        <v/>
      </c>
      <c r="AY297" s="180" t="str">
        <f>IF(AX297&lt;&gt;"",LOOKUP(AX297,Likelihoods!$A$7:$A$107,Likelihoods!C$7:C$107),"")</f>
        <v/>
      </c>
      <c r="AZ297" s="182" t="str">
        <f>IF(AND(COUNTBLANK($B297:$O297)=13,COUNTBLANK($P297:$Q297)=1,COUNTBLANK($R297:$U297)=3,COUNTBLANK($V297:$X297)=2,COUNTBLANK($Y297:$AE297)=6,COUNTBLANK($AF297:$AJ297)=4,COUNTBLANK($AK297:AN297)=3,COUNTBLANK($AO297:$AQ297)=2,COUNTBLANK($AR297:$AS297)=1,COUNTBLANK($AT297:$AU297)=1),IF(Data!$B297&lt;&gt;"",Scoring!$F$7)+IF(Data!$C297&lt;&gt;"",Scoring!$F$8)+IF(Data!$D297&lt;&gt;"",Scoring!$F$9)+IF(Data!$E297&lt;&gt;"",Scoring!$F$10)+IF(Data!$F297&lt;&gt;"",Scoring!$F$11)+IF(Data!$G297&lt;&gt;"",Scoring!$F$12)+IF(Data!$H297&lt;&gt;"",Scoring!$F$13)+IF(Data!$I297&lt;&gt;"",Scoring!$F$14)+IF(Data!$J297&lt;&gt;"",Scoring!$F$15)+IF(Data!$K297&lt;&gt;"",Scoring!$F$16)+IF(Data!$L297&lt;&gt;"",Scoring!$F$17)+IF(Data!$M297&lt;&gt;"",Scoring!$F$18)+IF(Data!$N297&lt;&gt;"",Scoring!$F$19)+IF(Data!$O297&lt;&gt;"",Scoring!$F$20)+IF(Data!$P297&lt;&gt;"",Scoring!$F$21)+IF(Data!$Q297&lt;&gt;"",Scoring!$F$22)+IF(Data!$R297&lt;&gt;"",Scoring!$F$23)+IF(Data!$S297&lt;&gt;"",Scoring!$F$24)+IF(Data!$T297&lt;&gt;"",Scoring!$F$25)+IF(Data!$U297&lt;&gt;"",Scoring!$F$26)+IF(Data!$V297&lt;&gt;"",Scoring!$F$27)+IF(Data!$W297&lt;&gt;"",Scoring!$F$28)+IF(Data!$X297&lt;&gt;"",Scoring!$F$29)+IF(Data!$Y297&lt;&gt;"",Scoring!$F$30)+IF(Data!$Z297&lt;&gt;"",Scoring!$F$31)+IF(Data!$AA297&lt;&gt;"",Scoring!$F$32)+IF(Data!$AB297&lt;&gt;"",Scoring!$F$33)+IF(Data!$AC297&lt;&gt;"",Scoring!$F$34)+IF(Data!$AD297&lt;&gt;"",Scoring!$F$35)+IF(Data!$AE297&lt;&gt;"",Scoring!$F$36)+IF(Data!$AF297&lt;&gt;"",Scoring!$F$37)+IF(Data!$AG297&lt;&gt;"",Scoring!$F$38)+IF(Data!$AH297&lt;&gt;"",Scoring!$F$39)+IF(Data!$AI297&lt;&gt;"",Scoring!$F$40)+IF(Data!$AJ297&lt;&gt;"",Scoring!$F$41)+IF(Data!$AK297&lt;&gt;"",Scoring!$F$42)+IF(Data!$AL297&lt;&gt;"",Scoring!$F$43)+IF(Data!$AM297&lt;&gt;"",Scoring!$F$44)+IF(Data!$AN297&lt;&gt;"",Scoring!$F$45)+IF(Data!$AO297&lt;&gt;"",Scoring!$F$46)+IF(Data!$AP297&lt;&gt;"",Scoring!$F$47)+IF(Data!$AQ297&lt;&gt;"",Scoring!$F$48)+IF(Data!$AR297&lt;&gt;"",Scoring!$F$49)+IF(Data!$AS297&lt;&gt;"",Scoring!$F$50)+IF(Data!$AT297&lt;&gt;"",Scoring!$F$51)+IF(Data!$AU297&lt;&gt;"",Scoring!$F$52),"")</f>
        <v/>
      </c>
      <c r="BA297" s="183" t="str">
        <f>IF(AZ297&lt;&gt;"",LOOKUP(AZ297,Likelihoods!$A$7:$A$107,Likelihoods!D$7:D$107),"")</f>
        <v/>
      </c>
      <c r="BB297" s="181" t="str">
        <f>IF(AND(COUNTBLANK($B297:$O297)=13,COUNTBLANK($P297:$Q297)=1,COUNTBLANK($R297:$U297)=3,COUNTBLANK($V297:$X297)=2,COUNTBLANK($Y297:$AE297)=6,COUNTBLANK($AF297:$AJ297)=4,COUNTBLANK($AK297:AN297)=3,COUNTBLANK($AO297:$AQ297)=2,COUNTBLANK($AR297:$AS297)=1,COUNTBLANK($AT297:$AU297)=1),IF(Data!$B297&lt;&gt;"",Scoring!$G$7)+IF(Data!$C297&lt;&gt;"",Scoring!$G$8)+IF(Data!$D297&lt;&gt;"",Scoring!$G$9)+IF(Data!$E297&lt;&gt;"",Scoring!$G$10)+IF(Data!$F297&lt;&gt;"",Scoring!$G$11)+IF(Data!$G297&lt;&gt;"",Scoring!$G$12)+IF(Data!$H297&lt;&gt;"",Scoring!$G$13)+IF(Data!$I297&lt;&gt;"",Scoring!$G$14)+IF(Data!$J297&lt;&gt;"",Scoring!$G$15)+IF(Data!$K297&lt;&gt;"",Scoring!$G$16)+IF(Data!$L297&lt;&gt;"",Scoring!$G$17)+IF(Data!$M297&lt;&gt;"",Scoring!$G$18)+IF(Data!$N297&lt;&gt;"",Scoring!$G$19)+IF(Data!$O297&lt;&gt;"",Scoring!$G$20)+IF(Data!$P297&lt;&gt;"",Scoring!$G$21)+IF(Data!$Q297&lt;&gt;"",Scoring!$G$22)+IF(Data!$R297&lt;&gt;"",Scoring!$G$23)+IF(Data!$S297&lt;&gt;"",Scoring!$G$24)+IF(Data!$T297&lt;&gt;"",Scoring!$G$25)+IF(Data!$U297&lt;&gt;"",Scoring!$G$26)+IF(Data!$V297&lt;&gt;"",Scoring!$G$27)+IF(Data!$W297&lt;&gt;"",Scoring!$G$28)+IF(Data!$X297&lt;&gt;"",Scoring!$G$29)+IF(Data!$Y297&lt;&gt;"",Scoring!$G$30)+IF(Data!$Z297&lt;&gt;"",Scoring!$G$31)+IF(Data!$AA297&lt;&gt;"",Scoring!$G$32)+IF(Data!$AB297&lt;&gt;"",Scoring!$G$33)+IF(Data!$AC297&lt;&gt;"",Scoring!$G$34)+IF(Data!$AD297&lt;&gt;"",Scoring!$G$35)+IF(Data!$AE297&lt;&gt;"",Scoring!$G$36)+IF(Data!$AF297&lt;&gt;"",Scoring!$G$37)+IF(Data!$AG297&lt;&gt;"",Scoring!$G$38)+IF(Data!$AH297&lt;&gt;"",Scoring!$G$39)+IF(Data!$AI297&lt;&gt;"",Scoring!$G$40)+IF(Data!$AJ297&lt;&gt;"",Scoring!$G$41)+IF(Data!$AK297&lt;&gt;"",Scoring!$G$42)+IF(Data!$AL297&lt;&gt;"",Scoring!$G$43)+IF(Data!$AM297&lt;&gt;"",Scoring!$G$44)+IF(Data!$AN297&lt;&gt;"",Scoring!$G$45)+IF(Data!$AO297&lt;&gt;"",Scoring!$G$46)+IF(Data!$AP297&lt;&gt;"",Scoring!$G$47)+IF(Data!$AQ297&lt;&gt;"",Scoring!$G$48)+IF(Data!$AR297&lt;&gt;"",Scoring!$G$49)+IF(Data!$AS297&lt;&gt;"",Scoring!$G$50)+IF(Data!$AT297&lt;&gt;"",Scoring!$G$51)+IF(Data!$AU297&lt;&gt;"",Scoring!$G$52),"")</f>
        <v/>
      </c>
      <c r="BC297" s="184" t="str">
        <f>IF(BB297&lt;&gt;"",LOOKUP(BB297,Likelihoods!$A$7:$A$107,Likelihoods!E$7:E$107),"")</f>
        <v/>
      </c>
      <c r="BD297" s="185" t="str">
        <f>IF(AND(COUNTBLANK($B297:$O297)=13,COUNTBLANK($P297:$Q297)=1,COUNTBLANK($R297:$U297)=3,COUNTBLANK($V297:$X297)=2,COUNTBLANK($Y297:$AE297)=6,COUNTBLANK($AF297:$AJ297)=4,COUNTBLANK($AK297:AN297)=3,COUNTBLANK($AO297:$AQ297)=2,COUNTBLANK($AR297:$AS297)=1,COUNTBLANK($AT297:$AU297)=1),IF(Data!$B297&lt;&gt;"",Scoring!$H$7)+IF(Data!$C297&lt;&gt;"",Scoring!$H$8)+IF(Data!$D297&lt;&gt;"",Scoring!$H$9)+IF(Data!$E297&lt;&gt;"",Scoring!$H$10)+IF(Data!$F297&lt;&gt;"",Scoring!$H$11)+IF(Data!$G297&lt;&gt;"",Scoring!$H$12)+IF(Data!$H297&lt;&gt;"",Scoring!$H$13)+IF(Data!$I297&lt;&gt;"",Scoring!$H$14)+IF(Data!$J297&lt;&gt;"",Scoring!$H$15)+IF(Data!$K297&lt;&gt;"",Scoring!$H$16)+IF(Data!$L297&lt;&gt;"",Scoring!$H$17)+IF(Data!$M297&lt;&gt;"",Scoring!$H$18)+IF(Data!$N297&lt;&gt;"",Scoring!$H$19)+IF(Data!$O297&lt;&gt;"",Scoring!$H$20)+IF(Data!$P297&lt;&gt;"",Scoring!$H$21)+IF(Data!$Q297&lt;&gt;"",Scoring!$H$22)+IF(Data!$R297&lt;&gt;"",Scoring!$H$23)+IF(Data!$S297&lt;&gt;"",Scoring!$H$24)+IF(Data!$T297&lt;&gt;"",Scoring!$H$25)+IF(Data!$U297&lt;&gt;"",Scoring!$H$26)+IF(Data!$V297&lt;&gt;"",Scoring!$H$27)+IF(Data!$W297&lt;&gt;"",Scoring!$H$28)+IF(Data!$X297&lt;&gt;"",Scoring!$H$29)+IF(Data!$Y297&lt;&gt;"",Scoring!$H$30)+IF(Data!$Z297&lt;&gt;"",Scoring!$H$31)+IF(Data!$AA297&lt;&gt;"",Scoring!$H$32)+IF(Data!$AB297&lt;&gt;"",Scoring!$H$33)+IF(Data!$AC297&lt;&gt;"",Scoring!$H$34)+IF(Data!$AD297&lt;&gt;"",Scoring!$H$35)+IF(Data!$AE297&lt;&gt;"",Scoring!$H$36)+IF(Data!$AF297&lt;&gt;"",Scoring!$H$37)+IF(Data!$AG297&lt;&gt;"",Scoring!$H$38)+IF(Data!$AH297&lt;&gt;"",Scoring!$H$39)+IF(Data!$AI297&lt;&gt;"",Scoring!$H$40)+IF(Data!$AJ297&lt;&gt;"",Scoring!$H$41)+IF(Data!$AK297&lt;&gt;"",Scoring!$H$42)+IF(Data!$AL297&lt;&gt;"",Scoring!$H$43)+IF(Data!$AM297&lt;&gt;"",Scoring!$H$44)+IF(Data!$AN297&lt;&gt;"",Scoring!$H$45)+IF(Data!$AO297&lt;&gt;"",Scoring!$H$46)+IF(Data!$AP297&lt;&gt;"",Scoring!$H$47)+IF(Data!$AQ297&lt;&gt;"",Scoring!$H$48)+IF(Data!$AR297&lt;&gt;"",Scoring!$H$49)+IF(Data!$AS297&lt;&gt;"",Scoring!$H$50)+IF(Data!$AT297&lt;&gt;"",Scoring!$H$51)+IF(Data!$AU297&lt;&gt;"",Scoring!$H$52),"")</f>
        <v/>
      </c>
      <c r="BE297" s="186" t="str">
        <f>IF(BD297&lt;&gt;"",LOOKUP(BD297,Likelihoods!$A$7:$A$107,Likelihoods!F$7:F$107),"")</f>
        <v/>
      </c>
      <c r="BF297" s="181" t="str">
        <f>IF(AND(COUNTBLANK($B297:$O297)=13,COUNTBLANK($P297:$Q297)=1,COUNTBLANK($R297:$U297)=3,COUNTBLANK($V297:$X297)=2,COUNTBLANK($Y297:$AE297)=6,COUNTBLANK($AF297:$AJ297)=4,COUNTBLANK($AK297:AN297)=3,COUNTBLANK($AO297:$AQ297)=2,COUNTBLANK($AR297:$AS297)=1,COUNTBLANK($AT297:$AU297)=1),IF(Data!$B297&lt;&gt;"",Scoring!$I$7)+IF(Data!$C297&lt;&gt;"",Scoring!$I$8)+IF(Data!$D297&lt;&gt;"",Scoring!$I$9)+IF(Data!$E297&lt;&gt;"",Scoring!$I$10)+IF(Data!$F297&lt;&gt;"",Scoring!$I$11)+IF(Data!$G297&lt;&gt;"",Scoring!$I$12)+IF(Data!$H297&lt;&gt;"",Scoring!$I$13)+IF(Data!$I297&lt;&gt;"",Scoring!$I$14)+IF(Data!$J297&lt;&gt;"",Scoring!$I$15)+IF(Data!$K297&lt;&gt;"",Scoring!$I$16)+IF(Data!$L297&lt;&gt;"",Scoring!$I$17)+IF(Data!$M297&lt;&gt;"",Scoring!$I$18)+IF(Data!$N297&lt;&gt;"",Scoring!$I$19)+IF(Data!$O297&lt;&gt;"",Scoring!$I$20)+IF(Data!$P297&lt;&gt;"",Scoring!$I$21)+IF(Data!$Q297&lt;&gt;"",Scoring!$I$22)+IF(Data!$R297&lt;&gt;"",Scoring!$I$23)+IF(Data!$S297&lt;&gt;"",Scoring!$I$24)+IF(Data!$T297&lt;&gt;"",Scoring!$I$25)+IF(Data!$U297&lt;&gt;"",Scoring!$I$26)+IF(Data!$V297&lt;&gt;"",Scoring!$I$27)+IF(Data!$W297&lt;&gt;"",Scoring!$I$28)+IF(Data!$X297&lt;&gt;"",Scoring!$I$29)+IF(Data!$Y297&lt;&gt;"",Scoring!$I$30)+IF(Data!$Z297&lt;&gt;"",Scoring!$I$31)+IF(Data!$AA297&lt;&gt;"",Scoring!$I$32)+IF(Data!$AB297&lt;&gt;"",Scoring!$I$33)+IF(Data!$AC297&lt;&gt;"",Scoring!$I$34)+IF(Data!$AD297&lt;&gt;"",Scoring!$I$35)+IF(Data!$AE297&lt;&gt;"",Scoring!$I$36)+IF(Data!$AF297&lt;&gt;"",Scoring!$I$37)+IF(Data!$AG297&lt;&gt;"",Scoring!$I$38)+IF(Data!$AH297&lt;&gt;"",Scoring!$I$39)+IF(Data!$AI297&lt;&gt;"",Scoring!$I$40)+IF(Data!$AJ297&lt;&gt;"",Scoring!$I$41)+IF(Data!$AK297&lt;&gt;"",Scoring!$I$42)+IF(Data!$AL297&lt;&gt;"",Scoring!$I$43)+IF(Data!$AM297&lt;&gt;"",Scoring!$I$44)+IF(Data!$AN297&lt;&gt;"",Scoring!$I$45)+IF(Data!$AO297&lt;&gt;"",Scoring!$I$46)+IF(Data!$AP297&lt;&gt;"",Scoring!$I$47)+IF(Data!$AQ297&lt;&gt;"",Scoring!$I$48)+IF(Data!$AR297&lt;&gt;"",Scoring!$I$49)+IF(Data!$AS297&lt;&gt;"",Scoring!$I$50)+IF(Data!$AT297&lt;&gt;"",Scoring!$I$51)+IF(Data!$AU297&lt;&gt;"",Scoring!$I$52),"")</f>
        <v/>
      </c>
      <c r="BG297" s="180" t="str">
        <f>IF(BF297&lt;&gt;"",LOOKUP(BF297,Likelihoods!$A$7:$A$107,Likelihoods!G$7:G$107),"")</f>
        <v/>
      </c>
      <c r="BH297" s="187" t="str">
        <f>IF(AND(COUNTBLANK($B297:$O297)=13,COUNTBLANK($P297:$Q297)=1,COUNTBLANK($R297:$U297)=3,COUNTBLANK($V297:$X297)=2,COUNTBLANK($Y297:$AE297)=6,COUNTBLANK($AF297:$AJ297)=4,COUNTBLANK($AK297:AN297)=3,COUNTBLANK($AO297:$AQ297)=2,COUNTBLANK($AR297:$AS297)=1,COUNTBLANK($AT297:$AU297)=1),IF(Data!$B297&lt;&gt;"",Scoring!$J$7)+IF(Data!$C297&lt;&gt;"",Scoring!$J$8)+IF(Data!$D297&lt;&gt;"",Scoring!$J$9)+IF(Data!$E297&lt;&gt;"",Scoring!$J$10)+IF(Data!$F297&lt;&gt;"",Scoring!$J$11)+IF(Data!$G297&lt;&gt;"",Scoring!$J$12)+IF(Data!$H297&lt;&gt;"",Scoring!$J$13)+IF(Data!$I297&lt;&gt;"",Scoring!$J$14)+IF(Data!$J297&lt;&gt;"",Scoring!$J$15)+IF(Data!$K297&lt;&gt;"",Scoring!$J$16)+IF(Data!$L297&lt;&gt;"",Scoring!$J$17)+IF(Data!$M297&lt;&gt;"",Scoring!$J$18)+IF(Data!$N297&lt;&gt;"",Scoring!$J$19)+IF(Data!$O297&lt;&gt;"",Scoring!$J$20)+IF(Data!$P297&lt;&gt;"",Scoring!$J$21)+IF(Data!$Q297&lt;&gt;"",Scoring!$J$22)+IF(Data!$R297&lt;&gt;"",Scoring!$J$23)+IF(Data!$S297&lt;&gt;"",Scoring!$J$24)+IF(Data!$T297&lt;&gt;"",Scoring!$J$25)+IF(Data!$U297&lt;&gt;"",Scoring!$J$26)+IF(Data!$V297&lt;&gt;"",Scoring!$J$27)+IF(Data!$W297&lt;&gt;"",Scoring!$J$28)+IF(Data!$X297&lt;&gt;"",Scoring!$J$29)+IF(Data!$Y297&lt;&gt;"",Scoring!$J$30)+IF(Data!$Z297&lt;&gt;"",Scoring!$J$31)+IF(Data!$AA297&lt;&gt;"",Scoring!$J$32)+IF(Data!$AB297&lt;&gt;"",Scoring!$J$33)+IF(Data!$AC297&lt;&gt;"",Scoring!$J$34)+IF(Data!$AD297&lt;&gt;"",Scoring!$J$35)+IF(Data!$AE297&lt;&gt;"",Scoring!$J$36)+IF(Data!$AF297&lt;&gt;"",Scoring!$J$37)+IF(Data!$AG297&lt;&gt;"",Scoring!$J$38)+IF(Data!$AH297&lt;&gt;"",Scoring!$J$39)+IF(Data!$AI297&lt;&gt;"",Scoring!$J$40)+IF(Data!$AJ297&lt;&gt;"",Scoring!$J$41)+IF(Data!$AK297&lt;&gt;"",Scoring!$J$42)+IF(Data!$AL297&lt;&gt;"",Scoring!$J$43)+IF(Data!$AM297&lt;&gt;"",Scoring!$J$44)+IF(Data!$AN297&lt;&gt;"",Scoring!$J$45)+IF(Data!$AO297&lt;&gt;"",Scoring!$J$46)+IF(Data!$AP297&lt;&gt;"",Scoring!$J$47)+IF(Data!$AQ297&lt;&gt;"",Scoring!$J$48)+IF(Data!$AR297&lt;&gt;"",Scoring!$J$49)+IF(Data!$AS297&lt;&gt;"",Scoring!$J$50)+IF(Data!$AT297&lt;&gt;"",Scoring!$J$51)+IF(Data!$AU297&lt;&gt;"",Scoring!$J$52),"")</f>
        <v/>
      </c>
      <c r="BI297" s="183" t="str">
        <f>IF(BH297&lt;&gt;"",LOOKUP(BH297,Likelihoods!$A$7:$A$107,Likelihoods!H$7:H$107),"")</f>
        <v/>
      </c>
      <c r="BJ297" s="188" t="str">
        <f>IF(AND(COUNTBLANK($B297:$O297)=13,COUNTBLANK($P297:$Q297)=1,COUNTBLANK($R297:$U297)=3,COUNTBLANK($V297:$X297)=2,COUNTBLANK($Y297:$AE297)=6,COUNTBLANK($AF297:$AJ297)=4,COUNTBLANK($AK297:AN297)=3,COUNTBLANK($AO297:$AQ297)=2,COUNTBLANK($AR297:$AS297)=1,COUNTBLANK($AT297:$AU297)=1),IF(Data!$B297&lt;&gt;"",Scoring!$K$7)+IF(Data!$C297&lt;&gt;"",Scoring!$K$8)+IF(Data!$D297&lt;&gt;"",Scoring!$K$9)+IF(Data!$E297&lt;&gt;"",Scoring!$K$10)+IF(Data!$F297&lt;&gt;"",Scoring!$K$11)+IF(Data!$G297&lt;&gt;"",Scoring!$K$12)+IF(Data!$H297&lt;&gt;"",Scoring!$K$13)+IF(Data!$I297&lt;&gt;"",Scoring!$K$14)+IF(Data!$J297&lt;&gt;"",Scoring!$K$15)+IF(Data!$K297&lt;&gt;"",Scoring!$K$16)+IF(Data!$L297&lt;&gt;"",Scoring!$K$17)+IF(Data!$M297&lt;&gt;"",Scoring!$K$18)+IF(Data!$N297&lt;&gt;"",Scoring!$K$19)+IF(Data!$O297&lt;&gt;"",Scoring!$K$20)+IF(Data!$P297&lt;&gt;"",Scoring!$K$21)+IF(Data!$Q297&lt;&gt;"",Scoring!$K$22)+IF(Data!$R297&lt;&gt;"",Scoring!$K$23)+IF(Data!$S297&lt;&gt;"",Scoring!$K$24)+IF(Data!$T297&lt;&gt;"",Scoring!$K$25)+IF(Data!$U297&lt;&gt;"",Scoring!$K$26)+IF(Data!$V297&lt;&gt;"",Scoring!$K$27)+IF(Data!$W297&lt;&gt;"",Scoring!$K$28)+IF(Data!$X297&lt;&gt;"",Scoring!$K$29)+IF(Data!$Y297&lt;&gt;"",Scoring!$K$30)+IF(Data!$Z297&lt;&gt;"",Scoring!$K$31)+IF(Data!$AA297&lt;&gt;"",Scoring!$K$32)+IF(Data!$AB297&lt;&gt;"",Scoring!$K$33)+IF(Data!$AC297&lt;&gt;"",Scoring!$K$34)+IF(Data!$AD297&lt;&gt;"",Scoring!$K$35)+IF(Data!$AE297&lt;&gt;"",Scoring!$K$36)+IF(Data!$AF297&lt;&gt;"",Scoring!$K$37)+IF(Data!$AG297&lt;&gt;"",Scoring!$K$38)+IF(Data!$AH297&lt;&gt;"",Scoring!$K$39)+IF(Data!$AI297&lt;&gt;"",Scoring!$K$40)+IF(Data!$AJ297&lt;&gt;"",Scoring!$K$41)+IF(Data!$AK297&lt;&gt;"",Scoring!$K$42)+IF(Data!$AL297&lt;&gt;"",Scoring!$K$43)+IF(Data!$AM297&lt;&gt;"",Scoring!$K$44)+IF(Data!$AN297&lt;&gt;"",Scoring!$K$45)+IF(Data!$AO297&lt;&gt;"",Scoring!$K$46)+IF(Data!$AP297&lt;&gt;"",Scoring!$K$47)+IF(Data!$AQ297&lt;&gt;"",Scoring!$K$48)+IF(Data!$AR297&lt;&gt;"",Scoring!$K$49)+IF(Data!$AS297&lt;&gt;"",Scoring!$K$50)+IF(Data!$AT297&lt;&gt;"",Scoring!$K$51)+IF(Data!$AU297&lt;&gt;"",Scoring!$K$52),"")</f>
        <v/>
      </c>
      <c r="BK297" s="184" t="str">
        <f>IF(BJ297&lt;&gt;"",LOOKUP(BJ297,Likelihoods!$A$7:$A$107,Likelihoods!I$7:I$107),"")</f>
        <v/>
      </c>
      <c r="BL297" s="187" t="str">
        <f>IF(AND(COUNTBLANK($B297:$O297)=13,COUNTBLANK($P297:$Q297)=1,COUNTBLANK($R297:$U297)=3,COUNTBLANK($V297:$X297)=2,COUNTBLANK($Y297:$AE297)=6,COUNTBLANK($AF297:$AJ297)=4,COUNTBLANK($AK297:AN297)=3,COUNTBLANK($AO297:$AQ297)=2,COUNTBLANK($AR297:$AS297)=1,COUNTBLANK($AT297:$AU297)=1),IF(Data!$B297&lt;&gt;"",Scoring!$L$7)+IF(Data!$C297&lt;&gt;"",Scoring!$L$8)+IF(Data!$D297&lt;&gt;"",Scoring!$L$9)+IF(Data!$E297&lt;&gt;"",Scoring!$L$10)+IF(Data!$F297&lt;&gt;"",Scoring!$L$11)+IF(Data!$G297&lt;&gt;"",Scoring!$L$12)+IF(Data!$H297&lt;&gt;"",Scoring!$L$13)+IF(Data!$I297&lt;&gt;"",Scoring!$L$14)+IF(Data!$J297&lt;&gt;"",Scoring!$L$15)+IF(Data!$K297&lt;&gt;"",Scoring!$L$16)+IF(Data!$L297&lt;&gt;"",Scoring!$L$17)+IF(Data!$M297&lt;&gt;"",Scoring!$L$18)+IF(Data!$N297&lt;&gt;"",Scoring!$L$19)+IF(Data!$O297&lt;&gt;"",Scoring!$L$20)+IF(Data!$P297&lt;&gt;"",Scoring!$L$21)+IF(Data!$Q297&lt;&gt;"",Scoring!$L$22)+IF(Data!$R297&lt;&gt;"",Scoring!$L$23)+IF(Data!$S297&lt;&gt;"",Scoring!$L$24)+IF(Data!$T297&lt;&gt;"",Scoring!$L$25)+IF(Data!$U297&lt;&gt;"",Scoring!$L$26)+IF(Data!$V297&lt;&gt;"",Scoring!$L$27)+IF(Data!$W297&lt;&gt;"",Scoring!$L$28)+IF(Data!$X297&lt;&gt;"",Scoring!$L$29)+IF(Data!$Y297&lt;&gt;"",Scoring!$L$30)+IF(Data!$Z297&lt;&gt;"",Scoring!$L$31)+IF(Data!$AA297&lt;&gt;"",Scoring!$L$32)+IF(Data!$AB297&lt;&gt;"",Scoring!$L$33)+IF(Data!$AC297&lt;&gt;"",Scoring!$L$34)+IF(Data!$AD297&lt;&gt;"",Scoring!$L$35)+IF(Data!$AE297&lt;&gt;"",Scoring!$L$36)+IF(Data!$AF297&lt;&gt;"",Scoring!$L$37)+IF(Data!$AG297&lt;&gt;"",Scoring!$L$38)+IF(Data!$AH297&lt;&gt;"",Scoring!$L$39)+IF(Data!$AI297&lt;&gt;"",Scoring!$L$40)+IF(Data!$AJ297&lt;&gt;"",Scoring!$L$41)+IF(Data!$AK297&lt;&gt;"",Scoring!$L$42)+IF(Data!$AL297&lt;&gt;"",Scoring!$L$43)+IF(Data!$AM297&lt;&gt;"",Scoring!$L$44)+IF(Data!$AN297&lt;&gt;"",Scoring!$L$45)+IF(Data!$AO297&lt;&gt;"",Scoring!$L$46)+IF(Data!$AP297&lt;&gt;"",Scoring!$L$47)+IF(Data!$AQ297&lt;&gt;"",Scoring!$L$48)+IF(Data!$AR297&lt;&gt;"",Scoring!$L$49)+IF(Data!$AS297&lt;&gt;"",Scoring!$L$50)+IF(Data!$AT297&lt;&gt;"",Scoring!$L$51)+IF(Data!$AU297&lt;&gt;"",Scoring!$L$52),"")</f>
        <v/>
      </c>
      <c r="BM297" s="180" t="str">
        <f>IF(BL297&lt;&gt;"",LOOKUP(BL297,Likelihoods!$A$7:$A$107,Likelihoods!J$7:J$107),"")</f>
        <v/>
      </c>
      <c r="BN297" s="181" t="str">
        <f>IF(AND(COUNTBLANK($B297:$O297)=13,COUNTBLANK($P297:$Q297)=1,COUNTBLANK($R297:$U297)=3,COUNTBLANK($V297:$X297)=2,COUNTBLANK($Y297:$AE297)=6,COUNTBLANK($AF297:$AJ297)=4,COUNTBLANK($AK297:AN297)=3,COUNTBLANK($AO297:$AQ297)=2,COUNTBLANK($AR297:$AS297)=1,COUNTBLANK($AT297:$AU297)=1),IF(Data!$B297&lt;&gt;"",Scoring!$M$7)+IF(Data!$C297&lt;&gt;"",Scoring!$M$8)+IF(Data!$D297&lt;&gt;"",Scoring!$M$9)+IF(Data!$E297&lt;&gt;"",Scoring!$M$10)+IF(Data!$F297&lt;&gt;"",Scoring!$M$11)+IF(Data!$G297&lt;&gt;"",Scoring!$M$12)+IF(Data!$H297&lt;&gt;"",Scoring!$M$13)+IF(Data!$I297&lt;&gt;"",Scoring!$M$14)+IF(Data!$J297&lt;&gt;"",Scoring!$M$15)+IF(Data!$K297&lt;&gt;"",Scoring!$M$16)+IF(Data!$L297&lt;&gt;"",Scoring!$M$17)+IF(Data!$M297&lt;&gt;"",Scoring!$M$18)+IF(Data!$N297&lt;&gt;"",Scoring!$M$19)+IF(Data!$O297&lt;&gt;"",Scoring!$M$20)+IF(Data!$P297&lt;&gt;"",Scoring!$M$21)+IF(Data!$Q297&lt;&gt;"",Scoring!$M$22)+IF(Data!$R297&lt;&gt;"",Scoring!$M$23)+IF(Data!$S297&lt;&gt;"",Scoring!$M$24)+IF(Data!$T297&lt;&gt;"",Scoring!$M$25)+IF(Data!$U297&lt;&gt;"",Scoring!$M$26)+IF(Data!$V297&lt;&gt;"",Scoring!$M$27)+IF(Data!$W297&lt;&gt;"",Scoring!$M$28)+IF(Data!$X297&lt;&gt;"",Scoring!$M$29)+IF(Data!$Y297&lt;&gt;"",Scoring!$M$30)+IF(Data!$Z297&lt;&gt;"",Scoring!$M$31)+IF(Data!$AA297&lt;&gt;"",Scoring!$M$32)+IF(Data!$AB297&lt;&gt;"",Scoring!$M$33)+IF(Data!$AC297&lt;&gt;"",Scoring!$M$34)+IF(Data!$AD297&lt;&gt;"",Scoring!$M$35)+IF(Data!$AE297&lt;&gt;"",Scoring!$M$36)+IF(Data!$AF297&lt;&gt;"",Scoring!$M$37)+IF(Data!$AG297&lt;&gt;"",Scoring!$M$38)+IF(Data!$AH297&lt;&gt;"",Scoring!$M$39)+IF(Data!$AI297&lt;&gt;"",Scoring!$M$40)+IF(Data!$AJ297&lt;&gt;"",Scoring!$M$41)+IF(Data!$AK297&lt;&gt;"",Scoring!$M$42)+IF(Data!$AL297&lt;&gt;"",Scoring!$M$43)+IF(Data!$AM297&lt;&gt;"",Scoring!$M$44)+IF(Data!$AN297&lt;&gt;"",Scoring!$M$45)+IF(Data!$AO297&lt;&gt;"",Scoring!$M$46)+IF(Data!$AP297&lt;&gt;"",Scoring!$M$47)+IF(Data!$AQ297&lt;&gt;"",Scoring!$M$48)+IF(Data!$AR297&lt;&gt;"",Scoring!$M$49)+IF(Data!$AS297&lt;&gt;"",Scoring!$M$50)+IF(Data!$AT297&lt;&gt;"",Scoring!$M$51)+IF(Data!$AU297&lt;&gt;"",Scoring!$M$52),"")</f>
        <v/>
      </c>
      <c r="BO297" s="184" t="str">
        <f>IF(BN297&lt;&gt;"",LOOKUP(BN297,Likelihoods!$A$7:$A$107,Likelihoods!K$7:K$107),"")</f>
        <v/>
      </c>
      <c r="BP297" s="179" t="str">
        <f>IF(AND(COUNTBLANK($B297:$O297)=13,COUNTBLANK($P297:$Q297)=1,COUNTBLANK($R297:$U297)=3,COUNTBLANK($V297:$X297)=2,COUNTBLANK($Y297:$AE297)=6,COUNTBLANK($AF297:$AJ297)=4,COUNTBLANK($AK297:AN297)=3,COUNTBLANK($AO297:$AQ297)=2,COUNTBLANK($AR297:$AS297)=1,COUNTBLANK($AT297:$AU297)=1),IF(Data!$B297&lt;&gt;"",Scoring!$N$7)+IF(Data!$C297&lt;&gt;"",Scoring!$N$8)+IF(Data!$D297&lt;&gt;"",Scoring!$N$9)+IF(Data!$E297&lt;&gt;"",Scoring!$N$10)+IF(Data!$F297&lt;&gt;"",Scoring!$N$11)+IF(Data!$G297&lt;&gt;"",Scoring!$N$12)+IF(Data!$H297&lt;&gt;"",Scoring!$N$13)+IF(Data!$I297&lt;&gt;"",Scoring!$N$14)+IF(Data!$J297&lt;&gt;"",Scoring!$N$15)+IF(Data!$K297&lt;&gt;"",Scoring!$N$16)+IF(Data!$L297&lt;&gt;"",Scoring!$N$17)+IF(Data!$M297&lt;&gt;"",Scoring!$N$18)+IF(Data!$N297&lt;&gt;"",Scoring!$N$19)+IF(Data!$O297&lt;&gt;"",Scoring!$N$20)+IF(Data!$P297&lt;&gt;"",Scoring!$N$21)+IF(Data!$Q297&lt;&gt;"",Scoring!$N$22)+IF(Data!$R297&lt;&gt;"",Scoring!$N$23)+IF(Data!$S297&lt;&gt;"",Scoring!$N$24)+IF(Data!$T297&lt;&gt;"",Scoring!$N$25)+IF(Data!$U297&lt;&gt;"",Scoring!$N$26)+IF(Data!$V297&lt;&gt;"",Scoring!$N$27)+IF(Data!$W297&lt;&gt;"",Scoring!$N$28)+IF(Data!$X297&lt;&gt;"",Scoring!$N$29)+IF(Data!$Y297&lt;&gt;"",Scoring!$N$30)+IF(Data!$Z297&lt;&gt;"",Scoring!$N$31)+IF(Data!$AA297&lt;&gt;"",Scoring!$N$32)+IF(Data!$AB297&lt;&gt;"",Scoring!$N$33)+IF(Data!$AC297&lt;&gt;"",Scoring!$N$34)+IF(Data!$AD297&lt;&gt;"",Scoring!$N$35)+IF(Data!$AE297&lt;&gt;"",Scoring!$N$36)+IF(Data!$AF297&lt;&gt;"",Scoring!$N$37)+IF(Data!$AG297&lt;&gt;"",Scoring!$N$38)+IF(Data!$AH297&lt;&gt;"",Scoring!$N$39)+IF(Data!$AI297&lt;&gt;"",Scoring!$N$40)+IF(Data!$AJ297&lt;&gt;"",Scoring!$N$41)+IF(Data!$AK297&lt;&gt;"",Scoring!$N$42)+IF(Data!$AL297&lt;&gt;"",Scoring!$N$43)+IF(Data!$AM297&lt;&gt;"",Scoring!$N$44)+IF(Data!$AN297&lt;&gt;"",Scoring!$N$45)+IF(Data!$AO297&lt;&gt;"",Scoring!$N$46)+IF(Data!$AP297&lt;&gt;"",Scoring!$N$47)+IF(Data!$AQ297&lt;&gt;"",Scoring!$N$48)+IF(Data!$AR297&lt;&gt;"",Scoring!$N$49)+IF(Data!$AS297&lt;&gt;"",Scoring!$N$50)+IF(Data!$AT297&lt;&gt;"",Scoring!$N$51)+IF(Data!$AU297&lt;&gt;"",Scoring!$N$52),"")</f>
        <v/>
      </c>
      <c r="BQ297" s="189" t="str">
        <f>IF(BP297&lt;&gt;"",LOOKUP(BP297,Likelihoods!$A$7:$A$107,Likelihoods!L$7:L$107),"")</f>
        <v/>
      </c>
      <c r="BR297" s="181" t="str">
        <f>IF(AND(COUNTBLANK($B297:$O297)=13,COUNTBLANK($P297:$Q297)=1,COUNTBLANK($R297:$U297)=3,COUNTBLANK($V297:$X297)=2,COUNTBLANK($Y297:$AE297)=6,COUNTBLANK($AF297:$AJ297)=4,COUNTBLANK($AK297:AN297)=3,COUNTBLANK($AO297:$AQ297)=2,COUNTBLANK($AR297:$AS297)=1,COUNTBLANK($AT297:$AU297)=1),IF(Data!$B297&lt;&gt;"",Scoring!$O$7)+IF(Data!$C297&lt;&gt;"",Scoring!$O$8)+IF(Data!$D297&lt;&gt;"",Scoring!$O$9)+IF(Data!$E297&lt;&gt;"",Scoring!$O$10)+IF(Data!$F297&lt;&gt;"",Scoring!$O$11)+IF(Data!$G297&lt;&gt;"",Scoring!$O$12)+IF(Data!$H297&lt;&gt;"",Scoring!$O$13)+IF(Data!$I297&lt;&gt;"",Scoring!$O$14)+IF(Data!$J297&lt;&gt;"",Scoring!$O$15)+IF(Data!$K297&lt;&gt;"",Scoring!$O$16)+IF(Data!$L297&lt;&gt;"",Scoring!$O$17)+IF(Data!$M297&lt;&gt;"",Scoring!$O$18)+IF(Data!$N297&lt;&gt;"",Scoring!$O$19)+IF(Data!$O297&lt;&gt;"",Scoring!$O$20)+IF(Data!$P297&lt;&gt;"",Scoring!$O$21)+IF(Data!$Q297&lt;&gt;"",Scoring!$O$22)+IF(Data!$R297&lt;&gt;"",Scoring!$O$23)+IF(Data!$S297&lt;&gt;"",Scoring!$O$24)+IF(Data!$T297&lt;&gt;"",Scoring!$O$25)+IF(Data!$U297&lt;&gt;"",Scoring!$O$26)+IF(Data!$V297&lt;&gt;"",Scoring!$O$27)+IF(Data!$W297&lt;&gt;"",Scoring!$O$28)+IF(Data!$X297&lt;&gt;"",Scoring!$O$29)+IF(Data!$Y297&lt;&gt;"",Scoring!$O$30)+IF(Data!$Z297&lt;&gt;"",Scoring!$O$31)+IF(Data!$AA297&lt;&gt;"",Scoring!$O$32)+IF(Data!$AB297&lt;&gt;"",Scoring!$O$33)+IF(Data!$AC297&lt;&gt;"",Scoring!$O$34)+IF(Data!$AD297&lt;&gt;"",Scoring!$O$35)+IF(Data!$AE297&lt;&gt;"",Scoring!$O$36)+IF(Data!$AF297&lt;&gt;"",Scoring!$O$37)+IF(Data!$AG297&lt;&gt;"",Scoring!$O$38)+IF(Data!$AH297&lt;&gt;"",Scoring!$O$39)+IF(Data!$AI297&lt;&gt;"",Scoring!$O$40)+IF(Data!$AJ297&lt;&gt;"",Scoring!$O$41)+IF(Data!$AK297&lt;&gt;"",Scoring!$O$42)+IF(Data!$AL297&lt;&gt;"",Scoring!$O$43)+IF(Data!$AM297&lt;&gt;"",Scoring!$O$44)+IF(Data!$AN297&lt;&gt;"",Scoring!$O$45)+IF(Data!$AO297&lt;&gt;"",Scoring!$O$46)+IF(Data!$AP297&lt;&gt;"",Scoring!$O$47)+IF(Data!$AQ297&lt;&gt;"",Scoring!$O$48)+IF(Data!$AR297&lt;&gt;"",Scoring!$O$49)+IF(Data!$AS297&lt;&gt;"",Scoring!$O$50)+IF(Data!$AT297&lt;&gt;"",Scoring!$O$51)+IF(Data!$AU297&lt;&gt;"",Scoring!$O$52),"")</f>
        <v/>
      </c>
      <c r="BS297" s="184" t="str">
        <f>IF(BR297&lt;&gt;"",LOOKUP(BR297,Likelihoods!$A$7:$A$107,Likelihoods!M$7:M$107),"")</f>
        <v/>
      </c>
      <c r="BT297" s="181" t="str">
        <f>IF(AND(COUNTBLANK($B297:$O297)=13,COUNTBLANK($P297:$Q297)=1,COUNTBLANK($R297:$U297)=3,COUNTBLANK($V297:$X297)=2,COUNTBLANK($Y297:$AE297)=6,COUNTBLANK($AF297:$AJ297)=4,COUNTBLANK($AK297:AN297)=3,COUNTBLANK($AO297:$AQ297)=2,COUNTBLANK($AR297:$AS297)=1,COUNTBLANK($AT297:$AU297)=1),IF(Data!$B297&lt;&gt;"",Scoring!$P$7)+IF(Data!$C297&lt;&gt;"",Scoring!$P$8)+IF(Data!$D297&lt;&gt;"",Scoring!$P$9)+IF(Data!$E297&lt;&gt;"",Scoring!$P$10)+IF(Data!$F297&lt;&gt;"",Scoring!$P$11)+IF(Data!$G297&lt;&gt;"",Scoring!$P$12)+IF(Data!$H297&lt;&gt;"",Scoring!$P$13)+IF(Data!$I297&lt;&gt;"",Scoring!$P$14)+IF(Data!$J297&lt;&gt;"",Scoring!$P$15)+IF(Data!$K297&lt;&gt;"",Scoring!$P$16)+IF(Data!$L297&lt;&gt;"",Scoring!$P$17)+IF(Data!$M297&lt;&gt;"",Scoring!$P$18)+IF(Data!$N297&lt;&gt;"",Scoring!$P$19)+IF(Data!$O297&lt;&gt;"",Scoring!$P$20)+IF(Data!$P297&lt;&gt;"",Scoring!$P$21)+IF(Data!$Q297&lt;&gt;"",Scoring!$P$22)+IF(Data!$R297&lt;&gt;"",Scoring!$P$23)+IF(Data!$S297&lt;&gt;"",Scoring!$P$24)+IF(Data!$T297&lt;&gt;"",Scoring!$P$25)+IF(Data!$U297&lt;&gt;"",Scoring!$P$26)+IF(Data!$V297&lt;&gt;"",Scoring!$P$27)+IF(Data!$W297&lt;&gt;"",Scoring!$P$28)+IF(Data!$X297&lt;&gt;"",Scoring!$P$29)+IF(Data!$Y297&lt;&gt;"",Scoring!$P$30)+IF(Data!$Z297&lt;&gt;"",Scoring!$P$31)+IF(Data!$AA297&lt;&gt;"",Scoring!$P$32)+IF(Data!$AB297&lt;&gt;"",Scoring!$P$33)+IF(Data!$AC297&lt;&gt;"",Scoring!$P$34)+IF(Data!$AD297&lt;&gt;"",Scoring!$P$35)+IF(Data!$AE297&lt;&gt;"",Scoring!$P$36)+IF(Data!$AF297&lt;&gt;"",Scoring!$P$37)+IF(Data!$AG297&lt;&gt;"",Scoring!$P$38)+IF(Data!$AH297&lt;&gt;"",Scoring!$P$39)+IF(Data!$AI297&lt;&gt;"",Scoring!$P$40)+IF(Data!$AJ297&lt;&gt;"",Scoring!$P$41)+IF(Data!$AK297&lt;&gt;"",Scoring!$P$42)+IF(Data!$AL297&lt;&gt;"",Scoring!$P$43)+IF(Data!$AM297&lt;&gt;"",Scoring!$P$44)+IF(Data!$AN297&lt;&gt;"",Scoring!$P$45)+IF(Data!$AO297&lt;&gt;"",Scoring!$P$46)+IF(Data!$AP297&lt;&gt;"",Scoring!$P$47)+IF(Data!$AQ297&lt;&gt;"",Scoring!$P$48)+IF(Data!$AR297&lt;&gt;"",Scoring!$P$49)+IF(Data!$AS297&lt;&gt;"",Scoring!$P$50)+IF(Data!$AT297&lt;&gt;"",Scoring!$P$51)+IF(Data!$AU297&lt;&gt;"",Scoring!$P$52),"")</f>
        <v/>
      </c>
      <c r="BU297" s="180" t="str">
        <f>IF(BT297&lt;&gt;"",LOOKUP(BT297,Likelihoods!$A$7:$A$107,Likelihoods!N$7:N$107),"")</f>
        <v/>
      </c>
      <c r="BV297" s="181" t="str">
        <f>IF(AND(COUNTBLANK($B297:$O297)=13,COUNTBLANK($P297:$Q297)=1,COUNTBLANK($R297:$U297)=3,COUNTBLANK($V297:$X297)=2,COUNTBLANK($Y297:$AE297)=6,COUNTBLANK($AF297:$AJ297)=4,COUNTBLANK($AK297:AN297)=3,COUNTBLANK($AO297:$AQ297)=2,COUNTBLANK($AR297:$AS297)=1,COUNTBLANK($AT297:$AU297)=1),IF(Data!$B297&lt;&gt;"",Scoring!$Q$7)+IF(Data!$C297&lt;&gt;"",Scoring!$Q$8)+IF(Data!$D297&lt;&gt;"",Scoring!$Q$9)+IF(Data!$E297&lt;&gt;"",Scoring!$Q$10)+IF(Data!$F297&lt;&gt;"",Scoring!$Q$11)+IF(Data!$G297&lt;&gt;"",Scoring!$Q$12)+IF(Data!$H297&lt;&gt;"",Scoring!$Q$13)+IF(Data!$I297&lt;&gt;"",Scoring!$Q$14)+IF(Data!$J297&lt;&gt;"",Scoring!$Q$15)+IF(Data!$K297&lt;&gt;"",Scoring!$Q$16)+IF(Data!$L297&lt;&gt;"",Scoring!$Q$17)+IF(Data!$M297&lt;&gt;"",Scoring!$Q$18)+IF(Data!$N297&lt;&gt;"",Scoring!$Q$19)+IF(Data!$O297&lt;&gt;"",Scoring!$Q$20)+IF(Data!$P297&lt;&gt;"",Scoring!$Q$21)+IF(Data!$Q297&lt;&gt;"",Scoring!$Q$22)+IF(Data!$R297&lt;&gt;"",Scoring!$Q$23)+IF(Data!$S297&lt;&gt;"",Scoring!$Q$24)+IF(Data!$T297&lt;&gt;"",Scoring!$Q$25)+IF(Data!$U297&lt;&gt;"",Scoring!$Q$26)+IF(Data!$V297&lt;&gt;"",Scoring!$Q$27)+IF(Data!$W297&lt;&gt;"",Scoring!$Q$28)+IF(Data!$X297&lt;&gt;"",Scoring!$Q$29)+IF(Data!$Y297&lt;&gt;"",Scoring!$Q$30)+IF(Data!$Z297&lt;&gt;"",Scoring!$Q$31)+IF(Data!$AA297&lt;&gt;"",Scoring!$Q$32)+IF(Data!$AB297&lt;&gt;"",Scoring!$Q$33)+IF(Data!$AC297&lt;&gt;"",Scoring!$Q$34)+IF(Data!$AD297&lt;&gt;"",Scoring!$Q$35)+IF(Data!$AE297&lt;&gt;"",Scoring!$Q$36)+IF(Data!$AF297&lt;&gt;"",Scoring!$Q$37)+IF(Data!$AG297&lt;&gt;"",Scoring!$Q$38)+IF(Data!$AH297&lt;&gt;"",Scoring!$Q$39)+IF(Data!$AI297&lt;&gt;"",Scoring!$Q$40)+IF(Data!$AJ297&lt;&gt;"",Scoring!$Q$41)+IF(Data!$AK297&lt;&gt;"",Scoring!$Q$42)+IF(Data!$AL297&lt;&gt;"",Scoring!$Q$43)+IF(Data!$AM297&lt;&gt;"",Scoring!$Q$44)+IF(Data!$AN297&lt;&gt;"",Scoring!$Q$45)+IF(Data!$AO297&lt;&gt;"",Scoring!$Q$46)+IF(Data!$AP297&lt;&gt;"",Scoring!$Q$47)+IF(Data!$AQ297&lt;&gt;"",Scoring!$Q$48)+IF(Data!$AR297&lt;&gt;"",Scoring!$Q$49)+IF(Data!$AS297&lt;&gt;"",Scoring!$Q$50)+IF(Data!$AT297&lt;&gt;"",Scoring!$Q$51)+IF(Data!$AU297&lt;&gt;"",Scoring!$Q$52),"")</f>
        <v/>
      </c>
      <c r="BW297" s="183" t="str">
        <f>IF(BV297&lt;&gt;"",LOOKUP(BV297,Likelihoods!$A$7:$A$107,Likelihoods!O$7:O$107),"")</f>
        <v/>
      </c>
      <c r="BX297" s="9"/>
      <c r="BY297" s="9"/>
      <c r="BZ297" s="9"/>
      <c r="CA297" s="9"/>
      <c r="CB297" s="9"/>
      <c r="CC297" s="9"/>
      <c r="CD297" s="9"/>
      <c r="CE297" s="9"/>
      <c r="CF297" s="9"/>
      <c r="CG297" s="9"/>
      <c r="CH297" s="9"/>
      <c r="CI297" s="9"/>
      <c r="CJ297" s="9"/>
      <c r="CK297" s="9"/>
    </row>
    <row r="298" spans="1:89" ht="14.25">
      <c r="A298" s="59"/>
      <c r="B298" s="76"/>
      <c r="C298" s="77"/>
      <c r="D298" s="77"/>
      <c r="E298" s="77"/>
      <c r="F298" s="77"/>
      <c r="G298" s="77"/>
      <c r="H298" s="77"/>
      <c r="I298" s="77"/>
      <c r="J298" s="77"/>
      <c r="K298" s="77"/>
      <c r="L298" s="77"/>
      <c r="M298" s="77"/>
      <c r="N298" s="77"/>
      <c r="O298" s="77"/>
      <c r="P298" s="76"/>
      <c r="Q298" s="78"/>
      <c r="R298" s="77"/>
      <c r="S298" s="77"/>
      <c r="T298" s="77"/>
      <c r="U298" s="77"/>
      <c r="V298" s="76"/>
      <c r="W298" s="77"/>
      <c r="X298" s="78"/>
      <c r="Y298" s="77"/>
      <c r="Z298" s="77"/>
      <c r="AA298" s="77"/>
      <c r="AB298" s="77"/>
      <c r="AC298" s="77"/>
      <c r="AD298" s="77"/>
      <c r="AE298" s="77"/>
      <c r="AF298" s="76"/>
      <c r="AG298" s="77"/>
      <c r="AH298" s="77"/>
      <c r="AI298" s="77"/>
      <c r="AJ298" s="78"/>
      <c r="AK298" s="77"/>
      <c r="AL298" s="77"/>
      <c r="AM298" s="77"/>
      <c r="AN298" s="77"/>
      <c r="AO298" s="76"/>
      <c r="AP298" s="77"/>
      <c r="AQ298" s="78"/>
      <c r="AR298" s="76"/>
      <c r="AS298" s="78"/>
      <c r="AT298" s="77"/>
      <c r="AU298" s="77"/>
      <c r="AV298" s="179" t="str">
        <f>IF(AND(COUNTBLANK($B298:$O298)=13,COUNTBLANK($P298:$Q298)=1,COUNTBLANK($R298:$U298)=3,COUNTBLANK($V298:$X298)=2,COUNTBLANK($Y298:$AE298)=6,COUNTBLANK($AF298:$AJ298)=4,COUNTBLANK($AK298:AN298)=3,COUNTBLANK($AO298:$AQ298)=2,COUNTBLANK($AR298:$AS298)=1,COUNTBLANK($AT298:$AU298)=1),IF(Data!$B298&lt;&gt;"",Scoring!$D$7)+IF(Data!$C298&lt;&gt;"",Scoring!$D$8)+IF(Data!$D298&lt;&gt;"",Scoring!$D$9)+IF(Data!$E298&lt;&gt;"",Scoring!$D$10)+IF(Data!$F298&lt;&gt;"",Scoring!$D$11)+IF(Data!$G298&lt;&gt;"",Scoring!$D$12)+IF(Data!$H298&lt;&gt;"",Scoring!$D$13)+IF(Data!$I298&lt;&gt;"",Scoring!$D$14)+IF(Data!$J298&lt;&gt;"",Scoring!$D$15)+IF(Data!$K298&lt;&gt;"",Scoring!$D$16)+IF(Data!$L298&lt;&gt;"",Scoring!$D$17)+IF(Data!$M298&lt;&gt;"",Scoring!$D$18)+IF(Data!$N298&lt;&gt;"",Scoring!$D$19)+IF(Data!$O298&lt;&gt;"",Scoring!$D$20)+IF(Data!$P298&lt;&gt;"",Scoring!$D$21)+IF(Data!$Q298&lt;&gt;"",Scoring!$D$22)+IF(Data!$R298&lt;&gt;"",Scoring!$D$23)+IF(Data!$S298&lt;&gt;"",Scoring!$D$24)+IF(Data!$T298&lt;&gt;"",Scoring!$D$25)+IF(Data!$U298&lt;&gt;"",Scoring!$D$26)+IF(Data!$V298&lt;&gt;"",Scoring!$D$27)+IF(Data!$W298&lt;&gt;"",Scoring!$D$28)+IF(Data!$X298&lt;&gt;"",Scoring!$D$29)+IF(Data!$Y298&lt;&gt;"",Scoring!$D$30)+IF(Data!$Z298&lt;&gt;"",Scoring!$D$31)+IF(Data!$AA298&lt;&gt;"",Scoring!$D$32)+IF(Data!$AB298&lt;&gt;"",Scoring!$D$33)+IF(Data!$AC298&lt;&gt;"",Scoring!$D$34)+IF(Data!$AD298&lt;&gt;"",Scoring!$D$35)+IF(Data!$AE298&lt;&gt;"",Scoring!$D$36)+IF(Data!$AF298&lt;&gt;"",Scoring!$D$37)+IF(Data!$AG298&lt;&gt;"",Scoring!$D$38)+IF(Data!$AH298&lt;&gt;"",Scoring!$D$39)+IF(Data!$AI298&lt;&gt;"",Scoring!$D$40)+IF(Data!$AJ298&lt;&gt;"",Scoring!$D$41)+IF(Data!$AK298&lt;&gt;"",Scoring!$D$42)+IF(Data!$AL298&lt;&gt;"",Scoring!$D$43)+IF(Data!$AM298&lt;&gt;"",Scoring!$D$44)+IF(Data!$AN298&lt;&gt;"",Scoring!$D$45)+IF(Data!$AO298&lt;&gt;"",Scoring!$D$46)+IF(Data!$AP298&lt;&gt;"",Scoring!$D$47)+IF(Data!$AQ298&lt;&gt;"",Scoring!$D$48)+IF(Data!$AR298&lt;&gt;"",Scoring!$D$49)+IF(Data!$AS298&lt;&gt;"",Scoring!$D$50)+IF(Data!$AT298&lt;&gt;"",Scoring!$D$51)+IF(Data!$AU298&lt;&gt;"",Scoring!$D$52),"")</f>
        <v/>
      </c>
      <c r="AW298" s="180" t="str">
        <f>IF(AV298&lt;&gt;"",LOOKUP(AV298,Likelihoods!$A$7:$A$107,Likelihoods!B$7:B$107),"")</f>
        <v/>
      </c>
      <c r="AX298" s="181" t="str">
        <f>IF(AND(COUNTBLANK($B298:$O298)=13,COUNTBLANK($P298:$Q298)=1,COUNTBLANK($R298:$U298)=3,COUNTBLANK($V298:$X298)=2,COUNTBLANK($Y298:$AE298)=6,COUNTBLANK($AF298:$AJ298)=4,COUNTBLANK($AK298:AN298)=3,COUNTBLANK($AO298:$AQ298)=2,COUNTBLANK($AR298:$AS298)=1,COUNTBLANK($AT298:$AU298)=1),IF(Data!$B298&lt;&gt;"",Scoring!$E$7)+IF(Data!$C298&lt;&gt;"",Scoring!$E$8)+IF(Data!$D298&lt;&gt;"",Scoring!$E$9)+IF(Data!$E298&lt;&gt;"",Scoring!$E$10)+IF(Data!$F298&lt;&gt;"",Scoring!$E$11)+IF(Data!$G298&lt;&gt;"",Scoring!$E$12)+IF(Data!$H298&lt;&gt;"",Scoring!$E$13)+IF(Data!$I298&lt;&gt;"",Scoring!$E$14)+IF(Data!$J298&lt;&gt;"",Scoring!$E$15)+IF(Data!$K298&lt;&gt;"",Scoring!$E$16)+IF(Data!$L298&lt;&gt;"",Scoring!$E$17)+IF(Data!$M298&lt;&gt;"",Scoring!$E$18)+IF(Data!$N298&lt;&gt;"",Scoring!$E$19)+IF(Data!$O298&lt;&gt;"",Scoring!$E$20)+IF(Data!$P298&lt;&gt;"",Scoring!$E$21)+IF(Data!$Q298&lt;&gt;"",Scoring!$E$22)+IF(Data!$R298&lt;&gt;"",Scoring!$E$23)+IF(Data!$S298&lt;&gt;"",Scoring!$E$24)+IF(Data!$T298&lt;&gt;"",Scoring!$E$25)+IF(Data!$U298&lt;&gt;"",Scoring!$E$26)+IF(Data!$V298&lt;&gt;"",Scoring!$E$27)+IF(Data!$W298&lt;&gt;"",Scoring!$E$28)+IF(Data!$X298&lt;&gt;"",Scoring!$E$29)+IF(Data!$Y298&lt;&gt;"",Scoring!$E$30)+IF(Data!$Z298&lt;&gt;"",Scoring!$E$31)+IF(Data!$AA298&lt;&gt;"",Scoring!$E$32)+IF(Data!$AB298&lt;&gt;"",Scoring!$E$33)+IF(Data!$AC298&lt;&gt;"",Scoring!$E$34)+IF(Data!$AD298&lt;&gt;"",Scoring!$E$35)+IF(Data!$AE298&lt;&gt;"",Scoring!$E$36)+IF(Data!$AF298&lt;&gt;"",Scoring!$E$37)+IF(Data!$AG298&lt;&gt;"",Scoring!$E$38)+IF(Data!$AH298&lt;&gt;"",Scoring!$E$39)+IF(Data!$AI298&lt;&gt;"",Scoring!$E$40)+IF(Data!$AJ298&lt;&gt;"",Scoring!$E$41)+IF(Data!$AK298&lt;&gt;"",Scoring!$E$42)+IF(Data!$AL298&lt;&gt;"",Scoring!$E$43)+IF(Data!$AM298&lt;&gt;"",Scoring!$E$44)+IF(Data!$AN298&lt;&gt;"",Scoring!$E$45)+IF(Data!$AO298&lt;&gt;"",Scoring!$E$46)+IF(Data!$AP298&lt;&gt;"",Scoring!$E$47)+IF(Data!$AQ298&lt;&gt;"",Scoring!$E$48)+IF(Data!$AR298&lt;&gt;"",Scoring!$E$49)+IF(Data!$AS298&lt;&gt;"",Scoring!$E$50)+IF(Data!$AT298&lt;&gt;"",Scoring!$E$51)+IF(Data!$AU298&lt;&gt;"",Scoring!$E$52),"")</f>
        <v/>
      </c>
      <c r="AY298" s="180" t="str">
        <f>IF(AX298&lt;&gt;"",LOOKUP(AX298,Likelihoods!$A$7:$A$107,Likelihoods!C$7:C$107),"")</f>
        <v/>
      </c>
      <c r="AZ298" s="182" t="str">
        <f>IF(AND(COUNTBLANK($B298:$O298)=13,COUNTBLANK($P298:$Q298)=1,COUNTBLANK($R298:$U298)=3,COUNTBLANK($V298:$X298)=2,COUNTBLANK($Y298:$AE298)=6,COUNTBLANK($AF298:$AJ298)=4,COUNTBLANK($AK298:AN298)=3,COUNTBLANK($AO298:$AQ298)=2,COUNTBLANK($AR298:$AS298)=1,COUNTBLANK($AT298:$AU298)=1),IF(Data!$B298&lt;&gt;"",Scoring!$F$7)+IF(Data!$C298&lt;&gt;"",Scoring!$F$8)+IF(Data!$D298&lt;&gt;"",Scoring!$F$9)+IF(Data!$E298&lt;&gt;"",Scoring!$F$10)+IF(Data!$F298&lt;&gt;"",Scoring!$F$11)+IF(Data!$G298&lt;&gt;"",Scoring!$F$12)+IF(Data!$H298&lt;&gt;"",Scoring!$F$13)+IF(Data!$I298&lt;&gt;"",Scoring!$F$14)+IF(Data!$J298&lt;&gt;"",Scoring!$F$15)+IF(Data!$K298&lt;&gt;"",Scoring!$F$16)+IF(Data!$L298&lt;&gt;"",Scoring!$F$17)+IF(Data!$M298&lt;&gt;"",Scoring!$F$18)+IF(Data!$N298&lt;&gt;"",Scoring!$F$19)+IF(Data!$O298&lt;&gt;"",Scoring!$F$20)+IF(Data!$P298&lt;&gt;"",Scoring!$F$21)+IF(Data!$Q298&lt;&gt;"",Scoring!$F$22)+IF(Data!$R298&lt;&gt;"",Scoring!$F$23)+IF(Data!$S298&lt;&gt;"",Scoring!$F$24)+IF(Data!$T298&lt;&gt;"",Scoring!$F$25)+IF(Data!$U298&lt;&gt;"",Scoring!$F$26)+IF(Data!$V298&lt;&gt;"",Scoring!$F$27)+IF(Data!$W298&lt;&gt;"",Scoring!$F$28)+IF(Data!$X298&lt;&gt;"",Scoring!$F$29)+IF(Data!$Y298&lt;&gt;"",Scoring!$F$30)+IF(Data!$Z298&lt;&gt;"",Scoring!$F$31)+IF(Data!$AA298&lt;&gt;"",Scoring!$F$32)+IF(Data!$AB298&lt;&gt;"",Scoring!$F$33)+IF(Data!$AC298&lt;&gt;"",Scoring!$F$34)+IF(Data!$AD298&lt;&gt;"",Scoring!$F$35)+IF(Data!$AE298&lt;&gt;"",Scoring!$F$36)+IF(Data!$AF298&lt;&gt;"",Scoring!$F$37)+IF(Data!$AG298&lt;&gt;"",Scoring!$F$38)+IF(Data!$AH298&lt;&gt;"",Scoring!$F$39)+IF(Data!$AI298&lt;&gt;"",Scoring!$F$40)+IF(Data!$AJ298&lt;&gt;"",Scoring!$F$41)+IF(Data!$AK298&lt;&gt;"",Scoring!$F$42)+IF(Data!$AL298&lt;&gt;"",Scoring!$F$43)+IF(Data!$AM298&lt;&gt;"",Scoring!$F$44)+IF(Data!$AN298&lt;&gt;"",Scoring!$F$45)+IF(Data!$AO298&lt;&gt;"",Scoring!$F$46)+IF(Data!$AP298&lt;&gt;"",Scoring!$F$47)+IF(Data!$AQ298&lt;&gt;"",Scoring!$F$48)+IF(Data!$AR298&lt;&gt;"",Scoring!$F$49)+IF(Data!$AS298&lt;&gt;"",Scoring!$F$50)+IF(Data!$AT298&lt;&gt;"",Scoring!$F$51)+IF(Data!$AU298&lt;&gt;"",Scoring!$F$52),"")</f>
        <v/>
      </c>
      <c r="BA298" s="183" t="str">
        <f>IF(AZ298&lt;&gt;"",LOOKUP(AZ298,Likelihoods!$A$7:$A$107,Likelihoods!D$7:D$107),"")</f>
        <v/>
      </c>
      <c r="BB298" s="181" t="str">
        <f>IF(AND(COUNTBLANK($B298:$O298)=13,COUNTBLANK($P298:$Q298)=1,COUNTBLANK($R298:$U298)=3,COUNTBLANK($V298:$X298)=2,COUNTBLANK($Y298:$AE298)=6,COUNTBLANK($AF298:$AJ298)=4,COUNTBLANK($AK298:AN298)=3,COUNTBLANK($AO298:$AQ298)=2,COUNTBLANK($AR298:$AS298)=1,COUNTBLANK($AT298:$AU298)=1),IF(Data!$B298&lt;&gt;"",Scoring!$G$7)+IF(Data!$C298&lt;&gt;"",Scoring!$G$8)+IF(Data!$D298&lt;&gt;"",Scoring!$G$9)+IF(Data!$E298&lt;&gt;"",Scoring!$G$10)+IF(Data!$F298&lt;&gt;"",Scoring!$G$11)+IF(Data!$G298&lt;&gt;"",Scoring!$G$12)+IF(Data!$H298&lt;&gt;"",Scoring!$G$13)+IF(Data!$I298&lt;&gt;"",Scoring!$G$14)+IF(Data!$J298&lt;&gt;"",Scoring!$G$15)+IF(Data!$K298&lt;&gt;"",Scoring!$G$16)+IF(Data!$L298&lt;&gt;"",Scoring!$G$17)+IF(Data!$M298&lt;&gt;"",Scoring!$G$18)+IF(Data!$N298&lt;&gt;"",Scoring!$G$19)+IF(Data!$O298&lt;&gt;"",Scoring!$G$20)+IF(Data!$P298&lt;&gt;"",Scoring!$G$21)+IF(Data!$Q298&lt;&gt;"",Scoring!$G$22)+IF(Data!$R298&lt;&gt;"",Scoring!$G$23)+IF(Data!$S298&lt;&gt;"",Scoring!$G$24)+IF(Data!$T298&lt;&gt;"",Scoring!$G$25)+IF(Data!$U298&lt;&gt;"",Scoring!$G$26)+IF(Data!$V298&lt;&gt;"",Scoring!$G$27)+IF(Data!$W298&lt;&gt;"",Scoring!$G$28)+IF(Data!$X298&lt;&gt;"",Scoring!$G$29)+IF(Data!$Y298&lt;&gt;"",Scoring!$G$30)+IF(Data!$Z298&lt;&gt;"",Scoring!$G$31)+IF(Data!$AA298&lt;&gt;"",Scoring!$G$32)+IF(Data!$AB298&lt;&gt;"",Scoring!$G$33)+IF(Data!$AC298&lt;&gt;"",Scoring!$G$34)+IF(Data!$AD298&lt;&gt;"",Scoring!$G$35)+IF(Data!$AE298&lt;&gt;"",Scoring!$G$36)+IF(Data!$AF298&lt;&gt;"",Scoring!$G$37)+IF(Data!$AG298&lt;&gt;"",Scoring!$G$38)+IF(Data!$AH298&lt;&gt;"",Scoring!$G$39)+IF(Data!$AI298&lt;&gt;"",Scoring!$G$40)+IF(Data!$AJ298&lt;&gt;"",Scoring!$G$41)+IF(Data!$AK298&lt;&gt;"",Scoring!$G$42)+IF(Data!$AL298&lt;&gt;"",Scoring!$G$43)+IF(Data!$AM298&lt;&gt;"",Scoring!$G$44)+IF(Data!$AN298&lt;&gt;"",Scoring!$G$45)+IF(Data!$AO298&lt;&gt;"",Scoring!$G$46)+IF(Data!$AP298&lt;&gt;"",Scoring!$G$47)+IF(Data!$AQ298&lt;&gt;"",Scoring!$G$48)+IF(Data!$AR298&lt;&gt;"",Scoring!$G$49)+IF(Data!$AS298&lt;&gt;"",Scoring!$G$50)+IF(Data!$AT298&lt;&gt;"",Scoring!$G$51)+IF(Data!$AU298&lt;&gt;"",Scoring!$G$52),"")</f>
        <v/>
      </c>
      <c r="BC298" s="184" t="str">
        <f>IF(BB298&lt;&gt;"",LOOKUP(BB298,Likelihoods!$A$7:$A$107,Likelihoods!E$7:E$107),"")</f>
        <v/>
      </c>
      <c r="BD298" s="185" t="str">
        <f>IF(AND(COUNTBLANK($B298:$O298)=13,COUNTBLANK($P298:$Q298)=1,COUNTBLANK($R298:$U298)=3,COUNTBLANK($V298:$X298)=2,COUNTBLANK($Y298:$AE298)=6,COUNTBLANK($AF298:$AJ298)=4,COUNTBLANK($AK298:AN298)=3,COUNTBLANK($AO298:$AQ298)=2,COUNTBLANK($AR298:$AS298)=1,COUNTBLANK($AT298:$AU298)=1),IF(Data!$B298&lt;&gt;"",Scoring!$H$7)+IF(Data!$C298&lt;&gt;"",Scoring!$H$8)+IF(Data!$D298&lt;&gt;"",Scoring!$H$9)+IF(Data!$E298&lt;&gt;"",Scoring!$H$10)+IF(Data!$F298&lt;&gt;"",Scoring!$H$11)+IF(Data!$G298&lt;&gt;"",Scoring!$H$12)+IF(Data!$H298&lt;&gt;"",Scoring!$H$13)+IF(Data!$I298&lt;&gt;"",Scoring!$H$14)+IF(Data!$J298&lt;&gt;"",Scoring!$H$15)+IF(Data!$K298&lt;&gt;"",Scoring!$H$16)+IF(Data!$L298&lt;&gt;"",Scoring!$H$17)+IF(Data!$M298&lt;&gt;"",Scoring!$H$18)+IF(Data!$N298&lt;&gt;"",Scoring!$H$19)+IF(Data!$O298&lt;&gt;"",Scoring!$H$20)+IF(Data!$P298&lt;&gt;"",Scoring!$H$21)+IF(Data!$Q298&lt;&gt;"",Scoring!$H$22)+IF(Data!$R298&lt;&gt;"",Scoring!$H$23)+IF(Data!$S298&lt;&gt;"",Scoring!$H$24)+IF(Data!$T298&lt;&gt;"",Scoring!$H$25)+IF(Data!$U298&lt;&gt;"",Scoring!$H$26)+IF(Data!$V298&lt;&gt;"",Scoring!$H$27)+IF(Data!$W298&lt;&gt;"",Scoring!$H$28)+IF(Data!$X298&lt;&gt;"",Scoring!$H$29)+IF(Data!$Y298&lt;&gt;"",Scoring!$H$30)+IF(Data!$Z298&lt;&gt;"",Scoring!$H$31)+IF(Data!$AA298&lt;&gt;"",Scoring!$H$32)+IF(Data!$AB298&lt;&gt;"",Scoring!$H$33)+IF(Data!$AC298&lt;&gt;"",Scoring!$H$34)+IF(Data!$AD298&lt;&gt;"",Scoring!$H$35)+IF(Data!$AE298&lt;&gt;"",Scoring!$H$36)+IF(Data!$AF298&lt;&gt;"",Scoring!$H$37)+IF(Data!$AG298&lt;&gt;"",Scoring!$H$38)+IF(Data!$AH298&lt;&gt;"",Scoring!$H$39)+IF(Data!$AI298&lt;&gt;"",Scoring!$H$40)+IF(Data!$AJ298&lt;&gt;"",Scoring!$H$41)+IF(Data!$AK298&lt;&gt;"",Scoring!$H$42)+IF(Data!$AL298&lt;&gt;"",Scoring!$H$43)+IF(Data!$AM298&lt;&gt;"",Scoring!$H$44)+IF(Data!$AN298&lt;&gt;"",Scoring!$H$45)+IF(Data!$AO298&lt;&gt;"",Scoring!$H$46)+IF(Data!$AP298&lt;&gt;"",Scoring!$H$47)+IF(Data!$AQ298&lt;&gt;"",Scoring!$H$48)+IF(Data!$AR298&lt;&gt;"",Scoring!$H$49)+IF(Data!$AS298&lt;&gt;"",Scoring!$H$50)+IF(Data!$AT298&lt;&gt;"",Scoring!$H$51)+IF(Data!$AU298&lt;&gt;"",Scoring!$H$52),"")</f>
        <v/>
      </c>
      <c r="BE298" s="186" t="str">
        <f>IF(BD298&lt;&gt;"",LOOKUP(BD298,Likelihoods!$A$7:$A$107,Likelihoods!F$7:F$107),"")</f>
        <v/>
      </c>
      <c r="BF298" s="181" t="str">
        <f>IF(AND(COUNTBLANK($B298:$O298)=13,COUNTBLANK($P298:$Q298)=1,COUNTBLANK($R298:$U298)=3,COUNTBLANK($V298:$X298)=2,COUNTBLANK($Y298:$AE298)=6,COUNTBLANK($AF298:$AJ298)=4,COUNTBLANK($AK298:AN298)=3,COUNTBLANK($AO298:$AQ298)=2,COUNTBLANK($AR298:$AS298)=1,COUNTBLANK($AT298:$AU298)=1),IF(Data!$B298&lt;&gt;"",Scoring!$I$7)+IF(Data!$C298&lt;&gt;"",Scoring!$I$8)+IF(Data!$D298&lt;&gt;"",Scoring!$I$9)+IF(Data!$E298&lt;&gt;"",Scoring!$I$10)+IF(Data!$F298&lt;&gt;"",Scoring!$I$11)+IF(Data!$G298&lt;&gt;"",Scoring!$I$12)+IF(Data!$H298&lt;&gt;"",Scoring!$I$13)+IF(Data!$I298&lt;&gt;"",Scoring!$I$14)+IF(Data!$J298&lt;&gt;"",Scoring!$I$15)+IF(Data!$K298&lt;&gt;"",Scoring!$I$16)+IF(Data!$L298&lt;&gt;"",Scoring!$I$17)+IF(Data!$M298&lt;&gt;"",Scoring!$I$18)+IF(Data!$N298&lt;&gt;"",Scoring!$I$19)+IF(Data!$O298&lt;&gt;"",Scoring!$I$20)+IF(Data!$P298&lt;&gt;"",Scoring!$I$21)+IF(Data!$Q298&lt;&gt;"",Scoring!$I$22)+IF(Data!$R298&lt;&gt;"",Scoring!$I$23)+IF(Data!$S298&lt;&gt;"",Scoring!$I$24)+IF(Data!$T298&lt;&gt;"",Scoring!$I$25)+IF(Data!$U298&lt;&gt;"",Scoring!$I$26)+IF(Data!$V298&lt;&gt;"",Scoring!$I$27)+IF(Data!$W298&lt;&gt;"",Scoring!$I$28)+IF(Data!$X298&lt;&gt;"",Scoring!$I$29)+IF(Data!$Y298&lt;&gt;"",Scoring!$I$30)+IF(Data!$Z298&lt;&gt;"",Scoring!$I$31)+IF(Data!$AA298&lt;&gt;"",Scoring!$I$32)+IF(Data!$AB298&lt;&gt;"",Scoring!$I$33)+IF(Data!$AC298&lt;&gt;"",Scoring!$I$34)+IF(Data!$AD298&lt;&gt;"",Scoring!$I$35)+IF(Data!$AE298&lt;&gt;"",Scoring!$I$36)+IF(Data!$AF298&lt;&gt;"",Scoring!$I$37)+IF(Data!$AG298&lt;&gt;"",Scoring!$I$38)+IF(Data!$AH298&lt;&gt;"",Scoring!$I$39)+IF(Data!$AI298&lt;&gt;"",Scoring!$I$40)+IF(Data!$AJ298&lt;&gt;"",Scoring!$I$41)+IF(Data!$AK298&lt;&gt;"",Scoring!$I$42)+IF(Data!$AL298&lt;&gt;"",Scoring!$I$43)+IF(Data!$AM298&lt;&gt;"",Scoring!$I$44)+IF(Data!$AN298&lt;&gt;"",Scoring!$I$45)+IF(Data!$AO298&lt;&gt;"",Scoring!$I$46)+IF(Data!$AP298&lt;&gt;"",Scoring!$I$47)+IF(Data!$AQ298&lt;&gt;"",Scoring!$I$48)+IF(Data!$AR298&lt;&gt;"",Scoring!$I$49)+IF(Data!$AS298&lt;&gt;"",Scoring!$I$50)+IF(Data!$AT298&lt;&gt;"",Scoring!$I$51)+IF(Data!$AU298&lt;&gt;"",Scoring!$I$52),"")</f>
        <v/>
      </c>
      <c r="BG298" s="180" t="str">
        <f>IF(BF298&lt;&gt;"",LOOKUP(BF298,Likelihoods!$A$7:$A$107,Likelihoods!G$7:G$107),"")</f>
        <v/>
      </c>
      <c r="BH298" s="187" t="str">
        <f>IF(AND(COUNTBLANK($B298:$O298)=13,COUNTBLANK($P298:$Q298)=1,COUNTBLANK($R298:$U298)=3,COUNTBLANK($V298:$X298)=2,COUNTBLANK($Y298:$AE298)=6,COUNTBLANK($AF298:$AJ298)=4,COUNTBLANK($AK298:AN298)=3,COUNTBLANK($AO298:$AQ298)=2,COUNTBLANK($AR298:$AS298)=1,COUNTBLANK($AT298:$AU298)=1),IF(Data!$B298&lt;&gt;"",Scoring!$J$7)+IF(Data!$C298&lt;&gt;"",Scoring!$J$8)+IF(Data!$D298&lt;&gt;"",Scoring!$J$9)+IF(Data!$E298&lt;&gt;"",Scoring!$J$10)+IF(Data!$F298&lt;&gt;"",Scoring!$J$11)+IF(Data!$G298&lt;&gt;"",Scoring!$J$12)+IF(Data!$H298&lt;&gt;"",Scoring!$J$13)+IF(Data!$I298&lt;&gt;"",Scoring!$J$14)+IF(Data!$J298&lt;&gt;"",Scoring!$J$15)+IF(Data!$K298&lt;&gt;"",Scoring!$J$16)+IF(Data!$L298&lt;&gt;"",Scoring!$J$17)+IF(Data!$M298&lt;&gt;"",Scoring!$J$18)+IF(Data!$N298&lt;&gt;"",Scoring!$J$19)+IF(Data!$O298&lt;&gt;"",Scoring!$J$20)+IF(Data!$P298&lt;&gt;"",Scoring!$J$21)+IF(Data!$Q298&lt;&gt;"",Scoring!$J$22)+IF(Data!$R298&lt;&gt;"",Scoring!$J$23)+IF(Data!$S298&lt;&gt;"",Scoring!$J$24)+IF(Data!$T298&lt;&gt;"",Scoring!$J$25)+IF(Data!$U298&lt;&gt;"",Scoring!$J$26)+IF(Data!$V298&lt;&gt;"",Scoring!$J$27)+IF(Data!$W298&lt;&gt;"",Scoring!$J$28)+IF(Data!$X298&lt;&gt;"",Scoring!$J$29)+IF(Data!$Y298&lt;&gt;"",Scoring!$J$30)+IF(Data!$Z298&lt;&gt;"",Scoring!$J$31)+IF(Data!$AA298&lt;&gt;"",Scoring!$J$32)+IF(Data!$AB298&lt;&gt;"",Scoring!$J$33)+IF(Data!$AC298&lt;&gt;"",Scoring!$J$34)+IF(Data!$AD298&lt;&gt;"",Scoring!$J$35)+IF(Data!$AE298&lt;&gt;"",Scoring!$J$36)+IF(Data!$AF298&lt;&gt;"",Scoring!$J$37)+IF(Data!$AG298&lt;&gt;"",Scoring!$J$38)+IF(Data!$AH298&lt;&gt;"",Scoring!$J$39)+IF(Data!$AI298&lt;&gt;"",Scoring!$J$40)+IF(Data!$AJ298&lt;&gt;"",Scoring!$J$41)+IF(Data!$AK298&lt;&gt;"",Scoring!$J$42)+IF(Data!$AL298&lt;&gt;"",Scoring!$J$43)+IF(Data!$AM298&lt;&gt;"",Scoring!$J$44)+IF(Data!$AN298&lt;&gt;"",Scoring!$J$45)+IF(Data!$AO298&lt;&gt;"",Scoring!$J$46)+IF(Data!$AP298&lt;&gt;"",Scoring!$J$47)+IF(Data!$AQ298&lt;&gt;"",Scoring!$J$48)+IF(Data!$AR298&lt;&gt;"",Scoring!$J$49)+IF(Data!$AS298&lt;&gt;"",Scoring!$J$50)+IF(Data!$AT298&lt;&gt;"",Scoring!$J$51)+IF(Data!$AU298&lt;&gt;"",Scoring!$J$52),"")</f>
        <v/>
      </c>
      <c r="BI298" s="183" t="str">
        <f>IF(BH298&lt;&gt;"",LOOKUP(BH298,Likelihoods!$A$7:$A$107,Likelihoods!H$7:H$107),"")</f>
        <v/>
      </c>
      <c r="BJ298" s="188" t="str">
        <f>IF(AND(COUNTBLANK($B298:$O298)=13,COUNTBLANK($P298:$Q298)=1,COUNTBLANK($R298:$U298)=3,COUNTBLANK($V298:$X298)=2,COUNTBLANK($Y298:$AE298)=6,COUNTBLANK($AF298:$AJ298)=4,COUNTBLANK($AK298:AN298)=3,COUNTBLANK($AO298:$AQ298)=2,COUNTBLANK($AR298:$AS298)=1,COUNTBLANK($AT298:$AU298)=1),IF(Data!$B298&lt;&gt;"",Scoring!$K$7)+IF(Data!$C298&lt;&gt;"",Scoring!$K$8)+IF(Data!$D298&lt;&gt;"",Scoring!$K$9)+IF(Data!$E298&lt;&gt;"",Scoring!$K$10)+IF(Data!$F298&lt;&gt;"",Scoring!$K$11)+IF(Data!$G298&lt;&gt;"",Scoring!$K$12)+IF(Data!$H298&lt;&gt;"",Scoring!$K$13)+IF(Data!$I298&lt;&gt;"",Scoring!$K$14)+IF(Data!$J298&lt;&gt;"",Scoring!$K$15)+IF(Data!$K298&lt;&gt;"",Scoring!$K$16)+IF(Data!$L298&lt;&gt;"",Scoring!$K$17)+IF(Data!$M298&lt;&gt;"",Scoring!$K$18)+IF(Data!$N298&lt;&gt;"",Scoring!$K$19)+IF(Data!$O298&lt;&gt;"",Scoring!$K$20)+IF(Data!$P298&lt;&gt;"",Scoring!$K$21)+IF(Data!$Q298&lt;&gt;"",Scoring!$K$22)+IF(Data!$R298&lt;&gt;"",Scoring!$K$23)+IF(Data!$S298&lt;&gt;"",Scoring!$K$24)+IF(Data!$T298&lt;&gt;"",Scoring!$K$25)+IF(Data!$U298&lt;&gt;"",Scoring!$K$26)+IF(Data!$V298&lt;&gt;"",Scoring!$K$27)+IF(Data!$W298&lt;&gt;"",Scoring!$K$28)+IF(Data!$X298&lt;&gt;"",Scoring!$K$29)+IF(Data!$Y298&lt;&gt;"",Scoring!$K$30)+IF(Data!$Z298&lt;&gt;"",Scoring!$K$31)+IF(Data!$AA298&lt;&gt;"",Scoring!$K$32)+IF(Data!$AB298&lt;&gt;"",Scoring!$K$33)+IF(Data!$AC298&lt;&gt;"",Scoring!$K$34)+IF(Data!$AD298&lt;&gt;"",Scoring!$K$35)+IF(Data!$AE298&lt;&gt;"",Scoring!$K$36)+IF(Data!$AF298&lt;&gt;"",Scoring!$K$37)+IF(Data!$AG298&lt;&gt;"",Scoring!$K$38)+IF(Data!$AH298&lt;&gt;"",Scoring!$K$39)+IF(Data!$AI298&lt;&gt;"",Scoring!$K$40)+IF(Data!$AJ298&lt;&gt;"",Scoring!$K$41)+IF(Data!$AK298&lt;&gt;"",Scoring!$K$42)+IF(Data!$AL298&lt;&gt;"",Scoring!$K$43)+IF(Data!$AM298&lt;&gt;"",Scoring!$K$44)+IF(Data!$AN298&lt;&gt;"",Scoring!$K$45)+IF(Data!$AO298&lt;&gt;"",Scoring!$K$46)+IF(Data!$AP298&lt;&gt;"",Scoring!$K$47)+IF(Data!$AQ298&lt;&gt;"",Scoring!$K$48)+IF(Data!$AR298&lt;&gt;"",Scoring!$K$49)+IF(Data!$AS298&lt;&gt;"",Scoring!$K$50)+IF(Data!$AT298&lt;&gt;"",Scoring!$K$51)+IF(Data!$AU298&lt;&gt;"",Scoring!$K$52),"")</f>
        <v/>
      </c>
      <c r="BK298" s="184" t="str">
        <f>IF(BJ298&lt;&gt;"",LOOKUP(BJ298,Likelihoods!$A$7:$A$107,Likelihoods!I$7:I$107),"")</f>
        <v/>
      </c>
      <c r="BL298" s="187" t="str">
        <f>IF(AND(COUNTBLANK($B298:$O298)=13,COUNTBLANK($P298:$Q298)=1,COUNTBLANK($R298:$U298)=3,COUNTBLANK($V298:$X298)=2,COUNTBLANK($Y298:$AE298)=6,COUNTBLANK($AF298:$AJ298)=4,COUNTBLANK($AK298:AN298)=3,COUNTBLANK($AO298:$AQ298)=2,COUNTBLANK($AR298:$AS298)=1,COUNTBLANK($AT298:$AU298)=1),IF(Data!$B298&lt;&gt;"",Scoring!$L$7)+IF(Data!$C298&lt;&gt;"",Scoring!$L$8)+IF(Data!$D298&lt;&gt;"",Scoring!$L$9)+IF(Data!$E298&lt;&gt;"",Scoring!$L$10)+IF(Data!$F298&lt;&gt;"",Scoring!$L$11)+IF(Data!$G298&lt;&gt;"",Scoring!$L$12)+IF(Data!$H298&lt;&gt;"",Scoring!$L$13)+IF(Data!$I298&lt;&gt;"",Scoring!$L$14)+IF(Data!$J298&lt;&gt;"",Scoring!$L$15)+IF(Data!$K298&lt;&gt;"",Scoring!$L$16)+IF(Data!$L298&lt;&gt;"",Scoring!$L$17)+IF(Data!$M298&lt;&gt;"",Scoring!$L$18)+IF(Data!$N298&lt;&gt;"",Scoring!$L$19)+IF(Data!$O298&lt;&gt;"",Scoring!$L$20)+IF(Data!$P298&lt;&gt;"",Scoring!$L$21)+IF(Data!$Q298&lt;&gt;"",Scoring!$L$22)+IF(Data!$R298&lt;&gt;"",Scoring!$L$23)+IF(Data!$S298&lt;&gt;"",Scoring!$L$24)+IF(Data!$T298&lt;&gt;"",Scoring!$L$25)+IF(Data!$U298&lt;&gt;"",Scoring!$L$26)+IF(Data!$V298&lt;&gt;"",Scoring!$L$27)+IF(Data!$W298&lt;&gt;"",Scoring!$L$28)+IF(Data!$X298&lt;&gt;"",Scoring!$L$29)+IF(Data!$Y298&lt;&gt;"",Scoring!$L$30)+IF(Data!$Z298&lt;&gt;"",Scoring!$L$31)+IF(Data!$AA298&lt;&gt;"",Scoring!$L$32)+IF(Data!$AB298&lt;&gt;"",Scoring!$L$33)+IF(Data!$AC298&lt;&gt;"",Scoring!$L$34)+IF(Data!$AD298&lt;&gt;"",Scoring!$L$35)+IF(Data!$AE298&lt;&gt;"",Scoring!$L$36)+IF(Data!$AF298&lt;&gt;"",Scoring!$L$37)+IF(Data!$AG298&lt;&gt;"",Scoring!$L$38)+IF(Data!$AH298&lt;&gt;"",Scoring!$L$39)+IF(Data!$AI298&lt;&gt;"",Scoring!$L$40)+IF(Data!$AJ298&lt;&gt;"",Scoring!$L$41)+IF(Data!$AK298&lt;&gt;"",Scoring!$L$42)+IF(Data!$AL298&lt;&gt;"",Scoring!$L$43)+IF(Data!$AM298&lt;&gt;"",Scoring!$L$44)+IF(Data!$AN298&lt;&gt;"",Scoring!$L$45)+IF(Data!$AO298&lt;&gt;"",Scoring!$L$46)+IF(Data!$AP298&lt;&gt;"",Scoring!$L$47)+IF(Data!$AQ298&lt;&gt;"",Scoring!$L$48)+IF(Data!$AR298&lt;&gt;"",Scoring!$L$49)+IF(Data!$AS298&lt;&gt;"",Scoring!$L$50)+IF(Data!$AT298&lt;&gt;"",Scoring!$L$51)+IF(Data!$AU298&lt;&gt;"",Scoring!$L$52),"")</f>
        <v/>
      </c>
      <c r="BM298" s="180" t="str">
        <f>IF(BL298&lt;&gt;"",LOOKUP(BL298,Likelihoods!$A$7:$A$107,Likelihoods!J$7:J$107),"")</f>
        <v/>
      </c>
      <c r="BN298" s="181" t="str">
        <f>IF(AND(COUNTBLANK($B298:$O298)=13,COUNTBLANK($P298:$Q298)=1,COUNTBLANK($R298:$U298)=3,COUNTBLANK($V298:$X298)=2,COUNTBLANK($Y298:$AE298)=6,COUNTBLANK($AF298:$AJ298)=4,COUNTBLANK($AK298:AN298)=3,COUNTBLANK($AO298:$AQ298)=2,COUNTBLANK($AR298:$AS298)=1,COUNTBLANK($AT298:$AU298)=1),IF(Data!$B298&lt;&gt;"",Scoring!$M$7)+IF(Data!$C298&lt;&gt;"",Scoring!$M$8)+IF(Data!$D298&lt;&gt;"",Scoring!$M$9)+IF(Data!$E298&lt;&gt;"",Scoring!$M$10)+IF(Data!$F298&lt;&gt;"",Scoring!$M$11)+IF(Data!$G298&lt;&gt;"",Scoring!$M$12)+IF(Data!$H298&lt;&gt;"",Scoring!$M$13)+IF(Data!$I298&lt;&gt;"",Scoring!$M$14)+IF(Data!$J298&lt;&gt;"",Scoring!$M$15)+IF(Data!$K298&lt;&gt;"",Scoring!$M$16)+IF(Data!$L298&lt;&gt;"",Scoring!$M$17)+IF(Data!$M298&lt;&gt;"",Scoring!$M$18)+IF(Data!$N298&lt;&gt;"",Scoring!$M$19)+IF(Data!$O298&lt;&gt;"",Scoring!$M$20)+IF(Data!$P298&lt;&gt;"",Scoring!$M$21)+IF(Data!$Q298&lt;&gt;"",Scoring!$M$22)+IF(Data!$R298&lt;&gt;"",Scoring!$M$23)+IF(Data!$S298&lt;&gt;"",Scoring!$M$24)+IF(Data!$T298&lt;&gt;"",Scoring!$M$25)+IF(Data!$U298&lt;&gt;"",Scoring!$M$26)+IF(Data!$V298&lt;&gt;"",Scoring!$M$27)+IF(Data!$W298&lt;&gt;"",Scoring!$M$28)+IF(Data!$X298&lt;&gt;"",Scoring!$M$29)+IF(Data!$Y298&lt;&gt;"",Scoring!$M$30)+IF(Data!$Z298&lt;&gt;"",Scoring!$M$31)+IF(Data!$AA298&lt;&gt;"",Scoring!$M$32)+IF(Data!$AB298&lt;&gt;"",Scoring!$M$33)+IF(Data!$AC298&lt;&gt;"",Scoring!$M$34)+IF(Data!$AD298&lt;&gt;"",Scoring!$M$35)+IF(Data!$AE298&lt;&gt;"",Scoring!$M$36)+IF(Data!$AF298&lt;&gt;"",Scoring!$M$37)+IF(Data!$AG298&lt;&gt;"",Scoring!$M$38)+IF(Data!$AH298&lt;&gt;"",Scoring!$M$39)+IF(Data!$AI298&lt;&gt;"",Scoring!$M$40)+IF(Data!$AJ298&lt;&gt;"",Scoring!$M$41)+IF(Data!$AK298&lt;&gt;"",Scoring!$M$42)+IF(Data!$AL298&lt;&gt;"",Scoring!$M$43)+IF(Data!$AM298&lt;&gt;"",Scoring!$M$44)+IF(Data!$AN298&lt;&gt;"",Scoring!$M$45)+IF(Data!$AO298&lt;&gt;"",Scoring!$M$46)+IF(Data!$AP298&lt;&gt;"",Scoring!$M$47)+IF(Data!$AQ298&lt;&gt;"",Scoring!$M$48)+IF(Data!$AR298&lt;&gt;"",Scoring!$M$49)+IF(Data!$AS298&lt;&gt;"",Scoring!$M$50)+IF(Data!$AT298&lt;&gt;"",Scoring!$M$51)+IF(Data!$AU298&lt;&gt;"",Scoring!$M$52),"")</f>
        <v/>
      </c>
      <c r="BO298" s="184" t="str">
        <f>IF(BN298&lt;&gt;"",LOOKUP(BN298,Likelihoods!$A$7:$A$107,Likelihoods!K$7:K$107),"")</f>
        <v/>
      </c>
      <c r="BP298" s="179" t="str">
        <f>IF(AND(COUNTBLANK($B298:$O298)=13,COUNTBLANK($P298:$Q298)=1,COUNTBLANK($R298:$U298)=3,COUNTBLANK($V298:$X298)=2,COUNTBLANK($Y298:$AE298)=6,COUNTBLANK($AF298:$AJ298)=4,COUNTBLANK($AK298:AN298)=3,COUNTBLANK($AO298:$AQ298)=2,COUNTBLANK($AR298:$AS298)=1,COUNTBLANK($AT298:$AU298)=1),IF(Data!$B298&lt;&gt;"",Scoring!$N$7)+IF(Data!$C298&lt;&gt;"",Scoring!$N$8)+IF(Data!$D298&lt;&gt;"",Scoring!$N$9)+IF(Data!$E298&lt;&gt;"",Scoring!$N$10)+IF(Data!$F298&lt;&gt;"",Scoring!$N$11)+IF(Data!$G298&lt;&gt;"",Scoring!$N$12)+IF(Data!$H298&lt;&gt;"",Scoring!$N$13)+IF(Data!$I298&lt;&gt;"",Scoring!$N$14)+IF(Data!$J298&lt;&gt;"",Scoring!$N$15)+IF(Data!$K298&lt;&gt;"",Scoring!$N$16)+IF(Data!$L298&lt;&gt;"",Scoring!$N$17)+IF(Data!$M298&lt;&gt;"",Scoring!$N$18)+IF(Data!$N298&lt;&gt;"",Scoring!$N$19)+IF(Data!$O298&lt;&gt;"",Scoring!$N$20)+IF(Data!$P298&lt;&gt;"",Scoring!$N$21)+IF(Data!$Q298&lt;&gt;"",Scoring!$N$22)+IF(Data!$R298&lt;&gt;"",Scoring!$N$23)+IF(Data!$S298&lt;&gt;"",Scoring!$N$24)+IF(Data!$T298&lt;&gt;"",Scoring!$N$25)+IF(Data!$U298&lt;&gt;"",Scoring!$N$26)+IF(Data!$V298&lt;&gt;"",Scoring!$N$27)+IF(Data!$W298&lt;&gt;"",Scoring!$N$28)+IF(Data!$X298&lt;&gt;"",Scoring!$N$29)+IF(Data!$Y298&lt;&gt;"",Scoring!$N$30)+IF(Data!$Z298&lt;&gt;"",Scoring!$N$31)+IF(Data!$AA298&lt;&gt;"",Scoring!$N$32)+IF(Data!$AB298&lt;&gt;"",Scoring!$N$33)+IF(Data!$AC298&lt;&gt;"",Scoring!$N$34)+IF(Data!$AD298&lt;&gt;"",Scoring!$N$35)+IF(Data!$AE298&lt;&gt;"",Scoring!$N$36)+IF(Data!$AF298&lt;&gt;"",Scoring!$N$37)+IF(Data!$AG298&lt;&gt;"",Scoring!$N$38)+IF(Data!$AH298&lt;&gt;"",Scoring!$N$39)+IF(Data!$AI298&lt;&gt;"",Scoring!$N$40)+IF(Data!$AJ298&lt;&gt;"",Scoring!$N$41)+IF(Data!$AK298&lt;&gt;"",Scoring!$N$42)+IF(Data!$AL298&lt;&gt;"",Scoring!$N$43)+IF(Data!$AM298&lt;&gt;"",Scoring!$N$44)+IF(Data!$AN298&lt;&gt;"",Scoring!$N$45)+IF(Data!$AO298&lt;&gt;"",Scoring!$N$46)+IF(Data!$AP298&lt;&gt;"",Scoring!$N$47)+IF(Data!$AQ298&lt;&gt;"",Scoring!$N$48)+IF(Data!$AR298&lt;&gt;"",Scoring!$N$49)+IF(Data!$AS298&lt;&gt;"",Scoring!$N$50)+IF(Data!$AT298&lt;&gt;"",Scoring!$N$51)+IF(Data!$AU298&lt;&gt;"",Scoring!$N$52),"")</f>
        <v/>
      </c>
      <c r="BQ298" s="189" t="str">
        <f>IF(BP298&lt;&gt;"",LOOKUP(BP298,Likelihoods!$A$7:$A$107,Likelihoods!L$7:L$107),"")</f>
        <v/>
      </c>
      <c r="BR298" s="181" t="str">
        <f>IF(AND(COUNTBLANK($B298:$O298)=13,COUNTBLANK($P298:$Q298)=1,COUNTBLANK($R298:$U298)=3,COUNTBLANK($V298:$X298)=2,COUNTBLANK($Y298:$AE298)=6,COUNTBLANK($AF298:$AJ298)=4,COUNTBLANK($AK298:AN298)=3,COUNTBLANK($AO298:$AQ298)=2,COUNTBLANK($AR298:$AS298)=1,COUNTBLANK($AT298:$AU298)=1),IF(Data!$B298&lt;&gt;"",Scoring!$O$7)+IF(Data!$C298&lt;&gt;"",Scoring!$O$8)+IF(Data!$D298&lt;&gt;"",Scoring!$O$9)+IF(Data!$E298&lt;&gt;"",Scoring!$O$10)+IF(Data!$F298&lt;&gt;"",Scoring!$O$11)+IF(Data!$G298&lt;&gt;"",Scoring!$O$12)+IF(Data!$H298&lt;&gt;"",Scoring!$O$13)+IF(Data!$I298&lt;&gt;"",Scoring!$O$14)+IF(Data!$J298&lt;&gt;"",Scoring!$O$15)+IF(Data!$K298&lt;&gt;"",Scoring!$O$16)+IF(Data!$L298&lt;&gt;"",Scoring!$O$17)+IF(Data!$M298&lt;&gt;"",Scoring!$O$18)+IF(Data!$N298&lt;&gt;"",Scoring!$O$19)+IF(Data!$O298&lt;&gt;"",Scoring!$O$20)+IF(Data!$P298&lt;&gt;"",Scoring!$O$21)+IF(Data!$Q298&lt;&gt;"",Scoring!$O$22)+IF(Data!$R298&lt;&gt;"",Scoring!$O$23)+IF(Data!$S298&lt;&gt;"",Scoring!$O$24)+IF(Data!$T298&lt;&gt;"",Scoring!$O$25)+IF(Data!$U298&lt;&gt;"",Scoring!$O$26)+IF(Data!$V298&lt;&gt;"",Scoring!$O$27)+IF(Data!$W298&lt;&gt;"",Scoring!$O$28)+IF(Data!$X298&lt;&gt;"",Scoring!$O$29)+IF(Data!$Y298&lt;&gt;"",Scoring!$O$30)+IF(Data!$Z298&lt;&gt;"",Scoring!$O$31)+IF(Data!$AA298&lt;&gt;"",Scoring!$O$32)+IF(Data!$AB298&lt;&gt;"",Scoring!$O$33)+IF(Data!$AC298&lt;&gt;"",Scoring!$O$34)+IF(Data!$AD298&lt;&gt;"",Scoring!$O$35)+IF(Data!$AE298&lt;&gt;"",Scoring!$O$36)+IF(Data!$AF298&lt;&gt;"",Scoring!$O$37)+IF(Data!$AG298&lt;&gt;"",Scoring!$O$38)+IF(Data!$AH298&lt;&gt;"",Scoring!$O$39)+IF(Data!$AI298&lt;&gt;"",Scoring!$O$40)+IF(Data!$AJ298&lt;&gt;"",Scoring!$O$41)+IF(Data!$AK298&lt;&gt;"",Scoring!$O$42)+IF(Data!$AL298&lt;&gt;"",Scoring!$O$43)+IF(Data!$AM298&lt;&gt;"",Scoring!$O$44)+IF(Data!$AN298&lt;&gt;"",Scoring!$O$45)+IF(Data!$AO298&lt;&gt;"",Scoring!$O$46)+IF(Data!$AP298&lt;&gt;"",Scoring!$O$47)+IF(Data!$AQ298&lt;&gt;"",Scoring!$O$48)+IF(Data!$AR298&lt;&gt;"",Scoring!$O$49)+IF(Data!$AS298&lt;&gt;"",Scoring!$O$50)+IF(Data!$AT298&lt;&gt;"",Scoring!$O$51)+IF(Data!$AU298&lt;&gt;"",Scoring!$O$52),"")</f>
        <v/>
      </c>
      <c r="BS298" s="184" t="str">
        <f>IF(BR298&lt;&gt;"",LOOKUP(BR298,Likelihoods!$A$7:$A$107,Likelihoods!M$7:M$107),"")</f>
        <v/>
      </c>
      <c r="BT298" s="181" t="str">
        <f>IF(AND(COUNTBLANK($B298:$O298)=13,COUNTBLANK($P298:$Q298)=1,COUNTBLANK($R298:$U298)=3,COUNTBLANK($V298:$X298)=2,COUNTBLANK($Y298:$AE298)=6,COUNTBLANK($AF298:$AJ298)=4,COUNTBLANK($AK298:AN298)=3,COUNTBLANK($AO298:$AQ298)=2,COUNTBLANK($AR298:$AS298)=1,COUNTBLANK($AT298:$AU298)=1),IF(Data!$B298&lt;&gt;"",Scoring!$P$7)+IF(Data!$C298&lt;&gt;"",Scoring!$P$8)+IF(Data!$D298&lt;&gt;"",Scoring!$P$9)+IF(Data!$E298&lt;&gt;"",Scoring!$P$10)+IF(Data!$F298&lt;&gt;"",Scoring!$P$11)+IF(Data!$G298&lt;&gt;"",Scoring!$P$12)+IF(Data!$H298&lt;&gt;"",Scoring!$P$13)+IF(Data!$I298&lt;&gt;"",Scoring!$P$14)+IF(Data!$J298&lt;&gt;"",Scoring!$P$15)+IF(Data!$K298&lt;&gt;"",Scoring!$P$16)+IF(Data!$L298&lt;&gt;"",Scoring!$P$17)+IF(Data!$M298&lt;&gt;"",Scoring!$P$18)+IF(Data!$N298&lt;&gt;"",Scoring!$P$19)+IF(Data!$O298&lt;&gt;"",Scoring!$P$20)+IF(Data!$P298&lt;&gt;"",Scoring!$P$21)+IF(Data!$Q298&lt;&gt;"",Scoring!$P$22)+IF(Data!$R298&lt;&gt;"",Scoring!$P$23)+IF(Data!$S298&lt;&gt;"",Scoring!$P$24)+IF(Data!$T298&lt;&gt;"",Scoring!$P$25)+IF(Data!$U298&lt;&gt;"",Scoring!$P$26)+IF(Data!$V298&lt;&gt;"",Scoring!$P$27)+IF(Data!$W298&lt;&gt;"",Scoring!$P$28)+IF(Data!$X298&lt;&gt;"",Scoring!$P$29)+IF(Data!$Y298&lt;&gt;"",Scoring!$P$30)+IF(Data!$Z298&lt;&gt;"",Scoring!$P$31)+IF(Data!$AA298&lt;&gt;"",Scoring!$P$32)+IF(Data!$AB298&lt;&gt;"",Scoring!$P$33)+IF(Data!$AC298&lt;&gt;"",Scoring!$P$34)+IF(Data!$AD298&lt;&gt;"",Scoring!$P$35)+IF(Data!$AE298&lt;&gt;"",Scoring!$P$36)+IF(Data!$AF298&lt;&gt;"",Scoring!$P$37)+IF(Data!$AG298&lt;&gt;"",Scoring!$P$38)+IF(Data!$AH298&lt;&gt;"",Scoring!$P$39)+IF(Data!$AI298&lt;&gt;"",Scoring!$P$40)+IF(Data!$AJ298&lt;&gt;"",Scoring!$P$41)+IF(Data!$AK298&lt;&gt;"",Scoring!$P$42)+IF(Data!$AL298&lt;&gt;"",Scoring!$P$43)+IF(Data!$AM298&lt;&gt;"",Scoring!$P$44)+IF(Data!$AN298&lt;&gt;"",Scoring!$P$45)+IF(Data!$AO298&lt;&gt;"",Scoring!$P$46)+IF(Data!$AP298&lt;&gt;"",Scoring!$P$47)+IF(Data!$AQ298&lt;&gt;"",Scoring!$P$48)+IF(Data!$AR298&lt;&gt;"",Scoring!$P$49)+IF(Data!$AS298&lt;&gt;"",Scoring!$P$50)+IF(Data!$AT298&lt;&gt;"",Scoring!$P$51)+IF(Data!$AU298&lt;&gt;"",Scoring!$P$52),"")</f>
        <v/>
      </c>
      <c r="BU298" s="180" t="str">
        <f>IF(BT298&lt;&gt;"",LOOKUP(BT298,Likelihoods!$A$7:$A$107,Likelihoods!N$7:N$107),"")</f>
        <v/>
      </c>
      <c r="BV298" s="181" t="str">
        <f>IF(AND(COUNTBLANK($B298:$O298)=13,COUNTBLANK($P298:$Q298)=1,COUNTBLANK($R298:$U298)=3,COUNTBLANK($V298:$X298)=2,COUNTBLANK($Y298:$AE298)=6,COUNTBLANK($AF298:$AJ298)=4,COUNTBLANK($AK298:AN298)=3,COUNTBLANK($AO298:$AQ298)=2,COUNTBLANK($AR298:$AS298)=1,COUNTBLANK($AT298:$AU298)=1),IF(Data!$B298&lt;&gt;"",Scoring!$Q$7)+IF(Data!$C298&lt;&gt;"",Scoring!$Q$8)+IF(Data!$D298&lt;&gt;"",Scoring!$Q$9)+IF(Data!$E298&lt;&gt;"",Scoring!$Q$10)+IF(Data!$F298&lt;&gt;"",Scoring!$Q$11)+IF(Data!$G298&lt;&gt;"",Scoring!$Q$12)+IF(Data!$H298&lt;&gt;"",Scoring!$Q$13)+IF(Data!$I298&lt;&gt;"",Scoring!$Q$14)+IF(Data!$J298&lt;&gt;"",Scoring!$Q$15)+IF(Data!$K298&lt;&gt;"",Scoring!$Q$16)+IF(Data!$L298&lt;&gt;"",Scoring!$Q$17)+IF(Data!$M298&lt;&gt;"",Scoring!$Q$18)+IF(Data!$N298&lt;&gt;"",Scoring!$Q$19)+IF(Data!$O298&lt;&gt;"",Scoring!$Q$20)+IF(Data!$P298&lt;&gt;"",Scoring!$Q$21)+IF(Data!$Q298&lt;&gt;"",Scoring!$Q$22)+IF(Data!$R298&lt;&gt;"",Scoring!$Q$23)+IF(Data!$S298&lt;&gt;"",Scoring!$Q$24)+IF(Data!$T298&lt;&gt;"",Scoring!$Q$25)+IF(Data!$U298&lt;&gt;"",Scoring!$Q$26)+IF(Data!$V298&lt;&gt;"",Scoring!$Q$27)+IF(Data!$W298&lt;&gt;"",Scoring!$Q$28)+IF(Data!$X298&lt;&gt;"",Scoring!$Q$29)+IF(Data!$Y298&lt;&gt;"",Scoring!$Q$30)+IF(Data!$Z298&lt;&gt;"",Scoring!$Q$31)+IF(Data!$AA298&lt;&gt;"",Scoring!$Q$32)+IF(Data!$AB298&lt;&gt;"",Scoring!$Q$33)+IF(Data!$AC298&lt;&gt;"",Scoring!$Q$34)+IF(Data!$AD298&lt;&gt;"",Scoring!$Q$35)+IF(Data!$AE298&lt;&gt;"",Scoring!$Q$36)+IF(Data!$AF298&lt;&gt;"",Scoring!$Q$37)+IF(Data!$AG298&lt;&gt;"",Scoring!$Q$38)+IF(Data!$AH298&lt;&gt;"",Scoring!$Q$39)+IF(Data!$AI298&lt;&gt;"",Scoring!$Q$40)+IF(Data!$AJ298&lt;&gt;"",Scoring!$Q$41)+IF(Data!$AK298&lt;&gt;"",Scoring!$Q$42)+IF(Data!$AL298&lt;&gt;"",Scoring!$Q$43)+IF(Data!$AM298&lt;&gt;"",Scoring!$Q$44)+IF(Data!$AN298&lt;&gt;"",Scoring!$Q$45)+IF(Data!$AO298&lt;&gt;"",Scoring!$Q$46)+IF(Data!$AP298&lt;&gt;"",Scoring!$Q$47)+IF(Data!$AQ298&lt;&gt;"",Scoring!$Q$48)+IF(Data!$AR298&lt;&gt;"",Scoring!$Q$49)+IF(Data!$AS298&lt;&gt;"",Scoring!$Q$50)+IF(Data!$AT298&lt;&gt;"",Scoring!$Q$51)+IF(Data!$AU298&lt;&gt;"",Scoring!$Q$52),"")</f>
        <v/>
      </c>
      <c r="BW298" s="183" t="str">
        <f>IF(BV298&lt;&gt;"",LOOKUP(BV298,Likelihoods!$A$7:$A$107,Likelihoods!O$7:O$107),"")</f>
        <v/>
      </c>
      <c r="BX298" s="9"/>
      <c r="BY298" s="9"/>
      <c r="BZ298" s="9"/>
      <c r="CA298" s="9"/>
      <c r="CB298" s="9"/>
      <c r="CC298" s="9"/>
      <c r="CD298" s="9"/>
      <c r="CE298" s="9"/>
      <c r="CF298" s="9"/>
      <c r="CG298" s="9"/>
      <c r="CH298" s="9"/>
      <c r="CI298" s="9"/>
      <c r="CJ298" s="9"/>
      <c r="CK298" s="9"/>
    </row>
    <row r="299" spans="1:89" ht="14.25">
      <c r="A299" s="59"/>
      <c r="B299" s="76"/>
      <c r="C299" s="77"/>
      <c r="D299" s="77"/>
      <c r="E299" s="77"/>
      <c r="F299" s="77"/>
      <c r="G299" s="77"/>
      <c r="H299" s="77"/>
      <c r="I299" s="77"/>
      <c r="J299" s="77"/>
      <c r="K299" s="77"/>
      <c r="L299" s="77"/>
      <c r="M299" s="77"/>
      <c r="N299" s="77"/>
      <c r="O299" s="77"/>
      <c r="P299" s="76"/>
      <c r="Q299" s="78"/>
      <c r="R299" s="77"/>
      <c r="S299" s="77"/>
      <c r="T299" s="77"/>
      <c r="U299" s="77"/>
      <c r="V299" s="76"/>
      <c r="W299" s="77"/>
      <c r="X299" s="78"/>
      <c r="Y299" s="77"/>
      <c r="Z299" s="77"/>
      <c r="AA299" s="77"/>
      <c r="AB299" s="77"/>
      <c r="AC299" s="77"/>
      <c r="AD299" s="77"/>
      <c r="AE299" s="77"/>
      <c r="AF299" s="76"/>
      <c r="AG299" s="77"/>
      <c r="AH299" s="77"/>
      <c r="AI299" s="77"/>
      <c r="AJ299" s="78"/>
      <c r="AK299" s="77"/>
      <c r="AL299" s="77"/>
      <c r="AM299" s="77"/>
      <c r="AN299" s="77"/>
      <c r="AO299" s="76"/>
      <c r="AP299" s="77"/>
      <c r="AQ299" s="78"/>
      <c r="AR299" s="76"/>
      <c r="AS299" s="78"/>
      <c r="AT299" s="77"/>
      <c r="AU299" s="77"/>
      <c r="AV299" s="179" t="str">
        <f>IF(AND(COUNTBLANK($B299:$O299)=13,COUNTBLANK($P299:$Q299)=1,COUNTBLANK($R299:$U299)=3,COUNTBLANK($V299:$X299)=2,COUNTBLANK($Y299:$AE299)=6,COUNTBLANK($AF299:$AJ299)=4,COUNTBLANK($AK299:AN299)=3,COUNTBLANK($AO299:$AQ299)=2,COUNTBLANK($AR299:$AS299)=1,COUNTBLANK($AT299:$AU299)=1),IF(Data!$B299&lt;&gt;"",Scoring!$D$7)+IF(Data!$C299&lt;&gt;"",Scoring!$D$8)+IF(Data!$D299&lt;&gt;"",Scoring!$D$9)+IF(Data!$E299&lt;&gt;"",Scoring!$D$10)+IF(Data!$F299&lt;&gt;"",Scoring!$D$11)+IF(Data!$G299&lt;&gt;"",Scoring!$D$12)+IF(Data!$H299&lt;&gt;"",Scoring!$D$13)+IF(Data!$I299&lt;&gt;"",Scoring!$D$14)+IF(Data!$J299&lt;&gt;"",Scoring!$D$15)+IF(Data!$K299&lt;&gt;"",Scoring!$D$16)+IF(Data!$L299&lt;&gt;"",Scoring!$D$17)+IF(Data!$M299&lt;&gt;"",Scoring!$D$18)+IF(Data!$N299&lt;&gt;"",Scoring!$D$19)+IF(Data!$O299&lt;&gt;"",Scoring!$D$20)+IF(Data!$P299&lt;&gt;"",Scoring!$D$21)+IF(Data!$Q299&lt;&gt;"",Scoring!$D$22)+IF(Data!$R299&lt;&gt;"",Scoring!$D$23)+IF(Data!$S299&lt;&gt;"",Scoring!$D$24)+IF(Data!$T299&lt;&gt;"",Scoring!$D$25)+IF(Data!$U299&lt;&gt;"",Scoring!$D$26)+IF(Data!$V299&lt;&gt;"",Scoring!$D$27)+IF(Data!$W299&lt;&gt;"",Scoring!$D$28)+IF(Data!$X299&lt;&gt;"",Scoring!$D$29)+IF(Data!$Y299&lt;&gt;"",Scoring!$D$30)+IF(Data!$Z299&lt;&gt;"",Scoring!$D$31)+IF(Data!$AA299&lt;&gt;"",Scoring!$D$32)+IF(Data!$AB299&lt;&gt;"",Scoring!$D$33)+IF(Data!$AC299&lt;&gt;"",Scoring!$D$34)+IF(Data!$AD299&lt;&gt;"",Scoring!$D$35)+IF(Data!$AE299&lt;&gt;"",Scoring!$D$36)+IF(Data!$AF299&lt;&gt;"",Scoring!$D$37)+IF(Data!$AG299&lt;&gt;"",Scoring!$D$38)+IF(Data!$AH299&lt;&gt;"",Scoring!$D$39)+IF(Data!$AI299&lt;&gt;"",Scoring!$D$40)+IF(Data!$AJ299&lt;&gt;"",Scoring!$D$41)+IF(Data!$AK299&lt;&gt;"",Scoring!$D$42)+IF(Data!$AL299&lt;&gt;"",Scoring!$D$43)+IF(Data!$AM299&lt;&gt;"",Scoring!$D$44)+IF(Data!$AN299&lt;&gt;"",Scoring!$D$45)+IF(Data!$AO299&lt;&gt;"",Scoring!$D$46)+IF(Data!$AP299&lt;&gt;"",Scoring!$D$47)+IF(Data!$AQ299&lt;&gt;"",Scoring!$D$48)+IF(Data!$AR299&lt;&gt;"",Scoring!$D$49)+IF(Data!$AS299&lt;&gt;"",Scoring!$D$50)+IF(Data!$AT299&lt;&gt;"",Scoring!$D$51)+IF(Data!$AU299&lt;&gt;"",Scoring!$D$52),"")</f>
        <v/>
      </c>
      <c r="AW299" s="180" t="str">
        <f>IF(AV299&lt;&gt;"",LOOKUP(AV299,Likelihoods!$A$7:$A$107,Likelihoods!B$7:B$107),"")</f>
        <v/>
      </c>
      <c r="AX299" s="181" t="str">
        <f>IF(AND(COUNTBLANK($B299:$O299)=13,COUNTBLANK($P299:$Q299)=1,COUNTBLANK($R299:$U299)=3,COUNTBLANK($V299:$X299)=2,COUNTBLANK($Y299:$AE299)=6,COUNTBLANK($AF299:$AJ299)=4,COUNTBLANK($AK299:AN299)=3,COUNTBLANK($AO299:$AQ299)=2,COUNTBLANK($AR299:$AS299)=1,COUNTBLANK($AT299:$AU299)=1),IF(Data!$B299&lt;&gt;"",Scoring!$E$7)+IF(Data!$C299&lt;&gt;"",Scoring!$E$8)+IF(Data!$D299&lt;&gt;"",Scoring!$E$9)+IF(Data!$E299&lt;&gt;"",Scoring!$E$10)+IF(Data!$F299&lt;&gt;"",Scoring!$E$11)+IF(Data!$G299&lt;&gt;"",Scoring!$E$12)+IF(Data!$H299&lt;&gt;"",Scoring!$E$13)+IF(Data!$I299&lt;&gt;"",Scoring!$E$14)+IF(Data!$J299&lt;&gt;"",Scoring!$E$15)+IF(Data!$K299&lt;&gt;"",Scoring!$E$16)+IF(Data!$L299&lt;&gt;"",Scoring!$E$17)+IF(Data!$M299&lt;&gt;"",Scoring!$E$18)+IF(Data!$N299&lt;&gt;"",Scoring!$E$19)+IF(Data!$O299&lt;&gt;"",Scoring!$E$20)+IF(Data!$P299&lt;&gt;"",Scoring!$E$21)+IF(Data!$Q299&lt;&gt;"",Scoring!$E$22)+IF(Data!$R299&lt;&gt;"",Scoring!$E$23)+IF(Data!$S299&lt;&gt;"",Scoring!$E$24)+IF(Data!$T299&lt;&gt;"",Scoring!$E$25)+IF(Data!$U299&lt;&gt;"",Scoring!$E$26)+IF(Data!$V299&lt;&gt;"",Scoring!$E$27)+IF(Data!$W299&lt;&gt;"",Scoring!$E$28)+IF(Data!$X299&lt;&gt;"",Scoring!$E$29)+IF(Data!$Y299&lt;&gt;"",Scoring!$E$30)+IF(Data!$Z299&lt;&gt;"",Scoring!$E$31)+IF(Data!$AA299&lt;&gt;"",Scoring!$E$32)+IF(Data!$AB299&lt;&gt;"",Scoring!$E$33)+IF(Data!$AC299&lt;&gt;"",Scoring!$E$34)+IF(Data!$AD299&lt;&gt;"",Scoring!$E$35)+IF(Data!$AE299&lt;&gt;"",Scoring!$E$36)+IF(Data!$AF299&lt;&gt;"",Scoring!$E$37)+IF(Data!$AG299&lt;&gt;"",Scoring!$E$38)+IF(Data!$AH299&lt;&gt;"",Scoring!$E$39)+IF(Data!$AI299&lt;&gt;"",Scoring!$E$40)+IF(Data!$AJ299&lt;&gt;"",Scoring!$E$41)+IF(Data!$AK299&lt;&gt;"",Scoring!$E$42)+IF(Data!$AL299&lt;&gt;"",Scoring!$E$43)+IF(Data!$AM299&lt;&gt;"",Scoring!$E$44)+IF(Data!$AN299&lt;&gt;"",Scoring!$E$45)+IF(Data!$AO299&lt;&gt;"",Scoring!$E$46)+IF(Data!$AP299&lt;&gt;"",Scoring!$E$47)+IF(Data!$AQ299&lt;&gt;"",Scoring!$E$48)+IF(Data!$AR299&lt;&gt;"",Scoring!$E$49)+IF(Data!$AS299&lt;&gt;"",Scoring!$E$50)+IF(Data!$AT299&lt;&gt;"",Scoring!$E$51)+IF(Data!$AU299&lt;&gt;"",Scoring!$E$52),"")</f>
        <v/>
      </c>
      <c r="AY299" s="180" t="str">
        <f>IF(AX299&lt;&gt;"",LOOKUP(AX299,Likelihoods!$A$7:$A$107,Likelihoods!C$7:C$107),"")</f>
        <v/>
      </c>
      <c r="AZ299" s="182" t="str">
        <f>IF(AND(COUNTBLANK($B299:$O299)=13,COUNTBLANK($P299:$Q299)=1,COUNTBLANK($R299:$U299)=3,COUNTBLANK($V299:$X299)=2,COUNTBLANK($Y299:$AE299)=6,COUNTBLANK($AF299:$AJ299)=4,COUNTBLANK($AK299:AN299)=3,COUNTBLANK($AO299:$AQ299)=2,COUNTBLANK($AR299:$AS299)=1,COUNTBLANK($AT299:$AU299)=1),IF(Data!$B299&lt;&gt;"",Scoring!$F$7)+IF(Data!$C299&lt;&gt;"",Scoring!$F$8)+IF(Data!$D299&lt;&gt;"",Scoring!$F$9)+IF(Data!$E299&lt;&gt;"",Scoring!$F$10)+IF(Data!$F299&lt;&gt;"",Scoring!$F$11)+IF(Data!$G299&lt;&gt;"",Scoring!$F$12)+IF(Data!$H299&lt;&gt;"",Scoring!$F$13)+IF(Data!$I299&lt;&gt;"",Scoring!$F$14)+IF(Data!$J299&lt;&gt;"",Scoring!$F$15)+IF(Data!$K299&lt;&gt;"",Scoring!$F$16)+IF(Data!$L299&lt;&gt;"",Scoring!$F$17)+IF(Data!$M299&lt;&gt;"",Scoring!$F$18)+IF(Data!$N299&lt;&gt;"",Scoring!$F$19)+IF(Data!$O299&lt;&gt;"",Scoring!$F$20)+IF(Data!$P299&lt;&gt;"",Scoring!$F$21)+IF(Data!$Q299&lt;&gt;"",Scoring!$F$22)+IF(Data!$R299&lt;&gt;"",Scoring!$F$23)+IF(Data!$S299&lt;&gt;"",Scoring!$F$24)+IF(Data!$T299&lt;&gt;"",Scoring!$F$25)+IF(Data!$U299&lt;&gt;"",Scoring!$F$26)+IF(Data!$V299&lt;&gt;"",Scoring!$F$27)+IF(Data!$W299&lt;&gt;"",Scoring!$F$28)+IF(Data!$X299&lt;&gt;"",Scoring!$F$29)+IF(Data!$Y299&lt;&gt;"",Scoring!$F$30)+IF(Data!$Z299&lt;&gt;"",Scoring!$F$31)+IF(Data!$AA299&lt;&gt;"",Scoring!$F$32)+IF(Data!$AB299&lt;&gt;"",Scoring!$F$33)+IF(Data!$AC299&lt;&gt;"",Scoring!$F$34)+IF(Data!$AD299&lt;&gt;"",Scoring!$F$35)+IF(Data!$AE299&lt;&gt;"",Scoring!$F$36)+IF(Data!$AF299&lt;&gt;"",Scoring!$F$37)+IF(Data!$AG299&lt;&gt;"",Scoring!$F$38)+IF(Data!$AH299&lt;&gt;"",Scoring!$F$39)+IF(Data!$AI299&lt;&gt;"",Scoring!$F$40)+IF(Data!$AJ299&lt;&gt;"",Scoring!$F$41)+IF(Data!$AK299&lt;&gt;"",Scoring!$F$42)+IF(Data!$AL299&lt;&gt;"",Scoring!$F$43)+IF(Data!$AM299&lt;&gt;"",Scoring!$F$44)+IF(Data!$AN299&lt;&gt;"",Scoring!$F$45)+IF(Data!$AO299&lt;&gt;"",Scoring!$F$46)+IF(Data!$AP299&lt;&gt;"",Scoring!$F$47)+IF(Data!$AQ299&lt;&gt;"",Scoring!$F$48)+IF(Data!$AR299&lt;&gt;"",Scoring!$F$49)+IF(Data!$AS299&lt;&gt;"",Scoring!$F$50)+IF(Data!$AT299&lt;&gt;"",Scoring!$F$51)+IF(Data!$AU299&lt;&gt;"",Scoring!$F$52),"")</f>
        <v/>
      </c>
      <c r="BA299" s="183" t="str">
        <f>IF(AZ299&lt;&gt;"",LOOKUP(AZ299,Likelihoods!$A$7:$A$107,Likelihoods!D$7:D$107),"")</f>
        <v/>
      </c>
      <c r="BB299" s="181" t="str">
        <f>IF(AND(COUNTBLANK($B299:$O299)=13,COUNTBLANK($P299:$Q299)=1,COUNTBLANK($R299:$U299)=3,COUNTBLANK($V299:$X299)=2,COUNTBLANK($Y299:$AE299)=6,COUNTBLANK($AF299:$AJ299)=4,COUNTBLANK($AK299:AN299)=3,COUNTBLANK($AO299:$AQ299)=2,COUNTBLANK($AR299:$AS299)=1,COUNTBLANK($AT299:$AU299)=1),IF(Data!$B299&lt;&gt;"",Scoring!$G$7)+IF(Data!$C299&lt;&gt;"",Scoring!$G$8)+IF(Data!$D299&lt;&gt;"",Scoring!$G$9)+IF(Data!$E299&lt;&gt;"",Scoring!$G$10)+IF(Data!$F299&lt;&gt;"",Scoring!$G$11)+IF(Data!$G299&lt;&gt;"",Scoring!$G$12)+IF(Data!$H299&lt;&gt;"",Scoring!$G$13)+IF(Data!$I299&lt;&gt;"",Scoring!$G$14)+IF(Data!$J299&lt;&gt;"",Scoring!$G$15)+IF(Data!$K299&lt;&gt;"",Scoring!$G$16)+IF(Data!$L299&lt;&gt;"",Scoring!$G$17)+IF(Data!$M299&lt;&gt;"",Scoring!$G$18)+IF(Data!$N299&lt;&gt;"",Scoring!$G$19)+IF(Data!$O299&lt;&gt;"",Scoring!$G$20)+IF(Data!$P299&lt;&gt;"",Scoring!$G$21)+IF(Data!$Q299&lt;&gt;"",Scoring!$G$22)+IF(Data!$R299&lt;&gt;"",Scoring!$G$23)+IF(Data!$S299&lt;&gt;"",Scoring!$G$24)+IF(Data!$T299&lt;&gt;"",Scoring!$G$25)+IF(Data!$U299&lt;&gt;"",Scoring!$G$26)+IF(Data!$V299&lt;&gt;"",Scoring!$G$27)+IF(Data!$W299&lt;&gt;"",Scoring!$G$28)+IF(Data!$X299&lt;&gt;"",Scoring!$G$29)+IF(Data!$Y299&lt;&gt;"",Scoring!$G$30)+IF(Data!$Z299&lt;&gt;"",Scoring!$G$31)+IF(Data!$AA299&lt;&gt;"",Scoring!$G$32)+IF(Data!$AB299&lt;&gt;"",Scoring!$G$33)+IF(Data!$AC299&lt;&gt;"",Scoring!$G$34)+IF(Data!$AD299&lt;&gt;"",Scoring!$G$35)+IF(Data!$AE299&lt;&gt;"",Scoring!$G$36)+IF(Data!$AF299&lt;&gt;"",Scoring!$G$37)+IF(Data!$AG299&lt;&gt;"",Scoring!$G$38)+IF(Data!$AH299&lt;&gt;"",Scoring!$G$39)+IF(Data!$AI299&lt;&gt;"",Scoring!$G$40)+IF(Data!$AJ299&lt;&gt;"",Scoring!$G$41)+IF(Data!$AK299&lt;&gt;"",Scoring!$G$42)+IF(Data!$AL299&lt;&gt;"",Scoring!$G$43)+IF(Data!$AM299&lt;&gt;"",Scoring!$G$44)+IF(Data!$AN299&lt;&gt;"",Scoring!$G$45)+IF(Data!$AO299&lt;&gt;"",Scoring!$G$46)+IF(Data!$AP299&lt;&gt;"",Scoring!$G$47)+IF(Data!$AQ299&lt;&gt;"",Scoring!$G$48)+IF(Data!$AR299&lt;&gt;"",Scoring!$G$49)+IF(Data!$AS299&lt;&gt;"",Scoring!$G$50)+IF(Data!$AT299&lt;&gt;"",Scoring!$G$51)+IF(Data!$AU299&lt;&gt;"",Scoring!$G$52),"")</f>
        <v/>
      </c>
      <c r="BC299" s="184" t="str">
        <f>IF(BB299&lt;&gt;"",LOOKUP(BB299,Likelihoods!$A$7:$A$107,Likelihoods!E$7:E$107),"")</f>
        <v/>
      </c>
      <c r="BD299" s="185" t="str">
        <f>IF(AND(COUNTBLANK($B299:$O299)=13,COUNTBLANK($P299:$Q299)=1,COUNTBLANK($R299:$U299)=3,COUNTBLANK($V299:$X299)=2,COUNTBLANK($Y299:$AE299)=6,COUNTBLANK($AF299:$AJ299)=4,COUNTBLANK($AK299:AN299)=3,COUNTBLANK($AO299:$AQ299)=2,COUNTBLANK($AR299:$AS299)=1,COUNTBLANK($AT299:$AU299)=1),IF(Data!$B299&lt;&gt;"",Scoring!$H$7)+IF(Data!$C299&lt;&gt;"",Scoring!$H$8)+IF(Data!$D299&lt;&gt;"",Scoring!$H$9)+IF(Data!$E299&lt;&gt;"",Scoring!$H$10)+IF(Data!$F299&lt;&gt;"",Scoring!$H$11)+IF(Data!$G299&lt;&gt;"",Scoring!$H$12)+IF(Data!$H299&lt;&gt;"",Scoring!$H$13)+IF(Data!$I299&lt;&gt;"",Scoring!$H$14)+IF(Data!$J299&lt;&gt;"",Scoring!$H$15)+IF(Data!$K299&lt;&gt;"",Scoring!$H$16)+IF(Data!$L299&lt;&gt;"",Scoring!$H$17)+IF(Data!$M299&lt;&gt;"",Scoring!$H$18)+IF(Data!$N299&lt;&gt;"",Scoring!$H$19)+IF(Data!$O299&lt;&gt;"",Scoring!$H$20)+IF(Data!$P299&lt;&gt;"",Scoring!$H$21)+IF(Data!$Q299&lt;&gt;"",Scoring!$H$22)+IF(Data!$R299&lt;&gt;"",Scoring!$H$23)+IF(Data!$S299&lt;&gt;"",Scoring!$H$24)+IF(Data!$T299&lt;&gt;"",Scoring!$H$25)+IF(Data!$U299&lt;&gt;"",Scoring!$H$26)+IF(Data!$V299&lt;&gt;"",Scoring!$H$27)+IF(Data!$W299&lt;&gt;"",Scoring!$H$28)+IF(Data!$X299&lt;&gt;"",Scoring!$H$29)+IF(Data!$Y299&lt;&gt;"",Scoring!$H$30)+IF(Data!$Z299&lt;&gt;"",Scoring!$H$31)+IF(Data!$AA299&lt;&gt;"",Scoring!$H$32)+IF(Data!$AB299&lt;&gt;"",Scoring!$H$33)+IF(Data!$AC299&lt;&gt;"",Scoring!$H$34)+IF(Data!$AD299&lt;&gt;"",Scoring!$H$35)+IF(Data!$AE299&lt;&gt;"",Scoring!$H$36)+IF(Data!$AF299&lt;&gt;"",Scoring!$H$37)+IF(Data!$AG299&lt;&gt;"",Scoring!$H$38)+IF(Data!$AH299&lt;&gt;"",Scoring!$H$39)+IF(Data!$AI299&lt;&gt;"",Scoring!$H$40)+IF(Data!$AJ299&lt;&gt;"",Scoring!$H$41)+IF(Data!$AK299&lt;&gt;"",Scoring!$H$42)+IF(Data!$AL299&lt;&gt;"",Scoring!$H$43)+IF(Data!$AM299&lt;&gt;"",Scoring!$H$44)+IF(Data!$AN299&lt;&gt;"",Scoring!$H$45)+IF(Data!$AO299&lt;&gt;"",Scoring!$H$46)+IF(Data!$AP299&lt;&gt;"",Scoring!$H$47)+IF(Data!$AQ299&lt;&gt;"",Scoring!$H$48)+IF(Data!$AR299&lt;&gt;"",Scoring!$H$49)+IF(Data!$AS299&lt;&gt;"",Scoring!$H$50)+IF(Data!$AT299&lt;&gt;"",Scoring!$H$51)+IF(Data!$AU299&lt;&gt;"",Scoring!$H$52),"")</f>
        <v/>
      </c>
      <c r="BE299" s="186" t="str">
        <f>IF(BD299&lt;&gt;"",LOOKUP(BD299,Likelihoods!$A$7:$A$107,Likelihoods!F$7:F$107),"")</f>
        <v/>
      </c>
      <c r="BF299" s="181" t="str">
        <f>IF(AND(COUNTBLANK($B299:$O299)=13,COUNTBLANK($P299:$Q299)=1,COUNTBLANK($R299:$U299)=3,COUNTBLANK($V299:$X299)=2,COUNTBLANK($Y299:$AE299)=6,COUNTBLANK($AF299:$AJ299)=4,COUNTBLANK($AK299:AN299)=3,COUNTBLANK($AO299:$AQ299)=2,COUNTBLANK($AR299:$AS299)=1,COUNTBLANK($AT299:$AU299)=1),IF(Data!$B299&lt;&gt;"",Scoring!$I$7)+IF(Data!$C299&lt;&gt;"",Scoring!$I$8)+IF(Data!$D299&lt;&gt;"",Scoring!$I$9)+IF(Data!$E299&lt;&gt;"",Scoring!$I$10)+IF(Data!$F299&lt;&gt;"",Scoring!$I$11)+IF(Data!$G299&lt;&gt;"",Scoring!$I$12)+IF(Data!$H299&lt;&gt;"",Scoring!$I$13)+IF(Data!$I299&lt;&gt;"",Scoring!$I$14)+IF(Data!$J299&lt;&gt;"",Scoring!$I$15)+IF(Data!$K299&lt;&gt;"",Scoring!$I$16)+IF(Data!$L299&lt;&gt;"",Scoring!$I$17)+IF(Data!$M299&lt;&gt;"",Scoring!$I$18)+IF(Data!$N299&lt;&gt;"",Scoring!$I$19)+IF(Data!$O299&lt;&gt;"",Scoring!$I$20)+IF(Data!$P299&lt;&gt;"",Scoring!$I$21)+IF(Data!$Q299&lt;&gt;"",Scoring!$I$22)+IF(Data!$R299&lt;&gt;"",Scoring!$I$23)+IF(Data!$S299&lt;&gt;"",Scoring!$I$24)+IF(Data!$T299&lt;&gt;"",Scoring!$I$25)+IF(Data!$U299&lt;&gt;"",Scoring!$I$26)+IF(Data!$V299&lt;&gt;"",Scoring!$I$27)+IF(Data!$W299&lt;&gt;"",Scoring!$I$28)+IF(Data!$X299&lt;&gt;"",Scoring!$I$29)+IF(Data!$Y299&lt;&gt;"",Scoring!$I$30)+IF(Data!$Z299&lt;&gt;"",Scoring!$I$31)+IF(Data!$AA299&lt;&gt;"",Scoring!$I$32)+IF(Data!$AB299&lt;&gt;"",Scoring!$I$33)+IF(Data!$AC299&lt;&gt;"",Scoring!$I$34)+IF(Data!$AD299&lt;&gt;"",Scoring!$I$35)+IF(Data!$AE299&lt;&gt;"",Scoring!$I$36)+IF(Data!$AF299&lt;&gt;"",Scoring!$I$37)+IF(Data!$AG299&lt;&gt;"",Scoring!$I$38)+IF(Data!$AH299&lt;&gt;"",Scoring!$I$39)+IF(Data!$AI299&lt;&gt;"",Scoring!$I$40)+IF(Data!$AJ299&lt;&gt;"",Scoring!$I$41)+IF(Data!$AK299&lt;&gt;"",Scoring!$I$42)+IF(Data!$AL299&lt;&gt;"",Scoring!$I$43)+IF(Data!$AM299&lt;&gt;"",Scoring!$I$44)+IF(Data!$AN299&lt;&gt;"",Scoring!$I$45)+IF(Data!$AO299&lt;&gt;"",Scoring!$I$46)+IF(Data!$AP299&lt;&gt;"",Scoring!$I$47)+IF(Data!$AQ299&lt;&gt;"",Scoring!$I$48)+IF(Data!$AR299&lt;&gt;"",Scoring!$I$49)+IF(Data!$AS299&lt;&gt;"",Scoring!$I$50)+IF(Data!$AT299&lt;&gt;"",Scoring!$I$51)+IF(Data!$AU299&lt;&gt;"",Scoring!$I$52),"")</f>
        <v/>
      </c>
      <c r="BG299" s="180" t="str">
        <f>IF(BF299&lt;&gt;"",LOOKUP(BF299,Likelihoods!$A$7:$A$107,Likelihoods!G$7:G$107),"")</f>
        <v/>
      </c>
      <c r="BH299" s="187" t="str">
        <f>IF(AND(COUNTBLANK($B299:$O299)=13,COUNTBLANK($P299:$Q299)=1,COUNTBLANK($R299:$U299)=3,COUNTBLANK($V299:$X299)=2,COUNTBLANK($Y299:$AE299)=6,COUNTBLANK($AF299:$AJ299)=4,COUNTBLANK($AK299:AN299)=3,COUNTBLANK($AO299:$AQ299)=2,COUNTBLANK($AR299:$AS299)=1,COUNTBLANK($AT299:$AU299)=1),IF(Data!$B299&lt;&gt;"",Scoring!$J$7)+IF(Data!$C299&lt;&gt;"",Scoring!$J$8)+IF(Data!$D299&lt;&gt;"",Scoring!$J$9)+IF(Data!$E299&lt;&gt;"",Scoring!$J$10)+IF(Data!$F299&lt;&gt;"",Scoring!$J$11)+IF(Data!$G299&lt;&gt;"",Scoring!$J$12)+IF(Data!$H299&lt;&gt;"",Scoring!$J$13)+IF(Data!$I299&lt;&gt;"",Scoring!$J$14)+IF(Data!$J299&lt;&gt;"",Scoring!$J$15)+IF(Data!$K299&lt;&gt;"",Scoring!$J$16)+IF(Data!$L299&lt;&gt;"",Scoring!$J$17)+IF(Data!$M299&lt;&gt;"",Scoring!$J$18)+IF(Data!$N299&lt;&gt;"",Scoring!$J$19)+IF(Data!$O299&lt;&gt;"",Scoring!$J$20)+IF(Data!$P299&lt;&gt;"",Scoring!$J$21)+IF(Data!$Q299&lt;&gt;"",Scoring!$J$22)+IF(Data!$R299&lt;&gt;"",Scoring!$J$23)+IF(Data!$S299&lt;&gt;"",Scoring!$J$24)+IF(Data!$T299&lt;&gt;"",Scoring!$J$25)+IF(Data!$U299&lt;&gt;"",Scoring!$J$26)+IF(Data!$V299&lt;&gt;"",Scoring!$J$27)+IF(Data!$W299&lt;&gt;"",Scoring!$J$28)+IF(Data!$X299&lt;&gt;"",Scoring!$J$29)+IF(Data!$Y299&lt;&gt;"",Scoring!$J$30)+IF(Data!$Z299&lt;&gt;"",Scoring!$J$31)+IF(Data!$AA299&lt;&gt;"",Scoring!$J$32)+IF(Data!$AB299&lt;&gt;"",Scoring!$J$33)+IF(Data!$AC299&lt;&gt;"",Scoring!$J$34)+IF(Data!$AD299&lt;&gt;"",Scoring!$J$35)+IF(Data!$AE299&lt;&gt;"",Scoring!$J$36)+IF(Data!$AF299&lt;&gt;"",Scoring!$J$37)+IF(Data!$AG299&lt;&gt;"",Scoring!$J$38)+IF(Data!$AH299&lt;&gt;"",Scoring!$J$39)+IF(Data!$AI299&lt;&gt;"",Scoring!$J$40)+IF(Data!$AJ299&lt;&gt;"",Scoring!$J$41)+IF(Data!$AK299&lt;&gt;"",Scoring!$J$42)+IF(Data!$AL299&lt;&gt;"",Scoring!$J$43)+IF(Data!$AM299&lt;&gt;"",Scoring!$J$44)+IF(Data!$AN299&lt;&gt;"",Scoring!$J$45)+IF(Data!$AO299&lt;&gt;"",Scoring!$J$46)+IF(Data!$AP299&lt;&gt;"",Scoring!$J$47)+IF(Data!$AQ299&lt;&gt;"",Scoring!$J$48)+IF(Data!$AR299&lt;&gt;"",Scoring!$J$49)+IF(Data!$AS299&lt;&gt;"",Scoring!$J$50)+IF(Data!$AT299&lt;&gt;"",Scoring!$J$51)+IF(Data!$AU299&lt;&gt;"",Scoring!$J$52),"")</f>
        <v/>
      </c>
      <c r="BI299" s="183" t="str">
        <f>IF(BH299&lt;&gt;"",LOOKUP(BH299,Likelihoods!$A$7:$A$107,Likelihoods!H$7:H$107),"")</f>
        <v/>
      </c>
      <c r="BJ299" s="188" t="str">
        <f>IF(AND(COUNTBLANK($B299:$O299)=13,COUNTBLANK($P299:$Q299)=1,COUNTBLANK($R299:$U299)=3,COUNTBLANK($V299:$X299)=2,COUNTBLANK($Y299:$AE299)=6,COUNTBLANK($AF299:$AJ299)=4,COUNTBLANK($AK299:AN299)=3,COUNTBLANK($AO299:$AQ299)=2,COUNTBLANK($AR299:$AS299)=1,COUNTBLANK($AT299:$AU299)=1),IF(Data!$B299&lt;&gt;"",Scoring!$K$7)+IF(Data!$C299&lt;&gt;"",Scoring!$K$8)+IF(Data!$D299&lt;&gt;"",Scoring!$K$9)+IF(Data!$E299&lt;&gt;"",Scoring!$K$10)+IF(Data!$F299&lt;&gt;"",Scoring!$K$11)+IF(Data!$G299&lt;&gt;"",Scoring!$K$12)+IF(Data!$H299&lt;&gt;"",Scoring!$K$13)+IF(Data!$I299&lt;&gt;"",Scoring!$K$14)+IF(Data!$J299&lt;&gt;"",Scoring!$K$15)+IF(Data!$K299&lt;&gt;"",Scoring!$K$16)+IF(Data!$L299&lt;&gt;"",Scoring!$K$17)+IF(Data!$M299&lt;&gt;"",Scoring!$K$18)+IF(Data!$N299&lt;&gt;"",Scoring!$K$19)+IF(Data!$O299&lt;&gt;"",Scoring!$K$20)+IF(Data!$P299&lt;&gt;"",Scoring!$K$21)+IF(Data!$Q299&lt;&gt;"",Scoring!$K$22)+IF(Data!$R299&lt;&gt;"",Scoring!$K$23)+IF(Data!$S299&lt;&gt;"",Scoring!$K$24)+IF(Data!$T299&lt;&gt;"",Scoring!$K$25)+IF(Data!$U299&lt;&gt;"",Scoring!$K$26)+IF(Data!$V299&lt;&gt;"",Scoring!$K$27)+IF(Data!$W299&lt;&gt;"",Scoring!$K$28)+IF(Data!$X299&lt;&gt;"",Scoring!$K$29)+IF(Data!$Y299&lt;&gt;"",Scoring!$K$30)+IF(Data!$Z299&lt;&gt;"",Scoring!$K$31)+IF(Data!$AA299&lt;&gt;"",Scoring!$K$32)+IF(Data!$AB299&lt;&gt;"",Scoring!$K$33)+IF(Data!$AC299&lt;&gt;"",Scoring!$K$34)+IF(Data!$AD299&lt;&gt;"",Scoring!$K$35)+IF(Data!$AE299&lt;&gt;"",Scoring!$K$36)+IF(Data!$AF299&lt;&gt;"",Scoring!$K$37)+IF(Data!$AG299&lt;&gt;"",Scoring!$K$38)+IF(Data!$AH299&lt;&gt;"",Scoring!$K$39)+IF(Data!$AI299&lt;&gt;"",Scoring!$K$40)+IF(Data!$AJ299&lt;&gt;"",Scoring!$K$41)+IF(Data!$AK299&lt;&gt;"",Scoring!$K$42)+IF(Data!$AL299&lt;&gt;"",Scoring!$K$43)+IF(Data!$AM299&lt;&gt;"",Scoring!$K$44)+IF(Data!$AN299&lt;&gt;"",Scoring!$K$45)+IF(Data!$AO299&lt;&gt;"",Scoring!$K$46)+IF(Data!$AP299&lt;&gt;"",Scoring!$K$47)+IF(Data!$AQ299&lt;&gt;"",Scoring!$K$48)+IF(Data!$AR299&lt;&gt;"",Scoring!$K$49)+IF(Data!$AS299&lt;&gt;"",Scoring!$K$50)+IF(Data!$AT299&lt;&gt;"",Scoring!$K$51)+IF(Data!$AU299&lt;&gt;"",Scoring!$K$52),"")</f>
        <v/>
      </c>
      <c r="BK299" s="184" t="str">
        <f>IF(BJ299&lt;&gt;"",LOOKUP(BJ299,Likelihoods!$A$7:$A$107,Likelihoods!I$7:I$107),"")</f>
        <v/>
      </c>
      <c r="BL299" s="187" t="str">
        <f>IF(AND(COUNTBLANK($B299:$O299)=13,COUNTBLANK($P299:$Q299)=1,COUNTBLANK($R299:$U299)=3,COUNTBLANK($V299:$X299)=2,COUNTBLANK($Y299:$AE299)=6,COUNTBLANK($AF299:$AJ299)=4,COUNTBLANK($AK299:AN299)=3,COUNTBLANK($AO299:$AQ299)=2,COUNTBLANK($AR299:$AS299)=1,COUNTBLANK($AT299:$AU299)=1),IF(Data!$B299&lt;&gt;"",Scoring!$L$7)+IF(Data!$C299&lt;&gt;"",Scoring!$L$8)+IF(Data!$D299&lt;&gt;"",Scoring!$L$9)+IF(Data!$E299&lt;&gt;"",Scoring!$L$10)+IF(Data!$F299&lt;&gt;"",Scoring!$L$11)+IF(Data!$G299&lt;&gt;"",Scoring!$L$12)+IF(Data!$H299&lt;&gt;"",Scoring!$L$13)+IF(Data!$I299&lt;&gt;"",Scoring!$L$14)+IF(Data!$J299&lt;&gt;"",Scoring!$L$15)+IF(Data!$K299&lt;&gt;"",Scoring!$L$16)+IF(Data!$L299&lt;&gt;"",Scoring!$L$17)+IF(Data!$M299&lt;&gt;"",Scoring!$L$18)+IF(Data!$N299&lt;&gt;"",Scoring!$L$19)+IF(Data!$O299&lt;&gt;"",Scoring!$L$20)+IF(Data!$P299&lt;&gt;"",Scoring!$L$21)+IF(Data!$Q299&lt;&gt;"",Scoring!$L$22)+IF(Data!$R299&lt;&gt;"",Scoring!$L$23)+IF(Data!$S299&lt;&gt;"",Scoring!$L$24)+IF(Data!$T299&lt;&gt;"",Scoring!$L$25)+IF(Data!$U299&lt;&gt;"",Scoring!$L$26)+IF(Data!$V299&lt;&gt;"",Scoring!$L$27)+IF(Data!$W299&lt;&gt;"",Scoring!$L$28)+IF(Data!$X299&lt;&gt;"",Scoring!$L$29)+IF(Data!$Y299&lt;&gt;"",Scoring!$L$30)+IF(Data!$Z299&lt;&gt;"",Scoring!$L$31)+IF(Data!$AA299&lt;&gt;"",Scoring!$L$32)+IF(Data!$AB299&lt;&gt;"",Scoring!$L$33)+IF(Data!$AC299&lt;&gt;"",Scoring!$L$34)+IF(Data!$AD299&lt;&gt;"",Scoring!$L$35)+IF(Data!$AE299&lt;&gt;"",Scoring!$L$36)+IF(Data!$AF299&lt;&gt;"",Scoring!$L$37)+IF(Data!$AG299&lt;&gt;"",Scoring!$L$38)+IF(Data!$AH299&lt;&gt;"",Scoring!$L$39)+IF(Data!$AI299&lt;&gt;"",Scoring!$L$40)+IF(Data!$AJ299&lt;&gt;"",Scoring!$L$41)+IF(Data!$AK299&lt;&gt;"",Scoring!$L$42)+IF(Data!$AL299&lt;&gt;"",Scoring!$L$43)+IF(Data!$AM299&lt;&gt;"",Scoring!$L$44)+IF(Data!$AN299&lt;&gt;"",Scoring!$L$45)+IF(Data!$AO299&lt;&gt;"",Scoring!$L$46)+IF(Data!$AP299&lt;&gt;"",Scoring!$L$47)+IF(Data!$AQ299&lt;&gt;"",Scoring!$L$48)+IF(Data!$AR299&lt;&gt;"",Scoring!$L$49)+IF(Data!$AS299&lt;&gt;"",Scoring!$L$50)+IF(Data!$AT299&lt;&gt;"",Scoring!$L$51)+IF(Data!$AU299&lt;&gt;"",Scoring!$L$52),"")</f>
        <v/>
      </c>
      <c r="BM299" s="180" t="str">
        <f>IF(BL299&lt;&gt;"",LOOKUP(BL299,Likelihoods!$A$7:$A$107,Likelihoods!J$7:J$107),"")</f>
        <v/>
      </c>
      <c r="BN299" s="181" t="str">
        <f>IF(AND(COUNTBLANK($B299:$O299)=13,COUNTBLANK($P299:$Q299)=1,COUNTBLANK($R299:$U299)=3,COUNTBLANK($V299:$X299)=2,COUNTBLANK($Y299:$AE299)=6,COUNTBLANK($AF299:$AJ299)=4,COUNTBLANK($AK299:AN299)=3,COUNTBLANK($AO299:$AQ299)=2,COUNTBLANK($AR299:$AS299)=1,COUNTBLANK($AT299:$AU299)=1),IF(Data!$B299&lt;&gt;"",Scoring!$M$7)+IF(Data!$C299&lt;&gt;"",Scoring!$M$8)+IF(Data!$D299&lt;&gt;"",Scoring!$M$9)+IF(Data!$E299&lt;&gt;"",Scoring!$M$10)+IF(Data!$F299&lt;&gt;"",Scoring!$M$11)+IF(Data!$G299&lt;&gt;"",Scoring!$M$12)+IF(Data!$H299&lt;&gt;"",Scoring!$M$13)+IF(Data!$I299&lt;&gt;"",Scoring!$M$14)+IF(Data!$J299&lt;&gt;"",Scoring!$M$15)+IF(Data!$K299&lt;&gt;"",Scoring!$M$16)+IF(Data!$L299&lt;&gt;"",Scoring!$M$17)+IF(Data!$M299&lt;&gt;"",Scoring!$M$18)+IF(Data!$N299&lt;&gt;"",Scoring!$M$19)+IF(Data!$O299&lt;&gt;"",Scoring!$M$20)+IF(Data!$P299&lt;&gt;"",Scoring!$M$21)+IF(Data!$Q299&lt;&gt;"",Scoring!$M$22)+IF(Data!$R299&lt;&gt;"",Scoring!$M$23)+IF(Data!$S299&lt;&gt;"",Scoring!$M$24)+IF(Data!$T299&lt;&gt;"",Scoring!$M$25)+IF(Data!$U299&lt;&gt;"",Scoring!$M$26)+IF(Data!$V299&lt;&gt;"",Scoring!$M$27)+IF(Data!$W299&lt;&gt;"",Scoring!$M$28)+IF(Data!$X299&lt;&gt;"",Scoring!$M$29)+IF(Data!$Y299&lt;&gt;"",Scoring!$M$30)+IF(Data!$Z299&lt;&gt;"",Scoring!$M$31)+IF(Data!$AA299&lt;&gt;"",Scoring!$M$32)+IF(Data!$AB299&lt;&gt;"",Scoring!$M$33)+IF(Data!$AC299&lt;&gt;"",Scoring!$M$34)+IF(Data!$AD299&lt;&gt;"",Scoring!$M$35)+IF(Data!$AE299&lt;&gt;"",Scoring!$M$36)+IF(Data!$AF299&lt;&gt;"",Scoring!$M$37)+IF(Data!$AG299&lt;&gt;"",Scoring!$M$38)+IF(Data!$AH299&lt;&gt;"",Scoring!$M$39)+IF(Data!$AI299&lt;&gt;"",Scoring!$M$40)+IF(Data!$AJ299&lt;&gt;"",Scoring!$M$41)+IF(Data!$AK299&lt;&gt;"",Scoring!$M$42)+IF(Data!$AL299&lt;&gt;"",Scoring!$M$43)+IF(Data!$AM299&lt;&gt;"",Scoring!$M$44)+IF(Data!$AN299&lt;&gt;"",Scoring!$M$45)+IF(Data!$AO299&lt;&gt;"",Scoring!$M$46)+IF(Data!$AP299&lt;&gt;"",Scoring!$M$47)+IF(Data!$AQ299&lt;&gt;"",Scoring!$M$48)+IF(Data!$AR299&lt;&gt;"",Scoring!$M$49)+IF(Data!$AS299&lt;&gt;"",Scoring!$M$50)+IF(Data!$AT299&lt;&gt;"",Scoring!$M$51)+IF(Data!$AU299&lt;&gt;"",Scoring!$M$52),"")</f>
        <v/>
      </c>
      <c r="BO299" s="184" t="str">
        <f>IF(BN299&lt;&gt;"",LOOKUP(BN299,Likelihoods!$A$7:$A$107,Likelihoods!K$7:K$107),"")</f>
        <v/>
      </c>
      <c r="BP299" s="179" t="str">
        <f>IF(AND(COUNTBLANK($B299:$O299)=13,COUNTBLANK($P299:$Q299)=1,COUNTBLANK($R299:$U299)=3,COUNTBLANK($V299:$X299)=2,COUNTBLANK($Y299:$AE299)=6,COUNTBLANK($AF299:$AJ299)=4,COUNTBLANK($AK299:AN299)=3,COUNTBLANK($AO299:$AQ299)=2,COUNTBLANK($AR299:$AS299)=1,COUNTBLANK($AT299:$AU299)=1),IF(Data!$B299&lt;&gt;"",Scoring!$N$7)+IF(Data!$C299&lt;&gt;"",Scoring!$N$8)+IF(Data!$D299&lt;&gt;"",Scoring!$N$9)+IF(Data!$E299&lt;&gt;"",Scoring!$N$10)+IF(Data!$F299&lt;&gt;"",Scoring!$N$11)+IF(Data!$G299&lt;&gt;"",Scoring!$N$12)+IF(Data!$H299&lt;&gt;"",Scoring!$N$13)+IF(Data!$I299&lt;&gt;"",Scoring!$N$14)+IF(Data!$J299&lt;&gt;"",Scoring!$N$15)+IF(Data!$K299&lt;&gt;"",Scoring!$N$16)+IF(Data!$L299&lt;&gt;"",Scoring!$N$17)+IF(Data!$M299&lt;&gt;"",Scoring!$N$18)+IF(Data!$N299&lt;&gt;"",Scoring!$N$19)+IF(Data!$O299&lt;&gt;"",Scoring!$N$20)+IF(Data!$P299&lt;&gt;"",Scoring!$N$21)+IF(Data!$Q299&lt;&gt;"",Scoring!$N$22)+IF(Data!$R299&lt;&gt;"",Scoring!$N$23)+IF(Data!$S299&lt;&gt;"",Scoring!$N$24)+IF(Data!$T299&lt;&gt;"",Scoring!$N$25)+IF(Data!$U299&lt;&gt;"",Scoring!$N$26)+IF(Data!$V299&lt;&gt;"",Scoring!$N$27)+IF(Data!$W299&lt;&gt;"",Scoring!$N$28)+IF(Data!$X299&lt;&gt;"",Scoring!$N$29)+IF(Data!$Y299&lt;&gt;"",Scoring!$N$30)+IF(Data!$Z299&lt;&gt;"",Scoring!$N$31)+IF(Data!$AA299&lt;&gt;"",Scoring!$N$32)+IF(Data!$AB299&lt;&gt;"",Scoring!$N$33)+IF(Data!$AC299&lt;&gt;"",Scoring!$N$34)+IF(Data!$AD299&lt;&gt;"",Scoring!$N$35)+IF(Data!$AE299&lt;&gt;"",Scoring!$N$36)+IF(Data!$AF299&lt;&gt;"",Scoring!$N$37)+IF(Data!$AG299&lt;&gt;"",Scoring!$N$38)+IF(Data!$AH299&lt;&gt;"",Scoring!$N$39)+IF(Data!$AI299&lt;&gt;"",Scoring!$N$40)+IF(Data!$AJ299&lt;&gt;"",Scoring!$N$41)+IF(Data!$AK299&lt;&gt;"",Scoring!$N$42)+IF(Data!$AL299&lt;&gt;"",Scoring!$N$43)+IF(Data!$AM299&lt;&gt;"",Scoring!$N$44)+IF(Data!$AN299&lt;&gt;"",Scoring!$N$45)+IF(Data!$AO299&lt;&gt;"",Scoring!$N$46)+IF(Data!$AP299&lt;&gt;"",Scoring!$N$47)+IF(Data!$AQ299&lt;&gt;"",Scoring!$N$48)+IF(Data!$AR299&lt;&gt;"",Scoring!$N$49)+IF(Data!$AS299&lt;&gt;"",Scoring!$N$50)+IF(Data!$AT299&lt;&gt;"",Scoring!$N$51)+IF(Data!$AU299&lt;&gt;"",Scoring!$N$52),"")</f>
        <v/>
      </c>
      <c r="BQ299" s="189" t="str">
        <f>IF(BP299&lt;&gt;"",LOOKUP(BP299,Likelihoods!$A$7:$A$107,Likelihoods!L$7:L$107),"")</f>
        <v/>
      </c>
      <c r="BR299" s="181" t="str">
        <f>IF(AND(COUNTBLANK($B299:$O299)=13,COUNTBLANK($P299:$Q299)=1,COUNTBLANK($R299:$U299)=3,COUNTBLANK($V299:$X299)=2,COUNTBLANK($Y299:$AE299)=6,COUNTBLANK($AF299:$AJ299)=4,COUNTBLANK($AK299:AN299)=3,COUNTBLANK($AO299:$AQ299)=2,COUNTBLANK($AR299:$AS299)=1,COUNTBLANK($AT299:$AU299)=1),IF(Data!$B299&lt;&gt;"",Scoring!$O$7)+IF(Data!$C299&lt;&gt;"",Scoring!$O$8)+IF(Data!$D299&lt;&gt;"",Scoring!$O$9)+IF(Data!$E299&lt;&gt;"",Scoring!$O$10)+IF(Data!$F299&lt;&gt;"",Scoring!$O$11)+IF(Data!$G299&lt;&gt;"",Scoring!$O$12)+IF(Data!$H299&lt;&gt;"",Scoring!$O$13)+IF(Data!$I299&lt;&gt;"",Scoring!$O$14)+IF(Data!$J299&lt;&gt;"",Scoring!$O$15)+IF(Data!$K299&lt;&gt;"",Scoring!$O$16)+IF(Data!$L299&lt;&gt;"",Scoring!$O$17)+IF(Data!$M299&lt;&gt;"",Scoring!$O$18)+IF(Data!$N299&lt;&gt;"",Scoring!$O$19)+IF(Data!$O299&lt;&gt;"",Scoring!$O$20)+IF(Data!$P299&lt;&gt;"",Scoring!$O$21)+IF(Data!$Q299&lt;&gt;"",Scoring!$O$22)+IF(Data!$R299&lt;&gt;"",Scoring!$O$23)+IF(Data!$S299&lt;&gt;"",Scoring!$O$24)+IF(Data!$T299&lt;&gt;"",Scoring!$O$25)+IF(Data!$U299&lt;&gt;"",Scoring!$O$26)+IF(Data!$V299&lt;&gt;"",Scoring!$O$27)+IF(Data!$W299&lt;&gt;"",Scoring!$O$28)+IF(Data!$X299&lt;&gt;"",Scoring!$O$29)+IF(Data!$Y299&lt;&gt;"",Scoring!$O$30)+IF(Data!$Z299&lt;&gt;"",Scoring!$O$31)+IF(Data!$AA299&lt;&gt;"",Scoring!$O$32)+IF(Data!$AB299&lt;&gt;"",Scoring!$O$33)+IF(Data!$AC299&lt;&gt;"",Scoring!$O$34)+IF(Data!$AD299&lt;&gt;"",Scoring!$O$35)+IF(Data!$AE299&lt;&gt;"",Scoring!$O$36)+IF(Data!$AF299&lt;&gt;"",Scoring!$O$37)+IF(Data!$AG299&lt;&gt;"",Scoring!$O$38)+IF(Data!$AH299&lt;&gt;"",Scoring!$O$39)+IF(Data!$AI299&lt;&gt;"",Scoring!$O$40)+IF(Data!$AJ299&lt;&gt;"",Scoring!$O$41)+IF(Data!$AK299&lt;&gt;"",Scoring!$O$42)+IF(Data!$AL299&lt;&gt;"",Scoring!$O$43)+IF(Data!$AM299&lt;&gt;"",Scoring!$O$44)+IF(Data!$AN299&lt;&gt;"",Scoring!$O$45)+IF(Data!$AO299&lt;&gt;"",Scoring!$O$46)+IF(Data!$AP299&lt;&gt;"",Scoring!$O$47)+IF(Data!$AQ299&lt;&gt;"",Scoring!$O$48)+IF(Data!$AR299&lt;&gt;"",Scoring!$O$49)+IF(Data!$AS299&lt;&gt;"",Scoring!$O$50)+IF(Data!$AT299&lt;&gt;"",Scoring!$O$51)+IF(Data!$AU299&lt;&gt;"",Scoring!$O$52),"")</f>
        <v/>
      </c>
      <c r="BS299" s="184" t="str">
        <f>IF(BR299&lt;&gt;"",LOOKUP(BR299,Likelihoods!$A$7:$A$107,Likelihoods!M$7:M$107),"")</f>
        <v/>
      </c>
      <c r="BT299" s="181" t="str">
        <f>IF(AND(COUNTBLANK($B299:$O299)=13,COUNTBLANK($P299:$Q299)=1,COUNTBLANK($R299:$U299)=3,COUNTBLANK($V299:$X299)=2,COUNTBLANK($Y299:$AE299)=6,COUNTBLANK($AF299:$AJ299)=4,COUNTBLANK($AK299:AN299)=3,COUNTBLANK($AO299:$AQ299)=2,COUNTBLANK($AR299:$AS299)=1,COUNTBLANK($AT299:$AU299)=1),IF(Data!$B299&lt;&gt;"",Scoring!$P$7)+IF(Data!$C299&lt;&gt;"",Scoring!$P$8)+IF(Data!$D299&lt;&gt;"",Scoring!$P$9)+IF(Data!$E299&lt;&gt;"",Scoring!$P$10)+IF(Data!$F299&lt;&gt;"",Scoring!$P$11)+IF(Data!$G299&lt;&gt;"",Scoring!$P$12)+IF(Data!$H299&lt;&gt;"",Scoring!$P$13)+IF(Data!$I299&lt;&gt;"",Scoring!$P$14)+IF(Data!$J299&lt;&gt;"",Scoring!$P$15)+IF(Data!$K299&lt;&gt;"",Scoring!$P$16)+IF(Data!$L299&lt;&gt;"",Scoring!$P$17)+IF(Data!$M299&lt;&gt;"",Scoring!$P$18)+IF(Data!$N299&lt;&gt;"",Scoring!$P$19)+IF(Data!$O299&lt;&gt;"",Scoring!$P$20)+IF(Data!$P299&lt;&gt;"",Scoring!$P$21)+IF(Data!$Q299&lt;&gt;"",Scoring!$P$22)+IF(Data!$R299&lt;&gt;"",Scoring!$P$23)+IF(Data!$S299&lt;&gt;"",Scoring!$P$24)+IF(Data!$T299&lt;&gt;"",Scoring!$P$25)+IF(Data!$U299&lt;&gt;"",Scoring!$P$26)+IF(Data!$V299&lt;&gt;"",Scoring!$P$27)+IF(Data!$W299&lt;&gt;"",Scoring!$P$28)+IF(Data!$X299&lt;&gt;"",Scoring!$P$29)+IF(Data!$Y299&lt;&gt;"",Scoring!$P$30)+IF(Data!$Z299&lt;&gt;"",Scoring!$P$31)+IF(Data!$AA299&lt;&gt;"",Scoring!$P$32)+IF(Data!$AB299&lt;&gt;"",Scoring!$P$33)+IF(Data!$AC299&lt;&gt;"",Scoring!$P$34)+IF(Data!$AD299&lt;&gt;"",Scoring!$P$35)+IF(Data!$AE299&lt;&gt;"",Scoring!$P$36)+IF(Data!$AF299&lt;&gt;"",Scoring!$P$37)+IF(Data!$AG299&lt;&gt;"",Scoring!$P$38)+IF(Data!$AH299&lt;&gt;"",Scoring!$P$39)+IF(Data!$AI299&lt;&gt;"",Scoring!$P$40)+IF(Data!$AJ299&lt;&gt;"",Scoring!$P$41)+IF(Data!$AK299&lt;&gt;"",Scoring!$P$42)+IF(Data!$AL299&lt;&gt;"",Scoring!$P$43)+IF(Data!$AM299&lt;&gt;"",Scoring!$P$44)+IF(Data!$AN299&lt;&gt;"",Scoring!$P$45)+IF(Data!$AO299&lt;&gt;"",Scoring!$P$46)+IF(Data!$AP299&lt;&gt;"",Scoring!$P$47)+IF(Data!$AQ299&lt;&gt;"",Scoring!$P$48)+IF(Data!$AR299&lt;&gt;"",Scoring!$P$49)+IF(Data!$AS299&lt;&gt;"",Scoring!$P$50)+IF(Data!$AT299&lt;&gt;"",Scoring!$P$51)+IF(Data!$AU299&lt;&gt;"",Scoring!$P$52),"")</f>
        <v/>
      </c>
      <c r="BU299" s="180" t="str">
        <f>IF(BT299&lt;&gt;"",LOOKUP(BT299,Likelihoods!$A$7:$A$107,Likelihoods!N$7:N$107),"")</f>
        <v/>
      </c>
      <c r="BV299" s="181" t="str">
        <f>IF(AND(COUNTBLANK($B299:$O299)=13,COUNTBLANK($P299:$Q299)=1,COUNTBLANK($R299:$U299)=3,COUNTBLANK($V299:$X299)=2,COUNTBLANK($Y299:$AE299)=6,COUNTBLANK($AF299:$AJ299)=4,COUNTBLANK($AK299:AN299)=3,COUNTBLANK($AO299:$AQ299)=2,COUNTBLANK($AR299:$AS299)=1,COUNTBLANK($AT299:$AU299)=1),IF(Data!$B299&lt;&gt;"",Scoring!$Q$7)+IF(Data!$C299&lt;&gt;"",Scoring!$Q$8)+IF(Data!$D299&lt;&gt;"",Scoring!$Q$9)+IF(Data!$E299&lt;&gt;"",Scoring!$Q$10)+IF(Data!$F299&lt;&gt;"",Scoring!$Q$11)+IF(Data!$G299&lt;&gt;"",Scoring!$Q$12)+IF(Data!$H299&lt;&gt;"",Scoring!$Q$13)+IF(Data!$I299&lt;&gt;"",Scoring!$Q$14)+IF(Data!$J299&lt;&gt;"",Scoring!$Q$15)+IF(Data!$K299&lt;&gt;"",Scoring!$Q$16)+IF(Data!$L299&lt;&gt;"",Scoring!$Q$17)+IF(Data!$M299&lt;&gt;"",Scoring!$Q$18)+IF(Data!$N299&lt;&gt;"",Scoring!$Q$19)+IF(Data!$O299&lt;&gt;"",Scoring!$Q$20)+IF(Data!$P299&lt;&gt;"",Scoring!$Q$21)+IF(Data!$Q299&lt;&gt;"",Scoring!$Q$22)+IF(Data!$R299&lt;&gt;"",Scoring!$Q$23)+IF(Data!$S299&lt;&gt;"",Scoring!$Q$24)+IF(Data!$T299&lt;&gt;"",Scoring!$Q$25)+IF(Data!$U299&lt;&gt;"",Scoring!$Q$26)+IF(Data!$V299&lt;&gt;"",Scoring!$Q$27)+IF(Data!$W299&lt;&gt;"",Scoring!$Q$28)+IF(Data!$X299&lt;&gt;"",Scoring!$Q$29)+IF(Data!$Y299&lt;&gt;"",Scoring!$Q$30)+IF(Data!$Z299&lt;&gt;"",Scoring!$Q$31)+IF(Data!$AA299&lt;&gt;"",Scoring!$Q$32)+IF(Data!$AB299&lt;&gt;"",Scoring!$Q$33)+IF(Data!$AC299&lt;&gt;"",Scoring!$Q$34)+IF(Data!$AD299&lt;&gt;"",Scoring!$Q$35)+IF(Data!$AE299&lt;&gt;"",Scoring!$Q$36)+IF(Data!$AF299&lt;&gt;"",Scoring!$Q$37)+IF(Data!$AG299&lt;&gt;"",Scoring!$Q$38)+IF(Data!$AH299&lt;&gt;"",Scoring!$Q$39)+IF(Data!$AI299&lt;&gt;"",Scoring!$Q$40)+IF(Data!$AJ299&lt;&gt;"",Scoring!$Q$41)+IF(Data!$AK299&lt;&gt;"",Scoring!$Q$42)+IF(Data!$AL299&lt;&gt;"",Scoring!$Q$43)+IF(Data!$AM299&lt;&gt;"",Scoring!$Q$44)+IF(Data!$AN299&lt;&gt;"",Scoring!$Q$45)+IF(Data!$AO299&lt;&gt;"",Scoring!$Q$46)+IF(Data!$AP299&lt;&gt;"",Scoring!$Q$47)+IF(Data!$AQ299&lt;&gt;"",Scoring!$Q$48)+IF(Data!$AR299&lt;&gt;"",Scoring!$Q$49)+IF(Data!$AS299&lt;&gt;"",Scoring!$Q$50)+IF(Data!$AT299&lt;&gt;"",Scoring!$Q$51)+IF(Data!$AU299&lt;&gt;"",Scoring!$Q$52),"")</f>
        <v/>
      </c>
      <c r="BW299" s="183" t="str">
        <f>IF(BV299&lt;&gt;"",LOOKUP(BV299,Likelihoods!$A$7:$A$107,Likelihoods!O$7:O$107),"")</f>
        <v/>
      </c>
      <c r="BX299" s="9"/>
      <c r="BY299" s="9"/>
      <c r="BZ299" s="9"/>
      <c r="CA299" s="9"/>
      <c r="CB299" s="9"/>
      <c r="CC299" s="9"/>
      <c r="CD299" s="9"/>
      <c r="CE299" s="9"/>
      <c r="CF299" s="9"/>
      <c r="CG299" s="9"/>
      <c r="CH299" s="9"/>
      <c r="CI299" s="9"/>
      <c r="CJ299" s="9"/>
      <c r="CK299" s="9"/>
    </row>
    <row r="300" spans="1:89" ht="14.25">
      <c r="A300" s="60"/>
      <c r="B300" s="80"/>
      <c r="C300" s="81"/>
      <c r="D300" s="81"/>
      <c r="E300" s="81"/>
      <c r="F300" s="81"/>
      <c r="G300" s="81"/>
      <c r="H300" s="81"/>
      <c r="I300" s="81"/>
      <c r="J300" s="81"/>
      <c r="K300" s="81"/>
      <c r="L300" s="81"/>
      <c r="M300" s="81"/>
      <c r="N300" s="81"/>
      <c r="O300" s="81"/>
      <c r="P300" s="80"/>
      <c r="Q300" s="82"/>
      <c r="R300" s="81"/>
      <c r="S300" s="81"/>
      <c r="T300" s="81"/>
      <c r="U300" s="81"/>
      <c r="V300" s="80"/>
      <c r="W300" s="81"/>
      <c r="X300" s="82"/>
      <c r="Y300" s="81"/>
      <c r="Z300" s="81"/>
      <c r="AA300" s="81"/>
      <c r="AB300" s="81"/>
      <c r="AC300" s="81"/>
      <c r="AD300" s="81"/>
      <c r="AE300" s="81"/>
      <c r="AF300" s="80"/>
      <c r="AG300" s="81"/>
      <c r="AH300" s="81"/>
      <c r="AI300" s="81"/>
      <c r="AJ300" s="82"/>
      <c r="AK300" s="81"/>
      <c r="AL300" s="81"/>
      <c r="AM300" s="81"/>
      <c r="AN300" s="81"/>
      <c r="AO300" s="80"/>
      <c r="AP300" s="81"/>
      <c r="AQ300" s="82"/>
      <c r="AR300" s="80"/>
      <c r="AS300" s="82"/>
      <c r="AT300" s="81"/>
      <c r="AU300" s="81"/>
      <c r="AV300" s="179" t="str">
        <f>IF(AND(COUNTBLANK($B300:$O300)=13,COUNTBLANK($P300:$Q300)=1,COUNTBLANK($R300:$U300)=3,COUNTBLANK($V300:$X300)=2,COUNTBLANK($Y300:$AE300)=6,COUNTBLANK($AF300:$AJ300)=4,COUNTBLANK($AK300:AN300)=3,COUNTBLANK($AO300:$AQ300)=2,COUNTBLANK($AR300:$AS300)=1,COUNTBLANK($AT300:$AU300)=1),IF(Data!$B300&lt;&gt;"",Scoring!$D$7)+IF(Data!$C300&lt;&gt;"",Scoring!$D$8)+IF(Data!$D300&lt;&gt;"",Scoring!$D$9)+IF(Data!$E300&lt;&gt;"",Scoring!$D$10)+IF(Data!$F300&lt;&gt;"",Scoring!$D$11)+IF(Data!$G300&lt;&gt;"",Scoring!$D$12)+IF(Data!$H300&lt;&gt;"",Scoring!$D$13)+IF(Data!$I300&lt;&gt;"",Scoring!$D$14)+IF(Data!$J300&lt;&gt;"",Scoring!$D$15)+IF(Data!$K300&lt;&gt;"",Scoring!$D$16)+IF(Data!$L300&lt;&gt;"",Scoring!$D$17)+IF(Data!$M300&lt;&gt;"",Scoring!$D$18)+IF(Data!$N300&lt;&gt;"",Scoring!$D$19)+IF(Data!$O300&lt;&gt;"",Scoring!$D$20)+IF(Data!$P300&lt;&gt;"",Scoring!$D$21)+IF(Data!$Q300&lt;&gt;"",Scoring!$D$22)+IF(Data!$R300&lt;&gt;"",Scoring!$D$23)+IF(Data!$S300&lt;&gt;"",Scoring!$D$24)+IF(Data!$T300&lt;&gt;"",Scoring!$D$25)+IF(Data!$U300&lt;&gt;"",Scoring!$D$26)+IF(Data!$V300&lt;&gt;"",Scoring!$D$27)+IF(Data!$W300&lt;&gt;"",Scoring!$D$28)+IF(Data!$X300&lt;&gt;"",Scoring!$D$29)+IF(Data!$Y300&lt;&gt;"",Scoring!$D$30)+IF(Data!$Z300&lt;&gt;"",Scoring!$D$31)+IF(Data!$AA300&lt;&gt;"",Scoring!$D$32)+IF(Data!$AB300&lt;&gt;"",Scoring!$D$33)+IF(Data!$AC300&lt;&gt;"",Scoring!$D$34)+IF(Data!$AD300&lt;&gt;"",Scoring!$D$35)+IF(Data!$AE300&lt;&gt;"",Scoring!$D$36)+IF(Data!$AF300&lt;&gt;"",Scoring!$D$37)+IF(Data!$AG300&lt;&gt;"",Scoring!$D$38)+IF(Data!$AH300&lt;&gt;"",Scoring!$D$39)+IF(Data!$AI300&lt;&gt;"",Scoring!$D$40)+IF(Data!$AJ300&lt;&gt;"",Scoring!$D$41)+IF(Data!$AK300&lt;&gt;"",Scoring!$D$42)+IF(Data!$AL300&lt;&gt;"",Scoring!$D$43)+IF(Data!$AM300&lt;&gt;"",Scoring!$D$44)+IF(Data!$AN300&lt;&gt;"",Scoring!$D$45)+IF(Data!$AO300&lt;&gt;"",Scoring!$D$46)+IF(Data!$AP300&lt;&gt;"",Scoring!$D$47)+IF(Data!$AQ300&lt;&gt;"",Scoring!$D$48)+IF(Data!$AR300&lt;&gt;"",Scoring!$D$49)+IF(Data!$AS300&lt;&gt;"",Scoring!$D$50)+IF(Data!$AT300&lt;&gt;"",Scoring!$D$51)+IF(Data!$AU300&lt;&gt;"",Scoring!$D$52),"")</f>
        <v/>
      </c>
      <c r="AW300" s="180" t="str">
        <f>IF(AV300&lt;&gt;"",LOOKUP(AV300,Likelihoods!$A$7:$A$107,Likelihoods!B$7:B$107),"")</f>
        <v/>
      </c>
      <c r="AX300" s="181" t="str">
        <f>IF(AND(COUNTBLANK($B300:$O300)=13,COUNTBLANK($P300:$Q300)=1,COUNTBLANK($R300:$U300)=3,COUNTBLANK($V300:$X300)=2,COUNTBLANK($Y300:$AE300)=6,COUNTBLANK($AF300:$AJ300)=4,COUNTBLANK($AK300:AN300)=3,COUNTBLANK($AO300:$AQ300)=2,COUNTBLANK($AR300:$AS300)=1,COUNTBLANK($AT300:$AU300)=1),IF(Data!$B300&lt;&gt;"",Scoring!$E$7)+IF(Data!$C300&lt;&gt;"",Scoring!$E$8)+IF(Data!$D300&lt;&gt;"",Scoring!$E$9)+IF(Data!$E300&lt;&gt;"",Scoring!$E$10)+IF(Data!$F300&lt;&gt;"",Scoring!$E$11)+IF(Data!$G300&lt;&gt;"",Scoring!$E$12)+IF(Data!$H300&lt;&gt;"",Scoring!$E$13)+IF(Data!$I300&lt;&gt;"",Scoring!$E$14)+IF(Data!$J300&lt;&gt;"",Scoring!$E$15)+IF(Data!$K300&lt;&gt;"",Scoring!$E$16)+IF(Data!$L300&lt;&gt;"",Scoring!$E$17)+IF(Data!$M300&lt;&gt;"",Scoring!$E$18)+IF(Data!$N300&lt;&gt;"",Scoring!$E$19)+IF(Data!$O300&lt;&gt;"",Scoring!$E$20)+IF(Data!$P300&lt;&gt;"",Scoring!$E$21)+IF(Data!$Q300&lt;&gt;"",Scoring!$E$22)+IF(Data!$R300&lt;&gt;"",Scoring!$E$23)+IF(Data!$S300&lt;&gt;"",Scoring!$E$24)+IF(Data!$T300&lt;&gt;"",Scoring!$E$25)+IF(Data!$U300&lt;&gt;"",Scoring!$E$26)+IF(Data!$V300&lt;&gt;"",Scoring!$E$27)+IF(Data!$W300&lt;&gt;"",Scoring!$E$28)+IF(Data!$X300&lt;&gt;"",Scoring!$E$29)+IF(Data!$Y300&lt;&gt;"",Scoring!$E$30)+IF(Data!$Z300&lt;&gt;"",Scoring!$E$31)+IF(Data!$AA300&lt;&gt;"",Scoring!$E$32)+IF(Data!$AB300&lt;&gt;"",Scoring!$E$33)+IF(Data!$AC300&lt;&gt;"",Scoring!$E$34)+IF(Data!$AD300&lt;&gt;"",Scoring!$E$35)+IF(Data!$AE300&lt;&gt;"",Scoring!$E$36)+IF(Data!$AF300&lt;&gt;"",Scoring!$E$37)+IF(Data!$AG300&lt;&gt;"",Scoring!$E$38)+IF(Data!$AH300&lt;&gt;"",Scoring!$E$39)+IF(Data!$AI300&lt;&gt;"",Scoring!$E$40)+IF(Data!$AJ300&lt;&gt;"",Scoring!$E$41)+IF(Data!$AK300&lt;&gt;"",Scoring!$E$42)+IF(Data!$AL300&lt;&gt;"",Scoring!$E$43)+IF(Data!$AM300&lt;&gt;"",Scoring!$E$44)+IF(Data!$AN300&lt;&gt;"",Scoring!$E$45)+IF(Data!$AO300&lt;&gt;"",Scoring!$E$46)+IF(Data!$AP300&lt;&gt;"",Scoring!$E$47)+IF(Data!$AQ300&lt;&gt;"",Scoring!$E$48)+IF(Data!$AR300&lt;&gt;"",Scoring!$E$49)+IF(Data!$AS300&lt;&gt;"",Scoring!$E$50)+IF(Data!$AT300&lt;&gt;"",Scoring!$E$51)+IF(Data!$AU300&lt;&gt;"",Scoring!$E$52),"")</f>
        <v/>
      </c>
      <c r="AY300" s="180" t="str">
        <f>IF(AX300&lt;&gt;"",LOOKUP(AX300,Likelihoods!$A$7:$A$107,Likelihoods!C$7:C$107),"")</f>
        <v/>
      </c>
      <c r="AZ300" s="182" t="str">
        <f>IF(AND(COUNTBLANK($B300:$O300)=13,COUNTBLANK($P300:$Q300)=1,COUNTBLANK($R300:$U300)=3,COUNTBLANK($V300:$X300)=2,COUNTBLANK($Y300:$AE300)=6,COUNTBLANK($AF300:$AJ300)=4,COUNTBLANK($AK300:AN300)=3,COUNTBLANK($AO300:$AQ300)=2,COUNTBLANK($AR300:$AS300)=1,COUNTBLANK($AT300:$AU300)=1),IF(Data!$B300&lt;&gt;"",Scoring!$F$7)+IF(Data!$C300&lt;&gt;"",Scoring!$F$8)+IF(Data!$D300&lt;&gt;"",Scoring!$F$9)+IF(Data!$E300&lt;&gt;"",Scoring!$F$10)+IF(Data!$F300&lt;&gt;"",Scoring!$F$11)+IF(Data!$G300&lt;&gt;"",Scoring!$F$12)+IF(Data!$H300&lt;&gt;"",Scoring!$F$13)+IF(Data!$I300&lt;&gt;"",Scoring!$F$14)+IF(Data!$J300&lt;&gt;"",Scoring!$F$15)+IF(Data!$K300&lt;&gt;"",Scoring!$F$16)+IF(Data!$L300&lt;&gt;"",Scoring!$F$17)+IF(Data!$M300&lt;&gt;"",Scoring!$F$18)+IF(Data!$N300&lt;&gt;"",Scoring!$F$19)+IF(Data!$O300&lt;&gt;"",Scoring!$F$20)+IF(Data!$P300&lt;&gt;"",Scoring!$F$21)+IF(Data!$Q300&lt;&gt;"",Scoring!$F$22)+IF(Data!$R300&lt;&gt;"",Scoring!$F$23)+IF(Data!$S300&lt;&gt;"",Scoring!$F$24)+IF(Data!$T300&lt;&gt;"",Scoring!$F$25)+IF(Data!$U300&lt;&gt;"",Scoring!$F$26)+IF(Data!$V300&lt;&gt;"",Scoring!$F$27)+IF(Data!$W300&lt;&gt;"",Scoring!$F$28)+IF(Data!$X300&lt;&gt;"",Scoring!$F$29)+IF(Data!$Y300&lt;&gt;"",Scoring!$F$30)+IF(Data!$Z300&lt;&gt;"",Scoring!$F$31)+IF(Data!$AA300&lt;&gt;"",Scoring!$F$32)+IF(Data!$AB300&lt;&gt;"",Scoring!$F$33)+IF(Data!$AC300&lt;&gt;"",Scoring!$F$34)+IF(Data!$AD300&lt;&gt;"",Scoring!$F$35)+IF(Data!$AE300&lt;&gt;"",Scoring!$F$36)+IF(Data!$AF300&lt;&gt;"",Scoring!$F$37)+IF(Data!$AG300&lt;&gt;"",Scoring!$F$38)+IF(Data!$AH300&lt;&gt;"",Scoring!$F$39)+IF(Data!$AI300&lt;&gt;"",Scoring!$F$40)+IF(Data!$AJ300&lt;&gt;"",Scoring!$F$41)+IF(Data!$AK300&lt;&gt;"",Scoring!$F$42)+IF(Data!$AL300&lt;&gt;"",Scoring!$F$43)+IF(Data!$AM300&lt;&gt;"",Scoring!$F$44)+IF(Data!$AN300&lt;&gt;"",Scoring!$F$45)+IF(Data!$AO300&lt;&gt;"",Scoring!$F$46)+IF(Data!$AP300&lt;&gt;"",Scoring!$F$47)+IF(Data!$AQ300&lt;&gt;"",Scoring!$F$48)+IF(Data!$AR300&lt;&gt;"",Scoring!$F$49)+IF(Data!$AS300&lt;&gt;"",Scoring!$F$50)+IF(Data!$AT300&lt;&gt;"",Scoring!$F$51)+IF(Data!$AU300&lt;&gt;"",Scoring!$F$52),"")</f>
        <v/>
      </c>
      <c r="BA300" s="183" t="str">
        <f>IF(AZ300&lt;&gt;"",LOOKUP(AZ300,Likelihoods!$A$7:$A$107,Likelihoods!D$7:D$107),"")</f>
        <v/>
      </c>
      <c r="BB300" s="181" t="str">
        <f>IF(AND(COUNTBLANK($B300:$O300)=13,COUNTBLANK($P300:$Q300)=1,COUNTBLANK($R300:$U300)=3,COUNTBLANK($V300:$X300)=2,COUNTBLANK($Y300:$AE300)=6,COUNTBLANK($AF300:$AJ300)=4,COUNTBLANK($AK300:AN300)=3,COUNTBLANK($AO300:$AQ300)=2,COUNTBLANK($AR300:$AS300)=1,COUNTBLANK($AT300:$AU300)=1),IF(Data!$B300&lt;&gt;"",Scoring!$G$7)+IF(Data!$C300&lt;&gt;"",Scoring!$G$8)+IF(Data!$D300&lt;&gt;"",Scoring!$G$9)+IF(Data!$E300&lt;&gt;"",Scoring!$G$10)+IF(Data!$F300&lt;&gt;"",Scoring!$G$11)+IF(Data!$G300&lt;&gt;"",Scoring!$G$12)+IF(Data!$H300&lt;&gt;"",Scoring!$G$13)+IF(Data!$I300&lt;&gt;"",Scoring!$G$14)+IF(Data!$J300&lt;&gt;"",Scoring!$G$15)+IF(Data!$K300&lt;&gt;"",Scoring!$G$16)+IF(Data!$L300&lt;&gt;"",Scoring!$G$17)+IF(Data!$M300&lt;&gt;"",Scoring!$G$18)+IF(Data!$N300&lt;&gt;"",Scoring!$G$19)+IF(Data!$O300&lt;&gt;"",Scoring!$G$20)+IF(Data!$P300&lt;&gt;"",Scoring!$G$21)+IF(Data!$Q300&lt;&gt;"",Scoring!$G$22)+IF(Data!$R300&lt;&gt;"",Scoring!$G$23)+IF(Data!$S300&lt;&gt;"",Scoring!$G$24)+IF(Data!$T300&lt;&gt;"",Scoring!$G$25)+IF(Data!$U300&lt;&gt;"",Scoring!$G$26)+IF(Data!$V300&lt;&gt;"",Scoring!$G$27)+IF(Data!$W300&lt;&gt;"",Scoring!$G$28)+IF(Data!$X300&lt;&gt;"",Scoring!$G$29)+IF(Data!$Y300&lt;&gt;"",Scoring!$G$30)+IF(Data!$Z300&lt;&gt;"",Scoring!$G$31)+IF(Data!$AA300&lt;&gt;"",Scoring!$G$32)+IF(Data!$AB300&lt;&gt;"",Scoring!$G$33)+IF(Data!$AC300&lt;&gt;"",Scoring!$G$34)+IF(Data!$AD300&lt;&gt;"",Scoring!$G$35)+IF(Data!$AE300&lt;&gt;"",Scoring!$G$36)+IF(Data!$AF300&lt;&gt;"",Scoring!$G$37)+IF(Data!$AG300&lt;&gt;"",Scoring!$G$38)+IF(Data!$AH300&lt;&gt;"",Scoring!$G$39)+IF(Data!$AI300&lt;&gt;"",Scoring!$G$40)+IF(Data!$AJ300&lt;&gt;"",Scoring!$G$41)+IF(Data!$AK300&lt;&gt;"",Scoring!$G$42)+IF(Data!$AL300&lt;&gt;"",Scoring!$G$43)+IF(Data!$AM300&lt;&gt;"",Scoring!$G$44)+IF(Data!$AN300&lt;&gt;"",Scoring!$G$45)+IF(Data!$AO300&lt;&gt;"",Scoring!$G$46)+IF(Data!$AP300&lt;&gt;"",Scoring!$G$47)+IF(Data!$AQ300&lt;&gt;"",Scoring!$G$48)+IF(Data!$AR300&lt;&gt;"",Scoring!$G$49)+IF(Data!$AS300&lt;&gt;"",Scoring!$G$50)+IF(Data!$AT300&lt;&gt;"",Scoring!$G$51)+IF(Data!$AU300&lt;&gt;"",Scoring!$G$52),"")</f>
        <v/>
      </c>
      <c r="BC300" s="184" t="str">
        <f>IF(BB300&lt;&gt;"",LOOKUP(BB300,Likelihoods!$A$7:$A$107,Likelihoods!E$7:E$107),"")</f>
        <v/>
      </c>
      <c r="BD300" s="185" t="str">
        <f>IF(AND(COUNTBLANK($B300:$O300)=13,COUNTBLANK($P300:$Q300)=1,COUNTBLANK($R300:$U300)=3,COUNTBLANK($V300:$X300)=2,COUNTBLANK($Y300:$AE300)=6,COUNTBLANK($AF300:$AJ300)=4,COUNTBLANK($AK300:AN300)=3,COUNTBLANK($AO300:$AQ300)=2,COUNTBLANK($AR300:$AS300)=1,COUNTBLANK($AT300:$AU300)=1),IF(Data!$B300&lt;&gt;"",Scoring!$H$7)+IF(Data!$C300&lt;&gt;"",Scoring!$H$8)+IF(Data!$D300&lt;&gt;"",Scoring!$H$9)+IF(Data!$E300&lt;&gt;"",Scoring!$H$10)+IF(Data!$F300&lt;&gt;"",Scoring!$H$11)+IF(Data!$G300&lt;&gt;"",Scoring!$H$12)+IF(Data!$H300&lt;&gt;"",Scoring!$H$13)+IF(Data!$I300&lt;&gt;"",Scoring!$H$14)+IF(Data!$J300&lt;&gt;"",Scoring!$H$15)+IF(Data!$K300&lt;&gt;"",Scoring!$H$16)+IF(Data!$L300&lt;&gt;"",Scoring!$H$17)+IF(Data!$M300&lt;&gt;"",Scoring!$H$18)+IF(Data!$N300&lt;&gt;"",Scoring!$H$19)+IF(Data!$O300&lt;&gt;"",Scoring!$H$20)+IF(Data!$P300&lt;&gt;"",Scoring!$H$21)+IF(Data!$Q300&lt;&gt;"",Scoring!$H$22)+IF(Data!$R300&lt;&gt;"",Scoring!$H$23)+IF(Data!$S300&lt;&gt;"",Scoring!$H$24)+IF(Data!$T300&lt;&gt;"",Scoring!$H$25)+IF(Data!$U300&lt;&gt;"",Scoring!$H$26)+IF(Data!$V300&lt;&gt;"",Scoring!$H$27)+IF(Data!$W300&lt;&gt;"",Scoring!$H$28)+IF(Data!$X300&lt;&gt;"",Scoring!$H$29)+IF(Data!$Y300&lt;&gt;"",Scoring!$H$30)+IF(Data!$Z300&lt;&gt;"",Scoring!$H$31)+IF(Data!$AA300&lt;&gt;"",Scoring!$H$32)+IF(Data!$AB300&lt;&gt;"",Scoring!$H$33)+IF(Data!$AC300&lt;&gt;"",Scoring!$H$34)+IF(Data!$AD300&lt;&gt;"",Scoring!$H$35)+IF(Data!$AE300&lt;&gt;"",Scoring!$H$36)+IF(Data!$AF300&lt;&gt;"",Scoring!$H$37)+IF(Data!$AG300&lt;&gt;"",Scoring!$H$38)+IF(Data!$AH300&lt;&gt;"",Scoring!$H$39)+IF(Data!$AI300&lt;&gt;"",Scoring!$H$40)+IF(Data!$AJ300&lt;&gt;"",Scoring!$H$41)+IF(Data!$AK300&lt;&gt;"",Scoring!$H$42)+IF(Data!$AL300&lt;&gt;"",Scoring!$H$43)+IF(Data!$AM300&lt;&gt;"",Scoring!$H$44)+IF(Data!$AN300&lt;&gt;"",Scoring!$H$45)+IF(Data!$AO300&lt;&gt;"",Scoring!$H$46)+IF(Data!$AP300&lt;&gt;"",Scoring!$H$47)+IF(Data!$AQ300&lt;&gt;"",Scoring!$H$48)+IF(Data!$AR300&lt;&gt;"",Scoring!$H$49)+IF(Data!$AS300&lt;&gt;"",Scoring!$H$50)+IF(Data!$AT300&lt;&gt;"",Scoring!$H$51)+IF(Data!$AU300&lt;&gt;"",Scoring!$H$52),"")</f>
        <v/>
      </c>
      <c r="BE300" s="186" t="str">
        <f>IF(BD300&lt;&gt;"",LOOKUP(BD300,Likelihoods!$A$7:$A$107,Likelihoods!F$7:F$107),"")</f>
        <v/>
      </c>
      <c r="BF300" s="181" t="str">
        <f>IF(AND(COUNTBLANK($B300:$O300)=13,COUNTBLANK($P300:$Q300)=1,COUNTBLANK($R300:$U300)=3,COUNTBLANK($V300:$X300)=2,COUNTBLANK($Y300:$AE300)=6,COUNTBLANK($AF300:$AJ300)=4,COUNTBLANK($AK300:AN300)=3,COUNTBLANK($AO300:$AQ300)=2,COUNTBLANK($AR300:$AS300)=1,COUNTBLANK($AT300:$AU300)=1),IF(Data!$B300&lt;&gt;"",Scoring!$I$7)+IF(Data!$C300&lt;&gt;"",Scoring!$I$8)+IF(Data!$D300&lt;&gt;"",Scoring!$I$9)+IF(Data!$E300&lt;&gt;"",Scoring!$I$10)+IF(Data!$F300&lt;&gt;"",Scoring!$I$11)+IF(Data!$G300&lt;&gt;"",Scoring!$I$12)+IF(Data!$H300&lt;&gt;"",Scoring!$I$13)+IF(Data!$I300&lt;&gt;"",Scoring!$I$14)+IF(Data!$J300&lt;&gt;"",Scoring!$I$15)+IF(Data!$K300&lt;&gt;"",Scoring!$I$16)+IF(Data!$L300&lt;&gt;"",Scoring!$I$17)+IF(Data!$M300&lt;&gt;"",Scoring!$I$18)+IF(Data!$N300&lt;&gt;"",Scoring!$I$19)+IF(Data!$O300&lt;&gt;"",Scoring!$I$20)+IF(Data!$P300&lt;&gt;"",Scoring!$I$21)+IF(Data!$Q300&lt;&gt;"",Scoring!$I$22)+IF(Data!$R300&lt;&gt;"",Scoring!$I$23)+IF(Data!$S300&lt;&gt;"",Scoring!$I$24)+IF(Data!$T300&lt;&gt;"",Scoring!$I$25)+IF(Data!$U300&lt;&gt;"",Scoring!$I$26)+IF(Data!$V300&lt;&gt;"",Scoring!$I$27)+IF(Data!$W300&lt;&gt;"",Scoring!$I$28)+IF(Data!$X300&lt;&gt;"",Scoring!$I$29)+IF(Data!$Y300&lt;&gt;"",Scoring!$I$30)+IF(Data!$Z300&lt;&gt;"",Scoring!$I$31)+IF(Data!$AA300&lt;&gt;"",Scoring!$I$32)+IF(Data!$AB300&lt;&gt;"",Scoring!$I$33)+IF(Data!$AC300&lt;&gt;"",Scoring!$I$34)+IF(Data!$AD300&lt;&gt;"",Scoring!$I$35)+IF(Data!$AE300&lt;&gt;"",Scoring!$I$36)+IF(Data!$AF300&lt;&gt;"",Scoring!$I$37)+IF(Data!$AG300&lt;&gt;"",Scoring!$I$38)+IF(Data!$AH300&lt;&gt;"",Scoring!$I$39)+IF(Data!$AI300&lt;&gt;"",Scoring!$I$40)+IF(Data!$AJ300&lt;&gt;"",Scoring!$I$41)+IF(Data!$AK300&lt;&gt;"",Scoring!$I$42)+IF(Data!$AL300&lt;&gt;"",Scoring!$I$43)+IF(Data!$AM300&lt;&gt;"",Scoring!$I$44)+IF(Data!$AN300&lt;&gt;"",Scoring!$I$45)+IF(Data!$AO300&lt;&gt;"",Scoring!$I$46)+IF(Data!$AP300&lt;&gt;"",Scoring!$I$47)+IF(Data!$AQ300&lt;&gt;"",Scoring!$I$48)+IF(Data!$AR300&lt;&gt;"",Scoring!$I$49)+IF(Data!$AS300&lt;&gt;"",Scoring!$I$50)+IF(Data!$AT300&lt;&gt;"",Scoring!$I$51)+IF(Data!$AU300&lt;&gt;"",Scoring!$I$52),"")</f>
        <v/>
      </c>
      <c r="BG300" s="180" t="str">
        <f>IF(BF300&lt;&gt;"",LOOKUP(BF300,Likelihoods!$A$7:$A$107,Likelihoods!G$7:G$107),"")</f>
        <v/>
      </c>
      <c r="BH300" s="187" t="str">
        <f>IF(AND(COUNTBLANK($B300:$O300)=13,COUNTBLANK($P300:$Q300)=1,COUNTBLANK($R300:$U300)=3,COUNTBLANK($V300:$X300)=2,COUNTBLANK($Y300:$AE300)=6,COUNTBLANK($AF300:$AJ300)=4,COUNTBLANK($AK300:AN300)=3,COUNTBLANK($AO300:$AQ300)=2,COUNTBLANK($AR300:$AS300)=1,COUNTBLANK($AT300:$AU300)=1),IF(Data!$B300&lt;&gt;"",Scoring!$J$7)+IF(Data!$C300&lt;&gt;"",Scoring!$J$8)+IF(Data!$D300&lt;&gt;"",Scoring!$J$9)+IF(Data!$E300&lt;&gt;"",Scoring!$J$10)+IF(Data!$F300&lt;&gt;"",Scoring!$J$11)+IF(Data!$G300&lt;&gt;"",Scoring!$J$12)+IF(Data!$H300&lt;&gt;"",Scoring!$J$13)+IF(Data!$I300&lt;&gt;"",Scoring!$J$14)+IF(Data!$J300&lt;&gt;"",Scoring!$J$15)+IF(Data!$K300&lt;&gt;"",Scoring!$J$16)+IF(Data!$L300&lt;&gt;"",Scoring!$J$17)+IF(Data!$M300&lt;&gt;"",Scoring!$J$18)+IF(Data!$N300&lt;&gt;"",Scoring!$J$19)+IF(Data!$O300&lt;&gt;"",Scoring!$J$20)+IF(Data!$P300&lt;&gt;"",Scoring!$J$21)+IF(Data!$Q300&lt;&gt;"",Scoring!$J$22)+IF(Data!$R300&lt;&gt;"",Scoring!$J$23)+IF(Data!$S300&lt;&gt;"",Scoring!$J$24)+IF(Data!$T300&lt;&gt;"",Scoring!$J$25)+IF(Data!$U300&lt;&gt;"",Scoring!$J$26)+IF(Data!$V300&lt;&gt;"",Scoring!$J$27)+IF(Data!$W300&lt;&gt;"",Scoring!$J$28)+IF(Data!$X300&lt;&gt;"",Scoring!$J$29)+IF(Data!$Y300&lt;&gt;"",Scoring!$J$30)+IF(Data!$Z300&lt;&gt;"",Scoring!$J$31)+IF(Data!$AA300&lt;&gt;"",Scoring!$J$32)+IF(Data!$AB300&lt;&gt;"",Scoring!$J$33)+IF(Data!$AC300&lt;&gt;"",Scoring!$J$34)+IF(Data!$AD300&lt;&gt;"",Scoring!$J$35)+IF(Data!$AE300&lt;&gt;"",Scoring!$J$36)+IF(Data!$AF300&lt;&gt;"",Scoring!$J$37)+IF(Data!$AG300&lt;&gt;"",Scoring!$J$38)+IF(Data!$AH300&lt;&gt;"",Scoring!$J$39)+IF(Data!$AI300&lt;&gt;"",Scoring!$J$40)+IF(Data!$AJ300&lt;&gt;"",Scoring!$J$41)+IF(Data!$AK300&lt;&gt;"",Scoring!$J$42)+IF(Data!$AL300&lt;&gt;"",Scoring!$J$43)+IF(Data!$AM300&lt;&gt;"",Scoring!$J$44)+IF(Data!$AN300&lt;&gt;"",Scoring!$J$45)+IF(Data!$AO300&lt;&gt;"",Scoring!$J$46)+IF(Data!$AP300&lt;&gt;"",Scoring!$J$47)+IF(Data!$AQ300&lt;&gt;"",Scoring!$J$48)+IF(Data!$AR300&lt;&gt;"",Scoring!$J$49)+IF(Data!$AS300&lt;&gt;"",Scoring!$J$50)+IF(Data!$AT300&lt;&gt;"",Scoring!$J$51)+IF(Data!$AU300&lt;&gt;"",Scoring!$J$52),"")</f>
        <v/>
      </c>
      <c r="BI300" s="183" t="str">
        <f>IF(BH300&lt;&gt;"",LOOKUP(BH300,Likelihoods!$A$7:$A$107,Likelihoods!H$7:H$107),"")</f>
        <v/>
      </c>
      <c r="BJ300" s="188" t="str">
        <f>IF(AND(COUNTBLANK($B300:$O300)=13,COUNTBLANK($P300:$Q300)=1,COUNTBLANK($R300:$U300)=3,COUNTBLANK($V300:$X300)=2,COUNTBLANK($Y300:$AE300)=6,COUNTBLANK($AF300:$AJ300)=4,COUNTBLANK($AK300:AN300)=3,COUNTBLANK($AO300:$AQ300)=2,COUNTBLANK($AR300:$AS300)=1,COUNTBLANK($AT300:$AU300)=1),IF(Data!$B300&lt;&gt;"",Scoring!$K$7)+IF(Data!$C300&lt;&gt;"",Scoring!$K$8)+IF(Data!$D300&lt;&gt;"",Scoring!$K$9)+IF(Data!$E300&lt;&gt;"",Scoring!$K$10)+IF(Data!$F300&lt;&gt;"",Scoring!$K$11)+IF(Data!$G300&lt;&gt;"",Scoring!$K$12)+IF(Data!$H300&lt;&gt;"",Scoring!$K$13)+IF(Data!$I300&lt;&gt;"",Scoring!$K$14)+IF(Data!$J300&lt;&gt;"",Scoring!$K$15)+IF(Data!$K300&lt;&gt;"",Scoring!$K$16)+IF(Data!$L300&lt;&gt;"",Scoring!$K$17)+IF(Data!$M300&lt;&gt;"",Scoring!$K$18)+IF(Data!$N300&lt;&gt;"",Scoring!$K$19)+IF(Data!$O300&lt;&gt;"",Scoring!$K$20)+IF(Data!$P300&lt;&gt;"",Scoring!$K$21)+IF(Data!$Q300&lt;&gt;"",Scoring!$K$22)+IF(Data!$R300&lt;&gt;"",Scoring!$K$23)+IF(Data!$S300&lt;&gt;"",Scoring!$K$24)+IF(Data!$T300&lt;&gt;"",Scoring!$K$25)+IF(Data!$U300&lt;&gt;"",Scoring!$K$26)+IF(Data!$V300&lt;&gt;"",Scoring!$K$27)+IF(Data!$W300&lt;&gt;"",Scoring!$K$28)+IF(Data!$X300&lt;&gt;"",Scoring!$K$29)+IF(Data!$Y300&lt;&gt;"",Scoring!$K$30)+IF(Data!$Z300&lt;&gt;"",Scoring!$K$31)+IF(Data!$AA300&lt;&gt;"",Scoring!$K$32)+IF(Data!$AB300&lt;&gt;"",Scoring!$K$33)+IF(Data!$AC300&lt;&gt;"",Scoring!$K$34)+IF(Data!$AD300&lt;&gt;"",Scoring!$K$35)+IF(Data!$AE300&lt;&gt;"",Scoring!$K$36)+IF(Data!$AF300&lt;&gt;"",Scoring!$K$37)+IF(Data!$AG300&lt;&gt;"",Scoring!$K$38)+IF(Data!$AH300&lt;&gt;"",Scoring!$K$39)+IF(Data!$AI300&lt;&gt;"",Scoring!$K$40)+IF(Data!$AJ300&lt;&gt;"",Scoring!$K$41)+IF(Data!$AK300&lt;&gt;"",Scoring!$K$42)+IF(Data!$AL300&lt;&gt;"",Scoring!$K$43)+IF(Data!$AM300&lt;&gt;"",Scoring!$K$44)+IF(Data!$AN300&lt;&gt;"",Scoring!$K$45)+IF(Data!$AO300&lt;&gt;"",Scoring!$K$46)+IF(Data!$AP300&lt;&gt;"",Scoring!$K$47)+IF(Data!$AQ300&lt;&gt;"",Scoring!$K$48)+IF(Data!$AR300&lt;&gt;"",Scoring!$K$49)+IF(Data!$AS300&lt;&gt;"",Scoring!$K$50)+IF(Data!$AT300&lt;&gt;"",Scoring!$K$51)+IF(Data!$AU300&lt;&gt;"",Scoring!$K$52),"")</f>
        <v/>
      </c>
      <c r="BK300" s="184" t="str">
        <f>IF(BJ300&lt;&gt;"",LOOKUP(BJ300,Likelihoods!$A$7:$A$107,Likelihoods!I$7:I$107),"")</f>
        <v/>
      </c>
      <c r="BL300" s="187" t="str">
        <f>IF(AND(COUNTBLANK($B300:$O300)=13,COUNTBLANK($P300:$Q300)=1,COUNTBLANK($R300:$U300)=3,COUNTBLANK($V300:$X300)=2,COUNTBLANK($Y300:$AE300)=6,COUNTBLANK($AF300:$AJ300)=4,COUNTBLANK($AK300:AN300)=3,COUNTBLANK($AO300:$AQ300)=2,COUNTBLANK($AR300:$AS300)=1,COUNTBLANK($AT300:$AU300)=1),IF(Data!$B300&lt;&gt;"",Scoring!$L$7)+IF(Data!$C300&lt;&gt;"",Scoring!$L$8)+IF(Data!$D300&lt;&gt;"",Scoring!$L$9)+IF(Data!$E300&lt;&gt;"",Scoring!$L$10)+IF(Data!$F300&lt;&gt;"",Scoring!$L$11)+IF(Data!$G300&lt;&gt;"",Scoring!$L$12)+IF(Data!$H300&lt;&gt;"",Scoring!$L$13)+IF(Data!$I300&lt;&gt;"",Scoring!$L$14)+IF(Data!$J300&lt;&gt;"",Scoring!$L$15)+IF(Data!$K300&lt;&gt;"",Scoring!$L$16)+IF(Data!$L300&lt;&gt;"",Scoring!$L$17)+IF(Data!$M300&lt;&gt;"",Scoring!$L$18)+IF(Data!$N300&lt;&gt;"",Scoring!$L$19)+IF(Data!$O300&lt;&gt;"",Scoring!$L$20)+IF(Data!$P300&lt;&gt;"",Scoring!$L$21)+IF(Data!$Q300&lt;&gt;"",Scoring!$L$22)+IF(Data!$R300&lt;&gt;"",Scoring!$L$23)+IF(Data!$S300&lt;&gt;"",Scoring!$L$24)+IF(Data!$T300&lt;&gt;"",Scoring!$L$25)+IF(Data!$U300&lt;&gt;"",Scoring!$L$26)+IF(Data!$V300&lt;&gt;"",Scoring!$L$27)+IF(Data!$W300&lt;&gt;"",Scoring!$L$28)+IF(Data!$X300&lt;&gt;"",Scoring!$L$29)+IF(Data!$Y300&lt;&gt;"",Scoring!$L$30)+IF(Data!$Z300&lt;&gt;"",Scoring!$L$31)+IF(Data!$AA300&lt;&gt;"",Scoring!$L$32)+IF(Data!$AB300&lt;&gt;"",Scoring!$L$33)+IF(Data!$AC300&lt;&gt;"",Scoring!$L$34)+IF(Data!$AD300&lt;&gt;"",Scoring!$L$35)+IF(Data!$AE300&lt;&gt;"",Scoring!$L$36)+IF(Data!$AF300&lt;&gt;"",Scoring!$L$37)+IF(Data!$AG300&lt;&gt;"",Scoring!$L$38)+IF(Data!$AH300&lt;&gt;"",Scoring!$L$39)+IF(Data!$AI300&lt;&gt;"",Scoring!$L$40)+IF(Data!$AJ300&lt;&gt;"",Scoring!$L$41)+IF(Data!$AK300&lt;&gt;"",Scoring!$L$42)+IF(Data!$AL300&lt;&gt;"",Scoring!$L$43)+IF(Data!$AM300&lt;&gt;"",Scoring!$L$44)+IF(Data!$AN300&lt;&gt;"",Scoring!$L$45)+IF(Data!$AO300&lt;&gt;"",Scoring!$L$46)+IF(Data!$AP300&lt;&gt;"",Scoring!$L$47)+IF(Data!$AQ300&lt;&gt;"",Scoring!$L$48)+IF(Data!$AR300&lt;&gt;"",Scoring!$L$49)+IF(Data!$AS300&lt;&gt;"",Scoring!$L$50)+IF(Data!$AT300&lt;&gt;"",Scoring!$L$51)+IF(Data!$AU300&lt;&gt;"",Scoring!$L$52),"")</f>
        <v/>
      </c>
      <c r="BM300" s="180" t="str">
        <f>IF(BL300&lt;&gt;"",LOOKUP(BL300,Likelihoods!$A$7:$A$107,Likelihoods!J$7:J$107),"")</f>
        <v/>
      </c>
      <c r="BN300" s="181" t="str">
        <f>IF(AND(COUNTBLANK($B300:$O300)=13,COUNTBLANK($P300:$Q300)=1,COUNTBLANK($R300:$U300)=3,COUNTBLANK($V300:$X300)=2,COUNTBLANK($Y300:$AE300)=6,COUNTBLANK($AF300:$AJ300)=4,COUNTBLANK($AK300:AN300)=3,COUNTBLANK($AO300:$AQ300)=2,COUNTBLANK($AR300:$AS300)=1,COUNTBLANK($AT300:$AU300)=1),IF(Data!$B300&lt;&gt;"",Scoring!$M$7)+IF(Data!$C300&lt;&gt;"",Scoring!$M$8)+IF(Data!$D300&lt;&gt;"",Scoring!$M$9)+IF(Data!$E300&lt;&gt;"",Scoring!$M$10)+IF(Data!$F300&lt;&gt;"",Scoring!$M$11)+IF(Data!$G300&lt;&gt;"",Scoring!$M$12)+IF(Data!$H300&lt;&gt;"",Scoring!$M$13)+IF(Data!$I300&lt;&gt;"",Scoring!$M$14)+IF(Data!$J300&lt;&gt;"",Scoring!$M$15)+IF(Data!$K300&lt;&gt;"",Scoring!$M$16)+IF(Data!$L300&lt;&gt;"",Scoring!$M$17)+IF(Data!$M300&lt;&gt;"",Scoring!$M$18)+IF(Data!$N300&lt;&gt;"",Scoring!$M$19)+IF(Data!$O300&lt;&gt;"",Scoring!$M$20)+IF(Data!$P300&lt;&gt;"",Scoring!$M$21)+IF(Data!$Q300&lt;&gt;"",Scoring!$M$22)+IF(Data!$R300&lt;&gt;"",Scoring!$M$23)+IF(Data!$S300&lt;&gt;"",Scoring!$M$24)+IF(Data!$T300&lt;&gt;"",Scoring!$M$25)+IF(Data!$U300&lt;&gt;"",Scoring!$M$26)+IF(Data!$V300&lt;&gt;"",Scoring!$M$27)+IF(Data!$W300&lt;&gt;"",Scoring!$M$28)+IF(Data!$X300&lt;&gt;"",Scoring!$M$29)+IF(Data!$Y300&lt;&gt;"",Scoring!$M$30)+IF(Data!$Z300&lt;&gt;"",Scoring!$M$31)+IF(Data!$AA300&lt;&gt;"",Scoring!$M$32)+IF(Data!$AB300&lt;&gt;"",Scoring!$M$33)+IF(Data!$AC300&lt;&gt;"",Scoring!$M$34)+IF(Data!$AD300&lt;&gt;"",Scoring!$M$35)+IF(Data!$AE300&lt;&gt;"",Scoring!$M$36)+IF(Data!$AF300&lt;&gt;"",Scoring!$M$37)+IF(Data!$AG300&lt;&gt;"",Scoring!$M$38)+IF(Data!$AH300&lt;&gt;"",Scoring!$M$39)+IF(Data!$AI300&lt;&gt;"",Scoring!$M$40)+IF(Data!$AJ300&lt;&gt;"",Scoring!$M$41)+IF(Data!$AK300&lt;&gt;"",Scoring!$M$42)+IF(Data!$AL300&lt;&gt;"",Scoring!$M$43)+IF(Data!$AM300&lt;&gt;"",Scoring!$M$44)+IF(Data!$AN300&lt;&gt;"",Scoring!$M$45)+IF(Data!$AO300&lt;&gt;"",Scoring!$M$46)+IF(Data!$AP300&lt;&gt;"",Scoring!$M$47)+IF(Data!$AQ300&lt;&gt;"",Scoring!$M$48)+IF(Data!$AR300&lt;&gt;"",Scoring!$M$49)+IF(Data!$AS300&lt;&gt;"",Scoring!$M$50)+IF(Data!$AT300&lt;&gt;"",Scoring!$M$51)+IF(Data!$AU300&lt;&gt;"",Scoring!$M$52),"")</f>
        <v/>
      </c>
      <c r="BO300" s="184" t="str">
        <f>IF(BN300&lt;&gt;"",LOOKUP(BN300,Likelihoods!$A$7:$A$107,Likelihoods!K$7:K$107),"")</f>
        <v/>
      </c>
      <c r="BP300" s="179" t="str">
        <f>IF(AND(COUNTBLANK($B300:$O300)=13,COUNTBLANK($P300:$Q300)=1,COUNTBLANK($R300:$U300)=3,COUNTBLANK($V300:$X300)=2,COUNTBLANK($Y300:$AE300)=6,COUNTBLANK($AF300:$AJ300)=4,COUNTBLANK($AK300:AN300)=3,COUNTBLANK($AO300:$AQ300)=2,COUNTBLANK($AR300:$AS300)=1,COUNTBLANK($AT300:$AU300)=1),IF(Data!$B300&lt;&gt;"",Scoring!$N$7)+IF(Data!$C300&lt;&gt;"",Scoring!$N$8)+IF(Data!$D300&lt;&gt;"",Scoring!$N$9)+IF(Data!$E300&lt;&gt;"",Scoring!$N$10)+IF(Data!$F300&lt;&gt;"",Scoring!$N$11)+IF(Data!$G300&lt;&gt;"",Scoring!$N$12)+IF(Data!$H300&lt;&gt;"",Scoring!$N$13)+IF(Data!$I300&lt;&gt;"",Scoring!$N$14)+IF(Data!$J300&lt;&gt;"",Scoring!$N$15)+IF(Data!$K300&lt;&gt;"",Scoring!$N$16)+IF(Data!$L300&lt;&gt;"",Scoring!$N$17)+IF(Data!$M300&lt;&gt;"",Scoring!$N$18)+IF(Data!$N300&lt;&gt;"",Scoring!$N$19)+IF(Data!$O300&lt;&gt;"",Scoring!$N$20)+IF(Data!$P300&lt;&gt;"",Scoring!$N$21)+IF(Data!$Q300&lt;&gt;"",Scoring!$N$22)+IF(Data!$R300&lt;&gt;"",Scoring!$N$23)+IF(Data!$S300&lt;&gt;"",Scoring!$N$24)+IF(Data!$T300&lt;&gt;"",Scoring!$N$25)+IF(Data!$U300&lt;&gt;"",Scoring!$N$26)+IF(Data!$V300&lt;&gt;"",Scoring!$N$27)+IF(Data!$W300&lt;&gt;"",Scoring!$N$28)+IF(Data!$X300&lt;&gt;"",Scoring!$N$29)+IF(Data!$Y300&lt;&gt;"",Scoring!$N$30)+IF(Data!$Z300&lt;&gt;"",Scoring!$N$31)+IF(Data!$AA300&lt;&gt;"",Scoring!$N$32)+IF(Data!$AB300&lt;&gt;"",Scoring!$N$33)+IF(Data!$AC300&lt;&gt;"",Scoring!$N$34)+IF(Data!$AD300&lt;&gt;"",Scoring!$N$35)+IF(Data!$AE300&lt;&gt;"",Scoring!$N$36)+IF(Data!$AF300&lt;&gt;"",Scoring!$N$37)+IF(Data!$AG300&lt;&gt;"",Scoring!$N$38)+IF(Data!$AH300&lt;&gt;"",Scoring!$N$39)+IF(Data!$AI300&lt;&gt;"",Scoring!$N$40)+IF(Data!$AJ300&lt;&gt;"",Scoring!$N$41)+IF(Data!$AK300&lt;&gt;"",Scoring!$N$42)+IF(Data!$AL300&lt;&gt;"",Scoring!$N$43)+IF(Data!$AM300&lt;&gt;"",Scoring!$N$44)+IF(Data!$AN300&lt;&gt;"",Scoring!$N$45)+IF(Data!$AO300&lt;&gt;"",Scoring!$N$46)+IF(Data!$AP300&lt;&gt;"",Scoring!$N$47)+IF(Data!$AQ300&lt;&gt;"",Scoring!$N$48)+IF(Data!$AR300&lt;&gt;"",Scoring!$N$49)+IF(Data!$AS300&lt;&gt;"",Scoring!$N$50)+IF(Data!$AT300&lt;&gt;"",Scoring!$N$51)+IF(Data!$AU300&lt;&gt;"",Scoring!$N$52),"")</f>
        <v/>
      </c>
      <c r="BQ300" s="189" t="str">
        <f>IF(BP300&lt;&gt;"",LOOKUP(BP300,Likelihoods!$A$7:$A$107,Likelihoods!L$7:L$107),"")</f>
        <v/>
      </c>
      <c r="BR300" s="181" t="str">
        <f>IF(AND(COUNTBLANK($B300:$O300)=13,COUNTBLANK($P300:$Q300)=1,COUNTBLANK($R300:$U300)=3,COUNTBLANK($V300:$X300)=2,COUNTBLANK($Y300:$AE300)=6,COUNTBLANK($AF300:$AJ300)=4,COUNTBLANK($AK300:AN300)=3,COUNTBLANK($AO300:$AQ300)=2,COUNTBLANK($AR300:$AS300)=1,COUNTBLANK($AT300:$AU300)=1),IF(Data!$B300&lt;&gt;"",Scoring!$O$7)+IF(Data!$C300&lt;&gt;"",Scoring!$O$8)+IF(Data!$D300&lt;&gt;"",Scoring!$O$9)+IF(Data!$E300&lt;&gt;"",Scoring!$O$10)+IF(Data!$F300&lt;&gt;"",Scoring!$O$11)+IF(Data!$G300&lt;&gt;"",Scoring!$O$12)+IF(Data!$H300&lt;&gt;"",Scoring!$O$13)+IF(Data!$I300&lt;&gt;"",Scoring!$O$14)+IF(Data!$J300&lt;&gt;"",Scoring!$O$15)+IF(Data!$K300&lt;&gt;"",Scoring!$O$16)+IF(Data!$L300&lt;&gt;"",Scoring!$O$17)+IF(Data!$M300&lt;&gt;"",Scoring!$O$18)+IF(Data!$N300&lt;&gt;"",Scoring!$O$19)+IF(Data!$O300&lt;&gt;"",Scoring!$O$20)+IF(Data!$P300&lt;&gt;"",Scoring!$O$21)+IF(Data!$Q300&lt;&gt;"",Scoring!$O$22)+IF(Data!$R300&lt;&gt;"",Scoring!$O$23)+IF(Data!$S300&lt;&gt;"",Scoring!$O$24)+IF(Data!$T300&lt;&gt;"",Scoring!$O$25)+IF(Data!$U300&lt;&gt;"",Scoring!$O$26)+IF(Data!$V300&lt;&gt;"",Scoring!$O$27)+IF(Data!$W300&lt;&gt;"",Scoring!$O$28)+IF(Data!$X300&lt;&gt;"",Scoring!$O$29)+IF(Data!$Y300&lt;&gt;"",Scoring!$O$30)+IF(Data!$Z300&lt;&gt;"",Scoring!$O$31)+IF(Data!$AA300&lt;&gt;"",Scoring!$O$32)+IF(Data!$AB300&lt;&gt;"",Scoring!$O$33)+IF(Data!$AC300&lt;&gt;"",Scoring!$O$34)+IF(Data!$AD300&lt;&gt;"",Scoring!$O$35)+IF(Data!$AE300&lt;&gt;"",Scoring!$O$36)+IF(Data!$AF300&lt;&gt;"",Scoring!$O$37)+IF(Data!$AG300&lt;&gt;"",Scoring!$O$38)+IF(Data!$AH300&lt;&gt;"",Scoring!$O$39)+IF(Data!$AI300&lt;&gt;"",Scoring!$O$40)+IF(Data!$AJ300&lt;&gt;"",Scoring!$O$41)+IF(Data!$AK300&lt;&gt;"",Scoring!$O$42)+IF(Data!$AL300&lt;&gt;"",Scoring!$O$43)+IF(Data!$AM300&lt;&gt;"",Scoring!$O$44)+IF(Data!$AN300&lt;&gt;"",Scoring!$O$45)+IF(Data!$AO300&lt;&gt;"",Scoring!$O$46)+IF(Data!$AP300&lt;&gt;"",Scoring!$O$47)+IF(Data!$AQ300&lt;&gt;"",Scoring!$O$48)+IF(Data!$AR300&lt;&gt;"",Scoring!$O$49)+IF(Data!$AS300&lt;&gt;"",Scoring!$O$50)+IF(Data!$AT300&lt;&gt;"",Scoring!$O$51)+IF(Data!$AU300&lt;&gt;"",Scoring!$O$52),"")</f>
        <v/>
      </c>
      <c r="BS300" s="184" t="str">
        <f>IF(BR300&lt;&gt;"",LOOKUP(BR300,Likelihoods!$A$7:$A$107,Likelihoods!M$7:M$107),"")</f>
        <v/>
      </c>
      <c r="BT300" s="181" t="str">
        <f>IF(AND(COUNTBLANK($B300:$O300)=13,COUNTBLANK($P300:$Q300)=1,COUNTBLANK($R300:$U300)=3,COUNTBLANK($V300:$X300)=2,COUNTBLANK($Y300:$AE300)=6,COUNTBLANK($AF300:$AJ300)=4,COUNTBLANK($AK300:AN300)=3,COUNTBLANK($AO300:$AQ300)=2,COUNTBLANK($AR300:$AS300)=1,COUNTBLANK($AT300:$AU300)=1),IF(Data!$B300&lt;&gt;"",Scoring!$P$7)+IF(Data!$C300&lt;&gt;"",Scoring!$P$8)+IF(Data!$D300&lt;&gt;"",Scoring!$P$9)+IF(Data!$E300&lt;&gt;"",Scoring!$P$10)+IF(Data!$F300&lt;&gt;"",Scoring!$P$11)+IF(Data!$G300&lt;&gt;"",Scoring!$P$12)+IF(Data!$H300&lt;&gt;"",Scoring!$P$13)+IF(Data!$I300&lt;&gt;"",Scoring!$P$14)+IF(Data!$J300&lt;&gt;"",Scoring!$P$15)+IF(Data!$K300&lt;&gt;"",Scoring!$P$16)+IF(Data!$L300&lt;&gt;"",Scoring!$P$17)+IF(Data!$M300&lt;&gt;"",Scoring!$P$18)+IF(Data!$N300&lt;&gt;"",Scoring!$P$19)+IF(Data!$O300&lt;&gt;"",Scoring!$P$20)+IF(Data!$P300&lt;&gt;"",Scoring!$P$21)+IF(Data!$Q300&lt;&gt;"",Scoring!$P$22)+IF(Data!$R300&lt;&gt;"",Scoring!$P$23)+IF(Data!$S300&lt;&gt;"",Scoring!$P$24)+IF(Data!$T300&lt;&gt;"",Scoring!$P$25)+IF(Data!$U300&lt;&gt;"",Scoring!$P$26)+IF(Data!$V300&lt;&gt;"",Scoring!$P$27)+IF(Data!$W300&lt;&gt;"",Scoring!$P$28)+IF(Data!$X300&lt;&gt;"",Scoring!$P$29)+IF(Data!$Y300&lt;&gt;"",Scoring!$P$30)+IF(Data!$Z300&lt;&gt;"",Scoring!$P$31)+IF(Data!$AA300&lt;&gt;"",Scoring!$P$32)+IF(Data!$AB300&lt;&gt;"",Scoring!$P$33)+IF(Data!$AC300&lt;&gt;"",Scoring!$P$34)+IF(Data!$AD300&lt;&gt;"",Scoring!$P$35)+IF(Data!$AE300&lt;&gt;"",Scoring!$P$36)+IF(Data!$AF300&lt;&gt;"",Scoring!$P$37)+IF(Data!$AG300&lt;&gt;"",Scoring!$P$38)+IF(Data!$AH300&lt;&gt;"",Scoring!$P$39)+IF(Data!$AI300&lt;&gt;"",Scoring!$P$40)+IF(Data!$AJ300&lt;&gt;"",Scoring!$P$41)+IF(Data!$AK300&lt;&gt;"",Scoring!$P$42)+IF(Data!$AL300&lt;&gt;"",Scoring!$P$43)+IF(Data!$AM300&lt;&gt;"",Scoring!$P$44)+IF(Data!$AN300&lt;&gt;"",Scoring!$P$45)+IF(Data!$AO300&lt;&gt;"",Scoring!$P$46)+IF(Data!$AP300&lt;&gt;"",Scoring!$P$47)+IF(Data!$AQ300&lt;&gt;"",Scoring!$P$48)+IF(Data!$AR300&lt;&gt;"",Scoring!$P$49)+IF(Data!$AS300&lt;&gt;"",Scoring!$P$50)+IF(Data!$AT300&lt;&gt;"",Scoring!$P$51)+IF(Data!$AU300&lt;&gt;"",Scoring!$P$52),"")</f>
        <v/>
      </c>
      <c r="BU300" s="180" t="str">
        <f>IF(BT300&lt;&gt;"",LOOKUP(BT300,Likelihoods!$A$7:$A$107,Likelihoods!N$7:N$107),"")</f>
        <v/>
      </c>
      <c r="BV300" s="181" t="str">
        <f>IF(AND(COUNTBLANK($B300:$O300)=13,COUNTBLANK($P300:$Q300)=1,COUNTBLANK($R300:$U300)=3,COUNTBLANK($V300:$X300)=2,COUNTBLANK($Y300:$AE300)=6,COUNTBLANK($AF300:$AJ300)=4,COUNTBLANK($AK300:AN300)=3,COUNTBLANK($AO300:$AQ300)=2,COUNTBLANK($AR300:$AS300)=1,COUNTBLANK($AT300:$AU300)=1),IF(Data!$B300&lt;&gt;"",Scoring!$Q$7)+IF(Data!$C300&lt;&gt;"",Scoring!$Q$8)+IF(Data!$D300&lt;&gt;"",Scoring!$Q$9)+IF(Data!$E300&lt;&gt;"",Scoring!$Q$10)+IF(Data!$F300&lt;&gt;"",Scoring!$Q$11)+IF(Data!$G300&lt;&gt;"",Scoring!$Q$12)+IF(Data!$H300&lt;&gt;"",Scoring!$Q$13)+IF(Data!$I300&lt;&gt;"",Scoring!$Q$14)+IF(Data!$J300&lt;&gt;"",Scoring!$Q$15)+IF(Data!$K300&lt;&gt;"",Scoring!$Q$16)+IF(Data!$L300&lt;&gt;"",Scoring!$Q$17)+IF(Data!$M300&lt;&gt;"",Scoring!$Q$18)+IF(Data!$N300&lt;&gt;"",Scoring!$Q$19)+IF(Data!$O300&lt;&gt;"",Scoring!$Q$20)+IF(Data!$P300&lt;&gt;"",Scoring!$Q$21)+IF(Data!$Q300&lt;&gt;"",Scoring!$Q$22)+IF(Data!$R300&lt;&gt;"",Scoring!$Q$23)+IF(Data!$S300&lt;&gt;"",Scoring!$Q$24)+IF(Data!$T300&lt;&gt;"",Scoring!$Q$25)+IF(Data!$U300&lt;&gt;"",Scoring!$Q$26)+IF(Data!$V300&lt;&gt;"",Scoring!$Q$27)+IF(Data!$W300&lt;&gt;"",Scoring!$Q$28)+IF(Data!$X300&lt;&gt;"",Scoring!$Q$29)+IF(Data!$Y300&lt;&gt;"",Scoring!$Q$30)+IF(Data!$Z300&lt;&gt;"",Scoring!$Q$31)+IF(Data!$AA300&lt;&gt;"",Scoring!$Q$32)+IF(Data!$AB300&lt;&gt;"",Scoring!$Q$33)+IF(Data!$AC300&lt;&gt;"",Scoring!$Q$34)+IF(Data!$AD300&lt;&gt;"",Scoring!$Q$35)+IF(Data!$AE300&lt;&gt;"",Scoring!$Q$36)+IF(Data!$AF300&lt;&gt;"",Scoring!$Q$37)+IF(Data!$AG300&lt;&gt;"",Scoring!$Q$38)+IF(Data!$AH300&lt;&gt;"",Scoring!$Q$39)+IF(Data!$AI300&lt;&gt;"",Scoring!$Q$40)+IF(Data!$AJ300&lt;&gt;"",Scoring!$Q$41)+IF(Data!$AK300&lt;&gt;"",Scoring!$Q$42)+IF(Data!$AL300&lt;&gt;"",Scoring!$Q$43)+IF(Data!$AM300&lt;&gt;"",Scoring!$Q$44)+IF(Data!$AN300&lt;&gt;"",Scoring!$Q$45)+IF(Data!$AO300&lt;&gt;"",Scoring!$Q$46)+IF(Data!$AP300&lt;&gt;"",Scoring!$Q$47)+IF(Data!$AQ300&lt;&gt;"",Scoring!$Q$48)+IF(Data!$AR300&lt;&gt;"",Scoring!$Q$49)+IF(Data!$AS300&lt;&gt;"",Scoring!$Q$50)+IF(Data!$AT300&lt;&gt;"",Scoring!$Q$51)+IF(Data!$AU300&lt;&gt;"",Scoring!$Q$52),"")</f>
        <v/>
      </c>
      <c r="BW300" s="183" t="str">
        <f>IF(BV300&lt;&gt;"",LOOKUP(BV300,Likelihoods!$A$7:$A$107,Likelihoods!O$7:O$107),"")</f>
        <v/>
      </c>
      <c r="BX300" s="9"/>
      <c r="BY300" s="9"/>
      <c r="BZ300" s="9"/>
      <c r="CA300" s="9"/>
      <c r="CB300" s="9"/>
      <c r="CC300" s="9"/>
      <c r="CD300" s="9"/>
      <c r="CE300" s="9"/>
      <c r="CF300" s="9"/>
      <c r="CG300" s="9"/>
      <c r="CH300" s="9"/>
      <c r="CI300" s="9"/>
      <c r="CJ300" s="9"/>
      <c r="CK300" s="9"/>
    </row>
  </sheetData>
  <sheetProtection selectLockedCells="1" selectUnlockedCells="1"/>
  <protectedRanges>
    <protectedRange sqref="A9:AU300" name="Data"/>
  </protectedRanges>
  <mergeCells count="30">
    <mergeCell ref="A4:AE4"/>
    <mergeCell ref="AV6:AW6"/>
    <mergeCell ref="BN6:BO6"/>
    <mergeCell ref="BD6:BE6"/>
    <mergeCell ref="BF6:BG6"/>
    <mergeCell ref="BH6:BI6"/>
    <mergeCell ref="BJ6:BK6"/>
    <mergeCell ref="BL6:BM6"/>
    <mergeCell ref="BB6:BC6"/>
    <mergeCell ref="AZ6:BA6"/>
    <mergeCell ref="AV5:BA5"/>
    <mergeCell ref="BB5:BI5"/>
    <mergeCell ref="B6:O6"/>
    <mergeCell ref="P6:Q6"/>
    <mergeCell ref="R6:U6"/>
    <mergeCell ref="V6:X6"/>
    <mergeCell ref="BP6:BQ6"/>
    <mergeCell ref="BR6:BS6"/>
    <mergeCell ref="BT6:BU6"/>
    <mergeCell ref="BV6:BW6"/>
    <mergeCell ref="BJ5:BO5"/>
    <mergeCell ref="BP5:BW5"/>
    <mergeCell ref="AT6:AU6"/>
    <mergeCell ref="B5:AU5"/>
    <mergeCell ref="AX6:AY6"/>
    <mergeCell ref="Y6:AE6"/>
    <mergeCell ref="AF6:AJ6"/>
    <mergeCell ref="AK6:AN6"/>
    <mergeCell ref="AO6:AQ6"/>
    <mergeCell ref="AR6:AS6"/>
  </mergeCells>
  <hyperlinks>
    <hyperlink ref="A2" r:id="rId1"/>
  </hyperlinks>
  <pageMargins left="0.7" right="0.7" top="0.75" bottom="0.75" header="0.3" footer="0.3"/>
  <pageSetup orientation="portrait" verticalDpi="0"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24"/>
  <sheetViews>
    <sheetView workbookViewId="0">
      <selection activeCell="E11" sqref="E11"/>
    </sheetView>
  </sheetViews>
  <sheetFormatPr defaultColWidth="8.85546875" defaultRowHeight="15"/>
  <cols>
    <col min="1" max="1" width="24.85546875" customWidth="1"/>
    <col min="2" max="2" width="14.7109375" customWidth="1"/>
    <col min="3" max="3" width="11.28515625" style="1" customWidth="1"/>
    <col min="4" max="5" width="9.85546875" style="1" bestFit="1" customWidth="1"/>
    <col min="6" max="7" width="9.7109375" style="1" customWidth="1"/>
    <col min="8" max="8" width="11.28515625" style="1" bestFit="1" customWidth="1"/>
    <col min="9" max="9" width="9.7109375" style="1" customWidth="1"/>
    <col min="10" max="10" width="10.28515625" style="1" bestFit="1" customWidth="1"/>
    <col min="11" max="13" width="9.7109375" style="1" customWidth="1"/>
    <col min="14" max="14" width="11.7109375" bestFit="1" customWidth="1"/>
    <col min="15" max="15" width="10.7109375" bestFit="1" customWidth="1"/>
    <col min="16" max="16" width="9.42578125" bestFit="1" customWidth="1"/>
    <col min="17" max="17" width="10.140625" bestFit="1" customWidth="1"/>
    <col min="18" max="19" width="9.28515625" bestFit="1" customWidth="1"/>
  </cols>
  <sheetData>
    <row r="1" spans="1:19" s="1" customFormat="1" ht="18.75">
      <c r="A1" s="44" t="s">
        <v>166</v>
      </c>
    </row>
    <row r="2" spans="1:19" s="1" customFormat="1" ht="15.75">
      <c r="A2" s="231" t="s">
        <v>167</v>
      </c>
    </row>
    <row r="3" spans="1:19" s="1" customFormat="1"/>
    <row r="4" spans="1:19" s="1" customFormat="1">
      <c r="A4" s="418" t="s">
        <v>122</v>
      </c>
      <c r="B4" s="418"/>
      <c r="C4" s="418"/>
      <c r="D4" s="418"/>
      <c r="E4" s="418"/>
      <c r="F4" s="418"/>
      <c r="G4" s="418"/>
      <c r="H4" s="418"/>
      <c r="I4" s="418"/>
      <c r="J4" s="418"/>
      <c r="K4" s="418"/>
      <c r="L4" s="418"/>
      <c r="M4" s="418"/>
      <c r="N4" s="19"/>
    </row>
    <row r="5" spans="1:19" s="1" customFormat="1">
      <c r="A5" s="418"/>
      <c r="B5" s="418"/>
      <c r="C5" s="418"/>
      <c r="D5" s="418"/>
      <c r="E5" s="418"/>
      <c r="F5" s="418"/>
      <c r="G5" s="418"/>
      <c r="H5" s="418"/>
      <c r="I5" s="418"/>
      <c r="J5" s="418"/>
      <c r="K5" s="418"/>
      <c r="L5" s="418"/>
      <c r="M5" s="418"/>
      <c r="N5" s="19"/>
    </row>
    <row r="6" spans="1:19" s="1" customFormat="1" ht="15" customHeight="1">
      <c r="A6" s="45"/>
      <c r="B6" s="45"/>
      <c r="C6" s="45"/>
      <c r="D6" s="45"/>
      <c r="E6" s="45"/>
      <c r="F6" s="45"/>
      <c r="G6" s="45"/>
      <c r="H6" s="45"/>
      <c r="I6" s="45"/>
      <c r="J6" s="45"/>
      <c r="K6" s="45"/>
      <c r="L6" s="45"/>
      <c r="M6" s="45"/>
    </row>
    <row r="7" spans="1:19" ht="45">
      <c r="A7" s="72" t="s">
        <v>70</v>
      </c>
      <c r="B7" s="48" t="s">
        <v>111</v>
      </c>
      <c r="C7" s="162" t="s">
        <v>163</v>
      </c>
      <c r="D7" s="73" t="s">
        <v>161</v>
      </c>
      <c r="E7" s="163" t="s">
        <v>162</v>
      </c>
      <c r="F7" s="73" t="s">
        <v>210</v>
      </c>
      <c r="G7" s="73" t="s">
        <v>211</v>
      </c>
      <c r="H7" s="73" t="s">
        <v>169</v>
      </c>
      <c r="I7" s="73" t="s">
        <v>226</v>
      </c>
      <c r="J7" s="73" t="s">
        <v>227</v>
      </c>
      <c r="K7" s="73" t="s">
        <v>170</v>
      </c>
      <c r="L7" s="73" t="s">
        <v>171</v>
      </c>
      <c r="M7" s="73" t="s">
        <v>172</v>
      </c>
      <c r="N7" s="161" t="s">
        <v>173</v>
      </c>
      <c r="O7" s="161" t="s">
        <v>228</v>
      </c>
      <c r="P7" s="161" t="s">
        <v>174</v>
      </c>
      <c r="Q7" s="161" t="s">
        <v>225</v>
      </c>
      <c r="R7" s="161" t="s">
        <v>175</v>
      </c>
      <c r="S7" s="161" t="s">
        <v>176</v>
      </c>
    </row>
    <row r="8" spans="1:19" s="1" customFormat="1" ht="15" customHeight="1">
      <c r="A8" s="233" t="s">
        <v>0</v>
      </c>
      <c r="B8" s="246">
        <f t="array" ref="B8">AVERAGE(Table5[NP])</f>
        <v>0.2301474302854575</v>
      </c>
      <c r="C8" s="247">
        <v>0.31993794441223145</v>
      </c>
      <c r="D8" s="248">
        <v>0.39553013443946838</v>
      </c>
      <c r="E8" s="249">
        <v>0.23799267411231995</v>
      </c>
      <c r="F8" s="250">
        <v>0.16851407289505005</v>
      </c>
      <c r="G8" s="250">
        <v>0.27328059077262878</v>
      </c>
      <c r="H8" s="250">
        <v>0.24943575263023376</v>
      </c>
      <c r="I8" s="250">
        <v>0.28491047024726868</v>
      </c>
      <c r="J8" s="250">
        <v>0.52637404203414917</v>
      </c>
      <c r="K8" s="250">
        <v>0.38003939390182495</v>
      </c>
      <c r="L8" s="250">
        <v>0.38763022422790527</v>
      </c>
      <c r="M8" s="250">
        <v>0.32899582386016846</v>
      </c>
      <c r="N8" s="251">
        <v>0.32917627692222595</v>
      </c>
      <c r="O8" s="251">
        <v>0.40517175197601318</v>
      </c>
      <c r="P8" s="251">
        <v>0.40608882904052734</v>
      </c>
      <c r="Q8" s="251">
        <v>0.38757190108299255</v>
      </c>
      <c r="R8" s="251">
        <v>0.44175353646278381</v>
      </c>
      <c r="S8" s="251">
        <v>0.41046330332756042</v>
      </c>
    </row>
    <row r="9" spans="1:19" ht="15" customHeight="1">
      <c r="A9" s="104" t="s">
        <v>83</v>
      </c>
      <c r="B9" s="252">
        <f t="array" ref="B9">AVERAGE(Table5[15NP])</f>
        <v>0.53528456708850547</v>
      </c>
      <c r="C9" s="253">
        <v>0.59271848201751709</v>
      </c>
      <c r="D9" s="254">
        <v>0.67764604091644287</v>
      </c>
      <c r="E9" s="255">
        <v>0.50065326690673828</v>
      </c>
      <c r="F9" s="256">
        <v>0.40639841556549072</v>
      </c>
      <c r="G9" s="256">
        <v>0.52425175905227661</v>
      </c>
      <c r="H9" s="256">
        <v>0.55742627382278442</v>
      </c>
      <c r="I9" s="256">
        <v>0.57057517766952515</v>
      </c>
      <c r="J9" s="256">
        <v>0.7419474720954895</v>
      </c>
      <c r="K9" s="256">
        <v>0.64531731605529785</v>
      </c>
      <c r="L9" s="256">
        <v>0.66915017366409302</v>
      </c>
      <c r="M9" s="256">
        <v>0.58305859565734863</v>
      </c>
      <c r="N9" s="257">
        <v>0.58863955736160278</v>
      </c>
      <c r="O9" s="257">
        <v>0.68697762489318848</v>
      </c>
      <c r="P9" s="257">
        <v>0.71239525079727173</v>
      </c>
      <c r="Q9" s="257">
        <v>0.67470639944076538</v>
      </c>
      <c r="R9" s="257">
        <v>0.74882626533508301</v>
      </c>
      <c r="S9" s="257">
        <v>0.70039993524551392</v>
      </c>
    </row>
    <row r="10" spans="1:19" ht="15" customHeight="1">
      <c r="A10" s="190" t="s">
        <v>84</v>
      </c>
      <c r="B10" s="258">
        <f t="array" ref="B10">AVERAGE(Table5[20NP])</f>
        <v>0.67473234127517756</v>
      </c>
      <c r="C10" s="259">
        <v>0.72997981309890747</v>
      </c>
      <c r="D10" s="232">
        <v>0.79414951801300049</v>
      </c>
      <c r="E10" s="260">
        <v>0.66041696071624756</v>
      </c>
      <c r="F10" s="261">
        <v>0.57652372121810913</v>
      </c>
      <c r="G10" s="261">
        <v>0.68846887350082397</v>
      </c>
      <c r="H10" s="261">
        <v>0.69717109203338623</v>
      </c>
      <c r="I10" s="261">
        <v>0.73526245355606079</v>
      </c>
      <c r="J10" s="261">
        <v>0.80136525630950928</v>
      </c>
      <c r="K10" s="261">
        <v>0.77755999565124512</v>
      </c>
      <c r="L10" s="261">
        <v>0.8043283224105835</v>
      </c>
      <c r="M10" s="261">
        <v>0.70900070667266846</v>
      </c>
      <c r="N10" s="262">
        <v>0.69943428039550781</v>
      </c>
      <c r="O10" s="262">
        <v>0.81373417377471924</v>
      </c>
      <c r="P10" s="262">
        <v>0.84152990579605103</v>
      </c>
      <c r="Q10" s="262">
        <v>0.81157505512237549</v>
      </c>
      <c r="R10" s="262">
        <v>0.86467128992080688</v>
      </c>
      <c r="S10" s="262">
        <v>0.82632648944854736</v>
      </c>
    </row>
    <row r="11" spans="1:19" s="1" customFormat="1" ht="15" customHeight="1">
      <c r="A11" s="104" t="s">
        <v>3</v>
      </c>
      <c r="B11" s="252">
        <f t="array" ref="B11">AVERAGE(Table5[100P])</f>
        <v>2.1061912959949899E-2</v>
      </c>
      <c r="C11" s="253">
        <v>3.7133999168872833E-2</v>
      </c>
      <c r="D11" s="254">
        <v>5.3608812391757965E-2</v>
      </c>
      <c r="E11" s="255">
        <v>1.9274573773145676E-2</v>
      </c>
      <c r="F11" s="256">
        <v>9.8504163324832916E-3</v>
      </c>
      <c r="G11" s="256">
        <v>2.1914530545473099E-2</v>
      </c>
      <c r="H11" s="256">
        <v>2.9380753636360168E-2</v>
      </c>
      <c r="I11" s="256">
        <v>2.0504258573055267E-2</v>
      </c>
      <c r="J11" s="256">
        <v>7.9012781381607056E-2</v>
      </c>
      <c r="K11" s="256">
        <v>7.7142700552940369E-2</v>
      </c>
      <c r="L11" s="256">
        <v>1.4579945243895054E-2</v>
      </c>
      <c r="M11" s="256">
        <v>5.419447273015976E-2</v>
      </c>
      <c r="N11" s="257">
        <v>4.2846221476793289E-2</v>
      </c>
      <c r="O11" s="257">
        <v>4.5112192630767822E-2</v>
      </c>
      <c r="P11" s="257">
        <v>5.709800124168396E-2</v>
      </c>
      <c r="Q11" s="257">
        <v>4.4735196977853775E-2</v>
      </c>
      <c r="R11" s="257">
        <v>6.8490259349346161E-2</v>
      </c>
      <c r="S11" s="257">
        <v>2.4905456230044365E-2</v>
      </c>
    </row>
    <row r="12" spans="1:19" ht="15" customHeight="1">
      <c r="A12" s="190" t="s">
        <v>4</v>
      </c>
      <c r="B12" s="258">
        <f t="array" ref="B12">AVERAGE(Table5[190P])</f>
        <v>0.12352815460941804</v>
      </c>
      <c r="C12" s="259">
        <v>0.17212513089179993</v>
      </c>
      <c r="D12" s="232">
        <v>0.22797185182571411</v>
      </c>
      <c r="E12" s="260">
        <v>0.11158484220504761</v>
      </c>
      <c r="F12" s="261">
        <v>7.185816764831543E-2</v>
      </c>
      <c r="G12" s="261">
        <v>0.13855509459972382</v>
      </c>
      <c r="H12" s="261">
        <v>0.12833559513092041</v>
      </c>
      <c r="I12" s="261">
        <v>0.15914489328861237</v>
      </c>
      <c r="J12" s="261">
        <v>0.35430628061294556</v>
      </c>
      <c r="K12" s="261">
        <v>0.22116172313690186</v>
      </c>
      <c r="L12" s="261">
        <v>0.19078227877616882</v>
      </c>
      <c r="M12" s="261">
        <v>0.19864879548549652</v>
      </c>
      <c r="N12" s="262">
        <v>0.17801371216773987</v>
      </c>
      <c r="O12" s="262">
        <v>0.23029492795467377</v>
      </c>
      <c r="P12" s="262">
        <v>0.22861722111701965</v>
      </c>
      <c r="Q12" s="262">
        <v>0.18695348501205444</v>
      </c>
      <c r="R12" s="262">
        <v>0.2438151091337204</v>
      </c>
      <c r="S12" s="262">
        <v>0.22951996326446533</v>
      </c>
    </row>
    <row r="13" spans="1:19" ht="15" customHeight="1">
      <c r="A13" s="104" t="s">
        <v>79</v>
      </c>
      <c r="B13" s="252">
        <f t="array" ref="B13">AVERAGE(Table5[320P])</f>
        <v>0.33200275884464753</v>
      </c>
      <c r="C13" s="253">
        <v>0.41822412610054016</v>
      </c>
      <c r="D13" s="254">
        <v>0.49864849448204041</v>
      </c>
      <c r="E13" s="255">
        <v>0.33104056119918823</v>
      </c>
      <c r="F13" s="256">
        <v>0.24191296100616455</v>
      </c>
      <c r="G13" s="256">
        <v>0.3661361038684845</v>
      </c>
      <c r="H13" s="256">
        <v>0.34621068835258484</v>
      </c>
      <c r="I13" s="256">
        <v>0.37087449431419373</v>
      </c>
      <c r="J13" s="256">
        <v>0.61548840999603271</v>
      </c>
      <c r="K13" s="256">
        <v>0.48105373978614807</v>
      </c>
      <c r="L13" s="256">
        <v>0.50159960985183716</v>
      </c>
      <c r="M13" s="256">
        <v>0.41725984215736389</v>
      </c>
      <c r="N13" s="257">
        <v>0.41888353228569031</v>
      </c>
      <c r="O13" s="257">
        <v>0.52510040998458862</v>
      </c>
      <c r="P13" s="257">
        <v>0.53325563669204712</v>
      </c>
      <c r="Q13" s="257">
        <v>0.48910537362098694</v>
      </c>
      <c r="R13" s="257">
        <v>0.57187569141387939</v>
      </c>
      <c r="S13" s="257">
        <v>0.52907425165176392</v>
      </c>
    </row>
    <row r="14" spans="1:19" ht="15" customHeight="1">
      <c r="A14" s="190" t="s">
        <v>5</v>
      </c>
      <c r="B14" s="258">
        <f t="array" ref="B14">AVERAGE(Table5[550P])</f>
        <v>0.64451963817454305</v>
      </c>
      <c r="C14" s="259">
        <v>0.69659829139709473</v>
      </c>
      <c r="D14" s="232">
        <v>0.7690279483795166</v>
      </c>
      <c r="E14" s="260">
        <v>0.61808139085769653</v>
      </c>
      <c r="F14" s="261">
        <v>0.520854651927948</v>
      </c>
      <c r="G14" s="261">
        <v>0.6439889669418335</v>
      </c>
      <c r="H14" s="261">
        <v>0.66195696592330933</v>
      </c>
      <c r="I14" s="261">
        <v>0.69822585582733154</v>
      </c>
      <c r="J14" s="261">
        <v>0.78221249580383301</v>
      </c>
      <c r="K14" s="261">
        <v>0.75487041473388672</v>
      </c>
      <c r="L14" s="261">
        <v>0.77334511280059814</v>
      </c>
      <c r="M14" s="261">
        <v>0.68402004241943359</v>
      </c>
      <c r="N14" s="262">
        <v>0.67484152317047119</v>
      </c>
      <c r="O14" s="262">
        <v>0.78505957126617432</v>
      </c>
      <c r="P14" s="262">
        <v>0.81255358457565308</v>
      </c>
      <c r="Q14" s="262">
        <v>0.78431439399719238</v>
      </c>
      <c r="R14" s="262">
        <v>0.84073019027709961</v>
      </c>
      <c r="S14" s="262">
        <v>0.80609285831451416</v>
      </c>
    </row>
    <row r="15" spans="1:19" s="1" customFormat="1" ht="15" customHeight="1">
      <c r="A15" s="104" t="s">
        <v>2</v>
      </c>
      <c r="B15" s="252">
        <f t="array" ref="B15">AVERAGE(Table5[125P])</f>
        <v>0.15528218767781304</v>
      </c>
      <c r="C15" s="253">
        <v>0.20424844324588776</v>
      </c>
      <c r="D15" s="254">
        <v>0.26516315340995789</v>
      </c>
      <c r="E15" s="255">
        <v>0.13821421563625336</v>
      </c>
      <c r="F15" s="256">
        <v>8.2256242632865906E-2</v>
      </c>
      <c r="G15" s="256">
        <v>0.16256052255630493</v>
      </c>
      <c r="H15" s="256">
        <v>0.15175136923789978</v>
      </c>
      <c r="I15" s="256">
        <v>0.18469066917896271</v>
      </c>
      <c r="J15" s="256">
        <v>0.40083262324333191</v>
      </c>
      <c r="K15" s="256">
        <v>0.2591782808303833</v>
      </c>
      <c r="L15" s="256">
        <v>0.23065230250358582</v>
      </c>
      <c r="M15" s="256">
        <v>0.22815290093421936</v>
      </c>
      <c r="N15" s="257">
        <v>0.22579434514045715</v>
      </c>
      <c r="O15" s="257">
        <v>0.26775264739990234</v>
      </c>
      <c r="P15" s="257">
        <v>0.27454701066017151</v>
      </c>
      <c r="Q15" s="257">
        <v>0.2310255765914917</v>
      </c>
      <c r="R15" s="257">
        <v>0.28231582045555115</v>
      </c>
      <c r="S15" s="257">
        <v>0.27044165134429932</v>
      </c>
    </row>
    <row r="16" spans="1:19" s="1" customFormat="1" ht="15" customHeight="1">
      <c r="A16" s="190" t="s">
        <v>7</v>
      </c>
      <c r="B16" s="258">
        <f t="array" ref="B16">AVERAGE(Table5[250P])</f>
        <v>0.48722107583414154</v>
      </c>
      <c r="C16" s="259">
        <v>0.55086052417755127</v>
      </c>
      <c r="D16" s="232">
        <v>0.63633114099502563</v>
      </c>
      <c r="E16" s="260">
        <v>0.45820656418800354</v>
      </c>
      <c r="F16" s="261">
        <v>0.36455351114273071</v>
      </c>
      <c r="G16" s="261">
        <v>0.4820353090763092</v>
      </c>
      <c r="H16" s="261">
        <v>0.50024604797363281</v>
      </c>
      <c r="I16" s="261">
        <v>0.52512270212173462</v>
      </c>
      <c r="J16" s="261">
        <v>0.72674262523651123</v>
      </c>
      <c r="K16" s="261">
        <v>0.60218530893325806</v>
      </c>
      <c r="L16" s="261">
        <v>0.62805306911468506</v>
      </c>
      <c r="M16" s="261">
        <v>0.54197263717651367</v>
      </c>
      <c r="N16" s="262">
        <v>0.55170434713363647</v>
      </c>
      <c r="O16" s="262">
        <v>0.64599502086639404</v>
      </c>
      <c r="P16" s="262">
        <v>0.6823500394821167</v>
      </c>
      <c r="Q16" s="262">
        <v>0.62588375806808472</v>
      </c>
      <c r="R16" s="262">
        <v>0.71785533428192139</v>
      </c>
      <c r="S16" s="262">
        <v>0.66472148895263672</v>
      </c>
    </row>
    <row r="17" spans="1:19" s="1" customFormat="1" ht="15" customHeight="1">
      <c r="A17" s="104" t="s">
        <v>8</v>
      </c>
      <c r="B17" s="252">
        <f t="array" ref="B17">AVERAGE(Table5[500P])</f>
        <v>0.77311011895074544</v>
      </c>
      <c r="C17" s="253">
        <v>0.84643459320068359</v>
      </c>
      <c r="D17" s="254">
        <v>0.89308035373687744</v>
      </c>
      <c r="E17" s="255">
        <v>0.79586857557296753</v>
      </c>
      <c r="F17" s="256">
        <v>0.72731465101242065</v>
      </c>
      <c r="G17" s="256">
        <v>0.84109872579574585</v>
      </c>
      <c r="H17" s="256">
        <v>0.83368194103240967</v>
      </c>
      <c r="I17" s="256">
        <v>0.85486334562301636</v>
      </c>
      <c r="J17" s="256">
        <v>0.89012658596038818</v>
      </c>
      <c r="K17" s="256">
        <v>0.89428484439849854</v>
      </c>
      <c r="L17" s="256">
        <v>0.89766860008239746</v>
      </c>
      <c r="M17" s="256">
        <v>0.83159530162811279</v>
      </c>
      <c r="N17" s="257">
        <v>0.82657384872436523</v>
      </c>
      <c r="O17" s="257">
        <v>0.89853966236114502</v>
      </c>
      <c r="P17" s="257">
        <v>0.9225013256072998</v>
      </c>
      <c r="Q17" s="257">
        <v>0.89742171764373779</v>
      </c>
      <c r="R17" s="257">
        <v>0.95113921165466309</v>
      </c>
      <c r="S17" s="257">
        <v>0.92466962337493896</v>
      </c>
    </row>
    <row r="18" spans="1:19" s="1" customFormat="1" ht="15" customHeight="1">
      <c r="A18" s="190" t="s">
        <v>133</v>
      </c>
      <c r="B18" s="258">
        <f t="array" ref="B18">AVERAGE(Table5[20P])</f>
        <v>0.15005162215380036</v>
      </c>
      <c r="C18" s="259">
        <v>0.20007669925689697</v>
      </c>
      <c r="D18" s="232">
        <v>0.26083028316497803</v>
      </c>
      <c r="E18" s="260">
        <v>0.13421712815761566</v>
      </c>
      <c r="F18" s="261">
        <v>7.9497680068016052E-2</v>
      </c>
      <c r="G18" s="261">
        <v>0.15829627215862274</v>
      </c>
      <c r="H18" s="261">
        <v>0.14819152653217316</v>
      </c>
      <c r="I18" s="261">
        <v>0.18342693150043488</v>
      </c>
      <c r="J18" s="261">
        <v>0.39395326375961304</v>
      </c>
      <c r="K18" s="261">
        <v>0.25554320216178894</v>
      </c>
      <c r="L18" s="261">
        <v>0.22650010883808136</v>
      </c>
      <c r="M18" s="261">
        <v>0.22498440742492676</v>
      </c>
      <c r="N18" s="262">
        <v>0.21957246959209442</v>
      </c>
      <c r="O18" s="262">
        <v>0.26392954587936401</v>
      </c>
      <c r="P18" s="262">
        <v>0.2695581316947937</v>
      </c>
      <c r="Q18" s="262">
        <v>0.22210533916950226</v>
      </c>
      <c r="R18" s="262">
        <v>0.27712640166282654</v>
      </c>
      <c r="S18" s="262">
        <v>0.26629191637039185</v>
      </c>
    </row>
    <row r="19" spans="1:19" s="2" customFormat="1" ht="15" customHeight="1">
      <c r="A19" s="104" t="s">
        <v>134</v>
      </c>
      <c r="B19" s="252">
        <f t="array" ref="B19">AVERAGE(Table5[40P])</f>
        <v>0.31686267668921153</v>
      </c>
      <c r="C19" s="253">
        <v>0.40000081062316895</v>
      </c>
      <c r="D19" s="254">
        <v>0.48026886582374573</v>
      </c>
      <c r="E19" s="255">
        <v>0.31298670172691345</v>
      </c>
      <c r="F19" s="256">
        <v>0.22359214723110199</v>
      </c>
      <c r="G19" s="256">
        <v>0.35020551085472107</v>
      </c>
      <c r="H19" s="256">
        <v>0.32929196953773499</v>
      </c>
      <c r="I19" s="256">
        <v>0.35100594162940979</v>
      </c>
      <c r="J19" s="256">
        <v>0.59879082441329956</v>
      </c>
      <c r="K19" s="256">
        <v>0.4594285786151886</v>
      </c>
      <c r="L19" s="256">
        <v>0.48355573415756226</v>
      </c>
      <c r="M19" s="256">
        <v>0.39814364910125732</v>
      </c>
      <c r="N19" s="257">
        <v>0.40642821788787842</v>
      </c>
      <c r="O19" s="257">
        <v>0.50474882125854492</v>
      </c>
      <c r="P19" s="257">
        <v>0.50608420372009277</v>
      </c>
      <c r="Q19" s="257">
        <v>0.47593626379966736</v>
      </c>
      <c r="R19" s="257">
        <v>0.56203973293304443</v>
      </c>
      <c r="S19" s="257">
        <v>0.50338482856750488</v>
      </c>
    </row>
    <row r="20" spans="1:19" ht="15" customHeight="1">
      <c r="A20" s="190" t="s">
        <v>135</v>
      </c>
      <c r="B20" s="258">
        <f t="array" ref="B20">AVERAGE(Table5[60P])</f>
        <v>0.53257840309263949</v>
      </c>
      <c r="C20" s="259">
        <v>0.60022497177124023</v>
      </c>
      <c r="D20" s="232">
        <v>0.68507283926010132</v>
      </c>
      <c r="E20" s="260">
        <v>0.50824606418609619</v>
      </c>
      <c r="F20" s="261">
        <v>0.41340979933738708</v>
      </c>
      <c r="G20" s="261">
        <v>0.53296029567718506</v>
      </c>
      <c r="H20" s="261">
        <v>0.56401878595352173</v>
      </c>
      <c r="I20" s="261">
        <v>0.5780981183052063</v>
      </c>
      <c r="J20" s="261">
        <v>0.74336576461791992</v>
      </c>
      <c r="K20" s="261">
        <v>0.65448850393295288</v>
      </c>
      <c r="L20" s="261">
        <v>0.6754639744758606</v>
      </c>
      <c r="M20" s="261">
        <v>0.58931726217269897</v>
      </c>
      <c r="N20" s="262">
        <v>0.59766775369644165</v>
      </c>
      <c r="O20" s="262">
        <v>0.69854474067687988</v>
      </c>
      <c r="P20" s="262">
        <v>0.71791529655456543</v>
      </c>
      <c r="Q20" s="262">
        <v>0.67968004941940308</v>
      </c>
      <c r="R20" s="262">
        <v>0.75288385152816772</v>
      </c>
      <c r="S20" s="262">
        <v>0.70724207162857056</v>
      </c>
    </row>
    <row r="21" spans="1:19" ht="15" customHeight="1">
      <c r="A21" s="191" t="s">
        <v>136</v>
      </c>
      <c r="B21" s="263">
        <f t="array" ref="B21">AVERAGE(Table5[80P])</f>
        <v>0.72525223451362208</v>
      </c>
      <c r="C21" s="264">
        <v>0.80005371570587158</v>
      </c>
      <c r="D21" s="265">
        <v>0.85264396667480469</v>
      </c>
      <c r="E21" s="266">
        <v>0.74304360151290894</v>
      </c>
      <c r="F21" s="267">
        <v>0.67104053497314453</v>
      </c>
      <c r="G21" s="267">
        <v>0.77387285232543945</v>
      </c>
      <c r="H21" s="267">
        <v>0.7711101770401001</v>
      </c>
      <c r="I21" s="267">
        <v>0.8057861328125</v>
      </c>
      <c r="J21" s="267">
        <v>0.86594521999359131</v>
      </c>
      <c r="K21" s="267">
        <v>0.84629011154174805</v>
      </c>
      <c r="L21" s="267">
        <v>0.85481089353561401</v>
      </c>
      <c r="M21" s="267">
        <v>0.77564346790313721</v>
      </c>
      <c r="N21" s="268">
        <v>0.77409762144088745</v>
      </c>
      <c r="O21" s="268">
        <v>0.87561792135238647</v>
      </c>
      <c r="P21" s="268">
        <v>0.89593279361724854</v>
      </c>
      <c r="Q21" s="268">
        <v>0.86062121391296387</v>
      </c>
      <c r="R21" s="268">
        <v>0.92352753877639771</v>
      </c>
      <c r="S21" s="268">
        <v>0.87663829326629639</v>
      </c>
    </row>
    <row r="22" spans="1:19" s="2" customFormat="1" ht="15" customHeight="1"/>
    <row r="23" spans="1:19" s="1" customFormat="1">
      <c r="A23" s="419" t="s">
        <v>232</v>
      </c>
      <c r="B23" s="419"/>
      <c r="C23" s="419"/>
      <c r="D23" s="419"/>
      <c r="E23" s="419"/>
      <c r="F23" s="419"/>
      <c r="G23" s="419"/>
      <c r="H23" s="419"/>
      <c r="I23" s="419"/>
      <c r="J23" s="419"/>
      <c r="K23" s="419"/>
      <c r="L23" s="419"/>
      <c r="M23" s="419"/>
    </row>
    <row r="24" spans="1:19">
      <c r="A24" s="419"/>
      <c r="B24" s="419"/>
      <c r="C24" s="419"/>
      <c r="D24" s="419"/>
      <c r="E24" s="419"/>
      <c r="F24" s="419"/>
      <c r="G24" s="419"/>
      <c r="H24" s="419"/>
      <c r="I24" s="419"/>
      <c r="J24" s="419"/>
      <c r="K24" s="419"/>
      <c r="L24" s="419"/>
      <c r="M24" s="419"/>
    </row>
  </sheetData>
  <sheetProtection selectLockedCells="1" selectUnlockedCells="1"/>
  <mergeCells count="2">
    <mergeCell ref="A4:M5"/>
    <mergeCell ref="A23:M24"/>
  </mergeCells>
  <hyperlinks>
    <hyperlink ref="A2" r:id="rId1"/>
  </hyperlinks>
  <pageMargins left="0.7" right="0.7" top="0.75" bottom="0.75" header="0.3" footer="0.3"/>
  <pageSetup orientation="portrait"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39"/>
  <sheetViews>
    <sheetView topLeftCell="A12" workbookViewId="0">
      <selection activeCell="A36" sqref="A36:M37"/>
    </sheetView>
  </sheetViews>
  <sheetFormatPr defaultColWidth="9.140625" defaultRowHeight="12.75"/>
  <cols>
    <col min="1" max="1" width="30" style="7" customWidth="1"/>
    <col min="2" max="2" width="12.7109375" style="7" bestFit="1" customWidth="1"/>
    <col min="3" max="6" width="9.28515625" style="7" bestFit="1" customWidth="1"/>
    <col min="7" max="7" width="9.140625" style="7" customWidth="1"/>
    <col min="8" max="8" width="11.28515625" style="7" bestFit="1" customWidth="1"/>
    <col min="9" max="9" width="9.28515625" style="7" bestFit="1" customWidth="1"/>
    <col min="10" max="10" width="10" style="7" bestFit="1" customWidth="1"/>
    <col min="11" max="13" width="9.28515625" style="7" bestFit="1" customWidth="1"/>
    <col min="14" max="14" width="11.28515625" style="7" bestFit="1" customWidth="1"/>
    <col min="15" max="15" width="10.28515625" style="7" bestFit="1" customWidth="1"/>
    <col min="16" max="16" width="9.28515625" style="7" bestFit="1" customWidth="1"/>
    <col min="17" max="17" width="10.140625" style="7" bestFit="1" customWidth="1"/>
    <col min="18" max="19" width="9.28515625" style="7" bestFit="1" customWidth="1"/>
    <col min="20" max="16384" width="9.140625" style="7"/>
  </cols>
  <sheetData>
    <row r="1" spans="1:13" ht="18.75">
      <c r="A1" s="44" t="s">
        <v>166</v>
      </c>
    </row>
    <row r="2" spans="1:13" ht="15">
      <c r="A2" s="231" t="s">
        <v>167</v>
      </c>
    </row>
    <row r="4" spans="1:13" ht="14.25" customHeight="1">
      <c r="A4" s="418" t="s">
        <v>112</v>
      </c>
      <c r="B4" s="418"/>
      <c r="C4" s="418"/>
      <c r="D4" s="418"/>
      <c r="E4" s="418"/>
      <c r="F4" s="418"/>
      <c r="G4" s="418"/>
      <c r="H4" s="418"/>
      <c r="I4" s="418"/>
      <c r="J4" s="418"/>
      <c r="K4" s="418"/>
      <c r="L4" s="418"/>
      <c r="M4" s="418"/>
    </row>
    <row r="5" spans="1:13" ht="14.25" customHeight="1">
      <c r="A5" s="418"/>
      <c r="B5" s="418"/>
      <c r="C5" s="418"/>
      <c r="D5" s="418"/>
      <c r="E5" s="418"/>
      <c r="F5" s="418"/>
      <c r="G5" s="418"/>
      <c r="H5" s="418"/>
      <c r="I5" s="418"/>
      <c r="J5" s="418"/>
      <c r="K5" s="418"/>
      <c r="L5" s="418"/>
      <c r="M5" s="418"/>
    </row>
    <row r="29" spans="1:19" ht="42.75">
      <c r="A29" s="84" t="s">
        <v>123</v>
      </c>
      <c r="B29" s="85" t="s">
        <v>78</v>
      </c>
      <c r="C29" s="73" t="s">
        <v>71</v>
      </c>
      <c r="D29" s="73" t="s">
        <v>143</v>
      </c>
      <c r="E29" s="73" t="s">
        <v>144</v>
      </c>
      <c r="F29" s="73" t="s">
        <v>210</v>
      </c>
      <c r="G29" s="73" t="s">
        <v>211</v>
      </c>
      <c r="H29" s="73" t="s">
        <v>169</v>
      </c>
      <c r="I29" s="73" t="s">
        <v>226</v>
      </c>
      <c r="J29" s="73" t="s">
        <v>227</v>
      </c>
      <c r="K29" s="73" t="s">
        <v>170</v>
      </c>
      <c r="L29" s="73" t="s">
        <v>171</v>
      </c>
      <c r="M29" s="73" t="s">
        <v>172</v>
      </c>
      <c r="N29" s="161" t="s">
        <v>173</v>
      </c>
      <c r="O29" s="161" t="s">
        <v>228</v>
      </c>
      <c r="P29" s="161" t="s">
        <v>174</v>
      </c>
      <c r="Q29" s="161" t="s">
        <v>225</v>
      </c>
      <c r="R29" s="161" t="s">
        <v>175</v>
      </c>
      <c r="S29" s="161" t="s">
        <v>176</v>
      </c>
    </row>
    <row r="30" spans="1:19" ht="15">
      <c r="A30" s="86" t="s">
        <v>140</v>
      </c>
      <c r="B30" s="234">
        <f>Averages!B18</f>
        <v>0.15005162215380036</v>
      </c>
      <c r="C30" s="235">
        <f>Averages!C18</f>
        <v>0.20007669925689697</v>
      </c>
      <c r="D30" s="235">
        <f>Averages!D18</f>
        <v>0.26083028316497803</v>
      </c>
      <c r="E30" s="235">
        <f>Averages!E18</f>
        <v>0.13421712815761566</v>
      </c>
      <c r="F30" s="235">
        <f>Averages!F18</f>
        <v>7.9497680068016052E-2</v>
      </c>
      <c r="G30" s="235">
        <f>Averages!G18</f>
        <v>0.15829627215862274</v>
      </c>
      <c r="H30" s="235">
        <f>Averages!H18</f>
        <v>0.14819152653217316</v>
      </c>
      <c r="I30" s="235">
        <f>Averages!I18</f>
        <v>0.18342693150043488</v>
      </c>
      <c r="J30" s="235">
        <f>Averages!J18</f>
        <v>0.39395326375961304</v>
      </c>
      <c r="K30" s="235">
        <f>Averages!K18</f>
        <v>0.25554320216178894</v>
      </c>
      <c r="L30" s="235">
        <f>Averages!L18</f>
        <v>0.22650010883808136</v>
      </c>
      <c r="M30" s="235">
        <f>Averages!M18</f>
        <v>0.22498440742492676</v>
      </c>
      <c r="N30" s="235">
        <f>Averages!N18</f>
        <v>0.21957246959209442</v>
      </c>
      <c r="O30" s="235">
        <f>Averages!O18</f>
        <v>0.26392954587936401</v>
      </c>
      <c r="P30" s="235">
        <f>Averages!P18</f>
        <v>0.2695581316947937</v>
      </c>
      <c r="Q30" s="235">
        <f>Averages!Q18</f>
        <v>0.22210533916950226</v>
      </c>
      <c r="R30" s="235">
        <f>Averages!R18</f>
        <v>0.27712640166282654</v>
      </c>
      <c r="S30" s="235">
        <f>Averages!S18</f>
        <v>0.26629191637039185</v>
      </c>
    </row>
    <row r="31" spans="1:19" ht="15">
      <c r="A31" s="75" t="s">
        <v>75</v>
      </c>
      <c r="B31" s="236">
        <f>Averages!B19-Averages!B18</f>
        <v>0.16681105453541117</v>
      </c>
      <c r="C31" s="237">
        <f>Averages!C19-Averages!C18</f>
        <v>0.19992411136627197</v>
      </c>
      <c r="D31" s="237">
        <f>Averages!D19-Averages!D18</f>
        <v>0.2194385826587677</v>
      </c>
      <c r="E31" s="237">
        <f>Averages!E19-Averages!E18</f>
        <v>0.17876957356929779</v>
      </c>
      <c r="F31" s="237">
        <f>Averages!F19-Averages!F18</f>
        <v>0.14409446716308594</v>
      </c>
      <c r="G31" s="237">
        <f>Averages!G19-Averages!G18</f>
        <v>0.19190923869609833</v>
      </c>
      <c r="H31" s="237">
        <f>Averages!H19-Averages!H18</f>
        <v>0.18110044300556183</v>
      </c>
      <c r="I31" s="237">
        <f>Averages!I19-Averages!I18</f>
        <v>0.16757901012897491</v>
      </c>
      <c r="J31" s="237">
        <f>Averages!J19-Averages!J18</f>
        <v>0.20483756065368652</v>
      </c>
      <c r="K31" s="237">
        <f>Averages!K19-Averages!K18</f>
        <v>0.20388537645339966</v>
      </c>
      <c r="L31" s="237">
        <f>Averages!L19-Averages!L18</f>
        <v>0.2570556253194809</v>
      </c>
      <c r="M31" s="237">
        <f>Averages!M19-Averages!M18</f>
        <v>0.17315924167633057</v>
      </c>
      <c r="N31" s="237">
        <f>Averages!N19-Averages!N18</f>
        <v>0.186855748295784</v>
      </c>
      <c r="O31" s="237">
        <f>Averages!O19-Averages!O18</f>
        <v>0.24081927537918091</v>
      </c>
      <c r="P31" s="237">
        <f>Averages!P19-Averages!P18</f>
        <v>0.23652607202529907</v>
      </c>
      <c r="Q31" s="237">
        <f>Averages!Q19-Averages!Q18</f>
        <v>0.2538309246301651</v>
      </c>
      <c r="R31" s="237">
        <f>Averages!R19-Averages!R18</f>
        <v>0.2849133312702179</v>
      </c>
      <c r="S31" s="237">
        <f>Averages!S19-Averages!S18</f>
        <v>0.23709291219711304</v>
      </c>
    </row>
    <row r="32" spans="1:19" ht="15">
      <c r="A32" s="74" t="s">
        <v>76</v>
      </c>
      <c r="B32" s="238">
        <f>Averages!B20-Averages!B19</f>
        <v>0.21571572640342795</v>
      </c>
      <c r="C32" s="239">
        <f>Averages!C20-Averages!C19</f>
        <v>0.20022416114807129</v>
      </c>
      <c r="D32" s="239">
        <f>Averages!D20-Averages!D19</f>
        <v>0.20480397343635559</v>
      </c>
      <c r="E32" s="239">
        <f>Averages!E20-Averages!E19</f>
        <v>0.19525936245918274</v>
      </c>
      <c r="F32" s="239">
        <f>Averages!F20-Averages!F19</f>
        <v>0.1898176521062851</v>
      </c>
      <c r="G32" s="239">
        <f>Averages!G20-Averages!G19</f>
        <v>0.18275478482246399</v>
      </c>
      <c r="H32" s="239">
        <f>Averages!H20-Averages!H19</f>
        <v>0.23472681641578674</v>
      </c>
      <c r="I32" s="239">
        <f>Averages!I20-Averages!I19</f>
        <v>0.22709217667579651</v>
      </c>
      <c r="J32" s="239">
        <f>Averages!J20-Averages!J19</f>
        <v>0.14457494020462036</v>
      </c>
      <c r="K32" s="239">
        <f>Averages!K20-Averages!K19</f>
        <v>0.19505992531776428</v>
      </c>
      <c r="L32" s="239">
        <f>Averages!L20-Averages!L19</f>
        <v>0.19190824031829834</v>
      </c>
      <c r="M32" s="239">
        <f>Averages!M20-Averages!M19</f>
        <v>0.19117361307144165</v>
      </c>
      <c r="N32" s="239">
        <f>Averages!N20-Averages!N19</f>
        <v>0.19123953580856323</v>
      </c>
      <c r="O32" s="239">
        <f>Averages!O20-Averages!O19</f>
        <v>0.19379591941833496</v>
      </c>
      <c r="P32" s="239">
        <f>Averages!P20-Averages!P19</f>
        <v>0.21183109283447266</v>
      </c>
      <c r="Q32" s="239">
        <f>Averages!Q20-Averages!Q19</f>
        <v>0.20374378561973572</v>
      </c>
      <c r="R32" s="239">
        <f>Averages!R20-Averages!R19</f>
        <v>0.19084411859512329</v>
      </c>
      <c r="S32" s="239">
        <f>Averages!S20-Averages!S19</f>
        <v>0.20385724306106567</v>
      </c>
    </row>
    <row r="33" spans="1:19" ht="15">
      <c r="A33" s="75" t="s">
        <v>77</v>
      </c>
      <c r="B33" s="236">
        <f>Averages!B21-Averages!B20</f>
        <v>0.1926738314209826</v>
      </c>
      <c r="C33" s="237">
        <f>Averages!C21-Averages!C20</f>
        <v>0.19982874393463135</v>
      </c>
      <c r="D33" s="237">
        <f>Averages!D21-Averages!D20</f>
        <v>0.16757112741470337</v>
      </c>
      <c r="E33" s="237">
        <f>Averages!E21-Averages!E20</f>
        <v>0.23479753732681274</v>
      </c>
      <c r="F33" s="237">
        <f>Averages!F21-Averages!F20</f>
        <v>0.25763073563575745</v>
      </c>
      <c r="G33" s="237">
        <f>Averages!G21-Averages!G20</f>
        <v>0.24091255664825439</v>
      </c>
      <c r="H33" s="237">
        <f>Averages!H21-Averages!H20</f>
        <v>0.20709139108657837</v>
      </c>
      <c r="I33" s="237">
        <f>Averages!I21-Averages!I20</f>
        <v>0.2276880145072937</v>
      </c>
      <c r="J33" s="237">
        <f>Averages!J21-Averages!J20</f>
        <v>0.12257945537567139</v>
      </c>
      <c r="K33" s="237">
        <f>Averages!K21-Averages!K20</f>
        <v>0.19180160760879517</v>
      </c>
      <c r="L33" s="237">
        <f>Averages!L21-Averages!L20</f>
        <v>0.17934691905975342</v>
      </c>
      <c r="M33" s="237">
        <f>Averages!M21-Averages!M20</f>
        <v>0.18632620573043823</v>
      </c>
      <c r="N33" s="237">
        <f>Averages!N21-Averages!N20</f>
        <v>0.1764298677444458</v>
      </c>
      <c r="O33" s="237">
        <f>Averages!O21-Averages!O20</f>
        <v>0.17707318067550659</v>
      </c>
      <c r="P33" s="237">
        <f>Averages!P21-Averages!P20</f>
        <v>0.17801749706268311</v>
      </c>
      <c r="Q33" s="237">
        <f>Averages!Q21-Averages!Q20</f>
        <v>0.18094116449356079</v>
      </c>
      <c r="R33" s="237">
        <f>Averages!R21-Averages!R20</f>
        <v>0.17064368724822998</v>
      </c>
      <c r="S33" s="237">
        <f>Averages!S21-Averages!S20</f>
        <v>0.16939622163772583</v>
      </c>
    </row>
    <row r="34" spans="1:19" ht="15">
      <c r="A34" s="87" t="s">
        <v>141</v>
      </c>
      <c r="B34" s="240">
        <f>1-Averages!B21</f>
        <v>0.27474776548637792</v>
      </c>
      <c r="C34" s="241">
        <f>1-Averages!C21</f>
        <v>0.19994628429412842</v>
      </c>
      <c r="D34" s="241">
        <f>1-Averages!D21</f>
        <v>0.14735603332519531</v>
      </c>
      <c r="E34" s="241">
        <f>1-Averages!E21</f>
        <v>0.25695639848709106</v>
      </c>
      <c r="F34" s="241">
        <f>1-Averages!F21</f>
        <v>0.32895946502685547</v>
      </c>
      <c r="G34" s="241">
        <f>1-Averages!G21</f>
        <v>0.22612714767456055</v>
      </c>
      <c r="H34" s="241">
        <f>1-Averages!H21</f>
        <v>0.2288898229598999</v>
      </c>
      <c r="I34" s="241">
        <f>1-Averages!I21</f>
        <v>0.1942138671875</v>
      </c>
      <c r="J34" s="241">
        <f>1-Averages!J21</f>
        <v>0.13405478000640869</v>
      </c>
      <c r="K34" s="241">
        <f>1-Averages!K21</f>
        <v>0.15370988845825195</v>
      </c>
      <c r="L34" s="241">
        <f>1-Averages!L21</f>
        <v>0.14518910646438599</v>
      </c>
      <c r="M34" s="241">
        <f>1-Averages!M21</f>
        <v>0.22435653209686279</v>
      </c>
      <c r="N34" s="241">
        <f>1-Averages!N21</f>
        <v>0.22590237855911255</v>
      </c>
      <c r="O34" s="241">
        <f>1-Averages!O21</f>
        <v>0.12438207864761353</v>
      </c>
      <c r="P34" s="241">
        <f>1-Averages!P21</f>
        <v>0.10406720638275146</v>
      </c>
      <c r="Q34" s="241">
        <f>1-Averages!Q21</f>
        <v>0.13937878608703613</v>
      </c>
      <c r="R34" s="241">
        <f>1-Averages!R21</f>
        <v>7.6472461223602295E-2</v>
      </c>
      <c r="S34" s="241">
        <f>1-Averages!S21</f>
        <v>0.12336170673370361</v>
      </c>
    </row>
    <row r="36" spans="1:19" ht="15" customHeight="1">
      <c r="A36" s="419" t="s">
        <v>233</v>
      </c>
      <c r="B36" s="419"/>
      <c r="C36" s="419"/>
      <c r="D36" s="419"/>
      <c r="E36" s="419"/>
      <c r="F36" s="419"/>
      <c r="G36" s="419"/>
      <c r="H36" s="419"/>
      <c r="I36" s="419"/>
      <c r="J36" s="419"/>
      <c r="K36" s="419"/>
      <c r="L36" s="419"/>
      <c r="M36" s="419"/>
    </row>
    <row r="37" spans="1:19" ht="14.25" customHeight="1">
      <c r="A37" s="419"/>
      <c r="B37" s="419"/>
      <c r="C37" s="419"/>
      <c r="D37" s="419"/>
      <c r="E37" s="419"/>
      <c r="F37" s="419"/>
      <c r="G37" s="419"/>
      <c r="H37" s="419"/>
      <c r="I37" s="419"/>
      <c r="J37" s="419"/>
      <c r="K37" s="419"/>
      <c r="L37" s="419"/>
      <c r="M37" s="419"/>
    </row>
    <row r="38" spans="1:19" ht="12.75" customHeight="1">
      <c r="A38" s="419" t="s">
        <v>149</v>
      </c>
      <c r="B38" s="419"/>
      <c r="C38" s="419"/>
      <c r="D38" s="419"/>
      <c r="E38" s="419"/>
      <c r="F38" s="419"/>
      <c r="G38" s="419"/>
      <c r="H38" s="419"/>
      <c r="I38" s="419"/>
      <c r="J38" s="419"/>
      <c r="K38" s="419"/>
      <c r="L38" s="419"/>
      <c r="M38" s="419"/>
    </row>
    <row r="39" spans="1:19" ht="16.5" customHeight="1">
      <c r="A39" s="419"/>
      <c r="B39" s="419"/>
      <c r="C39" s="419"/>
      <c r="D39" s="419"/>
      <c r="E39" s="419"/>
      <c r="F39" s="419"/>
      <c r="G39" s="419"/>
      <c r="H39" s="419"/>
      <c r="I39" s="419"/>
      <c r="J39" s="419"/>
      <c r="K39" s="419"/>
      <c r="L39" s="419"/>
      <c r="M39" s="419"/>
    </row>
  </sheetData>
  <sheetProtection selectLockedCells="1" selectUnlockedCells="1"/>
  <mergeCells count="3">
    <mergeCell ref="A4:M5"/>
    <mergeCell ref="A36:M37"/>
    <mergeCell ref="A38:M39"/>
  </mergeCells>
  <hyperlinks>
    <hyperlink ref="A2"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R28"/>
  <sheetViews>
    <sheetView zoomScale="98" zoomScaleNormal="98" zoomScalePageLayoutView="98" workbookViewId="0">
      <selection activeCell="H30" sqref="H30"/>
    </sheetView>
  </sheetViews>
  <sheetFormatPr defaultColWidth="9.140625" defaultRowHeight="12.75"/>
  <cols>
    <col min="1" max="1" width="23" style="12" customWidth="1"/>
    <col min="2" max="13" width="10.85546875" style="12" customWidth="1"/>
    <col min="14" max="14" width="6.140625" style="12" customWidth="1"/>
    <col min="15" max="15" width="3.7109375" style="12" customWidth="1"/>
    <col min="16" max="22" width="10.28515625" style="12" customWidth="1"/>
    <col min="23" max="16384" width="9.140625" style="12"/>
  </cols>
  <sheetData>
    <row r="1" spans="1:17" ht="18.75">
      <c r="A1" s="44" t="s">
        <v>166</v>
      </c>
    </row>
    <row r="2" spans="1:17" ht="15">
      <c r="A2" s="231" t="s">
        <v>167</v>
      </c>
    </row>
    <row r="4" spans="1:17" ht="12.75" customHeight="1">
      <c r="A4" s="420" t="s">
        <v>97</v>
      </c>
      <c r="B4" s="420"/>
      <c r="C4" s="420"/>
      <c r="D4" s="420"/>
      <c r="E4" s="420"/>
      <c r="F4" s="420"/>
      <c r="G4" s="420"/>
      <c r="H4" s="420"/>
      <c r="I4" s="420"/>
      <c r="J4" s="420"/>
      <c r="K4" s="420"/>
      <c r="L4" s="420"/>
      <c r="M4" s="420"/>
      <c r="N4" s="420"/>
      <c r="O4" s="420"/>
      <c r="P4" s="20">
        <v>5</v>
      </c>
      <c r="Q4" s="129"/>
    </row>
    <row r="5" spans="1:17" ht="13.5" customHeight="1">
      <c r="A5" s="423" t="s">
        <v>91</v>
      </c>
      <c r="B5" s="423"/>
      <c r="C5" s="423"/>
      <c r="D5" s="93">
        <f>COUNT(Table5[HHID])</f>
        <v>2</v>
      </c>
      <c r="E5" s="6"/>
      <c r="F5" s="6"/>
      <c r="G5" s="6"/>
      <c r="H5" s="6"/>
      <c r="I5" s="6"/>
      <c r="J5" s="6"/>
      <c r="K5" s="6"/>
      <c r="L5" s="6"/>
      <c r="M5" s="88"/>
      <c r="N5" s="88"/>
      <c r="O5" s="88"/>
      <c r="P5" s="88"/>
      <c r="Q5" s="88"/>
    </row>
    <row r="6" spans="1:17" ht="13.5" customHeight="1">
      <c r="A6" s="28"/>
      <c r="B6" s="28"/>
      <c r="C6" s="28"/>
      <c r="D6" s="50"/>
      <c r="E6" s="6"/>
      <c r="F6" s="6"/>
      <c r="G6" s="6"/>
      <c r="H6" s="6"/>
      <c r="I6" s="6"/>
      <c r="J6" s="6"/>
      <c r="K6" s="6"/>
      <c r="L6" s="6"/>
      <c r="M6" s="88"/>
      <c r="N6" s="88"/>
      <c r="O6" s="88"/>
      <c r="P6" s="88"/>
      <c r="Q6" s="88"/>
    </row>
    <row r="7" spans="1:17" ht="13.5" customHeight="1">
      <c r="A7" s="421" t="s">
        <v>138</v>
      </c>
      <c r="B7" s="421"/>
      <c r="C7" s="421"/>
      <c r="D7" s="421"/>
      <c r="E7" s="421"/>
      <c r="F7" s="421"/>
      <c r="G7" s="421"/>
      <c r="H7" s="421"/>
      <c r="I7" s="421"/>
      <c r="J7" s="421"/>
      <c r="K7" s="421"/>
      <c r="L7" s="71"/>
      <c r="M7" s="71"/>
      <c r="N7" s="71"/>
      <c r="O7" s="88"/>
      <c r="P7" s="88"/>
      <c r="Q7" s="88"/>
    </row>
    <row r="8" spans="1:17" ht="14.25">
      <c r="A8" s="90"/>
      <c r="B8" s="90"/>
      <c r="C8" s="91"/>
      <c r="D8" s="41"/>
      <c r="E8" s="29"/>
      <c r="F8" s="29"/>
      <c r="G8" s="29"/>
      <c r="H8" s="29"/>
      <c r="I8" s="29"/>
      <c r="J8" s="29"/>
      <c r="K8" s="29"/>
      <c r="L8" s="29"/>
      <c r="M8" s="29"/>
      <c r="N8" s="29"/>
      <c r="O8" s="88"/>
      <c r="P8" s="88"/>
      <c r="Q8" s="88"/>
    </row>
    <row r="9" spans="1:17" ht="15.75" customHeight="1">
      <c r="A9" s="48" t="s">
        <v>80</v>
      </c>
      <c r="B9" s="422">
        <v>0.6</v>
      </c>
      <c r="C9" s="422"/>
      <c r="D9" s="422">
        <v>0.7</v>
      </c>
      <c r="E9" s="422"/>
      <c r="F9" s="422">
        <v>0.8</v>
      </c>
      <c r="G9" s="422"/>
      <c r="H9" s="422">
        <v>0.9</v>
      </c>
      <c r="I9" s="422"/>
      <c r="J9" s="422">
        <v>0.95</v>
      </c>
      <c r="K9" s="422"/>
      <c r="L9" s="422">
        <v>0.99</v>
      </c>
      <c r="M9" s="422"/>
      <c r="N9" s="29"/>
      <c r="O9" s="88"/>
      <c r="P9" s="88"/>
      <c r="Q9" s="88"/>
    </row>
    <row r="10" spans="1:17" ht="15">
      <c r="A10" s="49" t="s">
        <v>93</v>
      </c>
      <c r="B10" s="131" t="s">
        <v>92</v>
      </c>
      <c r="C10" s="192" t="s">
        <v>94</v>
      </c>
      <c r="D10" s="131" t="s">
        <v>92</v>
      </c>
      <c r="E10" s="192" t="s">
        <v>94</v>
      </c>
      <c r="F10" s="131" t="s">
        <v>92</v>
      </c>
      <c r="G10" s="175" t="s">
        <v>94</v>
      </c>
      <c r="H10" s="131" t="s">
        <v>92</v>
      </c>
      <c r="I10" s="175" t="s">
        <v>94</v>
      </c>
      <c r="J10" s="131" t="s">
        <v>92</v>
      </c>
      <c r="K10" s="175" t="s">
        <v>94</v>
      </c>
      <c r="L10" s="131" t="s">
        <v>92</v>
      </c>
      <c r="M10" s="192" t="s">
        <v>94</v>
      </c>
      <c r="N10" s="29"/>
      <c r="O10" s="88"/>
      <c r="P10" s="88"/>
      <c r="Q10" s="88"/>
    </row>
    <row r="11" spans="1:17" ht="14.25">
      <c r="A11" s="171" t="s">
        <v>71</v>
      </c>
      <c r="B11" s="269">
        <f>Averages!$B8-0.84*SQRT((Averages!$B8*(1-Averages!$B8))/Confidence!$D$5)*SQRT((Confidence!$P$4-Confidence!$D$5)/(Confidence!$P$4-1))</f>
        <v>1.362556146467539E-2</v>
      </c>
      <c r="C11" s="270">
        <f>Averages!$B8+0.84*SQRT((Averages!$B8*(1-Averages!$B8))/Confidence!$D$5)*SQRT((Confidence!$P$4-Confidence!$D$5)/(Confidence!$P$4-1))</f>
        <v>0.44666929910623965</v>
      </c>
      <c r="D11" s="269">
        <f>Averages!$B8-1.04*SQRT((Averages!$B8*(1-Averages!$B8))/Confidence!$D$5)*SQRT((Confidence!$P$4-Confidence!$D$5)/(Confidence!$P$4-1))</f>
        <v>-3.7927264445034609E-2</v>
      </c>
      <c r="E11" s="242">
        <f>Averages!$B8+1.04*SQRT((Averages!$B8*(1-Averages!$B8))/Confidence!$D$5)*SQRT((Confidence!$P$4-Confidence!$D$5)/(Confidence!$P$4-1))</f>
        <v>0.49822212501594965</v>
      </c>
      <c r="F11" s="269">
        <f>Averages!$B8-1.28*SQRT((Averages!$B8*(1-Averages!$B8))/Confidence!$D$5)*SQRT((Confidence!$P$4-Confidence!$D$5)/(Confidence!$P$4-1))</f>
        <v>-9.9790655536686673E-2</v>
      </c>
      <c r="G11" s="270">
        <f>Averages!$B8+1.28*SQRT((Averages!$B8*(1-Averages!$B8))/Confidence!$D$5)*SQRT((Confidence!$P$4-Confidence!$D$5)/(Confidence!$P$4-1))</f>
        <v>0.56008551610760171</v>
      </c>
      <c r="H11" s="269">
        <f>Averages!$B8-1.64*SQRT((Averages!$B8*(1-Averages!$B8))/Confidence!$D$5)*SQRT((Confidence!$P$4-Confidence!$D$5)/(Confidence!$P$4-1))</f>
        <v>-0.19258574217416466</v>
      </c>
      <c r="I11" s="242">
        <f>Averages!$B8+1.64*SQRT((Averages!$B8*(1-Averages!$B8))/Confidence!$D$5)*SQRT((Confidence!$P$4-Confidence!$D$5)/(Confidence!$P$4-1))</f>
        <v>0.65288060274507964</v>
      </c>
      <c r="J11" s="269">
        <f>Averages!$B8-1.96*SQRT((Averages!$B8*(1-Averages!$B8))/Confidence!$D$5)*SQRT((Confidence!$P$4-Confidence!$D$5)/(Confidence!$P$4-1))</f>
        <v>-0.27507026362970077</v>
      </c>
      <c r="K11" s="270">
        <f>Averages!$B8+1.96*SQRT((Averages!$B8*(1-Averages!$B8))/Confidence!$D$5)*SQRT((Confidence!$P$4-Confidence!$D$5)/(Confidence!$P$4-1))</f>
        <v>0.73536512420061573</v>
      </c>
      <c r="L11" s="269">
        <f>Averages!$B8-2.58*SQRT((Averages!$B8*(1-Averages!$B8))/Confidence!$D$5)*SQRT((Confidence!$P$4-Confidence!$D$5)/(Confidence!$P$4-1))</f>
        <v>-0.43488402394980186</v>
      </c>
      <c r="M11" s="242">
        <f>Averages!$B8+2.58*SQRT((Averages!$B8*(1-Averages!$B8))/Confidence!$D$5)*SQRT((Confidence!$P$4-Confidence!$D$5)/(Confidence!$P$4-1))</f>
        <v>0.89517888452071681</v>
      </c>
      <c r="N11" s="29"/>
      <c r="O11" s="88"/>
      <c r="P11" s="88"/>
      <c r="Q11" s="88"/>
    </row>
    <row r="12" spans="1:17" s="14" customFormat="1" ht="14.25">
      <c r="A12" s="172" t="s">
        <v>83</v>
      </c>
      <c r="B12" s="271">
        <f>Averages!$B9-0.84*SQRT((Averages!$B9*(1-Averages!$B9))/Confidence!$D$5)*SQRT((Confidence!$P$4-Confidence!$D$5)/(Confidence!$P$4-1))</f>
        <v>0.27872936285071442</v>
      </c>
      <c r="C12" s="272">
        <f>Averages!$B9+0.84*SQRT((Averages!$B9*(1-Averages!$B9))/Confidence!$D$5)*SQRT((Confidence!$P$4-Confidence!$D$5)/(Confidence!$P$4-1))</f>
        <v>0.79183977132629657</v>
      </c>
      <c r="D12" s="271">
        <f>Averages!$B9-1.04*SQRT((Averages!$B9*(1-Averages!$B9))/Confidence!$D$5)*SQRT((Confidence!$P$4-Confidence!$D$5)/(Confidence!$P$4-1))</f>
        <v>0.21764479041314511</v>
      </c>
      <c r="E12" s="243">
        <f>Averages!$B9+1.04*SQRT((Averages!$B9*(1-Averages!$B9))/Confidence!$D$5)*SQRT((Confidence!$P$4-Confidence!$D$5)/(Confidence!$P$4-1))</f>
        <v>0.85292434376386583</v>
      </c>
      <c r="F12" s="271">
        <f>Averages!$B9-1.28*SQRT((Averages!$B9*(1-Averages!$B9))/Confidence!$D$5)*SQRT((Confidence!$P$4-Confidence!$D$5)/(Confidence!$P$4-1))</f>
        <v>0.1443433034880619</v>
      </c>
      <c r="G12" s="272">
        <f>Averages!$B9+1.28*SQRT((Averages!$B9*(1-Averages!$B9))/Confidence!$D$5)*SQRT((Confidence!$P$4-Confidence!$D$5)/(Confidence!$P$4-1))</f>
        <v>0.92622583068894904</v>
      </c>
      <c r="H12" s="271">
        <f>Averages!$B9-1.64*SQRT((Averages!$B9*(1-Averages!$B9))/Confidence!$D$5)*SQRT((Confidence!$P$4-Confidence!$D$5)/(Confidence!$P$4-1))</f>
        <v>3.4391073100437208E-2</v>
      </c>
      <c r="I12" s="243">
        <f>Averages!$B9+1.64*SQRT((Averages!$B9*(1-Averages!$B9))/Confidence!$D$5)*SQRT((Confidence!$P$4-Confidence!$D$5)/(Confidence!$P$4-1))</f>
        <v>1.0361780610765736</v>
      </c>
      <c r="J12" s="271">
        <f>Averages!$B9-1.96*SQRT((Averages!$B9*(1-Averages!$B9))/Confidence!$D$5)*SQRT((Confidence!$P$4-Confidence!$D$5)/(Confidence!$P$4-1))</f>
        <v>-6.3344242799673656E-2</v>
      </c>
      <c r="K12" s="272">
        <f>Averages!$B9+1.96*SQRT((Averages!$B9*(1-Averages!$B9))/Confidence!$D$5)*SQRT((Confidence!$P$4-Confidence!$D$5)/(Confidence!$P$4-1))</f>
        <v>1.1339133769766847</v>
      </c>
      <c r="L12" s="271">
        <f>Averages!$B9-2.58*SQRT((Averages!$B9*(1-Averages!$B9))/Confidence!$D$5)*SQRT((Confidence!$P$4-Confidence!$D$5)/(Confidence!$P$4-1))</f>
        <v>-0.25270641735613852</v>
      </c>
      <c r="M12" s="243">
        <f>Averages!$B9+2.58*SQRT((Averages!$B9*(1-Averages!$B9))/Confidence!$D$5)*SQRT((Confidence!$P$4-Confidence!$D$5)/(Confidence!$P$4-1))</f>
        <v>1.3232755515331496</v>
      </c>
      <c r="N12" s="92"/>
      <c r="O12" s="89"/>
      <c r="P12" s="89"/>
      <c r="Q12" s="89"/>
    </row>
    <row r="13" spans="1:17" ht="14.25">
      <c r="A13" s="177" t="s">
        <v>84</v>
      </c>
      <c r="B13" s="273">
        <f>Averages!$B10-0.84*SQRT((Averages!$B10*(1-Averages!$B10))/Confidence!$D$5)*SQRT((Confidence!$P$4-Confidence!$D$5)/(Confidence!$P$4-1))</f>
        <v>0.43375227172948644</v>
      </c>
      <c r="C13" s="274">
        <f>Averages!$B10+0.84*SQRT((Averages!$B10*(1-Averages!$B10))/Confidence!$D$5)*SQRT((Confidence!$P$4-Confidence!$D$5)/(Confidence!$P$4-1))</f>
        <v>0.91571241082086874</v>
      </c>
      <c r="D13" s="273">
        <f>Averages!$B10-1.04*SQRT((Averages!$B10*(1-Averages!$B10))/Confidence!$D$5)*SQRT((Confidence!$P$4-Confidence!$D$5)/(Confidence!$P$4-1))</f>
        <v>0.37637606469479806</v>
      </c>
      <c r="E13" s="275">
        <f>Averages!$B10+1.04*SQRT((Averages!$B10*(1-Averages!$B10))/Confidence!$D$5)*SQRT((Confidence!$P$4-Confidence!$D$5)/(Confidence!$P$4-1))</f>
        <v>0.97308861785555711</v>
      </c>
      <c r="F13" s="273">
        <f>Averages!$B10-1.28*SQRT((Averages!$B10*(1-Averages!$B10))/Confidence!$D$5)*SQRT((Confidence!$P$4-Confidence!$D$5)/(Confidence!$P$4-1))</f>
        <v>0.30752461625317201</v>
      </c>
      <c r="G13" s="274">
        <f>Averages!$B10+1.28*SQRT((Averages!$B10*(1-Averages!$B10))/Confidence!$D$5)*SQRT((Confidence!$P$4-Confidence!$D$5)/(Confidence!$P$4-1))</f>
        <v>1.0419400662971832</v>
      </c>
      <c r="H13" s="273">
        <f>Averages!$B10-1.64*SQRT((Averages!$B10*(1-Averages!$B10))/Confidence!$D$5)*SQRT((Confidence!$P$4-Confidence!$D$5)/(Confidence!$P$4-1))</f>
        <v>0.20424744359073305</v>
      </c>
      <c r="I13" s="275">
        <f>Averages!$B10+1.64*SQRT((Averages!$B10*(1-Averages!$B10))/Confidence!$D$5)*SQRT((Confidence!$P$4-Confidence!$D$5)/(Confidence!$P$4-1))</f>
        <v>1.145217238959622</v>
      </c>
      <c r="J13" s="273">
        <f>Averages!$B10-1.96*SQRT((Averages!$B10*(1-Averages!$B10))/Confidence!$D$5)*SQRT((Confidence!$P$4-Confidence!$D$5)/(Confidence!$P$4-1))</f>
        <v>0.11244551233523159</v>
      </c>
      <c r="K13" s="274">
        <f>Averages!$B10+1.96*SQRT((Averages!$B10*(1-Averages!$B10))/Confidence!$D$5)*SQRT((Confidence!$P$4-Confidence!$D$5)/(Confidence!$P$4-1))</f>
        <v>1.2370191702151234</v>
      </c>
      <c r="L13" s="273">
        <f>Averages!$B10-2.58*SQRT((Averages!$B10*(1-Averages!$B10))/Confidence!$D$5)*SQRT((Confidence!$P$4-Confidence!$D$5)/(Confidence!$P$4-1))</f>
        <v>-6.5420729472302375E-2</v>
      </c>
      <c r="M13" s="275">
        <f>Averages!$B10+2.58*SQRT((Averages!$B10*(1-Averages!$B10))/Confidence!$D$5)*SQRT((Confidence!$P$4-Confidence!$D$5)/(Confidence!$P$4-1))</f>
        <v>1.4148854120226575</v>
      </c>
      <c r="N13" s="29"/>
      <c r="O13" s="88"/>
      <c r="P13" s="88"/>
      <c r="Q13" s="88"/>
    </row>
    <row r="14" spans="1:17" s="14" customFormat="1" ht="14.25">
      <c r="A14" s="176" t="s">
        <v>3</v>
      </c>
      <c r="B14" s="276">
        <f>Averages!$B11-0.84*SQRT((Averages!$B11*(1-Averages!$B11))/Confidence!$D$5)*SQRT((Confidence!$P$4-Confidence!$D$5)/(Confidence!$P$4-1))</f>
        <v>-5.2800151077197363E-2</v>
      </c>
      <c r="C14" s="277">
        <f>Averages!$B11+0.84*SQRT((Averages!$B11*(1-Averages!$B11))/Confidence!$D$5)*SQRT((Confidence!$P$4-Confidence!$D$5)/(Confidence!$P$4-1))</f>
        <v>9.4923976997097162E-2</v>
      </c>
      <c r="D14" s="276">
        <f>Averages!$B11-1.04*SQRT((Averages!$B11*(1-Averages!$B11))/Confidence!$D$5)*SQRT((Confidence!$P$4-Confidence!$D$5)/(Confidence!$P$4-1))</f>
        <v>-7.0386356800327662E-2</v>
      </c>
      <c r="E14" s="278">
        <f>Averages!$B11+1.04*SQRT((Averages!$B11*(1-Averages!$B11))/Confidence!$D$5)*SQRT((Confidence!$P$4-Confidence!$D$5)/(Confidence!$P$4-1))</f>
        <v>0.11251018272022746</v>
      </c>
      <c r="F14" s="276">
        <f>Averages!$B11-1.28*SQRT((Averages!$B11*(1-Averages!$B11))/Confidence!$D$5)*SQRT((Confidence!$P$4-Confidence!$D$5)/(Confidence!$P$4-1))</f>
        <v>-9.1489803668084013E-2</v>
      </c>
      <c r="G14" s="277">
        <f>Averages!$B11+1.28*SQRT((Averages!$B11*(1-Averages!$B11))/Confidence!$D$5)*SQRT((Confidence!$P$4-Confidence!$D$5)/(Confidence!$P$4-1))</f>
        <v>0.13361362958798381</v>
      </c>
      <c r="H14" s="276">
        <f>Averages!$B11-1.64*SQRT((Averages!$B11*(1-Averages!$B11))/Confidence!$D$5)*SQRT((Confidence!$P$4-Confidence!$D$5)/(Confidence!$P$4-1))</f>
        <v>-0.12314497396971853</v>
      </c>
      <c r="I14" s="278">
        <f>Averages!$B11+1.64*SQRT((Averages!$B11*(1-Averages!$B11))/Confidence!$D$5)*SQRT((Confidence!$P$4-Confidence!$D$5)/(Confidence!$P$4-1))</f>
        <v>0.16526879988961835</v>
      </c>
      <c r="J14" s="276">
        <f>Averages!$B11-1.96*SQRT((Averages!$B11*(1-Averages!$B11))/Confidence!$D$5)*SQRT((Confidence!$P$4-Confidence!$D$5)/(Confidence!$P$4-1))</f>
        <v>-0.15128290312672704</v>
      </c>
      <c r="K14" s="277">
        <f>Averages!$B11+1.96*SQRT((Averages!$B11*(1-Averages!$B11))/Confidence!$D$5)*SQRT((Confidence!$P$4-Confidence!$D$5)/(Confidence!$P$4-1))</f>
        <v>0.19340672904662687</v>
      </c>
      <c r="L14" s="276">
        <f>Averages!$B11-2.58*SQRT((Averages!$B11*(1-Averages!$B11))/Confidence!$D$5)*SQRT((Confidence!$P$4-Confidence!$D$5)/(Confidence!$P$4-1))</f>
        <v>-0.20580014086843096</v>
      </c>
      <c r="M14" s="278">
        <f>Averages!$B11+2.58*SQRT((Averages!$B11*(1-Averages!$B11))/Confidence!$D$5)*SQRT((Confidence!$P$4-Confidence!$D$5)/(Confidence!$P$4-1))</f>
        <v>0.24792396678833079</v>
      </c>
      <c r="N14" s="92"/>
      <c r="O14" s="89"/>
      <c r="P14" s="89"/>
      <c r="Q14" s="89"/>
    </row>
    <row r="15" spans="1:17" ht="14.25">
      <c r="A15" s="173" t="s">
        <v>4</v>
      </c>
      <c r="B15" s="279">
        <f>Averages!$B12-0.84*SQRT((Averages!$B12*(1-Averages!$B12))/Confidence!$D$5)*SQRT((Confidence!$P$4-Confidence!$D$5)/(Confidence!$P$4-1))</f>
        <v>-4.5728939988191941E-2</v>
      </c>
      <c r="C15" s="280">
        <f>Averages!$B12+0.84*SQRT((Averages!$B12*(1-Averages!$B12))/Confidence!$D$5)*SQRT((Confidence!$P$4-Confidence!$D$5)/(Confidence!$P$4-1))</f>
        <v>0.29278524920702803</v>
      </c>
      <c r="D15" s="279">
        <f>Averages!$B12-1.04*SQRT((Averages!$B12*(1-Averages!$B12))/Confidence!$D$5)*SQRT((Confidence!$P$4-Confidence!$D$5)/(Confidence!$P$4-1))</f>
        <v>-8.602824822571814E-2</v>
      </c>
      <c r="E15" s="244">
        <f>Averages!$B12+1.04*SQRT((Averages!$B12*(1-Averages!$B12))/Confidence!$D$5)*SQRT((Confidence!$P$4-Confidence!$D$5)/(Confidence!$P$4-1))</f>
        <v>0.33308455744455423</v>
      </c>
      <c r="F15" s="279">
        <f>Averages!$B12-1.28*SQRT((Averages!$B12*(1-Averages!$B12))/Confidence!$D$5)*SQRT((Confidence!$P$4-Confidence!$D$5)/(Confidence!$P$4-1))</f>
        <v>-0.13438741811074958</v>
      </c>
      <c r="G15" s="280">
        <f>Averages!$B12+1.28*SQRT((Averages!$B12*(1-Averages!$B12))/Confidence!$D$5)*SQRT((Confidence!$P$4-Confidence!$D$5)/(Confidence!$P$4-1))</f>
        <v>0.38144372732958565</v>
      </c>
      <c r="H15" s="279">
        <f>Averages!$B12-1.64*SQRT((Averages!$B12*(1-Averages!$B12))/Confidence!$D$5)*SQRT((Confidence!$P$4-Confidence!$D$5)/(Confidence!$P$4-1))</f>
        <v>-0.20692617293829665</v>
      </c>
      <c r="I15" s="244">
        <f>Averages!$B12+1.64*SQRT((Averages!$B12*(1-Averages!$B12))/Confidence!$D$5)*SQRT((Confidence!$P$4-Confidence!$D$5)/(Confidence!$P$4-1))</f>
        <v>0.45398248215713277</v>
      </c>
      <c r="J15" s="279">
        <f>Averages!$B12-1.96*SQRT((Averages!$B12*(1-Averages!$B12))/Confidence!$D$5)*SQRT((Confidence!$P$4-Confidence!$D$5)/(Confidence!$P$4-1))</f>
        <v>-0.27140506611833859</v>
      </c>
      <c r="K15" s="280">
        <f>Averages!$B12+1.96*SQRT((Averages!$B12*(1-Averages!$B12))/Confidence!$D$5)*SQRT((Confidence!$P$4-Confidence!$D$5)/(Confidence!$P$4-1))</f>
        <v>0.51846137533717473</v>
      </c>
      <c r="L15" s="279">
        <f>Averages!$B12-2.58*SQRT((Averages!$B12*(1-Averages!$B12))/Confidence!$D$5)*SQRT((Confidence!$P$4-Confidence!$D$5)/(Confidence!$P$4-1))</f>
        <v>-0.39633292165466982</v>
      </c>
      <c r="M15" s="244">
        <f>Averages!$B12+2.58*SQRT((Averages!$B12*(1-Averages!$B12))/Confidence!$D$5)*SQRT((Confidence!$P$4-Confidence!$D$5)/(Confidence!$P$4-1))</f>
        <v>0.64338923087350586</v>
      </c>
      <c r="N15" s="29"/>
      <c r="O15" s="88"/>
      <c r="P15" s="88"/>
      <c r="Q15" s="88"/>
    </row>
    <row r="16" spans="1:17" s="14" customFormat="1" ht="14.25">
      <c r="A16" s="172" t="s">
        <v>79</v>
      </c>
      <c r="B16" s="271">
        <f>Averages!$B13-0.84*SQRT((Averages!$B13*(1-Averages!$B13))/Confidence!$D$5)*SQRT((Confidence!$P$4-Confidence!$D$5)/(Confidence!$P$4-1))</f>
        <v>8.9758718928853648E-2</v>
      </c>
      <c r="C16" s="272">
        <f>Averages!$B13+0.84*SQRT((Averages!$B13*(1-Averages!$B13))/Confidence!$D$5)*SQRT((Confidence!$P$4-Confidence!$D$5)/(Confidence!$P$4-1))</f>
        <v>0.57424679876044138</v>
      </c>
      <c r="D16" s="271">
        <f>Averages!$B13-1.04*SQRT((Averages!$B13*(1-Averages!$B13))/Confidence!$D$5)*SQRT((Confidence!$P$4-Confidence!$D$5)/(Confidence!$P$4-1))</f>
        <v>3.2081566567950304E-2</v>
      </c>
      <c r="E16" s="243">
        <f>Averages!$B13+1.04*SQRT((Averages!$B13*(1-Averages!$B13))/Confidence!$D$5)*SQRT((Confidence!$P$4-Confidence!$D$5)/(Confidence!$P$4-1))</f>
        <v>0.63192395112134481</v>
      </c>
      <c r="F16" s="271">
        <f>Averages!$B13-1.28*SQRT((Averages!$B13*(1-Averages!$B13))/Confidence!$D$5)*SQRT((Confidence!$P$4-Confidence!$D$5)/(Confidence!$P$4-1))</f>
        <v>-3.7131016265133654E-2</v>
      </c>
      <c r="G16" s="272">
        <f>Averages!$B13+1.28*SQRT((Averages!$B13*(1-Averages!$B13))/Confidence!$D$5)*SQRT((Confidence!$P$4-Confidence!$D$5)/(Confidence!$P$4-1))</f>
        <v>0.70113653395442865</v>
      </c>
      <c r="H16" s="271">
        <f>Averages!$B13-1.64*SQRT((Averages!$B13*(1-Averages!$B13))/Confidence!$D$5)*SQRT((Confidence!$P$4-Confidence!$D$5)/(Confidence!$P$4-1))</f>
        <v>-0.14094989051475953</v>
      </c>
      <c r="I16" s="243">
        <f>Averages!$B13+1.64*SQRT((Averages!$B13*(1-Averages!$B13))/Confidence!$D$5)*SQRT((Confidence!$P$4-Confidence!$D$5)/(Confidence!$P$4-1))</f>
        <v>0.80495540820405465</v>
      </c>
      <c r="J16" s="271">
        <f>Averages!$B13-1.96*SQRT((Averages!$B13*(1-Averages!$B13))/Confidence!$D$5)*SQRT((Confidence!$P$4-Confidence!$D$5)/(Confidence!$P$4-1))</f>
        <v>-0.23323333429220489</v>
      </c>
      <c r="K16" s="272">
        <f>Averages!$B13+1.96*SQRT((Averages!$B13*(1-Averages!$B13))/Confidence!$D$5)*SQRT((Confidence!$P$4-Confidence!$D$5)/(Confidence!$P$4-1))</f>
        <v>0.8972388519815</v>
      </c>
      <c r="L16" s="271">
        <f>Averages!$B13-2.58*SQRT((Averages!$B13*(1-Averages!$B13))/Confidence!$D$5)*SQRT((Confidence!$P$4-Confidence!$D$5)/(Confidence!$P$4-1))</f>
        <v>-0.41203250661100527</v>
      </c>
      <c r="M16" s="243">
        <f>Averages!$B13+2.58*SQRT((Averages!$B13*(1-Averages!$B13))/Confidence!$D$5)*SQRT((Confidence!$P$4-Confidence!$D$5)/(Confidence!$P$4-1))</f>
        <v>1.0760380243003003</v>
      </c>
      <c r="N16" s="92"/>
      <c r="O16" s="89"/>
      <c r="P16" s="89"/>
      <c r="Q16" s="89"/>
    </row>
    <row r="17" spans="1:18" ht="14.25">
      <c r="A17" s="177" t="s">
        <v>5</v>
      </c>
      <c r="B17" s="273">
        <f>Averages!$B14-0.84*SQRT((Averages!$B14*(1-Averages!$B14))/Confidence!$D$5)*SQRT((Confidence!$P$4-Confidence!$D$5)/(Confidence!$P$4-1))</f>
        <v>0.39830106854883324</v>
      </c>
      <c r="C17" s="274">
        <f>Averages!$B14+0.84*SQRT((Averages!$B14*(1-Averages!$B14))/Confidence!$D$5)*SQRT((Confidence!$P$4-Confidence!$D$5)/(Confidence!$P$4-1))</f>
        <v>0.89073820780025281</v>
      </c>
      <c r="D17" s="273">
        <f>Averages!$B14-1.04*SQRT((Averages!$B14*(1-Averages!$B14))/Confidence!$D$5)*SQRT((Confidence!$P$4-Confidence!$D$5)/(Confidence!$P$4-1))</f>
        <v>0.33967759959033089</v>
      </c>
      <c r="E17" s="275">
        <f>Averages!$B14+1.04*SQRT((Averages!$B14*(1-Averages!$B14))/Confidence!$D$5)*SQRT((Confidence!$P$4-Confidence!$D$5)/(Confidence!$P$4-1))</f>
        <v>0.94936167675875516</v>
      </c>
      <c r="F17" s="273">
        <f>Averages!$B14-1.28*SQRT((Averages!$B14*(1-Averages!$B14))/Confidence!$D$5)*SQRT((Confidence!$P$4-Confidence!$D$5)/(Confidence!$P$4-1))</f>
        <v>0.26932943684012811</v>
      </c>
      <c r="G17" s="274">
        <f>Averages!$B14+1.28*SQRT((Averages!$B14*(1-Averages!$B14))/Confidence!$D$5)*SQRT((Confidence!$P$4-Confidence!$D$5)/(Confidence!$P$4-1))</f>
        <v>1.0197098395089581</v>
      </c>
      <c r="H17" s="273">
        <f>Averages!$B14-1.64*SQRT((Averages!$B14*(1-Averages!$B14))/Confidence!$D$5)*SQRT((Confidence!$P$4-Confidence!$D$5)/(Confidence!$P$4-1))</f>
        <v>0.16380719271482391</v>
      </c>
      <c r="I17" s="275">
        <f>Averages!$B14+1.64*SQRT((Averages!$B14*(1-Averages!$B14))/Confidence!$D$5)*SQRT((Confidence!$P$4-Confidence!$D$5)/(Confidence!$P$4-1))</f>
        <v>1.1252320836342622</v>
      </c>
      <c r="J17" s="273">
        <f>Averages!$B14-1.96*SQRT((Averages!$B14*(1-Averages!$B14))/Confidence!$D$5)*SQRT((Confidence!$P$4-Confidence!$D$5)/(Confidence!$P$4-1))</f>
        <v>7.0009642381220205E-2</v>
      </c>
      <c r="K17" s="274">
        <f>Averages!$B14+1.96*SQRT((Averages!$B14*(1-Averages!$B14))/Confidence!$D$5)*SQRT((Confidence!$P$4-Confidence!$D$5)/(Confidence!$P$4-1))</f>
        <v>1.2190296339678659</v>
      </c>
      <c r="L17" s="273">
        <f>Averages!$B14-2.58*SQRT((Averages!$B14*(1-Averages!$B14))/Confidence!$D$5)*SQRT((Confidence!$P$4-Confidence!$D$5)/(Confidence!$P$4-1))</f>
        <v>-0.11172311139013713</v>
      </c>
      <c r="M17" s="275">
        <f>Averages!$B14+2.58*SQRT((Averages!$B14*(1-Averages!$B14))/Confidence!$D$5)*SQRT((Confidence!$P$4-Confidence!$D$5)/(Confidence!$P$4-1))</f>
        <v>1.4007623877392232</v>
      </c>
      <c r="N17" s="29"/>
      <c r="O17" s="88"/>
      <c r="P17" s="88"/>
      <c r="Q17" s="88"/>
    </row>
    <row r="18" spans="1:18" ht="14.25">
      <c r="A18" s="176" t="s">
        <v>2</v>
      </c>
      <c r="B18" s="276">
        <f>Averages!$B15-0.84*SQRT((Averages!$B15*(1-Averages!$B15))/Confidence!$D$5)*SQRT((Confidence!$P$4-Confidence!$D$5)/(Confidence!$P$4-1))</f>
        <v>-3.1017259618794146E-2</v>
      </c>
      <c r="C18" s="277">
        <f>Averages!$B15+0.84*SQRT((Averages!$B15*(1-Averages!$B15))/Confidence!$D$5)*SQRT((Confidence!$P$4-Confidence!$D$5)/(Confidence!$P$4-1))</f>
        <v>0.34158163497442023</v>
      </c>
      <c r="D18" s="276">
        <f>Averages!$B15-1.04*SQRT((Averages!$B15*(1-Averages!$B15))/Confidence!$D$5)*SQRT((Confidence!$P$4-Confidence!$D$5)/(Confidence!$P$4-1))</f>
        <v>-7.5374270879891125E-2</v>
      </c>
      <c r="E18" s="278">
        <f>Averages!$B15+1.04*SQRT((Averages!$B15*(1-Averages!$B15))/Confidence!$D$5)*SQRT((Confidence!$P$4-Confidence!$D$5)/(Confidence!$P$4-1))</f>
        <v>0.38593864623551721</v>
      </c>
      <c r="F18" s="276">
        <f>Averages!$B15-1.28*SQRT((Averages!$B15*(1-Averages!$B15))/Confidence!$D$5)*SQRT((Confidence!$P$4-Confidence!$D$5)/(Confidence!$P$4-1))</f>
        <v>-0.12860268439320749</v>
      </c>
      <c r="G18" s="277">
        <f>Averages!$B15+1.28*SQRT((Averages!$B15*(1-Averages!$B15))/Confidence!$D$5)*SQRT((Confidence!$P$4-Confidence!$D$5)/(Confidence!$P$4-1))</f>
        <v>0.43916705974883358</v>
      </c>
      <c r="H18" s="276">
        <f>Averages!$B15-1.64*SQRT((Averages!$B15*(1-Averages!$B15))/Confidence!$D$5)*SQRT((Confidence!$P$4-Confidence!$D$5)/(Confidence!$P$4-1))</f>
        <v>-0.20844530466318195</v>
      </c>
      <c r="I18" s="278">
        <f>Averages!$B15+1.64*SQRT((Averages!$B15*(1-Averages!$B15))/Confidence!$D$5)*SQRT((Confidence!$P$4-Confidence!$D$5)/(Confidence!$P$4-1))</f>
        <v>0.51900968001880798</v>
      </c>
      <c r="J18" s="276">
        <f>Averages!$B15-1.96*SQRT((Averages!$B15*(1-Averages!$B15))/Confidence!$D$5)*SQRT((Confidence!$P$4-Confidence!$D$5)/(Confidence!$P$4-1))</f>
        <v>-0.27941652268093708</v>
      </c>
      <c r="K18" s="277">
        <f>Averages!$B15+1.96*SQRT((Averages!$B15*(1-Averages!$B15))/Confidence!$D$5)*SQRT((Confidence!$P$4-Confidence!$D$5)/(Confidence!$P$4-1))</f>
        <v>0.58998089803656317</v>
      </c>
      <c r="L18" s="276">
        <f>Averages!$B15-2.58*SQRT((Averages!$B15*(1-Averages!$B15))/Confidence!$D$5)*SQRT((Confidence!$P$4-Confidence!$D$5)/(Confidence!$P$4-1))</f>
        <v>-0.41692325759033771</v>
      </c>
      <c r="M18" s="278">
        <f>Averages!$B15+2.58*SQRT((Averages!$B15*(1-Averages!$B15))/Confidence!$D$5)*SQRT((Confidence!$P$4-Confidence!$D$5)/(Confidence!$P$4-1))</f>
        <v>0.72748763294596386</v>
      </c>
      <c r="N18" s="29"/>
      <c r="O18" s="88"/>
      <c r="P18" s="88"/>
      <c r="Q18" s="88"/>
    </row>
    <row r="19" spans="1:18" s="14" customFormat="1" ht="14.25">
      <c r="A19" s="173" t="s">
        <v>7</v>
      </c>
      <c r="B19" s="279">
        <f>Averages!$B16-0.84*SQRT((Averages!$B16*(1-Averages!$B16))/Confidence!$D$5)*SQRT((Confidence!$P$4-Confidence!$D$5)/(Confidence!$P$4-1))</f>
        <v>0.23010866737996094</v>
      </c>
      <c r="C19" s="280">
        <f>Averages!$B16+0.84*SQRT((Averages!$B16*(1-Averages!$B16))/Confidence!$D$5)*SQRT((Confidence!$P$4-Confidence!$D$5)/(Confidence!$P$4-1))</f>
        <v>0.74433348428832213</v>
      </c>
      <c r="D19" s="279">
        <f>Averages!$B16-1.04*SQRT((Averages!$B16*(1-Averages!$B16))/Confidence!$D$5)*SQRT((Confidence!$P$4-Confidence!$D$5)/(Confidence!$P$4-1))</f>
        <v>0.16889142727182271</v>
      </c>
      <c r="E19" s="244">
        <f>Averages!$B16+1.04*SQRT((Averages!$B16*(1-Averages!$B16))/Confidence!$D$5)*SQRT((Confidence!$P$4-Confidence!$D$5)/(Confidence!$P$4-1))</f>
        <v>0.80555072439646036</v>
      </c>
      <c r="F19" s="279">
        <f>Averages!$B16-1.28*SQRT((Averages!$B16*(1-Averages!$B16))/Confidence!$D$5)*SQRT((Confidence!$P$4-Confidence!$D$5)/(Confidence!$P$4-1))</f>
        <v>9.5430739142056797E-2</v>
      </c>
      <c r="G19" s="280">
        <f>Averages!$B16+1.28*SQRT((Averages!$B16*(1-Averages!$B16))/Confidence!$D$5)*SQRT((Confidence!$P$4-Confidence!$D$5)/(Confidence!$P$4-1))</f>
        <v>0.87901141252622628</v>
      </c>
      <c r="H19" s="279">
        <f>Averages!$B16-1.64*SQRT((Averages!$B16*(1-Averages!$B16))/Confidence!$D$5)*SQRT((Confidence!$P$4-Confidence!$D$5)/(Confidence!$P$4-1))</f>
        <v>-1.4760293052591966E-2</v>
      </c>
      <c r="I19" s="244">
        <f>Averages!$B16+1.64*SQRT((Averages!$B16*(1-Averages!$B16))/Confidence!$D$5)*SQRT((Confidence!$P$4-Confidence!$D$5)/(Confidence!$P$4-1))</f>
        <v>0.98920244472087504</v>
      </c>
      <c r="J19" s="279">
        <f>Averages!$B16-1.96*SQRT((Averages!$B16*(1-Averages!$B16))/Confidence!$D$5)*SQRT((Confidence!$P$4-Confidence!$D$5)/(Confidence!$P$4-1))</f>
        <v>-0.11270787722561315</v>
      </c>
      <c r="K19" s="280">
        <f>Averages!$B16+1.96*SQRT((Averages!$B16*(1-Averages!$B16))/Confidence!$D$5)*SQRT((Confidence!$P$4-Confidence!$D$5)/(Confidence!$P$4-1))</f>
        <v>1.0871500288938962</v>
      </c>
      <c r="L19" s="279">
        <f>Averages!$B16-2.58*SQRT((Averages!$B16*(1-Averages!$B16))/Confidence!$D$5)*SQRT((Confidence!$P$4-Confidence!$D$5)/(Confidence!$P$4-1))</f>
        <v>-0.30248132156084173</v>
      </c>
      <c r="M19" s="244">
        <f>Averages!$B16+2.58*SQRT((Averages!$B16*(1-Averages!$B16))/Confidence!$D$5)*SQRT((Confidence!$P$4-Confidence!$D$5)/(Confidence!$P$4-1))</f>
        <v>1.2769234732291248</v>
      </c>
      <c r="N19" s="92"/>
      <c r="O19" s="89"/>
      <c r="P19" s="89"/>
      <c r="Q19" s="89"/>
    </row>
    <row r="20" spans="1:18" ht="14.25">
      <c r="A20" s="174" t="s">
        <v>8</v>
      </c>
      <c r="B20" s="281">
        <f>Averages!$B17-0.84*SQRT((Averages!$B17*(1-Averages!$B17))/Confidence!$D$5)*SQRT((Confidence!$P$4-Confidence!$D$5)/(Confidence!$P$4-1))</f>
        <v>0.55767169542697526</v>
      </c>
      <c r="C20" s="282">
        <f>Averages!$B17+0.84*SQRT((Averages!$B17*(1-Averages!$B17))/Confidence!$D$5)*SQRT((Confidence!$P$4-Confidence!$D$5)/(Confidence!$P$4-1))</f>
        <v>0.98854854247451562</v>
      </c>
      <c r="D20" s="281">
        <f>Averages!$B17-1.04*SQRT((Averages!$B17*(1-Averages!$B17))/Confidence!$D$5)*SQRT((Confidence!$P$4-Confidence!$D$5)/(Confidence!$P$4-1))</f>
        <v>0.50637683268322042</v>
      </c>
      <c r="E20" s="245">
        <f>Averages!$B17+1.04*SQRT((Averages!$B17*(1-Averages!$B17))/Confidence!$D$5)*SQRT((Confidence!$P$4-Confidence!$D$5)/(Confidence!$P$4-1))</f>
        <v>1.0398434052182703</v>
      </c>
      <c r="F20" s="281">
        <f>Averages!$B17-1.28*SQRT((Averages!$B17*(1-Averages!$B17))/Confidence!$D$5)*SQRT((Confidence!$P$4-Confidence!$D$5)/(Confidence!$P$4-1))</f>
        <v>0.44482299739071468</v>
      </c>
      <c r="G20" s="282">
        <f>Averages!$B17+1.28*SQRT((Averages!$B17*(1-Averages!$B17))/Confidence!$D$5)*SQRT((Confidence!$P$4-Confidence!$D$5)/(Confidence!$P$4-1))</f>
        <v>1.1013972405107761</v>
      </c>
      <c r="H20" s="281">
        <f>Averages!$B17-1.64*SQRT((Averages!$B17*(1-Averages!$B17))/Confidence!$D$5)*SQRT((Confidence!$P$4-Confidence!$D$5)/(Confidence!$P$4-1))</f>
        <v>0.35249224445195604</v>
      </c>
      <c r="I20" s="245">
        <f>Averages!$B17+1.64*SQRT((Averages!$B17*(1-Averages!$B17))/Confidence!$D$5)*SQRT((Confidence!$P$4-Confidence!$D$5)/(Confidence!$P$4-1))</f>
        <v>1.1937279934495348</v>
      </c>
      <c r="J20" s="281">
        <f>Averages!$B17-1.96*SQRT((Averages!$B17*(1-Averages!$B17))/Confidence!$D$5)*SQRT((Confidence!$P$4-Confidence!$D$5)/(Confidence!$P$4-1))</f>
        <v>0.27042046406194831</v>
      </c>
      <c r="K20" s="282">
        <f>Averages!$B17+1.96*SQRT((Averages!$B17*(1-Averages!$B17))/Confidence!$D$5)*SQRT((Confidence!$P$4-Confidence!$D$5)/(Confidence!$P$4-1))</f>
        <v>1.2757997738395426</v>
      </c>
      <c r="L20" s="281">
        <f>Averages!$B17-2.58*SQRT((Averages!$B17*(1-Averages!$B17))/Confidence!$D$5)*SQRT((Confidence!$P$4-Confidence!$D$5)/(Confidence!$P$4-1))</f>
        <v>0.11140638955630844</v>
      </c>
      <c r="M20" s="245">
        <f>Averages!$B17+2.58*SQRT((Averages!$B17*(1-Averages!$B17))/Confidence!$D$5)*SQRT((Confidence!$P$4-Confidence!$D$5)/(Confidence!$P$4-1))</f>
        <v>1.4348138483451824</v>
      </c>
      <c r="N20" s="29"/>
      <c r="O20" s="88"/>
      <c r="P20" s="88"/>
      <c r="Q20" s="88"/>
      <c r="R20" s="15"/>
    </row>
    <row r="21" spans="1:18" s="14" customFormat="1" ht="14.25">
      <c r="A21" s="171" t="s">
        <v>133</v>
      </c>
      <c r="B21" s="269">
        <f>Averages!$B18-0.84*SQRT((Averages!$B18*(1-Averages!$B18))/Confidence!$D$5)*SQRT((Confidence!$P$4-Confidence!$D$5)/(Confidence!$P$4-1))</f>
        <v>-3.3649386962122663E-2</v>
      </c>
      <c r="C21" s="270">
        <f>Averages!$B18+0.84*SQRT((Averages!$B18*(1-Averages!$B18))/Confidence!$D$5)*SQRT((Confidence!$P$4-Confidence!$D$5)/(Confidence!$P$4-1))</f>
        <v>0.33375263126972338</v>
      </c>
      <c r="D21" s="269">
        <f>Averages!$B18-1.04*SQRT((Averages!$B18*(1-Averages!$B18))/Confidence!$D$5)*SQRT((Confidence!$P$4-Confidence!$D$5)/(Confidence!$P$4-1))</f>
        <v>-7.7387722465913883E-2</v>
      </c>
      <c r="E21" s="242">
        <f>Averages!$B18+1.04*SQRT((Averages!$B18*(1-Averages!$B18))/Confidence!$D$5)*SQRT((Confidence!$P$4-Confidence!$D$5)/(Confidence!$P$4-1))</f>
        <v>0.37749096677351457</v>
      </c>
      <c r="F21" s="269">
        <f>Averages!$B18-1.28*SQRT((Averages!$B18*(1-Averages!$B18))/Confidence!$D$5)*SQRT((Confidence!$P$4-Confidence!$D$5)/(Confidence!$P$4-1))</f>
        <v>-0.12987372507046335</v>
      </c>
      <c r="G21" s="270">
        <f>Averages!$B18+1.28*SQRT((Averages!$B18*(1-Averages!$B18))/Confidence!$D$5)*SQRT((Confidence!$P$4-Confidence!$D$5)/(Confidence!$P$4-1))</f>
        <v>0.42997696937806407</v>
      </c>
      <c r="H21" s="269">
        <f>Averages!$B18-1.64*SQRT((Averages!$B18*(1-Averages!$B18))/Confidence!$D$5)*SQRT((Confidence!$P$4-Confidence!$D$5)/(Confidence!$P$4-1))</f>
        <v>-0.20860272897728743</v>
      </c>
      <c r="I21" s="242">
        <f>Averages!$B18+1.64*SQRT((Averages!$B18*(1-Averages!$B18))/Confidence!$D$5)*SQRT((Confidence!$P$4-Confidence!$D$5)/(Confidence!$P$4-1))</f>
        <v>0.5087059732848882</v>
      </c>
      <c r="J21" s="269">
        <f>Averages!$B18-1.96*SQRT((Averages!$B18*(1-Averages!$B18))/Confidence!$D$5)*SQRT((Confidence!$P$4-Confidence!$D$5)/(Confidence!$P$4-1))</f>
        <v>-0.27858406578335337</v>
      </c>
      <c r="K21" s="270">
        <f>Averages!$B18+1.96*SQRT((Averages!$B18*(1-Averages!$B18))/Confidence!$D$5)*SQRT((Confidence!$P$4-Confidence!$D$5)/(Confidence!$P$4-1))</f>
        <v>0.57868731009095409</v>
      </c>
      <c r="L21" s="269">
        <f>Averages!$B18-2.58*SQRT((Averages!$B18*(1-Averages!$B18))/Confidence!$D$5)*SQRT((Confidence!$P$4-Confidence!$D$5)/(Confidence!$P$4-1))</f>
        <v>-0.41417290584510619</v>
      </c>
      <c r="M21" s="242">
        <f>Averages!$B18+2.58*SQRT((Averages!$B18*(1-Averages!$B18))/Confidence!$D$5)*SQRT((Confidence!$P$4-Confidence!$D$5)/(Confidence!$P$4-1))</f>
        <v>0.71427615015270685</v>
      </c>
      <c r="N21" s="92"/>
      <c r="O21" s="89"/>
      <c r="P21" s="89"/>
      <c r="Q21" s="89"/>
    </row>
    <row r="22" spans="1:18" ht="14.25">
      <c r="A22" s="172" t="s">
        <v>134</v>
      </c>
      <c r="B22" s="271">
        <f>Averages!$B19-0.84*SQRT((Averages!$B19*(1-Averages!$B19))/Confidence!$D$5)*SQRT((Confidence!$P$4-Confidence!$D$5)/(Confidence!$P$4-1))</f>
        <v>7.7539659144985118E-2</v>
      </c>
      <c r="C22" s="272">
        <f>Averages!$B19+0.84*SQRT((Averages!$B19*(1-Averages!$B19))/Confidence!$D$5)*SQRT((Confidence!$P$4-Confidence!$D$5)/(Confidence!$P$4-1))</f>
        <v>0.556185694233438</v>
      </c>
      <c r="D22" s="271">
        <f>Averages!$B19-1.04*SQRT((Averages!$B19*(1-Averages!$B19))/Confidence!$D$5)*SQRT((Confidence!$P$4-Confidence!$D$5)/(Confidence!$P$4-1))</f>
        <v>2.055798830112171E-2</v>
      </c>
      <c r="E22" s="243">
        <f>Averages!$B19+1.04*SQRT((Averages!$B19*(1-Averages!$B19))/Confidence!$D$5)*SQRT((Confidence!$P$4-Confidence!$D$5)/(Confidence!$P$4-1))</f>
        <v>0.6131673650773013</v>
      </c>
      <c r="F22" s="271">
        <f>Averages!$B19-1.28*SQRT((Averages!$B19*(1-Averages!$B19))/Confidence!$D$5)*SQRT((Confidence!$P$4-Confidence!$D$5)/(Confidence!$P$4-1))</f>
        <v>-4.7820016711514424E-2</v>
      </c>
      <c r="G22" s="272">
        <f>Averages!$B19+1.28*SQRT((Averages!$B19*(1-Averages!$B19))/Confidence!$D$5)*SQRT((Confidence!$P$4-Confidence!$D$5)/(Confidence!$P$4-1))</f>
        <v>0.68154537008993743</v>
      </c>
      <c r="H22" s="271">
        <f>Averages!$B19-1.64*SQRT((Averages!$B19*(1-Averages!$B19))/Confidence!$D$5)*SQRT((Confidence!$P$4-Confidence!$D$5)/(Confidence!$P$4-1))</f>
        <v>-0.15038702423046851</v>
      </c>
      <c r="I22" s="243">
        <f>Averages!$B19+1.64*SQRT((Averages!$B19*(1-Averages!$B19))/Confidence!$D$5)*SQRT((Confidence!$P$4-Confidence!$D$5)/(Confidence!$P$4-1))</f>
        <v>0.78411237760889163</v>
      </c>
      <c r="J22" s="271">
        <f>Averages!$B19-1.96*SQRT((Averages!$B19*(1-Averages!$B19))/Confidence!$D$5)*SQRT((Confidence!$P$4-Confidence!$D$5)/(Confidence!$P$4-1))</f>
        <v>-0.24155769758065004</v>
      </c>
      <c r="K22" s="272">
        <f>Averages!$B19+1.96*SQRT((Averages!$B19*(1-Averages!$B19))/Confidence!$D$5)*SQRT((Confidence!$P$4-Confidence!$D$5)/(Confidence!$P$4-1))</f>
        <v>0.87528305095907311</v>
      </c>
      <c r="L22" s="271">
        <f>Averages!$B19-2.58*SQRT((Averages!$B19*(1-Averages!$B19))/Confidence!$D$5)*SQRT((Confidence!$P$4-Confidence!$D$5)/(Confidence!$P$4-1))</f>
        <v>-0.41820087719662669</v>
      </c>
      <c r="M22" s="243">
        <f>Averages!$B19+2.58*SQRT((Averages!$B19*(1-Averages!$B19))/Confidence!$D$5)*SQRT((Confidence!$P$4-Confidence!$D$5)/(Confidence!$P$4-1))</f>
        <v>1.0519262305750496</v>
      </c>
      <c r="N22" s="29"/>
      <c r="O22" s="88"/>
      <c r="P22" s="88"/>
      <c r="Q22" s="88"/>
    </row>
    <row r="23" spans="1:18" s="14" customFormat="1" ht="14.25">
      <c r="A23" s="173" t="s">
        <v>135</v>
      </c>
      <c r="B23" s="279">
        <f>Averages!$B20-0.84*SQRT((Averages!$B20*(1-Averages!$B20))/Confidence!$D$5)*SQRT((Confidence!$P$4-Confidence!$D$5)/(Confidence!$P$4-1))</f>
        <v>0.27592851283608477</v>
      </c>
      <c r="C23" s="280">
        <f>Averages!$B20+0.84*SQRT((Averages!$B20*(1-Averages!$B20))/Confidence!$D$5)*SQRT((Confidence!$P$4-Confidence!$D$5)/(Confidence!$P$4-1))</f>
        <v>0.7892282933491942</v>
      </c>
      <c r="D23" s="279">
        <f>Averages!$B20-1.04*SQRT((Averages!$B20*(1-Averages!$B20))/Confidence!$D$5)*SQRT((Confidence!$P$4-Confidence!$D$5)/(Confidence!$P$4-1))</f>
        <v>0.21482139610833362</v>
      </c>
      <c r="E23" s="244">
        <f>Averages!$B20+1.04*SQRT((Averages!$B20*(1-Averages!$B20))/Confidence!$D$5)*SQRT((Confidence!$P$4-Confidence!$D$5)/(Confidence!$P$4-1))</f>
        <v>0.85033541007694535</v>
      </c>
      <c r="F23" s="279">
        <f>Averages!$B20-1.28*SQRT((Averages!$B20*(1-Averages!$B20))/Confidence!$D$5)*SQRT((Confidence!$P$4-Confidence!$D$5)/(Confidence!$P$4-1))</f>
        <v>0.14149285603503226</v>
      </c>
      <c r="G23" s="280">
        <f>Averages!$B20+1.28*SQRT((Averages!$B20*(1-Averages!$B20))/Confidence!$D$5)*SQRT((Confidence!$P$4-Confidence!$D$5)/(Confidence!$P$4-1))</f>
        <v>0.92366395015024672</v>
      </c>
      <c r="H23" s="279">
        <f>Averages!$B20-1.64*SQRT((Averages!$B20*(1-Averages!$B20))/Confidence!$D$5)*SQRT((Confidence!$P$4-Confidence!$D$5)/(Confidence!$P$4-1))</f>
        <v>3.1500045925080267E-2</v>
      </c>
      <c r="I23" s="244">
        <f>Averages!$B20+1.64*SQRT((Averages!$B20*(1-Averages!$B20))/Confidence!$D$5)*SQRT((Confidence!$P$4-Confidence!$D$5)/(Confidence!$P$4-1))</f>
        <v>1.0336567602601987</v>
      </c>
      <c r="J23" s="279">
        <f>Averages!$B20-1.96*SQRT((Averages!$B20*(1-Averages!$B20))/Confidence!$D$5)*SQRT((Confidence!$P$4-Confidence!$D$5)/(Confidence!$P$4-1))</f>
        <v>-6.6271340839321624E-2</v>
      </c>
      <c r="K23" s="280">
        <f>Averages!$B20+1.96*SQRT((Averages!$B20*(1-Averages!$B20))/Confidence!$D$5)*SQRT((Confidence!$P$4-Confidence!$D$5)/(Confidence!$P$4-1))</f>
        <v>1.1314281470246006</v>
      </c>
      <c r="L23" s="279">
        <f>Averages!$B20-2.58*SQRT((Averages!$B20*(1-Averages!$B20))/Confidence!$D$5)*SQRT((Confidence!$P$4-Confidence!$D$5)/(Confidence!$P$4-1))</f>
        <v>-0.25570340269535019</v>
      </c>
      <c r="M23" s="244">
        <f>Averages!$B20+2.58*SQRT((Averages!$B20*(1-Averages!$B20))/Confidence!$D$5)*SQRT((Confidence!$P$4-Confidence!$D$5)/(Confidence!$P$4-1))</f>
        <v>1.3208602088806292</v>
      </c>
      <c r="N23" s="92"/>
      <c r="O23" s="89"/>
      <c r="P23" s="89"/>
      <c r="Q23" s="89"/>
    </row>
    <row r="24" spans="1:18" ht="14.25">
      <c r="A24" s="174" t="s">
        <v>136</v>
      </c>
      <c r="B24" s="281">
        <f>Averages!$B21-0.84*SQRT((Averages!$B21*(1-Averages!$B21))/Confidence!$D$5)*SQRT((Confidence!$P$4-Confidence!$D$5)/(Confidence!$P$4-1))</f>
        <v>0.4956339107630649</v>
      </c>
      <c r="C24" s="282">
        <f>Averages!$B21+0.84*SQRT((Averages!$B21*(1-Averages!$B21))/Confidence!$D$5)*SQRT((Confidence!$P$4-Confidence!$D$5)/(Confidence!$P$4-1))</f>
        <v>0.95487055826417921</v>
      </c>
      <c r="D24" s="281">
        <f>Averages!$B21-1.04*SQRT((Averages!$B21*(1-Averages!$B21))/Confidence!$D$5)*SQRT((Confidence!$P$4-Confidence!$D$5)/(Confidence!$P$4-1))</f>
        <v>0.44096288129864647</v>
      </c>
      <c r="E24" s="245">
        <f>Averages!$B21+1.04*SQRT((Averages!$B21*(1-Averages!$B21))/Confidence!$D$5)*SQRT((Confidence!$P$4-Confidence!$D$5)/(Confidence!$P$4-1))</f>
        <v>1.0095415877285978</v>
      </c>
      <c r="F24" s="281">
        <f>Averages!$B21-1.28*SQRT((Averages!$B21*(1-Averages!$B21))/Confidence!$D$5)*SQRT((Confidence!$P$4-Confidence!$D$5)/(Confidence!$P$4-1))</f>
        <v>0.37535764594134441</v>
      </c>
      <c r="G24" s="282">
        <f>Averages!$B21+1.28*SQRT((Averages!$B21*(1-Averages!$B21))/Confidence!$D$5)*SQRT((Confidence!$P$4-Confidence!$D$5)/(Confidence!$P$4-1))</f>
        <v>1.0751468230858998</v>
      </c>
      <c r="H24" s="281">
        <f>Averages!$B21-1.64*SQRT((Averages!$B21*(1-Averages!$B21))/Confidence!$D$5)*SQRT((Confidence!$P$4-Confidence!$D$5)/(Confidence!$P$4-1))</f>
        <v>0.2769497929053914</v>
      </c>
      <c r="I24" s="245">
        <f>Averages!$B21+1.64*SQRT((Averages!$B21*(1-Averages!$B21))/Confidence!$D$5)*SQRT((Confidence!$P$4-Confidence!$D$5)/(Confidence!$P$4-1))</f>
        <v>1.1735546761218527</v>
      </c>
      <c r="J24" s="281">
        <f>Averages!$B21-1.96*SQRT((Averages!$B21*(1-Averages!$B21))/Confidence!$D$5)*SQRT((Confidence!$P$4-Confidence!$D$5)/(Confidence!$P$4-1))</f>
        <v>0.18947614576232197</v>
      </c>
      <c r="K24" s="282">
        <f>Averages!$B21+1.96*SQRT((Averages!$B21*(1-Averages!$B21))/Confidence!$D$5)*SQRT((Confidence!$P$4-Confidence!$D$5)/(Confidence!$P$4-1))</f>
        <v>1.2610283232649222</v>
      </c>
      <c r="L24" s="281">
        <f>Averages!$B21-2.58*SQRT((Averages!$B21*(1-Averages!$B21))/Confidence!$D$5)*SQRT((Confidence!$P$4-Confidence!$D$5)/(Confidence!$P$4-1))</f>
        <v>1.9995954422624918E-2</v>
      </c>
      <c r="M24" s="245">
        <f>Averages!$B21+2.58*SQRT((Averages!$B21*(1-Averages!$B21))/Confidence!$D$5)*SQRT((Confidence!$P$4-Confidence!$D$5)/(Confidence!$P$4-1))</f>
        <v>1.4305085146046193</v>
      </c>
      <c r="N24" s="29"/>
      <c r="O24" s="88"/>
      <c r="P24" s="88"/>
      <c r="Q24" s="88"/>
    </row>
    <row r="26" spans="1:18" ht="17.25" customHeight="1">
      <c r="B26" s="18"/>
      <c r="C26" s="18"/>
      <c r="D26" s="18"/>
      <c r="E26" s="18"/>
      <c r="F26" s="18"/>
      <c r="G26" s="18"/>
      <c r="H26" s="18"/>
      <c r="I26" s="18"/>
      <c r="J26" s="18"/>
      <c r="K26" s="18"/>
      <c r="L26" s="18"/>
      <c r="M26" s="18"/>
    </row>
    <row r="28" spans="1:18">
      <c r="E28" s="13"/>
    </row>
  </sheetData>
  <mergeCells count="9">
    <mergeCell ref="A4:O4"/>
    <mergeCell ref="A7:K7"/>
    <mergeCell ref="J9:K9"/>
    <mergeCell ref="L9:M9"/>
    <mergeCell ref="A5:C5"/>
    <mergeCell ref="B9:C9"/>
    <mergeCell ref="D9:E9"/>
    <mergeCell ref="F9:G9"/>
    <mergeCell ref="H9:I9"/>
  </mergeCells>
  <hyperlinks>
    <hyperlink ref="A2" r:id="rId1"/>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O108"/>
  <sheetViews>
    <sheetView zoomScale="96" zoomScaleNormal="96" zoomScalePageLayoutView="96" workbookViewId="0">
      <selection activeCell="F16" sqref="F16"/>
    </sheetView>
  </sheetViews>
  <sheetFormatPr defaultColWidth="9.140625" defaultRowHeight="14.25"/>
  <cols>
    <col min="1" max="7" width="10.28515625" style="29" customWidth="1"/>
    <col min="8" max="8" width="12.140625" style="29" customWidth="1"/>
    <col min="9" max="10" width="10.28515625" style="29" customWidth="1"/>
    <col min="11" max="11" width="10.7109375" style="29" bestFit="1" customWidth="1"/>
    <col min="12" max="15" width="11.42578125" style="29" bestFit="1" customWidth="1"/>
    <col min="16" max="16384" width="9.140625" style="29"/>
  </cols>
  <sheetData>
    <row r="1" spans="1:15" ht="18.75">
      <c r="A1" s="44" t="s">
        <v>166</v>
      </c>
      <c r="B1" s="44"/>
    </row>
    <row r="2" spans="1:15" ht="15">
      <c r="A2" s="130" t="s">
        <v>167</v>
      </c>
      <c r="B2" s="130"/>
    </row>
    <row r="4" spans="1:15" ht="15" customHeight="1">
      <c r="A4" s="424" t="s">
        <v>139</v>
      </c>
      <c r="B4" s="424"/>
      <c r="C4" s="424"/>
      <c r="D4" s="424"/>
      <c r="E4" s="424"/>
      <c r="F4" s="424"/>
      <c r="G4" s="424"/>
      <c r="H4" s="424"/>
      <c r="I4" s="424"/>
      <c r="J4" s="424"/>
      <c r="K4" s="424"/>
      <c r="L4" s="94"/>
    </row>
    <row r="6" spans="1:15" ht="54" customHeight="1">
      <c r="A6" s="96" t="s">
        <v>1</v>
      </c>
      <c r="B6" s="97" t="s">
        <v>71</v>
      </c>
      <c r="C6" s="283" t="s">
        <v>83</v>
      </c>
      <c r="D6" s="153" t="s">
        <v>84</v>
      </c>
      <c r="E6" s="97" t="s">
        <v>3</v>
      </c>
      <c r="F6" s="98" t="s">
        <v>4</v>
      </c>
      <c r="G6" s="98" t="s">
        <v>79</v>
      </c>
      <c r="H6" s="99" t="s">
        <v>5</v>
      </c>
      <c r="I6" s="97" t="s">
        <v>2</v>
      </c>
      <c r="J6" s="98" t="s">
        <v>7</v>
      </c>
      <c r="K6" s="99" t="s">
        <v>8</v>
      </c>
      <c r="L6" s="97" t="s">
        <v>133</v>
      </c>
      <c r="M6" s="98" t="s">
        <v>134</v>
      </c>
      <c r="N6" s="98" t="s">
        <v>135</v>
      </c>
      <c r="O6" s="100" t="s">
        <v>136</v>
      </c>
    </row>
    <row r="7" spans="1:15">
      <c r="A7" s="101">
        <v>0</v>
      </c>
      <c r="B7" s="106">
        <v>0.93821575326451601</v>
      </c>
      <c r="C7" s="284">
        <v>0.98775407326812004</v>
      </c>
      <c r="D7" s="154">
        <v>0.99643876200706305</v>
      </c>
      <c r="E7" s="106">
        <v>0.50273747965046001</v>
      </c>
      <c r="F7" s="107">
        <v>0.83190621322003799</v>
      </c>
      <c r="G7" s="107">
        <v>0.96936243587493998</v>
      </c>
      <c r="H7" s="108">
        <v>0.99530203930162797</v>
      </c>
      <c r="I7" s="106">
        <v>0.853753723706134</v>
      </c>
      <c r="J7" s="107">
        <v>0.98529371819123701</v>
      </c>
      <c r="K7" s="108">
        <v>0.99830524524478004</v>
      </c>
      <c r="L7" s="106">
        <v>0.84341674079659801</v>
      </c>
      <c r="M7" s="107">
        <v>0.96263821041397402</v>
      </c>
      <c r="N7" s="107">
        <v>0.98905221881602101</v>
      </c>
      <c r="O7" s="109">
        <v>0.99776854601535503</v>
      </c>
    </row>
    <row r="8" spans="1:15">
      <c r="A8" s="102">
        <v>1</v>
      </c>
      <c r="B8" s="110">
        <v>0.93247563652798204</v>
      </c>
      <c r="C8" s="285">
        <v>0.98660296265227998</v>
      </c>
      <c r="D8" s="155">
        <v>0.99607643206563101</v>
      </c>
      <c r="E8" s="110">
        <v>0.47881711629991702</v>
      </c>
      <c r="F8" s="111">
        <v>0.81936710144382896</v>
      </c>
      <c r="G8" s="111">
        <v>0.96635786273869695</v>
      </c>
      <c r="H8" s="112">
        <v>0.99483063576999498</v>
      </c>
      <c r="I8" s="110">
        <v>0.84243947623819604</v>
      </c>
      <c r="J8" s="111">
        <v>0.98391997527875996</v>
      </c>
      <c r="K8" s="112">
        <v>0.99812976144112697</v>
      </c>
      <c r="L8" s="110">
        <v>0.831266049984833</v>
      </c>
      <c r="M8" s="111">
        <v>0.95909058984029005</v>
      </c>
      <c r="N8" s="111">
        <v>0.98801428918266099</v>
      </c>
      <c r="O8" s="113">
        <v>0.99753991347997994</v>
      </c>
    </row>
    <row r="9" spans="1:15">
      <c r="A9" s="103">
        <v>2</v>
      </c>
      <c r="B9" s="114">
        <v>0.92624415297039997</v>
      </c>
      <c r="C9" s="286">
        <v>0.98534525360741898</v>
      </c>
      <c r="D9" s="156">
        <v>0.99567739762020402</v>
      </c>
      <c r="E9" s="114">
        <v>0.45499349844473602</v>
      </c>
      <c r="F9" s="115">
        <v>0.80611062553344903</v>
      </c>
      <c r="G9" s="115">
        <v>0.96306986180057996</v>
      </c>
      <c r="H9" s="116">
        <v>0.99431220090120298</v>
      </c>
      <c r="I9" s="114">
        <v>0.83042376910702798</v>
      </c>
      <c r="J9" s="115">
        <v>0.98242019790244395</v>
      </c>
      <c r="K9" s="116">
        <v>0.99793614468825098</v>
      </c>
      <c r="L9" s="114">
        <v>0.81837552211722697</v>
      </c>
      <c r="M9" s="115">
        <v>0.95522178075506203</v>
      </c>
      <c r="N9" s="115">
        <v>0.98687926165315198</v>
      </c>
      <c r="O9" s="117">
        <v>0.99728791915835302</v>
      </c>
    </row>
    <row r="10" spans="1:15">
      <c r="A10" s="102">
        <v>3</v>
      </c>
      <c r="B10" s="110">
        <v>0.91948725063358405</v>
      </c>
      <c r="C10" s="285">
        <v>0.983971389539402</v>
      </c>
      <c r="D10" s="155">
        <v>0.99523797461660202</v>
      </c>
      <c r="E10" s="110">
        <v>0.43137413632301602</v>
      </c>
      <c r="F10" s="111">
        <v>0.79212808739367602</v>
      </c>
      <c r="G10" s="111">
        <v>0.959473985866653</v>
      </c>
      <c r="H10" s="112">
        <v>0.99374209932912505</v>
      </c>
      <c r="I10" s="110">
        <v>0.81769003346219304</v>
      </c>
      <c r="J10" s="111">
        <v>0.98078326893650103</v>
      </c>
      <c r="K10" s="112">
        <v>0.99772252946497197</v>
      </c>
      <c r="L10" s="110">
        <v>0.80473154438341599</v>
      </c>
      <c r="M10" s="111">
        <v>0.95100578812241798</v>
      </c>
      <c r="N10" s="111">
        <v>0.98563831123942902</v>
      </c>
      <c r="O10" s="113">
        <v>0.99701018963878096</v>
      </c>
    </row>
    <row r="11" spans="1:15">
      <c r="A11" s="103">
        <v>4</v>
      </c>
      <c r="B11" s="114">
        <v>0.91217003366000604</v>
      </c>
      <c r="C11" s="286">
        <v>0.982471018716919</v>
      </c>
      <c r="D11" s="156">
        <v>0.99475411652031398</v>
      </c>
      <c r="E11" s="114">
        <v>0.40806285975057999</v>
      </c>
      <c r="F11" s="115">
        <v>0.77741561497292599</v>
      </c>
      <c r="G11" s="115">
        <v>0.95554414279440403</v>
      </c>
      <c r="H11" s="116">
        <v>0.99311525078963903</v>
      </c>
      <c r="I11" s="114">
        <v>0.80422552781280698</v>
      </c>
      <c r="J11" s="115">
        <v>0.97899717722463697</v>
      </c>
      <c r="K11" s="116">
        <v>0.99748686010449805</v>
      </c>
      <c r="L11" s="114">
        <v>0.79032520890339997</v>
      </c>
      <c r="M11" s="115">
        <v>0.94641511564901204</v>
      </c>
      <c r="N11" s="115">
        <v>0.98428186192584</v>
      </c>
      <c r="O11" s="117">
        <v>0.99670411333484199</v>
      </c>
    </row>
    <row r="12" spans="1:15">
      <c r="A12" s="102">
        <v>5</v>
      </c>
      <c r="B12" s="110">
        <v>0.90425705314611304</v>
      </c>
      <c r="C12" s="285">
        <v>0.980832940228204</v>
      </c>
      <c r="D12" s="155">
        <v>0.99422138020885398</v>
      </c>
      <c r="E12" s="110">
        <v>0.38515803709958601</v>
      </c>
      <c r="F12" s="111">
        <v>0.76197474166479096</v>
      </c>
      <c r="G12" s="111">
        <v>0.95125258071815399</v>
      </c>
      <c r="H12" s="112">
        <v>0.99242608993724002</v>
      </c>
      <c r="I12" s="110">
        <v>0.79002196246703704</v>
      </c>
      <c r="J12" s="111">
        <v>0.97704896260046503</v>
      </c>
      <c r="K12" s="112">
        <v>0.99722687180098302</v>
      </c>
      <c r="L12" s="110">
        <v>0.775152985090796</v>
      </c>
      <c r="M12" s="111">
        <v>0.94142080040167997</v>
      </c>
      <c r="N12" s="111">
        <v>0.98279953288133703</v>
      </c>
      <c r="O12" s="113">
        <v>0.99636681721911302</v>
      </c>
    </row>
    <row r="13" spans="1:15">
      <c r="A13" s="103">
        <v>6</v>
      </c>
      <c r="B13" s="114">
        <v>0.89571266477376998</v>
      </c>
      <c r="C13" s="286">
        <v>0.97904504872779097</v>
      </c>
      <c r="D13" s="156">
        <v>0.99363488898978802</v>
      </c>
      <c r="E13" s="114">
        <v>0.36275099687993301</v>
      </c>
      <c r="F13" s="115">
        <v>0.74581294813116095</v>
      </c>
      <c r="G13" s="115">
        <v>0.94656989641607703</v>
      </c>
      <c r="H13" s="116">
        <v>0.99166852306735698</v>
      </c>
      <c r="I13" s="114">
        <v>0.775076120819016</v>
      </c>
      <c r="J13" s="115">
        <v>0.974924660981349</v>
      </c>
      <c r="K13" s="116">
        <v>0.99694006980344996</v>
      </c>
      <c r="L13" s="114">
        <v>0.75921736898013004</v>
      </c>
      <c r="M13" s="115">
        <v>0.93599247771374505</v>
      </c>
      <c r="N13" s="115">
        <v>0.98118008288639802</v>
      </c>
      <c r="O13" s="117">
        <v>0.99599514142134404</v>
      </c>
    </row>
    <row r="14" spans="1:15">
      <c r="A14" s="102">
        <v>7</v>
      </c>
      <c r="B14" s="110">
        <v>0.88650145866836805</v>
      </c>
      <c r="C14" s="285">
        <v>0.97709427852783504</v>
      </c>
      <c r="D14" s="155">
        <v>0.99298929257612101</v>
      </c>
      <c r="E14" s="110">
        <v>0.34092470225226401</v>
      </c>
      <c r="F14" s="111">
        <v>0.72894414513083505</v>
      </c>
      <c r="G14" s="111">
        <v>0.94146507221218001</v>
      </c>
      <c r="H14" s="112">
        <v>0.99083588162398295</v>
      </c>
      <c r="I14" s="110">
        <v>0.75939045896281798</v>
      </c>
      <c r="J14" s="111">
        <v>0.97260925040616897</v>
      </c>
      <c r="K14" s="112">
        <v>0.99662370664274502</v>
      </c>
      <c r="L14" s="110">
        <v>0.74252748614228004</v>
      </c>
      <c r="M14" s="111">
        <v>0.93009848199121403</v>
      </c>
      <c r="N14" s="111">
        <v>0.97941135339262797</v>
      </c>
      <c r="O14" s="113">
        <v>0.99558561152515201</v>
      </c>
    </row>
    <row r="15" spans="1:15">
      <c r="A15" s="103">
        <v>8</v>
      </c>
      <c r="B15" s="114">
        <v>0.87658876568117305</v>
      </c>
      <c r="C15" s="286">
        <v>0.97496654774161395</v>
      </c>
      <c r="D15" s="156">
        <v>0.99227872385857097</v>
      </c>
      <c r="E15" s="114">
        <v>0.31975271362260599</v>
      </c>
      <c r="F15" s="115">
        <v>0.71138907478711</v>
      </c>
      <c r="G15" s="115">
        <v>0.93590554743035703</v>
      </c>
      <c r="H15" s="116">
        <v>0.98992087239697402</v>
      </c>
      <c r="I15" s="114">
        <v>0.74297366261673703</v>
      </c>
      <c r="J15" s="115">
        <v>0.97008659908887696</v>
      </c>
      <c r="K15" s="116">
        <v>0.99627475722832604</v>
      </c>
      <c r="L15" s="114">
        <v>0.72509962262649696</v>
      </c>
      <c r="M15" s="115">
        <v>0.92370598942770699</v>
      </c>
      <c r="N15" s="115">
        <v>0.97748021076542602</v>
      </c>
      <c r="O15" s="117">
        <v>0.99513440839132705</v>
      </c>
    </row>
    <row r="16" spans="1:15">
      <c r="A16" s="104">
        <v>9</v>
      </c>
      <c r="B16" s="110">
        <v>0.86594124247079896</v>
      </c>
      <c r="C16" s="285">
        <v>0.97264670336541104</v>
      </c>
      <c r="D16" s="155">
        <v>0.99149675232769896</v>
      </c>
      <c r="E16" s="110">
        <v>0.29929845813762102</v>
      </c>
      <c r="F16" s="111">
        <v>0.69317560754177199</v>
      </c>
      <c r="G16" s="111">
        <v>0.929857330994593</v>
      </c>
      <c r="H16" s="112">
        <v>0.98891552434727703</v>
      </c>
      <c r="I16" s="110">
        <v>0.72584113842495401</v>
      </c>
      <c r="J16" s="111">
        <v>0.96733941678981705</v>
      </c>
      <c r="K16" s="112">
        <v>0.99588989164332098</v>
      </c>
      <c r="L16" s="110">
        <v>0.70695765713588699</v>
      </c>
      <c r="M16" s="111">
        <v>0.91678120890967396</v>
      </c>
      <c r="N16" s="111">
        <v>0.97537248841649105</v>
      </c>
      <c r="O16" s="113">
        <v>0.99463733533142595</v>
      </c>
    </row>
    <row r="17" spans="1:15">
      <c r="A17" s="103">
        <v>10</v>
      </c>
      <c r="B17" s="114">
        <v>0.85452753529041103</v>
      </c>
      <c r="C17" s="286">
        <v>0.97011846839117999</v>
      </c>
      <c r="D17" s="156">
        <v>0.99063633401927498</v>
      </c>
      <c r="E17" s="114">
        <v>0.27961480876318601</v>
      </c>
      <c r="F17" s="115">
        <v>0.674338913021446</v>
      </c>
      <c r="G17" s="115">
        <v>0.92328516225248702</v>
      </c>
      <c r="H17" s="116">
        <v>0.98781113204341098</v>
      </c>
      <c r="I17" s="114">
        <v>0.70801541561947201</v>
      </c>
      <c r="J17" s="115">
        <v>0.96434921106660498</v>
      </c>
      <c r="K17" s="116">
        <v>0.99546544545887905</v>
      </c>
      <c r="L17" s="114">
        <v>0.68813336765088395</v>
      </c>
      <c r="M17" s="115">
        <v>0.90928962748374198</v>
      </c>
      <c r="N17" s="115">
        <v>0.97307292971577397</v>
      </c>
      <c r="O17" s="117">
        <v>0.99408978245314406</v>
      </c>
    </row>
    <row r="18" spans="1:15">
      <c r="A18" s="102">
        <v>11</v>
      </c>
      <c r="B18" s="110">
        <v>0.84231901922359698</v>
      </c>
      <c r="C18" s="285">
        <v>0.96736439227808402</v>
      </c>
      <c r="D18" s="155">
        <v>0.98968975788529301</v>
      </c>
      <c r="E18" s="110">
        <v>0.26074396088324098</v>
      </c>
      <c r="F18" s="111">
        <v>0.65492148533297101</v>
      </c>
      <c r="G18" s="111">
        <v>0.91615272742908904</v>
      </c>
      <c r="H18" s="112">
        <v>0.98659819575088803</v>
      </c>
      <c r="I18" s="110">
        <v>0.689526434016831</v>
      </c>
      <c r="J18" s="111">
        <v>0.96109625025646195</v>
      </c>
      <c r="K18" s="112">
        <v>0.99499738738274501</v>
      </c>
      <c r="L18" s="110">
        <v>0.66866658720661598</v>
      </c>
      <c r="M18" s="111">
        <v>0.90119631659844701</v>
      </c>
      <c r="N18" s="111">
        <v>0.97056513278433099</v>
      </c>
      <c r="O18" s="113">
        <v>0.99348668799969198</v>
      </c>
    </row>
    <row r="19" spans="1:15">
      <c r="A19" s="103">
        <v>12</v>
      </c>
      <c r="B19" s="114">
        <v>0.82929060574083902</v>
      </c>
      <c r="C19" s="286">
        <v>0.96436580637750402</v>
      </c>
      <c r="D19" s="156">
        <v>0.98864858853272297</v>
      </c>
      <c r="E19" s="114">
        <v>0.242717581932686</v>
      </c>
      <c r="F19" s="115">
        <v>0.63497300697570502</v>
      </c>
      <c r="G19" s="115">
        <v>0.90842293922176098</v>
      </c>
      <c r="H19" s="116">
        <v>0.98526635829067699</v>
      </c>
      <c r="I19" s="114">
        <v>0.67041169560168101</v>
      </c>
      <c r="J19" s="115">
        <v>0.95755953536090099</v>
      </c>
      <c r="K19" s="116">
        <v>0.99448128405276903</v>
      </c>
      <c r="L19" s="114">
        <v>0.64860518667476297</v>
      </c>
      <c r="M19" s="115">
        <v>0.89246630484681599</v>
      </c>
      <c r="N19" s="115">
        <v>0.96783149851235295</v>
      </c>
      <c r="O19" s="117">
        <v>0.99282249650991095</v>
      </c>
    </row>
    <row r="20" spans="1:15">
      <c r="A20" s="102">
        <v>13</v>
      </c>
      <c r="B20" s="110">
        <v>0.81542160691245602</v>
      </c>
      <c r="C20" s="285">
        <v>0.96110278620355105</v>
      </c>
      <c r="D20" s="155">
        <v>0.98750360532456904</v>
      </c>
      <c r="E20" s="110">
        <v>0.225557200082421</v>
      </c>
      <c r="F20" s="111">
        <v>0.61455004057708595</v>
      </c>
      <c r="G20" s="111">
        <v>0.90005828683887401</v>
      </c>
      <c r="H20" s="112">
        <v>0.98380433887610796</v>
      </c>
      <c r="I20" s="110">
        <v>0.65071625965999302</v>
      </c>
      <c r="J20" s="111">
        <v>0.95371678334919996</v>
      </c>
      <c r="K20" s="112">
        <v>0.99391226178449998</v>
      </c>
      <c r="L20" s="110">
        <v>0.62800486725830296</v>
      </c>
      <c r="M20" s="111">
        <v>0.88306502204228798</v>
      </c>
      <c r="N20" s="111">
        <v>0.96485318342201198</v>
      </c>
      <c r="O20" s="113">
        <v>0.99209111363528102</v>
      </c>
    </row>
    <row r="21" spans="1:15">
      <c r="A21" s="103">
        <v>14</v>
      </c>
      <c r="B21" s="114">
        <v>0.80069663952495396</v>
      </c>
      <c r="C21" s="286">
        <v>0.95755412276868901</v>
      </c>
      <c r="D21" s="156">
        <v>0.98624473790587097</v>
      </c>
      <c r="E21" s="114">
        <v>0.20927479168959601</v>
      </c>
      <c r="F21" s="115">
        <v>0.59371554387199998</v>
      </c>
      <c r="G21" s="115">
        <v>0.89102126316877495</v>
      </c>
      <c r="H21" s="116">
        <v>0.98219986425321304</v>
      </c>
      <c r="I21" s="114">
        <v>0.63049256562473699</v>
      </c>
      <c r="J21" s="115">
        <v>0.94954442476367995</v>
      </c>
      <c r="K21" s="116">
        <v>0.99328496508379305</v>
      </c>
      <c r="L21" s="114">
        <v>0.60692875190020401</v>
      </c>
      <c r="M21" s="115">
        <v>0.87295881807495701</v>
      </c>
      <c r="N21" s="115">
        <v>0.96161005930311805</v>
      </c>
      <c r="O21" s="117">
        <v>0.99128585746556197</v>
      </c>
    </row>
    <row r="22" spans="1:15">
      <c r="A22" s="102">
        <v>15</v>
      </c>
      <c r="B22" s="110">
        <v>0.78510654690289305</v>
      </c>
      <c r="C22" s="285">
        <v>0.95369730555875398</v>
      </c>
      <c r="D22" s="155">
        <v>0.98486099830386598</v>
      </c>
      <c r="E22" s="110">
        <v>0.19387352406303501</v>
      </c>
      <c r="F22" s="111">
        <v>0.57253821048227205</v>
      </c>
      <c r="G22" s="111">
        <v>0.88127487463652299</v>
      </c>
      <c r="H22" s="112">
        <v>0.98043959761087796</v>
      </c>
      <c r="I22" s="110">
        <v>0.609800073426495</v>
      </c>
      <c r="J22" s="111">
        <v>0.94501761888972102</v>
      </c>
      <c r="K22" s="112">
        <v>0.99259351174163901</v>
      </c>
      <c r="L22" s="110">
        <v>0.58544677269971501</v>
      </c>
      <c r="M22" s="111">
        <v>0.86211555804028706</v>
      </c>
      <c r="N22" s="111">
        <v>0.95808068189019402</v>
      </c>
      <c r="O22" s="113">
        <v>0.99039940623804501</v>
      </c>
    </row>
    <row r="23" spans="1:15">
      <c r="A23" s="103">
        <v>16</v>
      </c>
      <c r="B23" s="114">
        <v>0.76864931072822795</v>
      </c>
      <c r="C23" s="286">
        <v>0.949508520098299</v>
      </c>
      <c r="D23" s="156">
        <v>0.983340409860051</v>
      </c>
      <c r="E23" s="114">
        <v>0.17934860977199299</v>
      </c>
      <c r="F23" s="115">
        <v>0.55109164672204403</v>
      </c>
      <c r="G23" s="115">
        <v>0.87078323755935005</v>
      </c>
      <c r="H23" s="116">
        <v>0.97850906589841902</v>
      </c>
      <c r="I23" s="114">
        <v>0.58870471801025004</v>
      </c>
      <c r="J23" s="115">
        <v>0.940110290134761</v>
      </c>
      <c r="K23" s="116">
        <v>0.99183144434040504</v>
      </c>
      <c r="L23" s="114">
        <v>0.56363486032974797</v>
      </c>
      <c r="M23" s="115">
        <v>0.85050529254580698</v>
      </c>
      <c r="N23" s="115">
        <v>0.95424227121973304</v>
      </c>
      <c r="O23" s="117">
        <v>0.98942374233824104</v>
      </c>
    </row>
    <row r="24" spans="1:15">
      <c r="A24" s="102">
        <v>17</v>
      </c>
      <c r="B24" s="110">
        <v>0.75133091995927903</v>
      </c>
      <c r="C24" s="285">
        <v>0.94496266344744695</v>
      </c>
      <c r="D24" s="155">
        <v>0.98166993338625097</v>
      </c>
      <c r="E24" s="110">
        <v>0.16568823077136999</v>
      </c>
      <c r="F24" s="111">
        <v>0.52945340237961802</v>
      </c>
      <c r="G24" s="111">
        <v>0.85951226235090095</v>
      </c>
      <c r="H24" s="112">
        <v>0.97639258639332804</v>
      </c>
      <c r="I24" s="110">
        <v>0.56727818246288397</v>
      </c>
      <c r="J24" s="111">
        <v>0.93479518962713404</v>
      </c>
      <c r="K24" s="112">
        <v>0.99099167801980403</v>
      </c>
      <c r="L24" s="110">
        <v>0.54157395082258797</v>
      </c>
      <c r="M24" s="111">
        <v>0.83810099884690603</v>
      </c>
      <c r="N24" s="111">
        <v>0.95007070670092797</v>
      </c>
      <c r="O24" s="113">
        <v>0.98835009254425998</v>
      </c>
    </row>
    <row r="25" spans="1:15">
      <c r="A25" s="103">
        <v>18</v>
      </c>
      <c r="B25" s="114">
        <v>0.73316615955203701</v>
      </c>
      <c r="C25" s="286">
        <v>0.94003338136320203</v>
      </c>
      <c r="D25" s="156">
        <v>0.979835391101057</v>
      </c>
      <c r="E25" s="114">
        <v>0.15287449445965001</v>
      </c>
      <c r="F25" s="115">
        <v>0.50770388067645</v>
      </c>
      <c r="G25" s="115">
        <v>0.84743042367382304</v>
      </c>
      <c r="H25" s="116">
        <v>0.97407319360520195</v>
      </c>
      <c r="I25" s="114">
        <v>0.54559700244883502</v>
      </c>
      <c r="J25" s="115">
        <v>0.929043986376207</v>
      </c>
      <c r="K25" s="116">
        <v>0.99006644437904701</v>
      </c>
      <c r="L25" s="114">
        <v>0.51934883430335499</v>
      </c>
      <c r="M25" s="115">
        <v>0.82487938454591503</v>
      </c>
      <c r="N25" s="115">
        <v>0.94554054034381196</v>
      </c>
      <c r="O25" s="117">
        <v>0.98716886452580099</v>
      </c>
    </row>
    <row r="26" spans="1:15">
      <c r="A26" s="102">
        <v>19</v>
      </c>
      <c r="B26" s="110">
        <v>0.71417927860588404</v>
      </c>
      <c r="C26" s="285">
        <v>0.93469313123470699</v>
      </c>
      <c r="D26" s="155">
        <v>0.97782138910180205</v>
      </c>
      <c r="E26" s="110">
        <v>0.140884388837553</v>
      </c>
      <c r="F26" s="111">
        <v>0.48592515884586701</v>
      </c>
      <c r="G26" s="111">
        <v>0.83450961056214201</v>
      </c>
      <c r="H26" s="112">
        <v>0.97153256788737896</v>
      </c>
      <c r="I26" s="110">
        <v>0.52374152283811504</v>
      </c>
      <c r="J26" s="111">
        <v>0.92282739260251201</v>
      </c>
      <c r="K26" s="112">
        <v>0.98904723143083695</v>
      </c>
      <c r="L26" s="110">
        <v>0.49704687861942698</v>
      </c>
      <c r="M26" s="111">
        <v>0.81082174106999705</v>
      </c>
      <c r="N26" s="111">
        <v>0.94062503200306602</v>
      </c>
      <c r="O26" s="113">
        <v>0.98586957968435396</v>
      </c>
    </row>
    <row r="27" spans="1:15">
      <c r="A27" s="103">
        <v>20</v>
      </c>
      <c r="B27" s="114">
        <v>0.69440449633920498</v>
      </c>
      <c r="C27" s="286">
        <v>0.92891327524112</v>
      </c>
      <c r="D27" s="156">
        <v>0.97561123936514005</v>
      </c>
      <c r="E27" s="114">
        <v>0.12969070964245599</v>
      </c>
      <c r="F27" s="115">
        <v>0.46419975552450699</v>
      </c>
      <c r="G27" s="115">
        <v>0.82072604564738005</v>
      </c>
      <c r="H27" s="116">
        <v>0.96875096745923495</v>
      </c>
      <c r="I27" s="114">
        <v>0.50179473494992299</v>
      </c>
      <c r="J27" s="115">
        <v>0.91611532801686502</v>
      </c>
      <c r="K27" s="116">
        <v>0.987924719575621</v>
      </c>
      <c r="L27" s="114">
        <v>0.47475666767968699</v>
      </c>
      <c r="M27" s="115">
        <v>0.79591482915473799</v>
      </c>
      <c r="N27" s="115">
        <v>0.93529621089674597</v>
      </c>
      <c r="O27" s="117">
        <v>0.98444080251722299</v>
      </c>
    </row>
    <row r="28" spans="1:15">
      <c r="A28" s="102">
        <v>21</v>
      </c>
      <c r="B28" s="110">
        <v>0.67388630545174899</v>
      </c>
      <c r="C28" s="285">
        <v>0.92266420845434505</v>
      </c>
      <c r="D28" s="155">
        <v>0.97318688255117602</v>
      </c>
      <c r="E28" s="110">
        <v>0.11926293821892101</v>
      </c>
      <c r="F28" s="111">
        <v>0.44260938402774003</v>
      </c>
      <c r="G28" s="111">
        <v>0.80606125702008702</v>
      </c>
      <c r="H28" s="112">
        <v>0.96570716592239503</v>
      </c>
      <c r="I28" s="110">
        <v>0.47984102915489701</v>
      </c>
      <c r="J28" s="111">
        <v>0.90887712786055797</v>
      </c>
      <c r="K28" s="112">
        <v>0.98668871363372501</v>
      </c>
      <c r="L28" s="110">
        <v>0.45256659911380098</v>
      </c>
      <c r="M28" s="111">
        <v>0.78015177331588503</v>
      </c>
      <c r="N28" s="111">
        <v>0.92952496802385898</v>
      </c>
      <c r="O28" s="113">
        <v>0.98287006680813704</v>
      </c>
    </row>
    <row r="29" spans="1:15">
      <c r="A29" s="103">
        <v>22</v>
      </c>
      <c r="B29" s="114">
        <v>0.65267953634340803</v>
      </c>
      <c r="C29" s="286">
        <v>0.91591552678196497</v>
      </c>
      <c r="D29" s="156">
        <v>0.97052881321636097</v>
      </c>
      <c r="E29" s="114">
        <v>0.109568054570092</v>
      </c>
      <c r="F29" s="115">
        <v>0.42123373135047898</v>
      </c>
      <c r="G29" s="115">
        <v>0.79050308013118298</v>
      </c>
      <c r="H29" s="116">
        <v>0.96237839778489898</v>
      </c>
      <c r="I29" s="114">
        <v>0.45796490217727998</v>
      </c>
      <c r="J29" s="115">
        <v>0.90108179936792099</v>
      </c>
      <c r="K29" s="116">
        <v>0.98532807106198095</v>
      </c>
      <c r="L29" s="114">
        <v>0.43056348818128298</v>
      </c>
      <c r="M29" s="115">
        <v>0.76353293709505199</v>
      </c>
      <c r="N29" s="115">
        <v>0.92328118440378903</v>
      </c>
      <c r="O29" s="117">
        <v>0.98114379909545402</v>
      </c>
    </row>
    <row r="30" spans="1:15">
      <c r="A30" s="102">
        <v>23</v>
      </c>
      <c r="B30" s="110">
        <v>0.63084915254256702</v>
      </c>
      <c r="C30" s="285">
        <v>0.90863623967654505</v>
      </c>
      <c r="D30" s="155">
        <v>0.96761600942296599</v>
      </c>
      <c r="E30" s="110">
        <v>0.10057127524342301</v>
      </c>
      <c r="F30" s="111">
        <v>0.40014930133319598</v>
      </c>
      <c r="G30" s="111">
        <v>0.77404666078496198</v>
      </c>
      <c r="H30" s="112">
        <v>0.95874031498826795</v>
      </c>
      <c r="I30" s="110">
        <v>0.43624966093789502</v>
      </c>
      <c r="J30" s="111">
        <v>0.892698330926044</v>
      </c>
      <c r="K30" s="112">
        <v>0.98383062659397702</v>
      </c>
      <c r="L30" s="110">
        <v>0.408831224502404</v>
      </c>
      <c r="M30" s="111">
        <v>0.74606674610701196</v>
      </c>
      <c r="N30" s="111">
        <v>0.91653390025758297</v>
      </c>
      <c r="O30" s="113">
        <v>0.97924724005002295</v>
      </c>
    </row>
    <row r="31" spans="1:15">
      <c r="A31" s="103">
        <v>24</v>
      </c>
      <c r="B31" s="114">
        <v>0.60846975750968002</v>
      </c>
      <c r="C31" s="286">
        <v>0.90079503237774095</v>
      </c>
      <c r="D31" s="156">
        <v>0.96442586917088302</v>
      </c>
      <c r="E31" s="114">
        <v>9.2236710261705698E-2</v>
      </c>
      <c r="F31" s="115">
        <v>0.37942835697530702</v>
      </c>
      <c r="G31" s="115">
        <v>0.75669542411348201</v>
      </c>
      <c r="H31" s="116">
        <v>0.95476695796040401</v>
      </c>
      <c r="I31" s="114">
        <v>0.41477616497078001</v>
      </c>
      <c r="J31" s="115">
        <v>0.88369605752869196</v>
      </c>
      <c r="K31" s="116">
        <v>0.98218311368341804</v>
      </c>
      <c r="L31" s="114">
        <v>0.38744952517917802</v>
      </c>
      <c r="M31" s="115">
        <v>0.72777042205971998</v>
      </c>
      <c r="N31" s="115">
        <v>0.90925153030218697</v>
      </c>
      <c r="O31" s="117">
        <v>0.97716436461329403</v>
      </c>
    </row>
    <row r="32" spans="1:15">
      <c r="A32" s="102">
        <v>25</v>
      </c>
      <c r="B32" s="110">
        <v>0.58562480538279804</v>
      </c>
      <c r="C32" s="285">
        <v>0.89236058204954505</v>
      </c>
      <c r="D32" s="155">
        <v>0.96093415657169701</v>
      </c>
      <c r="E32" s="110">
        <v>8.4527937127575795E-2</v>
      </c>
      <c r="F32" s="111">
        <v>0.35913799164634702</v>
      </c>
      <c r="G32" s="111">
        <v>0.73846196897479999</v>
      </c>
      <c r="H32" s="112">
        <v>0.95043074528538196</v>
      </c>
      <c r="I32" s="110">
        <v>0.39362164731447902</v>
      </c>
      <c r="J32" s="111">
        <v>0.87404508509665102</v>
      </c>
      <c r="K32" s="112">
        <v>0.98037108330292999</v>
      </c>
      <c r="L32" s="110">
        <v>0.36649282248333998</v>
      </c>
      <c r="M32" s="111">
        <v>0.70867058847115905</v>
      </c>
      <c r="N32" s="111">
        <v>0.90140213018284598</v>
      </c>
      <c r="O32" s="113">
        <v>0.97487780200733198</v>
      </c>
    </row>
    <row r="33" spans="1:15">
      <c r="A33" s="103">
        <v>26</v>
      </c>
      <c r="B33" s="114">
        <v>0.56240552256737997</v>
      </c>
      <c r="C33" s="286">
        <v>0.88330193146903702</v>
      </c>
      <c r="D33" s="156">
        <v>0.95711496123428397</v>
      </c>
      <c r="E33" s="114">
        <v>7.7408492986780195E-2</v>
      </c>
      <c r="F33" s="115">
        <v>0.33933935235516999</v>
      </c>
      <c r="G33" s="115">
        <v>0.71936884309418103</v>
      </c>
      <c r="H33" s="116">
        <v>0.94570248667745604</v>
      </c>
      <c r="I33" s="114">
        <v>0.37285864950193898</v>
      </c>
      <c r="J33" s="115">
        <v>0.86371677481294695</v>
      </c>
      <c r="K33" s="116">
        <v>0.97837882086113903</v>
      </c>
      <c r="L33" s="114">
        <v>0.346029316964444</v>
      </c>
      <c r="M33" s="115">
        <v>0.68880370827738502</v>
      </c>
      <c r="N33" s="115">
        <v>0.89295371866907503</v>
      </c>
      <c r="O33" s="117">
        <v>0.97236875703693504</v>
      </c>
    </row>
    <row r="34" spans="1:15">
      <c r="A34" s="102">
        <v>27</v>
      </c>
      <c r="B34" s="110">
        <v>0.53890956240065702</v>
      </c>
      <c r="C34" s="285">
        <v>0.87358892285760803</v>
      </c>
      <c r="D34" s="155">
        <v>0.95294067493045498</v>
      </c>
      <c r="E34" s="110">
        <v>7.0842288364589695E-2</v>
      </c>
      <c r="F34" s="111">
        <v>0.32008703079232098</v>
      </c>
      <c r="G34" s="111">
        <v>0.69944915211664305</v>
      </c>
      <c r="H34" s="112">
        <v>0.94055142455289698</v>
      </c>
      <c r="I34" s="110">
        <v>0.35255410020286398</v>
      </c>
      <c r="J34" s="111">
        <v>0.85268428675660801</v>
      </c>
      <c r="K34" s="112">
        <v>0.976189262254339</v>
      </c>
      <c r="L34" s="110">
        <v>0.32612021817279901</v>
      </c>
      <c r="M34" s="111">
        <v>0.66821631536432402</v>
      </c>
      <c r="N34" s="111">
        <v>0.88387465952450905</v>
      </c>
      <c r="O34" s="113">
        <v>0.96961693446471098</v>
      </c>
    </row>
    <row r="35" spans="1:15">
      <c r="A35" s="103">
        <v>28</v>
      </c>
      <c r="B35" s="114">
        <v>0.51523943028318997</v>
      </c>
      <c r="C35" s="286">
        <v>0.86319269296716095</v>
      </c>
      <c r="D35" s="156">
        <v>0.94838199024870196</v>
      </c>
      <c r="E35" s="114">
        <v>6.4793947557383796E-2</v>
      </c>
      <c r="F35" s="115">
        <v>0.30142863009868798</v>
      </c>
      <c r="G35" s="115">
        <v>0.678746956184901</v>
      </c>
      <c r="H35" s="116">
        <v>0.934945310083241</v>
      </c>
      <c r="I35" s="114">
        <v>0.332768559694614</v>
      </c>
      <c r="J35" s="115">
        <v>0.84092317978798303</v>
      </c>
      <c r="K35" s="116">
        <v>0.97378391037104794</v>
      </c>
      <c r="L35" s="114">
        <v>0.30681918587138701</v>
      </c>
      <c r="M35" s="115">
        <v>0.64696500658883405</v>
      </c>
      <c r="N35" s="115">
        <v>0.874134105868831</v>
      </c>
      <c r="O35" s="117">
        <v>0.96660046865655302</v>
      </c>
    </row>
    <row r="36" spans="1:15">
      <c r="A36" s="102">
        <v>29</v>
      </c>
      <c r="B36" s="110">
        <v>0.49150073040597497</v>
      </c>
      <c r="C36" s="285">
        <v>0.85208622859947702</v>
      </c>
      <c r="D36" s="155">
        <v>0.94340792660775896</v>
      </c>
      <c r="E36" s="110">
        <v>5.9229081854429301E-2</v>
      </c>
      <c r="F36" s="111">
        <v>0.28340450775423298</v>
      </c>
      <c r="G36" s="111">
        <v>0.65731741121561804</v>
      </c>
      <c r="H36" s="112">
        <v>0.92885052015174696</v>
      </c>
      <c r="I36" s="110">
        <v>0.313555644216652</v>
      </c>
      <c r="J36" s="111">
        <v>0.82841206184312599</v>
      </c>
      <c r="K36" s="112">
        <v>0.97114275372364101</v>
      </c>
      <c r="L36" s="110">
        <v>0.28817197530410898</v>
      </c>
      <c r="M36" s="111">
        <v>0.62511616821715799</v>
      </c>
      <c r="N36" s="111">
        <v>0.86370250832290596</v>
      </c>
      <c r="O36" s="113">
        <v>0.963295861170126</v>
      </c>
    </row>
    <row r="37" spans="1:15">
      <c r="A37" s="103">
        <v>30</v>
      </c>
      <c r="B37" s="114">
        <v>0.46780029628764103</v>
      </c>
      <c r="C37" s="286">
        <v>0.84024497932177999</v>
      </c>
      <c r="D37" s="156">
        <v>0.93798588966538199</v>
      </c>
      <c r="E37" s="114">
        <v>5.4114502378457899E-2</v>
      </c>
      <c r="F37" s="115">
        <v>0.26604768807902601</v>
      </c>
      <c r="G37" s="115">
        <v>0.63522661903893096</v>
      </c>
      <c r="H37" s="116">
        <v>0.92223222207489897</v>
      </c>
      <c r="I37" s="114">
        <v>0.29496163598296199</v>
      </c>
      <c r="J37" s="115">
        <v>0.81513328157048803</v>
      </c>
      <c r="K37" s="116">
        <v>0.96824418929572498</v>
      </c>
      <c r="L37" s="114">
        <v>0.270216281407828</v>
      </c>
      <c r="M37" s="115">
        <v>0.602745420786166</v>
      </c>
      <c r="N37" s="115">
        <v>0.85255218621926998</v>
      </c>
      <c r="O37" s="117">
        <v>0.95967792949309105</v>
      </c>
    </row>
    <row r="38" spans="1:15">
      <c r="A38" s="102">
        <v>31</v>
      </c>
      <c r="B38" s="110">
        <v>0.44424427473841099</v>
      </c>
      <c r="C38" s="285">
        <v>0.82764752124805496</v>
      </c>
      <c r="D38" s="155">
        <v>0.93208177078782894</v>
      </c>
      <c r="E38" s="110">
        <v>4.9418379562820802E-2</v>
      </c>
      <c r="F38" s="111">
        <v>0.249383931951594</v>
      </c>
      <c r="G38" s="111">
        <v>0.61255116102787099</v>
      </c>
      <c r="H38" s="112">
        <v>0.91505459323433902</v>
      </c>
      <c r="I38" s="110">
        <v>0.27702527673356597</v>
      </c>
      <c r="J38" s="111">
        <v>0.80107364867077702</v>
      </c>
      <c r="K38" s="112">
        <v>0.96506495217080501</v>
      </c>
      <c r="L38" s="110">
        <v>0.25298176930179</v>
      </c>
      <c r="M38" s="111">
        <v>0.57993677878263405</v>
      </c>
      <c r="N38" s="111">
        <v>0.84065795864107895</v>
      </c>
      <c r="O38" s="113">
        <v>0.95571977072840997</v>
      </c>
    </row>
    <row r="39" spans="1:15">
      <c r="A39" s="103">
        <v>32</v>
      </c>
      <c r="B39" s="114">
        <v>0.420936235873485</v>
      </c>
      <c r="C39" s="286">
        <v>0.81427626242310103</v>
      </c>
      <c r="D39" s="156">
        <v>0.92566009379662995</v>
      </c>
      <c r="E39" s="114">
        <v>4.5110356216648301E-2</v>
      </c>
      <c r="F39" s="115">
        <v>0.23343194671519399</v>
      </c>
      <c r="G39" s="115">
        <v>0.58937730346275496</v>
      </c>
      <c r="H39" s="116">
        <v>0.90728110282098295</v>
      </c>
      <c r="I39" s="114">
        <v>0.25977773566241502</v>
      </c>
      <c r="J39" s="115">
        <v>0.78622516651306396</v>
      </c>
      <c r="K39" s="116">
        <v>0.96158005504896105</v>
      </c>
      <c r="L39" s="114">
        <v>0.236490272311877</v>
      </c>
      <c r="M39" s="115">
        <v>0.55678153554480103</v>
      </c>
      <c r="N39" s="115">
        <v>0.82799782902399399</v>
      </c>
      <c r="O39" s="117">
        <v>0.95139274466438695</v>
      </c>
    </row>
    <row r="40" spans="1:15">
      <c r="A40" s="102">
        <v>33</v>
      </c>
      <c r="B40" s="110">
        <v>0.39797538011446498</v>
      </c>
      <c r="C40" s="285">
        <v>0.80011817666051199</v>
      </c>
      <c r="D40" s="155">
        <v>0.91868421662336697</v>
      </c>
      <c r="E40" s="110">
        <v>4.1161620846681297E-2</v>
      </c>
      <c r="F40" s="111">
        <v>0.21820371597673599</v>
      </c>
      <c r="G40" s="111">
        <v>0.56579987895792505</v>
      </c>
      <c r="H40" s="112">
        <v>0.89887486263950001</v>
      </c>
      <c r="I40" s="110">
        <v>0.24324273671015001</v>
      </c>
      <c r="J40" s="111">
        <v>0.77058575678711505</v>
      </c>
      <c r="K40" s="112">
        <v>0.957762741362857</v>
      </c>
      <c r="L40" s="110">
        <v>0.22075613438128</v>
      </c>
      <c r="M40" s="111">
        <v>0.53337689846937697</v>
      </c>
      <c r="N40" s="111">
        <v>0.81455371355708395</v>
      </c>
      <c r="O40" s="113">
        <v>0.94666648134484099</v>
      </c>
    </row>
    <row r="41" spans="1:15">
      <c r="A41" s="103">
        <v>34</v>
      </c>
      <c r="B41" s="114">
        <v>0.37545490690840599</v>
      </c>
      <c r="C41" s="286">
        <v>0.78516554878719103</v>
      </c>
      <c r="D41" s="156">
        <v>0.911116595708095</v>
      </c>
      <c r="E41" s="114">
        <v>3.7544947472901602E-2</v>
      </c>
      <c r="F41" s="115">
        <v>0.203704927107523</v>
      </c>
      <c r="G41" s="115">
        <v>0.54192086577184695</v>
      </c>
      <c r="H41" s="116">
        <v>0.88979905326526798</v>
      </c>
      <c r="I41" s="114">
        <v>0.22743682576916899</v>
      </c>
      <c r="J41" s="115">
        <v>0.75415995236078504</v>
      </c>
      <c r="K41" s="116">
        <v>0.95358445636774203</v>
      </c>
      <c r="L41" s="114">
        <v>0.205786671023095</v>
      </c>
      <c r="M41" s="115">
        <v>0.50982441382903798</v>
      </c>
      <c r="N41" s="115">
        <v>0.80031219973994505</v>
      </c>
      <c r="O41" s="117">
        <v>0.94150891895028399</v>
      </c>
    </row>
    <row r="42" spans="1:15">
      <c r="A42" s="102">
        <v>35</v>
      </c>
      <c r="B42" s="110">
        <v>0.353460599760826</v>
      </c>
      <c r="C42" s="285">
        <v>0.76941671033551196</v>
      </c>
      <c r="D42" s="155">
        <v>0.90291912088658299</v>
      </c>
      <c r="E42" s="110">
        <v>3.4234707650461597E-2</v>
      </c>
      <c r="F42" s="111">
        <v>0.18993547363527799</v>
      </c>
      <c r="G42" s="111">
        <v>0.51784770439014505</v>
      </c>
      <c r="H42" s="112">
        <v>0.88001743068833205</v>
      </c>
      <c r="I42" s="110">
        <v>0.212369755395345</v>
      </c>
      <c r="J42" s="111">
        <v>0.73695953143992898</v>
      </c>
      <c r="K42" s="112">
        <v>0.94901484129209301</v>
      </c>
      <c r="L42" s="110">
        <v>0.191582721891907</v>
      </c>
      <c r="M42" s="111">
        <v>0.48622823307815299</v>
      </c>
      <c r="N42" s="111">
        <v>0.78526531734176797</v>
      </c>
      <c r="O42" s="113">
        <v>0.93588637848572498</v>
      </c>
    </row>
    <row r="43" spans="1:15">
      <c r="A43" s="103">
        <v>36</v>
      </c>
      <c r="B43" s="114">
        <v>0.33206966907694602</v>
      </c>
      <c r="C43" s="286">
        <v>0.752876741059048</v>
      </c>
      <c r="D43" s="156">
        <v>0.89405352802667504</v>
      </c>
      <c r="E43" s="114">
        <v>3.1206859836994401E-2</v>
      </c>
      <c r="F43" s="115">
        <v>0.176890010207603</v>
      </c>
      <c r="G43" s="115">
        <v>0.49369140692483399</v>
      </c>
      <c r="H43" s="116">
        <v>0.86949491682128699</v>
      </c>
      <c r="I43" s="114">
        <v>0.19804496311695</v>
      </c>
      <c r="J43" s="115">
        <v>0.71900406391045302</v>
      </c>
      <c r="K43" s="116">
        <v>0.94402175637899699</v>
      </c>
      <c r="L43" s="114">
        <v>0.17813926839792699</v>
      </c>
      <c r="M43" s="115">
        <v>0.46269328232734502</v>
      </c>
      <c r="N43" s="115">
        <v>0.76941129987579704</v>
      </c>
      <c r="O43" s="117">
        <v>0.92976368240498597</v>
      </c>
    </row>
    <row r="44" spans="1:15">
      <c r="A44" s="102">
        <v>37</v>
      </c>
      <c r="B44" s="110">
        <v>0.31134987941891401</v>
      </c>
      <c r="C44" s="285">
        <v>0.73555810853978998</v>
      </c>
      <c r="D44" s="155">
        <v>0.88448189568620506</v>
      </c>
      <c r="E44" s="110">
        <v>2.84389206561101E-2</v>
      </c>
      <c r="F44" s="111">
        <v>0.16455853919725799</v>
      </c>
      <c r="G44" s="111">
        <v>0.46956452813770799</v>
      </c>
      <c r="H44" s="112">
        <v>0.85819827480112798</v>
      </c>
      <c r="I44" s="110">
        <v>0.18446011924265801</v>
      </c>
      <c r="J44" s="111">
        <v>0.70032133972327504</v>
      </c>
      <c r="K44" s="112">
        <v>0.93857133939727799</v>
      </c>
      <c r="L44" s="110">
        <v>0.16544609129995599</v>
      </c>
      <c r="M44" s="111">
        <v>0.43932340278826598</v>
      </c>
      <c r="N44" s="111">
        <v>0.75275531082534297</v>
      </c>
      <c r="O44" s="113">
        <v>0.92310432483316096</v>
      </c>
    </row>
    <row r="45" spans="1:15">
      <c r="A45" s="103">
        <v>38</v>
      </c>
      <c r="B45" s="114">
        <v>0.29135897238120101</v>
      </c>
      <c r="C45" s="286">
        <v>0.71748121595082204</v>
      </c>
      <c r="D45" s="156">
        <v>0.87416723046163503</v>
      </c>
      <c r="E45" s="114">
        <v>2.59099220297275E-2</v>
      </c>
      <c r="F45" s="115">
        <v>0.152927010078865</v>
      </c>
      <c r="G45" s="115">
        <v>0.44557907599785901</v>
      </c>
      <c r="H45" s="116">
        <v>0.84609686681156704</v>
      </c>
      <c r="I45" s="114">
        <v>0.17160772099494501</v>
      </c>
      <c r="J45" s="115">
        <v>0.680947649687623</v>
      </c>
      <c r="K45" s="116">
        <v>0.93262810691838904</v>
      </c>
      <c r="L45" s="114">
        <v>0.15348844560226799</v>
      </c>
      <c r="M45" s="115">
        <v>0.41621953184397997</v>
      </c>
      <c r="N45" s="115">
        <v>0.73531010556687504</v>
      </c>
      <c r="O45" s="117">
        <v>0.91587070141137505</v>
      </c>
    </row>
    <row r="46" spans="1:15">
      <c r="A46" s="102">
        <v>39</v>
      </c>
      <c r="B46" s="110">
        <v>0.27214438156200499</v>
      </c>
      <c r="C46" s="285">
        <v>0.69867482709552498</v>
      </c>
      <c r="D46" s="155">
        <v>0.86307414337085597</v>
      </c>
      <c r="E46" s="110">
        <v>2.3600357601308599E-2</v>
      </c>
      <c r="F46" s="111">
        <v>0.141977915206318</v>
      </c>
      <c r="G46" s="111">
        <v>0.421844443719256</v>
      </c>
      <c r="H46" s="112">
        <v>0.83316348816213703</v>
      </c>
      <c r="I46" s="110">
        <v>0.159475711592727</v>
      </c>
      <c r="J46" s="111">
        <v>0.66092789133049701</v>
      </c>
      <c r="K46" s="112">
        <v>0.926155106290105</v>
      </c>
      <c r="L46" s="110">
        <v>0.14224773305340599</v>
      </c>
      <c r="M46" s="111">
        <v>0.39347799180819798</v>
      </c>
      <c r="N46" s="111">
        <v>0.71709659760271405</v>
      </c>
      <c r="O46" s="113">
        <v>0.90802440690004604</v>
      </c>
    </row>
    <row r="47" spans="1:15">
      <c r="A47" s="103">
        <v>40</v>
      </c>
      <c r="B47" s="114">
        <v>0.25374322307803698</v>
      </c>
      <c r="C47" s="286">
        <v>0.67917633849493797</v>
      </c>
      <c r="D47" s="156">
        <v>0.85116961647592204</v>
      </c>
      <c r="E47" s="114">
        <v>2.14921213604286E-2</v>
      </c>
      <c r="F47" s="115">
        <v>0.131690868350051</v>
      </c>
      <c r="G47" s="115">
        <v>0.39846544378655702</v>
      </c>
      <c r="H47" s="116">
        <v>0.81937526660850502</v>
      </c>
      <c r="I47" s="114">
        <v>0.14804810532551499</v>
      </c>
      <c r="J47" s="115">
        <v>0.64031547672126199</v>
      </c>
      <c r="K47" s="116">
        <v>0.91911412672548798</v>
      </c>
      <c r="L47" s="114">
        <v>0.13170215583127901</v>
      </c>
      <c r="M47" s="115">
        <v>0.37118894664877899</v>
      </c>
      <c r="N47" s="115">
        <v>0.69814429672219003</v>
      </c>
      <c r="O47" s="117">
        <v>0.89952660844228705</v>
      </c>
    </row>
    <row r="48" spans="1:15">
      <c r="A48" s="102">
        <v>41</v>
      </c>
      <c r="B48" s="110">
        <v>0.23618253447401699</v>
      </c>
      <c r="C48" s="285">
        <v>0.65903187080567005</v>
      </c>
      <c r="D48" s="155">
        <v>0.83842385494660898</v>
      </c>
      <c r="E48" s="110">
        <v>1.9568440913012401E-2</v>
      </c>
      <c r="F48" s="111">
        <v>0.122043155133121</v>
      </c>
      <c r="G48" s="111">
        <v>0.375540517711549</v>
      </c>
      <c r="H48" s="112">
        <v>0.80471461048366399</v>
      </c>
      <c r="I48" s="110">
        <v>0.137305602458724</v>
      </c>
      <c r="J48" s="111">
        <v>0.61917202536837201</v>
      </c>
      <c r="K48" s="112">
        <v>0.91146597818405894</v>
      </c>
      <c r="L48" s="110">
        <v>0.12182733836567</v>
      </c>
      <c r="M48" s="111">
        <v>0.34943507661370998</v>
      </c>
      <c r="N48" s="111">
        <v>0.67849158741167803</v>
      </c>
      <c r="O48" s="113">
        <v>0.89033850169919504</v>
      </c>
    </row>
    <row r="49" spans="1:15">
      <c r="A49" s="103">
        <v>42</v>
      </c>
      <c r="B49" s="114">
        <v>0.219479727146252</v>
      </c>
      <c r="C49" s="286">
        <v>0.63829615637776305</v>
      </c>
      <c r="D49" s="156">
        <v>0.82481121489154297</v>
      </c>
      <c r="E49" s="114">
        <v>1.7813807423972001E-2</v>
      </c>
      <c r="F49" s="115">
        <v>0.113010247190114</v>
      </c>
      <c r="G49" s="115">
        <v>0.35316018384721198</v>
      </c>
      <c r="H49" s="116">
        <v>0.78917018332213995</v>
      </c>
      <c r="I49" s="114">
        <v>0.12722618076995501</v>
      </c>
      <c r="J49" s="115">
        <v>0.59756683331364902</v>
      </c>
      <c r="K49" s="116">
        <v>0.90317084665307301</v>
      </c>
      <c r="L49" s="114">
        <v>0.11259690750911</v>
      </c>
      <c r="M49" s="115">
        <v>0.32829050776728602</v>
      </c>
      <c r="N49" s="115">
        <v>0.65818581851507196</v>
      </c>
      <c r="O49" s="117">
        <v>0.88042185580686705</v>
      </c>
    </row>
    <row r="50" spans="1:15">
      <c r="A50" s="102">
        <v>43</v>
      </c>
      <c r="B50" s="110">
        <v>0.20364321265454799</v>
      </c>
      <c r="C50" s="285">
        <v>0.61703220630991895</v>
      </c>
      <c r="D50" s="155">
        <v>0.81031119161313503</v>
      </c>
      <c r="E50" s="110">
        <v>1.6213903890172299E-2</v>
      </c>
      <c r="F50" s="111">
        <v>0.104566274356108</v>
      </c>
      <c r="G50" s="111">
        <v>0.33140577063730497</v>
      </c>
      <c r="H50" s="112">
        <v>0.77273787659323001</v>
      </c>
      <c r="I50" s="110">
        <v>0.117785653459133</v>
      </c>
      <c r="J50" s="111">
        <v>0.57557611903251704</v>
      </c>
      <c r="K50" s="112">
        <v>0.89418873392696296</v>
      </c>
      <c r="L50" s="110">
        <v>0.10398302428129</v>
      </c>
      <c r="M50" s="111">
        <v>0.30782001906297601</v>
      </c>
      <c r="N50" s="111">
        <v>0.637283179971878</v>
      </c>
      <c r="O50" s="113">
        <v>0.86973965115326601</v>
      </c>
    </row>
    <row r="51" spans="1:15">
      <c r="A51" s="103">
        <v>44</v>
      </c>
      <c r="B51" s="114">
        <v>0.18867316139437901</v>
      </c>
      <c r="C51" s="286">
        <v>0.59531074875003798</v>
      </c>
      <c r="D51" s="156">
        <v>0.79490944664451002</v>
      </c>
      <c r="E51" s="114">
        <v>1.4755533080069201E-2</v>
      </c>
      <c r="F51" s="115">
        <v>9.6684451402552996E-2</v>
      </c>
      <c r="G51" s="115">
        <v>0.31034846559767398</v>
      </c>
      <c r="H51" s="116">
        <v>0.75542174631769099</v>
      </c>
      <c r="I51" s="114">
        <v>0.108958185961521</v>
      </c>
      <c r="J51" s="115">
        <v>0.55328205716686896</v>
      </c>
      <c r="K51" s="116">
        <v>0.884479988907095</v>
      </c>
      <c r="L51" s="114">
        <v>9.5956863088784802E-2</v>
      </c>
      <c r="M51" s="115">
        <v>0.28807853493770402</v>
      </c>
      <c r="N51" s="115">
        <v>0.61584834943135203</v>
      </c>
      <c r="O51" s="117">
        <v>0.85825681122425501</v>
      </c>
    </row>
    <row r="52" spans="1:15">
      <c r="A52" s="102">
        <v>45</v>
      </c>
      <c r="B52" s="110">
        <v>0.17456235269305501</v>
      </c>
      <c r="C52" s="285">
        <v>0.57320944004663799</v>
      </c>
      <c r="D52" s="155">
        <v>0.77859884528336298</v>
      </c>
      <c r="E52" s="110">
        <v>1.3426546199185801E-2</v>
      </c>
      <c r="F52" s="111">
        <v>8.9337457733162706E-2</v>
      </c>
      <c r="G52" s="111">
        <v>0.29004869261634197</v>
      </c>
      <c r="H52" s="112">
        <v>0.737234874228893</v>
      </c>
      <c r="I52" s="110">
        <v>0.10071676672291099</v>
      </c>
      <c r="J52" s="111">
        <v>0.53077162178954695</v>
      </c>
      <c r="K52" s="112">
        <v>0.87400593567185003</v>
      </c>
      <c r="L52" s="110">
        <v>8.84890366095967E-2</v>
      </c>
      <c r="M52" s="111">
        <v>0.26911089761427298</v>
      </c>
      <c r="N52" s="111">
        <v>0.59395390046097296</v>
      </c>
      <c r="O52" s="113">
        <v>0.84594102613974098</v>
      </c>
    </row>
    <row r="53" spans="1:15">
      <c r="A53" s="103">
        <v>46</v>
      </c>
      <c r="B53" s="114">
        <v>0.16129707799965401</v>
      </c>
      <c r="C53" s="286">
        <v>0.55081186111758496</v>
      </c>
      <c r="D53" s="156">
        <v>0.76138046975499796</v>
      </c>
      <c r="E53" s="114">
        <v>1.22157731042607E-2</v>
      </c>
      <c r="F53" s="115">
        <v>8.2497770021578098E-2</v>
      </c>
      <c r="G53" s="115">
        <v>0.27055581325151001</v>
      </c>
      <c r="H53" s="116">
        <v>0.718200110334271</v>
      </c>
      <c r="I53" s="114">
        <v>9.30336292086551E-2</v>
      </c>
      <c r="J53" s="115">
        <v>0.50813527104789502</v>
      </c>
      <c r="K53" s="116">
        <v>0.86272960097428997</v>
      </c>
      <c r="L53" s="114">
        <v>8.1549966413833094E-2</v>
      </c>
      <c r="M53" s="115">
        <v>0.25095190125522199</v>
      </c>
      <c r="N53" s="115">
        <v>0.57167947452704104</v>
      </c>
      <c r="O53" s="117">
        <v>0.83276366095451604</v>
      </c>
    </row>
    <row r="54" spans="1:15">
      <c r="A54" s="102">
        <v>47</v>
      </c>
      <c r="B54" s="110">
        <v>0.14885806291873099</v>
      </c>
      <c r="C54" s="285">
        <v>0.52820632234961895</v>
      </c>
      <c r="D54" s="155">
        <v>0.74326456714076405</v>
      </c>
      <c r="E54" s="110">
        <v>1.1112954689473899E-2</v>
      </c>
      <c r="F54" s="111">
        <v>7.6137949020365303E-2</v>
      </c>
      <c r="G54" s="111">
        <v>0.25190813280125202</v>
      </c>
      <c r="H54" s="112">
        <v>0.69835065184894296</v>
      </c>
      <c r="I54" s="110">
        <v>8.5880624282932305E-2</v>
      </c>
      <c r="J54" s="111">
        <v>0.48546551385959003</v>
      </c>
      <c r="K54" s="112">
        <v>0.85061654030684597</v>
      </c>
      <c r="L54" s="110">
        <v>7.5110200876830402E-2</v>
      </c>
      <c r="M54" s="111">
        <v>0.233626560468427</v>
      </c>
      <c r="N54" s="111">
        <v>0.54911073031317004</v>
      </c>
      <c r="O54" s="113">
        <v>0.81870073636095098</v>
      </c>
    </row>
    <row r="55" spans="1:15">
      <c r="A55" s="103">
        <v>48</v>
      </c>
      <c r="B55" s="114">
        <v>0.137221378854122</v>
      </c>
      <c r="C55" s="286">
        <v>0.50548451066492806</v>
      </c>
      <c r="D55" s="156">
        <v>0.72427138642475897</v>
      </c>
      <c r="E55" s="114">
        <v>1.0108677901564901E-2</v>
      </c>
      <c r="F55" s="115">
        <v>7.0230882718703494E-2</v>
      </c>
      <c r="G55" s="115">
        <v>0.23413317988636301</v>
      </c>
      <c r="H55" s="116">
        <v>0.67773041409443002</v>
      </c>
      <c r="I55" s="114">
        <v>7.9229543607552105E-2</v>
      </c>
      <c r="J55" s="115">
        <v>0.46285540610238202</v>
      </c>
      <c r="K55" s="116">
        <v>0.83763575716517102</v>
      </c>
      <c r="L55" s="114">
        <v>6.9140683056838903E-2</v>
      </c>
      <c r="M55" s="115">
        <v>0.21715057877503999</v>
      </c>
      <c r="N55" s="115">
        <v>0.52633809548511401</v>
      </c>
      <c r="O55" s="117">
        <v>0.80373396321790702</v>
      </c>
    </row>
    <row r="56" spans="1:15">
      <c r="A56" s="102">
        <v>49</v>
      </c>
      <c r="B56" s="110">
        <v>0.12635932049146001</v>
      </c>
      <c r="C56" s="285">
        <v>0.48274002126606103</v>
      </c>
      <c r="D56" s="155">
        <v>0.70443185612508297</v>
      </c>
      <c r="E56" s="110">
        <v>9.1943137029364304E-3</v>
      </c>
      <c r="F56" s="111">
        <v>6.4749988704641506E-2</v>
      </c>
      <c r="G56" s="111">
        <v>0.21724821962222801</v>
      </c>
      <c r="H56" s="112">
        <v>0.65639415255924005</v>
      </c>
      <c r="I56" s="110">
        <v>7.3052395885864305E-2</v>
      </c>
      <c r="J56" s="111">
        <v>0.440397027865359</v>
      </c>
      <c r="K56" s="112">
        <v>0.82376070464437401</v>
      </c>
      <c r="L56" s="110">
        <v>6.3612971995723702E-2</v>
      </c>
      <c r="M56" s="111">
        <v>0.20153097858382199</v>
      </c>
      <c r="N56" s="111">
        <v>0.50345535683769904</v>
      </c>
      <c r="O56" s="113">
        <v>0.78785180556755996</v>
      </c>
    </row>
    <row r="57" spans="1:15">
      <c r="A57" s="103">
        <v>50</v>
      </c>
      <c r="B57" s="114">
        <v>0.116241230845223</v>
      </c>
      <c r="C57" s="286">
        <v>0.46006682325049802</v>
      </c>
      <c r="D57" s="156">
        <v>0.68378805366449702</v>
      </c>
      <c r="E57" s="114">
        <v>8.3619581891871408E-3</v>
      </c>
      <c r="F57" s="115">
        <v>5.9669379032806801E-2</v>
      </c>
      <c r="G57" s="115">
        <v>0.20126095528055599</v>
      </c>
      <c r="H57" s="116">
        <v>0.63440730219145902</v>
      </c>
      <c r="I57" s="114">
        <v>6.7321638645476106E-2</v>
      </c>
      <c r="J57" s="115">
        <v>0.41817999444756399</v>
      </c>
      <c r="K57" s="116">
        <v>0.80897035209669099</v>
      </c>
      <c r="L57" s="114">
        <v>5.8499421403884998E-2</v>
      </c>
      <c r="M57" s="115">
        <v>0.186766852800931</v>
      </c>
      <c r="N57" s="115">
        <v>0.48055813399259301</v>
      </c>
      <c r="O57" s="117">
        <v>0.77105053984093397</v>
      </c>
    </row>
    <row r="58" spans="1:15">
      <c r="A58" s="102">
        <v>51</v>
      </c>
      <c r="B58" s="110">
        <v>0.106834260810089</v>
      </c>
      <c r="C58" s="285">
        <v>0.43755771218809397</v>
      </c>
      <c r="D58" s="155">
        <v>0.66239342048765104</v>
      </c>
      <c r="E58" s="110">
        <v>7.6043769764458204E-3</v>
      </c>
      <c r="F58" s="111">
        <v>5.4963991147603697E-2</v>
      </c>
      <c r="G58" s="111">
        <v>0.18617037146312601</v>
      </c>
      <c r="H58" s="112">
        <v>0.61184551015321298</v>
      </c>
      <c r="I58" s="110">
        <v>6.2010368849951501E-2</v>
      </c>
      <c r="J58" s="111">
        <v>0.39629005180010202</v>
      </c>
      <c r="K58" s="112">
        <v>0.79325029246984202</v>
      </c>
      <c r="L58" s="110">
        <v>5.3773319957601998E-2</v>
      </c>
      <c r="M58" s="111">
        <v>0.17285019908860799</v>
      </c>
      <c r="N58" s="111">
        <v>0.45774228866433803</v>
      </c>
      <c r="O58" s="113">
        <v>0.75333527127657196</v>
      </c>
    </row>
    <row r="59" spans="1:15">
      <c r="A59" s="103">
        <v>52</v>
      </c>
      <c r="B59" s="114">
        <v>9.8104054864327994E-2</v>
      </c>
      <c r="C59" s="286">
        <v>0.41530280352976701</v>
      </c>
      <c r="D59" s="156">
        <v>0.64031268335143898</v>
      </c>
      <c r="E59" s="114">
        <v>6.91495290119241E-3</v>
      </c>
      <c r="F59" s="115">
        <v>5.0609688502149003E-2</v>
      </c>
      <c r="G59" s="115">
        <v>0.171967672793085</v>
      </c>
      <c r="H59" s="116">
        <v>0.58879385139863205</v>
      </c>
      <c r="I59" s="114">
        <v>5.7092475994791697E-2</v>
      </c>
      <c r="J59" s="115">
        <v>0.37480780218815501</v>
      </c>
      <c r="K59" s="116">
        <v>0.77659385846350104</v>
      </c>
      <c r="L59" s="114">
        <v>4.9408997514724801E-2</v>
      </c>
      <c r="M59" s="115">
        <v>0.15976680050511</v>
      </c>
      <c r="N59" s="115">
        <v>0.43510232536901799</v>
      </c>
      <c r="O59" s="117">
        <v>0.73472086278852999</v>
      </c>
    </row>
    <row r="60" spans="1:15">
      <c r="A60" s="102">
        <v>53</v>
      </c>
      <c r="B60" s="110">
        <v>9.0015358639945406E-2</v>
      </c>
      <c r="C60" s="285">
        <v>0.39338811829450998</v>
      </c>
      <c r="D60" s="155">
        <v>0.61762145232393895</v>
      </c>
      <c r="E60" s="110">
        <v>6.2876370181028799E-3</v>
      </c>
      <c r="F60" s="111">
        <v>4.6583334478904802E-2</v>
      </c>
      <c r="G60" s="111">
        <v>0.15863727539123601</v>
      </c>
      <c r="H60" s="112">
        <v>0.56534573186998804</v>
      </c>
      <c r="I60" s="110">
        <v>5.2542761517525599E-2</v>
      </c>
      <c r="J60" s="111">
        <v>0.353807598432681</v>
      </c>
      <c r="K60" s="112">
        <v>0.75900320826643797</v>
      </c>
      <c r="L60" s="110">
        <v>4.5381901486034402E-2</v>
      </c>
      <c r="M60" s="111">
        <v>0.14749712030027001</v>
      </c>
      <c r="N60" s="111">
        <v>0.412729839965715</v>
      </c>
      <c r="O60" s="113">
        <v>0.71523272731297505</v>
      </c>
    </row>
    <row r="61" spans="1:15">
      <c r="A61" s="103">
        <v>54</v>
      </c>
      <c r="B61" s="114">
        <v>8.2532547439649606E-2</v>
      </c>
      <c r="C61" s="286">
        <v>0.37189430708148602</v>
      </c>
      <c r="D61" s="156">
        <v>0.59440547958893697</v>
      </c>
      <c r="E61" s="114">
        <v>5.7169028373226204E-3</v>
      </c>
      <c r="F61" s="115">
        <v>4.2862843090059499E-2</v>
      </c>
      <c r="G61" s="115">
        <v>0.14615781329915001</v>
      </c>
      <c r="H61" s="116">
        <v>0.54160150083445702</v>
      </c>
      <c r="I61" s="114">
        <v>4.8337028374601E-2</v>
      </c>
      <c r="J61" s="115">
        <v>0.33335663581354102</v>
      </c>
      <c r="K61" s="116">
        <v>0.74049033498814198</v>
      </c>
      <c r="L61" s="114">
        <v>4.1668647422819803E-2</v>
      </c>
      <c r="M61" s="115">
        <v>0.13601718350320999</v>
      </c>
      <c r="N61" s="115">
        <v>0.39071206954844701</v>
      </c>
      <c r="O61" s="117">
        <v>0.69490743276488598</v>
      </c>
    </row>
    <row r="62" spans="1:15">
      <c r="A62" s="102">
        <v>55</v>
      </c>
      <c r="B62" s="110">
        <v>7.5620077442845005E-2</v>
      </c>
      <c r="C62" s="285">
        <v>0.35089555055216598</v>
      </c>
      <c r="D62" s="155">
        <v>0.57075957952762801</v>
      </c>
      <c r="E62" s="110">
        <v>5.1977037092599404E-3</v>
      </c>
      <c r="F62" s="111">
        <v>3.94272097409629E-2</v>
      </c>
      <c r="G62" s="111">
        <v>0.13450312790286501</v>
      </c>
      <c r="H62" s="112">
        <v>0.51766681063741105</v>
      </c>
      <c r="I62" s="110">
        <v>4.4452144544453398E-2</v>
      </c>
      <c r="J62" s="111">
        <v>0.31351426033778601</v>
      </c>
      <c r="K62" s="112">
        <v>0.72107794870951902</v>
      </c>
      <c r="L62" s="110">
        <v>3.8247047628992101E-2</v>
      </c>
      <c r="M62" s="111">
        <v>0.12529942316831999</v>
      </c>
      <c r="N62" s="111">
        <v>0.36913059120671199</v>
      </c>
      <c r="O62" s="113">
        <v>0.67379306983237897</v>
      </c>
    </row>
    <row r="63" spans="1:15">
      <c r="A63" s="103">
        <v>56</v>
      </c>
      <c r="B63" s="114">
        <v>6.9242863342188696E-2</v>
      </c>
      <c r="C63" s="286">
        <v>0.33045866480244401</v>
      </c>
      <c r="D63" s="156">
        <v>0.54678622870170401</v>
      </c>
      <c r="E63" s="114">
        <v>4.7254332405920396E-3</v>
      </c>
      <c r="F63" s="115">
        <v>3.62565251008422E-2</v>
      </c>
      <c r="G63" s="115">
        <v>0.12364321473140601</v>
      </c>
      <c r="H63" s="116">
        <v>0.49365077751904501</v>
      </c>
      <c r="I63" s="114">
        <v>4.0866084037886899E-2</v>
      </c>
      <c r="J63" s="115">
        <v>0.294331501400381</v>
      </c>
      <c r="K63" s="116">
        <v>0.70080017714278198</v>
      </c>
      <c r="L63" s="114">
        <v>3.5096121305569501E-2</v>
      </c>
      <c r="M63" s="115">
        <v>0.11531347436594699</v>
      </c>
      <c r="N63" s="115">
        <v>0.34806020858256498</v>
      </c>
      <c r="O63" s="117">
        <v>0.651949337470905</v>
      </c>
    </row>
    <row r="64" spans="1:15">
      <c r="A64" s="102">
        <v>57</v>
      </c>
      <c r="B64" s="110">
        <v>6.3366587557208198E-2</v>
      </c>
      <c r="C64" s="285">
        <v>0.31064242929460101</v>
      </c>
      <c r="D64" s="155">
        <v>0.52259388293025799</v>
      </c>
      <c r="E64" s="110">
        <v>4.29588860805991E-3</v>
      </c>
      <c r="F64" s="111">
        <v>3.3331974860001001E-2</v>
      </c>
      <c r="G64" s="111">
        <v>0.113545108283782</v>
      </c>
      <c r="H64" s="112">
        <v>0.46966400974058098</v>
      </c>
      <c r="I64" s="110">
        <v>3.7557948760321702E-2</v>
      </c>
      <c r="J64" s="111">
        <v>0.27585082664721</v>
      </c>
      <c r="K64" s="112">
        <v>0.67970303098906704</v>
      </c>
      <c r="L64" s="110">
        <v>3.2196089408537798E-2</v>
      </c>
      <c r="M64" s="111">
        <v>0.106026903926809</v>
      </c>
      <c r="N64" s="111">
        <v>0.32756805471536898</v>
      </c>
      <c r="O64" s="113">
        <v>0.62944730943479199</v>
      </c>
    </row>
    <row r="65" spans="1:15">
      <c r="A65" s="103">
        <v>58</v>
      </c>
      <c r="B65" s="114">
        <v>5.7957947065383299E-2</v>
      </c>
      <c r="C65" s="286">
        <v>0.29149714407140198</v>
      </c>
      <c r="D65" s="156">
        <v>0.49829506607443302</v>
      </c>
      <c r="E65" s="114">
        <v>3.90523662540679E-3</v>
      </c>
      <c r="F65" s="115">
        <v>3.0635827876299499E-2</v>
      </c>
      <c r="G65" s="115">
        <v>0.104173691421411</v>
      </c>
      <c r="H65" s="116">
        <v>0.44581657789720103</v>
      </c>
      <c r="I65" s="114">
        <v>3.4507974297525001E-2</v>
      </c>
      <c r="J65" s="115">
        <v>0.25810610773470299</v>
      </c>
      <c r="K65" s="116">
        <v>0.65784458387223499</v>
      </c>
      <c r="L65" s="114">
        <v>2.9528357065033799E-2</v>
      </c>
      <c r="M65" s="115">
        <v>9.74058683741751E-2</v>
      </c>
      <c r="N65" s="115">
        <v>0.30771292824459501</v>
      </c>
      <c r="O65" s="117">
        <v>0.60636885746205405</v>
      </c>
    </row>
    <row r="66" spans="1:15">
      <c r="A66" s="102">
        <v>59</v>
      </c>
      <c r="B66" s="110">
        <v>5.2984844362623802E-2</v>
      </c>
      <c r="C66" s="285">
        <v>0.273064412600526</v>
      </c>
      <c r="D66" s="155">
        <v>0.47400429983126302</v>
      </c>
      <c r="E66" s="110">
        <v>3.5499824123146301E-3</v>
      </c>
      <c r="F66" s="111">
        <v>2.8151414937108401E-2</v>
      </c>
      <c r="G66" s="111">
        <v>9.5492421109212799E-2</v>
      </c>
      <c r="H66" s="112">
        <v>0.42221600611004501</v>
      </c>
      <c r="I66" s="110">
        <v>3.1697522404773998E-2</v>
      </c>
      <c r="J66" s="111">
        <v>0.241122778146453</v>
      </c>
      <c r="K66" s="112">
        <v>0.63529482463322995</v>
      </c>
      <c r="L66" s="110">
        <v>2.70754860603972E-2</v>
      </c>
      <c r="M66" s="111">
        <v>8.9415696286462704E-2</v>
      </c>
      <c r="N66" s="111">
        <v>0.28854486851900701</v>
      </c>
      <c r="O66" s="113">
        <v>0.58280572236505901</v>
      </c>
    </row>
    <row r="67" spans="1:15">
      <c r="A67" s="103">
        <v>60</v>
      </c>
      <c r="B67" s="114">
        <v>4.8416529200969401E-2</v>
      </c>
      <c r="C67" s="286">
        <v>0.25537713744065998</v>
      </c>
      <c r="D67" s="156">
        <v>0.44983595437711499</v>
      </c>
      <c r="E67" s="114">
        <v>3.2269405114308098E-3</v>
      </c>
      <c r="F67" s="115">
        <v>2.5863100094373599E-2</v>
      </c>
      <c r="G67" s="115">
        <v>8.7463966759957504E-2</v>
      </c>
      <c r="H67" s="116">
        <v>0.39896536140800698</v>
      </c>
      <c r="I67" s="114">
        <v>2.9109062682695599E-2</v>
      </c>
      <c r="J67" s="115">
        <v>0.22491815856670799</v>
      </c>
      <c r="K67" s="116">
        <v>0.61213515186914902</v>
      </c>
      <c r="L67" s="114">
        <v>2.4821159589211501E-2</v>
      </c>
      <c r="M67" s="115">
        <v>8.2021394474607406E-2</v>
      </c>
      <c r="N67" s="115">
        <v>0.27010496434809</v>
      </c>
      <c r="O67" s="117">
        <v>0.55885824239919402</v>
      </c>
    </row>
    <row r="68" spans="1:15">
      <c r="A68" s="102">
        <v>61</v>
      </c>
      <c r="B68" s="110">
        <v>4.4223697631650502E-2</v>
      </c>
      <c r="C68" s="285">
        <v>0.23845970844987699</v>
      </c>
      <c r="D68" s="155">
        <v>0.42590210503855402</v>
      </c>
      <c r="E68" s="110">
        <v>2.9332082997335302E-3</v>
      </c>
      <c r="F68" s="111">
        <v>2.3756246275739999E-2</v>
      </c>
      <c r="G68" s="111">
        <v>8.0050761080680793E-2</v>
      </c>
      <c r="H68" s="112">
        <v>0.37616151217009702</v>
      </c>
      <c r="I68" s="110">
        <v>2.67261456315608E-2</v>
      </c>
      <c r="J68" s="111">
        <v>0.20950192162845299</v>
      </c>
      <c r="K68" s="112">
        <v>0.588457496538634</v>
      </c>
      <c r="L68" s="110">
        <v>2.2750141163335701E-2</v>
      </c>
      <c r="M68" s="111">
        <v>7.5188079836087301E-2</v>
      </c>
      <c r="N68" s="111">
        <v>0.25242538169448903</v>
      </c>
      <c r="O68" s="113">
        <v>0.534633767615869</v>
      </c>
    </row>
    <row r="69" spans="1:15">
      <c r="A69" s="103">
        <v>62</v>
      </c>
      <c r="B69" s="114">
        <v>4.0378554576940902E-2</v>
      </c>
      <c r="C69" s="286">
        <v>0.22232835774537801</v>
      </c>
      <c r="D69" s="156">
        <v>0.40231047975995299</v>
      </c>
      <c r="E69" s="114">
        <v>2.6661415428818301E-3</v>
      </c>
      <c r="F69" s="115">
        <v>2.1817176637665699E-2</v>
      </c>
      <c r="G69" s="115">
        <v>7.3215466150638897E-2</v>
      </c>
      <c r="H69" s="116">
        <v>0.35389361563934901</v>
      </c>
      <c r="I69" s="114">
        <v>2.4533368996951101E-2</v>
      </c>
      <c r="J69" s="115">
        <v>0.19487666608774901</v>
      </c>
      <c r="K69" s="116">
        <v>0.56436307739762903</v>
      </c>
      <c r="L69" s="114">
        <v>2.0848229293099901E-2</v>
      </c>
      <c r="M69" s="115">
        <v>6.8881340602121102E-2</v>
      </c>
      <c r="N69" s="115">
        <v>0.23552958801670701</v>
      </c>
      <c r="O69" s="117">
        <v>0.51024480789739601</v>
      </c>
    </row>
    <row r="70" spans="1:15">
      <c r="A70" s="102">
        <v>63</v>
      </c>
      <c r="B70" s="110">
        <v>3.6854845724327998E-2</v>
      </c>
      <c r="C70" s="285">
        <v>0.20699165215180201</v>
      </c>
      <c r="D70" s="155">
        <v>0.379162576024556</v>
      </c>
      <c r="E70" s="110">
        <v>2.4233319452764399E-3</v>
      </c>
      <c r="F70" s="111">
        <v>2.00331329093415E-2</v>
      </c>
      <c r="G70" s="111">
        <v>6.6921359537077493E-2</v>
      </c>
      <c r="H70" s="112">
        <v>0.33224188028947499</v>
      </c>
      <c r="I70" s="110">
        <v>2.2516339058442199E-2</v>
      </c>
      <c r="J70" s="111">
        <v>0.18103857043174901</v>
      </c>
      <c r="K70" s="112">
        <v>0.53996081469047197</v>
      </c>
      <c r="L70" s="110">
        <v>1.9102209306389499E-2</v>
      </c>
      <c r="M70" s="111">
        <v>6.3067531992156103E-2</v>
      </c>
      <c r="N70" s="111">
        <v>0.21943274548997899</v>
      </c>
      <c r="O70" s="113">
        <v>0.485806979335342</v>
      </c>
    </row>
    <row r="71" spans="1:15">
      <c r="A71" s="103">
        <v>64</v>
      </c>
      <c r="B71" s="114">
        <v>3.3627864030345303E-2</v>
      </c>
      <c r="C71" s="286">
        <v>0.19245109235542299</v>
      </c>
      <c r="D71" s="156">
        <v>0.35655201469139602</v>
      </c>
      <c r="E71" s="114">
        <v>2.20258655386765E-3</v>
      </c>
      <c r="F71" s="115">
        <v>1.8392231780011498E-2</v>
      </c>
      <c r="G71" s="115">
        <v>6.1132646666285602E-2</v>
      </c>
      <c r="H71" s="116">
        <v>0.31127663254546301</v>
      </c>
      <c r="I71" s="114">
        <v>2.0661628272336301E-2</v>
      </c>
      <c r="J71" s="115">
        <v>0.16797809731963401</v>
      </c>
      <c r="K71" s="116">
        <v>0.51536544825659902</v>
      </c>
      <c r="L71" s="114">
        <v>1.7499803444977299E-2</v>
      </c>
      <c r="M71" s="115">
        <v>5.7714012109583497E-2</v>
      </c>
      <c r="N71" s="115">
        <v>0.20414224201581299</v>
      </c>
      <c r="O71" s="117">
        <v>0.461436826941655</v>
      </c>
    </row>
    <row r="72" spans="1:15">
      <c r="A72" s="102">
        <v>65</v>
      </c>
      <c r="B72" s="110">
        <v>3.0674435577627199E-2</v>
      </c>
      <c r="C72" s="285">
        <v>0.17870178819459601</v>
      </c>
      <c r="D72" s="155">
        <v>0.33456318304812599</v>
      </c>
      <c r="E72" s="110">
        <v>2.00190887991705E-3</v>
      </c>
      <c r="F72" s="111">
        <v>1.68834202070463E-2</v>
      </c>
      <c r="G72" s="111">
        <v>5.5814706515459299E-2</v>
      </c>
      <c r="H72" s="112">
        <v>0.291057700449459</v>
      </c>
      <c r="I72" s="110">
        <v>1.8956730461083902E-2</v>
      </c>
      <c r="J72" s="111">
        <v>0.15568072274964201</v>
      </c>
      <c r="K72" s="112">
        <v>0.49069542518780301</v>
      </c>
      <c r="L72" s="110">
        <v>1.6029620177831501E-2</v>
      </c>
      <c r="M72" s="111">
        <v>5.27893243381896E-2</v>
      </c>
      <c r="N72" s="111">
        <v>0.18965832765731999</v>
      </c>
      <c r="O72" s="113">
        <v>0.43724961004962698</v>
      </c>
    </row>
    <row r="73" spans="1:15">
      <c r="A73" s="103">
        <v>66</v>
      </c>
      <c r="B73" s="114">
        <v>2.79728889767847E-2</v>
      </c>
      <c r="C73" s="286">
        <v>0.165733181156801</v>
      </c>
      <c r="D73" s="156">
        <v>0.31327020170034597</v>
      </c>
      <c r="E73" s="114">
        <v>1.8194816096559099E-3</v>
      </c>
      <c r="F73" s="115">
        <v>1.5496430367260399E-2</v>
      </c>
      <c r="G73" s="115">
        <v>5.0934278081352098E-2</v>
      </c>
      <c r="H73" s="116">
        <v>0.27163411067611198</v>
      </c>
      <c r="I73" s="114">
        <v>1.73900145463112E-2</v>
      </c>
      <c r="J73" s="115">
        <v>0.144127667096102</v>
      </c>
      <c r="K73" s="116">
        <v>0.466070637576873</v>
      </c>
      <c r="L73" s="114">
        <v>1.46811034961627E-2</v>
      </c>
      <c r="M73" s="115">
        <v>4.8263332611552898E-2</v>
      </c>
      <c r="N73" s="115">
        <v>0.17597482465486</v>
      </c>
      <c r="O73" s="117">
        <v>0.41335713931437101</v>
      </c>
    </row>
    <row r="74" spans="1:15">
      <c r="A74" s="102">
        <v>67</v>
      </c>
      <c r="B74" s="110">
        <v>2.55030119660619E-2</v>
      </c>
      <c r="C74" s="285">
        <v>0.15352978786929899</v>
      </c>
      <c r="D74" s="155">
        <v>0.29273623131676002</v>
      </c>
      <c r="E74" s="110">
        <v>1.6536507818500001E-3</v>
      </c>
      <c r="F74" s="111">
        <v>1.4221734838444E-2</v>
      </c>
      <c r="G74" s="111">
        <v>4.6459595115436902E-2</v>
      </c>
      <c r="H74" s="112">
        <v>0.25304408097981901</v>
      </c>
      <c r="I74" s="110">
        <v>1.5950677648914401E-2</v>
      </c>
      <c r="J74" s="111">
        <v>0.13329660884240199</v>
      </c>
      <c r="K74" s="112">
        <v>0.44161010119052102</v>
      </c>
      <c r="L74" s="110">
        <v>1.34444828031256E-2</v>
      </c>
      <c r="M74" s="111">
        <v>4.4107315802326803E-2</v>
      </c>
      <c r="N74" s="111">
        <v>0.163079881145271</v>
      </c>
      <c r="O74" s="113">
        <v>0.38986575069565899</v>
      </c>
    </row>
    <row r="75" spans="1:15">
      <c r="A75" s="103">
        <v>68</v>
      </c>
      <c r="B75" s="114">
        <v>2.3245998351303501E-2</v>
      </c>
      <c r="C75" s="286">
        <v>0.14207194180855701</v>
      </c>
      <c r="D75" s="156">
        <v>0.27301311727050998</v>
      </c>
      <c r="E75" s="114">
        <v>1.50291131749238E-3</v>
      </c>
      <c r="F75" s="115">
        <v>1.3050502480548501E-2</v>
      </c>
      <c r="G75" s="115">
        <v>4.2360476383633897E-2</v>
      </c>
      <c r="H75" s="116">
        <v>0.23531527853477699</v>
      </c>
      <c r="I75" s="114">
        <v>1.4628698227516199E-2</v>
      </c>
      <c r="J75" s="115">
        <v>0.123162365664419</v>
      </c>
      <c r="K75" s="116">
        <v>0.41742967001190101</v>
      </c>
      <c r="L75" s="114">
        <v>1.23107238805155E-2</v>
      </c>
      <c r="M75" s="115">
        <v>4.0294027180996603E-2</v>
      </c>
      <c r="N75" s="115">
        <v>0.150956741749907</v>
      </c>
      <c r="O75" s="117">
        <v>0.36687449256447102</v>
      </c>
    </row>
    <row r="76" spans="1:15">
      <c r="A76" s="102">
        <v>69</v>
      </c>
      <c r="B76" s="110">
        <v>2.1184387956090098E-2</v>
      </c>
      <c r="C76" s="285">
        <v>0.13133651428210499</v>
      </c>
      <c r="D76" s="155">
        <v>0.25414135418315897</v>
      </c>
      <c r="E76" s="110">
        <v>1.3658937940604801E-3</v>
      </c>
      <c r="F76" s="111">
        <v>1.19745553849208E-2</v>
      </c>
      <c r="G76" s="111">
        <v>3.8608378290571697E-2</v>
      </c>
      <c r="H76" s="112">
        <v>0.218465306189116</v>
      </c>
      <c r="I76" s="110">
        <v>1.34147897943544E-2</v>
      </c>
      <c r="J76" s="111">
        <v>0.113697531262591</v>
      </c>
      <c r="K76" s="112">
        <v>0.39363987909729597</v>
      </c>
      <c r="L76" s="110">
        <v>1.12714813035242E-2</v>
      </c>
      <c r="M76" s="111">
        <v>3.6797724480097202E-2</v>
      </c>
      <c r="N76" s="111">
        <v>0.13958451193414001</v>
      </c>
      <c r="O76" s="113">
        <v>0.34447358805957201</v>
      </c>
    </row>
    <row r="77" spans="1:15">
      <c r="A77" s="103">
        <v>70</v>
      </c>
      <c r="B77" s="114">
        <v>1.9302001822378002E-2</v>
      </c>
      <c r="C77" s="286">
        <v>0.121297599670011</v>
      </c>
      <c r="D77" s="156">
        <v>0.236150339271325</v>
      </c>
      <c r="E77" s="114">
        <v>1.2413523638804499E-3</v>
      </c>
      <c r="F77" s="115">
        <v>1.09863271738422E-2</v>
      </c>
      <c r="G77" s="115">
        <v>3.5176416169634503E-2</v>
      </c>
      <c r="H77" s="116">
        <v>0.202502373530309</v>
      </c>
      <c r="I77" s="114">
        <v>1.23003556337837E-2</v>
      </c>
      <c r="J77" s="115">
        <v>0.104873059825992</v>
      </c>
      <c r="K77" s="116">
        <v>0.37034399934180401</v>
      </c>
      <c r="L77" s="114">
        <v>1.03190525806135E-2</v>
      </c>
      <c r="M77" s="115">
        <v>3.3594175615661803E-2</v>
      </c>
      <c r="N77" s="115">
        <v>0.12893889712818801</v>
      </c>
      <c r="O77" s="117">
        <v>0.32274321741518802</v>
      </c>
    </row>
    <row r="78" spans="1:15">
      <c r="A78" s="102">
        <v>71</v>
      </c>
      <c r="B78" s="110">
        <v>1.7583874517829501E-2</v>
      </c>
      <c r="C78" s="285">
        <v>0.111927153722675</v>
      </c>
      <c r="D78" s="155">
        <v>0.219058873799092</v>
      </c>
      <c r="E78" s="110">
        <v>1.12815372305953E-3</v>
      </c>
      <c r="F78" s="111">
        <v>1.0078822859806E-2</v>
      </c>
      <c r="G78" s="111">
        <v>3.20393599335419E-2</v>
      </c>
      <c r="H78" s="112">
        <v>0.18742610768173301</v>
      </c>
      <c r="I78" s="110">
        <v>1.1277444851331E-2</v>
      </c>
      <c r="J78" s="111">
        <v>9.6658793121039199E-2</v>
      </c>
      <c r="K78" s="112">
        <v>0.34763637347174198</v>
      </c>
      <c r="L78" s="110">
        <v>9.4463342168740697E-3</v>
      </c>
      <c r="M78" s="111">
        <v>3.0660644598896499E-2</v>
      </c>
      <c r="N78" s="111">
        <v>0.11899290174216801</v>
      </c>
      <c r="O78" s="113">
        <v>0.30175264582109101</v>
      </c>
    </row>
    <row r="79" spans="1:15">
      <c r="A79" s="103">
        <v>72</v>
      </c>
      <c r="B79" s="114">
        <v>1.6016185067183698E-2</v>
      </c>
      <c r="C79" s="286">
        <v>0.103195577228439</v>
      </c>
      <c r="D79" s="156">
        <v>0.20287586603497601</v>
      </c>
      <c r="E79" s="114">
        <v>1.02526704411575E-3</v>
      </c>
      <c r="F79" s="115">
        <v>9.24558041294396E-3</v>
      </c>
      <c r="G79" s="115">
        <v>2.9173609146803899E-2</v>
      </c>
      <c r="H79" s="116">
        <v>0.17322845952159199</v>
      </c>
      <c r="I79" s="114">
        <v>1.03387099989236E-2</v>
      </c>
      <c r="J79" s="115">
        <v>8.90239278636588E-2</v>
      </c>
      <c r="K79" s="116">
        <v>0.32560108432249302</v>
      </c>
      <c r="L79" s="114">
        <v>8.64677983395825E-3</v>
      </c>
      <c r="M79" s="115">
        <v>2.79758616452228E-2</v>
      </c>
      <c r="N79" s="115">
        <v>0.109717477175753</v>
      </c>
      <c r="O79" s="117">
        <v>0.28155970313894801</v>
      </c>
    </row>
    <row r="80" spans="1:15">
      <c r="A80" s="102">
        <v>73</v>
      </c>
      <c r="B80" s="110">
        <v>1.45861877298024E-2</v>
      </c>
      <c r="C80" s="285">
        <v>9.5072240477267395E-2</v>
      </c>
      <c r="D80" s="155">
        <v>0.18760118673319501</v>
      </c>
      <c r="E80" s="110">
        <v>9.3175479181307498E-4</v>
      </c>
      <c r="F80" s="111">
        <v>8.4806341343299004E-3</v>
      </c>
      <c r="G80" s="111">
        <v>2.6557151951514601E-2</v>
      </c>
      <c r="H80" s="112">
        <v>0.15989466399115801</v>
      </c>
      <c r="I80" s="110">
        <v>9.47736645282099E-3</v>
      </c>
      <c r="J80" s="111">
        <v>8.1937423231664794E-2</v>
      </c>
      <c r="K80" s="112">
        <v>0.30431098598494699</v>
      </c>
      <c r="L80" s="110">
        <v>7.9143604260808395E-3</v>
      </c>
      <c r="M80" s="111">
        <v>2.55199809749482E-2</v>
      </c>
      <c r="N80" s="111">
        <v>0.101082111547954</v>
      </c>
      <c r="O80" s="113">
        <v>0.262210604003972</v>
      </c>
    </row>
    <row r="81" spans="1:15">
      <c r="A81" s="103">
        <v>74</v>
      </c>
      <c r="B81" s="114">
        <v>1.3282143591208899E-2</v>
      </c>
      <c r="C81" s="286">
        <v>8.7525946594838103E-2</v>
      </c>
      <c r="D81" s="156">
        <v>0.173226628870113</v>
      </c>
      <c r="E81" s="114">
        <v>8.4676434777057998E-4</v>
      </c>
      <c r="F81" s="115">
        <v>7.7784798912078597E-3</v>
      </c>
      <c r="G81" s="115">
        <v>2.4169511673169101E-2</v>
      </c>
      <c r="H81" s="116">
        <v>0.14740421773154699</v>
      </c>
      <c r="I81" s="114">
        <v>8.6871536633208492E-3</v>
      </c>
      <c r="J81" s="115">
        <v>7.5368350110944796E-2</v>
      </c>
      <c r="K81" s="116">
        <v>0.28382710756142299</v>
      </c>
      <c r="L81" s="114">
        <v>7.2435267880487098E-3</v>
      </c>
      <c r="M81" s="115">
        <v>2.3274529313847301E-2</v>
      </c>
      <c r="N81" s="115">
        <v>9.3055357049117202E-2</v>
      </c>
      <c r="O81" s="117">
        <v>0.24374008169891001</v>
      </c>
    </row>
    <row r="82" spans="1:15">
      <c r="A82" s="102">
        <v>75</v>
      </c>
      <c r="B82" s="110">
        <v>1.2093253719644899E-2</v>
      </c>
      <c r="C82" s="285">
        <v>8.0525333985937197E-2</v>
      </c>
      <c r="D82" s="155">
        <v>0.15973692656115199</v>
      </c>
      <c r="E82" s="110">
        <v>7.6952037514229602E-4</v>
      </c>
      <c r="F82" s="111">
        <v>7.1340422362875296E-3</v>
      </c>
      <c r="G82" s="111">
        <v>2.1991684367846102E-2</v>
      </c>
      <c r="H82" s="112">
        <v>0.13573184285475401</v>
      </c>
      <c r="I82" s="110">
        <v>7.9622983479886097E-3</v>
      </c>
      <c r="J82" s="111">
        <v>6.9286184975359405E-2</v>
      </c>
      <c r="K82" s="112">
        <v>0.26419841977201602</v>
      </c>
      <c r="L82" s="110">
        <v>6.6291741163688701E-3</v>
      </c>
      <c r="M82" s="111">
        <v>2.1222347651780601E-2</v>
      </c>
      <c r="N82" s="111">
        <v>8.5605293491686593E-2</v>
      </c>
      <c r="O82" s="113">
        <v>0.22617179750472199</v>
      </c>
    </row>
    <row r="83" spans="1:15">
      <c r="A83" s="103">
        <v>76</v>
      </c>
      <c r="B83" s="114">
        <v>1.1009594455740099E-2</v>
      </c>
      <c r="C83" s="286">
        <v>7.4039219819813804E-2</v>
      </c>
      <c r="D83" s="156">
        <v>0.14711079307738201</v>
      </c>
      <c r="E83" s="114">
        <v>6.9931786005185002E-4</v>
      </c>
      <c r="F83" s="115">
        <v>6.5426434060088202E-3</v>
      </c>
      <c r="G83" s="115">
        <v>2.00060700548155E-2</v>
      </c>
      <c r="H83" s="116">
        <v>0.124848411671711</v>
      </c>
      <c r="I83" s="114">
        <v>7.2974796615916703E-3</v>
      </c>
      <c r="J83" s="115">
        <v>6.3661052221543502E-2</v>
      </c>
      <c r="K83" s="116">
        <v>0.245461937880738</v>
      </c>
      <c r="L83" s="114">
        <v>6.0666087568956402E-3</v>
      </c>
      <c r="M83" s="115">
        <v>1.93475284082004E-2</v>
      </c>
      <c r="N83" s="115">
        <v>7.8699928797269295E-2</v>
      </c>
      <c r="O83" s="117">
        <v>0.20951897938522099</v>
      </c>
    </row>
    <row r="84" spans="1:15">
      <c r="A84" s="102">
        <v>77</v>
      </c>
      <c r="B84" s="110">
        <v>1.0022055250561599E-2</v>
      </c>
      <c r="C84" s="285">
        <v>6.8036887748539804E-2</v>
      </c>
      <c r="D84" s="155">
        <v>0.135321943995104</v>
      </c>
      <c r="E84" s="110">
        <v>6.3551577151346999E-4</v>
      </c>
      <c r="F84" s="111">
        <v>5.9999741711140898E-3</v>
      </c>
      <c r="G84" s="111">
        <v>1.81963999136707E-2</v>
      </c>
      <c r="H84" s="112">
        <v>0.114721813215157</v>
      </c>
      <c r="I84" s="110">
        <v>6.68779634487495E-3</v>
      </c>
      <c r="J84" s="111">
        <v>5.84639193695995E-2</v>
      </c>
      <c r="K84" s="112">
        <v>0.22764312131674</v>
      </c>
      <c r="L84" s="110">
        <v>5.5515170510681104E-3</v>
      </c>
      <c r="M84" s="111">
        <v>1.7635349787101399E-2</v>
      </c>
      <c r="N84" s="111">
        <v>7.2307538825733805E-2</v>
      </c>
      <c r="O84" s="113">
        <v>0.19378523982818899</v>
      </c>
    </row>
    <row r="85" spans="1:15">
      <c r="A85" s="103">
        <v>78</v>
      </c>
      <c r="B85" s="114">
        <v>9.1222793409331294E-3</v>
      </c>
      <c r="C85" s="286">
        <v>6.2488323921606297E-2</v>
      </c>
      <c r="D85" s="156">
        <v>0.124340078131995</v>
      </c>
      <c r="E85" s="114">
        <v>5.7753128628351496E-4</v>
      </c>
      <c r="F85" s="115">
        <v>5.5020664961032096E-3</v>
      </c>
      <c r="G85" s="115">
        <v>1.6547661313446101E-2</v>
      </c>
      <c r="H85" s="116">
        <v>0.105317748062541</v>
      </c>
      <c r="I85" s="114">
        <v>6.1287358296732604E-3</v>
      </c>
      <c r="J85" s="115">
        <v>5.3666749855119697E-2</v>
      </c>
      <c r="K85" s="116">
        <v>0.21075652142103801</v>
      </c>
      <c r="L85" s="114">
        <v>5.0799362165543796E-3</v>
      </c>
      <c r="M85" s="115">
        <v>1.6072208780593001E-2</v>
      </c>
      <c r="N85" s="115">
        <v>6.6396950169674104E-2</v>
      </c>
      <c r="O85" s="117">
        <v>0.17896552209518199</v>
      </c>
    </row>
    <row r="86" spans="1:15">
      <c r="A86" s="102">
        <v>79</v>
      </c>
      <c r="B86" s="110">
        <v>8.3026074475093803E-3</v>
      </c>
      <c r="C86" s="285">
        <v>5.7364405902354101E-2</v>
      </c>
      <c r="D86" s="155">
        <v>0.11413179553983301</v>
      </c>
      <c r="E86" s="110">
        <v>5.2483452947342903E-4</v>
      </c>
      <c r="F86" s="111">
        <v>5.0452679514155297E-3</v>
      </c>
      <c r="G86" s="111">
        <v>1.50460221816056E-2</v>
      </c>
      <c r="H86" s="112">
        <v>9.6600443046086795E-2</v>
      </c>
      <c r="I86" s="110">
        <v>5.6161452586364902E-3</v>
      </c>
      <c r="J86" s="111">
        <v>4.9242618231762902E-2</v>
      </c>
      <c r="K86" s="112">
        <v>0.19480662397538201</v>
      </c>
      <c r="L86" s="110">
        <v>4.64822718618763E-3</v>
      </c>
      <c r="M86" s="111">
        <v>1.46455539982474E-2</v>
      </c>
      <c r="N86" s="111">
        <v>6.0937770359953597E-2</v>
      </c>
      <c r="O86" s="113">
        <v>0.16504712645182601</v>
      </c>
    </row>
    <row r="87" spans="1:15">
      <c r="A87" s="103">
        <v>80</v>
      </c>
      <c r="B87" s="114">
        <v>7.5560245974588902E-3</v>
      </c>
      <c r="C87" s="286">
        <v>5.2637049362396701E-2</v>
      </c>
      <c r="D87" s="156">
        <v>0.104661438048119</v>
      </c>
      <c r="E87" s="114">
        <v>4.7694378582781403E-4</v>
      </c>
      <c r="F87" s="115">
        <v>4.6262178128147801E-3</v>
      </c>
      <c r="G87" s="115">
        <v>1.3678755910453999E-2</v>
      </c>
      <c r="H87" s="116">
        <v>8.8533281793552396E-2</v>
      </c>
      <c r="I87" s="114">
        <v>5.1462043631791202E-3</v>
      </c>
      <c r="J87" s="115">
        <v>4.5165792527336802E-2</v>
      </c>
      <c r="K87" s="116">
        <v>0.17978883221827299</v>
      </c>
      <c r="L87" s="114">
        <v>4.2530493206973004E-3</v>
      </c>
      <c r="M87" s="115">
        <v>1.3343819256147801E-2</v>
      </c>
      <c r="N87" s="115">
        <v>5.5900570416430199E-2</v>
      </c>
      <c r="O87" s="117">
        <v>0.15201077246213199</v>
      </c>
    </row>
    <row r="88" spans="1:15">
      <c r="A88" s="102">
        <v>81</v>
      </c>
      <c r="B88" s="110">
        <v>6.8761101068288899E-3</v>
      </c>
      <c r="C88" s="285">
        <v>4.8279317484831497E-2</v>
      </c>
      <c r="D88" s="155">
        <v>9.5891843419534495E-2</v>
      </c>
      <c r="E88" s="110">
        <v>4.3342114034400001E-4</v>
      </c>
      <c r="F88" s="111">
        <v>4.2418247758680598E-3</v>
      </c>
      <c r="G88" s="111">
        <v>1.2434167733664301E-2</v>
      </c>
      <c r="H88" s="112">
        <v>8.1079350616780593E-2</v>
      </c>
      <c r="I88" s="110">
        <v>4.7154001324016303E-3</v>
      </c>
      <c r="J88" s="111">
        <v>4.1411788294868197E-2</v>
      </c>
      <c r="K88" s="112">
        <v>0.16569053831157499</v>
      </c>
      <c r="L88" s="110">
        <v>3.8913369052608099E-3</v>
      </c>
      <c r="M88" s="111">
        <v>1.21563586519659E-2</v>
      </c>
      <c r="N88" s="111">
        <v>5.1257024894190498E-2</v>
      </c>
      <c r="O88" s="113">
        <v>0.139831659407263</v>
      </c>
    </row>
    <row r="89" spans="1:15">
      <c r="A89" s="103">
        <v>82</v>
      </c>
      <c r="B89" s="114">
        <v>6.2569907051374801E-3</v>
      </c>
      <c r="C89" s="286">
        <v>4.4265497896899701E-2</v>
      </c>
      <c r="D89" s="156">
        <v>8.7785008932797004E-2</v>
      </c>
      <c r="E89" s="114">
        <v>3.9386851039722499E-4</v>
      </c>
      <c r="F89" s="115">
        <v>3.8892462091102199E-3</v>
      </c>
      <c r="G89" s="115">
        <v>1.1301523281968401E-2</v>
      </c>
      <c r="H89" s="116">
        <v>7.4201902062184993E-2</v>
      </c>
      <c r="I89" s="114">
        <v>4.3205031980144198E-3</v>
      </c>
      <c r="J89" s="115">
        <v>3.7957398611877802E-2</v>
      </c>
      <c r="K89" s="116">
        <v>0.15249223593085001</v>
      </c>
      <c r="L89" s="114">
        <v>3.56027733677705E-3</v>
      </c>
      <c r="M89" s="115">
        <v>1.10733836769856E-2</v>
      </c>
      <c r="N89" s="115">
        <v>4.6980014578275997E-2</v>
      </c>
      <c r="O89" s="117">
        <v>0.12848049364956499</v>
      </c>
    </row>
    <row r="90" spans="1:15">
      <c r="A90" s="102">
        <v>83</v>
      </c>
      <c r="B90" s="110">
        <v>5.69329674415714E-3</v>
      </c>
      <c r="C90" s="285">
        <v>4.0571151722849599E-2</v>
      </c>
      <c r="D90" s="155">
        <v>8.0302664090249803E-2</v>
      </c>
      <c r="E90" s="110">
        <v>3.5792403475399799E-4</v>
      </c>
      <c r="F90" s="111">
        <v>3.5658688670452002E-3</v>
      </c>
      <c r="G90" s="111">
        <v>1.0270979840149E-2</v>
      </c>
      <c r="H90" s="112">
        <v>6.7864740509744698E-2</v>
      </c>
      <c r="I90" s="110">
        <v>3.9585458551626602E-3</v>
      </c>
      <c r="J90" s="111">
        <v>3.4780703937832301E-2</v>
      </c>
      <c r="K90" s="112">
        <v>0.140168633013972</v>
      </c>
      <c r="L90" s="110">
        <v>3.2572909075249202E-3</v>
      </c>
      <c r="M90" s="111">
        <v>1.0085902769234699E-2</v>
      </c>
      <c r="N90" s="111">
        <v>4.3043696821955302E-2</v>
      </c>
      <c r="O90" s="113">
        <v>0.117924458720799</v>
      </c>
    </row>
    <row r="91" spans="1:15">
      <c r="A91" s="103">
        <v>84</v>
      </c>
      <c r="B91" s="114">
        <v>5.1801214022095801E-3</v>
      </c>
      <c r="C91" s="286">
        <v>3.7173139036278197E-2</v>
      </c>
      <c r="D91" s="156">
        <v>7.3406755166939494E-2</v>
      </c>
      <c r="E91" s="114">
        <v>3.25258787821624E-4</v>
      </c>
      <c r="F91" s="115">
        <v>3.2692909831929899E-3</v>
      </c>
      <c r="G91" s="115">
        <v>9.3335206729046605E-3</v>
      </c>
      <c r="H91" s="116">
        <v>6.2032535635537497E-2</v>
      </c>
      <c r="I91" s="114">
        <v>3.62680163602322E-3</v>
      </c>
      <c r="J91" s="115">
        <v>3.1861065367038401E-2</v>
      </c>
      <c r="K91" s="116">
        <v>0.12868973096144901</v>
      </c>
      <c r="L91" s="114">
        <v>2.9800120911281799E-3</v>
      </c>
      <c r="M91" s="115">
        <v>9.1856635903277192E-3</v>
      </c>
      <c r="N91" s="115">
        <v>3.9423548251139397E-2</v>
      </c>
      <c r="O91" s="117">
        <v>0.108128110607703</v>
      </c>
    </row>
    <row r="92" spans="1:15">
      <c r="A92" s="102">
        <v>85</v>
      </c>
      <c r="B92" s="110">
        <v>4.7129827728446001E-3</v>
      </c>
      <c r="C92" s="285">
        <v>3.4049624629574199E-2</v>
      </c>
      <c r="D92" s="155">
        <v>6.7059846536439094E-2</v>
      </c>
      <c r="E92" s="110">
        <v>2.9557379021032001E-4</v>
      </c>
      <c r="F92" s="111">
        <v>2.9973056636391302E-3</v>
      </c>
      <c r="G92" s="111">
        <v>8.4808926607037299E-3</v>
      </c>
      <c r="H92" s="112">
        <v>5.6671070432838803E-2</v>
      </c>
      <c r="I92" s="110">
        <v>3.3227663517128199E-3</v>
      </c>
      <c r="J92" s="111">
        <v>2.9179104431903101E-2</v>
      </c>
      <c r="K92" s="112">
        <v>0.118021844087401</v>
      </c>
      <c r="L92" s="110">
        <v>2.7262722381694001E-3</v>
      </c>
      <c r="M92" s="111">
        <v>8.3650982089878805E-3</v>
      </c>
      <c r="N92" s="111">
        <v>3.6096384209227797E-2</v>
      </c>
      <c r="O92" s="113">
        <v>9.90541868076531E-2</v>
      </c>
    </row>
    <row r="93" spans="1:15">
      <c r="A93" s="103">
        <v>86</v>
      </c>
      <c r="B93" s="114">
        <v>4.2877887110312797E-3</v>
      </c>
      <c r="C93" s="286">
        <v>3.1180067631262701E-2</v>
      </c>
      <c r="D93" s="156">
        <v>6.1225445218916499E-2</v>
      </c>
      <c r="E93" s="114">
        <v>2.6859728919149299E-4</v>
      </c>
      <c r="F93" s="115">
        <v>2.7478855027273101E-3</v>
      </c>
      <c r="G93" s="115">
        <v>7.7055473844913104E-3</v>
      </c>
      <c r="H93" s="116">
        <v>5.1747430918085799E-2</v>
      </c>
      <c r="I93" s="114">
        <v>3.0441405180657798E-3</v>
      </c>
      <c r="J93" s="115">
        <v>2.67166722343311E-2</v>
      </c>
      <c r="K93" s="116">
        <v>0.108128540357811</v>
      </c>
      <c r="L93" s="114">
        <v>2.4940835911109798E-3</v>
      </c>
      <c r="M93" s="115">
        <v>7.6172712934769399E-3</v>
      </c>
      <c r="N93" s="115">
        <v>3.30403589239694E-2</v>
      </c>
      <c r="O93" s="117">
        <v>9.0664323025840807E-2</v>
      </c>
    </row>
    <row r="94" spans="1:15">
      <c r="A94" s="102">
        <v>87</v>
      </c>
      <c r="B94" s="110">
        <v>3.9008042996773701E-3</v>
      </c>
      <c r="C94" s="285">
        <v>2.8545198109283899E-2</v>
      </c>
      <c r="D94" s="155">
        <v>5.5868256007512503E-2</v>
      </c>
      <c r="E94" s="110">
        <v>2.4408228493728201E-4</v>
      </c>
      <c r="F94" s="111">
        <v>2.5191683444369E-3</v>
      </c>
      <c r="G94" s="111">
        <v>7.0005857164828003E-3</v>
      </c>
      <c r="H94" s="112">
        <v>4.72301447267559E-2</v>
      </c>
      <c r="I94" s="110">
        <v>2.7888130819192299E-3</v>
      </c>
      <c r="J94" s="111">
        <v>2.4456810321682999E-2</v>
      </c>
      <c r="K94" s="112">
        <v>9.8971491053621297E-2</v>
      </c>
      <c r="L94" s="110">
        <v>2.2816245311603998E-3</v>
      </c>
      <c r="M94" s="111">
        <v>6.9358313505419296E-3</v>
      </c>
      <c r="N94" s="111">
        <v>3.0234949965552E-2</v>
      </c>
      <c r="O94" s="113">
        <v>8.2919675783190303E-2</v>
      </c>
    </row>
    <row r="95" spans="1:15">
      <c r="A95" s="103">
        <v>88</v>
      </c>
      <c r="B95" s="114">
        <v>3.5486217933357002E-3</v>
      </c>
      <c r="C95" s="286">
        <v>2.6126983413784801E-2</v>
      </c>
      <c r="D95" s="156">
        <v>5.0954374952280897E-2</v>
      </c>
      <c r="E95" s="114">
        <v>2.2180428053678199E-4</v>
      </c>
      <c r="F95" s="115">
        <v>2.3094441154303002E-3</v>
      </c>
      <c r="G95" s="115">
        <v>6.3597059100767503E-3</v>
      </c>
      <c r="H95" s="116">
        <v>4.30892756181845E-2</v>
      </c>
      <c r="I95" s="114">
        <v>2.55484636644145E-3</v>
      </c>
      <c r="J95" s="115">
        <v>2.2383705385316099E-2</v>
      </c>
      <c r="K95" s="116">
        <v>9.0511222729613094E-2</v>
      </c>
      <c r="L95" s="114">
        <v>2.08722597317673E-3</v>
      </c>
      <c r="M95" s="115">
        <v>6.31496499753368E-3</v>
      </c>
      <c r="N95" s="115">
        <v>2.7660930151887399E-2</v>
      </c>
      <c r="O95" s="117">
        <v>7.5781452686460499E-2</v>
      </c>
    </row>
    <row r="96" spans="1:15">
      <c r="A96" s="102">
        <v>89</v>
      </c>
      <c r="B96" s="110">
        <v>3.2281328934536E-3</v>
      </c>
      <c r="C96" s="285">
        <v>2.3908586646894301E-2</v>
      </c>
      <c r="D96" s="155">
        <v>4.6451429024272399E-2</v>
      </c>
      <c r="E96" s="110">
        <v>2.0155923571797999E-4</v>
      </c>
      <c r="F96" s="111">
        <v>2.1171426585908999E-3</v>
      </c>
      <c r="G96" s="111">
        <v>5.7771551323114803E-3</v>
      </c>
      <c r="H96" s="112">
        <v>3.9296480534057002E-2</v>
      </c>
      <c r="I96" s="110">
        <v>2.34046215655315E-3</v>
      </c>
      <c r="J96" s="111">
        <v>2.04826395486392E-2</v>
      </c>
      <c r="K96" s="112">
        <v>8.2707769593773905E-2</v>
      </c>
      <c r="L96" s="110">
        <v>1.9093588285017801E-3</v>
      </c>
      <c r="M96" s="111">
        <v>5.7493542148639902E-3</v>
      </c>
      <c r="N96" s="111">
        <v>2.53003296566226E-2</v>
      </c>
      <c r="O96" s="113">
        <v>6.9211354725508795E-2</v>
      </c>
    </row>
    <row r="97" spans="1:15">
      <c r="A97" s="103">
        <v>90</v>
      </c>
      <c r="B97" s="114">
        <v>2.9365032097188899E-3</v>
      </c>
      <c r="C97" s="286">
        <v>2.1874319305839302E-2</v>
      </c>
      <c r="D97" s="156">
        <v>4.2328669543203898E-2</v>
      </c>
      <c r="E97" s="114">
        <v>1.8316170597451999E-4</v>
      </c>
      <c r="F97" s="115">
        <v>1.9408224989800999E-3</v>
      </c>
      <c r="G97" s="115">
        <v>5.2476843448045997E-3</v>
      </c>
      <c r="H97" s="116">
        <v>3.5825035356891299E-2</v>
      </c>
      <c r="I97" s="114">
        <v>2.1440288484570798E-3</v>
      </c>
      <c r="J97" s="115">
        <v>1.8739937730077701E-2</v>
      </c>
      <c r="K97" s="116">
        <v>7.5521228188884196E-2</v>
      </c>
      <c r="L97" s="114">
        <v>1.7466224595919101E-3</v>
      </c>
      <c r="M97" s="115">
        <v>5.2341364960367103E-3</v>
      </c>
      <c r="N97" s="115">
        <v>2.3136390697221999E-2</v>
      </c>
      <c r="O97" s="117">
        <v>6.3171936795201694E-2</v>
      </c>
    </row>
    <row r="98" spans="1:15">
      <c r="A98" s="102">
        <v>91</v>
      </c>
      <c r="B98" s="110">
        <v>2.6711487643301698E-3</v>
      </c>
      <c r="C98" s="285">
        <v>2.00095898335544E-2</v>
      </c>
      <c r="D98" s="155">
        <v>3.8557026514809703E-2</v>
      </c>
      <c r="E98" s="110">
        <v>1.66443150415672E-4</v>
      </c>
      <c r="F98" s="111">
        <v>1.77916047742418E-3</v>
      </c>
      <c r="G98" s="111">
        <v>4.7665064116134302E-3</v>
      </c>
      <c r="H98" s="112">
        <v>3.2649834944182402E-2</v>
      </c>
      <c r="I98" s="110">
        <v>1.96404959057027E-3</v>
      </c>
      <c r="J98" s="111">
        <v>1.7142913314941801E-2</v>
      </c>
      <c r="K98" s="112">
        <v>6.8912219069663605E-2</v>
      </c>
      <c r="L98" s="110">
        <v>1.5977340544246999E-3</v>
      </c>
      <c r="M98" s="111">
        <v>4.7648677904551804E-3</v>
      </c>
      <c r="N98" s="111">
        <v>2.1153516830568202E-2</v>
      </c>
      <c r="O98" s="113">
        <v>5.7626893800876502E-2</v>
      </c>
    </row>
    <row r="99" spans="1:15">
      <c r="A99" s="103">
        <v>92</v>
      </c>
      <c r="B99" s="114">
        <v>2.4297143998570502E-3</v>
      </c>
      <c r="C99" s="286">
        <v>1.8300849529481199E-2</v>
      </c>
      <c r="D99" s="156">
        <v>3.51091304585643E-2</v>
      </c>
      <c r="E99" s="114">
        <v>1.5125039313834801E-4</v>
      </c>
      <c r="F99" s="115">
        <v>1.6309421903178999E-3</v>
      </c>
      <c r="G99" s="115">
        <v>4.3292572931017204E-3</v>
      </c>
      <c r="H99" s="116">
        <v>2.9747372411500401E-2</v>
      </c>
      <c r="I99" s="114">
        <v>1.79915134663643E-3</v>
      </c>
      <c r="J99" s="115">
        <v>1.56798131483817E-2</v>
      </c>
      <c r="K99" s="116">
        <v>6.2842262131592094E-2</v>
      </c>
      <c r="L99" s="114">
        <v>1.4615188527820899E-3</v>
      </c>
      <c r="M99" s="115">
        <v>4.3374881186456797E-3</v>
      </c>
      <c r="N99" s="115">
        <v>1.9337218565270299E-2</v>
      </c>
      <c r="O99" s="117">
        <v>5.25412803147507E-2</v>
      </c>
    </row>
    <row r="100" spans="1:15">
      <c r="A100" s="102">
        <v>93</v>
      </c>
      <c r="B100" s="110">
        <v>2.2100539563374398E-3</v>
      </c>
      <c r="C100" s="285">
        <v>1.67355370228232E-2</v>
      </c>
      <c r="D100" s="155">
        <v>3.19593076692615E-2</v>
      </c>
      <c r="E100" s="110">
        <v>1.37444224272573E-4</v>
      </c>
      <c r="F100" s="111">
        <v>1.4950531776395E-3</v>
      </c>
      <c r="G100" s="111">
        <v>3.9319601721360797E-3</v>
      </c>
      <c r="H100" s="112">
        <v>2.70957020341135E-2</v>
      </c>
      <c r="I100" s="110">
        <v>1.6480748153931599E-3</v>
      </c>
      <c r="J100" s="111">
        <v>1.43397626680006E-2</v>
      </c>
      <c r="K100" s="112">
        <v>5.7274073482484401E-2</v>
      </c>
      <c r="L100" s="110">
        <v>1.33690116060602E-3</v>
      </c>
      <c r="M100" s="111">
        <v>3.9482897292290797E-3</v>
      </c>
      <c r="N100" s="111">
        <v>1.7674056714561001E-2</v>
      </c>
      <c r="O100" s="113">
        <v>4.7881671922177502E-2</v>
      </c>
    </row>
    <row r="101" spans="1:15">
      <c r="A101" s="103">
        <v>94</v>
      </c>
      <c r="B101" s="114">
        <v>2.0102120890449402E-3</v>
      </c>
      <c r="C101" s="286">
        <v>1.53020222902916E-2</v>
      </c>
      <c r="D101" s="156">
        <v>2.90835541904307E-2</v>
      </c>
      <c r="E101" s="114">
        <v>1.2489812808710499E-4</v>
      </c>
      <c r="F101" s="115">
        <v>1.3704708045601799E-3</v>
      </c>
      <c r="G101" s="115">
        <v>3.5709923514474899E-3</v>
      </c>
      <c r="H101" s="116">
        <v>2.46743895534671E-2</v>
      </c>
      <c r="I101" s="114">
        <v>1.50966514480872E-3</v>
      </c>
      <c r="J101" s="115">
        <v>1.31127118273799E-2</v>
      </c>
      <c r="K101" s="116">
        <v>5.21717923849528E-2</v>
      </c>
      <c r="L101" s="114">
        <v>1.22289609263789E-3</v>
      </c>
      <c r="M101" s="115">
        <v>3.5938876608909202E-3</v>
      </c>
      <c r="N101" s="115">
        <v>1.6151584661141499E-2</v>
      </c>
      <c r="O101" s="117">
        <v>4.3616276237975399E-2</v>
      </c>
    </row>
    <row r="102" spans="1:15">
      <c r="A102" s="102">
        <v>95</v>
      </c>
      <c r="B102" s="110">
        <v>1.8284076046742601E-3</v>
      </c>
      <c r="C102" s="285">
        <v>1.39895510087483E-2</v>
      </c>
      <c r="D102" s="155">
        <v>2.64594931160567E-2</v>
      </c>
      <c r="E102" s="110">
        <v>1.13497126669427E-4</v>
      </c>
      <c r="F102" s="111">
        <v>1.2562567853628E-3</v>
      </c>
      <c r="G102" s="111">
        <v>3.24305475767706E-3</v>
      </c>
      <c r="H102" s="112">
        <v>2.2464453126821601E-2</v>
      </c>
      <c r="I102" s="110">
        <v>1.3828633825295001E-3</v>
      </c>
      <c r="J102" s="111">
        <v>1.19893823185494E-2</v>
      </c>
      <c r="K102" s="112">
        <v>4.7501146964177697E-2</v>
      </c>
      <c r="L102" s="110">
        <v>1.11860198745312E-3</v>
      </c>
      <c r="M102" s="111">
        <v>3.2711925698762001E-3</v>
      </c>
      <c r="N102" s="111">
        <v>1.47582904843483E-2</v>
      </c>
      <c r="O102" s="113">
        <v>3.97150011780356E-2</v>
      </c>
    </row>
    <row r="103" spans="1:15">
      <c r="A103" s="103">
        <v>96</v>
      </c>
      <c r="B103" s="114">
        <v>1.6630182003207E-3</v>
      </c>
      <c r="C103" s="286">
        <v>1.27881898680556E-2</v>
      </c>
      <c r="D103" s="156">
        <v>2.4066319202376799E-2</v>
      </c>
      <c r="E103" s="114">
        <v>1.03136728723055E-4</v>
      </c>
      <c r="F103" s="115">
        <v>1.15155030162748E-3</v>
      </c>
      <c r="G103" s="115">
        <v>2.9451438875622098E-3</v>
      </c>
      <c r="H103" s="116">
        <v>2.04482976546497E-2</v>
      </c>
      <c r="I103" s="114">
        <v>1.2666986077494E-3</v>
      </c>
      <c r="J103" s="115">
        <v>1.09612164799504E-2</v>
      </c>
      <c r="K103" s="116">
        <v>4.3229567187735997E-2</v>
      </c>
      <c r="L103" s="114">
        <v>1.0231934427614E-3</v>
      </c>
      <c r="M103" s="115">
        <v>2.9773856834464599E-3</v>
      </c>
      <c r="N103" s="115">
        <v>1.34835397086586E-2</v>
      </c>
      <c r="O103" s="117">
        <v>3.6149487519021799E-2</v>
      </c>
    </row>
    <row r="104" spans="1:15">
      <c r="A104" s="104">
        <v>97</v>
      </c>
      <c r="B104" s="118">
        <v>1.5125664963972199E-3</v>
      </c>
      <c r="C104" s="287">
        <v>1.16887733285411E-2</v>
      </c>
      <c r="D104" s="157">
        <v>2.18847341787856E-2</v>
      </c>
      <c r="E104" s="118">
        <v>9.3721973963432304E-5</v>
      </c>
      <c r="F104" s="119">
        <v>1.0555616697773701E-3</v>
      </c>
      <c r="G104" s="119">
        <v>2.6745260341530198E-3</v>
      </c>
      <c r="H104" s="120">
        <v>1.86096447657857E-2</v>
      </c>
      <c r="I104" s="118">
        <v>1.1602806931905699E-3</v>
      </c>
      <c r="J104" s="119">
        <v>1.0020328174337401E-2</v>
      </c>
      <c r="K104" s="120">
        <v>3.9326253184834001E-2</v>
      </c>
      <c r="L104" s="118">
        <v>9.3591492244323295E-4</v>
      </c>
      <c r="M104" s="119">
        <v>2.7098957416817298E-3</v>
      </c>
      <c r="N104" s="119">
        <v>1.2317519268462401E-2</v>
      </c>
      <c r="O104" s="121">
        <v>3.2893112133320197E-2</v>
      </c>
    </row>
    <row r="105" spans="1:15">
      <c r="A105" s="103">
        <v>98</v>
      </c>
      <c r="B105" s="114">
        <v>1.3757072614067199E-3</v>
      </c>
      <c r="C105" s="286">
        <v>1.06828521883344E-2</v>
      </c>
      <c r="D105" s="156">
        <v>1.98968756051245E-2</v>
      </c>
      <c r="E105" s="114">
        <v>8.5166564449116507E-5</v>
      </c>
      <c r="F105" s="115">
        <v>9.6756651608650502E-4</v>
      </c>
      <c r="G105" s="115">
        <v>2.4287136352546699E-3</v>
      </c>
      <c r="H105" s="116">
        <v>1.69334603363341E-2</v>
      </c>
      <c r="I105" s="114">
        <v>1.0627936492495201E-3</v>
      </c>
      <c r="J105" s="115">
        <v>9.1594558360467201E-3</v>
      </c>
      <c r="K105" s="116">
        <v>3.57622063669088E-2</v>
      </c>
      <c r="L105" s="114">
        <v>8.5607489022200296E-4</v>
      </c>
      <c r="M105" s="115">
        <v>2.4663777934934902E-3</v>
      </c>
      <c r="N105" s="115">
        <v>1.12511831446464E-2</v>
      </c>
      <c r="O105" s="117">
        <v>2.9920967597585901E-2</v>
      </c>
    </row>
    <row r="106" spans="1:15">
      <c r="A106" s="102">
        <v>99</v>
      </c>
      <c r="B106" s="110">
        <v>1.25121573316551E-3</v>
      </c>
      <c r="C106" s="285">
        <v>9.7626442260063603E-3</v>
      </c>
      <c r="D106" s="155">
        <v>1.8086241636263201E-2</v>
      </c>
      <c r="E106" s="110">
        <v>7.7392074964716394E-5</v>
      </c>
      <c r="F106" s="111">
        <v>8.8690042012629002E-4</v>
      </c>
      <c r="G106" s="111">
        <v>2.2054435919647299E-3</v>
      </c>
      <c r="H106" s="112">
        <v>1.5405881064166699E-2</v>
      </c>
      <c r="I106" s="110">
        <v>9.7348950559253996E-4</v>
      </c>
      <c r="J106" s="111">
        <v>8.3719178169590295E-3</v>
      </c>
      <c r="K106" s="112">
        <v>3.2510230109456598E-2</v>
      </c>
      <c r="L106" s="110">
        <v>7.8304042812198105E-4</v>
      </c>
      <c r="M106" s="111">
        <v>2.2446937173307602E-3</v>
      </c>
      <c r="N106" s="111">
        <v>1.0276200011243001E-2</v>
      </c>
      <c r="O106" s="113">
        <v>2.7209823178909399E-2</v>
      </c>
    </row>
    <row r="107" spans="1:15">
      <c r="A107" s="105">
        <v>100</v>
      </c>
      <c r="B107" s="122">
        <v>1.1379769475791199E-3</v>
      </c>
      <c r="C107" s="288">
        <v>8.9209871010859105E-3</v>
      </c>
      <c r="D107" s="158">
        <v>1.6437613624877102E-2</v>
      </c>
      <c r="E107" s="122">
        <v>7.0327235282499598E-5</v>
      </c>
      <c r="F107" s="123">
        <v>8.1295399035850695E-4</v>
      </c>
      <c r="G107" s="123">
        <v>2.0026574118034001E-3</v>
      </c>
      <c r="H107" s="124">
        <v>1.4014141314110801E-2</v>
      </c>
      <c r="I107" s="122">
        <v>8.9168268857030004E-4</v>
      </c>
      <c r="J107" s="123">
        <v>7.6515701032928299E-3</v>
      </c>
      <c r="K107" s="124">
        <v>2.9544906009983999E-2</v>
      </c>
      <c r="L107" s="122">
        <v>7.16232300931769E-4</v>
      </c>
      <c r="M107" s="123">
        <v>2.0428943424802802E-3</v>
      </c>
      <c r="N107" s="123">
        <v>9.3849031326128703E-3</v>
      </c>
      <c r="O107" s="125">
        <v>2.4738071529841199E-2</v>
      </c>
    </row>
    <row r="108" spans="1:15">
      <c r="A108" s="83"/>
      <c r="B108" s="83"/>
      <c r="C108" s="83"/>
      <c r="D108" s="83"/>
      <c r="E108" s="83"/>
      <c r="F108" s="83"/>
      <c r="G108" s="83"/>
      <c r="H108" s="83"/>
      <c r="I108" s="83"/>
      <c r="J108" s="83"/>
      <c r="K108" s="83"/>
      <c r="L108" s="83"/>
      <c r="M108" s="83"/>
      <c r="N108" s="83"/>
      <c r="O108" s="83"/>
    </row>
  </sheetData>
  <sheetProtection algorithmName="SHA-512" hashValue="djhkGONzeZcajKLrU5pkhyj3Kezk3zSAKiemoWK2crFx9fVsiT7SXezSRbHguF2Tvc04SAOEjc2oFP1ZcQYlww==" saltValue="MfNoyEDctq1On6UuWLBeNQ==" spinCount="100000" sheet="1" deleteColumns="0" deleteRows="0" selectLockedCells="1" selectUnlockedCells="1"/>
  <mergeCells count="1">
    <mergeCell ref="A4:K4"/>
  </mergeCells>
  <hyperlinks>
    <hyperlink ref="A2" r:id="rId1"/>
  </hyperlinks>
  <pageMargins left="0.7" right="0.7" top="0.75" bottom="0.75" header="0.3" footer="0.3"/>
  <pageSetup orientation="portrait" verticalDpi="0" r:id="rId2"/>
  <rowBreaks count="1" manualBreakCount="1">
    <brk id="117" max="16383" man="1"/>
  </rowBreaks>
  <colBreaks count="1" manualBreakCount="1">
    <brk id="1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fitToPage="1"/>
  </sheetPr>
  <dimension ref="A1:U52"/>
  <sheetViews>
    <sheetView zoomScale="84" zoomScaleNormal="84" workbookViewId="0">
      <selection activeCell="B1" sqref="B1"/>
    </sheetView>
  </sheetViews>
  <sheetFormatPr defaultColWidth="9.140625" defaultRowHeight="15"/>
  <cols>
    <col min="1" max="1" width="86.7109375" style="8" customWidth="1"/>
    <col min="2" max="2" width="6.140625" style="8" customWidth="1"/>
    <col min="3" max="3" width="48.42578125" style="8" customWidth="1"/>
    <col min="4" max="6" width="10.28515625" style="8" customWidth="1"/>
    <col min="7" max="7" width="10.42578125" style="1" customWidth="1"/>
    <col min="8" max="8" width="11.7109375" bestFit="1" customWidth="1"/>
    <col min="9" max="9" width="12.140625" style="1" customWidth="1"/>
    <col min="10" max="10" width="11.7109375" style="8" customWidth="1"/>
    <col min="11" max="13" width="10.42578125" style="8" bestFit="1" customWidth="1"/>
    <col min="14" max="17" width="12" style="8" bestFit="1" customWidth="1"/>
    <col min="22" max="24" width="10.28515625" style="8" customWidth="1"/>
    <col min="25" max="16384" width="9.140625" style="8"/>
  </cols>
  <sheetData>
    <row r="1" spans="1:21" ht="18.75">
      <c r="A1" s="44" t="s">
        <v>166</v>
      </c>
      <c r="H1" s="1"/>
      <c r="R1" s="1"/>
      <c r="S1" s="1"/>
      <c r="T1" s="1"/>
      <c r="U1" s="1"/>
    </row>
    <row r="2" spans="1:21" ht="15.75">
      <c r="A2" s="231" t="s">
        <v>167</v>
      </c>
      <c r="H2" s="1"/>
      <c r="R2" s="1"/>
      <c r="S2" s="1"/>
      <c r="T2" s="1"/>
      <c r="U2" s="1"/>
    </row>
    <row r="3" spans="1:21">
      <c r="H3" s="1"/>
      <c r="R3" s="1"/>
      <c r="S3" s="1"/>
      <c r="T3" s="1"/>
      <c r="U3" s="1"/>
    </row>
    <row r="4" spans="1:21">
      <c r="A4" s="424" t="s">
        <v>121</v>
      </c>
      <c r="B4" s="424"/>
      <c r="C4" s="424"/>
      <c r="D4" s="424"/>
      <c r="E4" s="424"/>
      <c r="F4" s="424"/>
      <c r="G4" s="94"/>
      <c r="H4" s="94"/>
      <c r="I4" s="94"/>
      <c r="J4" s="94"/>
      <c r="K4" s="94"/>
      <c r="L4" s="94"/>
      <c r="M4" s="94"/>
      <c r="N4" s="94"/>
      <c r="O4" s="94"/>
      <c r="P4" s="29"/>
      <c r="Q4" s="29"/>
      <c r="R4" s="8"/>
      <c r="S4" s="8"/>
      <c r="T4" s="8"/>
      <c r="U4" s="8"/>
    </row>
    <row r="5" spans="1:21" ht="14.25">
      <c r="A5" s="134"/>
      <c r="B5" s="134"/>
      <c r="C5" s="134"/>
      <c r="D5" s="134"/>
      <c r="E5" s="134"/>
      <c r="F5" s="134"/>
      <c r="G5" s="29"/>
      <c r="H5" s="29"/>
      <c r="I5" s="29"/>
      <c r="J5" s="29"/>
      <c r="K5" s="29"/>
      <c r="L5" s="29"/>
      <c r="M5" s="29"/>
      <c r="N5" s="29"/>
      <c r="O5" s="29"/>
      <c r="P5" s="29"/>
      <c r="Q5" s="29"/>
      <c r="R5" s="8"/>
      <c r="S5" s="8"/>
      <c r="T5" s="8"/>
      <c r="U5" s="8"/>
    </row>
    <row r="6" spans="1:21" ht="46.5" customHeight="1">
      <c r="A6" s="95" t="s">
        <v>11</v>
      </c>
      <c r="B6" s="159" t="s">
        <v>51</v>
      </c>
      <c r="C6" s="95" t="s">
        <v>13</v>
      </c>
      <c r="D6" s="131" t="s">
        <v>71</v>
      </c>
      <c r="E6" s="132" t="s">
        <v>83</v>
      </c>
      <c r="F6" s="133" t="s">
        <v>84</v>
      </c>
      <c r="G6" s="131" t="s">
        <v>3</v>
      </c>
      <c r="H6" s="132" t="s">
        <v>4</v>
      </c>
      <c r="I6" s="132" t="s">
        <v>79</v>
      </c>
      <c r="J6" s="133" t="s">
        <v>5</v>
      </c>
      <c r="K6" s="131" t="s">
        <v>2</v>
      </c>
      <c r="L6" s="132" t="s">
        <v>7</v>
      </c>
      <c r="M6" s="133" t="s">
        <v>8</v>
      </c>
      <c r="N6" s="131" t="s">
        <v>133</v>
      </c>
      <c r="O6" s="132" t="s">
        <v>134</v>
      </c>
      <c r="P6" s="132" t="s">
        <v>135</v>
      </c>
      <c r="Q6" s="133" t="s">
        <v>136</v>
      </c>
      <c r="R6" s="8"/>
      <c r="S6" s="8"/>
      <c r="T6" s="8"/>
      <c r="U6" s="8"/>
    </row>
    <row r="7" spans="1:21" ht="12.95" customHeight="1">
      <c r="A7" s="425" t="s">
        <v>168</v>
      </c>
      <c r="B7" s="193" t="s">
        <v>25</v>
      </c>
      <c r="C7" s="289" t="s">
        <v>210</v>
      </c>
      <c r="D7" s="312">
        <v>7</v>
      </c>
      <c r="E7" s="313">
        <v>7</v>
      </c>
      <c r="F7" s="314">
        <v>6</v>
      </c>
      <c r="G7" s="312">
        <v>5</v>
      </c>
      <c r="H7" s="313">
        <v>7</v>
      </c>
      <c r="I7" s="313">
        <v>7</v>
      </c>
      <c r="J7" s="314">
        <v>7</v>
      </c>
      <c r="K7" s="312">
        <v>9</v>
      </c>
      <c r="L7" s="313">
        <v>7</v>
      </c>
      <c r="M7" s="314">
        <v>6</v>
      </c>
      <c r="N7" s="312">
        <v>9</v>
      </c>
      <c r="O7" s="313">
        <v>8</v>
      </c>
      <c r="P7" s="313">
        <v>7</v>
      </c>
      <c r="Q7" s="314">
        <v>6</v>
      </c>
      <c r="R7" s="8"/>
      <c r="S7" s="8"/>
      <c r="T7" s="8"/>
      <c r="U7" s="8"/>
    </row>
    <row r="8" spans="1:21" ht="14.25">
      <c r="A8" s="426"/>
      <c r="B8" s="203" t="s">
        <v>26</v>
      </c>
      <c r="C8" s="290" t="s">
        <v>211</v>
      </c>
      <c r="D8" s="315">
        <v>5</v>
      </c>
      <c r="E8" s="316">
        <v>6</v>
      </c>
      <c r="F8" s="317">
        <v>5</v>
      </c>
      <c r="G8" s="315">
        <v>6</v>
      </c>
      <c r="H8" s="316">
        <v>6</v>
      </c>
      <c r="I8" s="316">
        <v>5</v>
      </c>
      <c r="J8" s="317">
        <v>6</v>
      </c>
      <c r="K8" s="315">
        <v>6</v>
      </c>
      <c r="L8" s="316">
        <v>6</v>
      </c>
      <c r="M8" s="317">
        <v>3</v>
      </c>
      <c r="N8" s="315">
        <v>6</v>
      </c>
      <c r="O8" s="316">
        <v>5</v>
      </c>
      <c r="P8" s="316">
        <v>6</v>
      </c>
      <c r="Q8" s="317">
        <v>5</v>
      </c>
      <c r="R8" s="8"/>
      <c r="S8" s="8"/>
      <c r="T8" s="8"/>
      <c r="U8" s="8"/>
    </row>
    <row r="9" spans="1:21" ht="14.25">
      <c r="A9" s="426"/>
      <c r="B9" s="195" t="s">
        <v>27</v>
      </c>
      <c r="C9" s="291" t="s">
        <v>169</v>
      </c>
      <c r="D9" s="318">
        <v>9</v>
      </c>
      <c r="E9" s="319">
        <v>6</v>
      </c>
      <c r="F9" s="320">
        <v>7</v>
      </c>
      <c r="G9" s="318">
        <v>6</v>
      </c>
      <c r="H9" s="319">
        <v>10</v>
      </c>
      <c r="I9" s="319">
        <v>9</v>
      </c>
      <c r="J9" s="320">
        <v>7</v>
      </c>
      <c r="K9" s="318">
        <v>10</v>
      </c>
      <c r="L9" s="319">
        <v>7</v>
      </c>
      <c r="M9" s="320">
        <v>6</v>
      </c>
      <c r="N9" s="318">
        <v>10</v>
      </c>
      <c r="O9" s="319">
        <v>9</v>
      </c>
      <c r="P9" s="319">
        <v>7</v>
      </c>
      <c r="Q9" s="320">
        <v>7</v>
      </c>
      <c r="R9" s="8"/>
      <c r="S9" s="8"/>
      <c r="T9" s="8"/>
      <c r="U9" s="8"/>
    </row>
    <row r="10" spans="1:21" ht="14.25">
      <c r="A10" s="426"/>
      <c r="B10" s="203" t="s">
        <v>28</v>
      </c>
      <c r="C10" s="290" t="s">
        <v>226</v>
      </c>
      <c r="D10" s="315">
        <v>4</v>
      </c>
      <c r="E10" s="316">
        <v>3</v>
      </c>
      <c r="F10" s="317">
        <v>3</v>
      </c>
      <c r="G10" s="315">
        <v>6</v>
      </c>
      <c r="H10" s="316">
        <v>3</v>
      </c>
      <c r="I10" s="316">
        <v>5</v>
      </c>
      <c r="J10" s="317">
        <v>3</v>
      </c>
      <c r="K10" s="315">
        <v>4</v>
      </c>
      <c r="L10" s="316">
        <v>3</v>
      </c>
      <c r="M10" s="317">
        <v>3</v>
      </c>
      <c r="N10" s="315">
        <v>4</v>
      </c>
      <c r="O10" s="316">
        <v>5</v>
      </c>
      <c r="P10" s="316">
        <v>3</v>
      </c>
      <c r="Q10" s="317">
        <v>3</v>
      </c>
      <c r="R10" s="8"/>
      <c r="S10" s="8"/>
      <c r="T10" s="8"/>
      <c r="U10" s="8"/>
    </row>
    <row r="11" spans="1:21" ht="14.25">
      <c r="A11" s="426"/>
      <c r="B11" s="195" t="s">
        <v>29</v>
      </c>
      <c r="C11" s="291" t="s">
        <v>227</v>
      </c>
      <c r="D11" s="318">
        <v>0</v>
      </c>
      <c r="E11" s="319">
        <v>0</v>
      </c>
      <c r="F11" s="320">
        <v>0</v>
      </c>
      <c r="G11" s="318">
        <v>0</v>
      </c>
      <c r="H11" s="319">
        <v>0</v>
      </c>
      <c r="I11" s="319">
        <v>0</v>
      </c>
      <c r="J11" s="320">
        <v>0</v>
      </c>
      <c r="K11" s="318">
        <v>0</v>
      </c>
      <c r="L11" s="319">
        <v>0</v>
      </c>
      <c r="M11" s="320">
        <v>0</v>
      </c>
      <c r="N11" s="318">
        <v>0</v>
      </c>
      <c r="O11" s="319">
        <v>0</v>
      </c>
      <c r="P11" s="319">
        <v>0</v>
      </c>
      <c r="Q11" s="320">
        <v>0</v>
      </c>
      <c r="R11" s="8"/>
      <c r="S11" s="8"/>
      <c r="T11" s="8"/>
      <c r="U11" s="8"/>
    </row>
    <row r="12" spans="1:21" ht="14.25">
      <c r="A12" s="426"/>
      <c r="B12" s="203" t="s">
        <v>30</v>
      </c>
      <c r="C12" s="290" t="s">
        <v>170</v>
      </c>
      <c r="D12" s="315">
        <v>3</v>
      </c>
      <c r="E12" s="316">
        <v>3</v>
      </c>
      <c r="F12" s="317">
        <v>4</v>
      </c>
      <c r="G12" s="315">
        <v>0</v>
      </c>
      <c r="H12" s="316">
        <v>2</v>
      </c>
      <c r="I12" s="316">
        <v>3</v>
      </c>
      <c r="J12" s="317">
        <v>3</v>
      </c>
      <c r="K12" s="315">
        <v>2</v>
      </c>
      <c r="L12" s="316">
        <v>4</v>
      </c>
      <c r="M12" s="317">
        <v>3</v>
      </c>
      <c r="N12" s="315">
        <v>2</v>
      </c>
      <c r="O12" s="316">
        <v>4</v>
      </c>
      <c r="P12" s="316">
        <v>3</v>
      </c>
      <c r="Q12" s="317">
        <v>4</v>
      </c>
      <c r="R12" s="8"/>
      <c r="S12" s="8"/>
      <c r="T12" s="8"/>
      <c r="U12" s="8"/>
    </row>
    <row r="13" spans="1:21" ht="14.25">
      <c r="A13" s="426"/>
      <c r="B13" s="195" t="s">
        <v>31</v>
      </c>
      <c r="C13" s="291" t="s">
        <v>171</v>
      </c>
      <c r="D13" s="318">
        <v>3</v>
      </c>
      <c r="E13" s="319">
        <v>2</v>
      </c>
      <c r="F13" s="320">
        <v>2</v>
      </c>
      <c r="G13" s="318">
        <v>11</v>
      </c>
      <c r="H13" s="319">
        <v>6</v>
      </c>
      <c r="I13" s="319">
        <v>3</v>
      </c>
      <c r="J13" s="320">
        <v>2</v>
      </c>
      <c r="K13" s="318">
        <v>5</v>
      </c>
      <c r="L13" s="319">
        <v>3</v>
      </c>
      <c r="M13" s="320">
        <v>2</v>
      </c>
      <c r="N13" s="318">
        <v>5</v>
      </c>
      <c r="O13" s="319">
        <v>3</v>
      </c>
      <c r="P13" s="319">
        <v>2</v>
      </c>
      <c r="Q13" s="320">
        <v>3</v>
      </c>
      <c r="R13" s="8"/>
      <c r="S13" s="8"/>
      <c r="T13" s="8"/>
      <c r="U13" s="8"/>
    </row>
    <row r="14" spans="1:21" ht="14.25">
      <c r="A14" s="426"/>
      <c r="B14" s="203" t="s">
        <v>32</v>
      </c>
      <c r="C14" s="290" t="s">
        <v>172</v>
      </c>
      <c r="D14" s="315">
        <v>2</v>
      </c>
      <c r="E14" s="316">
        <v>3</v>
      </c>
      <c r="F14" s="317">
        <v>4</v>
      </c>
      <c r="G14" s="315">
        <v>0</v>
      </c>
      <c r="H14" s="316">
        <v>0</v>
      </c>
      <c r="I14" s="316">
        <v>3</v>
      </c>
      <c r="J14" s="317">
        <v>4</v>
      </c>
      <c r="K14" s="315">
        <v>1</v>
      </c>
      <c r="L14" s="316">
        <v>3</v>
      </c>
      <c r="M14" s="317">
        <v>5</v>
      </c>
      <c r="N14" s="315">
        <v>1</v>
      </c>
      <c r="O14" s="316">
        <v>3</v>
      </c>
      <c r="P14" s="316">
        <v>3</v>
      </c>
      <c r="Q14" s="317">
        <v>5</v>
      </c>
      <c r="R14" s="8"/>
      <c r="S14" s="8"/>
      <c r="T14" s="8"/>
      <c r="U14" s="8"/>
    </row>
    <row r="15" spans="1:21" ht="14.25">
      <c r="A15" s="426"/>
      <c r="B15" s="195" t="s">
        <v>158</v>
      </c>
      <c r="C15" s="291" t="s">
        <v>173</v>
      </c>
      <c r="D15" s="318">
        <v>5</v>
      </c>
      <c r="E15" s="319">
        <v>5</v>
      </c>
      <c r="F15" s="320">
        <v>7</v>
      </c>
      <c r="G15" s="318">
        <v>3</v>
      </c>
      <c r="H15" s="319">
        <v>5</v>
      </c>
      <c r="I15" s="319">
        <v>5</v>
      </c>
      <c r="J15" s="320">
        <v>6</v>
      </c>
      <c r="K15" s="318">
        <v>4</v>
      </c>
      <c r="L15" s="319">
        <v>5</v>
      </c>
      <c r="M15" s="320">
        <v>7</v>
      </c>
      <c r="N15" s="318">
        <v>4</v>
      </c>
      <c r="O15" s="319">
        <v>5</v>
      </c>
      <c r="P15" s="319">
        <v>5</v>
      </c>
      <c r="Q15" s="320">
        <v>7</v>
      </c>
      <c r="R15" s="8"/>
      <c r="S15" s="8"/>
      <c r="T15" s="8"/>
      <c r="U15" s="8"/>
    </row>
    <row r="16" spans="1:21" ht="14.25">
      <c r="A16" s="426"/>
      <c r="B16" s="203" t="s">
        <v>154</v>
      </c>
      <c r="C16" s="290" t="s">
        <v>228</v>
      </c>
      <c r="D16" s="315">
        <v>0</v>
      </c>
      <c r="E16" s="316">
        <v>0</v>
      </c>
      <c r="F16" s="317">
        <v>1</v>
      </c>
      <c r="G16" s="315">
        <v>3</v>
      </c>
      <c r="H16" s="316">
        <v>0</v>
      </c>
      <c r="I16" s="316">
        <v>0</v>
      </c>
      <c r="J16" s="317">
        <v>1</v>
      </c>
      <c r="K16" s="315">
        <v>0</v>
      </c>
      <c r="L16" s="316">
        <v>0</v>
      </c>
      <c r="M16" s="317">
        <v>1</v>
      </c>
      <c r="N16" s="315">
        <v>0</v>
      </c>
      <c r="O16" s="316">
        <v>0</v>
      </c>
      <c r="P16" s="316">
        <v>0</v>
      </c>
      <c r="Q16" s="317">
        <v>1</v>
      </c>
      <c r="R16" s="8"/>
      <c r="S16" s="8"/>
      <c r="T16" s="8"/>
      <c r="U16" s="8"/>
    </row>
    <row r="17" spans="1:21" ht="14.25" customHeight="1">
      <c r="A17" s="426"/>
      <c r="B17" s="195" t="s">
        <v>155</v>
      </c>
      <c r="C17" s="291" t="s">
        <v>174</v>
      </c>
      <c r="D17" s="318">
        <v>2</v>
      </c>
      <c r="E17" s="319">
        <v>0</v>
      </c>
      <c r="F17" s="320">
        <v>0</v>
      </c>
      <c r="G17" s="318">
        <v>3</v>
      </c>
      <c r="H17" s="319">
        <v>2</v>
      </c>
      <c r="I17" s="319">
        <v>1</v>
      </c>
      <c r="J17" s="320">
        <v>0</v>
      </c>
      <c r="K17" s="318">
        <v>1</v>
      </c>
      <c r="L17" s="319">
        <v>0</v>
      </c>
      <c r="M17" s="320">
        <v>0</v>
      </c>
      <c r="N17" s="318">
        <v>1</v>
      </c>
      <c r="O17" s="319">
        <v>2</v>
      </c>
      <c r="P17" s="319">
        <v>0</v>
      </c>
      <c r="Q17" s="320">
        <v>0</v>
      </c>
      <c r="R17" s="8"/>
      <c r="S17" s="8"/>
      <c r="T17" s="8"/>
      <c r="U17" s="8"/>
    </row>
    <row r="18" spans="1:21" ht="14.25">
      <c r="A18" s="426"/>
      <c r="B18" s="203" t="s">
        <v>156</v>
      </c>
      <c r="C18" s="290" t="s">
        <v>225</v>
      </c>
      <c r="D18" s="315">
        <v>2</v>
      </c>
      <c r="E18" s="316">
        <v>1</v>
      </c>
      <c r="F18" s="317">
        <v>1</v>
      </c>
      <c r="G18" s="315">
        <v>4</v>
      </c>
      <c r="H18" s="316">
        <v>5</v>
      </c>
      <c r="I18" s="316">
        <v>3</v>
      </c>
      <c r="J18" s="317">
        <v>1</v>
      </c>
      <c r="K18" s="315">
        <v>4</v>
      </c>
      <c r="L18" s="316">
        <v>2</v>
      </c>
      <c r="M18" s="317">
        <v>2</v>
      </c>
      <c r="N18" s="315">
        <v>4</v>
      </c>
      <c r="O18" s="316">
        <v>2</v>
      </c>
      <c r="P18" s="316">
        <v>2</v>
      </c>
      <c r="Q18" s="317">
        <v>2</v>
      </c>
      <c r="R18" s="8"/>
      <c r="S18" s="8"/>
      <c r="T18" s="8"/>
      <c r="U18" s="8"/>
    </row>
    <row r="19" spans="1:21" ht="14.25">
      <c r="A19" s="426"/>
      <c r="B19" s="195" t="s">
        <v>157</v>
      </c>
      <c r="C19" s="291" t="s">
        <v>175</v>
      </c>
      <c r="D19" s="318">
        <v>4</v>
      </c>
      <c r="E19" s="319">
        <v>2</v>
      </c>
      <c r="F19" s="320">
        <v>2</v>
      </c>
      <c r="G19" s="318">
        <v>3</v>
      </c>
      <c r="H19" s="319">
        <v>5</v>
      </c>
      <c r="I19" s="319">
        <v>3</v>
      </c>
      <c r="J19" s="320">
        <v>2</v>
      </c>
      <c r="K19" s="318">
        <v>5</v>
      </c>
      <c r="L19" s="319">
        <v>2</v>
      </c>
      <c r="M19" s="320">
        <v>0</v>
      </c>
      <c r="N19" s="318">
        <v>5</v>
      </c>
      <c r="O19" s="319">
        <v>3</v>
      </c>
      <c r="P19" s="319">
        <v>2</v>
      </c>
      <c r="Q19" s="320">
        <v>1</v>
      </c>
      <c r="R19" s="8"/>
      <c r="S19" s="8"/>
      <c r="T19" s="8"/>
      <c r="U19" s="8"/>
    </row>
    <row r="20" spans="1:21" ht="14.25" customHeight="1">
      <c r="A20" s="426"/>
      <c r="B20" s="201" t="s">
        <v>159</v>
      </c>
      <c r="C20" s="292" t="s">
        <v>176</v>
      </c>
      <c r="D20" s="321">
        <v>4</v>
      </c>
      <c r="E20" s="322">
        <v>3</v>
      </c>
      <c r="F20" s="323">
        <v>3</v>
      </c>
      <c r="G20" s="321">
        <v>8</v>
      </c>
      <c r="H20" s="322">
        <v>5</v>
      </c>
      <c r="I20" s="322">
        <v>3</v>
      </c>
      <c r="J20" s="323">
        <v>3</v>
      </c>
      <c r="K20" s="321">
        <v>4</v>
      </c>
      <c r="L20" s="322">
        <v>3</v>
      </c>
      <c r="M20" s="323">
        <v>2</v>
      </c>
      <c r="N20" s="321">
        <v>4</v>
      </c>
      <c r="O20" s="322">
        <v>4</v>
      </c>
      <c r="P20" s="322">
        <v>3</v>
      </c>
      <c r="Q20" s="323">
        <v>4</v>
      </c>
      <c r="R20" s="8"/>
      <c r="S20" s="8"/>
      <c r="T20" s="8"/>
      <c r="U20" s="8"/>
    </row>
    <row r="21" spans="1:21" ht="14.25" customHeight="1">
      <c r="A21" s="427" t="s">
        <v>177</v>
      </c>
      <c r="B21" s="193" t="s">
        <v>33</v>
      </c>
      <c r="C21" s="293" t="s">
        <v>212</v>
      </c>
      <c r="D21" s="312">
        <v>17</v>
      </c>
      <c r="E21" s="313">
        <v>19</v>
      </c>
      <c r="F21" s="314">
        <v>18</v>
      </c>
      <c r="G21" s="312">
        <v>13</v>
      </c>
      <c r="H21" s="313">
        <v>18</v>
      </c>
      <c r="I21" s="313">
        <v>17</v>
      </c>
      <c r="J21" s="314">
        <v>19</v>
      </c>
      <c r="K21" s="312">
        <v>18</v>
      </c>
      <c r="L21" s="313">
        <v>19</v>
      </c>
      <c r="M21" s="314">
        <v>20</v>
      </c>
      <c r="N21" s="312">
        <v>18</v>
      </c>
      <c r="O21" s="313">
        <v>18</v>
      </c>
      <c r="P21" s="313">
        <v>19</v>
      </c>
      <c r="Q21" s="314">
        <v>19</v>
      </c>
      <c r="R21" s="8"/>
      <c r="S21" s="8"/>
      <c r="T21" s="8"/>
      <c r="U21" s="8"/>
    </row>
    <row r="22" spans="1:21" ht="14.25">
      <c r="A22" s="428"/>
      <c r="B22" s="201" t="s">
        <v>34</v>
      </c>
      <c r="C22" s="292" t="s">
        <v>213</v>
      </c>
      <c r="D22" s="324">
        <v>0</v>
      </c>
      <c r="E22" s="325">
        <v>0</v>
      </c>
      <c r="F22" s="323">
        <v>0</v>
      </c>
      <c r="G22" s="321">
        <v>0</v>
      </c>
      <c r="H22" s="322">
        <v>0</v>
      </c>
      <c r="I22" s="322">
        <v>0</v>
      </c>
      <c r="J22" s="323">
        <v>0</v>
      </c>
      <c r="K22" s="321">
        <v>0</v>
      </c>
      <c r="L22" s="322">
        <v>0</v>
      </c>
      <c r="M22" s="323">
        <v>0</v>
      </c>
      <c r="N22" s="321">
        <v>0</v>
      </c>
      <c r="O22" s="322">
        <v>0</v>
      </c>
      <c r="P22" s="322">
        <v>0</v>
      </c>
      <c r="Q22" s="323">
        <v>0</v>
      </c>
      <c r="R22" s="8"/>
      <c r="S22" s="8"/>
      <c r="T22" s="8"/>
      <c r="U22" s="8"/>
    </row>
    <row r="23" spans="1:21" ht="14.25" customHeight="1">
      <c r="A23" s="425" t="s">
        <v>178</v>
      </c>
      <c r="B23" s="193" t="s">
        <v>35</v>
      </c>
      <c r="C23" s="293" t="s">
        <v>216</v>
      </c>
      <c r="D23" s="312">
        <v>0</v>
      </c>
      <c r="E23" s="313">
        <v>0</v>
      </c>
      <c r="F23" s="314">
        <v>0</v>
      </c>
      <c r="G23" s="312">
        <v>0</v>
      </c>
      <c r="H23" s="313">
        <v>0</v>
      </c>
      <c r="I23" s="313">
        <v>0</v>
      </c>
      <c r="J23" s="314">
        <v>0</v>
      </c>
      <c r="K23" s="312">
        <v>0</v>
      </c>
      <c r="L23" s="313">
        <v>0</v>
      </c>
      <c r="M23" s="314">
        <v>0</v>
      </c>
      <c r="N23" s="312">
        <v>0</v>
      </c>
      <c r="O23" s="313">
        <v>0</v>
      </c>
      <c r="P23" s="313">
        <v>0</v>
      </c>
      <c r="Q23" s="314">
        <v>0</v>
      </c>
      <c r="R23" s="8"/>
      <c r="S23" s="8"/>
      <c r="T23" s="8"/>
      <c r="U23" s="8"/>
    </row>
    <row r="24" spans="1:21" ht="14.25" customHeight="1">
      <c r="A24" s="426"/>
      <c r="B24" s="203" t="s">
        <v>36</v>
      </c>
      <c r="C24" s="290" t="s">
        <v>179</v>
      </c>
      <c r="D24" s="326">
        <v>4</v>
      </c>
      <c r="E24" s="327">
        <v>4</v>
      </c>
      <c r="F24" s="328">
        <v>4</v>
      </c>
      <c r="G24" s="326">
        <v>5</v>
      </c>
      <c r="H24" s="327">
        <v>4</v>
      </c>
      <c r="I24" s="327">
        <v>5</v>
      </c>
      <c r="J24" s="328">
        <v>4</v>
      </c>
      <c r="K24" s="326">
        <v>4</v>
      </c>
      <c r="L24" s="327">
        <v>4</v>
      </c>
      <c r="M24" s="328">
        <v>3</v>
      </c>
      <c r="N24" s="326">
        <v>4</v>
      </c>
      <c r="O24" s="327">
        <v>5</v>
      </c>
      <c r="P24" s="327">
        <v>4</v>
      </c>
      <c r="Q24" s="328">
        <v>4</v>
      </c>
      <c r="R24" s="8"/>
      <c r="S24" s="8"/>
      <c r="T24" s="8"/>
      <c r="U24" s="8"/>
    </row>
    <row r="25" spans="1:21" ht="14.25" customHeight="1">
      <c r="A25" s="426"/>
      <c r="B25" s="195" t="s">
        <v>142</v>
      </c>
      <c r="C25" s="291" t="s">
        <v>180</v>
      </c>
      <c r="D25" s="318">
        <v>5</v>
      </c>
      <c r="E25" s="319">
        <v>5</v>
      </c>
      <c r="F25" s="320">
        <v>5</v>
      </c>
      <c r="G25" s="318">
        <v>7</v>
      </c>
      <c r="H25" s="319">
        <v>5</v>
      </c>
      <c r="I25" s="319">
        <v>5</v>
      </c>
      <c r="J25" s="320">
        <v>5</v>
      </c>
      <c r="K25" s="318">
        <v>4</v>
      </c>
      <c r="L25" s="319">
        <v>5</v>
      </c>
      <c r="M25" s="320">
        <v>5</v>
      </c>
      <c r="N25" s="318">
        <v>4</v>
      </c>
      <c r="O25" s="319">
        <v>5</v>
      </c>
      <c r="P25" s="319">
        <v>5</v>
      </c>
      <c r="Q25" s="320">
        <v>6</v>
      </c>
      <c r="R25" s="8"/>
      <c r="S25" s="8"/>
      <c r="T25" s="8"/>
      <c r="U25" s="8"/>
    </row>
    <row r="26" spans="1:21" ht="14.25">
      <c r="A26" s="429"/>
      <c r="B26" s="201" t="s">
        <v>145</v>
      </c>
      <c r="C26" s="292" t="s">
        <v>181</v>
      </c>
      <c r="D26" s="324">
        <v>12</v>
      </c>
      <c r="E26" s="325">
        <v>11</v>
      </c>
      <c r="F26" s="329">
        <v>10</v>
      </c>
      <c r="G26" s="324">
        <v>14</v>
      </c>
      <c r="H26" s="325">
        <v>11</v>
      </c>
      <c r="I26" s="325">
        <v>11</v>
      </c>
      <c r="J26" s="329">
        <v>10</v>
      </c>
      <c r="K26" s="324">
        <v>12</v>
      </c>
      <c r="L26" s="325">
        <v>11</v>
      </c>
      <c r="M26" s="329">
        <v>10</v>
      </c>
      <c r="N26" s="324">
        <v>12</v>
      </c>
      <c r="O26" s="325">
        <v>12</v>
      </c>
      <c r="P26" s="325">
        <v>11</v>
      </c>
      <c r="Q26" s="329">
        <v>11</v>
      </c>
      <c r="R26" s="8"/>
      <c r="S26" s="8"/>
      <c r="T26" s="8"/>
      <c r="U26" s="8"/>
    </row>
    <row r="27" spans="1:21" ht="28.5">
      <c r="A27" s="430" t="s">
        <v>182</v>
      </c>
      <c r="B27" s="193" t="s">
        <v>37</v>
      </c>
      <c r="C27" s="294" t="s">
        <v>217</v>
      </c>
      <c r="D27" s="312">
        <v>11</v>
      </c>
      <c r="E27" s="313">
        <v>13</v>
      </c>
      <c r="F27" s="314">
        <v>13</v>
      </c>
      <c r="G27" s="312">
        <v>9</v>
      </c>
      <c r="H27" s="313">
        <v>11</v>
      </c>
      <c r="I27" s="313">
        <v>11</v>
      </c>
      <c r="J27" s="314">
        <v>13</v>
      </c>
      <c r="K27" s="312">
        <v>10</v>
      </c>
      <c r="L27" s="313">
        <v>13</v>
      </c>
      <c r="M27" s="314">
        <v>12</v>
      </c>
      <c r="N27" s="312">
        <v>10</v>
      </c>
      <c r="O27" s="313">
        <v>11</v>
      </c>
      <c r="P27" s="313">
        <v>13</v>
      </c>
      <c r="Q27" s="314">
        <v>12</v>
      </c>
      <c r="R27" s="8"/>
      <c r="S27" s="8"/>
      <c r="T27" s="8"/>
      <c r="U27" s="8"/>
    </row>
    <row r="28" spans="1:21" ht="42.75">
      <c r="A28" s="430"/>
      <c r="B28" s="203" t="s">
        <v>38</v>
      </c>
      <c r="C28" s="295" t="s">
        <v>218</v>
      </c>
      <c r="D28" s="326">
        <v>7</v>
      </c>
      <c r="E28" s="327">
        <v>7</v>
      </c>
      <c r="F28" s="328">
        <v>6</v>
      </c>
      <c r="G28" s="326">
        <v>7</v>
      </c>
      <c r="H28" s="327">
        <v>8</v>
      </c>
      <c r="I28" s="327">
        <v>7</v>
      </c>
      <c r="J28" s="328">
        <v>6</v>
      </c>
      <c r="K28" s="326">
        <v>8</v>
      </c>
      <c r="L28" s="327">
        <v>7</v>
      </c>
      <c r="M28" s="328">
        <v>3</v>
      </c>
      <c r="N28" s="326">
        <v>7</v>
      </c>
      <c r="O28" s="327">
        <v>6</v>
      </c>
      <c r="P28" s="327">
        <v>7</v>
      </c>
      <c r="Q28" s="328">
        <v>4</v>
      </c>
      <c r="R28" s="8"/>
      <c r="S28" s="8"/>
      <c r="T28" s="8"/>
      <c r="U28" s="8"/>
    </row>
    <row r="29" spans="1:21" ht="42.75">
      <c r="A29" s="431"/>
      <c r="B29" s="197" t="s">
        <v>160</v>
      </c>
      <c r="C29" s="296" t="s">
        <v>219</v>
      </c>
      <c r="D29" s="330">
        <v>0</v>
      </c>
      <c r="E29" s="331">
        <v>0</v>
      </c>
      <c r="F29" s="332">
        <v>0</v>
      </c>
      <c r="G29" s="330">
        <v>0</v>
      </c>
      <c r="H29" s="331">
        <v>0</v>
      </c>
      <c r="I29" s="331">
        <v>0</v>
      </c>
      <c r="J29" s="332">
        <v>0</v>
      </c>
      <c r="K29" s="330">
        <v>0</v>
      </c>
      <c r="L29" s="331">
        <v>0</v>
      </c>
      <c r="M29" s="332">
        <v>0</v>
      </c>
      <c r="N29" s="330">
        <v>0</v>
      </c>
      <c r="O29" s="331">
        <v>0</v>
      </c>
      <c r="P29" s="331">
        <v>0</v>
      </c>
      <c r="Q29" s="332">
        <v>0</v>
      </c>
      <c r="R29" s="8"/>
      <c r="S29" s="8"/>
      <c r="T29" s="8"/>
      <c r="U29" s="8"/>
    </row>
    <row r="30" spans="1:21" ht="28.5">
      <c r="A30" s="432" t="s">
        <v>183</v>
      </c>
      <c r="B30" s="297" t="s">
        <v>39</v>
      </c>
      <c r="C30" s="199" t="s">
        <v>184</v>
      </c>
      <c r="D30" s="333">
        <v>10</v>
      </c>
      <c r="E30" s="334">
        <v>10</v>
      </c>
      <c r="F30" s="335">
        <v>10</v>
      </c>
      <c r="G30" s="333">
        <v>9</v>
      </c>
      <c r="H30" s="334">
        <v>9</v>
      </c>
      <c r="I30" s="334">
        <v>10</v>
      </c>
      <c r="J30" s="335">
        <v>9</v>
      </c>
      <c r="K30" s="333">
        <v>9</v>
      </c>
      <c r="L30" s="334">
        <v>9</v>
      </c>
      <c r="M30" s="335">
        <v>8</v>
      </c>
      <c r="N30" s="333">
        <v>9</v>
      </c>
      <c r="O30" s="334">
        <v>10</v>
      </c>
      <c r="P30" s="334">
        <v>10</v>
      </c>
      <c r="Q30" s="335">
        <v>8</v>
      </c>
      <c r="R30" s="8"/>
      <c r="S30" s="8"/>
      <c r="T30" s="8"/>
      <c r="U30" s="8"/>
    </row>
    <row r="31" spans="1:21" ht="15.75" customHeight="1">
      <c r="A31" s="433"/>
      <c r="B31" s="298" t="s">
        <v>40</v>
      </c>
      <c r="C31" s="204" t="s">
        <v>185</v>
      </c>
      <c r="D31" s="318">
        <v>4</v>
      </c>
      <c r="E31" s="319">
        <v>4</v>
      </c>
      <c r="F31" s="320">
        <v>5</v>
      </c>
      <c r="G31" s="318">
        <v>8</v>
      </c>
      <c r="H31" s="319">
        <v>4</v>
      </c>
      <c r="I31" s="319">
        <v>4</v>
      </c>
      <c r="J31" s="320">
        <v>4</v>
      </c>
      <c r="K31" s="318">
        <v>3</v>
      </c>
      <c r="L31" s="319">
        <v>4</v>
      </c>
      <c r="M31" s="320">
        <v>4</v>
      </c>
      <c r="N31" s="318">
        <v>3</v>
      </c>
      <c r="O31" s="319">
        <v>4</v>
      </c>
      <c r="P31" s="319">
        <v>4</v>
      </c>
      <c r="Q31" s="320">
        <v>4</v>
      </c>
      <c r="R31" s="8"/>
      <c r="S31" s="8"/>
      <c r="T31" s="8"/>
      <c r="U31" s="8"/>
    </row>
    <row r="32" spans="1:21" ht="28.5">
      <c r="A32" s="433"/>
      <c r="B32" s="299" t="s">
        <v>200</v>
      </c>
      <c r="C32" s="203" t="s">
        <v>186</v>
      </c>
      <c r="D32" s="326">
        <v>4</v>
      </c>
      <c r="E32" s="327">
        <v>2</v>
      </c>
      <c r="F32" s="328">
        <v>2</v>
      </c>
      <c r="G32" s="326">
        <v>10</v>
      </c>
      <c r="H32" s="327">
        <v>6</v>
      </c>
      <c r="I32" s="327">
        <v>4</v>
      </c>
      <c r="J32" s="328">
        <v>1</v>
      </c>
      <c r="K32" s="326">
        <v>5</v>
      </c>
      <c r="L32" s="327">
        <v>3</v>
      </c>
      <c r="M32" s="328">
        <v>0</v>
      </c>
      <c r="N32" s="326">
        <v>4</v>
      </c>
      <c r="O32" s="327">
        <v>4</v>
      </c>
      <c r="P32" s="327">
        <v>3</v>
      </c>
      <c r="Q32" s="328">
        <v>1</v>
      </c>
      <c r="R32" s="8"/>
      <c r="S32" s="8"/>
      <c r="T32" s="8"/>
      <c r="U32" s="8"/>
    </row>
    <row r="33" spans="1:21" ht="14.25" customHeight="1">
      <c r="A33" s="433"/>
      <c r="B33" s="298" t="s">
        <v>201</v>
      </c>
      <c r="C33" s="204" t="s">
        <v>187</v>
      </c>
      <c r="D33" s="318">
        <v>1</v>
      </c>
      <c r="E33" s="319">
        <v>2</v>
      </c>
      <c r="F33" s="320">
        <v>3</v>
      </c>
      <c r="G33" s="318">
        <v>3</v>
      </c>
      <c r="H33" s="319">
        <v>1</v>
      </c>
      <c r="I33" s="319">
        <v>2</v>
      </c>
      <c r="J33" s="320">
        <v>2</v>
      </c>
      <c r="K33" s="318">
        <v>1</v>
      </c>
      <c r="L33" s="319">
        <v>2</v>
      </c>
      <c r="M33" s="320">
        <v>3</v>
      </c>
      <c r="N33" s="318">
        <v>1</v>
      </c>
      <c r="O33" s="319">
        <v>2</v>
      </c>
      <c r="P33" s="319">
        <v>2</v>
      </c>
      <c r="Q33" s="320">
        <v>3</v>
      </c>
      <c r="R33" s="8"/>
      <c r="S33" s="8"/>
      <c r="T33" s="8"/>
      <c r="U33" s="8"/>
    </row>
    <row r="34" spans="1:21" ht="14.25">
      <c r="A34" s="433"/>
      <c r="B34" s="299" t="s">
        <v>202</v>
      </c>
      <c r="C34" s="207" t="s">
        <v>188</v>
      </c>
      <c r="D34" s="326">
        <v>2</v>
      </c>
      <c r="E34" s="327">
        <v>2</v>
      </c>
      <c r="F34" s="328">
        <v>2</v>
      </c>
      <c r="G34" s="326">
        <v>3</v>
      </c>
      <c r="H34" s="327">
        <v>1</v>
      </c>
      <c r="I34" s="327">
        <v>3</v>
      </c>
      <c r="J34" s="328">
        <v>2</v>
      </c>
      <c r="K34" s="326">
        <v>2</v>
      </c>
      <c r="L34" s="327">
        <v>2</v>
      </c>
      <c r="M34" s="328">
        <v>2</v>
      </c>
      <c r="N34" s="326">
        <v>1</v>
      </c>
      <c r="O34" s="327">
        <v>3</v>
      </c>
      <c r="P34" s="327">
        <v>2</v>
      </c>
      <c r="Q34" s="328">
        <v>2</v>
      </c>
      <c r="R34" s="8"/>
      <c r="S34" s="8"/>
      <c r="T34" s="8"/>
      <c r="U34" s="8"/>
    </row>
    <row r="35" spans="1:21" ht="14.25">
      <c r="A35" s="433"/>
      <c r="B35" s="298" t="s">
        <v>203</v>
      </c>
      <c r="C35" s="204" t="s">
        <v>189</v>
      </c>
      <c r="D35" s="318">
        <v>2</v>
      </c>
      <c r="E35" s="319">
        <v>2</v>
      </c>
      <c r="F35" s="320">
        <v>3</v>
      </c>
      <c r="G35" s="318">
        <v>2</v>
      </c>
      <c r="H35" s="319">
        <v>1</v>
      </c>
      <c r="I35" s="319">
        <v>3</v>
      </c>
      <c r="J35" s="320">
        <v>3</v>
      </c>
      <c r="K35" s="318">
        <v>1</v>
      </c>
      <c r="L35" s="319">
        <v>2</v>
      </c>
      <c r="M35" s="320">
        <v>1</v>
      </c>
      <c r="N35" s="318">
        <v>1</v>
      </c>
      <c r="O35" s="319">
        <v>3</v>
      </c>
      <c r="P35" s="319">
        <v>3</v>
      </c>
      <c r="Q35" s="320">
        <v>3</v>
      </c>
      <c r="R35" s="8"/>
      <c r="S35" s="8"/>
      <c r="T35" s="8"/>
      <c r="U35" s="8"/>
    </row>
    <row r="36" spans="1:21" ht="28.5">
      <c r="A36" s="433"/>
      <c r="B36" s="300" t="s">
        <v>204</v>
      </c>
      <c r="C36" s="208" t="s">
        <v>190</v>
      </c>
      <c r="D36" s="324">
        <v>0</v>
      </c>
      <c r="E36" s="325">
        <v>0</v>
      </c>
      <c r="F36" s="329">
        <v>0</v>
      </c>
      <c r="G36" s="324">
        <v>0</v>
      </c>
      <c r="H36" s="325">
        <v>0</v>
      </c>
      <c r="I36" s="325">
        <v>0</v>
      </c>
      <c r="J36" s="329">
        <v>0</v>
      </c>
      <c r="K36" s="324">
        <v>0</v>
      </c>
      <c r="L36" s="325">
        <v>0</v>
      </c>
      <c r="M36" s="329">
        <v>0</v>
      </c>
      <c r="N36" s="324">
        <v>0</v>
      </c>
      <c r="O36" s="325">
        <v>0</v>
      </c>
      <c r="P36" s="325">
        <v>0</v>
      </c>
      <c r="Q36" s="329">
        <v>0</v>
      </c>
      <c r="R36" s="8"/>
      <c r="S36" s="8"/>
      <c r="T36" s="8"/>
      <c r="U36" s="8"/>
    </row>
    <row r="37" spans="1:21" ht="14.25">
      <c r="A37" s="434" t="s">
        <v>191</v>
      </c>
      <c r="B37" s="301" t="s">
        <v>41</v>
      </c>
      <c r="C37" s="209" t="s">
        <v>192</v>
      </c>
      <c r="D37" s="312">
        <v>7</v>
      </c>
      <c r="E37" s="313">
        <v>8</v>
      </c>
      <c r="F37" s="314">
        <v>8</v>
      </c>
      <c r="G37" s="357">
        <v>8</v>
      </c>
      <c r="H37" s="358">
        <v>9</v>
      </c>
      <c r="I37" s="358">
        <v>7</v>
      </c>
      <c r="J37" s="359">
        <v>9</v>
      </c>
      <c r="K37" s="312">
        <v>7</v>
      </c>
      <c r="L37" s="313">
        <v>8</v>
      </c>
      <c r="M37" s="314">
        <v>8</v>
      </c>
      <c r="N37" s="312">
        <v>8</v>
      </c>
      <c r="O37" s="313">
        <v>7</v>
      </c>
      <c r="P37" s="313">
        <v>8</v>
      </c>
      <c r="Q37" s="314">
        <v>9</v>
      </c>
      <c r="R37" s="8"/>
      <c r="S37" s="8"/>
      <c r="T37" s="8"/>
      <c r="U37" s="8"/>
    </row>
    <row r="38" spans="1:21" ht="14.25">
      <c r="A38" s="435"/>
      <c r="B38" s="299" t="s">
        <v>42</v>
      </c>
      <c r="C38" s="207" t="s">
        <v>193</v>
      </c>
      <c r="D38" s="326">
        <v>6</v>
      </c>
      <c r="E38" s="327">
        <v>7</v>
      </c>
      <c r="F38" s="328">
        <v>7</v>
      </c>
      <c r="G38" s="360">
        <v>6</v>
      </c>
      <c r="H38" s="361">
        <v>7</v>
      </c>
      <c r="I38" s="361">
        <v>6</v>
      </c>
      <c r="J38" s="362">
        <v>8</v>
      </c>
      <c r="K38" s="326">
        <v>6</v>
      </c>
      <c r="L38" s="327">
        <v>7</v>
      </c>
      <c r="M38" s="328">
        <v>5</v>
      </c>
      <c r="N38" s="326">
        <v>6</v>
      </c>
      <c r="O38" s="327">
        <v>6</v>
      </c>
      <c r="P38" s="327">
        <v>7</v>
      </c>
      <c r="Q38" s="328">
        <v>6</v>
      </c>
      <c r="R38" s="8"/>
      <c r="S38" s="8"/>
      <c r="T38" s="8"/>
      <c r="U38" s="8"/>
    </row>
    <row r="39" spans="1:21">
      <c r="A39" s="435"/>
      <c r="B39" s="298" t="s">
        <v>129</v>
      </c>
      <c r="C39" s="204" t="s">
        <v>194</v>
      </c>
      <c r="D39" s="318">
        <v>5</v>
      </c>
      <c r="E39" s="319">
        <v>5</v>
      </c>
      <c r="F39" s="320">
        <v>6</v>
      </c>
      <c r="G39" s="363">
        <v>4</v>
      </c>
      <c r="H39" s="364">
        <v>5</v>
      </c>
      <c r="I39" s="364">
        <v>5</v>
      </c>
      <c r="J39" s="365">
        <v>6</v>
      </c>
      <c r="K39" s="318">
        <v>5</v>
      </c>
      <c r="L39" s="319">
        <v>6</v>
      </c>
      <c r="M39" s="320">
        <v>4</v>
      </c>
      <c r="N39" s="318">
        <v>5</v>
      </c>
      <c r="O39" s="319">
        <v>5</v>
      </c>
      <c r="P39" s="319">
        <v>5</v>
      </c>
      <c r="Q39" s="320">
        <v>5</v>
      </c>
    </row>
    <row r="40" spans="1:21">
      <c r="A40" s="435"/>
      <c r="B40" s="299" t="s">
        <v>130</v>
      </c>
      <c r="C40" s="207" t="s">
        <v>195</v>
      </c>
      <c r="D40" s="326">
        <v>5</v>
      </c>
      <c r="E40" s="327">
        <v>6</v>
      </c>
      <c r="F40" s="328">
        <v>6</v>
      </c>
      <c r="G40" s="360">
        <v>6</v>
      </c>
      <c r="H40" s="361">
        <v>4</v>
      </c>
      <c r="I40" s="361">
        <v>5</v>
      </c>
      <c r="J40" s="362">
        <v>6</v>
      </c>
      <c r="K40" s="326">
        <v>5</v>
      </c>
      <c r="L40" s="327">
        <v>7</v>
      </c>
      <c r="M40" s="328">
        <v>5</v>
      </c>
      <c r="N40" s="326">
        <v>5</v>
      </c>
      <c r="O40" s="327">
        <v>5</v>
      </c>
      <c r="P40" s="327">
        <v>6</v>
      </c>
      <c r="Q40" s="328">
        <v>6</v>
      </c>
    </row>
    <row r="41" spans="1:21" ht="28.5">
      <c r="A41" s="436"/>
      <c r="B41" s="302" t="s">
        <v>146</v>
      </c>
      <c r="C41" s="205" t="s">
        <v>229</v>
      </c>
      <c r="D41" s="330">
        <v>0</v>
      </c>
      <c r="E41" s="331">
        <v>0</v>
      </c>
      <c r="F41" s="332">
        <v>0</v>
      </c>
      <c r="G41" s="366">
        <v>0</v>
      </c>
      <c r="H41" s="367">
        <v>0</v>
      </c>
      <c r="I41" s="367">
        <v>0</v>
      </c>
      <c r="J41" s="368">
        <v>0</v>
      </c>
      <c r="K41" s="330">
        <v>0</v>
      </c>
      <c r="L41" s="331">
        <v>0</v>
      </c>
      <c r="M41" s="332">
        <v>0</v>
      </c>
      <c r="N41" s="330">
        <v>0</v>
      </c>
      <c r="O41" s="331">
        <v>0</v>
      </c>
      <c r="P41" s="331">
        <v>0</v>
      </c>
      <c r="Q41" s="332">
        <v>0</v>
      </c>
    </row>
    <row r="42" spans="1:21">
      <c r="A42" s="433" t="s">
        <v>196</v>
      </c>
      <c r="B42" s="297" t="s">
        <v>43</v>
      </c>
      <c r="C42" s="206" t="s">
        <v>220</v>
      </c>
      <c r="D42" s="333">
        <v>0</v>
      </c>
      <c r="E42" s="334">
        <v>0</v>
      </c>
      <c r="F42" s="335">
        <v>0</v>
      </c>
      <c r="G42" s="333">
        <v>0</v>
      </c>
      <c r="H42" s="334">
        <v>0</v>
      </c>
      <c r="I42" s="334">
        <v>0</v>
      </c>
      <c r="J42" s="335">
        <v>0</v>
      </c>
      <c r="K42" s="333">
        <v>0</v>
      </c>
      <c r="L42" s="334">
        <v>0</v>
      </c>
      <c r="M42" s="335">
        <v>0</v>
      </c>
      <c r="N42" s="333">
        <v>0</v>
      </c>
      <c r="O42" s="334">
        <v>0</v>
      </c>
      <c r="P42" s="334">
        <v>0</v>
      </c>
      <c r="Q42" s="335">
        <v>0</v>
      </c>
    </row>
    <row r="43" spans="1:21" ht="15" customHeight="1">
      <c r="A43" s="433"/>
      <c r="B43" s="298" t="s">
        <v>44</v>
      </c>
      <c r="C43" s="204" t="s">
        <v>221</v>
      </c>
      <c r="D43" s="336">
        <v>3</v>
      </c>
      <c r="E43" s="337">
        <v>3</v>
      </c>
      <c r="F43" s="338">
        <v>3</v>
      </c>
      <c r="G43" s="336">
        <v>7</v>
      </c>
      <c r="H43" s="337">
        <v>5</v>
      </c>
      <c r="I43" s="337">
        <v>3</v>
      </c>
      <c r="J43" s="338">
        <v>3</v>
      </c>
      <c r="K43" s="336">
        <v>4</v>
      </c>
      <c r="L43" s="337">
        <v>3</v>
      </c>
      <c r="M43" s="338">
        <v>3</v>
      </c>
      <c r="N43" s="336">
        <v>4</v>
      </c>
      <c r="O43" s="337">
        <v>2</v>
      </c>
      <c r="P43" s="337">
        <v>3</v>
      </c>
      <c r="Q43" s="338">
        <v>3</v>
      </c>
    </row>
    <row r="44" spans="1:21">
      <c r="A44" s="433"/>
      <c r="B44" s="303" t="s">
        <v>205</v>
      </c>
      <c r="C44" s="304" t="s">
        <v>222</v>
      </c>
      <c r="D44" s="339">
        <v>9</v>
      </c>
      <c r="E44" s="340">
        <v>9</v>
      </c>
      <c r="F44" s="341">
        <v>6</v>
      </c>
      <c r="G44" s="339">
        <v>13</v>
      </c>
      <c r="H44" s="340">
        <v>10</v>
      </c>
      <c r="I44" s="340">
        <v>8</v>
      </c>
      <c r="J44" s="341">
        <v>7</v>
      </c>
      <c r="K44" s="339">
        <v>10</v>
      </c>
      <c r="L44" s="340">
        <v>9</v>
      </c>
      <c r="M44" s="341">
        <v>5</v>
      </c>
      <c r="N44" s="339">
        <v>10</v>
      </c>
      <c r="O44" s="340">
        <v>8</v>
      </c>
      <c r="P44" s="340">
        <v>9</v>
      </c>
      <c r="Q44" s="341">
        <v>5</v>
      </c>
    </row>
    <row r="45" spans="1:21">
      <c r="A45" s="437"/>
      <c r="B45" s="302" t="s">
        <v>206</v>
      </c>
      <c r="C45" s="205" t="s">
        <v>223</v>
      </c>
      <c r="D45" s="342">
        <v>1</v>
      </c>
      <c r="E45" s="343">
        <v>2</v>
      </c>
      <c r="F45" s="344">
        <v>1</v>
      </c>
      <c r="G45" s="342">
        <v>5</v>
      </c>
      <c r="H45" s="343">
        <v>2</v>
      </c>
      <c r="I45" s="343">
        <v>2</v>
      </c>
      <c r="J45" s="344">
        <v>1</v>
      </c>
      <c r="K45" s="342">
        <v>3</v>
      </c>
      <c r="L45" s="343">
        <v>2</v>
      </c>
      <c r="M45" s="344">
        <v>1</v>
      </c>
      <c r="N45" s="342">
        <v>3</v>
      </c>
      <c r="O45" s="343">
        <v>1</v>
      </c>
      <c r="P45" s="343">
        <v>2</v>
      </c>
      <c r="Q45" s="344">
        <v>1</v>
      </c>
    </row>
    <row r="46" spans="1:21" ht="28.5">
      <c r="A46" s="438" t="s">
        <v>197</v>
      </c>
      <c r="B46" s="305" t="s">
        <v>45</v>
      </c>
      <c r="C46" s="306" t="s">
        <v>214</v>
      </c>
      <c r="D46" s="345">
        <v>15</v>
      </c>
      <c r="E46" s="346">
        <v>14</v>
      </c>
      <c r="F46" s="347">
        <v>17</v>
      </c>
      <c r="G46" s="345">
        <v>3</v>
      </c>
      <c r="H46" s="346">
        <v>9</v>
      </c>
      <c r="I46" s="346">
        <v>16</v>
      </c>
      <c r="J46" s="347">
        <v>16</v>
      </c>
      <c r="K46" s="345">
        <v>11</v>
      </c>
      <c r="L46" s="346">
        <v>14</v>
      </c>
      <c r="M46" s="347">
        <v>21</v>
      </c>
      <c r="N46" s="345">
        <v>11</v>
      </c>
      <c r="O46" s="346">
        <v>15</v>
      </c>
      <c r="P46" s="346">
        <v>15</v>
      </c>
      <c r="Q46" s="347">
        <v>19</v>
      </c>
    </row>
    <row r="47" spans="1:21" ht="57">
      <c r="A47" s="430"/>
      <c r="B47" s="195" t="s">
        <v>46</v>
      </c>
      <c r="C47" s="307" t="s">
        <v>215</v>
      </c>
      <c r="D47" s="336">
        <v>9</v>
      </c>
      <c r="E47" s="337">
        <v>7</v>
      </c>
      <c r="F47" s="338">
        <v>8</v>
      </c>
      <c r="G47" s="336">
        <v>10</v>
      </c>
      <c r="H47" s="337">
        <v>11</v>
      </c>
      <c r="I47" s="337">
        <v>8</v>
      </c>
      <c r="J47" s="338">
        <v>7</v>
      </c>
      <c r="K47" s="336">
        <v>10</v>
      </c>
      <c r="L47" s="337">
        <v>8</v>
      </c>
      <c r="M47" s="338">
        <v>5</v>
      </c>
      <c r="N47" s="336">
        <v>10</v>
      </c>
      <c r="O47" s="337">
        <v>8</v>
      </c>
      <c r="P47" s="337">
        <v>7</v>
      </c>
      <c r="Q47" s="338">
        <v>6</v>
      </c>
    </row>
    <row r="48" spans="1:21">
      <c r="A48" s="430"/>
      <c r="B48" s="308" t="s">
        <v>207</v>
      </c>
      <c r="C48" s="309" t="s">
        <v>216</v>
      </c>
      <c r="D48" s="348">
        <v>0</v>
      </c>
      <c r="E48" s="349">
        <v>0</v>
      </c>
      <c r="F48" s="350">
        <v>0</v>
      </c>
      <c r="G48" s="351">
        <v>0</v>
      </c>
      <c r="H48" s="352">
        <v>0</v>
      </c>
      <c r="I48" s="352">
        <v>0</v>
      </c>
      <c r="J48" s="350">
        <v>0</v>
      </c>
      <c r="K48" s="348">
        <v>0</v>
      </c>
      <c r="L48" s="349">
        <v>0</v>
      </c>
      <c r="M48" s="350">
        <v>0</v>
      </c>
      <c r="N48" s="348">
        <v>0</v>
      </c>
      <c r="O48" s="349">
        <v>0</v>
      </c>
      <c r="P48" s="349">
        <v>0</v>
      </c>
      <c r="Q48" s="350">
        <v>0</v>
      </c>
    </row>
    <row r="49" spans="1:17">
      <c r="A49" s="425" t="s">
        <v>198</v>
      </c>
      <c r="B49" s="193" t="s">
        <v>47</v>
      </c>
      <c r="C49" s="310" t="s">
        <v>231</v>
      </c>
      <c r="D49" s="353">
        <v>6</v>
      </c>
      <c r="E49" s="354">
        <v>6</v>
      </c>
      <c r="F49" s="355">
        <v>6</v>
      </c>
      <c r="G49" s="353">
        <v>6</v>
      </c>
      <c r="H49" s="354">
        <v>7</v>
      </c>
      <c r="I49" s="354">
        <v>6</v>
      </c>
      <c r="J49" s="355">
        <v>6</v>
      </c>
      <c r="K49" s="353">
        <v>8</v>
      </c>
      <c r="L49" s="354">
        <v>6</v>
      </c>
      <c r="M49" s="355">
        <v>6</v>
      </c>
      <c r="N49" s="353">
        <v>7</v>
      </c>
      <c r="O49" s="354">
        <v>6</v>
      </c>
      <c r="P49" s="354">
        <v>6</v>
      </c>
      <c r="Q49" s="355">
        <v>6</v>
      </c>
    </row>
    <row r="50" spans="1:17">
      <c r="A50" s="429"/>
      <c r="B50" s="308" t="s">
        <v>48</v>
      </c>
      <c r="C50" s="309" t="s">
        <v>230</v>
      </c>
      <c r="D50" s="348">
        <v>0</v>
      </c>
      <c r="E50" s="349">
        <v>0</v>
      </c>
      <c r="F50" s="350">
        <v>0</v>
      </c>
      <c r="G50" s="348">
        <v>0</v>
      </c>
      <c r="H50" s="349">
        <v>0</v>
      </c>
      <c r="I50" s="349">
        <v>0</v>
      </c>
      <c r="J50" s="350">
        <v>0</v>
      </c>
      <c r="K50" s="348">
        <v>0</v>
      </c>
      <c r="L50" s="349">
        <v>0</v>
      </c>
      <c r="M50" s="350">
        <v>0</v>
      </c>
      <c r="N50" s="348">
        <v>0</v>
      </c>
      <c r="O50" s="349">
        <v>0</v>
      </c>
      <c r="P50" s="349">
        <v>0</v>
      </c>
      <c r="Q50" s="350">
        <v>0</v>
      </c>
    </row>
    <row r="51" spans="1:17">
      <c r="A51" s="430" t="s">
        <v>199</v>
      </c>
      <c r="B51" s="193" t="s">
        <v>49</v>
      </c>
      <c r="C51" s="310" t="s">
        <v>231</v>
      </c>
      <c r="D51" s="353">
        <v>4</v>
      </c>
      <c r="E51" s="354">
        <v>4</v>
      </c>
      <c r="F51" s="355">
        <v>5</v>
      </c>
      <c r="G51" s="353">
        <v>7</v>
      </c>
      <c r="H51" s="354">
        <v>4</v>
      </c>
      <c r="I51" s="354">
        <v>4</v>
      </c>
      <c r="J51" s="355">
        <v>4</v>
      </c>
      <c r="K51" s="353">
        <v>4</v>
      </c>
      <c r="L51" s="354">
        <v>4</v>
      </c>
      <c r="M51" s="355">
        <v>4</v>
      </c>
      <c r="N51" s="353">
        <v>3</v>
      </c>
      <c r="O51" s="354">
        <v>4</v>
      </c>
      <c r="P51" s="354">
        <v>4</v>
      </c>
      <c r="Q51" s="355">
        <v>5</v>
      </c>
    </row>
    <row r="52" spans="1:17">
      <c r="A52" s="428"/>
      <c r="B52" s="201" t="s">
        <v>50</v>
      </c>
      <c r="C52" s="311" t="s">
        <v>230</v>
      </c>
      <c r="D52" s="351">
        <v>0</v>
      </c>
      <c r="E52" s="352">
        <v>0</v>
      </c>
      <c r="F52" s="356">
        <v>0</v>
      </c>
      <c r="G52" s="351">
        <v>0</v>
      </c>
      <c r="H52" s="352">
        <v>0</v>
      </c>
      <c r="I52" s="352">
        <v>0</v>
      </c>
      <c r="J52" s="356">
        <v>0</v>
      </c>
      <c r="K52" s="351">
        <v>0</v>
      </c>
      <c r="L52" s="352">
        <v>0</v>
      </c>
      <c r="M52" s="356">
        <v>0</v>
      </c>
      <c r="N52" s="351">
        <v>0</v>
      </c>
      <c r="O52" s="352">
        <v>0</v>
      </c>
      <c r="P52" s="352">
        <v>0</v>
      </c>
      <c r="Q52" s="356">
        <v>0</v>
      </c>
    </row>
  </sheetData>
  <sheetProtection algorithmName="SHA-512" hashValue="gkNvAzxy4fFITjhZJMnhd5q4NnR4JO1OOIYPHVUeoj2jfjHshZv2P/khNK8FYXYQEMB+yJyMYCB2uwcoxDK9fg==" saltValue="EpxZNEp1azIVhJfVjf9Usw==" spinCount="100000" sheet="1" deleteColumns="0" deleteRows="0" selectLockedCells="1" selectUnlockedCells="1"/>
  <mergeCells count="11">
    <mergeCell ref="A51:A52"/>
    <mergeCell ref="A30:A36"/>
    <mergeCell ref="A37:A41"/>
    <mergeCell ref="A42:A45"/>
    <mergeCell ref="A46:A48"/>
    <mergeCell ref="A49:A50"/>
    <mergeCell ref="A4:F4"/>
    <mergeCell ref="A7:A20"/>
    <mergeCell ref="A21:A22"/>
    <mergeCell ref="A23:A26"/>
    <mergeCell ref="A27:A29"/>
  </mergeCells>
  <hyperlinks>
    <hyperlink ref="A2" r:id="rId1"/>
  </hyperlinks>
  <pageMargins left="0.7" right="0.7" top="0.75" bottom="0.75" header="0.3" footer="0.3"/>
  <pageSetup scale="83" fitToWidth="2" orientation="landscape"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Read</vt:lpstr>
      <vt:lpstr>Questionnaire</vt:lpstr>
      <vt:lpstr>Sampling</vt:lpstr>
      <vt:lpstr>Data</vt:lpstr>
      <vt:lpstr>Averages</vt:lpstr>
      <vt:lpstr>Quintiles</vt:lpstr>
      <vt:lpstr>Confidence</vt:lpstr>
      <vt:lpstr>Likelihoods</vt:lpstr>
      <vt:lpstr>Scoring</vt:lpstr>
      <vt:lpstr>Questionnaire!Print_Area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Varun</dc:creator>
  <cp:lastModifiedBy>rwells</cp:lastModifiedBy>
  <cp:lastPrinted>2017-12-04T21:22:23Z</cp:lastPrinted>
  <dcterms:created xsi:type="dcterms:W3CDTF">2017-10-02T19:42:00Z</dcterms:created>
  <dcterms:modified xsi:type="dcterms:W3CDTF">2018-06-01T17:43:17Z</dcterms:modified>
</cp:coreProperties>
</file>